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rquivos/CME/Filipe/Resultados de Vendas/2024/"/>
    </mc:Choice>
  </mc:AlternateContent>
  <xr:revisionPtr revIDLastSave="0" documentId="13_ncr:1_{06A82614-6D65-3840-A3F0-5C7A6FC57863}" xr6:coauthVersionLast="47" xr6:coauthVersionMax="47" xr10:uidLastSave="{00000000-0000-0000-0000-000000000000}"/>
  <bookViews>
    <workbookView xWindow="0" yWindow="500" windowWidth="46080" windowHeight="23820" activeTab="4" xr2:uid="{00000000-000D-0000-FFFF-FFFF00000000}"/>
  </bookViews>
  <sheets>
    <sheet name="Planilha1" sheetId="12" state="hidden" r:id="rId1"/>
    <sheet name="resumo" sheetId="3" r:id="rId2"/>
    <sheet name="livelo 2" sheetId="14" r:id="rId3"/>
    <sheet name="custo produto" sheetId="13" r:id="rId4"/>
    <sheet name="livelo" sheetId="5" r:id="rId5"/>
    <sheet name="dados livelo" sheetId="6" r:id="rId6"/>
    <sheet name="dados marketplace" sheetId="7" r:id="rId7"/>
    <sheet name="marketplace" sheetId="8" r:id="rId8"/>
    <sheet name="resumo markteplace" sheetId="11" r:id="rId9"/>
  </sheets>
  <definedNames>
    <definedName name="_xlnm._FilterDatabase" localSheetId="3" hidden="1">'custo produto'!#REF!</definedName>
    <definedName name="_xlnm._FilterDatabase" localSheetId="5" hidden="1">'dados livelo'!$A$1:$A$970</definedName>
    <definedName name="_xlnm._FilterDatabase" localSheetId="6" hidden="1">'dados marketplace'!$A$1:$EU$822</definedName>
    <definedName name="_xlnm._FilterDatabase" localSheetId="4" hidden="1">livelo!$A$1:$CQ$1197</definedName>
    <definedName name="_xlnm._FilterDatabase" localSheetId="7" hidden="1">marketplace!$A$1:$S$32</definedName>
    <definedName name="_xlnm._FilterDatabase" localSheetId="1" hidden="1">resumo!$A$1:$N$1</definedName>
  </definedNames>
  <calcPr calcId="191029"/>
  <pivotCaches>
    <pivotCache cacheId="1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C1195" i="5" l="1"/>
  <c r="DC1194" i="5"/>
  <c r="DC1191" i="5"/>
  <c r="DC1190" i="5"/>
  <c r="DC1189" i="5"/>
  <c r="DC1188" i="5"/>
  <c r="DC1187" i="5"/>
  <c r="DC1186" i="5"/>
  <c r="DC1185" i="5"/>
  <c r="DC1184" i="5"/>
  <c r="DC1183" i="5"/>
  <c r="DC1182" i="5"/>
  <c r="DC1181" i="5"/>
  <c r="DC1164" i="5"/>
  <c r="DC1163" i="5"/>
  <c r="DC1162" i="5"/>
  <c r="DC1109" i="5"/>
  <c r="DC1108" i="5"/>
  <c r="DC1107" i="5"/>
  <c r="DC1106" i="5"/>
  <c r="DC1105" i="5"/>
  <c r="DC1104" i="5"/>
  <c r="DC1103" i="5"/>
  <c r="DC1102" i="5"/>
  <c r="DC1098" i="5"/>
  <c r="DC1097" i="5"/>
  <c r="DC1095" i="5"/>
  <c r="DC1094" i="5"/>
  <c r="DC1093" i="5"/>
  <c r="DC1092" i="5"/>
  <c r="DC1087" i="5"/>
  <c r="DC1086" i="5"/>
  <c r="DC1085" i="5"/>
  <c r="DC1083" i="5"/>
  <c r="DC1075" i="5"/>
  <c r="DC1074" i="5"/>
  <c r="DC1073" i="5"/>
  <c r="DC1072" i="5"/>
  <c r="DC1071" i="5"/>
  <c r="DC1070" i="5"/>
  <c r="DC1069" i="5"/>
  <c r="DC1068" i="5"/>
  <c r="DC1048" i="5"/>
  <c r="DC1047" i="5"/>
  <c r="DC1015" i="5"/>
  <c r="DC1014" i="5"/>
  <c r="DC1013" i="5"/>
  <c r="DC1012" i="5"/>
  <c r="DC1011" i="5"/>
  <c r="DC1010" i="5"/>
  <c r="DC1009" i="5"/>
  <c r="DC1008" i="5"/>
  <c r="DC1007" i="5"/>
  <c r="DC1005" i="5"/>
  <c r="DC1004" i="5"/>
  <c r="DC1003" i="5"/>
  <c r="DC1002" i="5"/>
  <c r="DC1001" i="5"/>
  <c r="DC1000" i="5"/>
  <c r="DC999" i="5"/>
  <c r="DC998" i="5"/>
  <c r="DC997" i="5"/>
  <c r="DC996" i="5"/>
  <c r="DC995" i="5"/>
  <c r="DC994" i="5"/>
  <c r="DC993" i="5"/>
  <c r="DC992" i="5"/>
  <c r="DC991" i="5"/>
  <c r="DC990" i="5"/>
  <c r="DC989" i="5"/>
  <c r="DC988" i="5"/>
  <c r="DC987" i="5"/>
  <c r="DC986" i="5"/>
  <c r="DC985" i="5"/>
  <c r="DC953" i="5"/>
  <c r="DC952" i="5"/>
  <c r="DC941" i="5"/>
  <c r="DC940" i="5"/>
  <c r="DC939" i="5"/>
  <c r="DC932" i="5"/>
  <c r="DC931" i="5"/>
  <c r="DC930" i="5"/>
  <c r="DC929" i="5"/>
  <c r="DC928" i="5"/>
  <c r="DC927" i="5"/>
  <c r="DC926" i="5"/>
  <c r="DC925" i="5"/>
  <c r="DC917" i="5"/>
  <c r="DC916" i="5"/>
  <c r="DC915" i="5"/>
  <c r="DC914" i="5"/>
  <c r="DC913" i="5"/>
  <c r="DC912" i="5"/>
  <c r="DC911" i="5"/>
  <c r="DC910" i="5"/>
  <c r="DC909" i="5"/>
  <c r="DC908" i="5"/>
  <c r="DC907" i="5"/>
  <c r="DC906" i="5"/>
  <c r="DC905" i="5"/>
  <c r="DC904" i="5"/>
  <c r="DC835" i="5"/>
  <c r="DC834" i="5"/>
  <c r="DC833" i="5"/>
  <c r="DC832" i="5"/>
  <c r="DC831" i="5"/>
  <c r="DC830" i="5"/>
  <c r="DC829" i="5"/>
  <c r="DC828" i="5"/>
  <c r="DC827" i="5"/>
  <c r="DC821" i="5"/>
  <c r="DC820" i="5"/>
  <c r="DC819" i="5"/>
  <c r="DC818" i="5"/>
  <c r="DC817" i="5"/>
  <c r="DC816" i="5"/>
  <c r="DC815" i="5"/>
  <c r="DC814" i="5"/>
  <c r="DC813" i="5"/>
  <c r="DC812" i="5"/>
  <c r="DC811" i="5"/>
  <c r="DC810" i="5"/>
  <c r="DC809" i="5"/>
  <c r="DC807" i="5"/>
  <c r="DC803" i="5"/>
  <c r="DC802" i="5"/>
  <c r="DC801" i="5"/>
  <c r="DC800" i="5"/>
  <c r="DC797" i="5"/>
  <c r="DC796" i="5"/>
  <c r="DC795" i="5"/>
  <c r="DC794" i="5"/>
  <c r="DC773" i="5"/>
  <c r="DC772" i="5"/>
  <c r="DC771" i="5"/>
  <c r="DC770" i="5"/>
  <c r="DC769" i="5"/>
  <c r="DC760" i="5"/>
  <c r="DC759" i="5"/>
  <c r="DC758" i="5"/>
  <c r="DC757" i="5"/>
  <c r="DC756" i="5"/>
  <c r="DC755" i="5"/>
  <c r="DC754" i="5"/>
  <c r="DC753" i="5"/>
  <c r="DC750" i="5"/>
  <c r="DC749" i="5"/>
  <c r="DC748" i="5"/>
  <c r="DC747" i="5"/>
  <c r="DC740" i="5"/>
  <c r="DC739" i="5"/>
  <c r="DC738" i="5"/>
  <c r="DC737" i="5"/>
  <c r="DC692" i="5"/>
  <c r="DC691" i="5"/>
  <c r="DC690" i="5"/>
  <c r="DC689" i="5"/>
  <c r="DC688" i="5"/>
  <c r="DC687" i="5"/>
  <c r="DC680" i="5"/>
  <c r="DC679" i="5"/>
  <c r="DC678" i="5"/>
  <c r="DC677" i="5"/>
  <c r="DC676" i="5"/>
  <c r="DC675" i="5"/>
  <c r="DC674" i="5"/>
  <c r="DC673" i="5"/>
  <c r="DC672" i="5"/>
  <c r="DC671" i="5"/>
  <c r="DC667" i="5"/>
  <c r="DC666" i="5"/>
  <c r="DC665" i="5"/>
  <c r="DC629" i="5"/>
  <c r="DC628" i="5"/>
  <c r="DC627" i="5"/>
  <c r="DC626" i="5"/>
  <c r="DC625" i="5"/>
  <c r="DC624" i="5"/>
  <c r="DC623" i="5"/>
  <c r="DC622" i="5"/>
  <c r="DC621" i="5"/>
  <c r="DC620" i="5"/>
  <c r="DC619" i="5"/>
  <c r="DC606" i="5"/>
  <c r="DC605" i="5"/>
  <c r="DC604" i="5"/>
  <c r="DC603" i="5"/>
  <c r="DC597" i="5"/>
  <c r="DC596" i="5"/>
  <c r="DC595" i="5"/>
  <c r="DC594" i="5"/>
  <c r="DC593" i="5"/>
  <c r="DC592" i="5"/>
  <c r="DC582" i="5"/>
  <c r="DC581" i="5"/>
  <c r="DC580" i="5"/>
  <c r="DC579" i="5"/>
  <c r="DC578" i="5"/>
  <c r="DC577" i="5"/>
  <c r="DC576" i="5"/>
  <c r="DC575" i="5"/>
  <c r="DC574" i="5"/>
  <c r="DC549" i="5"/>
  <c r="DC548" i="5"/>
  <c r="DC522" i="5"/>
  <c r="DC521" i="5"/>
  <c r="DC520" i="5"/>
  <c r="DC519" i="5"/>
  <c r="DC518" i="5"/>
  <c r="DC517" i="5"/>
  <c r="DC516" i="5"/>
  <c r="DC515" i="5"/>
  <c r="DC514" i="5"/>
  <c r="DC513" i="5"/>
  <c r="DC512" i="5"/>
  <c r="DC511" i="5"/>
  <c r="DC510" i="5"/>
  <c r="DC509" i="5"/>
  <c r="DC493" i="5"/>
  <c r="DC492" i="5"/>
  <c r="DC491" i="5"/>
  <c r="DC490" i="5"/>
  <c r="DC489" i="5"/>
  <c r="DC488" i="5"/>
  <c r="DC480" i="5"/>
  <c r="DC479" i="5"/>
  <c r="DC478" i="5"/>
  <c r="DC477" i="5"/>
  <c r="DC470" i="5"/>
  <c r="DC469" i="5"/>
  <c r="DC468" i="5"/>
  <c r="DC467" i="5"/>
  <c r="DC466" i="5"/>
  <c r="DC434" i="5"/>
  <c r="DC433" i="5"/>
  <c r="DC432" i="5"/>
  <c r="DC330" i="5"/>
  <c r="DC329" i="5"/>
  <c r="DC328" i="5"/>
  <c r="DC270" i="5"/>
  <c r="DC205" i="5"/>
  <c r="DC204" i="5"/>
  <c r="DC203" i="5"/>
  <c r="DC202" i="5"/>
  <c r="DC95" i="5"/>
  <c r="DC94" i="5"/>
  <c r="DC93" i="5"/>
  <c r="DC92" i="5"/>
  <c r="DC87" i="5"/>
  <c r="DC86" i="5"/>
  <c r="DC85" i="5"/>
  <c r="DC84" i="5"/>
  <c r="DC83" i="5"/>
  <c r="DC82" i="5"/>
  <c r="DC39" i="5"/>
  <c r="DC38" i="5"/>
  <c r="DC37" i="5"/>
  <c r="DC36" i="5"/>
  <c r="DC35" i="5"/>
  <c r="DC34" i="5"/>
  <c r="DC33" i="5"/>
  <c r="DC32" i="5"/>
  <c r="DB1195" i="5"/>
  <c r="DB1194" i="5"/>
  <c r="DB1191" i="5"/>
  <c r="DB1190" i="5"/>
  <c r="DB1189" i="5"/>
  <c r="DB1188" i="5"/>
  <c r="DB1187" i="5"/>
  <c r="DB1186" i="5"/>
  <c r="DB1185" i="5"/>
  <c r="DB1184" i="5"/>
  <c r="DB1183" i="5"/>
  <c r="DB1182" i="5"/>
  <c r="DB1181" i="5"/>
  <c r="DB1164" i="5"/>
  <c r="DB1163" i="5"/>
  <c r="DB1162" i="5"/>
  <c r="DB1109" i="5"/>
  <c r="DB1108" i="5"/>
  <c r="DB1107" i="5"/>
  <c r="DB1106" i="5"/>
  <c r="DB1105" i="5"/>
  <c r="DB1104" i="5"/>
  <c r="DB1103" i="5"/>
  <c r="DB1102" i="5"/>
  <c r="DB1098" i="5"/>
  <c r="DB1097" i="5"/>
  <c r="DB1095" i="5"/>
  <c r="DB1094" i="5"/>
  <c r="DB1093" i="5"/>
  <c r="DB1092" i="5"/>
  <c r="DB1087" i="5"/>
  <c r="DB1086" i="5"/>
  <c r="DB1085" i="5"/>
  <c r="DB1083" i="5"/>
  <c r="DB1075" i="5"/>
  <c r="DB1074" i="5"/>
  <c r="DB1073" i="5"/>
  <c r="DB1072" i="5"/>
  <c r="DB1071" i="5"/>
  <c r="DB1070" i="5"/>
  <c r="DB1069" i="5"/>
  <c r="DB1068" i="5"/>
  <c r="DB1048" i="5"/>
  <c r="DB1047" i="5"/>
  <c r="DB1015" i="5"/>
  <c r="DB1014" i="5"/>
  <c r="DB1013" i="5"/>
  <c r="DB1012" i="5"/>
  <c r="DB1011" i="5"/>
  <c r="DB1010" i="5"/>
  <c r="DB1009" i="5"/>
  <c r="DB1008" i="5"/>
  <c r="DB1007" i="5"/>
  <c r="DB1005" i="5"/>
  <c r="DB1004" i="5"/>
  <c r="DB1003" i="5"/>
  <c r="DB1002" i="5"/>
  <c r="DB1001" i="5"/>
  <c r="DB1000" i="5"/>
  <c r="DB999" i="5"/>
  <c r="DB998" i="5"/>
  <c r="DB997" i="5"/>
  <c r="DB996" i="5"/>
  <c r="DB995" i="5"/>
  <c r="DB994" i="5"/>
  <c r="DB993" i="5"/>
  <c r="DB992" i="5"/>
  <c r="DB991" i="5"/>
  <c r="DB990" i="5"/>
  <c r="DB989" i="5"/>
  <c r="DB988" i="5"/>
  <c r="DB987" i="5"/>
  <c r="DB986" i="5"/>
  <c r="DB985" i="5"/>
  <c r="DB953" i="5"/>
  <c r="DB952" i="5"/>
  <c r="DB941" i="5"/>
  <c r="DB940" i="5"/>
  <c r="DB939" i="5"/>
  <c r="DB932" i="5"/>
  <c r="DB931" i="5"/>
  <c r="DB930" i="5"/>
  <c r="DB929" i="5"/>
  <c r="DB928" i="5"/>
  <c r="DB927" i="5"/>
  <c r="DB926" i="5"/>
  <c r="DB925" i="5"/>
  <c r="DB917" i="5"/>
  <c r="DB916" i="5"/>
  <c r="DB915" i="5"/>
  <c r="DB914" i="5"/>
  <c r="DB913" i="5"/>
  <c r="DB912" i="5"/>
  <c r="DB911" i="5"/>
  <c r="DB910" i="5"/>
  <c r="DB909" i="5"/>
  <c r="DB908" i="5"/>
  <c r="DB907" i="5"/>
  <c r="DB906" i="5"/>
  <c r="DB905" i="5"/>
  <c r="DB904" i="5"/>
  <c r="DB835" i="5"/>
  <c r="DB834" i="5"/>
  <c r="DB833" i="5"/>
  <c r="DB832" i="5"/>
  <c r="DB831" i="5"/>
  <c r="DB830" i="5"/>
  <c r="DB829" i="5"/>
  <c r="DB828" i="5"/>
  <c r="DB827" i="5"/>
  <c r="DB821" i="5"/>
  <c r="DB820" i="5"/>
  <c r="DB819" i="5"/>
  <c r="DB818" i="5"/>
  <c r="DB817" i="5"/>
  <c r="DB816" i="5"/>
  <c r="DB815" i="5"/>
  <c r="DB814" i="5"/>
  <c r="DB813" i="5"/>
  <c r="DB812" i="5"/>
  <c r="DB811" i="5"/>
  <c r="DB810" i="5"/>
  <c r="DB809" i="5"/>
  <c r="DB807" i="5"/>
  <c r="DB803" i="5"/>
  <c r="DB802" i="5"/>
  <c r="DB801" i="5"/>
  <c r="DB800" i="5"/>
  <c r="DB797" i="5"/>
  <c r="DB796" i="5"/>
  <c r="DB795" i="5"/>
  <c r="DB794" i="5"/>
  <c r="DB773" i="5"/>
  <c r="DB772" i="5"/>
  <c r="DB771" i="5"/>
  <c r="DB770" i="5"/>
  <c r="DB769" i="5"/>
  <c r="DB760" i="5"/>
  <c r="DB759" i="5"/>
  <c r="DB758" i="5"/>
  <c r="DB757" i="5"/>
  <c r="DB756" i="5"/>
  <c r="DB755" i="5"/>
  <c r="DB754" i="5"/>
  <c r="DB753" i="5"/>
  <c r="DB750" i="5"/>
  <c r="DB749" i="5"/>
  <c r="DB748" i="5"/>
  <c r="DB747" i="5"/>
  <c r="DB740" i="5"/>
  <c r="DB739" i="5"/>
  <c r="DB738" i="5"/>
  <c r="DB737" i="5"/>
  <c r="DB692" i="5"/>
  <c r="DB691" i="5"/>
  <c r="DB690" i="5"/>
  <c r="DB689" i="5"/>
  <c r="DB688" i="5"/>
  <c r="DB687" i="5"/>
  <c r="DB680" i="5"/>
  <c r="DB679" i="5"/>
  <c r="DB678" i="5"/>
  <c r="DB677" i="5"/>
  <c r="DB676" i="5"/>
  <c r="DB675" i="5"/>
  <c r="DB674" i="5"/>
  <c r="DB673" i="5"/>
  <c r="DB672" i="5"/>
  <c r="DB671" i="5"/>
  <c r="DB667" i="5"/>
  <c r="DB666" i="5"/>
  <c r="DB665" i="5"/>
  <c r="DB629" i="5"/>
  <c r="DB628" i="5"/>
  <c r="DB627" i="5"/>
  <c r="DB626" i="5"/>
  <c r="DB625" i="5"/>
  <c r="DB624" i="5"/>
  <c r="DB623" i="5"/>
  <c r="DB622" i="5"/>
  <c r="DB621" i="5"/>
  <c r="DB620" i="5"/>
  <c r="DB619" i="5"/>
  <c r="DB606" i="5"/>
  <c r="DB605" i="5"/>
  <c r="DB604" i="5"/>
  <c r="DB603" i="5"/>
  <c r="DB597" i="5"/>
  <c r="DB596" i="5"/>
  <c r="DB595" i="5"/>
  <c r="DB594" i="5"/>
  <c r="DB593" i="5"/>
  <c r="DB592" i="5"/>
  <c r="DB582" i="5"/>
  <c r="DB581" i="5"/>
  <c r="DB580" i="5"/>
  <c r="DB579" i="5"/>
  <c r="DB578" i="5"/>
  <c r="DB577" i="5"/>
  <c r="DB576" i="5"/>
  <c r="DB575" i="5"/>
  <c r="DB574" i="5"/>
  <c r="DB549" i="5"/>
  <c r="DB548" i="5"/>
  <c r="DB522" i="5"/>
  <c r="DB521" i="5"/>
  <c r="DB520" i="5"/>
  <c r="DB519" i="5"/>
  <c r="DB518" i="5"/>
  <c r="DB517" i="5"/>
  <c r="DB516" i="5"/>
  <c r="DB515" i="5"/>
  <c r="DB514" i="5"/>
  <c r="DB513" i="5"/>
  <c r="DB512" i="5"/>
  <c r="DB511" i="5"/>
  <c r="DB510" i="5"/>
  <c r="DB509" i="5"/>
  <c r="DB493" i="5"/>
  <c r="DB492" i="5"/>
  <c r="DB491" i="5"/>
  <c r="DB490" i="5"/>
  <c r="DB489" i="5"/>
  <c r="DB488" i="5"/>
  <c r="DB480" i="5"/>
  <c r="DB479" i="5"/>
  <c r="DB478" i="5"/>
  <c r="DB477" i="5"/>
  <c r="DB470" i="5"/>
  <c r="DB469" i="5"/>
  <c r="DB468" i="5"/>
  <c r="DB467" i="5"/>
  <c r="DB466" i="5"/>
  <c r="DB434" i="5"/>
  <c r="DB433" i="5"/>
  <c r="DB432" i="5"/>
  <c r="DB330" i="5"/>
  <c r="DB329" i="5"/>
  <c r="DB328" i="5"/>
  <c r="DB270" i="5"/>
  <c r="DB205" i="5"/>
  <c r="DB204" i="5"/>
  <c r="DB203" i="5"/>
  <c r="DB202" i="5"/>
  <c r="DB95" i="5"/>
  <c r="DB94" i="5"/>
  <c r="DB93" i="5"/>
  <c r="DB92" i="5"/>
  <c r="DB87" i="5"/>
  <c r="DB86" i="5"/>
  <c r="DB85" i="5"/>
  <c r="DB84" i="5"/>
  <c r="DB83" i="5"/>
  <c r="DB82" i="5"/>
  <c r="DB39" i="5"/>
  <c r="DB38" i="5"/>
  <c r="DB37" i="5"/>
  <c r="DB36" i="5"/>
  <c r="DB35" i="5"/>
  <c r="DB34" i="5"/>
  <c r="DB33" i="5"/>
  <c r="DB32" i="5"/>
  <c r="DA1195" i="5"/>
  <c r="DA1194" i="5"/>
  <c r="DA1191" i="5"/>
  <c r="DA1190" i="5"/>
  <c r="DA1189" i="5"/>
  <c r="DA1188" i="5"/>
  <c r="DA1187" i="5"/>
  <c r="DA1186" i="5"/>
  <c r="DA1185" i="5"/>
  <c r="DA1184" i="5"/>
  <c r="DA1183" i="5"/>
  <c r="DA1182" i="5"/>
  <c r="DA1181" i="5"/>
  <c r="DA1164" i="5"/>
  <c r="DA1163" i="5"/>
  <c r="DA1162" i="5"/>
  <c r="DA1109" i="5"/>
  <c r="DA1108" i="5"/>
  <c r="DA1107" i="5"/>
  <c r="DA1106" i="5"/>
  <c r="DA1105" i="5"/>
  <c r="DA1104" i="5"/>
  <c r="DA1103" i="5"/>
  <c r="DA1102" i="5"/>
  <c r="DA1098" i="5"/>
  <c r="DA1097" i="5"/>
  <c r="DA1095" i="5"/>
  <c r="DA1094" i="5"/>
  <c r="DA1093" i="5"/>
  <c r="DA1092" i="5"/>
  <c r="DA1087" i="5"/>
  <c r="DA1086" i="5"/>
  <c r="DA1085" i="5"/>
  <c r="DA1083" i="5"/>
  <c r="DA1075" i="5"/>
  <c r="DA1074" i="5"/>
  <c r="DA1073" i="5"/>
  <c r="DA1072" i="5"/>
  <c r="DA1071" i="5"/>
  <c r="DA1070" i="5"/>
  <c r="DA1069" i="5"/>
  <c r="DA1068" i="5"/>
  <c r="DA1048" i="5"/>
  <c r="DA1047" i="5"/>
  <c r="DA1015" i="5"/>
  <c r="DA1014" i="5"/>
  <c r="DA1013" i="5"/>
  <c r="DA1012" i="5"/>
  <c r="DA1011" i="5"/>
  <c r="DA1010" i="5"/>
  <c r="DA1009" i="5"/>
  <c r="DA1008" i="5"/>
  <c r="DA1007" i="5"/>
  <c r="DA1005" i="5"/>
  <c r="DA1004" i="5"/>
  <c r="DA1003" i="5"/>
  <c r="DA1002" i="5"/>
  <c r="DA1001" i="5"/>
  <c r="DA1000" i="5"/>
  <c r="DA999" i="5"/>
  <c r="DA998" i="5"/>
  <c r="DA997" i="5"/>
  <c r="DA996" i="5"/>
  <c r="DA995" i="5"/>
  <c r="DA994" i="5"/>
  <c r="DA993" i="5"/>
  <c r="DA992" i="5"/>
  <c r="DA991" i="5"/>
  <c r="DA990" i="5"/>
  <c r="DA989" i="5"/>
  <c r="DA988" i="5"/>
  <c r="DA987" i="5"/>
  <c r="DA986" i="5"/>
  <c r="DA985" i="5"/>
  <c r="DA953" i="5"/>
  <c r="DA952" i="5"/>
  <c r="DA941" i="5"/>
  <c r="DA940" i="5"/>
  <c r="DA939" i="5"/>
  <c r="DA932" i="5"/>
  <c r="DA931" i="5"/>
  <c r="DA930" i="5"/>
  <c r="DA929" i="5"/>
  <c r="DA928" i="5"/>
  <c r="DA927" i="5"/>
  <c r="DA926" i="5"/>
  <c r="DA925" i="5"/>
  <c r="DA917" i="5"/>
  <c r="DA916" i="5"/>
  <c r="DA915" i="5"/>
  <c r="DA914" i="5"/>
  <c r="DA913" i="5"/>
  <c r="DA912" i="5"/>
  <c r="DA911" i="5"/>
  <c r="DA910" i="5"/>
  <c r="DA909" i="5"/>
  <c r="DA908" i="5"/>
  <c r="DA907" i="5"/>
  <c r="DA906" i="5"/>
  <c r="DA905" i="5"/>
  <c r="DA904" i="5"/>
  <c r="DA835" i="5"/>
  <c r="DA834" i="5"/>
  <c r="DA833" i="5"/>
  <c r="DA832" i="5"/>
  <c r="DA831" i="5"/>
  <c r="DA830" i="5"/>
  <c r="DA829" i="5"/>
  <c r="DA828" i="5"/>
  <c r="DA827" i="5"/>
  <c r="DA821" i="5"/>
  <c r="DA820" i="5"/>
  <c r="DA819" i="5"/>
  <c r="DA818" i="5"/>
  <c r="DA817" i="5"/>
  <c r="DA816" i="5"/>
  <c r="DA815" i="5"/>
  <c r="DA814" i="5"/>
  <c r="DA813" i="5"/>
  <c r="DA812" i="5"/>
  <c r="DA811" i="5"/>
  <c r="DA810" i="5"/>
  <c r="DA809" i="5"/>
  <c r="DA807" i="5"/>
  <c r="DA803" i="5"/>
  <c r="DA802" i="5"/>
  <c r="DA801" i="5"/>
  <c r="DA800" i="5"/>
  <c r="DA797" i="5"/>
  <c r="DA796" i="5"/>
  <c r="DA795" i="5"/>
  <c r="DA794" i="5"/>
  <c r="DA773" i="5"/>
  <c r="DA772" i="5"/>
  <c r="DA771" i="5"/>
  <c r="DA770" i="5"/>
  <c r="DA769" i="5"/>
  <c r="DA760" i="5"/>
  <c r="DA759" i="5"/>
  <c r="DA758" i="5"/>
  <c r="DA757" i="5"/>
  <c r="DA756" i="5"/>
  <c r="DA755" i="5"/>
  <c r="DA754" i="5"/>
  <c r="DA753" i="5"/>
  <c r="DA750" i="5"/>
  <c r="DA749" i="5"/>
  <c r="DA748" i="5"/>
  <c r="DA747" i="5"/>
  <c r="DA740" i="5"/>
  <c r="DA739" i="5"/>
  <c r="DA738" i="5"/>
  <c r="DA737" i="5"/>
  <c r="DA692" i="5"/>
  <c r="DA691" i="5"/>
  <c r="DA690" i="5"/>
  <c r="DA689" i="5"/>
  <c r="DA688" i="5"/>
  <c r="DA687" i="5"/>
  <c r="DA680" i="5"/>
  <c r="DA679" i="5"/>
  <c r="DA678" i="5"/>
  <c r="DA677" i="5"/>
  <c r="DA676" i="5"/>
  <c r="DA675" i="5"/>
  <c r="DA674" i="5"/>
  <c r="DA673" i="5"/>
  <c r="DA672" i="5"/>
  <c r="DA671" i="5"/>
  <c r="DA667" i="5"/>
  <c r="DA666" i="5"/>
  <c r="DA665" i="5"/>
  <c r="DA629" i="5"/>
  <c r="DA628" i="5"/>
  <c r="DA627" i="5"/>
  <c r="DA626" i="5"/>
  <c r="DA625" i="5"/>
  <c r="DA624" i="5"/>
  <c r="DA623" i="5"/>
  <c r="DA622" i="5"/>
  <c r="DA621" i="5"/>
  <c r="DA620" i="5"/>
  <c r="DA619" i="5"/>
  <c r="DA606" i="5"/>
  <c r="DA605" i="5"/>
  <c r="DA604" i="5"/>
  <c r="DA603" i="5"/>
  <c r="DA597" i="5"/>
  <c r="DA596" i="5"/>
  <c r="DA595" i="5"/>
  <c r="DA594" i="5"/>
  <c r="DA593" i="5"/>
  <c r="DA592" i="5"/>
  <c r="DA582" i="5"/>
  <c r="DA581" i="5"/>
  <c r="DA580" i="5"/>
  <c r="DA579" i="5"/>
  <c r="DA578" i="5"/>
  <c r="DA577" i="5"/>
  <c r="DA576" i="5"/>
  <c r="DA575" i="5"/>
  <c r="DA574" i="5"/>
  <c r="DA549" i="5"/>
  <c r="DA548" i="5"/>
  <c r="DA522" i="5"/>
  <c r="DA521" i="5"/>
  <c r="DA520" i="5"/>
  <c r="DA519" i="5"/>
  <c r="DA518" i="5"/>
  <c r="DA517" i="5"/>
  <c r="DA516" i="5"/>
  <c r="DA515" i="5"/>
  <c r="DA514" i="5"/>
  <c r="DA513" i="5"/>
  <c r="DA512" i="5"/>
  <c r="DA511" i="5"/>
  <c r="DA510" i="5"/>
  <c r="DA509" i="5"/>
  <c r="DA493" i="5"/>
  <c r="DA492" i="5"/>
  <c r="DA491" i="5"/>
  <c r="DA490" i="5"/>
  <c r="DA489" i="5"/>
  <c r="DA488" i="5"/>
  <c r="DA480" i="5"/>
  <c r="DA479" i="5"/>
  <c r="DA478" i="5"/>
  <c r="DA477" i="5"/>
  <c r="DA470" i="5"/>
  <c r="DA469" i="5"/>
  <c r="DA468" i="5"/>
  <c r="DA467" i="5"/>
  <c r="DA466" i="5"/>
  <c r="DA434" i="5"/>
  <c r="DA433" i="5"/>
  <c r="DA432" i="5"/>
  <c r="DA330" i="5"/>
  <c r="DA329" i="5"/>
  <c r="DA328" i="5"/>
  <c r="DA270" i="5"/>
  <c r="DA205" i="5"/>
  <c r="DA204" i="5"/>
  <c r="DA203" i="5"/>
  <c r="DA202" i="5"/>
  <c r="DA95" i="5"/>
  <c r="DA94" i="5"/>
  <c r="DA93" i="5"/>
  <c r="DA92" i="5"/>
  <c r="DA87" i="5"/>
  <c r="DA86" i="5"/>
  <c r="DA85" i="5"/>
  <c r="DA84" i="5"/>
  <c r="DA83" i="5"/>
  <c r="DA82" i="5"/>
  <c r="DA39" i="5"/>
  <c r="DA38" i="5"/>
  <c r="DA37" i="5"/>
  <c r="DA36" i="5"/>
  <c r="DA35" i="5"/>
  <c r="DA34" i="5"/>
  <c r="DA33" i="5"/>
  <c r="DA32" i="5"/>
  <c r="CY1195" i="5"/>
  <c r="CY1194" i="5"/>
  <c r="CY1191" i="5"/>
  <c r="CY1190" i="5"/>
  <c r="CY1189" i="5"/>
  <c r="CY1188" i="5"/>
  <c r="CY1187" i="5"/>
  <c r="CY1186" i="5"/>
  <c r="CY1185" i="5"/>
  <c r="CY1184" i="5"/>
  <c r="CY1183" i="5"/>
  <c r="CY1182" i="5"/>
  <c r="CY1181" i="5"/>
  <c r="CY1164" i="5"/>
  <c r="CY1163" i="5"/>
  <c r="CY1162" i="5"/>
  <c r="CY1109" i="5"/>
  <c r="CY1108" i="5"/>
  <c r="CY1107" i="5"/>
  <c r="CY1106" i="5"/>
  <c r="CY1105" i="5"/>
  <c r="CY1104" i="5"/>
  <c r="CY1103" i="5"/>
  <c r="CY1102" i="5"/>
  <c r="CY1098" i="5"/>
  <c r="CY1097" i="5"/>
  <c r="CY1095" i="5"/>
  <c r="CY1094" i="5"/>
  <c r="CY1093" i="5"/>
  <c r="CY1092" i="5"/>
  <c r="CY1087" i="5"/>
  <c r="CY1086" i="5"/>
  <c r="CY1085" i="5"/>
  <c r="CY1083" i="5"/>
  <c r="CY1075" i="5"/>
  <c r="CY1074" i="5"/>
  <c r="CY1073" i="5"/>
  <c r="CY1072" i="5"/>
  <c r="CY1071" i="5"/>
  <c r="CY1070" i="5"/>
  <c r="CY1069" i="5"/>
  <c r="CY1068" i="5"/>
  <c r="CY1048" i="5"/>
  <c r="CY1047" i="5"/>
  <c r="CY1015" i="5"/>
  <c r="CY1014" i="5"/>
  <c r="CY1013" i="5"/>
  <c r="CY1012" i="5"/>
  <c r="CY1011" i="5"/>
  <c r="CY1010" i="5"/>
  <c r="CY1009" i="5"/>
  <c r="CY1008" i="5"/>
  <c r="CY1007" i="5"/>
  <c r="CY1005" i="5"/>
  <c r="CY1004" i="5"/>
  <c r="CY1003" i="5"/>
  <c r="CY1002" i="5"/>
  <c r="CY1001" i="5"/>
  <c r="CY1000" i="5"/>
  <c r="CY999" i="5"/>
  <c r="CY998" i="5"/>
  <c r="CY997" i="5"/>
  <c r="CY996" i="5"/>
  <c r="CY995" i="5"/>
  <c r="CY994" i="5"/>
  <c r="CY993" i="5"/>
  <c r="CY992" i="5"/>
  <c r="CY991" i="5"/>
  <c r="CY990" i="5"/>
  <c r="CY989" i="5"/>
  <c r="CY988" i="5"/>
  <c r="CY987" i="5"/>
  <c r="CY986" i="5"/>
  <c r="CY985" i="5"/>
  <c r="CY953" i="5"/>
  <c r="CY952" i="5"/>
  <c r="CY941" i="5"/>
  <c r="CY940" i="5"/>
  <c r="CY939" i="5"/>
  <c r="CY932" i="5"/>
  <c r="CY931" i="5"/>
  <c r="CY930" i="5"/>
  <c r="CY929" i="5"/>
  <c r="CY928" i="5"/>
  <c r="CY927" i="5"/>
  <c r="CY926" i="5"/>
  <c r="CY925" i="5"/>
  <c r="CY917" i="5"/>
  <c r="CY916" i="5"/>
  <c r="CY915" i="5"/>
  <c r="CY914" i="5"/>
  <c r="CY913" i="5"/>
  <c r="CY912" i="5"/>
  <c r="CY911" i="5"/>
  <c r="CY910" i="5"/>
  <c r="CY909" i="5"/>
  <c r="CY908" i="5"/>
  <c r="CY907" i="5"/>
  <c r="CY906" i="5"/>
  <c r="CY905" i="5"/>
  <c r="CY904" i="5"/>
  <c r="CY835" i="5"/>
  <c r="CY834" i="5"/>
  <c r="CY833" i="5"/>
  <c r="CY832" i="5"/>
  <c r="CY831" i="5"/>
  <c r="CY830" i="5"/>
  <c r="CY829" i="5"/>
  <c r="CY828" i="5"/>
  <c r="CY827" i="5"/>
  <c r="CY821" i="5"/>
  <c r="CY820" i="5"/>
  <c r="CY819" i="5"/>
  <c r="CY818" i="5"/>
  <c r="CY817" i="5"/>
  <c r="CY816" i="5"/>
  <c r="CY815" i="5"/>
  <c r="CY814" i="5"/>
  <c r="CY813" i="5"/>
  <c r="CY812" i="5"/>
  <c r="CY811" i="5"/>
  <c r="CY810" i="5"/>
  <c r="CY809" i="5"/>
  <c r="CY807" i="5"/>
  <c r="CY803" i="5"/>
  <c r="CY802" i="5"/>
  <c r="CY801" i="5"/>
  <c r="CY800" i="5"/>
  <c r="CY797" i="5"/>
  <c r="CY796" i="5"/>
  <c r="CY795" i="5"/>
  <c r="CY794" i="5"/>
  <c r="CY773" i="5"/>
  <c r="CY772" i="5"/>
  <c r="CY771" i="5"/>
  <c r="CY770" i="5"/>
  <c r="CY769" i="5"/>
  <c r="CY760" i="5"/>
  <c r="CY759" i="5"/>
  <c r="CY758" i="5"/>
  <c r="CY757" i="5"/>
  <c r="CY756" i="5"/>
  <c r="CY755" i="5"/>
  <c r="CY754" i="5"/>
  <c r="CY753" i="5"/>
  <c r="CY750" i="5"/>
  <c r="CY749" i="5"/>
  <c r="CY748" i="5"/>
  <c r="CY747" i="5"/>
  <c r="CY740" i="5"/>
  <c r="CY739" i="5"/>
  <c r="CY738" i="5"/>
  <c r="CY737" i="5"/>
  <c r="CY692" i="5"/>
  <c r="CY691" i="5"/>
  <c r="CY690" i="5"/>
  <c r="CY689" i="5"/>
  <c r="CY688" i="5"/>
  <c r="CY687" i="5"/>
  <c r="CY680" i="5"/>
  <c r="CY679" i="5"/>
  <c r="CY678" i="5"/>
  <c r="CY677" i="5"/>
  <c r="CY676" i="5"/>
  <c r="CY675" i="5"/>
  <c r="CY674" i="5"/>
  <c r="CY673" i="5"/>
  <c r="CY672" i="5"/>
  <c r="CY671" i="5"/>
  <c r="CY667" i="5"/>
  <c r="CY666" i="5"/>
  <c r="CY665" i="5"/>
  <c r="CY629" i="5"/>
  <c r="CY628" i="5"/>
  <c r="CY627" i="5"/>
  <c r="CY626" i="5"/>
  <c r="CY625" i="5"/>
  <c r="CY624" i="5"/>
  <c r="CY623" i="5"/>
  <c r="CY622" i="5"/>
  <c r="CY621" i="5"/>
  <c r="CY620" i="5"/>
  <c r="CY619" i="5"/>
  <c r="CY606" i="5"/>
  <c r="CY605" i="5"/>
  <c r="CY604" i="5"/>
  <c r="CY603" i="5"/>
  <c r="CY597" i="5"/>
  <c r="CY596" i="5"/>
  <c r="CY595" i="5"/>
  <c r="CY594" i="5"/>
  <c r="CY593" i="5"/>
  <c r="CY592" i="5"/>
  <c r="CY582" i="5"/>
  <c r="CY581" i="5"/>
  <c r="CY580" i="5"/>
  <c r="CY579" i="5"/>
  <c r="CY578" i="5"/>
  <c r="CY577" i="5"/>
  <c r="CY576" i="5"/>
  <c r="CY575" i="5"/>
  <c r="CY574" i="5"/>
  <c r="CY549" i="5"/>
  <c r="CY548" i="5"/>
  <c r="CY522" i="5"/>
  <c r="CY521" i="5"/>
  <c r="CY520" i="5"/>
  <c r="CY519" i="5"/>
  <c r="CY518" i="5"/>
  <c r="CY517" i="5"/>
  <c r="CY516" i="5"/>
  <c r="CY515" i="5"/>
  <c r="CY514" i="5"/>
  <c r="CY513" i="5"/>
  <c r="CY512" i="5"/>
  <c r="CY511" i="5"/>
  <c r="CY510" i="5"/>
  <c r="CY509" i="5"/>
  <c r="CY493" i="5"/>
  <c r="CY492" i="5"/>
  <c r="CY491" i="5"/>
  <c r="CY490" i="5"/>
  <c r="CY489" i="5"/>
  <c r="CY488" i="5"/>
  <c r="CY480" i="5"/>
  <c r="CY479" i="5"/>
  <c r="CY478" i="5"/>
  <c r="CY477" i="5"/>
  <c r="CY470" i="5"/>
  <c r="CY469" i="5"/>
  <c r="CY468" i="5"/>
  <c r="CY467" i="5"/>
  <c r="CY466" i="5"/>
  <c r="CY434" i="5"/>
  <c r="CY433" i="5"/>
  <c r="CY432" i="5"/>
  <c r="CY330" i="5"/>
  <c r="CY329" i="5"/>
  <c r="CY328" i="5"/>
  <c r="CY270" i="5"/>
  <c r="CY205" i="5"/>
  <c r="CY204" i="5"/>
  <c r="CY203" i="5"/>
  <c r="CY202" i="5"/>
  <c r="CY95" i="5"/>
  <c r="CY94" i="5"/>
  <c r="CY93" i="5"/>
  <c r="CY92" i="5"/>
  <c r="CY87" i="5"/>
  <c r="CY86" i="5"/>
  <c r="CY85" i="5"/>
  <c r="CY84" i="5"/>
  <c r="CY83" i="5"/>
  <c r="CY82" i="5"/>
  <c r="CY39" i="5"/>
  <c r="CY38" i="5"/>
  <c r="CY37" i="5"/>
  <c r="CY36" i="5"/>
  <c r="CY35" i="5"/>
  <c r="CY34" i="5"/>
  <c r="CY33" i="5"/>
  <c r="CY32" i="5"/>
  <c r="CX1195" i="5"/>
  <c r="CX1194" i="5"/>
  <c r="CX1191" i="5"/>
  <c r="CX1190" i="5"/>
  <c r="CX1189" i="5"/>
  <c r="CX1188" i="5"/>
  <c r="CX1187" i="5"/>
  <c r="CX1186" i="5"/>
  <c r="CX1185" i="5"/>
  <c r="CX1184" i="5"/>
  <c r="CX1183" i="5"/>
  <c r="CX1182" i="5"/>
  <c r="CX1181" i="5"/>
  <c r="CX1164" i="5"/>
  <c r="CX1163" i="5"/>
  <c r="CX1162" i="5"/>
  <c r="CX1109" i="5"/>
  <c r="CX1108" i="5"/>
  <c r="CX1107" i="5"/>
  <c r="CX1106" i="5"/>
  <c r="CX1105" i="5"/>
  <c r="CX1104" i="5"/>
  <c r="CX1103" i="5"/>
  <c r="CX1102" i="5"/>
  <c r="CX1098" i="5"/>
  <c r="CX1097" i="5"/>
  <c r="CX1095" i="5"/>
  <c r="CX1094" i="5"/>
  <c r="CX1093" i="5"/>
  <c r="CX1092" i="5"/>
  <c r="CX1087" i="5"/>
  <c r="CX1086" i="5"/>
  <c r="CX1085" i="5"/>
  <c r="CX1083" i="5"/>
  <c r="CX1075" i="5"/>
  <c r="CX1074" i="5"/>
  <c r="CX1073" i="5"/>
  <c r="CX1072" i="5"/>
  <c r="CX1071" i="5"/>
  <c r="CX1070" i="5"/>
  <c r="CX1069" i="5"/>
  <c r="CX1068" i="5"/>
  <c r="CX1048" i="5"/>
  <c r="CX1047" i="5"/>
  <c r="CX1015" i="5"/>
  <c r="CX1014" i="5"/>
  <c r="CX1013" i="5"/>
  <c r="CX1012" i="5"/>
  <c r="CX1011" i="5"/>
  <c r="CX1010" i="5"/>
  <c r="CX1009" i="5"/>
  <c r="CX1008" i="5"/>
  <c r="CX1007" i="5"/>
  <c r="CX1005" i="5"/>
  <c r="CX1004" i="5"/>
  <c r="CX1003" i="5"/>
  <c r="CX1002" i="5"/>
  <c r="CX1001" i="5"/>
  <c r="CX1000" i="5"/>
  <c r="CX999" i="5"/>
  <c r="CX998" i="5"/>
  <c r="CX997" i="5"/>
  <c r="CX996" i="5"/>
  <c r="CX995" i="5"/>
  <c r="CX994" i="5"/>
  <c r="CX993" i="5"/>
  <c r="CX992" i="5"/>
  <c r="CX991" i="5"/>
  <c r="CX990" i="5"/>
  <c r="CX989" i="5"/>
  <c r="CX988" i="5"/>
  <c r="CX987" i="5"/>
  <c r="CX986" i="5"/>
  <c r="CX985" i="5"/>
  <c r="CX953" i="5"/>
  <c r="CX952" i="5"/>
  <c r="CX941" i="5"/>
  <c r="CX940" i="5"/>
  <c r="CX939" i="5"/>
  <c r="CX932" i="5"/>
  <c r="CX931" i="5"/>
  <c r="CX930" i="5"/>
  <c r="CX929" i="5"/>
  <c r="CX928" i="5"/>
  <c r="CX927" i="5"/>
  <c r="CX926" i="5"/>
  <c r="CX925" i="5"/>
  <c r="CX917" i="5"/>
  <c r="CX916" i="5"/>
  <c r="CX915" i="5"/>
  <c r="CX914" i="5"/>
  <c r="CX913" i="5"/>
  <c r="CX912" i="5"/>
  <c r="CX911" i="5"/>
  <c r="CX910" i="5"/>
  <c r="CX909" i="5"/>
  <c r="CX908" i="5"/>
  <c r="CX907" i="5"/>
  <c r="CX906" i="5"/>
  <c r="CX905" i="5"/>
  <c r="CX904" i="5"/>
  <c r="CX835" i="5"/>
  <c r="CX834" i="5"/>
  <c r="CX833" i="5"/>
  <c r="CX832" i="5"/>
  <c r="CX831" i="5"/>
  <c r="CX830" i="5"/>
  <c r="CX829" i="5"/>
  <c r="CX828" i="5"/>
  <c r="CX827" i="5"/>
  <c r="CX821" i="5"/>
  <c r="CX820" i="5"/>
  <c r="CX819" i="5"/>
  <c r="CX818" i="5"/>
  <c r="CX817" i="5"/>
  <c r="CX816" i="5"/>
  <c r="CX815" i="5"/>
  <c r="CX814" i="5"/>
  <c r="CX813" i="5"/>
  <c r="CX812" i="5"/>
  <c r="CX811" i="5"/>
  <c r="CX810" i="5"/>
  <c r="CX809" i="5"/>
  <c r="CX807" i="5"/>
  <c r="CX803" i="5"/>
  <c r="CX802" i="5"/>
  <c r="CX801" i="5"/>
  <c r="CX800" i="5"/>
  <c r="CX797" i="5"/>
  <c r="CX796" i="5"/>
  <c r="CX795" i="5"/>
  <c r="CX794" i="5"/>
  <c r="CX773" i="5"/>
  <c r="CX772" i="5"/>
  <c r="CX771" i="5"/>
  <c r="CX770" i="5"/>
  <c r="CX769" i="5"/>
  <c r="CX760" i="5"/>
  <c r="CX759" i="5"/>
  <c r="CX758" i="5"/>
  <c r="CX757" i="5"/>
  <c r="CX756" i="5"/>
  <c r="CX755" i="5"/>
  <c r="CX754" i="5"/>
  <c r="CX753" i="5"/>
  <c r="CX750" i="5"/>
  <c r="CX749" i="5"/>
  <c r="CX748" i="5"/>
  <c r="CX747" i="5"/>
  <c r="CX740" i="5"/>
  <c r="CX739" i="5"/>
  <c r="CX738" i="5"/>
  <c r="CX737" i="5"/>
  <c r="CX692" i="5"/>
  <c r="CX691" i="5"/>
  <c r="CX690" i="5"/>
  <c r="CX689" i="5"/>
  <c r="CX688" i="5"/>
  <c r="CX687" i="5"/>
  <c r="CX680" i="5"/>
  <c r="CX679" i="5"/>
  <c r="CX678" i="5"/>
  <c r="CX677" i="5"/>
  <c r="CX676" i="5"/>
  <c r="CX675" i="5"/>
  <c r="CX674" i="5"/>
  <c r="CX673" i="5"/>
  <c r="CX672" i="5"/>
  <c r="CX671" i="5"/>
  <c r="CX667" i="5"/>
  <c r="CX666" i="5"/>
  <c r="CX665" i="5"/>
  <c r="CX629" i="5"/>
  <c r="CX628" i="5"/>
  <c r="CX627" i="5"/>
  <c r="CX626" i="5"/>
  <c r="CX625" i="5"/>
  <c r="CX624" i="5"/>
  <c r="CX623" i="5"/>
  <c r="CX622" i="5"/>
  <c r="CX621" i="5"/>
  <c r="CX620" i="5"/>
  <c r="CX619" i="5"/>
  <c r="CX606" i="5"/>
  <c r="CX605" i="5"/>
  <c r="CX604" i="5"/>
  <c r="CX603" i="5"/>
  <c r="CX597" i="5"/>
  <c r="CX596" i="5"/>
  <c r="CX595" i="5"/>
  <c r="CX594" i="5"/>
  <c r="CX593" i="5"/>
  <c r="CX592" i="5"/>
  <c r="CX582" i="5"/>
  <c r="CX581" i="5"/>
  <c r="CX580" i="5"/>
  <c r="CX579" i="5"/>
  <c r="CX578" i="5"/>
  <c r="CX577" i="5"/>
  <c r="CX576" i="5"/>
  <c r="CX575" i="5"/>
  <c r="CX574" i="5"/>
  <c r="CX549" i="5"/>
  <c r="CX548" i="5"/>
  <c r="CX522" i="5"/>
  <c r="CX521" i="5"/>
  <c r="CX520" i="5"/>
  <c r="CX519" i="5"/>
  <c r="CX518" i="5"/>
  <c r="CX517" i="5"/>
  <c r="CX516" i="5"/>
  <c r="CX515" i="5"/>
  <c r="CX514" i="5"/>
  <c r="CX513" i="5"/>
  <c r="CX512" i="5"/>
  <c r="CX511" i="5"/>
  <c r="CX510" i="5"/>
  <c r="CX509" i="5"/>
  <c r="CX493" i="5"/>
  <c r="CX492" i="5"/>
  <c r="CX491" i="5"/>
  <c r="CX490" i="5"/>
  <c r="CX489" i="5"/>
  <c r="CX488" i="5"/>
  <c r="CX480" i="5"/>
  <c r="CX479" i="5"/>
  <c r="CX478" i="5"/>
  <c r="CX477" i="5"/>
  <c r="CX470" i="5"/>
  <c r="CX469" i="5"/>
  <c r="CX468" i="5"/>
  <c r="CX467" i="5"/>
  <c r="CX466" i="5"/>
  <c r="CX434" i="5"/>
  <c r="CX433" i="5"/>
  <c r="CX432" i="5"/>
  <c r="CX330" i="5"/>
  <c r="CX329" i="5"/>
  <c r="CX328" i="5"/>
  <c r="CX270" i="5"/>
  <c r="CX205" i="5"/>
  <c r="CX204" i="5"/>
  <c r="CX203" i="5"/>
  <c r="CX202" i="5"/>
  <c r="CX95" i="5"/>
  <c r="CX94" i="5"/>
  <c r="CX93" i="5"/>
  <c r="CX92" i="5"/>
  <c r="CX87" i="5"/>
  <c r="CX86" i="5"/>
  <c r="CX85" i="5"/>
  <c r="CX84" i="5"/>
  <c r="CX83" i="5"/>
  <c r="CX82" i="5"/>
  <c r="CX39" i="5"/>
  <c r="CX38" i="5"/>
  <c r="CX37" i="5"/>
  <c r="CX36" i="5"/>
  <c r="CX35" i="5"/>
  <c r="CX34" i="5"/>
  <c r="CX33" i="5"/>
  <c r="CX32" i="5"/>
  <c r="CW1195" i="5"/>
  <c r="CW1194" i="5"/>
  <c r="CW1191" i="5"/>
  <c r="CW1190" i="5"/>
  <c r="CW1189" i="5"/>
  <c r="CW1188" i="5"/>
  <c r="CW1187" i="5"/>
  <c r="CW1186" i="5"/>
  <c r="CW1185" i="5"/>
  <c r="CW1184" i="5"/>
  <c r="CW1183" i="5"/>
  <c r="CW1182" i="5"/>
  <c r="CW1181" i="5"/>
  <c r="CW1164" i="5"/>
  <c r="CW1163" i="5"/>
  <c r="CW1162" i="5"/>
  <c r="CW1109" i="5"/>
  <c r="CW1108" i="5"/>
  <c r="CW1107" i="5"/>
  <c r="CW1106" i="5"/>
  <c r="CW1105" i="5"/>
  <c r="CW1104" i="5"/>
  <c r="CW1103" i="5"/>
  <c r="CW1102" i="5"/>
  <c r="CW1098" i="5"/>
  <c r="CW1097" i="5"/>
  <c r="CW1095" i="5"/>
  <c r="CW1094" i="5"/>
  <c r="CW1093" i="5"/>
  <c r="CW1092" i="5"/>
  <c r="CW1087" i="5"/>
  <c r="CW1086" i="5"/>
  <c r="CW1085" i="5"/>
  <c r="CW1083" i="5"/>
  <c r="CW1075" i="5"/>
  <c r="CW1074" i="5"/>
  <c r="CW1073" i="5"/>
  <c r="CW1072" i="5"/>
  <c r="CW1071" i="5"/>
  <c r="CW1070" i="5"/>
  <c r="CW1069" i="5"/>
  <c r="CW1068" i="5"/>
  <c r="CW1048" i="5"/>
  <c r="CW1047" i="5"/>
  <c r="CW1015" i="5"/>
  <c r="CW1014" i="5"/>
  <c r="CW1013" i="5"/>
  <c r="CW1012" i="5"/>
  <c r="CW1011" i="5"/>
  <c r="CW1010" i="5"/>
  <c r="CW1009" i="5"/>
  <c r="CW1008" i="5"/>
  <c r="CW1007" i="5"/>
  <c r="CW1005" i="5"/>
  <c r="CW1004" i="5"/>
  <c r="CW1003" i="5"/>
  <c r="CW1002" i="5"/>
  <c r="CW1001" i="5"/>
  <c r="CW1000" i="5"/>
  <c r="CW999" i="5"/>
  <c r="CW998" i="5"/>
  <c r="CW997" i="5"/>
  <c r="CW996" i="5"/>
  <c r="CW995" i="5"/>
  <c r="CW994" i="5"/>
  <c r="CW993" i="5"/>
  <c r="CW992" i="5"/>
  <c r="CW991" i="5"/>
  <c r="CW990" i="5"/>
  <c r="CW989" i="5"/>
  <c r="CW988" i="5"/>
  <c r="CW987" i="5"/>
  <c r="CW986" i="5"/>
  <c r="CW985" i="5"/>
  <c r="CW953" i="5"/>
  <c r="CW952" i="5"/>
  <c r="CW941" i="5"/>
  <c r="CW940" i="5"/>
  <c r="CW939" i="5"/>
  <c r="CW932" i="5"/>
  <c r="CW931" i="5"/>
  <c r="CW930" i="5"/>
  <c r="CW929" i="5"/>
  <c r="CW928" i="5"/>
  <c r="CW927" i="5"/>
  <c r="CW926" i="5"/>
  <c r="CW925" i="5"/>
  <c r="CW917" i="5"/>
  <c r="CW916" i="5"/>
  <c r="CW915" i="5"/>
  <c r="CW914" i="5"/>
  <c r="CW913" i="5"/>
  <c r="CW912" i="5"/>
  <c r="CW911" i="5"/>
  <c r="CW910" i="5"/>
  <c r="CW909" i="5"/>
  <c r="CW908" i="5"/>
  <c r="CW907" i="5"/>
  <c r="CW906" i="5"/>
  <c r="CW905" i="5"/>
  <c r="CW904" i="5"/>
  <c r="CW835" i="5"/>
  <c r="CW834" i="5"/>
  <c r="CW833" i="5"/>
  <c r="CW832" i="5"/>
  <c r="CW831" i="5"/>
  <c r="CW830" i="5"/>
  <c r="CW829" i="5"/>
  <c r="CW828" i="5"/>
  <c r="CW827" i="5"/>
  <c r="CW821" i="5"/>
  <c r="CW820" i="5"/>
  <c r="CW819" i="5"/>
  <c r="CW818" i="5"/>
  <c r="CW817" i="5"/>
  <c r="CW816" i="5"/>
  <c r="CW815" i="5"/>
  <c r="CW814" i="5"/>
  <c r="CW813" i="5"/>
  <c r="CW812" i="5"/>
  <c r="CW811" i="5"/>
  <c r="CW810" i="5"/>
  <c r="CW809" i="5"/>
  <c r="CW807" i="5"/>
  <c r="CW803" i="5"/>
  <c r="CW802" i="5"/>
  <c r="CW801" i="5"/>
  <c r="CW800" i="5"/>
  <c r="CW797" i="5"/>
  <c r="CW796" i="5"/>
  <c r="CW795" i="5"/>
  <c r="CW794" i="5"/>
  <c r="CW773" i="5"/>
  <c r="CW772" i="5"/>
  <c r="CW771" i="5"/>
  <c r="CW770" i="5"/>
  <c r="CW769" i="5"/>
  <c r="CW760" i="5"/>
  <c r="CW759" i="5"/>
  <c r="CW758" i="5"/>
  <c r="CW757" i="5"/>
  <c r="CW756" i="5"/>
  <c r="CW755" i="5"/>
  <c r="CW754" i="5"/>
  <c r="CW753" i="5"/>
  <c r="CW750" i="5"/>
  <c r="CW749" i="5"/>
  <c r="CW748" i="5"/>
  <c r="CW747" i="5"/>
  <c r="CW740" i="5"/>
  <c r="CW739" i="5"/>
  <c r="CW738" i="5"/>
  <c r="CW737" i="5"/>
  <c r="CW692" i="5"/>
  <c r="CW691" i="5"/>
  <c r="CW690" i="5"/>
  <c r="CW689" i="5"/>
  <c r="CW688" i="5"/>
  <c r="CW687" i="5"/>
  <c r="CW680" i="5"/>
  <c r="CW679" i="5"/>
  <c r="CW678" i="5"/>
  <c r="CW677" i="5"/>
  <c r="CW676" i="5"/>
  <c r="CW675" i="5"/>
  <c r="CW674" i="5"/>
  <c r="CW673" i="5"/>
  <c r="CW672" i="5"/>
  <c r="CW671" i="5"/>
  <c r="CW667" i="5"/>
  <c r="CW666" i="5"/>
  <c r="CW665" i="5"/>
  <c r="CW629" i="5"/>
  <c r="CW628" i="5"/>
  <c r="CW627" i="5"/>
  <c r="CW626" i="5"/>
  <c r="CW625" i="5"/>
  <c r="CW624" i="5"/>
  <c r="CW623" i="5"/>
  <c r="CW622" i="5"/>
  <c r="CW621" i="5"/>
  <c r="CW620" i="5"/>
  <c r="CW619" i="5"/>
  <c r="CW606" i="5"/>
  <c r="CW605" i="5"/>
  <c r="CW604" i="5"/>
  <c r="CW603" i="5"/>
  <c r="CW597" i="5"/>
  <c r="CW596" i="5"/>
  <c r="CW595" i="5"/>
  <c r="CW594" i="5"/>
  <c r="CW593" i="5"/>
  <c r="CW592" i="5"/>
  <c r="CW582" i="5"/>
  <c r="CW581" i="5"/>
  <c r="CW580" i="5"/>
  <c r="CW579" i="5"/>
  <c r="CW578" i="5"/>
  <c r="CW577" i="5"/>
  <c r="CW576" i="5"/>
  <c r="CW575" i="5"/>
  <c r="CW574" i="5"/>
  <c r="CW549" i="5"/>
  <c r="CW548" i="5"/>
  <c r="CW522" i="5"/>
  <c r="CW521" i="5"/>
  <c r="CW520" i="5"/>
  <c r="CW519" i="5"/>
  <c r="CW518" i="5"/>
  <c r="CW517" i="5"/>
  <c r="CW516" i="5"/>
  <c r="CW515" i="5"/>
  <c r="CW514" i="5"/>
  <c r="CW513" i="5"/>
  <c r="CW512" i="5"/>
  <c r="CW511" i="5"/>
  <c r="CW510" i="5"/>
  <c r="CW509" i="5"/>
  <c r="CW493" i="5"/>
  <c r="CW492" i="5"/>
  <c r="CW491" i="5"/>
  <c r="CW490" i="5"/>
  <c r="CW489" i="5"/>
  <c r="CW488" i="5"/>
  <c r="CW480" i="5"/>
  <c r="CW479" i="5"/>
  <c r="CW478" i="5"/>
  <c r="CW477" i="5"/>
  <c r="CW470" i="5"/>
  <c r="CW469" i="5"/>
  <c r="CW468" i="5"/>
  <c r="CW467" i="5"/>
  <c r="CW466" i="5"/>
  <c r="CW434" i="5"/>
  <c r="CW433" i="5"/>
  <c r="CW432" i="5"/>
  <c r="CW330" i="5"/>
  <c r="CW329" i="5"/>
  <c r="CW328" i="5"/>
  <c r="CW270" i="5"/>
  <c r="CW205" i="5"/>
  <c r="CW204" i="5"/>
  <c r="CW203" i="5"/>
  <c r="CW202" i="5"/>
  <c r="CW95" i="5"/>
  <c r="CW94" i="5"/>
  <c r="CW93" i="5"/>
  <c r="CW92" i="5"/>
  <c r="CW87" i="5"/>
  <c r="CW86" i="5"/>
  <c r="CW85" i="5"/>
  <c r="CW84" i="5"/>
  <c r="CW83" i="5"/>
  <c r="CW82" i="5"/>
  <c r="CW39" i="5"/>
  <c r="CW38" i="5"/>
  <c r="CW37" i="5"/>
  <c r="CW36" i="5"/>
  <c r="CW35" i="5"/>
  <c r="CW34" i="5"/>
  <c r="CW33" i="5"/>
  <c r="CW32" i="5"/>
  <c r="CV1195" i="5"/>
  <c r="CV1194" i="5"/>
  <c r="CV1191" i="5"/>
  <c r="CV1190" i="5"/>
  <c r="CV1189" i="5"/>
  <c r="CV1188" i="5"/>
  <c r="CV1187" i="5"/>
  <c r="CV1186" i="5"/>
  <c r="CV1185" i="5"/>
  <c r="CV1184" i="5"/>
  <c r="CV1183" i="5"/>
  <c r="CV1182" i="5"/>
  <c r="CV1181" i="5"/>
  <c r="CV1164" i="5"/>
  <c r="CV1163" i="5"/>
  <c r="CV1162" i="5"/>
  <c r="CV1109" i="5"/>
  <c r="CV1108" i="5"/>
  <c r="CV1107" i="5"/>
  <c r="CV1106" i="5"/>
  <c r="CV1105" i="5"/>
  <c r="CV1104" i="5"/>
  <c r="CV1103" i="5"/>
  <c r="CV1102" i="5"/>
  <c r="CV1098" i="5"/>
  <c r="CV1097" i="5"/>
  <c r="CV1095" i="5"/>
  <c r="CV1094" i="5"/>
  <c r="CV1093" i="5"/>
  <c r="CV1092" i="5"/>
  <c r="CV1087" i="5"/>
  <c r="CV1086" i="5"/>
  <c r="CV1085" i="5"/>
  <c r="CV1083" i="5"/>
  <c r="CV1075" i="5"/>
  <c r="CV1074" i="5"/>
  <c r="CV1073" i="5"/>
  <c r="CV1072" i="5"/>
  <c r="CV1071" i="5"/>
  <c r="CV1070" i="5"/>
  <c r="CV1069" i="5"/>
  <c r="CV1068" i="5"/>
  <c r="CV1048" i="5"/>
  <c r="CV1047" i="5"/>
  <c r="CV1015" i="5"/>
  <c r="CV1014" i="5"/>
  <c r="CV1013" i="5"/>
  <c r="CV1012" i="5"/>
  <c r="CV1011" i="5"/>
  <c r="CV1010" i="5"/>
  <c r="CV1009" i="5"/>
  <c r="CV1008" i="5"/>
  <c r="CV1007" i="5"/>
  <c r="CV1005" i="5"/>
  <c r="CV1004" i="5"/>
  <c r="CV1003" i="5"/>
  <c r="CV1002" i="5"/>
  <c r="CV1001" i="5"/>
  <c r="CV1000" i="5"/>
  <c r="CV999" i="5"/>
  <c r="CV998" i="5"/>
  <c r="CV997" i="5"/>
  <c r="CV996" i="5"/>
  <c r="CV995" i="5"/>
  <c r="CV994" i="5"/>
  <c r="CV993" i="5"/>
  <c r="CV992" i="5"/>
  <c r="CV991" i="5"/>
  <c r="CV990" i="5"/>
  <c r="CV989" i="5"/>
  <c r="CV988" i="5"/>
  <c r="CV987" i="5"/>
  <c r="CV986" i="5"/>
  <c r="CV985" i="5"/>
  <c r="CV953" i="5"/>
  <c r="CV952" i="5"/>
  <c r="CV941" i="5"/>
  <c r="CV940" i="5"/>
  <c r="CV939" i="5"/>
  <c r="CV932" i="5"/>
  <c r="CV931" i="5"/>
  <c r="CV930" i="5"/>
  <c r="CV929" i="5"/>
  <c r="CV928" i="5"/>
  <c r="CV927" i="5"/>
  <c r="CV926" i="5"/>
  <c r="CV925" i="5"/>
  <c r="CV917" i="5"/>
  <c r="CV916" i="5"/>
  <c r="CV915" i="5"/>
  <c r="CV914" i="5"/>
  <c r="CV913" i="5"/>
  <c r="CV912" i="5"/>
  <c r="CV911" i="5"/>
  <c r="CV910" i="5"/>
  <c r="CV909" i="5"/>
  <c r="CV908" i="5"/>
  <c r="CV907" i="5"/>
  <c r="CV906" i="5"/>
  <c r="CV905" i="5"/>
  <c r="CV904" i="5"/>
  <c r="CV835" i="5"/>
  <c r="CV834" i="5"/>
  <c r="CV833" i="5"/>
  <c r="CV832" i="5"/>
  <c r="CV831" i="5"/>
  <c r="CV830" i="5"/>
  <c r="CV829" i="5"/>
  <c r="CV828" i="5"/>
  <c r="CV827" i="5"/>
  <c r="CV821" i="5"/>
  <c r="CV820" i="5"/>
  <c r="CV819" i="5"/>
  <c r="CV818" i="5"/>
  <c r="CV817" i="5"/>
  <c r="CV816" i="5"/>
  <c r="CV815" i="5"/>
  <c r="CV814" i="5"/>
  <c r="CV813" i="5"/>
  <c r="CV812" i="5"/>
  <c r="CV811" i="5"/>
  <c r="CV810" i="5"/>
  <c r="CV809" i="5"/>
  <c r="CV807" i="5"/>
  <c r="CV803" i="5"/>
  <c r="CV802" i="5"/>
  <c r="CV801" i="5"/>
  <c r="CV800" i="5"/>
  <c r="CV797" i="5"/>
  <c r="CV796" i="5"/>
  <c r="CV795" i="5"/>
  <c r="CV794" i="5"/>
  <c r="CV773" i="5"/>
  <c r="CV772" i="5"/>
  <c r="CV771" i="5"/>
  <c r="CV770" i="5"/>
  <c r="CV769" i="5"/>
  <c r="CV760" i="5"/>
  <c r="CV759" i="5"/>
  <c r="CV758" i="5"/>
  <c r="CV757" i="5"/>
  <c r="CV756" i="5"/>
  <c r="CV755" i="5"/>
  <c r="CV754" i="5"/>
  <c r="CV753" i="5"/>
  <c r="CV750" i="5"/>
  <c r="CV749" i="5"/>
  <c r="CV748" i="5"/>
  <c r="CV747" i="5"/>
  <c r="CV740" i="5"/>
  <c r="CV739" i="5"/>
  <c r="CV738" i="5"/>
  <c r="CV737" i="5"/>
  <c r="CV692" i="5"/>
  <c r="CV691" i="5"/>
  <c r="CV690" i="5"/>
  <c r="CV689" i="5"/>
  <c r="CV688" i="5"/>
  <c r="CV687" i="5"/>
  <c r="CV680" i="5"/>
  <c r="CV679" i="5"/>
  <c r="CV678" i="5"/>
  <c r="CV677" i="5"/>
  <c r="CV676" i="5"/>
  <c r="CV675" i="5"/>
  <c r="CV674" i="5"/>
  <c r="CV673" i="5"/>
  <c r="CV672" i="5"/>
  <c r="CV671" i="5"/>
  <c r="CV667" i="5"/>
  <c r="CV666" i="5"/>
  <c r="CV665" i="5"/>
  <c r="CV629" i="5"/>
  <c r="CV628" i="5"/>
  <c r="CV627" i="5"/>
  <c r="CV626" i="5"/>
  <c r="CV625" i="5"/>
  <c r="CV624" i="5"/>
  <c r="CV623" i="5"/>
  <c r="CV622" i="5"/>
  <c r="CV621" i="5"/>
  <c r="CV620" i="5"/>
  <c r="CV619" i="5"/>
  <c r="CV606" i="5"/>
  <c r="CV605" i="5"/>
  <c r="CV604" i="5"/>
  <c r="CV603" i="5"/>
  <c r="CV597" i="5"/>
  <c r="CV596" i="5"/>
  <c r="CV595" i="5"/>
  <c r="CV594" i="5"/>
  <c r="CV593" i="5"/>
  <c r="CV592" i="5"/>
  <c r="CV582" i="5"/>
  <c r="CV581" i="5"/>
  <c r="CV580" i="5"/>
  <c r="CV579" i="5"/>
  <c r="CV578" i="5"/>
  <c r="CV577" i="5"/>
  <c r="CV576" i="5"/>
  <c r="CV575" i="5"/>
  <c r="CV574" i="5"/>
  <c r="CV549" i="5"/>
  <c r="CV548" i="5"/>
  <c r="CV522" i="5"/>
  <c r="CV521" i="5"/>
  <c r="CV520" i="5"/>
  <c r="CV519" i="5"/>
  <c r="CV518" i="5"/>
  <c r="CV517" i="5"/>
  <c r="CV516" i="5"/>
  <c r="CV515" i="5"/>
  <c r="CV514" i="5"/>
  <c r="CV513" i="5"/>
  <c r="CV512" i="5"/>
  <c r="CV511" i="5"/>
  <c r="CV510" i="5"/>
  <c r="CV509" i="5"/>
  <c r="CV493" i="5"/>
  <c r="CV492" i="5"/>
  <c r="CV491" i="5"/>
  <c r="CV490" i="5"/>
  <c r="CV489" i="5"/>
  <c r="CV488" i="5"/>
  <c r="CV480" i="5"/>
  <c r="CV479" i="5"/>
  <c r="CV478" i="5"/>
  <c r="CV477" i="5"/>
  <c r="CV470" i="5"/>
  <c r="CV469" i="5"/>
  <c r="CV468" i="5"/>
  <c r="CV467" i="5"/>
  <c r="CV466" i="5"/>
  <c r="CV434" i="5"/>
  <c r="CV433" i="5"/>
  <c r="CV432" i="5"/>
  <c r="CV330" i="5"/>
  <c r="CV329" i="5"/>
  <c r="CV328" i="5"/>
  <c r="CV270" i="5"/>
  <c r="CV205" i="5"/>
  <c r="CV204" i="5"/>
  <c r="CV203" i="5"/>
  <c r="CV202" i="5"/>
  <c r="CV95" i="5"/>
  <c r="CV94" i="5"/>
  <c r="CV93" i="5"/>
  <c r="CV92" i="5"/>
  <c r="CV87" i="5"/>
  <c r="CV86" i="5"/>
  <c r="CV85" i="5"/>
  <c r="CV84" i="5"/>
  <c r="CV83" i="5"/>
  <c r="CV82" i="5"/>
  <c r="CV39" i="5"/>
  <c r="CV38" i="5"/>
  <c r="CV37" i="5"/>
  <c r="CV36" i="5"/>
  <c r="CV35" i="5"/>
  <c r="CV34" i="5"/>
  <c r="CV33" i="5"/>
  <c r="CV32" i="5"/>
  <c r="CR1197" i="5" l="1"/>
  <c r="CR1196" i="5"/>
  <c r="CR1195" i="5"/>
  <c r="CR1194" i="5"/>
  <c r="CR1193" i="5"/>
  <c r="CR1192" i="5"/>
  <c r="CR1191" i="5"/>
  <c r="CR1190" i="5"/>
  <c r="CR1189" i="5"/>
  <c r="CR1188" i="5"/>
  <c r="CR1187" i="5"/>
  <c r="CR1186" i="5"/>
  <c r="CR1185" i="5"/>
  <c r="CR1184" i="5"/>
  <c r="CR1183" i="5"/>
  <c r="CR1182" i="5"/>
  <c r="CR1181" i="5"/>
  <c r="CR1180" i="5"/>
  <c r="CR1179" i="5"/>
  <c r="CR1178" i="5"/>
  <c r="CR1177" i="5"/>
  <c r="CR1176" i="5"/>
  <c r="CR1175" i="5"/>
  <c r="CR1174" i="5"/>
  <c r="CR1173" i="5"/>
  <c r="CR1172" i="5"/>
  <c r="CR1171" i="5"/>
  <c r="CR1170" i="5"/>
  <c r="CR1169" i="5"/>
  <c r="CR1168" i="5"/>
  <c r="CR1167" i="5"/>
  <c r="CR1166" i="5"/>
  <c r="CR1165" i="5"/>
  <c r="CR1164" i="5"/>
  <c r="CR1163" i="5"/>
  <c r="CR1162" i="5"/>
  <c r="CR1161" i="5"/>
  <c r="CR1160" i="5"/>
  <c r="CR1159" i="5"/>
  <c r="CR1158" i="5"/>
  <c r="CR1157" i="5"/>
  <c r="CR1156" i="5"/>
  <c r="CR1155" i="5"/>
  <c r="CR1154" i="5"/>
  <c r="CR1153" i="5"/>
  <c r="CR1152" i="5"/>
  <c r="CR1151" i="5"/>
  <c r="CR1150" i="5"/>
  <c r="CR1149" i="5"/>
  <c r="CR1148" i="5"/>
  <c r="CR1147" i="5"/>
  <c r="CR1146" i="5"/>
  <c r="CR1145" i="5"/>
  <c r="CR1144" i="5"/>
  <c r="CR1143" i="5"/>
  <c r="CR1142" i="5"/>
  <c r="CR1141" i="5"/>
  <c r="CR1140" i="5"/>
  <c r="CR1139" i="5"/>
  <c r="CR1138" i="5"/>
  <c r="CR1137" i="5"/>
  <c r="CR1136" i="5"/>
  <c r="CR1135" i="5"/>
  <c r="CR1134" i="5"/>
  <c r="CR1133" i="5"/>
  <c r="CR1132" i="5"/>
  <c r="CR1131" i="5"/>
  <c r="CR1130" i="5"/>
  <c r="CR1129" i="5"/>
  <c r="CR1128" i="5"/>
  <c r="CR1127" i="5"/>
  <c r="CR1126" i="5"/>
  <c r="CR1125" i="5"/>
  <c r="CR1124" i="5"/>
  <c r="CR1123" i="5"/>
  <c r="CR1122" i="5"/>
  <c r="CR1121" i="5"/>
  <c r="CR1120" i="5"/>
  <c r="CR1119" i="5"/>
  <c r="CR1118" i="5"/>
  <c r="CR1117" i="5"/>
  <c r="CR1116" i="5"/>
  <c r="CR1115" i="5"/>
  <c r="CR1114" i="5"/>
  <c r="CR1113" i="5"/>
  <c r="CR1112" i="5"/>
  <c r="CR1111" i="5"/>
  <c r="CR1110" i="5"/>
  <c r="CR1109" i="5"/>
  <c r="CR1108" i="5"/>
  <c r="CR1107" i="5"/>
  <c r="CR1106" i="5"/>
  <c r="CR1105" i="5"/>
  <c r="CR1104" i="5"/>
  <c r="CR1103" i="5"/>
  <c r="CR1102" i="5"/>
  <c r="CR1101" i="5"/>
  <c r="CR1100" i="5"/>
  <c r="CR1099" i="5"/>
  <c r="CR1098" i="5"/>
  <c r="CR1097" i="5"/>
  <c r="CR1096" i="5"/>
  <c r="CR1095" i="5"/>
  <c r="CR1094" i="5"/>
  <c r="CR1093" i="5"/>
  <c r="CR1092" i="5"/>
  <c r="CR1091" i="5"/>
  <c r="CR1090" i="5"/>
  <c r="CR1089" i="5"/>
  <c r="CR1088" i="5"/>
  <c r="CR1087" i="5"/>
  <c r="CR1086" i="5"/>
  <c r="CR1085" i="5"/>
  <c r="CR1084" i="5"/>
  <c r="CR1083" i="5"/>
  <c r="CR1082" i="5"/>
  <c r="CR1081" i="5"/>
  <c r="CR1080" i="5"/>
  <c r="CR1079" i="5"/>
  <c r="CR1078" i="5"/>
  <c r="CR1077" i="5"/>
  <c r="CR1076" i="5"/>
  <c r="CR1075" i="5"/>
  <c r="CR1074" i="5"/>
  <c r="CR1073" i="5"/>
  <c r="CR1072" i="5"/>
  <c r="CR1071" i="5"/>
  <c r="CR1070" i="5"/>
  <c r="CR1069" i="5"/>
  <c r="CR1068" i="5"/>
  <c r="CR1067" i="5"/>
  <c r="CR1066" i="5"/>
  <c r="CR1065" i="5"/>
  <c r="CR1064" i="5"/>
  <c r="CR1063" i="5"/>
  <c r="CR1062" i="5"/>
  <c r="CR1061" i="5"/>
  <c r="CR1060" i="5"/>
  <c r="CR1059" i="5"/>
  <c r="CR1058" i="5"/>
  <c r="CR1057" i="5"/>
  <c r="CR1056" i="5"/>
  <c r="CR1055" i="5"/>
  <c r="CR1054" i="5"/>
  <c r="CR1053" i="5"/>
  <c r="CR1052" i="5"/>
  <c r="CR1051" i="5"/>
  <c r="CR1050" i="5"/>
  <c r="CR1049" i="5"/>
  <c r="CR1048" i="5"/>
  <c r="CR1047" i="5"/>
  <c r="CR1046" i="5"/>
  <c r="CR1045" i="5"/>
  <c r="CR1044" i="5"/>
  <c r="CR1043" i="5"/>
  <c r="CR1042" i="5"/>
  <c r="CR1041" i="5"/>
  <c r="CR1040" i="5"/>
  <c r="CR1039" i="5"/>
  <c r="CR1038" i="5"/>
  <c r="CR1037" i="5"/>
  <c r="CR1036" i="5"/>
  <c r="CR1035" i="5"/>
  <c r="CR1034" i="5"/>
  <c r="CR1033" i="5"/>
  <c r="CR1032" i="5"/>
  <c r="CR1031" i="5"/>
  <c r="CR1030" i="5"/>
  <c r="CR1029" i="5"/>
  <c r="CR1028" i="5"/>
  <c r="CR1027" i="5"/>
  <c r="CR1026" i="5"/>
  <c r="CR1025" i="5"/>
  <c r="CR1024" i="5"/>
  <c r="CR1023" i="5"/>
  <c r="CR1022" i="5"/>
  <c r="CR1021" i="5"/>
  <c r="CR1020" i="5"/>
  <c r="CR1019" i="5"/>
  <c r="CR1018" i="5"/>
  <c r="CR1017" i="5"/>
  <c r="CR1016" i="5"/>
  <c r="CR1015" i="5"/>
  <c r="CR1014" i="5"/>
  <c r="CR1013" i="5"/>
  <c r="CR1012" i="5"/>
  <c r="CR1011" i="5"/>
  <c r="CR1010" i="5"/>
  <c r="CR1009" i="5"/>
  <c r="CR1008" i="5"/>
  <c r="CR1007" i="5"/>
  <c r="CR1006" i="5"/>
  <c r="CR1005" i="5"/>
  <c r="CR1004" i="5"/>
  <c r="CR1003" i="5"/>
  <c r="CR1002" i="5"/>
  <c r="CR1001" i="5"/>
  <c r="CR1000" i="5"/>
  <c r="CR999" i="5"/>
  <c r="CR998" i="5"/>
  <c r="CR997" i="5"/>
  <c r="CR996" i="5"/>
  <c r="CR995" i="5"/>
  <c r="CR994" i="5"/>
  <c r="CR993" i="5"/>
  <c r="CR992" i="5"/>
  <c r="CR991" i="5"/>
  <c r="CR990" i="5"/>
  <c r="CR989" i="5"/>
  <c r="CR988" i="5"/>
  <c r="CR987" i="5"/>
  <c r="CR986" i="5"/>
  <c r="CR985" i="5"/>
  <c r="CR984" i="5"/>
  <c r="CR983" i="5"/>
  <c r="CR982" i="5"/>
  <c r="CR981" i="5"/>
  <c r="CR980" i="5"/>
  <c r="CR979" i="5"/>
  <c r="CR978" i="5"/>
  <c r="CR977" i="5"/>
  <c r="CR976" i="5"/>
  <c r="CR975" i="5"/>
  <c r="CR974" i="5"/>
  <c r="CR973" i="5"/>
  <c r="CR972" i="5"/>
  <c r="CR971" i="5"/>
  <c r="CR970" i="5"/>
  <c r="CR969" i="5"/>
  <c r="CR968" i="5"/>
  <c r="CR967" i="5"/>
  <c r="CR966" i="5"/>
  <c r="CR965" i="5"/>
  <c r="CR964" i="5"/>
  <c r="CR963" i="5"/>
  <c r="CR962" i="5"/>
  <c r="CR961" i="5"/>
  <c r="CR960" i="5"/>
  <c r="CR959" i="5"/>
  <c r="CR958" i="5"/>
  <c r="CR957" i="5"/>
  <c r="CR956" i="5"/>
  <c r="CR955" i="5"/>
  <c r="CR954" i="5"/>
  <c r="CR953" i="5"/>
  <c r="CR952" i="5"/>
  <c r="CR951" i="5"/>
  <c r="CR950" i="5"/>
  <c r="CR949" i="5"/>
  <c r="CR948" i="5"/>
  <c r="CR947" i="5"/>
  <c r="CR946" i="5"/>
  <c r="CR945" i="5"/>
  <c r="CR944" i="5"/>
  <c r="CR943" i="5"/>
  <c r="CR942" i="5"/>
  <c r="CR941" i="5"/>
  <c r="CR940" i="5"/>
  <c r="CR939" i="5"/>
  <c r="CR938" i="5"/>
  <c r="CR937" i="5"/>
  <c r="CR936" i="5"/>
  <c r="CR935" i="5"/>
  <c r="CR934" i="5"/>
  <c r="CR933" i="5"/>
  <c r="CR932" i="5"/>
  <c r="CR931" i="5"/>
  <c r="CR930" i="5"/>
  <c r="CR929" i="5"/>
  <c r="CR928" i="5"/>
  <c r="CR927" i="5"/>
  <c r="CR926" i="5"/>
  <c r="CR925" i="5"/>
  <c r="CR924" i="5"/>
  <c r="CR923" i="5"/>
  <c r="CR922" i="5"/>
  <c r="CR921" i="5"/>
  <c r="CR920" i="5"/>
  <c r="CR919" i="5"/>
  <c r="CR918" i="5"/>
  <c r="CR917" i="5"/>
  <c r="CR916" i="5"/>
  <c r="CR915" i="5"/>
  <c r="CR914" i="5"/>
  <c r="CR913" i="5"/>
  <c r="CR912" i="5"/>
  <c r="CR911" i="5"/>
  <c r="CR910" i="5"/>
  <c r="CR909" i="5"/>
  <c r="CR908" i="5"/>
  <c r="CR907" i="5"/>
  <c r="CR906" i="5"/>
  <c r="CR905" i="5"/>
  <c r="CR904" i="5"/>
  <c r="CR903" i="5"/>
  <c r="CR902" i="5"/>
  <c r="CR901" i="5"/>
  <c r="CR900" i="5"/>
  <c r="CR899" i="5"/>
  <c r="CR898" i="5"/>
  <c r="CR897" i="5"/>
  <c r="CR896" i="5"/>
  <c r="CR895" i="5"/>
  <c r="CR894" i="5"/>
  <c r="CR893" i="5"/>
  <c r="CR892" i="5"/>
  <c r="CR891" i="5"/>
  <c r="CR890" i="5"/>
  <c r="CR889" i="5"/>
  <c r="CR888" i="5"/>
  <c r="CR887" i="5"/>
  <c r="CR886" i="5"/>
  <c r="CR885" i="5"/>
  <c r="CR884" i="5"/>
  <c r="CR883" i="5"/>
  <c r="CR882" i="5"/>
  <c r="CR881" i="5"/>
  <c r="CR880" i="5"/>
  <c r="CR879" i="5"/>
  <c r="CR878" i="5"/>
  <c r="CR877" i="5"/>
  <c r="CR876" i="5"/>
  <c r="CR875" i="5"/>
  <c r="CR874" i="5"/>
  <c r="CR873" i="5"/>
  <c r="CR872" i="5"/>
  <c r="CR871" i="5"/>
  <c r="CR870" i="5"/>
  <c r="CR869" i="5"/>
  <c r="CR868" i="5"/>
  <c r="CR867" i="5"/>
  <c r="CR866" i="5"/>
  <c r="CR865" i="5"/>
  <c r="CR864" i="5"/>
  <c r="CR863" i="5"/>
  <c r="CR862" i="5"/>
  <c r="CR861" i="5"/>
  <c r="CR860" i="5"/>
  <c r="CR859" i="5"/>
  <c r="CR858" i="5"/>
  <c r="CR857" i="5"/>
  <c r="CR856" i="5"/>
  <c r="CR855" i="5"/>
  <c r="CR854" i="5"/>
  <c r="CR853" i="5"/>
  <c r="CR852" i="5"/>
  <c r="CR851" i="5"/>
  <c r="CR850" i="5"/>
  <c r="CR849" i="5"/>
  <c r="CR848" i="5"/>
  <c r="CR847" i="5"/>
  <c r="CR846" i="5"/>
  <c r="CR845" i="5"/>
  <c r="CR844" i="5"/>
  <c r="CR843" i="5"/>
  <c r="CR842" i="5"/>
  <c r="CR841" i="5"/>
  <c r="CR840" i="5"/>
  <c r="CR839" i="5"/>
  <c r="CR838" i="5"/>
  <c r="CR837" i="5"/>
  <c r="CR836" i="5"/>
  <c r="CR835" i="5"/>
  <c r="CR834" i="5"/>
  <c r="CR833" i="5"/>
  <c r="CR832" i="5"/>
  <c r="CR831" i="5"/>
  <c r="CR830" i="5"/>
  <c r="CR829" i="5"/>
  <c r="CR828" i="5"/>
  <c r="CR827" i="5"/>
  <c r="CR826" i="5"/>
  <c r="CR825" i="5"/>
  <c r="CR824" i="5"/>
  <c r="CR823" i="5"/>
  <c r="CR822" i="5"/>
  <c r="CR821" i="5"/>
  <c r="CR820" i="5"/>
  <c r="CR819" i="5"/>
  <c r="CR818" i="5"/>
  <c r="CR817" i="5"/>
  <c r="CR816" i="5"/>
  <c r="CR815" i="5"/>
  <c r="CR814" i="5"/>
  <c r="CR813" i="5"/>
  <c r="CR812" i="5"/>
  <c r="CR811" i="5"/>
  <c r="CR810" i="5"/>
  <c r="CR809" i="5"/>
  <c r="CR808" i="5"/>
  <c r="CR807" i="5"/>
  <c r="CR806" i="5"/>
  <c r="CR805" i="5"/>
  <c r="CR804" i="5"/>
  <c r="CR803" i="5"/>
  <c r="CR802" i="5"/>
  <c r="CR801" i="5"/>
  <c r="CR800" i="5"/>
  <c r="CR799" i="5"/>
  <c r="CR798" i="5"/>
  <c r="CR797" i="5"/>
  <c r="CR796" i="5"/>
  <c r="CR795" i="5"/>
  <c r="CR794" i="5"/>
  <c r="CR793" i="5"/>
  <c r="CR792" i="5"/>
  <c r="CR791" i="5"/>
  <c r="CR790" i="5"/>
  <c r="CR789" i="5"/>
  <c r="CR788" i="5"/>
  <c r="CR787" i="5"/>
  <c r="CR786" i="5"/>
  <c r="CR785" i="5"/>
  <c r="CR784" i="5"/>
  <c r="CR783" i="5"/>
  <c r="CR782" i="5"/>
  <c r="CR781" i="5"/>
  <c r="CR780" i="5"/>
  <c r="CR779" i="5"/>
  <c r="CR778" i="5"/>
  <c r="CR777" i="5"/>
  <c r="CR776" i="5"/>
  <c r="CR775" i="5"/>
  <c r="CR774" i="5"/>
  <c r="CR773" i="5"/>
  <c r="CR772" i="5"/>
  <c r="CR771" i="5"/>
  <c r="CR770" i="5"/>
  <c r="CR769" i="5"/>
  <c r="CR768" i="5"/>
  <c r="CR767" i="5"/>
  <c r="CR766" i="5"/>
  <c r="CR765" i="5"/>
  <c r="CR764" i="5"/>
  <c r="CR763" i="5"/>
  <c r="CR762" i="5"/>
  <c r="CR761" i="5"/>
  <c r="CR760" i="5"/>
  <c r="CR759" i="5"/>
  <c r="CR758" i="5"/>
  <c r="CR757" i="5"/>
  <c r="CR756" i="5"/>
  <c r="CR755" i="5"/>
  <c r="CR754" i="5"/>
  <c r="CR753" i="5"/>
  <c r="CR752" i="5"/>
  <c r="CR751" i="5"/>
  <c r="CR750" i="5"/>
  <c r="CR749" i="5"/>
  <c r="CR748" i="5"/>
  <c r="CR747" i="5"/>
  <c r="CR746" i="5"/>
  <c r="CR745" i="5"/>
  <c r="CR744" i="5"/>
  <c r="CR743" i="5"/>
  <c r="CR742" i="5"/>
  <c r="CR741" i="5"/>
  <c r="CR740" i="5"/>
  <c r="CR739" i="5"/>
  <c r="CR738" i="5"/>
  <c r="CR737" i="5"/>
  <c r="CR736" i="5"/>
  <c r="CR735" i="5"/>
  <c r="CR734" i="5"/>
  <c r="CR733" i="5"/>
  <c r="CR732" i="5"/>
  <c r="CR731" i="5"/>
  <c r="CR730" i="5"/>
  <c r="CR729" i="5"/>
  <c r="CR728" i="5"/>
  <c r="CR727" i="5"/>
  <c r="CR726" i="5"/>
  <c r="CR725" i="5"/>
  <c r="CR724" i="5"/>
  <c r="CR723" i="5"/>
  <c r="CR722" i="5"/>
  <c r="CR721" i="5"/>
  <c r="CR720" i="5"/>
  <c r="CR719" i="5"/>
  <c r="CR718" i="5"/>
  <c r="CR717" i="5"/>
  <c r="CR716" i="5"/>
  <c r="CR715" i="5"/>
  <c r="CR714" i="5"/>
  <c r="CR713" i="5"/>
  <c r="CR712" i="5"/>
  <c r="CR711" i="5"/>
  <c r="CR710" i="5"/>
  <c r="CR709" i="5"/>
  <c r="CR708" i="5"/>
  <c r="CR707" i="5"/>
  <c r="CR706" i="5"/>
  <c r="CR705" i="5"/>
  <c r="CR704" i="5"/>
  <c r="CR703" i="5"/>
  <c r="CR702" i="5"/>
  <c r="CR701" i="5"/>
  <c r="CR700" i="5"/>
  <c r="CR699" i="5"/>
  <c r="CR698" i="5"/>
  <c r="CR697" i="5"/>
  <c r="CR696" i="5"/>
  <c r="CR695" i="5"/>
  <c r="CR694" i="5"/>
  <c r="CR693" i="5"/>
  <c r="CR692" i="5"/>
  <c r="CR691" i="5"/>
  <c r="CR690" i="5"/>
  <c r="CR689" i="5"/>
  <c r="CR688" i="5"/>
  <c r="CR687" i="5"/>
  <c r="CR686" i="5"/>
  <c r="CR685" i="5"/>
  <c r="CR684" i="5"/>
  <c r="CR683" i="5"/>
  <c r="CR682" i="5"/>
  <c r="CR681" i="5"/>
  <c r="CR680" i="5"/>
  <c r="CR679" i="5"/>
  <c r="CR678" i="5"/>
  <c r="CR677" i="5"/>
  <c r="CR676" i="5"/>
  <c r="CR675" i="5"/>
  <c r="CR674" i="5"/>
  <c r="CR673" i="5"/>
  <c r="CR672" i="5"/>
  <c r="CR671" i="5"/>
  <c r="CR670" i="5"/>
  <c r="CR669" i="5"/>
  <c r="CR668" i="5"/>
  <c r="CR667" i="5"/>
  <c r="CR666" i="5"/>
  <c r="CR665" i="5"/>
  <c r="CR664" i="5"/>
  <c r="CR663" i="5"/>
  <c r="CR662" i="5"/>
  <c r="CR661" i="5"/>
  <c r="CR660" i="5"/>
  <c r="CR659" i="5"/>
  <c r="CR658" i="5"/>
  <c r="CR657" i="5"/>
  <c r="CR656" i="5"/>
  <c r="CR655" i="5"/>
  <c r="CR654" i="5"/>
  <c r="CR653" i="5"/>
  <c r="CR652" i="5"/>
  <c r="CR651" i="5"/>
  <c r="CR650" i="5"/>
  <c r="CR649" i="5"/>
  <c r="CR648" i="5"/>
  <c r="CR647" i="5"/>
  <c r="CR646" i="5"/>
  <c r="CR645" i="5"/>
  <c r="CR644" i="5"/>
  <c r="CR643" i="5"/>
  <c r="CR642" i="5"/>
  <c r="CR641" i="5"/>
  <c r="CR640" i="5"/>
  <c r="CR639" i="5"/>
  <c r="CR638" i="5"/>
  <c r="CR637" i="5"/>
  <c r="CR636" i="5"/>
  <c r="CR635" i="5"/>
  <c r="CR634" i="5"/>
  <c r="CR633" i="5"/>
  <c r="CR632" i="5"/>
  <c r="CR631" i="5"/>
  <c r="CR630" i="5"/>
  <c r="CR629" i="5"/>
  <c r="CR628" i="5"/>
  <c r="CR627" i="5"/>
  <c r="CR626" i="5"/>
  <c r="CR625" i="5"/>
  <c r="CR624" i="5"/>
  <c r="CR623" i="5"/>
  <c r="CR622" i="5"/>
  <c r="CR621" i="5"/>
  <c r="CR620" i="5"/>
  <c r="CR619" i="5"/>
  <c r="CR618" i="5"/>
  <c r="CR617" i="5"/>
  <c r="CR616" i="5"/>
  <c r="CR615" i="5"/>
  <c r="CR614" i="5"/>
  <c r="CR613" i="5"/>
  <c r="CR612" i="5"/>
  <c r="CR611" i="5"/>
  <c r="CR610" i="5"/>
  <c r="CR609" i="5"/>
  <c r="CR608" i="5"/>
  <c r="CR607" i="5"/>
  <c r="CR606" i="5"/>
  <c r="CR605" i="5"/>
  <c r="CR604" i="5"/>
  <c r="CR603" i="5"/>
  <c r="CR602" i="5"/>
  <c r="CR601" i="5"/>
  <c r="CR600" i="5"/>
  <c r="CR599" i="5"/>
  <c r="CR598" i="5"/>
  <c r="CR597" i="5"/>
  <c r="CR596" i="5"/>
  <c r="CR595" i="5"/>
  <c r="CR594" i="5"/>
  <c r="CR593" i="5"/>
  <c r="CR592" i="5"/>
  <c r="CR591" i="5"/>
  <c r="CR590" i="5"/>
  <c r="CR589" i="5"/>
  <c r="CR588" i="5"/>
  <c r="CR587" i="5"/>
  <c r="CR586" i="5"/>
  <c r="CR585" i="5"/>
  <c r="CR584" i="5"/>
  <c r="CR583" i="5"/>
  <c r="CR582" i="5"/>
  <c r="CR581" i="5"/>
  <c r="CR580" i="5"/>
  <c r="CR579" i="5"/>
  <c r="CR578" i="5"/>
  <c r="CR577" i="5"/>
  <c r="CR576" i="5"/>
  <c r="CR575" i="5"/>
  <c r="CR574" i="5"/>
  <c r="CR573" i="5"/>
  <c r="CR572" i="5"/>
  <c r="CR571" i="5"/>
  <c r="CR570" i="5"/>
  <c r="CR569" i="5"/>
  <c r="CR568" i="5"/>
  <c r="CR567" i="5"/>
  <c r="CR566" i="5"/>
  <c r="CR565" i="5"/>
  <c r="CR564" i="5"/>
  <c r="CR563" i="5"/>
  <c r="CR562" i="5"/>
  <c r="CR561" i="5"/>
  <c r="CR560" i="5"/>
  <c r="CR559" i="5"/>
  <c r="CR558" i="5"/>
  <c r="CR557" i="5"/>
  <c r="CR556" i="5"/>
  <c r="CR555" i="5"/>
  <c r="CR554" i="5"/>
  <c r="CR553" i="5"/>
  <c r="CR552" i="5"/>
  <c r="CR551" i="5"/>
  <c r="CR550" i="5"/>
  <c r="CR549" i="5"/>
  <c r="CR548" i="5"/>
  <c r="CR547" i="5"/>
  <c r="CR546" i="5"/>
  <c r="CR545" i="5"/>
  <c r="CR544" i="5"/>
  <c r="CR543" i="5"/>
  <c r="CR542" i="5"/>
  <c r="CR541" i="5"/>
  <c r="CR540" i="5"/>
  <c r="CR539" i="5"/>
  <c r="CR538" i="5"/>
  <c r="CR537" i="5"/>
  <c r="CR536" i="5"/>
  <c r="CR535" i="5"/>
  <c r="CR534" i="5"/>
  <c r="CR533" i="5"/>
  <c r="CR532" i="5"/>
  <c r="CR531" i="5"/>
  <c r="CR530" i="5"/>
  <c r="CR529" i="5"/>
  <c r="CR528" i="5"/>
  <c r="CR527" i="5"/>
  <c r="CR526" i="5"/>
  <c r="CR525" i="5"/>
  <c r="CR524" i="5"/>
  <c r="CR523" i="5"/>
  <c r="CR522" i="5"/>
  <c r="CR521" i="5"/>
  <c r="CR520" i="5"/>
  <c r="CR519" i="5"/>
  <c r="CR518" i="5"/>
  <c r="CR517" i="5"/>
  <c r="CR516" i="5"/>
  <c r="CR515" i="5"/>
  <c r="CR514" i="5"/>
  <c r="CR513" i="5"/>
  <c r="CR512" i="5"/>
  <c r="CR511" i="5"/>
  <c r="CR510" i="5"/>
  <c r="CR509" i="5"/>
  <c r="CR508" i="5"/>
  <c r="CR507" i="5"/>
  <c r="CR506" i="5"/>
  <c r="CR505" i="5"/>
  <c r="CR504" i="5"/>
  <c r="CR503" i="5"/>
  <c r="CR502" i="5"/>
  <c r="CR501" i="5"/>
  <c r="CR500" i="5"/>
  <c r="CR499" i="5"/>
  <c r="CR498" i="5"/>
  <c r="CR497" i="5"/>
  <c r="CR496" i="5"/>
  <c r="CR495" i="5"/>
  <c r="CR494" i="5"/>
  <c r="CR493" i="5"/>
  <c r="CR492" i="5"/>
  <c r="CR491" i="5"/>
  <c r="CR490" i="5"/>
  <c r="CR489" i="5"/>
  <c r="CR488" i="5"/>
  <c r="CR487" i="5"/>
  <c r="CR486" i="5"/>
  <c r="CR485" i="5"/>
  <c r="CR484" i="5"/>
  <c r="CR483" i="5"/>
  <c r="CR482" i="5"/>
  <c r="CR481" i="5"/>
  <c r="CR480" i="5"/>
  <c r="CR479" i="5"/>
  <c r="CR478" i="5"/>
  <c r="CR477" i="5"/>
  <c r="CR476" i="5"/>
  <c r="CR475" i="5"/>
  <c r="CR474" i="5"/>
  <c r="CR473" i="5"/>
  <c r="CR472" i="5"/>
  <c r="CR471" i="5"/>
  <c r="CR470" i="5"/>
  <c r="CR469" i="5"/>
  <c r="CR468" i="5"/>
  <c r="CR467" i="5"/>
  <c r="CR466" i="5"/>
  <c r="CR465" i="5"/>
  <c r="CR464" i="5"/>
  <c r="CR463" i="5"/>
  <c r="CR462" i="5"/>
  <c r="CR461" i="5"/>
  <c r="CR460" i="5"/>
  <c r="CR459" i="5"/>
  <c r="CR458" i="5"/>
  <c r="CR457" i="5"/>
  <c r="CR456" i="5"/>
  <c r="CR455" i="5"/>
  <c r="CR454" i="5"/>
  <c r="CR453" i="5"/>
  <c r="CR452" i="5"/>
  <c r="CR451" i="5"/>
  <c r="CR450" i="5"/>
  <c r="CR449" i="5"/>
  <c r="CR448" i="5"/>
  <c r="CR447" i="5"/>
  <c r="CR446" i="5"/>
  <c r="CR445" i="5"/>
  <c r="CR444" i="5"/>
  <c r="CR443" i="5"/>
  <c r="CR442" i="5"/>
  <c r="CR441" i="5"/>
  <c r="CR440" i="5"/>
  <c r="CR439" i="5"/>
  <c r="CR438" i="5"/>
  <c r="CR437" i="5"/>
  <c r="CR436" i="5"/>
  <c r="CR435" i="5"/>
  <c r="CR434" i="5"/>
  <c r="CR433" i="5"/>
  <c r="CR432" i="5"/>
  <c r="CR431" i="5"/>
  <c r="CR430" i="5"/>
  <c r="CR429" i="5"/>
  <c r="CR428" i="5"/>
  <c r="CR427" i="5"/>
  <c r="CR426" i="5"/>
  <c r="CR425" i="5"/>
  <c r="CR424" i="5"/>
  <c r="CR423" i="5"/>
  <c r="CR422" i="5"/>
  <c r="CR421" i="5"/>
  <c r="CR420" i="5"/>
  <c r="CR419" i="5"/>
  <c r="CR418" i="5"/>
  <c r="CR417" i="5"/>
  <c r="CR416" i="5"/>
  <c r="CR415" i="5"/>
  <c r="CR414" i="5"/>
  <c r="CR413" i="5"/>
  <c r="CR412" i="5"/>
  <c r="CR411" i="5"/>
  <c r="CR410" i="5"/>
  <c r="CR409" i="5"/>
  <c r="CR408" i="5"/>
  <c r="CR407" i="5"/>
  <c r="CR406" i="5"/>
  <c r="CR405" i="5"/>
  <c r="CR404" i="5"/>
  <c r="CR403" i="5"/>
  <c r="CR402" i="5"/>
  <c r="CR401" i="5"/>
  <c r="CR400" i="5"/>
  <c r="CR399" i="5"/>
  <c r="CR398" i="5"/>
  <c r="CR397" i="5"/>
  <c r="CR396" i="5"/>
  <c r="CR395" i="5"/>
  <c r="CR394" i="5"/>
  <c r="CR393" i="5"/>
  <c r="CR392" i="5"/>
  <c r="CR391" i="5"/>
  <c r="CR390" i="5"/>
  <c r="CR389" i="5"/>
  <c r="CR388" i="5"/>
  <c r="CR387" i="5"/>
  <c r="CR386" i="5"/>
  <c r="CR385" i="5"/>
  <c r="CR384" i="5"/>
  <c r="CR383" i="5"/>
  <c r="CR382" i="5"/>
  <c r="CR381" i="5"/>
  <c r="CR380" i="5"/>
  <c r="CR379" i="5"/>
  <c r="CR378" i="5"/>
  <c r="CR377" i="5"/>
  <c r="CR376" i="5"/>
  <c r="CR375" i="5"/>
  <c r="CR374" i="5"/>
  <c r="CR373" i="5"/>
  <c r="CR372" i="5"/>
  <c r="CR371" i="5"/>
  <c r="CR370" i="5"/>
  <c r="CR369" i="5"/>
  <c r="CR368" i="5"/>
  <c r="CR367" i="5"/>
  <c r="CR366" i="5"/>
  <c r="CR365" i="5"/>
  <c r="CR364" i="5"/>
  <c r="CR363" i="5"/>
  <c r="CR362" i="5"/>
  <c r="CR361" i="5"/>
  <c r="CR360" i="5"/>
  <c r="CR359" i="5"/>
  <c r="CR358" i="5"/>
  <c r="CR357" i="5"/>
  <c r="CR356" i="5"/>
  <c r="CR355" i="5"/>
  <c r="CR354" i="5"/>
  <c r="CR353" i="5"/>
  <c r="CR352" i="5"/>
  <c r="CR351" i="5"/>
  <c r="CR350" i="5"/>
  <c r="CR349" i="5"/>
  <c r="CR348" i="5"/>
  <c r="CR347" i="5"/>
  <c r="CR346" i="5"/>
  <c r="CR345" i="5"/>
  <c r="CR344" i="5"/>
  <c r="CR343" i="5"/>
  <c r="CR342" i="5"/>
  <c r="CR341" i="5"/>
  <c r="CR340" i="5"/>
  <c r="CR339" i="5"/>
  <c r="CR338" i="5"/>
  <c r="CR337" i="5"/>
  <c r="CR336" i="5"/>
  <c r="CR335" i="5"/>
  <c r="CR334" i="5"/>
  <c r="CR333" i="5"/>
  <c r="CR332" i="5"/>
  <c r="CR331" i="5"/>
  <c r="CR330" i="5"/>
  <c r="CR329" i="5"/>
  <c r="CR328" i="5"/>
  <c r="CR327" i="5"/>
  <c r="CR326" i="5"/>
  <c r="CR325" i="5"/>
  <c r="CR324" i="5"/>
  <c r="CR323" i="5"/>
  <c r="CR322" i="5"/>
  <c r="CR321" i="5"/>
  <c r="CR320" i="5"/>
  <c r="CR319" i="5"/>
  <c r="CR318" i="5"/>
  <c r="CR317" i="5"/>
  <c r="CR316" i="5"/>
  <c r="CR315" i="5"/>
  <c r="CR314" i="5"/>
  <c r="CR313" i="5"/>
  <c r="CR312" i="5"/>
  <c r="CR311" i="5"/>
  <c r="CR310" i="5"/>
  <c r="CR309" i="5"/>
  <c r="CR308" i="5"/>
  <c r="CR307" i="5"/>
  <c r="CR306" i="5"/>
  <c r="CR305" i="5"/>
  <c r="CR304" i="5"/>
  <c r="CR303" i="5"/>
  <c r="CR302" i="5"/>
  <c r="CR301" i="5"/>
  <c r="CR300" i="5"/>
  <c r="CR299" i="5"/>
  <c r="CR298" i="5"/>
  <c r="CR297" i="5"/>
  <c r="CR296" i="5"/>
  <c r="CR295" i="5"/>
  <c r="CR294" i="5"/>
  <c r="CR293" i="5"/>
  <c r="CR292" i="5"/>
  <c r="CR291" i="5"/>
  <c r="CR290" i="5"/>
  <c r="CR289" i="5"/>
  <c r="CR288" i="5"/>
  <c r="CR287" i="5"/>
  <c r="CR286" i="5"/>
  <c r="CR285" i="5"/>
  <c r="CR284" i="5"/>
  <c r="CR283" i="5"/>
  <c r="CR282" i="5"/>
  <c r="CR281" i="5"/>
  <c r="CR280" i="5"/>
  <c r="CR279" i="5"/>
  <c r="CR278" i="5"/>
  <c r="CR277" i="5"/>
  <c r="CR276" i="5"/>
  <c r="CR275" i="5"/>
  <c r="CR274" i="5"/>
  <c r="CR273" i="5"/>
  <c r="CR272" i="5"/>
  <c r="CR271" i="5"/>
  <c r="CR270" i="5"/>
  <c r="CR269" i="5"/>
  <c r="CR268" i="5"/>
  <c r="CR267" i="5"/>
  <c r="CR266" i="5"/>
  <c r="CR265" i="5"/>
  <c r="CR264" i="5"/>
  <c r="CR263" i="5"/>
  <c r="CR262" i="5"/>
  <c r="CR261" i="5"/>
  <c r="CR260" i="5"/>
  <c r="CR259" i="5"/>
  <c r="CR258" i="5"/>
  <c r="CR257" i="5"/>
  <c r="CR256" i="5"/>
  <c r="CR255" i="5"/>
  <c r="CR254" i="5"/>
  <c r="CR253" i="5"/>
  <c r="CR252" i="5"/>
  <c r="CR251" i="5"/>
  <c r="CR250" i="5"/>
  <c r="CR249" i="5"/>
  <c r="CR248" i="5"/>
  <c r="CR247" i="5"/>
  <c r="CR246" i="5"/>
  <c r="CR245" i="5"/>
  <c r="CR244" i="5"/>
  <c r="CR243" i="5"/>
  <c r="CR242" i="5"/>
  <c r="CR241" i="5"/>
  <c r="CR240" i="5"/>
  <c r="CR239" i="5"/>
  <c r="CR238" i="5"/>
  <c r="CR237" i="5"/>
  <c r="CR236" i="5"/>
  <c r="CR235" i="5"/>
  <c r="CR234" i="5"/>
  <c r="CR233" i="5"/>
  <c r="CR232" i="5"/>
  <c r="CR231" i="5"/>
  <c r="CR230" i="5"/>
  <c r="CR229" i="5"/>
  <c r="CR228" i="5"/>
  <c r="CR227" i="5"/>
  <c r="CR226" i="5"/>
  <c r="CR225" i="5"/>
  <c r="CR224" i="5"/>
  <c r="CR223" i="5"/>
  <c r="CR222" i="5"/>
  <c r="CR221" i="5"/>
  <c r="CR220" i="5"/>
  <c r="CR219" i="5"/>
  <c r="CR218" i="5"/>
  <c r="CR217" i="5"/>
  <c r="CR216" i="5"/>
  <c r="CR215" i="5"/>
  <c r="CR214" i="5"/>
  <c r="CR213" i="5"/>
  <c r="CR212" i="5"/>
  <c r="CR211" i="5"/>
  <c r="CR210" i="5"/>
  <c r="CR209" i="5"/>
  <c r="CR208" i="5"/>
  <c r="CR207" i="5"/>
  <c r="CR206" i="5"/>
  <c r="CR205" i="5"/>
  <c r="CR204" i="5"/>
  <c r="CR203" i="5"/>
  <c r="CR202" i="5"/>
  <c r="CR201" i="5"/>
  <c r="CR200" i="5"/>
  <c r="CR199" i="5"/>
  <c r="CR198" i="5"/>
  <c r="CR197" i="5"/>
  <c r="CR196" i="5"/>
  <c r="CR195" i="5"/>
  <c r="CR194" i="5"/>
  <c r="CR193" i="5"/>
  <c r="CR192" i="5"/>
  <c r="CR191" i="5"/>
  <c r="CR190" i="5"/>
  <c r="CR189" i="5"/>
  <c r="CR188" i="5"/>
  <c r="CR187" i="5"/>
  <c r="CR186" i="5"/>
  <c r="CR185" i="5"/>
  <c r="CR184" i="5"/>
  <c r="CR183" i="5"/>
  <c r="CR182" i="5"/>
  <c r="CR181" i="5"/>
  <c r="CR180" i="5"/>
  <c r="CR179" i="5"/>
  <c r="CR178" i="5"/>
  <c r="CR177" i="5"/>
  <c r="CR176" i="5"/>
  <c r="CR175" i="5"/>
  <c r="CR174" i="5"/>
  <c r="CR173" i="5"/>
  <c r="CR172" i="5"/>
  <c r="CR171" i="5"/>
  <c r="CR170" i="5"/>
  <c r="CR169" i="5"/>
  <c r="CR168" i="5"/>
  <c r="CR167" i="5"/>
  <c r="CR166" i="5"/>
  <c r="CR165" i="5"/>
  <c r="CR164" i="5"/>
  <c r="CR163" i="5"/>
  <c r="CR162" i="5"/>
  <c r="CR161" i="5"/>
  <c r="CR160" i="5"/>
  <c r="CR159" i="5"/>
  <c r="CR158" i="5"/>
  <c r="CR157" i="5"/>
  <c r="CR156" i="5"/>
  <c r="CR155" i="5"/>
  <c r="CR154" i="5"/>
  <c r="CR153" i="5"/>
  <c r="CR152" i="5"/>
  <c r="CR151" i="5"/>
  <c r="CR150" i="5"/>
  <c r="CR149" i="5"/>
  <c r="CR148" i="5"/>
  <c r="CR147" i="5"/>
  <c r="CR146" i="5"/>
  <c r="CR145" i="5"/>
  <c r="CR144" i="5"/>
  <c r="CR143" i="5"/>
  <c r="CR142" i="5"/>
  <c r="CR141" i="5"/>
  <c r="CR140" i="5"/>
  <c r="CR139" i="5"/>
  <c r="CR138" i="5"/>
  <c r="CR137" i="5"/>
  <c r="CR136" i="5"/>
  <c r="CR135" i="5"/>
  <c r="CR134" i="5"/>
  <c r="CR133" i="5"/>
  <c r="CR132" i="5"/>
  <c r="CR131" i="5"/>
  <c r="CR130" i="5"/>
  <c r="CR129" i="5"/>
  <c r="CR128" i="5"/>
  <c r="CR127" i="5"/>
  <c r="CR126" i="5"/>
  <c r="CR125" i="5"/>
  <c r="CR124" i="5"/>
  <c r="CR123" i="5"/>
  <c r="CR122" i="5"/>
  <c r="CR121" i="5"/>
  <c r="CR120" i="5"/>
  <c r="CR119" i="5"/>
  <c r="CR118" i="5"/>
  <c r="CR117" i="5"/>
  <c r="CR116" i="5"/>
  <c r="CR115" i="5"/>
  <c r="CR114" i="5"/>
  <c r="CR113" i="5"/>
  <c r="CR112" i="5"/>
  <c r="CR111" i="5"/>
  <c r="CR110" i="5"/>
  <c r="CR109" i="5"/>
  <c r="CR108" i="5"/>
  <c r="CR107" i="5"/>
  <c r="CR106" i="5"/>
  <c r="CR105" i="5"/>
  <c r="CR104" i="5"/>
  <c r="CR103" i="5"/>
  <c r="CR102" i="5"/>
  <c r="CR101" i="5"/>
  <c r="CR100" i="5"/>
  <c r="CR99" i="5"/>
  <c r="CR98" i="5"/>
  <c r="CR97" i="5"/>
  <c r="CR96" i="5"/>
  <c r="CR95" i="5"/>
  <c r="CR94" i="5"/>
  <c r="CR93" i="5"/>
  <c r="CR92" i="5"/>
  <c r="CR91" i="5"/>
  <c r="CR90" i="5"/>
  <c r="CR89" i="5"/>
  <c r="CR88" i="5"/>
  <c r="CR87" i="5"/>
  <c r="CR86" i="5"/>
  <c r="CR85" i="5"/>
  <c r="CR84" i="5"/>
  <c r="CR83" i="5"/>
  <c r="CR82" i="5"/>
  <c r="CR81" i="5"/>
  <c r="CR80" i="5"/>
  <c r="CR79" i="5"/>
  <c r="CR78" i="5"/>
  <c r="CR77" i="5"/>
  <c r="CR76" i="5"/>
  <c r="CR75" i="5"/>
  <c r="CR74" i="5"/>
  <c r="CR73" i="5"/>
  <c r="CR72" i="5"/>
  <c r="CR71" i="5"/>
  <c r="CR70" i="5"/>
  <c r="CR69" i="5"/>
  <c r="CR68" i="5"/>
  <c r="CR67" i="5"/>
  <c r="CR66" i="5"/>
  <c r="CR65" i="5"/>
  <c r="CR64" i="5"/>
  <c r="CR63" i="5"/>
  <c r="CR62" i="5"/>
  <c r="CR61" i="5"/>
  <c r="CR60" i="5"/>
  <c r="CR59" i="5"/>
  <c r="CR58" i="5"/>
  <c r="CR57" i="5"/>
  <c r="CR56" i="5"/>
  <c r="CR55" i="5"/>
  <c r="CR54" i="5"/>
  <c r="CR53" i="5"/>
  <c r="CR52" i="5"/>
  <c r="CR51" i="5"/>
  <c r="CR50" i="5"/>
  <c r="CR49" i="5"/>
  <c r="CR48" i="5"/>
  <c r="CR47" i="5"/>
  <c r="CR46" i="5"/>
  <c r="CR45" i="5"/>
  <c r="CR44" i="5"/>
  <c r="CR43" i="5"/>
  <c r="CR42" i="5"/>
  <c r="CR41" i="5"/>
  <c r="CR40" i="5"/>
  <c r="CR39" i="5"/>
  <c r="CR38" i="5"/>
  <c r="CR37" i="5"/>
  <c r="CR36" i="5"/>
  <c r="CR35" i="5"/>
  <c r="CR34" i="5"/>
  <c r="CR33" i="5"/>
  <c r="CR32" i="5"/>
  <c r="CR31" i="5"/>
  <c r="CR30" i="5"/>
  <c r="CR29" i="5"/>
  <c r="CR28" i="5"/>
  <c r="CR27" i="5"/>
  <c r="CR26" i="5"/>
  <c r="CR25" i="5"/>
  <c r="CR24" i="5"/>
  <c r="CR23" i="5"/>
  <c r="CR22" i="5"/>
  <c r="CR21" i="5"/>
  <c r="CR20" i="5"/>
  <c r="CR19" i="5"/>
  <c r="CR18" i="5"/>
  <c r="CR17" i="5"/>
  <c r="CR16" i="5"/>
  <c r="CR15" i="5"/>
  <c r="CR14" i="5"/>
  <c r="CR13" i="5"/>
  <c r="CR12" i="5"/>
  <c r="CR11" i="5"/>
  <c r="CR10" i="5"/>
  <c r="CR9" i="5"/>
  <c r="CR8" i="5"/>
  <c r="CR7" i="5"/>
  <c r="CR6" i="5"/>
  <c r="CR5" i="5"/>
  <c r="CR4" i="5"/>
  <c r="CR3" i="5"/>
  <c r="CR2" i="5" l="1"/>
  <c r="B3" i="6"/>
  <c r="A823" i="7"/>
  <c r="A824" i="7"/>
  <c r="A825" i="7"/>
  <c r="A826" i="7"/>
  <c r="A827" i="7"/>
  <c r="A828" i="7"/>
  <c r="A829" i="7"/>
  <c r="A830" i="7"/>
  <c r="A831" i="7"/>
  <c r="A832" i="7"/>
  <c r="A833" i="7"/>
  <c r="A834" i="7"/>
  <c r="A820" i="7"/>
  <c r="A821" i="7"/>
  <c r="A822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03" i="7" l="1"/>
  <c r="A801" i="7" l="1"/>
  <c r="A802" i="7"/>
  <c r="A773" i="7" l="1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770" i="7"/>
  <c r="A771" i="7"/>
  <c r="A772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29" i="7" l="1"/>
  <c r="B386" i="6" l="1"/>
  <c r="C386" i="6"/>
  <c r="D386" i="6"/>
  <c r="E386" i="6"/>
  <c r="F386" i="6" s="1"/>
  <c r="G386" i="6" s="1"/>
  <c r="H386" i="6"/>
  <c r="B387" i="6"/>
  <c r="C387" i="6"/>
  <c r="D387" i="6"/>
  <c r="E387" i="6"/>
  <c r="F387" i="6" s="1"/>
  <c r="G387" i="6" s="1"/>
  <c r="H387" i="6"/>
  <c r="B388" i="6"/>
  <c r="C388" i="6"/>
  <c r="D388" i="6"/>
  <c r="E388" i="6"/>
  <c r="F388" i="6" s="1"/>
  <c r="G388" i="6" s="1"/>
  <c r="H388" i="6"/>
  <c r="B389" i="6"/>
  <c r="C389" i="6"/>
  <c r="D389" i="6"/>
  <c r="E389" i="6"/>
  <c r="F389" i="6" s="1"/>
  <c r="G389" i="6" s="1"/>
  <c r="H389" i="6"/>
  <c r="B390" i="6"/>
  <c r="C390" i="6"/>
  <c r="D390" i="6"/>
  <c r="E390" i="6"/>
  <c r="F390" i="6" s="1"/>
  <c r="G390" i="6" s="1"/>
  <c r="H390" i="6"/>
  <c r="B391" i="6"/>
  <c r="C391" i="6"/>
  <c r="D391" i="6"/>
  <c r="E391" i="6"/>
  <c r="F391" i="6" s="1"/>
  <c r="G391" i="6" s="1"/>
  <c r="H391" i="6"/>
  <c r="B392" i="6"/>
  <c r="C392" i="6"/>
  <c r="D392" i="6"/>
  <c r="E392" i="6"/>
  <c r="F392" i="6" s="1"/>
  <c r="G392" i="6" s="1"/>
  <c r="H392" i="6"/>
  <c r="B393" i="6"/>
  <c r="C393" i="6"/>
  <c r="D393" i="6"/>
  <c r="E393" i="6"/>
  <c r="F393" i="6" s="1"/>
  <c r="G393" i="6" s="1"/>
  <c r="H393" i="6"/>
  <c r="B394" i="6"/>
  <c r="C394" i="6"/>
  <c r="D394" i="6"/>
  <c r="E394" i="6"/>
  <c r="F394" i="6" s="1"/>
  <c r="G394" i="6" s="1"/>
  <c r="H394" i="6"/>
  <c r="B395" i="6"/>
  <c r="C395" i="6"/>
  <c r="D395" i="6"/>
  <c r="E395" i="6"/>
  <c r="F395" i="6" s="1"/>
  <c r="G395" i="6" s="1"/>
  <c r="H395" i="6"/>
  <c r="B396" i="6"/>
  <c r="C396" i="6"/>
  <c r="D396" i="6"/>
  <c r="E396" i="6"/>
  <c r="F396" i="6" s="1"/>
  <c r="G396" i="6" s="1"/>
  <c r="H396" i="6"/>
  <c r="B397" i="6"/>
  <c r="C397" i="6"/>
  <c r="D397" i="6"/>
  <c r="E397" i="6"/>
  <c r="F397" i="6" s="1"/>
  <c r="G397" i="6" s="1"/>
  <c r="H397" i="6"/>
  <c r="B398" i="6"/>
  <c r="C398" i="6"/>
  <c r="D398" i="6"/>
  <c r="E398" i="6"/>
  <c r="F398" i="6" s="1"/>
  <c r="G398" i="6" s="1"/>
  <c r="H398" i="6"/>
  <c r="B399" i="6"/>
  <c r="C399" i="6"/>
  <c r="D399" i="6"/>
  <c r="E399" i="6"/>
  <c r="F399" i="6" s="1"/>
  <c r="G399" i="6" s="1"/>
  <c r="H399" i="6"/>
  <c r="B400" i="6"/>
  <c r="C400" i="6"/>
  <c r="D400" i="6"/>
  <c r="E400" i="6"/>
  <c r="F400" i="6" s="1"/>
  <c r="G400" i="6" s="1"/>
  <c r="H400" i="6"/>
  <c r="B401" i="6"/>
  <c r="C401" i="6"/>
  <c r="D401" i="6"/>
  <c r="E401" i="6"/>
  <c r="F401" i="6" s="1"/>
  <c r="G401" i="6" s="1"/>
  <c r="H401" i="6"/>
  <c r="B402" i="6"/>
  <c r="C402" i="6"/>
  <c r="D402" i="6"/>
  <c r="E402" i="6"/>
  <c r="F402" i="6" s="1"/>
  <c r="G402" i="6" s="1"/>
  <c r="H402" i="6"/>
  <c r="B403" i="6"/>
  <c r="C403" i="6"/>
  <c r="D403" i="6"/>
  <c r="E403" i="6"/>
  <c r="F403" i="6" s="1"/>
  <c r="G403" i="6" s="1"/>
  <c r="H403" i="6"/>
  <c r="B404" i="6"/>
  <c r="C404" i="6"/>
  <c r="D404" i="6"/>
  <c r="E404" i="6"/>
  <c r="F404" i="6" s="1"/>
  <c r="G404" i="6" s="1"/>
  <c r="H404" i="6"/>
  <c r="B405" i="6"/>
  <c r="C405" i="6"/>
  <c r="D405" i="6"/>
  <c r="E405" i="6"/>
  <c r="F405" i="6" s="1"/>
  <c r="G405" i="6" s="1"/>
  <c r="H405" i="6"/>
  <c r="B406" i="6"/>
  <c r="C406" i="6"/>
  <c r="D406" i="6"/>
  <c r="E406" i="6"/>
  <c r="F406" i="6" s="1"/>
  <c r="G406" i="6" s="1"/>
  <c r="H406" i="6"/>
  <c r="B407" i="6"/>
  <c r="C407" i="6"/>
  <c r="D407" i="6"/>
  <c r="E407" i="6"/>
  <c r="F407" i="6" s="1"/>
  <c r="G407" i="6" s="1"/>
  <c r="H407" i="6"/>
  <c r="B408" i="6"/>
  <c r="C408" i="6"/>
  <c r="D408" i="6"/>
  <c r="E408" i="6"/>
  <c r="F408" i="6" s="1"/>
  <c r="G408" i="6" s="1"/>
  <c r="H408" i="6"/>
  <c r="B409" i="6"/>
  <c r="C409" i="6"/>
  <c r="D409" i="6"/>
  <c r="E409" i="6"/>
  <c r="F409" i="6" s="1"/>
  <c r="G409" i="6" s="1"/>
  <c r="H409" i="6"/>
  <c r="B410" i="6"/>
  <c r="C410" i="6"/>
  <c r="D410" i="6"/>
  <c r="E410" i="6"/>
  <c r="F410" i="6" s="1"/>
  <c r="G410" i="6" s="1"/>
  <c r="H410" i="6"/>
  <c r="B411" i="6"/>
  <c r="C411" i="6"/>
  <c r="D411" i="6"/>
  <c r="E411" i="6"/>
  <c r="F411" i="6" s="1"/>
  <c r="G411" i="6" s="1"/>
  <c r="H411" i="6"/>
  <c r="B412" i="6"/>
  <c r="C412" i="6"/>
  <c r="D412" i="6"/>
  <c r="E412" i="6"/>
  <c r="F412" i="6" s="1"/>
  <c r="G412" i="6" s="1"/>
  <c r="H412" i="6"/>
  <c r="B413" i="6"/>
  <c r="C413" i="6"/>
  <c r="D413" i="6"/>
  <c r="E413" i="6"/>
  <c r="F413" i="6" s="1"/>
  <c r="G413" i="6" s="1"/>
  <c r="H413" i="6"/>
  <c r="B414" i="6"/>
  <c r="C414" i="6"/>
  <c r="D414" i="6"/>
  <c r="E414" i="6"/>
  <c r="F414" i="6" s="1"/>
  <c r="G414" i="6" s="1"/>
  <c r="H414" i="6"/>
  <c r="B415" i="6"/>
  <c r="C415" i="6"/>
  <c r="D415" i="6"/>
  <c r="E415" i="6"/>
  <c r="F415" i="6" s="1"/>
  <c r="G415" i="6" s="1"/>
  <c r="H415" i="6"/>
  <c r="B416" i="6"/>
  <c r="C416" i="6"/>
  <c r="D416" i="6"/>
  <c r="E416" i="6"/>
  <c r="F416" i="6" s="1"/>
  <c r="G416" i="6" s="1"/>
  <c r="H416" i="6"/>
  <c r="B417" i="6"/>
  <c r="C417" i="6"/>
  <c r="D417" i="6"/>
  <c r="E417" i="6"/>
  <c r="F417" i="6" s="1"/>
  <c r="G417" i="6" s="1"/>
  <c r="H417" i="6"/>
  <c r="B418" i="6"/>
  <c r="C418" i="6"/>
  <c r="D418" i="6"/>
  <c r="E418" i="6"/>
  <c r="F418" i="6" s="1"/>
  <c r="G418" i="6" s="1"/>
  <c r="H418" i="6"/>
  <c r="B419" i="6"/>
  <c r="C419" i="6"/>
  <c r="D419" i="6"/>
  <c r="E419" i="6"/>
  <c r="F419" i="6" s="1"/>
  <c r="G419" i="6" s="1"/>
  <c r="H419" i="6"/>
  <c r="B420" i="6"/>
  <c r="C420" i="6"/>
  <c r="D420" i="6"/>
  <c r="E420" i="6"/>
  <c r="F420" i="6" s="1"/>
  <c r="G420" i="6" s="1"/>
  <c r="H420" i="6"/>
  <c r="B421" i="6"/>
  <c r="C421" i="6"/>
  <c r="D421" i="6"/>
  <c r="E421" i="6"/>
  <c r="F421" i="6" s="1"/>
  <c r="G421" i="6" s="1"/>
  <c r="H421" i="6"/>
  <c r="B422" i="6"/>
  <c r="C422" i="6"/>
  <c r="D422" i="6"/>
  <c r="E422" i="6"/>
  <c r="F422" i="6" s="1"/>
  <c r="G422" i="6" s="1"/>
  <c r="H422" i="6"/>
  <c r="B423" i="6"/>
  <c r="C423" i="6"/>
  <c r="D423" i="6"/>
  <c r="E423" i="6"/>
  <c r="F423" i="6" s="1"/>
  <c r="G423" i="6" s="1"/>
  <c r="H423" i="6"/>
  <c r="B424" i="6"/>
  <c r="C424" i="6"/>
  <c r="D424" i="6"/>
  <c r="E424" i="6"/>
  <c r="F424" i="6" s="1"/>
  <c r="G424" i="6" s="1"/>
  <c r="H424" i="6"/>
  <c r="B425" i="6"/>
  <c r="C425" i="6"/>
  <c r="D425" i="6"/>
  <c r="E425" i="6"/>
  <c r="F425" i="6" s="1"/>
  <c r="G425" i="6" s="1"/>
  <c r="H425" i="6"/>
  <c r="B426" i="6"/>
  <c r="C426" i="6"/>
  <c r="D426" i="6"/>
  <c r="E426" i="6"/>
  <c r="F426" i="6" s="1"/>
  <c r="G426" i="6" s="1"/>
  <c r="H426" i="6"/>
  <c r="B427" i="6"/>
  <c r="C427" i="6"/>
  <c r="D427" i="6"/>
  <c r="E427" i="6"/>
  <c r="F427" i="6" s="1"/>
  <c r="G427" i="6" s="1"/>
  <c r="H427" i="6"/>
  <c r="B428" i="6"/>
  <c r="C428" i="6"/>
  <c r="D428" i="6"/>
  <c r="E428" i="6"/>
  <c r="F428" i="6" s="1"/>
  <c r="G428" i="6" s="1"/>
  <c r="H428" i="6"/>
  <c r="B429" i="6"/>
  <c r="C429" i="6"/>
  <c r="D429" i="6"/>
  <c r="E429" i="6"/>
  <c r="F429" i="6" s="1"/>
  <c r="G429" i="6" s="1"/>
  <c r="H429" i="6"/>
  <c r="B430" i="6"/>
  <c r="C430" i="6"/>
  <c r="D430" i="6"/>
  <c r="E430" i="6"/>
  <c r="F430" i="6" s="1"/>
  <c r="G430" i="6" s="1"/>
  <c r="H430" i="6"/>
  <c r="B431" i="6"/>
  <c r="C431" i="6"/>
  <c r="D431" i="6"/>
  <c r="E431" i="6"/>
  <c r="F431" i="6" s="1"/>
  <c r="G431" i="6" s="1"/>
  <c r="H431" i="6"/>
  <c r="B432" i="6"/>
  <c r="C432" i="6"/>
  <c r="D432" i="6"/>
  <c r="E432" i="6"/>
  <c r="F432" i="6" s="1"/>
  <c r="G432" i="6" s="1"/>
  <c r="H432" i="6"/>
  <c r="B433" i="6"/>
  <c r="C433" i="6"/>
  <c r="D433" i="6"/>
  <c r="E433" i="6"/>
  <c r="F433" i="6" s="1"/>
  <c r="G433" i="6" s="1"/>
  <c r="H433" i="6"/>
  <c r="B434" i="6"/>
  <c r="C434" i="6"/>
  <c r="D434" i="6"/>
  <c r="E434" i="6"/>
  <c r="F434" i="6" s="1"/>
  <c r="G434" i="6" s="1"/>
  <c r="H434" i="6"/>
  <c r="B435" i="6"/>
  <c r="C435" i="6"/>
  <c r="D435" i="6"/>
  <c r="E435" i="6"/>
  <c r="F435" i="6" s="1"/>
  <c r="G435" i="6" s="1"/>
  <c r="H435" i="6"/>
  <c r="B436" i="6"/>
  <c r="C436" i="6"/>
  <c r="D436" i="6"/>
  <c r="E436" i="6"/>
  <c r="F436" i="6" s="1"/>
  <c r="G436" i="6" s="1"/>
  <c r="H436" i="6"/>
  <c r="B437" i="6"/>
  <c r="C437" i="6"/>
  <c r="D437" i="6"/>
  <c r="E437" i="6"/>
  <c r="F437" i="6" s="1"/>
  <c r="G437" i="6" s="1"/>
  <c r="H437" i="6"/>
  <c r="B438" i="6"/>
  <c r="C438" i="6"/>
  <c r="D438" i="6"/>
  <c r="E438" i="6"/>
  <c r="F438" i="6" s="1"/>
  <c r="G438" i="6" s="1"/>
  <c r="H438" i="6"/>
  <c r="B439" i="6"/>
  <c r="C439" i="6"/>
  <c r="D439" i="6"/>
  <c r="E439" i="6"/>
  <c r="F439" i="6" s="1"/>
  <c r="G439" i="6" s="1"/>
  <c r="H439" i="6"/>
  <c r="B440" i="6"/>
  <c r="C440" i="6"/>
  <c r="D440" i="6"/>
  <c r="E440" i="6"/>
  <c r="F440" i="6" s="1"/>
  <c r="G440" i="6" s="1"/>
  <c r="H440" i="6"/>
  <c r="B441" i="6"/>
  <c r="C441" i="6"/>
  <c r="D441" i="6"/>
  <c r="E441" i="6"/>
  <c r="F441" i="6" s="1"/>
  <c r="G441" i="6" s="1"/>
  <c r="H441" i="6"/>
  <c r="B442" i="6"/>
  <c r="C442" i="6"/>
  <c r="D442" i="6"/>
  <c r="E442" i="6"/>
  <c r="F442" i="6" s="1"/>
  <c r="G442" i="6" s="1"/>
  <c r="H442" i="6"/>
  <c r="B443" i="6"/>
  <c r="C443" i="6"/>
  <c r="D443" i="6"/>
  <c r="E443" i="6"/>
  <c r="F443" i="6" s="1"/>
  <c r="G443" i="6" s="1"/>
  <c r="H443" i="6"/>
  <c r="B444" i="6"/>
  <c r="C444" i="6"/>
  <c r="D444" i="6"/>
  <c r="E444" i="6"/>
  <c r="F444" i="6" s="1"/>
  <c r="G444" i="6" s="1"/>
  <c r="H444" i="6"/>
  <c r="B445" i="6"/>
  <c r="C445" i="6"/>
  <c r="D445" i="6"/>
  <c r="E445" i="6"/>
  <c r="F445" i="6" s="1"/>
  <c r="G445" i="6" s="1"/>
  <c r="H445" i="6"/>
  <c r="B446" i="6"/>
  <c r="C446" i="6"/>
  <c r="D446" i="6"/>
  <c r="E446" i="6"/>
  <c r="F446" i="6" s="1"/>
  <c r="G446" i="6" s="1"/>
  <c r="H446" i="6"/>
  <c r="B447" i="6"/>
  <c r="C447" i="6"/>
  <c r="D447" i="6"/>
  <c r="E447" i="6"/>
  <c r="F447" i="6" s="1"/>
  <c r="G447" i="6" s="1"/>
  <c r="H447" i="6"/>
  <c r="B448" i="6"/>
  <c r="C448" i="6"/>
  <c r="D448" i="6"/>
  <c r="E448" i="6"/>
  <c r="F448" i="6" s="1"/>
  <c r="G448" i="6" s="1"/>
  <c r="H448" i="6"/>
  <c r="B449" i="6"/>
  <c r="C449" i="6"/>
  <c r="D449" i="6"/>
  <c r="E449" i="6"/>
  <c r="F449" i="6" s="1"/>
  <c r="G449" i="6" s="1"/>
  <c r="H449" i="6"/>
  <c r="B450" i="6"/>
  <c r="C450" i="6"/>
  <c r="D450" i="6"/>
  <c r="E450" i="6"/>
  <c r="F450" i="6" s="1"/>
  <c r="G450" i="6" s="1"/>
  <c r="H450" i="6"/>
  <c r="B451" i="6"/>
  <c r="C451" i="6"/>
  <c r="D451" i="6"/>
  <c r="E451" i="6"/>
  <c r="F451" i="6" s="1"/>
  <c r="G451" i="6" s="1"/>
  <c r="H451" i="6"/>
  <c r="B452" i="6"/>
  <c r="C452" i="6"/>
  <c r="D452" i="6"/>
  <c r="E452" i="6"/>
  <c r="F452" i="6" s="1"/>
  <c r="G452" i="6" s="1"/>
  <c r="H452" i="6"/>
  <c r="B453" i="6"/>
  <c r="C453" i="6"/>
  <c r="D453" i="6"/>
  <c r="E453" i="6"/>
  <c r="F453" i="6" s="1"/>
  <c r="G453" i="6" s="1"/>
  <c r="H453" i="6"/>
  <c r="B454" i="6"/>
  <c r="C454" i="6"/>
  <c r="D454" i="6"/>
  <c r="E454" i="6"/>
  <c r="F454" i="6" s="1"/>
  <c r="G454" i="6" s="1"/>
  <c r="H454" i="6"/>
  <c r="B455" i="6"/>
  <c r="C455" i="6"/>
  <c r="D455" i="6"/>
  <c r="E455" i="6"/>
  <c r="F455" i="6" s="1"/>
  <c r="G455" i="6" s="1"/>
  <c r="H455" i="6"/>
  <c r="B456" i="6"/>
  <c r="C456" i="6"/>
  <c r="D456" i="6"/>
  <c r="E456" i="6"/>
  <c r="F456" i="6" s="1"/>
  <c r="G456" i="6" s="1"/>
  <c r="H456" i="6"/>
  <c r="B457" i="6"/>
  <c r="C457" i="6"/>
  <c r="D457" i="6"/>
  <c r="E457" i="6"/>
  <c r="F457" i="6" s="1"/>
  <c r="G457" i="6" s="1"/>
  <c r="H457" i="6"/>
  <c r="B458" i="6"/>
  <c r="C458" i="6"/>
  <c r="D458" i="6"/>
  <c r="E458" i="6"/>
  <c r="F458" i="6" s="1"/>
  <c r="G458" i="6" s="1"/>
  <c r="H458" i="6"/>
  <c r="B459" i="6"/>
  <c r="C459" i="6"/>
  <c r="D459" i="6"/>
  <c r="E459" i="6"/>
  <c r="F459" i="6" s="1"/>
  <c r="G459" i="6" s="1"/>
  <c r="H459" i="6"/>
  <c r="B460" i="6"/>
  <c r="C460" i="6"/>
  <c r="D460" i="6"/>
  <c r="E460" i="6"/>
  <c r="F460" i="6" s="1"/>
  <c r="G460" i="6" s="1"/>
  <c r="H460" i="6"/>
  <c r="B461" i="6"/>
  <c r="C461" i="6"/>
  <c r="D461" i="6"/>
  <c r="E461" i="6"/>
  <c r="F461" i="6" s="1"/>
  <c r="G461" i="6" s="1"/>
  <c r="H461" i="6"/>
  <c r="B462" i="6"/>
  <c r="C462" i="6"/>
  <c r="D462" i="6"/>
  <c r="E462" i="6"/>
  <c r="F462" i="6" s="1"/>
  <c r="G462" i="6" s="1"/>
  <c r="H462" i="6"/>
  <c r="B463" i="6"/>
  <c r="C463" i="6"/>
  <c r="D463" i="6"/>
  <c r="E463" i="6"/>
  <c r="F463" i="6" s="1"/>
  <c r="G463" i="6" s="1"/>
  <c r="H463" i="6"/>
  <c r="B464" i="6"/>
  <c r="C464" i="6"/>
  <c r="D464" i="6"/>
  <c r="E464" i="6"/>
  <c r="F464" i="6" s="1"/>
  <c r="G464" i="6" s="1"/>
  <c r="H464" i="6"/>
  <c r="B465" i="6"/>
  <c r="C465" i="6"/>
  <c r="D465" i="6"/>
  <c r="E465" i="6"/>
  <c r="F465" i="6" s="1"/>
  <c r="G465" i="6" s="1"/>
  <c r="H465" i="6"/>
  <c r="B466" i="6"/>
  <c r="C466" i="6"/>
  <c r="D466" i="6"/>
  <c r="E466" i="6"/>
  <c r="F466" i="6" s="1"/>
  <c r="G466" i="6" s="1"/>
  <c r="H466" i="6"/>
  <c r="B467" i="6"/>
  <c r="C467" i="6"/>
  <c r="D467" i="6"/>
  <c r="E467" i="6"/>
  <c r="F467" i="6" s="1"/>
  <c r="G467" i="6" s="1"/>
  <c r="H467" i="6"/>
  <c r="B468" i="6"/>
  <c r="C468" i="6"/>
  <c r="D468" i="6"/>
  <c r="E468" i="6"/>
  <c r="F468" i="6" s="1"/>
  <c r="G468" i="6" s="1"/>
  <c r="H468" i="6"/>
  <c r="B469" i="6"/>
  <c r="C469" i="6"/>
  <c r="D469" i="6"/>
  <c r="E469" i="6"/>
  <c r="F469" i="6" s="1"/>
  <c r="G469" i="6" s="1"/>
  <c r="H469" i="6"/>
  <c r="B470" i="6"/>
  <c r="C470" i="6"/>
  <c r="D470" i="6"/>
  <c r="E470" i="6"/>
  <c r="F470" i="6" s="1"/>
  <c r="G470" i="6" s="1"/>
  <c r="H470" i="6"/>
  <c r="B471" i="6"/>
  <c r="C471" i="6"/>
  <c r="D471" i="6"/>
  <c r="E471" i="6"/>
  <c r="F471" i="6" s="1"/>
  <c r="G471" i="6" s="1"/>
  <c r="H471" i="6"/>
  <c r="B472" i="6"/>
  <c r="C472" i="6"/>
  <c r="D472" i="6"/>
  <c r="E472" i="6"/>
  <c r="F472" i="6" s="1"/>
  <c r="G472" i="6" s="1"/>
  <c r="H472" i="6"/>
  <c r="B473" i="6"/>
  <c r="C473" i="6"/>
  <c r="D473" i="6"/>
  <c r="E473" i="6"/>
  <c r="F473" i="6" s="1"/>
  <c r="G473" i="6" s="1"/>
  <c r="H473" i="6"/>
  <c r="B474" i="6"/>
  <c r="C474" i="6"/>
  <c r="D474" i="6"/>
  <c r="E474" i="6"/>
  <c r="F474" i="6" s="1"/>
  <c r="G474" i="6" s="1"/>
  <c r="H474" i="6"/>
  <c r="B475" i="6"/>
  <c r="C475" i="6"/>
  <c r="D475" i="6"/>
  <c r="E475" i="6"/>
  <c r="F475" i="6" s="1"/>
  <c r="G475" i="6" s="1"/>
  <c r="H475" i="6"/>
  <c r="B476" i="6"/>
  <c r="C476" i="6"/>
  <c r="D476" i="6"/>
  <c r="E476" i="6"/>
  <c r="F476" i="6" s="1"/>
  <c r="G476" i="6" s="1"/>
  <c r="H476" i="6"/>
  <c r="B477" i="6"/>
  <c r="C477" i="6"/>
  <c r="D477" i="6"/>
  <c r="E477" i="6"/>
  <c r="F477" i="6" s="1"/>
  <c r="G477" i="6" s="1"/>
  <c r="H477" i="6"/>
  <c r="B478" i="6"/>
  <c r="C478" i="6"/>
  <c r="D478" i="6"/>
  <c r="E478" i="6"/>
  <c r="F478" i="6" s="1"/>
  <c r="G478" i="6" s="1"/>
  <c r="H478" i="6"/>
  <c r="B479" i="6"/>
  <c r="C479" i="6"/>
  <c r="D479" i="6"/>
  <c r="E479" i="6"/>
  <c r="F479" i="6" s="1"/>
  <c r="G479" i="6" s="1"/>
  <c r="H479" i="6"/>
  <c r="B480" i="6"/>
  <c r="C480" i="6"/>
  <c r="D480" i="6"/>
  <c r="E480" i="6"/>
  <c r="F480" i="6" s="1"/>
  <c r="G480" i="6" s="1"/>
  <c r="H480" i="6"/>
  <c r="B481" i="6"/>
  <c r="C481" i="6"/>
  <c r="D481" i="6"/>
  <c r="E481" i="6"/>
  <c r="F481" i="6" s="1"/>
  <c r="G481" i="6" s="1"/>
  <c r="H481" i="6"/>
  <c r="B482" i="6"/>
  <c r="C482" i="6"/>
  <c r="D482" i="6"/>
  <c r="E482" i="6"/>
  <c r="F482" i="6" s="1"/>
  <c r="G482" i="6" s="1"/>
  <c r="H482" i="6"/>
  <c r="B483" i="6"/>
  <c r="C483" i="6"/>
  <c r="D483" i="6"/>
  <c r="E483" i="6"/>
  <c r="F483" i="6" s="1"/>
  <c r="G483" i="6" s="1"/>
  <c r="H483" i="6"/>
  <c r="B484" i="6"/>
  <c r="C484" i="6"/>
  <c r="D484" i="6"/>
  <c r="E484" i="6"/>
  <c r="F484" i="6" s="1"/>
  <c r="G484" i="6" s="1"/>
  <c r="H484" i="6"/>
  <c r="B485" i="6"/>
  <c r="C485" i="6"/>
  <c r="D485" i="6"/>
  <c r="E485" i="6"/>
  <c r="F485" i="6" s="1"/>
  <c r="G485" i="6" s="1"/>
  <c r="H485" i="6"/>
  <c r="B486" i="6"/>
  <c r="C486" i="6"/>
  <c r="D486" i="6"/>
  <c r="E486" i="6"/>
  <c r="F486" i="6" s="1"/>
  <c r="G486" i="6" s="1"/>
  <c r="H486" i="6"/>
  <c r="B487" i="6"/>
  <c r="C487" i="6"/>
  <c r="D487" i="6"/>
  <c r="E487" i="6"/>
  <c r="F487" i="6" s="1"/>
  <c r="G487" i="6" s="1"/>
  <c r="H487" i="6"/>
  <c r="B488" i="6"/>
  <c r="C488" i="6"/>
  <c r="D488" i="6"/>
  <c r="E488" i="6"/>
  <c r="F488" i="6" s="1"/>
  <c r="G488" i="6" s="1"/>
  <c r="H488" i="6"/>
  <c r="B489" i="6"/>
  <c r="C489" i="6"/>
  <c r="D489" i="6"/>
  <c r="E489" i="6"/>
  <c r="F489" i="6" s="1"/>
  <c r="G489" i="6" s="1"/>
  <c r="H489" i="6"/>
  <c r="B490" i="6"/>
  <c r="C490" i="6"/>
  <c r="D490" i="6"/>
  <c r="E490" i="6"/>
  <c r="F490" i="6" s="1"/>
  <c r="G490" i="6" s="1"/>
  <c r="H490" i="6"/>
  <c r="B491" i="6"/>
  <c r="C491" i="6"/>
  <c r="D491" i="6"/>
  <c r="E491" i="6"/>
  <c r="F491" i="6" s="1"/>
  <c r="G491" i="6" s="1"/>
  <c r="H491" i="6"/>
  <c r="B492" i="6"/>
  <c r="C492" i="6"/>
  <c r="D492" i="6"/>
  <c r="E492" i="6"/>
  <c r="F492" i="6" s="1"/>
  <c r="G492" i="6" s="1"/>
  <c r="H492" i="6"/>
  <c r="B493" i="6"/>
  <c r="C493" i="6"/>
  <c r="D493" i="6"/>
  <c r="E493" i="6"/>
  <c r="F493" i="6" s="1"/>
  <c r="G493" i="6" s="1"/>
  <c r="H493" i="6"/>
  <c r="B494" i="6"/>
  <c r="C494" i="6"/>
  <c r="D494" i="6"/>
  <c r="E494" i="6"/>
  <c r="F494" i="6" s="1"/>
  <c r="G494" i="6" s="1"/>
  <c r="H494" i="6"/>
  <c r="B495" i="6"/>
  <c r="C495" i="6"/>
  <c r="D495" i="6"/>
  <c r="E495" i="6"/>
  <c r="F495" i="6" s="1"/>
  <c r="G495" i="6" s="1"/>
  <c r="H495" i="6"/>
  <c r="B496" i="6"/>
  <c r="C496" i="6"/>
  <c r="D496" i="6"/>
  <c r="E496" i="6"/>
  <c r="F496" i="6" s="1"/>
  <c r="G496" i="6" s="1"/>
  <c r="H496" i="6"/>
  <c r="B497" i="6"/>
  <c r="C497" i="6"/>
  <c r="D497" i="6"/>
  <c r="E497" i="6"/>
  <c r="F497" i="6" s="1"/>
  <c r="G497" i="6" s="1"/>
  <c r="H497" i="6"/>
  <c r="B498" i="6"/>
  <c r="C498" i="6"/>
  <c r="D498" i="6"/>
  <c r="E498" i="6"/>
  <c r="F498" i="6" s="1"/>
  <c r="G498" i="6" s="1"/>
  <c r="H498" i="6"/>
  <c r="B499" i="6"/>
  <c r="C499" i="6"/>
  <c r="D499" i="6"/>
  <c r="E499" i="6"/>
  <c r="F499" i="6" s="1"/>
  <c r="G499" i="6" s="1"/>
  <c r="H499" i="6"/>
  <c r="B500" i="6"/>
  <c r="C500" i="6"/>
  <c r="D500" i="6"/>
  <c r="E500" i="6"/>
  <c r="F500" i="6" s="1"/>
  <c r="G500" i="6" s="1"/>
  <c r="H500" i="6"/>
  <c r="B501" i="6"/>
  <c r="C501" i="6"/>
  <c r="D501" i="6"/>
  <c r="E501" i="6"/>
  <c r="F501" i="6" s="1"/>
  <c r="G501" i="6" s="1"/>
  <c r="H501" i="6"/>
  <c r="B502" i="6"/>
  <c r="C502" i="6"/>
  <c r="D502" i="6"/>
  <c r="E502" i="6"/>
  <c r="F502" i="6" s="1"/>
  <c r="G502" i="6" s="1"/>
  <c r="H502" i="6"/>
  <c r="B503" i="6"/>
  <c r="C503" i="6"/>
  <c r="D503" i="6"/>
  <c r="E503" i="6"/>
  <c r="F503" i="6" s="1"/>
  <c r="G503" i="6" s="1"/>
  <c r="H503" i="6"/>
  <c r="B504" i="6"/>
  <c r="C504" i="6"/>
  <c r="D504" i="6"/>
  <c r="E504" i="6"/>
  <c r="F504" i="6" s="1"/>
  <c r="G504" i="6" s="1"/>
  <c r="H504" i="6"/>
  <c r="B505" i="6"/>
  <c r="C505" i="6"/>
  <c r="D505" i="6"/>
  <c r="E505" i="6"/>
  <c r="F505" i="6" s="1"/>
  <c r="G505" i="6" s="1"/>
  <c r="H505" i="6"/>
  <c r="B506" i="6"/>
  <c r="C506" i="6"/>
  <c r="D506" i="6"/>
  <c r="E506" i="6"/>
  <c r="F506" i="6" s="1"/>
  <c r="G506" i="6" s="1"/>
  <c r="H506" i="6"/>
  <c r="B507" i="6"/>
  <c r="C507" i="6"/>
  <c r="D507" i="6"/>
  <c r="E507" i="6"/>
  <c r="F507" i="6" s="1"/>
  <c r="G507" i="6" s="1"/>
  <c r="H507" i="6"/>
  <c r="B508" i="6"/>
  <c r="C508" i="6"/>
  <c r="D508" i="6"/>
  <c r="E508" i="6"/>
  <c r="F508" i="6" s="1"/>
  <c r="G508" i="6" s="1"/>
  <c r="H508" i="6"/>
  <c r="B509" i="6"/>
  <c r="C509" i="6"/>
  <c r="D509" i="6"/>
  <c r="E509" i="6"/>
  <c r="F509" i="6" s="1"/>
  <c r="G509" i="6" s="1"/>
  <c r="H509" i="6"/>
  <c r="B510" i="6"/>
  <c r="C510" i="6"/>
  <c r="D510" i="6"/>
  <c r="E510" i="6"/>
  <c r="F510" i="6" s="1"/>
  <c r="G510" i="6" s="1"/>
  <c r="H510" i="6"/>
  <c r="B511" i="6"/>
  <c r="C511" i="6"/>
  <c r="D511" i="6"/>
  <c r="E511" i="6"/>
  <c r="F511" i="6" s="1"/>
  <c r="G511" i="6" s="1"/>
  <c r="H511" i="6"/>
  <c r="B512" i="6"/>
  <c r="C512" i="6"/>
  <c r="D512" i="6"/>
  <c r="E512" i="6"/>
  <c r="F512" i="6" s="1"/>
  <c r="G512" i="6" s="1"/>
  <c r="H512" i="6"/>
  <c r="B513" i="6"/>
  <c r="C513" i="6"/>
  <c r="D513" i="6"/>
  <c r="E513" i="6"/>
  <c r="F513" i="6" s="1"/>
  <c r="G513" i="6" s="1"/>
  <c r="H513" i="6"/>
  <c r="B514" i="6"/>
  <c r="C514" i="6"/>
  <c r="D514" i="6"/>
  <c r="E514" i="6"/>
  <c r="F514" i="6" s="1"/>
  <c r="G514" i="6" s="1"/>
  <c r="H514" i="6"/>
  <c r="B515" i="6"/>
  <c r="C515" i="6"/>
  <c r="D515" i="6"/>
  <c r="E515" i="6"/>
  <c r="F515" i="6" s="1"/>
  <c r="G515" i="6" s="1"/>
  <c r="H515" i="6"/>
  <c r="B516" i="6"/>
  <c r="C516" i="6"/>
  <c r="D516" i="6"/>
  <c r="E516" i="6"/>
  <c r="F516" i="6" s="1"/>
  <c r="G516" i="6" s="1"/>
  <c r="H516" i="6"/>
  <c r="B517" i="6"/>
  <c r="C517" i="6"/>
  <c r="D517" i="6"/>
  <c r="E517" i="6"/>
  <c r="F517" i="6" s="1"/>
  <c r="G517" i="6" s="1"/>
  <c r="H517" i="6"/>
  <c r="B518" i="6"/>
  <c r="C518" i="6"/>
  <c r="D518" i="6"/>
  <c r="E518" i="6"/>
  <c r="F518" i="6" s="1"/>
  <c r="G518" i="6" s="1"/>
  <c r="H518" i="6"/>
  <c r="B519" i="6"/>
  <c r="C519" i="6"/>
  <c r="D519" i="6"/>
  <c r="E519" i="6"/>
  <c r="F519" i="6" s="1"/>
  <c r="G519" i="6" s="1"/>
  <c r="H519" i="6"/>
  <c r="B520" i="6"/>
  <c r="C520" i="6"/>
  <c r="D520" i="6"/>
  <c r="E520" i="6"/>
  <c r="F520" i="6" s="1"/>
  <c r="G520" i="6" s="1"/>
  <c r="H520" i="6"/>
  <c r="B521" i="6"/>
  <c r="C521" i="6"/>
  <c r="D521" i="6"/>
  <c r="E521" i="6"/>
  <c r="F521" i="6" s="1"/>
  <c r="G521" i="6" s="1"/>
  <c r="H521" i="6"/>
  <c r="B522" i="6"/>
  <c r="C522" i="6"/>
  <c r="D522" i="6"/>
  <c r="E522" i="6"/>
  <c r="F522" i="6" s="1"/>
  <c r="G522" i="6" s="1"/>
  <c r="H522" i="6"/>
  <c r="B523" i="6"/>
  <c r="C523" i="6"/>
  <c r="D523" i="6"/>
  <c r="E523" i="6"/>
  <c r="F523" i="6" s="1"/>
  <c r="G523" i="6" s="1"/>
  <c r="H523" i="6"/>
  <c r="B524" i="6"/>
  <c r="C524" i="6"/>
  <c r="D524" i="6"/>
  <c r="E524" i="6"/>
  <c r="F524" i="6" s="1"/>
  <c r="G524" i="6" s="1"/>
  <c r="H524" i="6"/>
  <c r="B525" i="6"/>
  <c r="C525" i="6"/>
  <c r="D525" i="6"/>
  <c r="E525" i="6"/>
  <c r="F525" i="6" s="1"/>
  <c r="G525" i="6" s="1"/>
  <c r="H525" i="6"/>
  <c r="B526" i="6"/>
  <c r="C526" i="6"/>
  <c r="D526" i="6"/>
  <c r="E526" i="6"/>
  <c r="F526" i="6" s="1"/>
  <c r="G526" i="6" s="1"/>
  <c r="H526" i="6"/>
  <c r="B527" i="6"/>
  <c r="C527" i="6"/>
  <c r="D527" i="6"/>
  <c r="E527" i="6"/>
  <c r="F527" i="6" s="1"/>
  <c r="G527" i="6" s="1"/>
  <c r="H527" i="6"/>
  <c r="B528" i="6"/>
  <c r="C528" i="6"/>
  <c r="D528" i="6"/>
  <c r="E528" i="6"/>
  <c r="F528" i="6" s="1"/>
  <c r="G528" i="6" s="1"/>
  <c r="H528" i="6"/>
  <c r="B529" i="6"/>
  <c r="C529" i="6"/>
  <c r="D529" i="6"/>
  <c r="E529" i="6"/>
  <c r="F529" i="6" s="1"/>
  <c r="G529" i="6" s="1"/>
  <c r="H529" i="6"/>
  <c r="B530" i="6"/>
  <c r="C530" i="6"/>
  <c r="D530" i="6"/>
  <c r="E530" i="6"/>
  <c r="F530" i="6" s="1"/>
  <c r="G530" i="6" s="1"/>
  <c r="H530" i="6"/>
  <c r="B531" i="6"/>
  <c r="C531" i="6"/>
  <c r="D531" i="6"/>
  <c r="E531" i="6"/>
  <c r="F531" i="6" s="1"/>
  <c r="G531" i="6" s="1"/>
  <c r="H531" i="6"/>
  <c r="B532" i="6"/>
  <c r="C532" i="6"/>
  <c r="D532" i="6"/>
  <c r="E532" i="6"/>
  <c r="F532" i="6" s="1"/>
  <c r="G532" i="6" s="1"/>
  <c r="H532" i="6"/>
  <c r="B533" i="6"/>
  <c r="C533" i="6"/>
  <c r="D533" i="6"/>
  <c r="E533" i="6"/>
  <c r="F533" i="6" s="1"/>
  <c r="G533" i="6" s="1"/>
  <c r="H533" i="6"/>
  <c r="B534" i="6"/>
  <c r="C534" i="6"/>
  <c r="D534" i="6"/>
  <c r="E534" i="6"/>
  <c r="F534" i="6" s="1"/>
  <c r="G534" i="6" s="1"/>
  <c r="H534" i="6"/>
  <c r="B535" i="6"/>
  <c r="C535" i="6"/>
  <c r="D535" i="6"/>
  <c r="E535" i="6"/>
  <c r="F535" i="6" s="1"/>
  <c r="G535" i="6" s="1"/>
  <c r="H535" i="6"/>
  <c r="B536" i="6"/>
  <c r="C536" i="6"/>
  <c r="D536" i="6"/>
  <c r="E536" i="6"/>
  <c r="F536" i="6" s="1"/>
  <c r="G536" i="6" s="1"/>
  <c r="H536" i="6"/>
  <c r="B537" i="6"/>
  <c r="C537" i="6"/>
  <c r="D537" i="6"/>
  <c r="E537" i="6"/>
  <c r="F537" i="6" s="1"/>
  <c r="G537" i="6" s="1"/>
  <c r="H537" i="6"/>
  <c r="B538" i="6"/>
  <c r="C538" i="6"/>
  <c r="D538" i="6"/>
  <c r="E538" i="6"/>
  <c r="F538" i="6" s="1"/>
  <c r="G538" i="6" s="1"/>
  <c r="H538" i="6"/>
  <c r="B539" i="6"/>
  <c r="C539" i="6"/>
  <c r="D539" i="6"/>
  <c r="E539" i="6"/>
  <c r="F539" i="6" s="1"/>
  <c r="G539" i="6" s="1"/>
  <c r="H539" i="6"/>
  <c r="B540" i="6"/>
  <c r="C540" i="6"/>
  <c r="D540" i="6"/>
  <c r="E540" i="6"/>
  <c r="F540" i="6" s="1"/>
  <c r="G540" i="6" s="1"/>
  <c r="H540" i="6"/>
  <c r="B541" i="6"/>
  <c r="C541" i="6"/>
  <c r="D541" i="6"/>
  <c r="E541" i="6"/>
  <c r="F541" i="6" s="1"/>
  <c r="G541" i="6" s="1"/>
  <c r="H541" i="6"/>
  <c r="B542" i="6"/>
  <c r="C542" i="6"/>
  <c r="D542" i="6"/>
  <c r="E542" i="6"/>
  <c r="F542" i="6" s="1"/>
  <c r="G542" i="6" s="1"/>
  <c r="H542" i="6"/>
  <c r="B543" i="6"/>
  <c r="C543" i="6"/>
  <c r="D543" i="6"/>
  <c r="E543" i="6"/>
  <c r="F543" i="6" s="1"/>
  <c r="G543" i="6" s="1"/>
  <c r="H543" i="6"/>
  <c r="B544" i="6"/>
  <c r="C544" i="6"/>
  <c r="D544" i="6"/>
  <c r="E544" i="6"/>
  <c r="F544" i="6" s="1"/>
  <c r="G544" i="6" s="1"/>
  <c r="H544" i="6"/>
  <c r="B545" i="6"/>
  <c r="C545" i="6"/>
  <c r="D545" i="6"/>
  <c r="E545" i="6"/>
  <c r="F545" i="6" s="1"/>
  <c r="G545" i="6" s="1"/>
  <c r="H545" i="6"/>
  <c r="B546" i="6"/>
  <c r="C546" i="6"/>
  <c r="D546" i="6"/>
  <c r="E546" i="6"/>
  <c r="F546" i="6" s="1"/>
  <c r="G546" i="6" s="1"/>
  <c r="H546" i="6"/>
  <c r="B547" i="6"/>
  <c r="C547" i="6"/>
  <c r="D547" i="6"/>
  <c r="E547" i="6"/>
  <c r="F547" i="6" s="1"/>
  <c r="G547" i="6" s="1"/>
  <c r="H547" i="6"/>
  <c r="B548" i="6"/>
  <c r="C548" i="6"/>
  <c r="D548" i="6"/>
  <c r="E548" i="6"/>
  <c r="F548" i="6" s="1"/>
  <c r="G548" i="6" s="1"/>
  <c r="H548" i="6"/>
  <c r="B549" i="6"/>
  <c r="C549" i="6"/>
  <c r="D549" i="6"/>
  <c r="E549" i="6"/>
  <c r="F549" i="6" s="1"/>
  <c r="G549" i="6" s="1"/>
  <c r="H549" i="6"/>
  <c r="B550" i="6"/>
  <c r="C550" i="6"/>
  <c r="D550" i="6"/>
  <c r="E550" i="6"/>
  <c r="F550" i="6" s="1"/>
  <c r="G550" i="6" s="1"/>
  <c r="H550" i="6"/>
  <c r="B551" i="6"/>
  <c r="C551" i="6"/>
  <c r="D551" i="6"/>
  <c r="E551" i="6"/>
  <c r="F551" i="6" s="1"/>
  <c r="G551" i="6" s="1"/>
  <c r="H551" i="6"/>
  <c r="B552" i="6"/>
  <c r="C552" i="6"/>
  <c r="D552" i="6"/>
  <c r="E552" i="6"/>
  <c r="F552" i="6" s="1"/>
  <c r="G552" i="6" s="1"/>
  <c r="H552" i="6"/>
  <c r="B553" i="6"/>
  <c r="C553" i="6"/>
  <c r="D553" i="6"/>
  <c r="E553" i="6"/>
  <c r="F553" i="6" s="1"/>
  <c r="G553" i="6" s="1"/>
  <c r="H553" i="6"/>
  <c r="B554" i="6"/>
  <c r="C554" i="6"/>
  <c r="D554" i="6"/>
  <c r="E554" i="6"/>
  <c r="F554" i="6" s="1"/>
  <c r="G554" i="6" s="1"/>
  <c r="H554" i="6"/>
  <c r="B555" i="6"/>
  <c r="C555" i="6"/>
  <c r="D555" i="6"/>
  <c r="E555" i="6"/>
  <c r="F555" i="6" s="1"/>
  <c r="G555" i="6" s="1"/>
  <c r="H555" i="6"/>
  <c r="B556" i="6"/>
  <c r="C556" i="6"/>
  <c r="D556" i="6"/>
  <c r="E556" i="6"/>
  <c r="F556" i="6" s="1"/>
  <c r="G556" i="6" s="1"/>
  <c r="H556" i="6"/>
  <c r="B557" i="6"/>
  <c r="C557" i="6"/>
  <c r="D557" i="6"/>
  <c r="E557" i="6"/>
  <c r="F557" i="6" s="1"/>
  <c r="G557" i="6" s="1"/>
  <c r="H557" i="6"/>
  <c r="B558" i="6"/>
  <c r="C558" i="6"/>
  <c r="D558" i="6"/>
  <c r="E558" i="6"/>
  <c r="F558" i="6" s="1"/>
  <c r="G558" i="6" s="1"/>
  <c r="H558" i="6"/>
  <c r="B559" i="6"/>
  <c r="C559" i="6"/>
  <c r="D559" i="6"/>
  <c r="E559" i="6"/>
  <c r="F559" i="6" s="1"/>
  <c r="G559" i="6" s="1"/>
  <c r="H559" i="6"/>
  <c r="B560" i="6"/>
  <c r="C560" i="6"/>
  <c r="D560" i="6"/>
  <c r="E560" i="6"/>
  <c r="F560" i="6" s="1"/>
  <c r="G560" i="6" s="1"/>
  <c r="H560" i="6"/>
  <c r="B561" i="6"/>
  <c r="C561" i="6"/>
  <c r="D561" i="6"/>
  <c r="E561" i="6"/>
  <c r="F561" i="6" s="1"/>
  <c r="G561" i="6" s="1"/>
  <c r="H561" i="6"/>
  <c r="B562" i="6"/>
  <c r="C562" i="6"/>
  <c r="D562" i="6"/>
  <c r="E562" i="6"/>
  <c r="F562" i="6" s="1"/>
  <c r="G562" i="6" s="1"/>
  <c r="H562" i="6"/>
  <c r="B563" i="6"/>
  <c r="C563" i="6"/>
  <c r="D563" i="6"/>
  <c r="E563" i="6"/>
  <c r="F563" i="6" s="1"/>
  <c r="G563" i="6" s="1"/>
  <c r="H563" i="6"/>
  <c r="B564" i="6"/>
  <c r="C564" i="6"/>
  <c r="D564" i="6"/>
  <c r="E564" i="6"/>
  <c r="F564" i="6" s="1"/>
  <c r="G564" i="6" s="1"/>
  <c r="H564" i="6"/>
  <c r="B565" i="6"/>
  <c r="C565" i="6"/>
  <c r="D565" i="6"/>
  <c r="E565" i="6"/>
  <c r="F565" i="6" s="1"/>
  <c r="G565" i="6" s="1"/>
  <c r="H565" i="6"/>
  <c r="B566" i="6"/>
  <c r="C566" i="6"/>
  <c r="D566" i="6"/>
  <c r="E566" i="6"/>
  <c r="F566" i="6" s="1"/>
  <c r="G566" i="6" s="1"/>
  <c r="H566" i="6"/>
  <c r="B567" i="6"/>
  <c r="C567" i="6"/>
  <c r="D567" i="6"/>
  <c r="E567" i="6"/>
  <c r="F567" i="6" s="1"/>
  <c r="G567" i="6" s="1"/>
  <c r="H567" i="6"/>
  <c r="B568" i="6"/>
  <c r="C568" i="6"/>
  <c r="D568" i="6"/>
  <c r="E568" i="6"/>
  <c r="F568" i="6" s="1"/>
  <c r="G568" i="6" s="1"/>
  <c r="H568" i="6"/>
  <c r="B569" i="6"/>
  <c r="C569" i="6"/>
  <c r="D569" i="6"/>
  <c r="E569" i="6"/>
  <c r="F569" i="6" s="1"/>
  <c r="G569" i="6" s="1"/>
  <c r="H569" i="6"/>
  <c r="B570" i="6"/>
  <c r="C570" i="6"/>
  <c r="D570" i="6"/>
  <c r="E570" i="6"/>
  <c r="F570" i="6" s="1"/>
  <c r="G570" i="6" s="1"/>
  <c r="H570" i="6"/>
  <c r="B571" i="6"/>
  <c r="C571" i="6"/>
  <c r="D571" i="6"/>
  <c r="E571" i="6"/>
  <c r="F571" i="6" s="1"/>
  <c r="G571" i="6" s="1"/>
  <c r="H571" i="6"/>
  <c r="B572" i="6"/>
  <c r="C572" i="6"/>
  <c r="D572" i="6"/>
  <c r="E572" i="6"/>
  <c r="F572" i="6" s="1"/>
  <c r="G572" i="6" s="1"/>
  <c r="H572" i="6"/>
  <c r="B573" i="6"/>
  <c r="C573" i="6"/>
  <c r="D573" i="6"/>
  <c r="E573" i="6"/>
  <c r="F573" i="6" s="1"/>
  <c r="G573" i="6" s="1"/>
  <c r="H573" i="6"/>
  <c r="B574" i="6"/>
  <c r="C574" i="6"/>
  <c r="D574" i="6"/>
  <c r="E574" i="6"/>
  <c r="F574" i="6" s="1"/>
  <c r="G574" i="6" s="1"/>
  <c r="H574" i="6"/>
  <c r="B575" i="6"/>
  <c r="C575" i="6"/>
  <c r="D575" i="6"/>
  <c r="E575" i="6"/>
  <c r="F575" i="6" s="1"/>
  <c r="G575" i="6" s="1"/>
  <c r="H575" i="6"/>
  <c r="B576" i="6"/>
  <c r="C576" i="6"/>
  <c r="D576" i="6"/>
  <c r="E576" i="6"/>
  <c r="F576" i="6" s="1"/>
  <c r="G576" i="6" s="1"/>
  <c r="H576" i="6"/>
  <c r="B577" i="6"/>
  <c r="C577" i="6"/>
  <c r="D577" i="6"/>
  <c r="E577" i="6"/>
  <c r="F577" i="6" s="1"/>
  <c r="G577" i="6" s="1"/>
  <c r="H577" i="6"/>
  <c r="B578" i="6"/>
  <c r="C578" i="6"/>
  <c r="D578" i="6"/>
  <c r="E578" i="6"/>
  <c r="F578" i="6" s="1"/>
  <c r="G578" i="6" s="1"/>
  <c r="H578" i="6"/>
  <c r="B579" i="6"/>
  <c r="C579" i="6"/>
  <c r="D579" i="6"/>
  <c r="E579" i="6"/>
  <c r="F579" i="6" s="1"/>
  <c r="G579" i="6" s="1"/>
  <c r="H579" i="6"/>
  <c r="B580" i="6"/>
  <c r="C580" i="6"/>
  <c r="D580" i="6"/>
  <c r="E580" i="6"/>
  <c r="F580" i="6" s="1"/>
  <c r="G580" i="6" s="1"/>
  <c r="H580" i="6"/>
  <c r="B581" i="6"/>
  <c r="C581" i="6"/>
  <c r="D581" i="6"/>
  <c r="E581" i="6"/>
  <c r="F581" i="6" s="1"/>
  <c r="G581" i="6" s="1"/>
  <c r="H581" i="6"/>
  <c r="B582" i="6"/>
  <c r="C582" i="6"/>
  <c r="D582" i="6"/>
  <c r="E582" i="6"/>
  <c r="F582" i="6" s="1"/>
  <c r="G582" i="6" s="1"/>
  <c r="H582" i="6"/>
  <c r="B583" i="6"/>
  <c r="C583" i="6"/>
  <c r="D583" i="6"/>
  <c r="E583" i="6"/>
  <c r="F583" i="6" s="1"/>
  <c r="G583" i="6" s="1"/>
  <c r="H583" i="6"/>
  <c r="B584" i="6"/>
  <c r="C584" i="6"/>
  <c r="D584" i="6"/>
  <c r="E584" i="6"/>
  <c r="F584" i="6" s="1"/>
  <c r="G584" i="6" s="1"/>
  <c r="H584" i="6"/>
  <c r="B585" i="6"/>
  <c r="C585" i="6"/>
  <c r="D585" i="6"/>
  <c r="E585" i="6"/>
  <c r="F585" i="6" s="1"/>
  <c r="G585" i="6" s="1"/>
  <c r="H585" i="6"/>
  <c r="B586" i="6"/>
  <c r="C586" i="6"/>
  <c r="D586" i="6"/>
  <c r="E586" i="6"/>
  <c r="F586" i="6" s="1"/>
  <c r="G586" i="6" s="1"/>
  <c r="H586" i="6"/>
  <c r="B587" i="6"/>
  <c r="C587" i="6"/>
  <c r="D587" i="6"/>
  <c r="E587" i="6"/>
  <c r="F587" i="6" s="1"/>
  <c r="G587" i="6" s="1"/>
  <c r="H587" i="6"/>
  <c r="B588" i="6"/>
  <c r="C588" i="6"/>
  <c r="D588" i="6"/>
  <c r="E588" i="6"/>
  <c r="F588" i="6" s="1"/>
  <c r="G588" i="6" s="1"/>
  <c r="H588" i="6"/>
  <c r="B589" i="6"/>
  <c r="C589" i="6"/>
  <c r="D589" i="6"/>
  <c r="E589" i="6"/>
  <c r="F589" i="6" s="1"/>
  <c r="G589" i="6" s="1"/>
  <c r="H589" i="6"/>
  <c r="B590" i="6"/>
  <c r="C590" i="6"/>
  <c r="D590" i="6"/>
  <c r="E590" i="6"/>
  <c r="F590" i="6" s="1"/>
  <c r="G590" i="6" s="1"/>
  <c r="H590" i="6"/>
  <c r="B591" i="6"/>
  <c r="C591" i="6"/>
  <c r="D591" i="6"/>
  <c r="E591" i="6"/>
  <c r="F591" i="6" s="1"/>
  <c r="G591" i="6" s="1"/>
  <c r="H591" i="6"/>
  <c r="B592" i="6"/>
  <c r="C592" i="6"/>
  <c r="D592" i="6"/>
  <c r="E592" i="6"/>
  <c r="F592" i="6" s="1"/>
  <c r="G592" i="6" s="1"/>
  <c r="H592" i="6"/>
  <c r="B593" i="6"/>
  <c r="C593" i="6"/>
  <c r="D593" i="6"/>
  <c r="E593" i="6"/>
  <c r="F593" i="6" s="1"/>
  <c r="G593" i="6" s="1"/>
  <c r="H593" i="6"/>
  <c r="B594" i="6"/>
  <c r="C594" i="6"/>
  <c r="D594" i="6"/>
  <c r="E594" i="6"/>
  <c r="F594" i="6" s="1"/>
  <c r="G594" i="6" s="1"/>
  <c r="H594" i="6"/>
  <c r="B595" i="6"/>
  <c r="C595" i="6"/>
  <c r="D595" i="6"/>
  <c r="E595" i="6"/>
  <c r="F595" i="6" s="1"/>
  <c r="G595" i="6" s="1"/>
  <c r="H595" i="6"/>
  <c r="B596" i="6"/>
  <c r="C596" i="6"/>
  <c r="D596" i="6"/>
  <c r="E596" i="6"/>
  <c r="F596" i="6" s="1"/>
  <c r="G596" i="6" s="1"/>
  <c r="H596" i="6"/>
  <c r="B597" i="6"/>
  <c r="C597" i="6"/>
  <c r="D597" i="6"/>
  <c r="E597" i="6"/>
  <c r="F597" i="6" s="1"/>
  <c r="G597" i="6" s="1"/>
  <c r="H597" i="6"/>
  <c r="B598" i="6"/>
  <c r="C598" i="6"/>
  <c r="D598" i="6"/>
  <c r="E598" i="6"/>
  <c r="F598" i="6" s="1"/>
  <c r="G598" i="6" s="1"/>
  <c r="H598" i="6"/>
  <c r="B599" i="6"/>
  <c r="C599" i="6"/>
  <c r="D599" i="6"/>
  <c r="E599" i="6"/>
  <c r="F599" i="6" s="1"/>
  <c r="G599" i="6" s="1"/>
  <c r="H599" i="6"/>
  <c r="B600" i="6"/>
  <c r="C600" i="6"/>
  <c r="D600" i="6"/>
  <c r="E600" i="6"/>
  <c r="F600" i="6" s="1"/>
  <c r="G600" i="6" s="1"/>
  <c r="H600" i="6"/>
  <c r="B601" i="6"/>
  <c r="C601" i="6"/>
  <c r="D601" i="6"/>
  <c r="E601" i="6"/>
  <c r="F601" i="6" s="1"/>
  <c r="G601" i="6" s="1"/>
  <c r="H601" i="6"/>
  <c r="B602" i="6"/>
  <c r="C602" i="6"/>
  <c r="D602" i="6"/>
  <c r="E602" i="6"/>
  <c r="F602" i="6" s="1"/>
  <c r="G602" i="6" s="1"/>
  <c r="H602" i="6"/>
  <c r="B603" i="6"/>
  <c r="C603" i="6"/>
  <c r="D603" i="6"/>
  <c r="E603" i="6"/>
  <c r="F603" i="6" s="1"/>
  <c r="G603" i="6" s="1"/>
  <c r="H603" i="6"/>
  <c r="B604" i="6"/>
  <c r="C604" i="6"/>
  <c r="D604" i="6"/>
  <c r="E604" i="6"/>
  <c r="F604" i="6" s="1"/>
  <c r="G604" i="6" s="1"/>
  <c r="H604" i="6"/>
  <c r="B605" i="6"/>
  <c r="C605" i="6"/>
  <c r="D605" i="6"/>
  <c r="E605" i="6"/>
  <c r="F605" i="6" s="1"/>
  <c r="G605" i="6" s="1"/>
  <c r="H605" i="6"/>
  <c r="B606" i="6"/>
  <c r="C606" i="6"/>
  <c r="D606" i="6"/>
  <c r="E606" i="6"/>
  <c r="F606" i="6" s="1"/>
  <c r="G606" i="6" s="1"/>
  <c r="H606" i="6"/>
  <c r="B607" i="6"/>
  <c r="C607" i="6"/>
  <c r="D607" i="6"/>
  <c r="E607" i="6"/>
  <c r="F607" i="6" s="1"/>
  <c r="G607" i="6" s="1"/>
  <c r="H607" i="6"/>
  <c r="B608" i="6"/>
  <c r="C608" i="6"/>
  <c r="D608" i="6"/>
  <c r="E608" i="6"/>
  <c r="F608" i="6" s="1"/>
  <c r="G608" i="6" s="1"/>
  <c r="H608" i="6"/>
  <c r="B609" i="6"/>
  <c r="C609" i="6"/>
  <c r="D609" i="6"/>
  <c r="E609" i="6"/>
  <c r="F609" i="6" s="1"/>
  <c r="G609" i="6" s="1"/>
  <c r="H609" i="6"/>
  <c r="B610" i="6"/>
  <c r="C610" i="6"/>
  <c r="D610" i="6"/>
  <c r="E610" i="6"/>
  <c r="F610" i="6" s="1"/>
  <c r="G610" i="6" s="1"/>
  <c r="H610" i="6"/>
  <c r="B611" i="6"/>
  <c r="C611" i="6"/>
  <c r="D611" i="6"/>
  <c r="E611" i="6"/>
  <c r="F611" i="6" s="1"/>
  <c r="G611" i="6" s="1"/>
  <c r="H611" i="6"/>
  <c r="B612" i="6"/>
  <c r="C612" i="6"/>
  <c r="D612" i="6"/>
  <c r="E612" i="6"/>
  <c r="F612" i="6" s="1"/>
  <c r="G612" i="6" s="1"/>
  <c r="H612" i="6"/>
  <c r="B613" i="6"/>
  <c r="C613" i="6"/>
  <c r="D613" i="6"/>
  <c r="E613" i="6"/>
  <c r="F613" i="6" s="1"/>
  <c r="G613" i="6" s="1"/>
  <c r="H613" i="6"/>
  <c r="B614" i="6"/>
  <c r="C614" i="6"/>
  <c r="D614" i="6"/>
  <c r="E614" i="6"/>
  <c r="F614" i="6" s="1"/>
  <c r="G614" i="6" s="1"/>
  <c r="H614" i="6"/>
  <c r="B615" i="6"/>
  <c r="C615" i="6"/>
  <c r="D615" i="6"/>
  <c r="E615" i="6"/>
  <c r="F615" i="6" s="1"/>
  <c r="G615" i="6" s="1"/>
  <c r="H615" i="6"/>
  <c r="B616" i="6"/>
  <c r="C616" i="6"/>
  <c r="D616" i="6"/>
  <c r="E616" i="6"/>
  <c r="F616" i="6" s="1"/>
  <c r="G616" i="6" s="1"/>
  <c r="H616" i="6"/>
  <c r="B617" i="6"/>
  <c r="C617" i="6"/>
  <c r="D617" i="6"/>
  <c r="E617" i="6"/>
  <c r="F617" i="6" s="1"/>
  <c r="G617" i="6" s="1"/>
  <c r="H617" i="6"/>
  <c r="B618" i="6"/>
  <c r="C618" i="6"/>
  <c r="D618" i="6"/>
  <c r="E618" i="6"/>
  <c r="F618" i="6" s="1"/>
  <c r="G618" i="6" s="1"/>
  <c r="H618" i="6"/>
  <c r="B619" i="6"/>
  <c r="C619" i="6"/>
  <c r="D619" i="6"/>
  <c r="E619" i="6"/>
  <c r="F619" i="6" s="1"/>
  <c r="G619" i="6" s="1"/>
  <c r="H619" i="6"/>
  <c r="B620" i="6"/>
  <c r="C620" i="6"/>
  <c r="D620" i="6"/>
  <c r="E620" i="6"/>
  <c r="F620" i="6" s="1"/>
  <c r="G620" i="6" s="1"/>
  <c r="H620" i="6"/>
  <c r="B621" i="6"/>
  <c r="C621" i="6"/>
  <c r="D621" i="6"/>
  <c r="E621" i="6"/>
  <c r="F621" i="6" s="1"/>
  <c r="G621" i="6" s="1"/>
  <c r="H621" i="6"/>
  <c r="B622" i="6"/>
  <c r="C622" i="6"/>
  <c r="D622" i="6"/>
  <c r="E622" i="6"/>
  <c r="F622" i="6" s="1"/>
  <c r="G622" i="6" s="1"/>
  <c r="H622" i="6"/>
  <c r="B623" i="6"/>
  <c r="C623" i="6"/>
  <c r="D623" i="6"/>
  <c r="E623" i="6"/>
  <c r="F623" i="6" s="1"/>
  <c r="G623" i="6" s="1"/>
  <c r="H623" i="6"/>
  <c r="B624" i="6"/>
  <c r="C624" i="6"/>
  <c r="D624" i="6"/>
  <c r="E624" i="6"/>
  <c r="F624" i="6" s="1"/>
  <c r="G624" i="6" s="1"/>
  <c r="H624" i="6"/>
  <c r="B625" i="6"/>
  <c r="C625" i="6"/>
  <c r="D625" i="6"/>
  <c r="E625" i="6"/>
  <c r="F625" i="6" s="1"/>
  <c r="G625" i="6" s="1"/>
  <c r="H625" i="6"/>
  <c r="B626" i="6"/>
  <c r="C626" i="6"/>
  <c r="D626" i="6"/>
  <c r="E626" i="6"/>
  <c r="F626" i="6" s="1"/>
  <c r="G626" i="6" s="1"/>
  <c r="H626" i="6"/>
  <c r="B627" i="6"/>
  <c r="C627" i="6"/>
  <c r="D627" i="6"/>
  <c r="E627" i="6"/>
  <c r="F627" i="6" s="1"/>
  <c r="G627" i="6" s="1"/>
  <c r="H627" i="6"/>
  <c r="B628" i="6"/>
  <c r="C628" i="6"/>
  <c r="D628" i="6"/>
  <c r="E628" i="6"/>
  <c r="F628" i="6" s="1"/>
  <c r="G628" i="6" s="1"/>
  <c r="H628" i="6"/>
  <c r="B629" i="6"/>
  <c r="C629" i="6"/>
  <c r="D629" i="6"/>
  <c r="E629" i="6"/>
  <c r="F629" i="6" s="1"/>
  <c r="G629" i="6" s="1"/>
  <c r="H629" i="6"/>
  <c r="B630" i="6"/>
  <c r="C630" i="6"/>
  <c r="D630" i="6"/>
  <c r="E630" i="6"/>
  <c r="F630" i="6" s="1"/>
  <c r="G630" i="6" s="1"/>
  <c r="H630" i="6"/>
  <c r="B631" i="6"/>
  <c r="C631" i="6"/>
  <c r="D631" i="6"/>
  <c r="E631" i="6"/>
  <c r="F631" i="6" s="1"/>
  <c r="G631" i="6" s="1"/>
  <c r="H631" i="6"/>
  <c r="B632" i="6"/>
  <c r="C632" i="6"/>
  <c r="D632" i="6"/>
  <c r="E632" i="6"/>
  <c r="F632" i="6" s="1"/>
  <c r="G632" i="6" s="1"/>
  <c r="H632" i="6"/>
  <c r="B633" i="6"/>
  <c r="C633" i="6"/>
  <c r="D633" i="6"/>
  <c r="E633" i="6"/>
  <c r="F633" i="6" s="1"/>
  <c r="G633" i="6" s="1"/>
  <c r="H633" i="6"/>
  <c r="B634" i="6"/>
  <c r="C634" i="6"/>
  <c r="D634" i="6"/>
  <c r="E634" i="6"/>
  <c r="F634" i="6" s="1"/>
  <c r="G634" i="6" s="1"/>
  <c r="H634" i="6"/>
  <c r="B635" i="6"/>
  <c r="C635" i="6"/>
  <c r="D635" i="6"/>
  <c r="E635" i="6"/>
  <c r="F635" i="6" s="1"/>
  <c r="G635" i="6" s="1"/>
  <c r="H635" i="6"/>
  <c r="B636" i="6"/>
  <c r="C636" i="6"/>
  <c r="D636" i="6"/>
  <c r="E636" i="6"/>
  <c r="F636" i="6" s="1"/>
  <c r="G636" i="6" s="1"/>
  <c r="H636" i="6"/>
  <c r="B637" i="6"/>
  <c r="C637" i="6"/>
  <c r="D637" i="6"/>
  <c r="E637" i="6"/>
  <c r="F637" i="6" s="1"/>
  <c r="G637" i="6" s="1"/>
  <c r="H637" i="6"/>
  <c r="B638" i="6"/>
  <c r="C638" i="6"/>
  <c r="D638" i="6"/>
  <c r="E638" i="6"/>
  <c r="F638" i="6" s="1"/>
  <c r="G638" i="6" s="1"/>
  <c r="H638" i="6"/>
  <c r="B639" i="6"/>
  <c r="C639" i="6"/>
  <c r="D639" i="6"/>
  <c r="E639" i="6"/>
  <c r="F639" i="6" s="1"/>
  <c r="G639" i="6" s="1"/>
  <c r="H639" i="6"/>
  <c r="B640" i="6"/>
  <c r="C640" i="6"/>
  <c r="D640" i="6"/>
  <c r="E640" i="6"/>
  <c r="F640" i="6" s="1"/>
  <c r="G640" i="6" s="1"/>
  <c r="H640" i="6"/>
  <c r="B641" i="6"/>
  <c r="C641" i="6"/>
  <c r="D641" i="6"/>
  <c r="E641" i="6"/>
  <c r="F641" i="6" s="1"/>
  <c r="G641" i="6" s="1"/>
  <c r="H641" i="6"/>
  <c r="B642" i="6"/>
  <c r="C642" i="6"/>
  <c r="D642" i="6"/>
  <c r="E642" i="6"/>
  <c r="F642" i="6" s="1"/>
  <c r="G642" i="6" s="1"/>
  <c r="H642" i="6"/>
  <c r="B643" i="6"/>
  <c r="C643" i="6"/>
  <c r="D643" i="6"/>
  <c r="E643" i="6"/>
  <c r="F643" i="6" s="1"/>
  <c r="G643" i="6" s="1"/>
  <c r="H643" i="6"/>
  <c r="B644" i="6"/>
  <c r="C644" i="6"/>
  <c r="D644" i="6"/>
  <c r="E644" i="6"/>
  <c r="F644" i="6" s="1"/>
  <c r="G644" i="6" s="1"/>
  <c r="H644" i="6"/>
  <c r="B645" i="6"/>
  <c r="C645" i="6"/>
  <c r="D645" i="6"/>
  <c r="E645" i="6"/>
  <c r="F645" i="6" s="1"/>
  <c r="G645" i="6" s="1"/>
  <c r="H645" i="6"/>
  <c r="B646" i="6"/>
  <c r="C646" i="6"/>
  <c r="D646" i="6"/>
  <c r="E646" i="6"/>
  <c r="F646" i="6" s="1"/>
  <c r="G646" i="6" s="1"/>
  <c r="H646" i="6"/>
  <c r="B647" i="6"/>
  <c r="C647" i="6"/>
  <c r="D647" i="6"/>
  <c r="E647" i="6"/>
  <c r="F647" i="6" s="1"/>
  <c r="G647" i="6" s="1"/>
  <c r="H647" i="6"/>
  <c r="B648" i="6"/>
  <c r="C648" i="6"/>
  <c r="D648" i="6"/>
  <c r="E648" i="6"/>
  <c r="F648" i="6" s="1"/>
  <c r="G648" i="6" s="1"/>
  <c r="H648" i="6"/>
  <c r="B649" i="6"/>
  <c r="C649" i="6"/>
  <c r="D649" i="6"/>
  <c r="E649" i="6"/>
  <c r="F649" i="6" s="1"/>
  <c r="G649" i="6" s="1"/>
  <c r="H649" i="6"/>
  <c r="B650" i="6"/>
  <c r="C650" i="6"/>
  <c r="D650" i="6"/>
  <c r="E650" i="6"/>
  <c r="F650" i="6" s="1"/>
  <c r="G650" i="6" s="1"/>
  <c r="H650" i="6"/>
  <c r="B651" i="6"/>
  <c r="C651" i="6"/>
  <c r="D651" i="6"/>
  <c r="E651" i="6"/>
  <c r="F651" i="6" s="1"/>
  <c r="G651" i="6" s="1"/>
  <c r="H651" i="6"/>
  <c r="B652" i="6"/>
  <c r="C652" i="6"/>
  <c r="D652" i="6"/>
  <c r="E652" i="6"/>
  <c r="F652" i="6" s="1"/>
  <c r="G652" i="6" s="1"/>
  <c r="H652" i="6"/>
  <c r="B653" i="6"/>
  <c r="C653" i="6"/>
  <c r="D653" i="6"/>
  <c r="E653" i="6"/>
  <c r="F653" i="6" s="1"/>
  <c r="G653" i="6" s="1"/>
  <c r="H653" i="6"/>
  <c r="B654" i="6"/>
  <c r="C654" i="6"/>
  <c r="D654" i="6"/>
  <c r="E654" i="6"/>
  <c r="F654" i="6" s="1"/>
  <c r="G654" i="6" s="1"/>
  <c r="H654" i="6"/>
  <c r="B655" i="6"/>
  <c r="C655" i="6"/>
  <c r="D655" i="6"/>
  <c r="E655" i="6"/>
  <c r="F655" i="6" s="1"/>
  <c r="G655" i="6" s="1"/>
  <c r="H655" i="6"/>
  <c r="B656" i="6"/>
  <c r="C656" i="6"/>
  <c r="D656" i="6"/>
  <c r="E656" i="6"/>
  <c r="F656" i="6" s="1"/>
  <c r="G656" i="6" s="1"/>
  <c r="H656" i="6"/>
  <c r="B657" i="6"/>
  <c r="C657" i="6"/>
  <c r="D657" i="6"/>
  <c r="E657" i="6"/>
  <c r="F657" i="6" s="1"/>
  <c r="G657" i="6" s="1"/>
  <c r="H657" i="6"/>
  <c r="B658" i="6"/>
  <c r="C658" i="6"/>
  <c r="D658" i="6"/>
  <c r="E658" i="6"/>
  <c r="F658" i="6" s="1"/>
  <c r="G658" i="6" s="1"/>
  <c r="H658" i="6"/>
  <c r="B659" i="6"/>
  <c r="C659" i="6"/>
  <c r="D659" i="6"/>
  <c r="E659" i="6"/>
  <c r="F659" i="6" s="1"/>
  <c r="G659" i="6" s="1"/>
  <c r="H659" i="6"/>
  <c r="B660" i="6"/>
  <c r="C660" i="6"/>
  <c r="D660" i="6"/>
  <c r="E660" i="6"/>
  <c r="F660" i="6" s="1"/>
  <c r="G660" i="6" s="1"/>
  <c r="H660" i="6"/>
  <c r="B661" i="6"/>
  <c r="C661" i="6"/>
  <c r="D661" i="6"/>
  <c r="E661" i="6"/>
  <c r="F661" i="6" s="1"/>
  <c r="G661" i="6" s="1"/>
  <c r="H661" i="6"/>
  <c r="B662" i="6"/>
  <c r="C662" i="6"/>
  <c r="D662" i="6"/>
  <c r="E662" i="6"/>
  <c r="F662" i="6" s="1"/>
  <c r="G662" i="6" s="1"/>
  <c r="H662" i="6"/>
  <c r="B663" i="6"/>
  <c r="C663" i="6"/>
  <c r="D663" i="6"/>
  <c r="E663" i="6"/>
  <c r="F663" i="6" s="1"/>
  <c r="G663" i="6" s="1"/>
  <c r="H663" i="6"/>
  <c r="B664" i="6"/>
  <c r="C664" i="6"/>
  <c r="D664" i="6"/>
  <c r="E664" i="6"/>
  <c r="F664" i="6" s="1"/>
  <c r="G664" i="6" s="1"/>
  <c r="H664" i="6"/>
  <c r="B665" i="6"/>
  <c r="C665" i="6"/>
  <c r="D665" i="6"/>
  <c r="E665" i="6"/>
  <c r="F665" i="6" s="1"/>
  <c r="G665" i="6" s="1"/>
  <c r="H665" i="6"/>
  <c r="B666" i="6"/>
  <c r="C666" i="6"/>
  <c r="D666" i="6"/>
  <c r="E666" i="6"/>
  <c r="F666" i="6" s="1"/>
  <c r="G666" i="6" s="1"/>
  <c r="H666" i="6"/>
  <c r="B667" i="6"/>
  <c r="C667" i="6"/>
  <c r="D667" i="6"/>
  <c r="E667" i="6"/>
  <c r="F667" i="6" s="1"/>
  <c r="G667" i="6" s="1"/>
  <c r="H667" i="6"/>
  <c r="B668" i="6"/>
  <c r="C668" i="6"/>
  <c r="D668" i="6"/>
  <c r="E668" i="6"/>
  <c r="F668" i="6" s="1"/>
  <c r="G668" i="6" s="1"/>
  <c r="H668" i="6"/>
  <c r="B669" i="6"/>
  <c r="C669" i="6"/>
  <c r="D669" i="6"/>
  <c r="E669" i="6"/>
  <c r="F669" i="6" s="1"/>
  <c r="G669" i="6" s="1"/>
  <c r="H669" i="6"/>
  <c r="B670" i="6"/>
  <c r="C670" i="6"/>
  <c r="D670" i="6"/>
  <c r="E670" i="6"/>
  <c r="F670" i="6" s="1"/>
  <c r="G670" i="6" s="1"/>
  <c r="H670" i="6"/>
  <c r="B671" i="6"/>
  <c r="C671" i="6"/>
  <c r="D671" i="6"/>
  <c r="E671" i="6"/>
  <c r="F671" i="6" s="1"/>
  <c r="G671" i="6" s="1"/>
  <c r="H671" i="6"/>
  <c r="B672" i="6"/>
  <c r="C672" i="6"/>
  <c r="D672" i="6"/>
  <c r="E672" i="6"/>
  <c r="F672" i="6" s="1"/>
  <c r="G672" i="6" s="1"/>
  <c r="H672" i="6"/>
  <c r="B673" i="6"/>
  <c r="C673" i="6"/>
  <c r="D673" i="6"/>
  <c r="E673" i="6"/>
  <c r="F673" i="6" s="1"/>
  <c r="G673" i="6" s="1"/>
  <c r="H673" i="6"/>
  <c r="B674" i="6"/>
  <c r="C674" i="6"/>
  <c r="D674" i="6"/>
  <c r="E674" i="6"/>
  <c r="F674" i="6" s="1"/>
  <c r="G674" i="6" s="1"/>
  <c r="H674" i="6"/>
  <c r="B675" i="6"/>
  <c r="C675" i="6"/>
  <c r="D675" i="6"/>
  <c r="E675" i="6"/>
  <c r="F675" i="6" s="1"/>
  <c r="G675" i="6" s="1"/>
  <c r="H675" i="6"/>
  <c r="B676" i="6"/>
  <c r="C676" i="6"/>
  <c r="D676" i="6"/>
  <c r="E676" i="6"/>
  <c r="F676" i="6" s="1"/>
  <c r="G676" i="6" s="1"/>
  <c r="H676" i="6"/>
  <c r="B677" i="6"/>
  <c r="C677" i="6"/>
  <c r="D677" i="6"/>
  <c r="E677" i="6"/>
  <c r="F677" i="6" s="1"/>
  <c r="G677" i="6" s="1"/>
  <c r="H677" i="6"/>
  <c r="B678" i="6"/>
  <c r="C678" i="6"/>
  <c r="D678" i="6"/>
  <c r="E678" i="6"/>
  <c r="F678" i="6" s="1"/>
  <c r="G678" i="6" s="1"/>
  <c r="H678" i="6"/>
  <c r="B679" i="6"/>
  <c r="C679" i="6"/>
  <c r="D679" i="6"/>
  <c r="E679" i="6"/>
  <c r="F679" i="6" s="1"/>
  <c r="G679" i="6" s="1"/>
  <c r="H679" i="6"/>
  <c r="B680" i="6"/>
  <c r="C680" i="6"/>
  <c r="D680" i="6"/>
  <c r="E680" i="6"/>
  <c r="F680" i="6" s="1"/>
  <c r="G680" i="6" s="1"/>
  <c r="H680" i="6"/>
  <c r="B681" i="6"/>
  <c r="C681" i="6"/>
  <c r="D681" i="6"/>
  <c r="E681" i="6"/>
  <c r="F681" i="6" s="1"/>
  <c r="G681" i="6" s="1"/>
  <c r="H681" i="6"/>
  <c r="B682" i="6"/>
  <c r="C682" i="6"/>
  <c r="D682" i="6"/>
  <c r="E682" i="6"/>
  <c r="F682" i="6" s="1"/>
  <c r="G682" i="6" s="1"/>
  <c r="H682" i="6"/>
  <c r="B683" i="6"/>
  <c r="C683" i="6"/>
  <c r="D683" i="6"/>
  <c r="E683" i="6"/>
  <c r="F683" i="6" s="1"/>
  <c r="G683" i="6" s="1"/>
  <c r="H683" i="6"/>
  <c r="B684" i="6"/>
  <c r="C684" i="6"/>
  <c r="D684" i="6"/>
  <c r="E684" i="6"/>
  <c r="F684" i="6" s="1"/>
  <c r="G684" i="6" s="1"/>
  <c r="H684" i="6"/>
  <c r="B685" i="6"/>
  <c r="C685" i="6"/>
  <c r="D685" i="6"/>
  <c r="E685" i="6"/>
  <c r="F685" i="6" s="1"/>
  <c r="G685" i="6" s="1"/>
  <c r="H685" i="6"/>
  <c r="B686" i="6"/>
  <c r="C686" i="6"/>
  <c r="D686" i="6"/>
  <c r="E686" i="6"/>
  <c r="F686" i="6" s="1"/>
  <c r="G686" i="6" s="1"/>
  <c r="H686" i="6"/>
  <c r="B687" i="6"/>
  <c r="C687" i="6"/>
  <c r="D687" i="6"/>
  <c r="E687" i="6"/>
  <c r="F687" i="6" s="1"/>
  <c r="G687" i="6" s="1"/>
  <c r="H687" i="6"/>
  <c r="B688" i="6"/>
  <c r="C688" i="6"/>
  <c r="D688" i="6"/>
  <c r="E688" i="6"/>
  <c r="F688" i="6" s="1"/>
  <c r="G688" i="6" s="1"/>
  <c r="H688" i="6"/>
  <c r="B689" i="6"/>
  <c r="C689" i="6"/>
  <c r="D689" i="6"/>
  <c r="E689" i="6"/>
  <c r="F689" i="6" s="1"/>
  <c r="G689" i="6" s="1"/>
  <c r="H689" i="6"/>
  <c r="B690" i="6"/>
  <c r="C690" i="6"/>
  <c r="D690" i="6"/>
  <c r="E690" i="6"/>
  <c r="F690" i="6" s="1"/>
  <c r="G690" i="6" s="1"/>
  <c r="H690" i="6"/>
  <c r="B691" i="6"/>
  <c r="C691" i="6"/>
  <c r="D691" i="6"/>
  <c r="E691" i="6"/>
  <c r="F691" i="6" s="1"/>
  <c r="G691" i="6" s="1"/>
  <c r="H691" i="6"/>
  <c r="B692" i="6"/>
  <c r="C692" i="6"/>
  <c r="D692" i="6"/>
  <c r="E692" i="6"/>
  <c r="F692" i="6" s="1"/>
  <c r="G692" i="6" s="1"/>
  <c r="H692" i="6"/>
  <c r="B693" i="6"/>
  <c r="C693" i="6"/>
  <c r="D693" i="6"/>
  <c r="E693" i="6"/>
  <c r="F693" i="6" s="1"/>
  <c r="G693" i="6" s="1"/>
  <c r="H693" i="6"/>
  <c r="B694" i="6"/>
  <c r="C694" i="6"/>
  <c r="D694" i="6"/>
  <c r="E694" i="6"/>
  <c r="F694" i="6" s="1"/>
  <c r="G694" i="6" s="1"/>
  <c r="H694" i="6"/>
  <c r="B695" i="6"/>
  <c r="C695" i="6"/>
  <c r="D695" i="6"/>
  <c r="E695" i="6"/>
  <c r="F695" i="6" s="1"/>
  <c r="G695" i="6" s="1"/>
  <c r="H695" i="6"/>
  <c r="B696" i="6"/>
  <c r="C696" i="6"/>
  <c r="D696" i="6"/>
  <c r="E696" i="6"/>
  <c r="F696" i="6" s="1"/>
  <c r="G696" i="6" s="1"/>
  <c r="H696" i="6"/>
  <c r="B697" i="6"/>
  <c r="C697" i="6"/>
  <c r="D697" i="6"/>
  <c r="E697" i="6"/>
  <c r="F697" i="6" s="1"/>
  <c r="G697" i="6" s="1"/>
  <c r="H697" i="6"/>
  <c r="B698" i="6"/>
  <c r="C698" i="6"/>
  <c r="D698" i="6"/>
  <c r="E698" i="6"/>
  <c r="F698" i="6" s="1"/>
  <c r="G698" i="6" s="1"/>
  <c r="H698" i="6"/>
  <c r="B699" i="6"/>
  <c r="C699" i="6"/>
  <c r="D699" i="6"/>
  <c r="E699" i="6"/>
  <c r="F699" i="6" s="1"/>
  <c r="G699" i="6" s="1"/>
  <c r="H699" i="6"/>
  <c r="B700" i="6"/>
  <c r="C700" i="6"/>
  <c r="D700" i="6"/>
  <c r="E700" i="6"/>
  <c r="F700" i="6" s="1"/>
  <c r="G700" i="6" s="1"/>
  <c r="H700" i="6"/>
  <c r="B701" i="6"/>
  <c r="C701" i="6"/>
  <c r="D701" i="6"/>
  <c r="E701" i="6"/>
  <c r="F701" i="6" s="1"/>
  <c r="G701" i="6" s="1"/>
  <c r="H701" i="6"/>
  <c r="B702" i="6"/>
  <c r="C702" i="6"/>
  <c r="D702" i="6"/>
  <c r="E702" i="6"/>
  <c r="F702" i="6" s="1"/>
  <c r="G702" i="6" s="1"/>
  <c r="H702" i="6"/>
  <c r="B703" i="6"/>
  <c r="C703" i="6"/>
  <c r="D703" i="6"/>
  <c r="E703" i="6"/>
  <c r="F703" i="6" s="1"/>
  <c r="G703" i="6" s="1"/>
  <c r="H703" i="6"/>
  <c r="B704" i="6"/>
  <c r="C704" i="6"/>
  <c r="D704" i="6"/>
  <c r="E704" i="6"/>
  <c r="F704" i="6" s="1"/>
  <c r="G704" i="6" s="1"/>
  <c r="H704" i="6"/>
  <c r="B705" i="6"/>
  <c r="C705" i="6"/>
  <c r="D705" i="6"/>
  <c r="E705" i="6"/>
  <c r="F705" i="6" s="1"/>
  <c r="G705" i="6" s="1"/>
  <c r="H705" i="6"/>
  <c r="B706" i="6"/>
  <c r="C706" i="6"/>
  <c r="D706" i="6"/>
  <c r="E706" i="6"/>
  <c r="F706" i="6" s="1"/>
  <c r="G706" i="6" s="1"/>
  <c r="H706" i="6"/>
  <c r="B707" i="6"/>
  <c r="C707" i="6"/>
  <c r="D707" i="6"/>
  <c r="E707" i="6"/>
  <c r="F707" i="6" s="1"/>
  <c r="G707" i="6" s="1"/>
  <c r="H707" i="6"/>
  <c r="B708" i="6"/>
  <c r="C708" i="6"/>
  <c r="D708" i="6"/>
  <c r="E708" i="6"/>
  <c r="F708" i="6" s="1"/>
  <c r="G708" i="6" s="1"/>
  <c r="H708" i="6"/>
  <c r="B709" i="6"/>
  <c r="C709" i="6"/>
  <c r="D709" i="6"/>
  <c r="E709" i="6"/>
  <c r="F709" i="6" s="1"/>
  <c r="G709" i="6" s="1"/>
  <c r="H709" i="6"/>
  <c r="B710" i="6"/>
  <c r="C710" i="6"/>
  <c r="D710" i="6"/>
  <c r="E710" i="6"/>
  <c r="F710" i="6" s="1"/>
  <c r="G710" i="6" s="1"/>
  <c r="H710" i="6"/>
  <c r="B711" i="6"/>
  <c r="C711" i="6"/>
  <c r="D711" i="6"/>
  <c r="E711" i="6"/>
  <c r="F711" i="6" s="1"/>
  <c r="G711" i="6" s="1"/>
  <c r="H711" i="6"/>
  <c r="B712" i="6"/>
  <c r="C712" i="6"/>
  <c r="D712" i="6"/>
  <c r="E712" i="6"/>
  <c r="F712" i="6" s="1"/>
  <c r="G712" i="6" s="1"/>
  <c r="H712" i="6"/>
  <c r="B713" i="6"/>
  <c r="C713" i="6"/>
  <c r="D713" i="6"/>
  <c r="E713" i="6"/>
  <c r="F713" i="6" s="1"/>
  <c r="G713" i="6" s="1"/>
  <c r="H713" i="6"/>
  <c r="B714" i="6"/>
  <c r="C714" i="6"/>
  <c r="D714" i="6"/>
  <c r="E714" i="6"/>
  <c r="F714" i="6" s="1"/>
  <c r="G714" i="6" s="1"/>
  <c r="H714" i="6"/>
  <c r="B715" i="6"/>
  <c r="C715" i="6"/>
  <c r="D715" i="6"/>
  <c r="E715" i="6"/>
  <c r="F715" i="6" s="1"/>
  <c r="G715" i="6" s="1"/>
  <c r="H715" i="6"/>
  <c r="B716" i="6"/>
  <c r="C716" i="6"/>
  <c r="D716" i="6"/>
  <c r="E716" i="6"/>
  <c r="F716" i="6" s="1"/>
  <c r="G716" i="6" s="1"/>
  <c r="H716" i="6"/>
  <c r="B717" i="6"/>
  <c r="C717" i="6"/>
  <c r="D717" i="6"/>
  <c r="E717" i="6"/>
  <c r="F717" i="6" s="1"/>
  <c r="G717" i="6" s="1"/>
  <c r="H717" i="6"/>
  <c r="B718" i="6"/>
  <c r="C718" i="6"/>
  <c r="D718" i="6"/>
  <c r="E718" i="6"/>
  <c r="F718" i="6" s="1"/>
  <c r="G718" i="6" s="1"/>
  <c r="H718" i="6"/>
  <c r="B719" i="6"/>
  <c r="C719" i="6"/>
  <c r="D719" i="6"/>
  <c r="E719" i="6"/>
  <c r="F719" i="6" s="1"/>
  <c r="G719" i="6" s="1"/>
  <c r="H719" i="6"/>
  <c r="B720" i="6"/>
  <c r="C720" i="6"/>
  <c r="D720" i="6"/>
  <c r="E720" i="6"/>
  <c r="F720" i="6" s="1"/>
  <c r="G720" i="6" s="1"/>
  <c r="H720" i="6"/>
  <c r="B721" i="6"/>
  <c r="C721" i="6"/>
  <c r="D721" i="6"/>
  <c r="E721" i="6"/>
  <c r="F721" i="6" s="1"/>
  <c r="G721" i="6" s="1"/>
  <c r="H721" i="6"/>
  <c r="B722" i="6"/>
  <c r="C722" i="6"/>
  <c r="D722" i="6"/>
  <c r="E722" i="6"/>
  <c r="F722" i="6" s="1"/>
  <c r="G722" i="6" s="1"/>
  <c r="H722" i="6"/>
  <c r="B723" i="6"/>
  <c r="C723" i="6"/>
  <c r="D723" i="6"/>
  <c r="E723" i="6"/>
  <c r="F723" i="6" s="1"/>
  <c r="G723" i="6" s="1"/>
  <c r="H723" i="6"/>
  <c r="B724" i="6"/>
  <c r="C724" i="6"/>
  <c r="D724" i="6"/>
  <c r="E724" i="6"/>
  <c r="F724" i="6" s="1"/>
  <c r="G724" i="6" s="1"/>
  <c r="H724" i="6"/>
  <c r="B725" i="6"/>
  <c r="C725" i="6"/>
  <c r="D725" i="6"/>
  <c r="E725" i="6"/>
  <c r="F725" i="6" s="1"/>
  <c r="G725" i="6" s="1"/>
  <c r="H725" i="6"/>
  <c r="B726" i="6"/>
  <c r="C726" i="6"/>
  <c r="D726" i="6"/>
  <c r="E726" i="6"/>
  <c r="F726" i="6" s="1"/>
  <c r="G726" i="6" s="1"/>
  <c r="H726" i="6"/>
  <c r="B727" i="6"/>
  <c r="C727" i="6"/>
  <c r="D727" i="6"/>
  <c r="E727" i="6"/>
  <c r="F727" i="6" s="1"/>
  <c r="G727" i="6" s="1"/>
  <c r="H727" i="6"/>
  <c r="B728" i="6"/>
  <c r="C728" i="6"/>
  <c r="D728" i="6"/>
  <c r="E728" i="6"/>
  <c r="F728" i="6" s="1"/>
  <c r="G728" i="6" s="1"/>
  <c r="H728" i="6"/>
  <c r="B729" i="6"/>
  <c r="C729" i="6"/>
  <c r="D729" i="6"/>
  <c r="E729" i="6"/>
  <c r="F729" i="6" s="1"/>
  <c r="G729" i="6" s="1"/>
  <c r="H729" i="6"/>
  <c r="B730" i="6"/>
  <c r="C730" i="6"/>
  <c r="D730" i="6"/>
  <c r="E730" i="6"/>
  <c r="F730" i="6" s="1"/>
  <c r="G730" i="6" s="1"/>
  <c r="H730" i="6"/>
  <c r="B731" i="6"/>
  <c r="C731" i="6"/>
  <c r="D731" i="6"/>
  <c r="E731" i="6"/>
  <c r="F731" i="6" s="1"/>
  <c r="G731" i="6" s="1"/>
  <c r="H731" i="6"/>
  <c r="B732" i="6"/>
  <c r="C732" i="6"/>
  <c r="D732" i="6"/>
  <c r="E732" i="6"/>
  <c r="F732" i="6" s="1"/>
  <c r="G732" i="6" s="1"/>
  <c r="H732" i="6"/>
  <c r="B733" i="6"/>
  <c r="C733" i="6"/>
  <c r="D733" i="6"/>
  <c r="E733" i="6"/>
  <c r="F733" i="6" s="1"/>
  <c r="G733" i="6" s="1"/>
  <c r="H733" i="6"/>
  <c r="B734" i="6"/>
  <c r="C734" i="6"/>
  <c r="D734" i="6"/>
  <c r="E734" i="6"/>
  <c r="F734" i="6" s="1"/>
  <c r="G734" i="6" s="1"/>
  <c r="H734" i="6"/>
  <c r="B735" i="6"/>
  <c r="C735" i="6"/>
  <c r="D735" i="6"/>
  <c r="E735" i="6"/>
  <c r="F735" i="6" s="1"/>
  <c r="G735" i="6" s="1"/>
  <c r="H735" i="6"/>
  <c r="B736" i="6"/>
  <c r="C736" i="6"/>
  <c r="D736" i="6"/>
  <c r="E736" i="6"/>
  <c r="F736" i="6" s="1"/>
  <c r="G736" i="6" s="1"/>
  <c r="H736" i="6"/>
  <c r="B737" i="6"/>
  <c r="C737" i="6"/>
  <c r="D737" i="6"/>
  <c r="E737" i="6"/>
  <c r="F737" i="6" s="1"/>
  <c r="G737" i="6" s="1"/>
  <c r="H737" i="6"/>
  <c r="B738" i="6"/>
  <c r="C738" i="6"/>
  <c r="D738" i="6"/>
  <c r="E738" i="6"/>
  <c r="F738" i="6" s="1"/>
  <c r="G738" i="6" s="1"/>
  <c r="H738" i="6"/>
  <c r="B739" i="6"/>
  <c r="C739" i="6"/>
  <c r="D739" i="6"/>
  <c r="E739" i="6"/>
  <c r="F739" i="6" s="1"/>
  <c r="G739" i="6" s="1"/>
  <c r="H739" i="6"/>
  <c r="B740" i="6"/>
  <c r="C740" i="6"/>
  <c r="D740" i="6"/>
  <c r="E740" i="6"/>
  <c r="F740" i="6" s="1"/>
  <c r="G740" i="6" s="1"/>
  <c r="H740" i="6"/>
  <c r="B741" i="6"/>
  <c r="C741" i="6"/>
  <c r="D741" i="6"/>
  <c r="E741" i="6"/>
  <c r="F741" i="6" s="1"/>
  <c r="G741" i="6" s="1"/>
  <c r="H741" i="6"/>
  <c r="B742" i="6"/>
  <c r="C742" i="6"/>
  <c r="D742" i="6"/>
  <c r="E742" i="6"/>
  <c r="F742" i="6" s="1"/>
  <c r="G742" i="6" s="1"/>
  <c r="H742" i="6"/>
  <c r="B743" i="6"/>
  <c r="C743" i="6"/>
  <c r="D743" i="6"/>
  <c r="E743" i="6"/>
  <c r="F743" i="6" s="1"/>
  <c r="G743" i="6" s="1"/>
  <c r="H743" i="6"/>
  <c r="B744" i="6"/>
  <c r="C744" i="6"/>
  <c r="D744" i="6"/>
  <c r="E744" i="6"/>
  <c r="F744" i="6" s="1"/>
  <c r="G744" i="6" s="1"/>
  <c r="H744" i="6"/>
  <c r="B745" i="6"/>
  <c r="C745" i="6"/>
  <c r="D745" i="6"/>
  <c r="E745" i="6"/>
  <c r="F745" i="6" s="1"/>
  <c r="G745" i="6" s="1"/>
  <c r="H745" i="6"/>
  <c r="B746" i="6"/>
  <c r="C746" i="6"/>
  <c r="D746" i="6"/>
  <c r="E746" i="6"/>
  <c r="F746" i="6" s="1"/>
  <c r="G746" i="6" s="1"/>
  <c r="H746" i="6"/>
  <c r="B747" i="6"/>
  <c r="C747" i="6"/>
  <c r="D747" i="6"/>
  <c r="E747" i="6"/>
  <c r="F747" i="6" s="1"/>
  <c r="G747" i="6" s="1"/>
  <c r="H747" i="6"/>
  <c r="B748" i="6"/>
  <c r="C748" i="6"/>
  <c r="D748" i="6"/>
  <c r="E748" i="6"/>
  <c r="F748" i="6" s="1"/>
  <c r="G748" i="6" s="1"/>
  <c r="H748" i="6"/>
  <c r="B749" i="6"/>
  <c r="C749" i="6"/>
  <c r="D749" i="6"/>
  <c r="E749" i="6"/>
  <c r="F749" i="6" s="1"/>
  <c r="G749" i="6" s="1"/>
  <c r="H749" i="6"/>
  <c r="B750" i="6"/>
  <c r="C750" i="6"/>
  <c r="D750" i="6"/>
  <c r="E750" i="6"/>
  <c r="F750" i="6" s="1"/>
  <c r="G750" i="6" s="1"/>
  <c r="H750" i="6"/>
  <c r="B751" i="6"/>
  <c r="C751" i="6"/>
  <c r="D751" i="6"/>
  <c r="E751" i="6"/>
  <c r="F751" i="6" s="1"/>
  <c r="G751" i="6" s="1"/>
  <c r="H751" i="6"/>
  <c r="B752" i="6"/>
  <c r="C752" i="6"/>
  <c r="D752" i="6"/>
  <c r="E752" i="6"/>
  <c r="F752" i="6" s="1"/>
  <c r="G752" i="6" s="1"/>
  <c r="H752" i="6"/>
  <c r="B753" i="6"/>
  <c r="C753" i="6"/>
  <c r="D753" i="6"/>
  <c r="E753" i="6"/>
  <c r="F753" i="6" s="1"/>
  <c r="G753" i="6" s="1"/>
  <c r="H753" i="6"/>
  <c r="B754" i="6"/>
  <c r="C754" i="6"/>
  <c r="D754" i="6"/>
  <c r="E754" i="6"/>
  <c r="F754" i="6" s="1"/>
  <c r="G754" i="6" s="1"/>
  <c r="H754" i="6"/>
  <c r="B755" i="6"/>
  <c r="C755" i="6"/>
  <c r="D755" i="6"/>
  <c r="E755" i="6"/>
  <c r="F755" i="6" s="1"/>
  <c r="G755" i="6" s="1"/>
  <c r="H755" i="6"/>
  <c r="B756" i="6"/>
  <c r="C756" i="6"/>
  <c r="D756" i="6"/>
  <c r="E756" i="6"/>
  <c r="F756" i="6" s="1"/>
  <c r="G756" i="6" s="1"/>
  <c r="H756" i="6"/>
  <c r="B757" i="6"/>
  <c r="C757" i="6"/>
  <c r="D757" i="6"/>
  <c r="E757" i="6"/>
  <c r="F757" i="6" s="1"/>
  <c r="G757" i="6" s="1"/>
  <c r="H757" i="6"/>
  <c r="B758" i="6"/>
  <c r="C758" i="6"/>
  <c r="D758" i="6"/>
  <c r="E758" i="6"/>
  <c r="F758" i="6" s="1"/>
  <c r="G758" i="6" s="1"/>
  <c r="H758" i="6"/>
  <c r="B759" i="6"/>
  <c r="C759" i="6"/>
  <c r="D759" i="6"/>
  <c r="E759" i="6"/>
  <c r="F759" i="6" s="1"/>
  <c r="G759" i="6" s="1"/>
  <c r="H759" i="6"/>
  <c r="B760" i="6"/>
  <c r="C760" i="6"/>
  <c r="D760" i="6"/>
  <c r="E760" i="6"/>
  <c r="F760" i="6" s="1"/>
  <c r="G760" i="6" s="1"/>
  <c r="H760" i="6"/>
  <c r="B761" i="6"/>
  <c r="C761" i="6"/>
  <c r="D761" i="6"/>
  <c r="E761" i="6"/>
  <c r="F761" i="6" s="1"/>
  <c r="G761" i="6" s="1"/>
  <c r="H761" i="6"/>
  <c r="B762" i="6"/>
  <c r="C762" i="6"/>
  <c r="D762" i="6"/>
  <c r="E762" i="6"/>
  <c r="F762" i="6" s="1"/>
  <c r="G762" i="6" s="1"/>
  <c r="H762" i="6"/>
  <c r="B763" i="6"/>
  <c r="C763" i="6"/>
  <c r="D763" i="6"/>
  <c r="E763" i="6"/>
  <c r="F763" i="6" s="1"/>
  <c r="G763" i="6" s="1"/>
  <c r="H763" i="6"/>
  <c r="B764" i="6"/>
  <c r="C764" i="6"/>
  <c r="D764" i="6"/>
  <c r="E764" i="6"/>
  <c r="F764" i="6" s="1"/>
  <c r="G764" i="6" s="1"/>
  <c r="H764" i="6"/>
  <c r="B765" i="6"/>
  <c r="C765" i="6"/>
  <c r="D765" i="6"/>
  <c r="E765" i="6"/>
  <c r="F765" i="6" s="1"/>
  <c r="G765" i="6" s="1"/>
  <c r="H765" i="6"/>
  <c r="B766" i="6"/>
  <c r="C766" i="6"/>
  <c r="D766" i="6"/>
  <c r="E766" i="6"/>
  <c r="F766" i="6" s="1"/>
  <c r="G766" i="6" s="1"/>
  <c r="H766" i="6"/>
  <c r="B767" i="6"/>
  <c r="C767" i="6"/>
  <c r="D767" i="6"/>
  <c r="E767" i="6"/>
  <c r="F767" i="6" s="1"/>
  <c r="G767" i="6" s="1"/>
  <c r="H767" i="6"/>
  <c r="B768" i="6"/>
  <c r="C768" i="6"/>
  <c r="D768" i="6"/>
  <c r="E768" i="6"/>
  <c r="F768" i="6" s="1"/>
  <c r="G768" i="6" s="1"/>
  <c r="H768" i="6"/>
  <c r="B769" i="6"/>
  <c r="C769" i="6"/>
  <c r="D769" i="6"/>
  <c r="E769" i="6"/>
  <c r="F769" i="6" s="1"/>
  <c r="G769" i="6" s="1"/>
  <c r="H769" i="6"/>
  <c r="B770" i="6"/>
  <c r="C770" i="6"/>
  <c r="D770" i="6"/>
  <c r="E770" i="6"/>
  <c r="F770" i="6" s="1"/>
  <c r="G770" i="6" s="1"/>
  <c r="H770" i="6"/>
  <c r="B771" i="6"/>
  <c r="C771" i="6"/>
  <c r="D771" i="6"/>
  <c r="E771" i="6"/>
  <c r="F771" i="6" s="1"/>
  <c r="G771" i="6" s="1"/>
  <c r="H771" i="6"/>
  <c r="B772" i="6"/>
  <c r="C772" i="6"/>
  <c r="D772" i="6"/>
  <c r="E772" i="6"/>
  <c r="F772" i="6" s="1"/>
  <c r="G772" i="6" s="1"/>
  <c r="H772" i="6"/>
  <c r="B773" i="6"/>
  <c r="C773" i="6"/>
  <c r="D773" i="6"/>
  <c r="E773" i="6"/>
  <c r="F773" i="6" s="1"/>
  <c r="G773" i="6" s="1"/>
  <c r="H773" i="6"/>
  <c r="B774" i="6"/>
  <c r="C774" i="6"/>
  <c r="D774" i="6"/>
  <c r="E774" i="6"/>
  <c r="F774" i="6" s="1"/>
  <c r="G774" i="6" s="1"/>
  <c r="H774" i="6"/>
  <c r="B775" i="6"/>
  <c r="C775" i="6"/>
  <c r="D775" i="6"/>
  <c r="E775" i="6"/>
  <c r="F775" i="6" s="1"/>
  <c r="G775" i="6" s="1"/>
  <c r="H775" i="6"/>
  <c r="B776" i="6"/>
  <c r="C776" i="6"/>
  <c r="D776" i="6"/>
  <c r="E776" i="6"/>
  <c r="F776" i="6" s="1"/>
  <c r="G776" i="6" s="1"/>
  <c r="H776" i="6"/>
  <c r="B777" i="6"/>
  <c r="C777" i="6"/>
  <c r="D777" i="6"/>
  <c r="E777" i="6"/>
  <c r="F777" i="6" s="1"/>
  <c r="G777" i="6" s="1"/>
  <c r="H777" i="6"/>
  <c r="B778" i="6"/>
  <c r="C778" i="6"/>
  <c r="D778" i="6"/>
  <c r="E778" i="6"/>
  <c r="F778" i="6" s="1"/>
  <c r="G778" i="6" s="1"/>
  <c r="H778" i="6"/>
  <c r="B779" i="6"/>
  <c r="C779" i="6"/>
  <c r="D779" i="6"/>
  <c r="E779" i="6"/>
  <c r="F779" i="6" s="1"/>
  <c r="G779" i="6" s="1"/>
  <c r="H779" i="6"/>
  <c r="B780" i="6"/>
  <c r="C780" i="6"/>
  <c r="D780" i="6"/>
  <c r="E780" i="6"/>
  <c r="F780" i="6" s="1"/>
  <c r="G780" i="6" s="1"/>
  <c r="H780" i="6"/>
  <c r="B781" i="6"/>
  <c r="C781" i="6"/>
  <c r="D781" i="6"/>
  <c r="E781" i="6"/>
  <c r="F781" i="6" s="1"/>
  <c r="G781" i="6" s="1"/>
  <c r="H781" i="6"/>
  <c r="B782" i="6"/>
  <c r="C782" i="6"/>
  <c r="D782" i="6"/>
  <c r="E782" i="6"/>
  <c r="F782" i="6" s="1"/>
  <c r="G782" i="6" s="1"/>
  <c r="H782" i="6"/>
  <c r="B783" i="6"/>
  <c r="C783" i="6"/>
  <c r="D783" i="6"/>
  <c r="E783" i="6"/>
  <c r="F783" i="6" s="1"/>
  <c r="G783" i="6" s="1"/>
  <c r="H783" i="6"/>
  <c r="B784" i="6"/>
  <c r="C784" i="6"/>
  <c r="D784" i="6"/>
  <c r="E784" i="6"/>
  <c r="F784" i="6" s="1"/>
  <c r="G784" i="6" s="1"/>
  <c r="H784" i="6"/>
  <c r="B785" i="6"/>
  <c r="C785" i="6"/>
  <c r="D785" i="6"/>
  <c r="E785" i="6"/>
  <c r="F785" i="6" s="1"/>
  <c r="G785" i="6" s="1"/>
  <c r="H785" i="6"/>
  <c r="B786" i="6"/>
  <c r="C786" i="6"/>
  <c r="D786" i="6"/>
  <c r="E786" i="6"/>
  <c r="F786" i="6" s="1"/>
  <c r="G786" i="6" s="1"/>
  <c r="H786" i="6"/>
  <c r="B787" i="6"/>
  <c r="C787" i="6"/>
  <c r="D787" i="6"/>
  <c r="E787" i="6"/>
  <c r="F787" i="6" s="1"/>
  <c r="G787" i="6" s="1"/>
  <c r="H787" i="6"/>
  <c r="B788" i="6"/>
  <c r="C788" i="6"/>
  <c r="D788" i="6"/>
  <c r="E788" i="6"/>
  <c r="F788" i="6" s="1"/>
  <c r="G788" i="6" s="1"/>
  <c r="H788" i="6"/>
  <c r="B789" i="6"/>
  <c r="C789" i="6"/>
  <c r="D789" i="6"/>
  <c r="E789" i="6"/>
  <c r="F789" i="6" s="1"/>
  <c r="G789" i="6" s="1"/>
  <c r="H789" i="6"/>
  <c r="B790" i="6"/>
  <c r="C790" i="6"/>
  <c r="D790" i="6"/>
  <c r="E790" i="6"/>
  <c r="F790" i="6" s="1"/>
  <c r="G790" i="6" s="1"/>
  <c r="H790" i="6"/>
  <c r="B791" i="6"/>
  <c r="C791" i="6"/>
  <c r="D791" i="6"/>
  <c r="E791" i="6"/>
  <c r="F791" i="6" s="1"/>
  <c r="G791" i="6" s="1"/>
  <c r="H791" i="6"/>
  <c r="B792" i="6"/>
  <c r="C792" i="6"/>
  <c r="D792" i="6"/>
  <c r="E792" i="6"/>
  <c r="F792" i="6" s="1"/>
  <c r="G792" i="6" s="1"/>
  <c r="H792" i="6"/>
  <c r="B793" i="6"/>
  <c r="C793" i="6"/>
  <c r="D793" i="6"/>
  <c r="E793" i="6"/>
  <c r="F793" i="6" s="1"/>
  <c r="G793" i="6" s="1"/>
  <c r="H793" i="6"/>
  <c r="B794" i="6"/>
  <c r="C794" i="6"/>
  <c r="D794" i="6"/>
  <c r="E794" i="6"/>
  <c r="F794" i="6" s="1"/>
  <c r="G794" i="6" s="1"/>
  <c r="H794" i="6"/>
  <c r="B795" i="6"/>
  <c r="C795" i="6"/>
  <c r="D795" i="6"/>
  <c r="E795" i="6"/>
  <c r="F795" i="6" s="1"/>
  <c r="G795" i="6" s="1"/>
  <c r="H795" i="6"/>
  <c r="B796" i="6"/>
  <c r="C796" i="6"/>
  <c r="D796" i="6"/>
  <c r="E796" i="6"/>
  <c r="F796" i="6" s="1"/>
  <c r="G796" i="6" s="1"/>
  <c r="H796" i="6"/>
  <c r="B797" i="6"/>
  <c r="C797" i="6"/>
  <c r="D797" i="6"/>
  <c r="E797" i="6"/>
  <c r="F797" i="6" s="1"/>
  <c r="G797" i="6" s="1"/>
  <c r="H797" i="6"/>
  <c r="B798" i="6"/>
  <c r="C798" i="6"/>
  <c r="D798" i="6"/>
  <c r="E798" i="6"/>
  <c r="F798" i="6" s="1"/>
  <c r="G798" i="6" s="1"/>
  <c r="H798" i="6"/>
  <c r="B799" i="6"/>
  <c r="C799" i="6"/>
  <c r="D799" i="6"/>
  <c r="E799" i="6"/>
  <c r="F799" i="6" s="1"/>
  <c r="G799" i="6" s="1"/>
  <c r="H799" i="6"/>
  <c r="B800" i="6"/>
  <c r="C800" i="6"/>
  <c r="D800" i="6"/>
  <c r="E800" i="6"/>
  <c r="F800" i="6" s="1"/>
  <c r="G800" i="6" s="1"/>
  <c r="H800" i="6"/>
  <c r="B801" i="6"/>
  <c r="C801" i="6"/>
  <c r="D801" i="6"/>
  <c r="E801" i="6"/>
  <c r="F801" i="6" s="1"/>
  <c r="G801" i="6" s="1"/>
  <c r="H801" i="6"/>
  <c r="B802" i="6"/>
  <c r="C802" i="6"/>
  <c r="D802" i="6"/>
  <c r="E802" i="6"/>
  <c r="F802" i="6" s="1"/>
  <c r="G802" i="6" s="1"/>
  <c r="H802" i="6"/>
  <c r="B803" i="6"/>
  <c r="C803" i="6"/>
  <c r="D803" i="6"/>
  <c r="E803" i="6"/>
  <c r="F803" i="6" s="1"/>
  <c r="G803" i="6" s="1"/>
  <c r="H803" i="6"/>
  <c r="B804" i="6"/>
  <c r="C804" i="6"/>
  <c r="D804" i="6"/>
  <c r="E804" i="6"/>
  <c r="F804" i="6" s="1"/>
  <c r="G804" i="6" s="1"/>
  <c r="H804" i="6"/>
  <c r="B805" i="6"/>
  <c r="C805" i="6"/>
  <c r="D805" i="6"/>
  <c r="E805" i="6"/>
  <c r="F805" i="6" s="1"/>
  <c r="G805" i="6" s="1"/>
  <c r="H805" i="6"/>
  <c r="B806" i="6"/>
  <c r="C806" i="6"/>
  <c r="D806" i="6"/>
  <c r="E806" i="6"/>
  <c r="F806" i="6" s="1"/>
  <c r="G806" i="6" s="1"/>
  <c r="H806" i="6"/>
  <c r="B807" i="6"/>
  <c r="C807" i="6"/>
  <c r="D807" i="6"/>
  <c r="E807" i="6"/>
  <c r="F807" i="6" s="1"/>
  <c r="G807" i="6" s="1"/>
  <c r="H807" i="6"/>
  <c r="B808" i="6"/>
  <c r="C808" i="6"/>
  <c r="D808" i="6"/>
  <c r="E808" i="6"/>
  <c r="F808" i="6" s="1"/>
  <c r="G808" i="6" s="1"/>
  <c r="H808" i="6"/>
  <c r="B809" i="6"/>
  <c r="C809" i="6"/>
  <c r="D809" i="6"/>
  <c r="E809" i="6"/>
  <c r="F809" i="6" s="1"/>
  <c r="G809" i="6" s="1"/>
  <c r="H809" i="6"/>
  <c r="B810" i="6"/>
  <c r="C810" i="6"/>
  <c r="D810" i="6"/>
  <c r="E810" i="6"/>
  <c r="F810" i="6" s="1"/>
  <c r="G810" i="6" s="1"/>
  <c r="H810" i="6"/>
  <c r="B811" i="6"/>
  <c r="C811" i="6"/>
  <c r="D811" i="6"/>
  <c r="E811" i="6"/>
  <c r="F811" i="6" s="1"/>
  <c r="G811" i="6" s="1"/>
  <c r="H811" i="6"/>
  <c r="B812" i="6"/>
  <c r="C812" i="6"/>
  <c r="D812" i="6"/>
  <c r="E812" i="6"/>
  <c r="F812" i="6" s="1"/>
  <c r="G812" i="6" s="1"/>
  <c r="H812" i="6"/>
  <c r="B813" i="6"/>
  <c r="C813" i="6"/>
  <c r="D813" i="6"/>
  <c r="E813" i="6"/>
  <c r="F813" i="6" s="1"/>
  <c r="G813" i="6" s="1"/>
  <c r="H813" i="6"/>
  <c r="B814" i="6"/>
  <c r="C814" i="6"/>
  <c r="D814" i="6"/>
  <c r="E814" i="6"/>
  <c r="F814" i="6" s="1"/>
  <c r="G814" i="6" s="1"/>
  <c r="H814" i="6"/>
  <c r="B815" i="6"/>
  <c r="C815" i="6"/>
  <c r="D815" i="6"/>
  <c r="E815" i="6"/>
  <c r="F815" i="6" s="1"/>
  <c r="G815" i="6" s="1"/>
  <c r="H815" i="6"/>
  <c r="B816" i="6"/>
  <c r="C816" i="6"/>
  <c r="D816" i="6"/>
  <c r="E816" i="6"/>
  <c r="F816" i="6" s="1"/>
  <c r="G816" i="6" s="1"/>
  <c r="H816" i="6"/>
  <c r="B817" i="6"/>
  <c r="C817" i="6"/>
  <c r="D817" i="6"/>
  <c r="E817" i="6"/>
  <c r="F817" i="6" s="1"/>
  <c r="G817" i="6" s="1"/>
  <c r="H817" i="6"/>
  <c r="B818" i="6"/>
  <c r="C818" i="6"/>
  <c r="D818" i="6"/>
  <c r="E818" i="6"/>
  <c r="F818" i="6" s="1"/>
  <c r="G818" i="6" s="1"/>
  <c r="H818" i="6"/>
  <c r="B819" i="6"/>
  <c r="C819" i="6"/>
  <c r="D819" i="6"/>
  <c r="E819" i="6"/>
  <c r="F819" i="6" s="1"/>
  <c r="G819" i="6" s="1"/>
  <c r="H819" i="6"/>
  <c r="B820" i="6"/>
  <c r="C820" i="6"/>
  <c r="D820" i="6"/>
  <c r="E820" i="6"/>
  <c r="F820" i="6" s="1"/>
  <c r="G820" i="6" s="1"/>
  <c r="H820" i="6"/>
  <c r="B821" i="6"/>
  <c r="C821" i="6"/>
  <c r="D821" i="6"/>
  <c r="E821" i="6"/>
  <c r="F821" i="6" s="1"/>
  <c r="G821" i="6" s="1"/>
  <c r="H821" i="6"/>
  <c r="B822" i="6"/>
  <c r="C822" i="6"/>
  <c r="D822" i="6"/>
  <c r="E822" i="6"/>
  <c r="F822" i="6" s="1"/>
  <c r="G822" i="6" s="1"/>
  <c r="H822" i="6"/>
  <c r="B823" i="6"/>
  <c r="C823" i="6"/>
  <c r="D823" i="6"/>
  <c r="E823" i="6"/>
  <c r="F823" i="6" s="1"/>
  <c r="G823" i="6" s="1"/>
  <c r="H823" i="6"/>
  <c r="B824" i="6"/>
  <c r="C824" i="6"/>
  <c r="D824" i="6"/>
  <c r="E824" i="6"/>
  <c r="F824" i="6" s="1"/>
  <c r="G824" i="6" s="1"/>
  <c r="H824" i="6"/>
  <c r="B825" i="6"/>
  <c r="C825" i="6"/>
  <c r="D825" i="6"/>
  <c r="E825" i="6"/>
  <c r="F825" i="6" s="1"/>
  <c r="G825" i="6" s="1"/>
  <c r="H825" i="6"/>
  <c r="B826" i="6"/>
  <c r="C826" i="6"/>
  <c r="D826" i="6"/>
  <c r="E826" i="6"/>
  <c r="F826" i="6" s="1"/>
  <c r="G826" i="6" s="1"/>
  <c r="H826" i="6"/>
  <c r="B827" i="6"/>
  <c r="C827" i="6"/>
  <c r="D827" i="6"/>
  <c r="E827" i="6"/>
  <c r="F827" i="6" s="1"/>
  <c r="G827" i="6" s="1"/>
  <c r="H827" i="6"/>
  <c r="B828" i="6"/>
  <c r="C828" i="6"/>
  <c r="D828" i="6"/>
  <c r="E828" i="6"/>
  <c r="F828" i="6" s="1"/>
  <c r="G828" i="6" s="1"/>
  <c r="H828" i="6"/>
  <c r="B829" i="6"/>
  <c r="C829" i="6"/>
  <c r="D829" i="6"/>
  <c r="E829" i="6"/>
  <c r="F829" i="6" s="1"/>
  <c r="G829" i="6" s="1"/>
  <c r="H829" i="6"/>
  <c r="B830" i="6"/>
  <c r="C830" i="6"/>
  <c r="D830" i="6"/>
  <c r="E830" i="6"/>
  <c r="F830" i="6" s="1"/>
  <c r="G830" i="6" s="1"/>
  <c r="H830" i="6"/>
  <c r="B831" i="6"/>
  <c r="C831" i="6"/>
  <c r="D831" i="6"/>
  <c r="E831" i="6"/>
  <c r="F831" i="6" s="1"/>
  <c r="G831" i="6" s="1"/>
  <c r="H831" i="6"/>
  <c r="B832" i="6"/>
  <c r="C832" i="6"/>
  <c r="D832" i="6"/>
  <c r="E832" i="6"/>
  <c r="F832" i="6" s="1"/>
  <c r="G832" i="6" s="1"/>
  <c r="H832" i="6"/>
  <c r="B833" i="6"/>
  <c r="C833" i="6"/>
  <c r="D833" i="6"/>
  <c r="E833" i="6"/>
  <c r="F833" i="6" s="1"/>
  <c r="G833" i="6" s="1"/>
  <c r="H833" i="6"/>
  <c r="B834" i="6"/>
  <c r="C834" i="6"/>
  <c r="D834" i="6"/>
  <c r="E834" i="6"/>
  <c r="F834" i="6" s="1"/>
  <c r="G834" i="6" s="1"/>
  <c r="H834" i="6"/>
  <c r="B835" i="6"/>
  <c r="C835" i="6"/>
  <c r="D835" i="6"/>
  <c r="E835" i="6"/>
  <c r="F835" i="6" s="1"/>
  <c r="G835" i="6" s="1"/>
  <c r="H835" i="6"/>
  <c r="B836" i="6"/>
  <c r="C836" i="6"/>
  <c r="D836" i="6"/>
  <c r="E836" i="6"/>
  <c r="F836" i="6" s="1"/>
  <c r="G836" i="6" s="1"/>
  <c r="H836" i="6"/>
  <c r="B837" i="6"/>
  <c r="C837" i="6"/>
  <c r="D837" i="6"/>
  <c r="E837" i="6"/>
  <c r="F837" i="6" s="1"/>
  <c r="G837" i="6" s="1"/>
  <c r="H837" i="6"/>
  <c r="B838" i="6"/>
  <c r="C838" i="6"/>
  <c r="D838" i="6"/>
  <c r="E838" i="6"/>
  <c r="F838" i="6" s="1"/>
  <c r="G838" i="6" s="1"/>
  <c r="H838" i="6"/>
  <c r="B839" i="6"/>
  <c r="C839" i="6"/>
  <c r="D839" i="6"/>
  <c r="E839" i="6"/>
  <c r="F839" i="6" s="1"/>
  <c r="G839" i="6" s="1"/>
  <c r="H839" i="6"/>
  <c r="B840" i="6"/>
  <c r="C840" i="6"/>
  <c r="D840" i="6"/>
  <c r="E840" i="6"/>
  <c r="F840" i="6" s="1"/>
  <c r="G840" i="6" s="1"/>
  <c r="H840" i="6"/>
  <c r="B841" i="6"/>
  <c r="C841" i="6"/>
  <c r="D841" i="6"/>
  <c r="E841" i="6"/>
  <c r="F841" i="6" s="1"/>
  <c r="G841" i="6" s="1"/>
  <c r="H841" i="6"/>
  <c r="B842" i="6"/>
  <c r="C842" i="6"/>
  <c r="D842" i="6"/>
  <c r="E842" i="6"/>
  <c r="F842" i="6" s="1"/>
  <c r="G842" i="6" s="1"/>
  <c r="H842" i="6"/>
  <c r="B843" i="6"/>
  <c r="C843" i="6"/>
  <c r="D843" i="6"/>
  <c r="E843" i="6"/>
  <c r="F843" i="6" s="1"/>
  <c r="G843" i="6" s="1"/>
  <c r="H843" i="6"/>
  <c r="B844" i="6"/>
  <c r="C844" i="6"/>
  <c r="D844" i="6"/>
  <c r="E844" i="6"/>
  <c r="F844" i="6" s="1"/>
  <c r="G844" i="6" s="1"/>
  <c r="H844" i="6"/>
  <c r="B845" i="6"/>
  <c r="C845" i="6"/>
  <c r="D845" i="6"/>
  <c r="E845" i="6"/>
  <c r="F845" i="6" s="1"/>
  <c r="G845" i="6" s="1"/>
  <c r="H845" i="6"/>
  <c r="B846" i="6"/>
  <c r="C846" i="6"/>
  <c r="D846" i="6"/>
  <c r="E846" i="6"/>
  <c r="F846" i="6" s="1"/>
  <c r="G846" i="6" s="1"/>
  <c r="H846" i="6"/>
  <c r="B847" i="6"/>
  <c r="C847" i="6"/>
  <c r="D847" i="6"/>
  <c r="E847" i="6"/>
  <c r="F847" i="6" s="1"/>
  <c r="G847" i="6" s="1"/>
  <c r="H847" i="6"/>
  <c r="B848" i="6"/>
  <c r="C848" i="6"/>
  <c r="D848" i="6"/>
  <c r="E848" i="6"/>
  <c r="F848" i="6" s="1"/>
  <c r="G848" i="6" s="1"/>
  <c r="H848" i="6"/>
  <c r="B849" i="6"/>
  <c r="C849" i="6"/>
  <c r="D849" i="6"/>
  <c r="E849" i="6"/>
  <c r="F849" i="6" s="1"/>
  <c r="G849" i="6" s="1"/>
  <c r="H849" i="6"/>
  <c r="B850" i="6"/>
  <c r="C850" i="6"/>
  <c r="D850" i="6"/>
  <c r="E850" i="6"/>
  <c r="F850" i="6" s="1"/>
  <c r="G850" i="6" s="1"/>
  <c r="H850" i="6"/>
  <c r="B851" i="6"/>
  <c r="C851" i="6"/>
  <c r="D851" i="6"/>
  <c r="E851" i="6"/>
  <c r="F851" i="6" s="1"/>
  <c r="G851" i="6" s="1"/>
  <c r="H851" i="6"/>
  <c r="B852" i="6"/>
  <c r="C852" i="6"/>
  <c r="D852" i="6"/>
  <c r="E852" i="6"/>
  <c r="F852" i="6" s="1"/>
  <c r="G852" i="6" s="1"/>
  <c r="H852" i="6"/>
  <c r="B853" i="6"/>
  <c r="C853" i="6"/>
  <c r="D853" i="6"/>
  <c r="E853" i="6"/>
  <c r="F853" i="6" s="1"/>
  <c r="G853" i="6" s="1"/>
  <c r="H853" i="6"/>
  <c r="B854" i="6"/>
  <c r="C854" i="6"/>
  <c r="D854" i="6"/>
  <c r="E854" i="6"/>
  <c r="F854" i="6" s="1"/>
  <c r="G854" i="6" s="1"/>
  <c r="H854" i="6"/>
  <c r="B855" i="6"/>
  <c r="C855" i="6"/>
  <c r="D855" i="6"/>
  <c r="E855" i="6"/>
  <c r="F855" i="6" s="1"/>
  <c r="G855" i="6" s="1"/>
  <c r="H855" i="6"/>
  <c r="B856" i="6"/>
  <c r="C856" i="6"/>
  <c r="D856" i="6"/>
  <c r="E856" i="6"/>
  <c r="F856" i="6" s="1"/>
  <c r="G856" i="6" s="1"/>
  <c r="H856" i="6"/>
  <c r="B857" i="6"/>
  <c r="C857" i="6"/>
  <c r="D857" i="6"/>
  <c r="E857" i="6"/>
  <c r="F857" i="6" s="1"/>
  <c r="G857" i="6" s="1"/>
  <c r="H857" i="6"/>
  <c r="B858" i="6"/>
  <c r="C858" i="6"/>
  <c r="D858" i="6"/>
  <c r="E858" i="6"/>
  <c r="F858" i="6" s="1"/>
  <c r="G858" i="6" s="1"/>
  <c r="H858" i="6"/>
  <c r="B859" i="6"/>
  <c r="C859" i="6"/>
  <c r="D859" i="6"/>
  <c r="E859" i="6"/>
  <c r="F859" i="6" s="1"/>
  <c r="G859" i="6" s="1"/>
  <c r="H859" i="6"/>
  <c r="B860" i="6"/>
  <c r="C860" i="6"/>
  <c r="D860" i="6"/>
  <c r="E860" i="6"/>
  <c r="F860" i="6" s="1"/>
  <c r="G860" i="6" s="1"/>
  <c r="H860" i="6"/>
  <c r="B861" i="6"/>
  <c r="C861" i="6"/>
  <c r="D861" i="6"/>
  <c r="E861" i="6"/>
  <c r="F861" i="6" s="1"/>
  <c r="G861" i="6" s="1"/>
  <c r="H861" i="6"/>
  <c r="B862" i="6"/>
  <c r="C862" i="6"/>
  <c r="D862" i="6"/>
  <c r="E862" i="6"/>
  <c r="F862" i="6" s="1"/>
  <c r="G862" i="6" s="1"/>
  <c r="H862" i="6"/>
  <c r="B863" i="6"/>
  <c r="C863" i="6"/>
  <c r="D863" i="6"/>
  <c r="E863" i="6"/>
  <c r="F863" i="6" s="1"/>
  <c r="G863" i="6" s="1"/>
  <c r="H863" i="6"/>
  <c r="B864" i="6"/>
  <c r="C864" i="6"/>
  <c r="D864" i="6"/>
  <c r="E864" i="6"/>
  <c r="F864" i="6" s="1"/>
  <c r="G864" i="6" s="1"/>
  <c r="H864" i="6"/>
  <c r="B865" i="6"/>
  <c r="C865" i="6"/>
  <c r="D865" i="6"/>
  <c r="E865" i="6"/>
  <c r="F865" i="6" s="1"/>
  <c r="G865" i="6" s="1"/>
  <c r="H865" i="6"/>
  <c r="B866" i="6"/>
  <c r="C866" i="6"/>
  <c r="D866" i="6"/>
  <c r="E866" i="6"/>
  <c r="F866" i="6" s="1"/>
  <c r="G866" i="6" s="1"/>
  <c r="H866" i="6"/>
  <c r="B867" i="6"/>
  <c r="C867" i="6"/>
  <c r="D867" i="6"/>
  <c r="E867" i="6"/>
  <c r="F867" i="6" s="1"/>
  <c r="G867" i="6" s="1"/>
  <c r="H867" i="6"/>
  <c r="B868" i="6"/>
  <c r="C868" i="6"/>
  <c r="D868" i="6"/>
  <c r="E868" i="6"/>
  <c r="F868" i="6" s="1"/>
  <c r="G868" i="6" s="1"/>
  <c r="H868" i="6"/>
  <c r="B869" i="6"/>
  <c r="C869" i="6"/>
  <c r="D869" i="6"/>
  <c r="E869" i="6"/>
  <c r="F869" i="6" s="1"/>
  <c r="G869" i="6" s="1"/>
  <c r="H869" i="6"/>
  <c r="B870" i="6"/>
  <c r="C870" i="6"/>
  <c r="D870" i="6"/>
  <c r="E870" i="6"/>
  <c r="F870" i="6" s="1"/>
  <c r="G870" i="6" s="1"/>
  <c r="H870" i="6"/>
  <c r="B871" i="6"/>
  <c r="C871" i="6"/>
  <c r="D871" i="6"/>
  <c r="E871" i="6"/>
  <c r="F871" i="6" s="1"/>
  <c r="G871" i="6" s="1"/>
  <c r="H871" i="6"/>
  <c r="B872" i="6"/>
  <c r="C872" i="6"/>
  <c r="D872" i="6"/>
  <c r="E872" i="6"/>
  <c r="F872" i="6" s="1"/>
  <c r="G872" i="6" s="1"/>
  <c r="H872" i="6"/>
  <c r="B873" i="6"/>
  <c r="C873" i="6"/>
  <c r="D873" i="6"/>
  <c r="E873" i="6"/>
  <c r="F873" i="6" s="1"/>
  <c r="G873" i="6" s="1"/>
  <c r="H873" i="6"/>
  <c r="B874" i="6"/>
  <c r="C874" i="6"/>
  <c r="D874" i="6"/>
  <c r="E874" i="6"/>
  <c r="F874" i="6" s="1"/>
  <c r="G874" i="6" s="1"/>
  <c r="H874" i="6"/>
  <c r="B875" i="6"/>
  <c r="C875" i="6"/>
  <c r="D875" i="6"/>
  <c r="E875" i="6"/>
  <c r="F875" i="6" s="1"/>
  <c r="G875" i="6" s="1"/>
  <c r="H875" i="6"/>
  <c r="B876" i="6"/>
  <c r="C876" i="6"/>
  <c r="D876" i="6"/>
  <c r="E876" i="6"/>
  <c r="F876" i="6" s="1"/>
  <c r="G876" i="6" s="1"/>
  <c r="H876" i="6"/>
  <c r="B877" i="6"/>
  <c r="C877" i="6"/>
  <c r="D877" i="6"/>
  <c r="E877" i="6"/>
  <c r="F877" i="6" s="1"/>
  <c r="G877" i="6" s="1"/>
  <c r="H877" i="6"/>
  <c r="B878" i="6"/>
  <c r="C878" i="6"/>
  <c r="D878" i="6"/>
  <c r="E878" i="6"/>
  <c r="F878" i="6" s="1"/>
  <c r="G878" i="6" s="1"/>
  <c r="H878" i="6"/>
  <c r="B879" i="6"/>
  <c r="C879" i="6"/>
  <c r="D879" i="6"/>
  <c r="E879" i="6"/>
  <c r="F879" i="6" s="1"/>
  <c r="G879" i="6" s="1"/>
  <c r="H879" i="6"/>
  <c r="B880" i="6"/>
  <c r="C880" i="6"/>
  <c r="D880" i="6"/>
  <c r="E880" i="6"/>
  <c r="F880" i="6" s="1"/>
  <c r="G880" i="6" s="1"/>
  <c r="H880" i="6"/>
  <c r="B881" i="6"/>
  <c r="C881" i="6"/>
  <c r="D881" i="6"/>
  <c r="E881" i="6"/>
  <c r="F881" i="6" s="1"/>
  <c r="G881" i="6" s="1"/>
  <c r="H881" i="6"/>
  <c r="B882" i="6"/>
  <c r="C882" i="6"/>
  <c r="D882" i="6"/>
  <c r="E882" i="6"/>
  <c r="F882" i="6" s="1"/>
  <c r="G882" i="6" s="1"/>
  <c r="H882" i="6"/>
  <c r="B883" i="6"/>
  <c r="C883" i="6"/>
  <c r="D883" i="6"/>
  <c r="E883" i="6"/>
  <c r="F883" i="6" s="1"/>
  <c r="G883" i="6" s="1"/>
  <c r="H883" i="6"/>
  <c r="B884" i="6"/>
  <c r="C884" i="6"/>
  <c r="D884" i="6"/>
  <c r="E884" i="6"/>
  <c r="F884" i="6" s="1"/>
  <c r="G884" i="6" s="1"/>
  <c r="H884" i="6"/>
  <c r="B885" i="6"/>
  <c r="C885" i="6"/>
  <c r="D885" i="6"/>
  <c r="E885" i="6"/>
  <c r="F885" i="6" s="1"/>
  <c r="G885" i="6" s="1"/>
  <c r="H885" i="6"/>
  <c r="B886" i="6"/>
  <c r="C886" i="6"/>
  <c r="D886" i="6"/>
  <c r="E886" i="6"/>
  <c r="F886" i="6" s="1"/>
  <c r="G886" i="6" s="1"/>
  <c r="H886" i="6"/>
  <c r="B887" i="6"/>
  <c r="C887" i="6"/>
  <c r="D887" i="6"/>
  <c r="E887" i="6"/>
  <c r="F887" i="6" s="1"/>
  <c r="G887" i="6" s="1"/>
  <c r="H887" i="6"/>
  <c r="B888" i="6"/>
  <c r="C888" i="6"/>
  <c r="D888" i="6"/>
  <c r="E888" i="6"/>
  <c r="F888" i="6" s="1"/>
  <c r="G888" i="6" s="1"/>
  <c r="H888" i="6"/>
  <c r="B889" i="6"/>
  <c r="C889" i="6"/>
  <c r="D889" i="6"/>
  <c r="E889" i="6"/>
  <c r="F889" i="6" s="1"/>
  <c r="G889" i="6" s="1"/>
  <c r="H889" i="6"/>
  <c r="B890" i="6"/>
  <c r="C890" i="6"/>
  <c r="D890" i="6"/>
  <c r="E890" i="6"/>
  <c r="F890" i="6" s="1"/>
  <c r="G890" i="6" s="1"/>
  <c r="H890" i="6"/>
  <c r="B891" i="6"/>
  <c r="C891" i="6"/>
  <c r="D891" i="6"/>
  <c r="E891" i="6"/>
  <c r="F891" i="6" s="1"/>
  <c r="G891" i="6" s="1"/>
  <c r="H891" i="6"/>
  <c r="B892" i="6"/>
  <c r="C892" i="6"/>
  <c r="D892" i="6"/>
  <c r="E892" i="6"/>
  <c r="F892" i="6" s="1"/>
  <c r="G892" i="6" s="1"/>
  <c r="H892" i="6"/>
  <c r="B893" i="6"/>
  <c r="C893" i="6"/>
  <c r="D893" i="6"/>
  <c r="E893" i="6"/>
  <c r="F893" i="6" s="1"/>
  <c r="G893" i="6" s="1"/>
  <c r="H893" i="6"/>
  <c r="B894" i="6"/>
  <c r="C894" i="6"/>
  <c r="D894" i="6"/>
  <c r="E894" i="6"/>
  <c r="F894" i="6" s="1"/>
  <c r="G894" i="6" s="1"/>
  <c r="H894" i="6"/>
  <c r="B895" i="6"/>
  <c r="C895" i="6"/>
  <c r="D895" i="6"/>
  <c r="E895" i="6"/>
  <c r="F895" i="6" s="1"/>
  <c r="G895" i="6" s="1"/>
  <c r="H895" i="6"/>
  <c r="B896" i="6"/>
  <c r="C896" i="6"/>
  <c r="D896" i="6"/>
  <c r="E896" i="6"/>
  <c r="F896" i="6" s="1"/>
  <c r="G896" i="6" s="1"/>
  <c r="H896" i="6"/>
  <c r="B897" i="6"/>
  <c r="C897" i="6"/>
  <c r="D897" i="6"/>
  <c r="E897" i="6"/>
  <c r="F897" i="6" s="1"/>
  <c r="G897" i="6" s="1"/>
  <c r="H897" i="6"/>
  <c r="B898" i="6"/>
  <c r="C898" i="6"/>
  <c r="D898" i="6"/>
  <c r="E898" i="6"/>
  <c r="F898" i="6" s="1"/>
  <c r="G898" i="6" s="1"/>
  <c r="H898" i="6"/>
  <c r="B899" i="6"/>
  <c r="C899" i="6"/>
  <c r="D899" i="6"/>
  <c r="E899" i="6"/>
  <c r="F899" i="6" s="1"/>
  <c r="G899" i="6" s="1"/>
  <c r="H899" i="6"/>
  <c r="B900" i="6"/>
  <c r="C900" i="6"/>
  <c r="D900" i="6"/>
  <c r="E900" i="6"/>
  <c r="F900" i="6" s="1"/>
  <c r="G900" i="6" s="1"/>
  <c r="H900" i="6"/>
  <c r="B901" i="6"/>
  <c r="C901" i="6"/>
  <c r="D901" i="6"/>
  <c r="E901" i="6"/>
  <c r="F901" i="6" s="1"/>
  <c r="G901" i="6" s="1"/>
  <c r="H901" i="6"/>
  <c r="B902" i="6"/>
  <c r="C902" i="6"/>
  <c r="D902" i="6"/>
  <c r="E902" i="6"/>
  <c r="F902" i="6" s="1"/>
  <c r="G902" i="6" s="1"/>
  <c r="H902" i="6"/>
  <c r="B903" i="6"/>
  <c r="C903" i="6"/>
  <c r="D903" i="6"/>
  <c r="E903" i="6"/>
  <c r="F903" i="6" s="1"/>
  <c r="G903" i="6" s="1"/>
  <c r="H903" i="6"/>
  <c r="B904" i="6"/>
  <c r="C904" i="6"/>
  <c r="D904" i="6"/>
  <c r="E904" i="6"/>
  <c r="F904" i="6" s="1"/>
  <c r="G904" i="6" s="1"/>
  <c r="H904" i="6"/>
  <c r="B905" i="6"/>
  <c r="C905" i="6"/>
  <c r="D905" i="6"/>
  <c r="E905" i="6"/>
  <c r="F905" i="6" s="1"/>
  <c r="G905" i="6" s="1"/>
  <c r="H905" i="6"/>
  <c r="B906" i="6"/>
  <c r="C906" i="6"/>
  <c r="D906" i="6"/>
  <c r="E906" i="6"/>
  <c r="F906" i="6" s="1"/>
  <c r="G906" i="6" s="1"/>
  <c r="H906" i="6"/>
  <c r="B907" i="6"/>
  <c r="C907" i="6"/>
  <c r="D907" i="6"/>
  <c r="E907" i="6"/>
  <c r="F907" i="6" s="1"/>
  <c r="G907" i="6" s="1"/>
  <c r="H907" i="6"/>
  <c r="B908" i="6"/>
  <c r="C908" i="6"/>
  <c r="D908" i="6"/>
  <c r="E908" i="6"/>
  <c r="F908" i="6" s="1"/>
  <c r="G908" i="6" s="1"/>
  <c r="H908" i="6"/>
  <c r="B909" i="6"/>
  <c r="C909" i="6"/>
  <c r="D909" i="6"/>
  <c r="E909" i="6"/>
  <c r="F909" i="6" s="1"/>
  <c r="G909" i="6" s="1"/>
  <c r="H909" i="6"/>
  <c r="B910" i="6"/>
  <c r="C910" i="6"/>
  <c r="D910" i="6"/>
  <c r="E910" i="6"/>
  <c r="F910" i="6" s="1"/>
  <c r="G910" i="6" s="1"/>
  <c r="H910" i="6"/>
  <c r="B911" i="6"/>
  <c r="C911" i="6"/>
  <c r="D911" i="6"/>
  <c r="E911" i="6"/>
  <c r="F911" i="6" s="1"/>
  <c r="G911" i="6" s="1"/>
  <c r="H911" i="6"/>
  <c r="B912" i="6"/>
  <c r="C912" i="6"/>
  <c r="D912" i="6"/>
  <c r="E912" i="6"/>
  <c r="F912" i="6" s="1"/>
  <c r="G912" i="6" s="1"/>
  <c r="H912" i="6"/>
  <c r="B913" i="6"/>
  <c r="C913" i="6"/>
  <c r="D913" i="6"/>
  <c r="E913" i="6"/>
  <c r="F913" i="6" s="1"/>
  <c r="G913" i="6" s="1"/>
  <c r="H913" i="6"/>
  <c r="B914" i="6"/>
  <c r="C914" i="6"/>
  <c r="D914" i="6"/>
  <c r="E914" i="6"/>
  <c r="F914" i="6" s="1"/>
  <c r="G914" i="6" s="1"/>
  <c r="H914" i="6"/>
  <c r="B915" i="6"/>
  <c r="C915" i="6"/>
  <c r="D915" i="6"/>
  <c r="E915" i="6"/>
  <c r="F915" i="6" s="1"/>
  <c r="G915" i="6" s="1"/>
  <c r="H915" i="6"/>
  <c r="B916" i="6"/>
  <c r="C916" i="6"/>
  <c r="D916" i="6"/>
  <c r="E916" i="6"/>
  <c r="F916" i="6" s="1"/>
  <c r="G916" i="6" s="1"/>
  <c r="H916" i="6"/>
  <c r="B917" i="6"/>
  <c r="C917" i="6"/>
  <c r="D917" i="6"/>
  <c r="E917" i="6"/>
  <c r="F917" i="6" s="1"/>
  <c r="G917" i="6" s="1"/>
  <c r="H917" i="6"/>
  <c r="B918" i="6"/>
  <c r="C918" i="6"/>
  <c r="D918" i="6"/>
  <c r="E918" i="6"/>
  <c r="F918" i="6" s="1"/>
  <c r="G918" i="6" s="1"/>
  <c r="H918" i="6"/>
  <c r="B919" i="6"/>
  <c r="C919" i="6"/>
  <c r="D919" i="6"/>
  <c r="E919" i="6"/>
  <c r="F919" i="6" s="1"/>
  <c r="G919" i="6" s="1"/>
  <c r="H919" i="6"/>
  <c r="B920" i="6"/>
  <c r="C920" i="6"/>
  <c r="D920" i="6"/>
  <c r="E920" i="6"/>
  <c r="F920" i="6" s="1"/>
  <c r="G920" i="6" s="1"/>
  <c r="H920" i="6"/>
  <c r="B921" i="6"/>
  <c r="C921" i="6"/>
  <c r="D921" i="6"/>
  <c r="E921" i="6"/>
  <c r="F921" i="6" s="1"/>
  <c r="G921" i="6" s="1"/>
  <c r="H921" i="6"/>
  <c r="B922" i="6"/>
  <c r="C922" i="6"/>
  <c r="D922" i="6"/>
  <c r="E922" i="6"/>
  <c r="F922" i="6" s="1"/>
  <c r="G922" i="6" s="1"/>
  <c r="H922" i="6"/>
  <c r="B923" i="6"/>
  <c r="C923" i="6"/>
  <c r="D923" i="6"/>
  <c r="E923" i="6"/>
  <c r="F923" i="6" s="1"/>
  <c r="G923" i="6" s="1"/>
  <c r="H923" i="6"/>
  <c r="B924" i="6"/>
  <c r="C924" i="6"/>
  <c r="D924" i="6"/>
  <c r="E924" i="6"/>
  <c r="F924" i="6" s="1"/>
  <c r="G924" i="6" s="1"/>
  <c r="H924" i="6"/>
  <c r="B925" i="6"/>
  <c r="C925" i="6"/>
  <c r="D925" i="6"/>
  <c r="E925" i="6"/>
  <c r="F925" i="6" s="1"/>
  <c r="G925" i="6" s="1"/>
  <c r="H925" i="6"/>
  <c r="B926" i="6"/>
  <c r="C926" i="6"/>
  <c r="D926" i="6"/>
  <c r="E926" i="6"/>
  <c r="F926" i="6" s="1"/>
  <c r="G926" i="6" s="1"/>
  <c r="H926" i="6"/>
  <c r="B927" i="6"/>
  <c r="C927" i="6"/>
  <c r="D927" i="6"/>
  <c r="E927" i="6"/>
  <c r="F927" i="6" s="1"/>
  <c r="G927" i="6" s="1"/>
  <c r="H927" i="6"/>
  <c r="B928" i="6"/>
  <c r="C928" i="6"/>
  <c r="D928" i="6"/>
  <c r="E928" i="6"/>
  <c r="F928" i="6" s="1"/>
  <c r="G928" i="6" s="1"/>
  <c r="H928" i="6"/>
  <c r="B929" i="6"/>
  <c r="C929" i="6"/>
  <c r="D929" i="6"/>
  <c r="E929" i="6"/>
  <c r="F929" i="6" s="1"/>
  <c r="G929" i="6" s="1"/>
  <c r="H929" i="6"/>
  <c r="B930" i="6"/>
  <c r="C930" i="6"/>
  <c r="D930" i="6"/>
  <c r="E930" i="6"/>
  <c r="F930" i="6" s="1"/>
  <c r="G930" i="6" s="1"/>
  <c r="H930" i="6"/>
  <c r="B931" i="6"/>
  <c r="C931" i="6"/>
  <c r="D931" i="6"/>
  <c r="E931" i="6"/>
  <c r="F931" i="6" s="1"/>
  <c r="G931" i="6" s="1"/>
  <c r="H931" i="6"/>
  <c r="B932" i="6"/>
  <c r="C932" i="6"/>
  <c r="D932" i="6"/>
  <c r="E932" i="6"/>
  <c r="F932" i="6" s="1"/>
  <c r="G932" i="6" s="1"/>
  <c r="H932" i="6"/>
  <c r="B933" i="6"/>
  <c r="C933" i="6"/>
  <c r="D933" i="6"/>
  <c r="E933" i="6"/>
  <c r="F933" i="6" s="1"/>
  <c r="G933" i="6" s="1"/>
  <c r="H933" i="6"/>
  <c r="B934" i="6"/>
  <c r="C934" i="6"/>
  <c r="D934" i="6"/>
  <c r="E934" i="6"/>
  <c r="F934" i="6" s="1"/>
  <c r="G934" i="6" s="1"/>
  <c r="H934" i="6"/>
  <c r="B935" i="6"/>
  <c r="C935" i="6"/>
  <c r="D935" i="6"/>
  <c r="E935" i="6"/>
  <c r="F935" i="6" s="1"/>
  <c r="G935" i="6" s="1"/>
  <c r="H935" i="6"/>
  <c r="B936" i="6"/>
  <c r="C936" i="6"/>
  <c r="D936" i="6"/>
  <c r="E936" i="6"/>
  <c r="F936" i="6" s="1"/>
  <c r="G936" i="6" s="1"/>
  <c r="H936" i="6"/>
  <c r="B937" i="6"/>
  <c r="C937" i="6"/>
  <c r="D937" i="6"/>
  <c r="E937" i="6"/>
  <c r="F937" i="6" s="1"/>
  <c r="G937" i="6" s="1"/>
  <c r="H937" i="6"/>
  <c r="B938" i="6"/>
  <c r="C938" i="6"/>
  <c r="D938" i="6"/>
  <c r="E938" i="6"/>
  <c r="F938" i="6" s="1"/>
  <c r="G938" i="6" s="1"/>
  <c r="H938" i="6"/>
  <c r="B939" i="6"/>
  <c r="C939" i="6"/>
  <c r="D939" i="6"/>
  <c r="E939" i="6"/>
  <c r="F939" i="6" s="1"/>
  <c r="G939" i="6" s="1"/>
  <c r="H939" i="6"/>
  <c r="B940" i="6"/>
  <c r="C940" i="6"/>
  <c r="D940" i="6"/>
  <c r="E940" i="6"/>
  <c r="F940" i="6" s="1"/>
  <c r="G940" i="6" s="1"/>
  <c r="H940" i="6"/>
  <c r="B941" i="6"/>
  <c r="C941" i="6"/>
  <c r="D941" i="6"/>
  <c r="E941" i="6"/>
  <c r="F941" i="6" s="1"/>
  <c r="G941" i="6" s="1"/>
  <c r="H941" i="6"/>
  <c r="B942" i="6"/>
  <c r="C942" i="6"/>
  <c r="D942" i="6"/>
  <c r="E942" i="6"/>
  <c r="F942" i="6" s="1"/>
  <c r="G942" i="6" s="1"/>
  <c r="H942" i="6"/>
  <c r="B943" i="6"/>
  <c r="C943" i="6"/>
  <c r="D943" i="6"/>
  <c r="E943" i="6"/>
  <c r="F943" i="6" s="1"/>
  <c r="G943" i="6" s="1"/>
  <c r="H943" i="6"/>
  <c r="B944" i="6"/>
  <c r="C944" i="6"/>
  <c r="D944" i="6"/>
  <c r="E944" i="6"/>
  <c r="F944" i="6" s="1"/>
  <c r="G944" i="6" s="1"/>
  <c r="H944" i="6"/>
  <c r="B945" i="6"/>
  <c r="C945" i="6"/>
  <c r="D945" i="6"/>
  <c r="E945" i="6"/>
  <c r="F945" i="6" s="1"/>
  <c r="G945" i="6" s="1"/>
  <c r="H945" i="6"/>
  <c r="B946" i="6"/>
  <c r="C946" i="6"/>
  <c r="D946" i="6"/>
  <c r="E946" i="6"/>
  <c r="F946" i="6" s="1"/>
  <c r="G946" i="6" s="1"/>
  <c r="H946" i="6"/>
  <c r="B947" i="6"/>
  <c r="C947" i="6"/>
  <c r="D947" i="6"/>
  <c r="E947" i="6"/>
  <c r="F947" i="6" s="1"/>
  <c r="G947" i="6" s="1"/>
  <c r="H947" i="6"/>
  <c r="B948" i="6"/>
  <c r="C948" i="6"/>
  <c r="D948" i="6"/>
  <c r="E948" i="6"/>
  <c r="F948" i="6" s="1"/>
  <c r="G948" i="6" s="1"/>
  <c r="H948" i="6"/>
  <c r="B949" i="6"/>
  <c r="C949" i="6"/>
  <c r="D949" i="6"/>
  <c r="E949" i="6"/>
  <c r="F949" i="6" s="1"/>
  <c r="G949" i="6" s="1"/>
  <c r="H949" i="6"/>
  <c r="B950" i="6"/>
  <c r="C950" i="6"/>
  <c r="D950" i="6"/>
  <c r="E950" i="6"/>
  <c r="F950" i="6" s="1"/>
  <c r="G950" i="6" s="1"/>
  <c r="H950" i="6"/>
  <c r="B951" i="6"/>
  <c r="C951" i="6"/>
  <c r="D951" i="6"/>
  <c r="E951" i="6"/>
  <c r="F951" i="6" s="1"/>
  <c r="G951" i="6" s="1"/>
  <c r="H951" i="6"/>
  <c r="B952" i="6"/>
  <c r="C952" i="6"/>
  <c r="D952" i="6"/>
  <c r="E952" i="6"/>
  <c r="F952" i="6" s="1"/>
  <c r="G952" i="6" s="1"/>
  <c r="H952" i="6"/>
  <c r="B953" i="6"/>
  <c r="C953" i="6"/>
  <c r="D953" i="6"/>
  <c r="E953" i="6"/>
  <c r="F953" i="6" s="1"/>
  <c r="G953" i="6" s="1"/>
  <c r="H953" i="6"/>
  <c r="B954" i="6"/>
  <c r="C954" i="6"/>
  <c r="D954" i="6"/>
  <c r="E954" i="6"/>
  <c r="F954" i="6" s="1"/>
  <c r="G954" i="6" s="1"/>
  <c r="H954" i="6"/>
  <c r="B955" i="6"/>
  <c r="C955" i="6"/>
  <c r="D955" i="6"/>
  <c r="E955" i="6"/>
  <c r="F955" i="6" s="1"/>
  <c r="G955" i="6" s="1"/>
  <c r="H955" i="6"/>
  <c r="B956" i="6"/>
  <c r="C956" i="6"/>
  <c r="D956" i="6"/>
  <c r="E956" i="6"/>
  <c r="F956" i="6" s="1"/>
  <c r="G956" i="6" s="1"/>
  <c r="H956" i="6"/>
  <c r="B957" i="6"/>
  <c r="C957" i="6"/>
  <c r="D957" i="6"/>
  <c r="E957" i="6"/>
  <c r="F957" i="6" s="1"/>
  <c r="G957" i="6" s="1"/>
  <c r="H957" i="6"/>
  <c r="B958" i="6"/>
  <c r="C958" i="6"/>
  <c r="D958" i="6"/>
  <c r="E958" i="6"/>
  <c r="F958" i="6" s="1"/>
  <c r="G958" i="6" s="1"/>
  <c r="H958" i="6"/>
  <c r="B959" i="6"/>
  <c r="C959" i="6"/>
  <c r="D959" i="6"/>
  <c r="E959" i="6"/>
  <c r="F959" i="6" s="1"/>
  <c r="G959" i="6" s="1"/>
  <c r="H959" i="6"/>
  <c r="B960" i="6"/>
  <c r="C960" i="6"/>
  <c r="D960" i="6"/>
  <c r="E960" i="6"/>
  <c r="F960" i="6" s="1"/>
  <c r="G960" i="6" s="1"/>
  <c r="H960" i="6"/>
  <c r="B961" i="6"/>
  <c r="C961" i="6"/>
  <c r="D961" i="6"/>
  <c r="E961" i="6"/>
  <c r="F961" i="6" s="1"/>
  <c r="G961" i="6" s="1"/>
  <c r="H961" i="6"/>
  <c r="B962" i="6"/>
  <c r="C962" i="6"/>
  <c r="D962" i="6"/>
  <c r="E962" i="6"/>
  <c r="F962" i="6" s="1"/>
  <c r="G962" i="6" s="1"/>
  <c r="H962" i="6"/>
  <c r="B963" i="6"/>
  <c r="C963" i="6"/>
  <c r="D963" i="6"/>
  <c r="E963" i="6"/>
  <c r="F963" i="6" s="1"/>
  <c r="G963" i="6" s="1"/>
  <c r="H963" i="6"/>
  <c r="B964" i="6"/>
  <c r="C964" i="6"/>
  <c r="D964" i="6"/>
  <c r="E964" i="6"/>
  <c r="F964" i="6" s="1"/>
  <c r="G964" i="6" s="1"/>
  <c r="H964" i="6"/>
  <c r="B965" i="6"/>
  <c r="C965" i="6"/>
  <c r="D965" i="6"/>
  <c r="E965" i="6"/>
  <c r="F965" i="6" s="1"/>
  <c r="G965" i="6" s="1"/>
  <c r="H965" i="6"/>
  <c r="B966" i="6"/>
  <c r="C966" i="6"/>
  <c r="D966" i="6"/>
  <c r="E966" i="6"/>
  <c r="F966" i="6" s="1"/>
  <c r="G966" i="6" s="1"/>
  <c r="H966" i="6"/>
  <c r="B967" i="6"/>
  <c r="C967" i="6"/>
  <c r="D967" i="6"/>
  <c r="E967" i="6"/>
  <c r="F967" i="6" s="1"/>
  <c r="G967" i="6" s="1"/>
  <c r="H967" i="6"/>
  <c r="B968" i="6"/>
  <c r="C968" i="6"/>
  <c r="D968" i="6"/>
  <c r="E968" i="6"/>
  <c r="F968" i="6" s="1"/>
  <c r="G968" i="6" s="1"/>
  <c r="H968" i="6"/>
  <c r="B969" i="6"/>
  <c r="C969" i="6"/>
  <c r="D969" i="6"/>
  <c r="E969" i="6"/>
  <c r="F969" i="6" s="1"/>
  <c r="G969" i="6" s="1"/>
  <c r="H969" i="6"/>
  <c r="B970" i="6"/>
  <c r="C970" i="6"/>
  <c r="D970" i="6"/>
  <c r="E970" i="6"/>
  <c r="F970" i="6" s="1"/>
  <c r="G970" i="6" s="1"/>
  <c r="H970" i="6"/>
  <c r="B354" i="6"/>
  <c r="C354" i="6"/>
  <c r="D354" i="6"/>
  <c r="E354" i="6"/>
  <c r="F354" i="6" s="1"/>
  <c r="G354" i="6" s="1"/>
  <c r="H354" i="6"/>
  <c r="B355" i="6"/>
  <c r="C355" i="6"/>
  <c r="D355" i="6"/>
  <c r="E355" i="6"/>
  <c r="F355" i="6" s="1"/>
  <c r="G355" i="6" s="1"/>
  <c r="H355" i="6"/>
  <c r="B356" i="6"/>
  <c r="C356" i="6"/>
  <c r="D356" i="6"/>
  <c r="E356" i="6"/>
  <c r="F356" i="6" s="1"/>
  <c r="G356" i="6" s="1"/>
  <c r="H356" i="6"/>
  <c r="B357" i="6"/>
  <c r="C357" i="6"/>
  <c r="D357" i="6"/>
  <c r="E357" i="6"/>
  <c r="F357" i="6" s="1"/>
  <c r="G357" i="6" s="1"/>
  <c r="H357" i="6"/>
  <c r="B358" i="6"/>
  <c r="C358" i="6"/>
  <c r="D358" i="6"/>
  <c r="E358" i="6"/>
  <c r="F358" i="6" s="1"/>
  <c r="G358" i="6" s="1"/>
  <c r="H358" i="6"/>
  <c r="B359" i="6"/>
  <c r="C359" i="6"/>
  <c r="D359" i="6"/>
  <c r="E359" i="6"/>
  <c r="F359" i="6" s="1"/>
  <c r="G359" i="6" s="1"/>
  <c r="H359" i="6"/>
  <c r="B360" i="6"/>
  <c r="C360" i="6"/>
  <c r="D360" i="6"/>
  <c r="E360" i="6"/>
  <c r="F360" i="6" s="1"/>
  <c r="G360" i="6" s="1"/>
  <c r="H360" i="6"/>
  <c r="B361" i="6"/>
  <c r="C361" i="6"/>
  <c r="D361" i="6"/>
  <c r="E361" i="6"/>
  <c r="F361" i="6" s="1"/>
  <c r="G361" i="6" s="1"/>
  <c r="H361" i="6"/>
  <c r="B362" i="6"/>
  <c r="C362" i="6"/>
  <c r="D362" i="6"/>
  <c r="E362" i="6"/>
  <c r="F362" i="6" s="1"/>
  <c r="G362" i="6" s="1"/>
  <c r="H362" i="6"/>
  <c r="B363" i="6"/>
  <c r="C363" i="6"/>
  <c r="D363" i="6"/>
  <c r="E363" i="6"/>
  <c r="F363" i="6" s="1"/>
  <c r="G363" i="6" s="1"/>
  <c r="H363" i="6"/>
  <c r="B364" i="6"/>
  <c r="C364" i="6"/>
  <c r="D364" i="6"/>
  <c r="E364" i="6"/>
  <c r="F364" i="6" s="1"/>
  <c r="G364" i="6" s="1"/>
  <c r="H364" i="6"/>
  <c r="B365" i="6"/>
  <c r="C365" i="6"/>
  <c r="D365" i="6"/>
  <c r="E365" i="6"/>
  <c r="F365" i="6" s="1"/>
  <c r="G365" i="6" s="1"/>
  <c r="H365" i="6"/>
  <c r="B366" i="6"/>
  <c r="C366" i="6"/>
  <c r="D366" i="6"/>
  <c r="E366" i="6"/>
  <c r="F366" i="6" s="1"/>
  <c r="G366" i="6" s="1"/>
  <c r="H366" i="6"/>
  <c r="B367" i="6"/>
  <c r="C367" i="6"/>
  <c r="D367" i="6"/>
  <c r="E367" i="6"/>
  <c r="F367" i="6" s="1"/>
  <c r="G367" i="6" s="1"/>
  <c r="H367" i="6"/>
  <c r="B368" i="6"/>
  <c r="C368" i="6"/>
  <c r="D368" i="6"/>
  <c r="E368" i="6"/>
  <c r="F368" i="6" s="1"/>
  <c r="G368" i="6" s="1"/>
  <c r="H368" i="6"/>
  <c r="B369" i="6"/>
  <c r="C369" i="6"/>
  <c r="D369" i="6"/>
  <c r="E369" i="6"/>
  <c r="F369" i="6" s="1"/>
  <c r="G369" i="6" s="1"/>
  <c r="H369" i="6"/>
  <c r="B370" i="6"/>
  <c r="C370" i="6"/>
  <c r="D370" i="6"/>
  <c r="E370" i="6"/>
  <c r="F370" i="6" s="1"/>
  <c r="G370" i="6" s="1"/>
  <c r="H370" i="6"/>
  <c r="B371" i="6"/>
  <c r="C371" i="6"/>
  <c r="D371" i="6"/>
  <c r="E371" i="6"/>
  <c r="F371" i="6" s="1"/>
  <c r="G371" i="6" s="1"/>
  <c r="H371" i="6"/>
  <c r="B372" i="6"/>
  <c r="C372" i="6"/>
  <c r="D372" i="6"/>
  <c r="E372" i="6"/>
  <c r="F372" i="6" s="1"/>
  <c r="G372" i="6" s="1"/>
  <c r="H372" i="6"/>
  <c r="B373" i="6"/>
  <c r="C373" i="6"/>
  <c r="D373" i="6"/>
  <c r="E373" i="6"/>
  <c r="F373" i="6" s="1"/>
  <c r="G373" i="6" s="1"/>
  <c r="H373" i="6"/>
  <c r="B374" i="6"/>
  <c r="C374" i="6"/>
  <c r="D374" i="6"/>
  <c r="E374" i="6"/>
  <c r="F374" i="6" s="1"/>
  <c r="G374" i="6" s="1"/>
  <c r="H374" i="6"/>
  <c r="B375" i="6"/>
  <c r="C375" i="6"/>
  <c r="D375" i="6"/>
  <c r="E375" i="6"/>
  <c r="F375" i="6" s="1"/>
  <c r="G375" i="6" s="1"/>
  <c r="H375" i="6"/>
  <c r="B376" i="6"/>
  <c r="C376" i="6"/>
  <c r="D376" i="6"/>
  <c r="E376" i="6"/>
  <c r="F376" i="6" s="1"/>
  <c r="G376" i="6" s="1"/>
  <c r="H376" i="6"/>
  <c r="B377" i="6"/>
  <c r="C377" i="6"/>
  <c r="D377" i="6"/>
  <c r="E377" i="6"/>
  <c r="F377" i="6" s="1"/>
  <c r="G377" i="6" s="1"/>
  <c r="H377" i="6"/>
  <c r="B378" i="6"/>
  <c r="C378" i="6"/>
  <c r="D378" i="6"/>
  <c r="E378" i="6"/>
  <c r="F378" i="6" s="1"/>
  <c r="G378" i="6" s="1"/>
  <c r="H378" i="6"/>
  <c r="B379" i="6"/>
  <c r="C379" i="6"/>
  <c r="D379" i="6"/>
  <c r="E379" i="6"/>
  <c r="F379" i="6" s="1"/>
  <c r="G379" i="6" s="1"/>
  <c r="H379" i="6"/>
  <c r="B380" i="6"/>
  <c r="C380" i="6"/>
  <c r="D380" i="6"/>
  <c r="E380" i="6"/>
  <c r="F380" i="6" s="1"/>
  <c r="G380" i="6" s="1"/>
  <c r="H380" i="6"/>
  <c r="B381" i="6"/>
  <c r="C381" i="6"/>
  <c r="D381" i="6"/>
  <c r="E381" i="6"/>
  <c r="F381" i="6" s="1"/>
  <c r="G381" i="6" s="1"/>
  <c r="H381" i="6"/>
  <c r="B382" i="6"/>
  <c r="C382" i="6"/>
  <c r="D382" i="6"/>
  <c r="E382" i="6"/>
  <c r="F382" i="6" s="1"/>
  <c r="G382" i="6" s="1"/>
  <c r="H382" i="6"/>
  <c r="B383" i="6"/>
  <c r="C383" i="6"/>
  <c r="D383" i="6"/>
  <c r="E383" i="6"/>
  <c r="F383" i="6" s="1"/>
  <c r="G383" i="6" s="1"/>
  <c r="H383" i="6"/>
  <c r="B384" i="6"/>
  <c r="C384" i="6"/>
  <c r="D384" i="6"/>
  <c r="E384" i="6"/>
  <c r="F384" i="6" s="1"/>
  <c r="G384" i="6" s="1"/>
  <c r="H384" i="6"/>
  <c r="B385" i="6"/>
  <c r="C385" i="6"/>
  <c r="D385" i="6"/>
  <c r="E385" i="6"/>
  <c r="F385" i="6" s="1"/>
  <c r="G385" i="6" s="1"/>
  <c r="H385" i="6"/>
  <c r="C138" i="6" l="1"/>
  <c r="A61" i="7" l="1"/>
  <c r="B335" i="6" l="1"/>
  <c r="C335" i="6"/>
  <c r="D335" i="6"/>
  <c r="E335" i="6"/>
  <c r="F335" i="6" s="1"/>
  <c r="G335" i="6" s="1"/>
  <c r="H335" i="6"/>
  <c r="B336" i="6"/>
  <c r="C336" i="6"/>
  <c r="D336" i="6"/>
  <c r="E336" i="6"/>
  <c r="F336" i="6" s="1"/>
  <c r="G336" i="6" s="1"/>
  <c r="H336" i="6"/>
  <c r="B337" i="6"/>
  <c r="C337" i="6"/>
  <c r="D337" i="6"/>
  <c r="E337" i="6"/>
  <c r="F337" i="6" s="1"/>
  <c r="G337" i="6" s="1"/>
  <c r="H337" i="6"/>
  <c r="B338" i="6"/>
  <c r="C338" i="6"/>
  <c r="D338" i="6"/>
  <c r="E338" i="6"/>
  <c r="F338" i="6" s="1"/>
  <c r="G338" i="6" s="1"/>
  <c r="H338" i="6"/>
  <c r="B339" i="6"/>
  <c r="C339" i="6"/>
  <c r="D339" i="6"/>
  <c r="E339" i="6"/>
  <c r="F339" i="6" s="1"/>
  <c r="G339" i="6" s="1"/>
  <c r="H339" i="6"/>
  <c r="B340" i="6"/>
  <c r="C340" i="6"/>
  <c r="D340" i="6"/>
  <c r="E340" i="6"/>
  <c r="F340" i="6" s="1"/>
  <c r="G340" i="6" s="1"/>
  <c r="H340" i="6"/>
  <c r="B341" i="6"/>
  <c r="C341" i="6"/>
  <c r="D341" i="6"/>
  <c r="E341" i="6"/>
  <c r="F341" i="6" s="1"/>
  <c r="G341" i="6" s="1"/>
  <c r="H341" i="6"/>
  <c r="B342" i="6"/>
  <c r="C342" i="6"/>
  <c r="D342" i="6"/>
  <c r="E342" i="6"/>
  <c r="F342" i="6" s="1"/>
  <c r="G342" i="6" s="1"/>
  <c r="H342" i="6"/>
  <c r="B343" i="6"/>
  <c r="C343" i="6"/>
  <c r="D343" i="6"/>
  <c r="E343" i="6"/>
  <c r="F343" i="6" s="1"/>
  <c r="G343" i="6" s="1"/>
  <c r="H343" i="6"/>
  <c r="B344" i="6"/>
  <c r="C344" i="6"/>
  <c r="D344" i="6"/>
  <c r="E344" i="6"/>
  <c r="F344" i="6" s="1"/>
  <c r="G344" i="6" s="1"/>
  <c r="H344" i="6"/>
  <c r="B345" i="6"/>
  <c r="C345" i="6"/>
  <c r="D345" i="6"/>
  <c r="E345" i="6"/>
  <c r="F345" i="6" s="1"/>
  <c r="G345" i="6" s="1"/>
  <c r="H345" i="6"/>
  <c r="B346" i="6"/>
  <c r="C346" i="6"/>
  <c r="D346" i="6"/>
  <c r="E346" i="6"/>
  <c r="F346" i="6" s="1"/>
  <c r="G346" i="6" s="1"/>
  <c r="H346" i="6"/>
  <c r="B347" i="6"/>
  <c r="C347" i="6"/>
  <c r="D347" i="6"/>
  <c r="E347" i="6"/>
  <c r="F347" i="6" s="1"/>
  <c r="G347" i="6" s="1"/>
  <c r="H347" i="6"/>
  <c r="B348" i="6"/>
  <c r="C348" i="6"/>
  <c r="D348" i="6"/>
  <c r="E348" i="6"/>
  <c r="F348" i="6" s="1"/>
  <c r="G348" i="6" s="1"/>
  <c r="H348" i="6"/>
  <c r="B349" i="6"/>
  <c r="C349" i="6"/>
  <c r="D349" i="6"/>
  <c r="E349" i="6"/>
  <c r="F349" i="6" s="1"/>
  <c r="G349" i="6" s="1"/>
  <c r="H349" i="6"/>
  <c r="B350" i="6"/>
  <c r="C350" i="6"/>
  <c r="D350" i="6"/>
  <c r="E350" i="6"/>
  <c r="F350" i="6" s="1"/>
  <c r="G350" i="6" s="1"/>
  <c r="H350" i="6"/>
  <c r="B351" i="6"/>
  <c r="C351" i="6"/>
  <c r="D351" i="6"/>
  <c r="E351" i="6"/>
  <c r="F351" i="6" s="1"/>
  <c r="G351" i="6" s="1"/>
  <c r="H351" i="6"/>
  <c r="B352" i="6"/>
  <c r="C352" i="6"/>
  <c r="D352" i="6"/>
  <c r="E352" i="6"/>
  <c r="F352" i="6" s="1"/>
  <c r="G352" i="6" s="1"/>
  <c r="H352" i="6"/>
  <c r="B353" i="6"/>
  <c r="C353" i="6"/>
  <c r="D353" i="6"/>
  <c r="E353" i="6"/>
  <c r="F353" i="6" s="1"/>
  <c r="G353" i="6" s="1"/>
  <c r="H353" i="6"/>
  <c r="B51" i="6"/>
  <c r="C51" i="6"/>
  <c r="D51" i="6"/>
  <c r="E51" i="6"/>
  <c r="F51" i="6" s="1"/>
  <c r="H286" i="6"/>
  <c r="B50" i="6"/>
  <c r="C50" i="6"/>
  <c r="D50" i="6"/>
  <c r="E50" i="6"/>
  <c r="F50" i="6" s="1"/>
  <c r="H287" i="6"/>
  <c r="B49" i="6"/>
  <c r="C49" i="6"/>
  <c r="D49" i="6"/>
  <c r="E49" i="6"/>
  <c r="F49" i="6" s="1"/>
  <c r="H288" i="6"/>
  <c r="B48" i="6"/>
  <c r="C48" i="6"/>
  <c r="D48" i="6"/>
  <c r="E48" i="6"/>
  <c r="F48" i="6" s="1"/>
  <c r="H289" i="6"/>
  <c r="C3" i="6"/>
  <c r="D3" i="6"/>
  <c r="E3" i="6"/>
  <c r="F3" i="6" s="1"/>
  <c r="H290" i="6"/>
  <c r="B2" i="6"/>
  <c r="C2" i="6"/>
  <c r="D2" i="6"/>
  <c r="E2" i="6"/>
  <c r="F2" i="6" s="1"/>
  <c r="H291" i="6"/>
  <c r="B47" i="6"/>
  <c r="C47" i="6"/>
  <c r="D47" i="6"/>
  <c r="E47" i="6"/>
  <c r="F47" i="6" s="1"/>
  <c r="H292" i="6"/>
  <c r="B293" i="6"/>
  <c r="C293" i="6"/>
  <c r="D293" i="6"/>
  <c r="E293" i="6"/>
  <c r="F293" i="6" s="1"/>
  <c r="G293" i="6" s="1"/>
  <c r="H293" i="6"/>
  <c r="B294" i="6"/>
  <c r="C294" i="6"/>
  <c r="D294" i="6"/>
  <c r="E294" i="6"/>
  <c r="F294" i="6" s="1"/>
  <c r="G294" i="6" s="1"/>
  <c r="H294" i="6"/>
  <c r="B295" i="6"/>
  <c r="C295" i="6"/>
  <c r="D295" i="6"/>
  <c r="E295" i="6"/>
  <c r="F295" i="6" s="1"/>
  <c r="G295" i="6" s="1"/>
  <c r="H295" i="6"/>
  <c r="B296" i="6"/>
  <c r="C296" i="6"/>
  <c r="D296" i="6"/>
  <c r="E296" i="6"/>
  <c r="F296" i="6" s="1"/>
  <c r="G296" i="6" s="1"/>
  <c r="H296" i="6"/>
  <c r="B297" i="6"/>
  <c r="C297" i="6"/>
  <c r="D297" i="6"/>
  <c r="E297" i="6"/>
  <c r="F297" i="6" s="1"/>
  <c r="G297" i="6" s="1"/>
  <c r="H297" i="6"/>
  <c r="B298" i="6"/>
  <c r="C298" i="6"/>
  <c r="D298" i="6"/>
  <c r="E298" i="6"/>
  <c r="F298" i="6" s="1"/>
  <c r="G298" i="6" s="1"/>
  <c r="H298" i="6"/>
  <c r="B299" i="6"/>
  <c r="C299" i="6"/>
  <c r="D299" i="6"/>
  <c r="E299" i="6"/>
  <c r="F299" i="6" s="1"/>
  <c r="G299" i="6" s="1"/>
  <c r="H299" i="6"/>
  <c r="B300" i="6"/>
  <c r="C300" i="6"/>
  <c r="D300" i="6"/>
  <c r="E300" i="6"/>
  <c r="F300" i="6" s="1"/>
  <c r="G300" i="6" s="1"/>
  <c r="H300" i="6"/>
  <c r="B301" i="6"/>
  <c r="C301" i="6"/>
  <c r="D301" i="6"/>
  <c r="E301" i="6"/>
  <c r="F301" i="6" s="1"/>
  <c r="G301" i="6" s="1"/>
  <c r="H301" i="6"/>
  <c r="B302" i="6"/>
  <c r="C302" i="6"/>
  <c r="D302" i="6"/>
  <c r="E302" i="6"/>
  <c r="F302" i="6" s="1"/>
  <c r="G302" i="6" s="1"/>
  <c r="H302" i="6"/>
  <c r="B303" i="6"/>
  <c r="C303" i="6"/>
  <c r="D303" i="6"/>
  <c r="E303" i="6"/>
  <c r="F303" i="6" s="1"/>
  <c r="G303" i="6" s="1"/>
  <c r="H303" i="6"/>
  <c r="B304" i="6"/>
  <c r="C304" i="6"/>
  <c r="D304" i="6"/>
  <c r="E304" i="6"/>
  <c r="F304" i="6" s="1"/>
  <c r="G304" i="6" s="1"/>
  <c r="H304" i="6"/>
  <c r="B305" i="6"/>
  <c r="C305" i="6"/>
  <c r="D305" i="6"/>
  <c r="E305" i="6"/>
  <c r="F305" i="6" s="1"/>
  <c r="G305" i="6" s="1"/>
  <c r="H305" i="6"/>
  <c r="B306" i="6"/>
  <c r="C306" i="6"/>
  <c r="D306" i="6"/>
  <c r="E306" i="6"/>
  <c r="F306" i="6" s="1"/>
  <c r="G306" i="6" s="1"/>
  <c r="H306" i="6"/>
  <c r="B307" i="6"/>
  <c r="C307" i="6"/>
  <c r="D307" i="6"/>
  <c r="E307" i="6"/>
  <c r="F307" i="6" s="1"/>
  <c r="G307" i="6" s="1"/>
  <c r="H307" i="6"/>
  <c r="B308" i="6"/>
  <c r="C308" i="6"/>
  <c r="D308" i="6"/>
  <c r="E308" i="6"/>
  <c r="F308" i="6" s="1"/>
  <c r="G308" i="6" s="1"/>
  <c r="H308" i="6"/>
  <c r="B309" i="6"/>
  <c r="C309" i="6"/>
  <c r="D309" i="6"/>
  <c r="E309" i="6"/>
  <c r="F309" i="6" s="1"/>
  <c r="G309" i="6" s="1"/>
  <c r="H309" i="6"/>
  <c r="B310" i="6"/>
  <c r="C310" i="6"/>
  <c r="D310" i="6"/>
  <c r="E310" i="6"/>
  <c r="F310" i="6" s="1"/>
  <c r="G310" i="6" s="1"/>
  <c r="H310" i="6"/>
  <c r="B311" i="6"/>
  <c r="C311" i="6"/>
  <c r="D311" i="6"/>
  <c r="E311" i="6"/>
  <c r="F311" i="6" s="1"/>
  <c r="G311" i="6" s="1"/>
  <c r="H311" i="6"/>
  <c r="B312" i="6"/>
  <c r="C312" i="6"/>
  <c r="D312" i="6"/>
  <c r="E312" i="6"/>
  <c r="F312" i="6" s="1"/>
  <c r="G312" i="6" s="1"/>
  <c r="H312" i="6"/>
  <c r="B313" i="6"/>
  <c r="C313" i="6"/>
  <c r="D313" i="6"/>
  <c r="E313" i="6"/>
  <c r="F313" i="6" s="1"/>
  <c r="G313" i="6" s="1"/>
  <c r="H313" i="6"/>
  <c r="B314" i="6"/>
  <c r="C314" i="6"/>
  <c r="D314" i="6"/>
  <c r="E314" i="6"/>
  <c r="F314" i="6" s="1"/>
  <c r="G314" i="6" s="1"/>
  <c r="H314" i="6"/>
  <c r="B315" i="6"/>
  <c r="C315" i="6"/>
  <c r="D315" i="6"/>
  <c r="E315" i="6"/>
  <c r="F315" i="6" s="1"/>
  <c r="G315" i="6" s="1"/>
  <c r="H315" i="6"/>
  <c r="B316" i="6"/>
  <c r="C316" i="6"/>
  <c r="D316" i="6"/>
  <c r="E316" i="6"/>
  <c r="F316" i="6" s="1"/>
  <c r="G316" i="6" s="1"/>
  <c r="H316" i="6"/>
  <c r="B317" i="6"/>
  <c r="C317" i="6"/>
  <c r="D317" i="6"/>
  <c r="E317" i="6"/>
  <c r="F317" i="6" s="1"/>
  <c r="G317" i="6" s="1"/>
  <c r="H317" i="6"/>
  <c r="B318" i="6"/>
  <c r="C318" i="6"/>
  <c r="D318" i="6"/>
  <c r="E318" i="6"/>
  <c r="F318" i="6" s="1"/>
  <c r="G318" i="6" s="1"/>
  <c r="H318" i="6"/>
  <c r="B319" i="6"/>
  <c r="C319" i="6"/>
  <c r="D319" i="6"/>
  <c r="E319" i="6"/>
  <c r="F319" i="6" s="1"/>
  <c r="G319" i="6" s="1"/>
  <c r="H319" i="6"/>
  <c r="B320" i="6"/>
  <c r="C320" i="6"/>
  <c r="D320" i="6"/>
  <c r="E320" i="6"/>
  <c r="F320" i="6" s="1"/>
  <c r="G320" i="6" s="1"/>
  <c r="H320" i="6"/>
  <c r="B321" i="6"/>
  <c r="C321" i="6"/>
  <c r="D321" i="6"/>
  <c r="E321" i="6"/>
  <c r="F321" i="6" s="1"/>
  <c r="G321" i="6" s="1"/>
  <c r="H321" i="6"/>
  <c r="B322" i="6"/>
  <c r="C322" i="6"/>
  <c r="D322" i="6"/>
  <c r="E322" i="6"/>
  <c r="F322" i="6" s="1"/>
  <c r="G322" i="6" s="1"/>
  <c r="H322" i="6"/>
  <c r="B323" i="6"/>
  <c r="C323" i="6"/>
  <c r="D323" i="6"/>
  <c r="E323" i="6"/>
  <c r="F323" i="6" s="1"/>
  <c r="G323" i="6" s="1"/>
  <c r="H323" i="6"/>
  <c r="B324" i="6"/>
  <c r="C324" i="6"/>
  <c r="D324" i="6"/>
  <c r="E324" i="6"/>
  <c r="F324" i="6" s="1"/>
  <c r="G324" i="6" s="1"/>
  <c r="H324" i="6"/>
  <c r="B325" i="6"/>
  <c r="C325" i="6"/>
  <c r="D325" i="6"/>
  <c r="E325" i="6"/>
  <c r="F325" i="6" s="1"/>
  <c r="G325" i="6" s="1"/>
  <c r="H325" i="6"/>
  <c r="B326" i="6"/>
  <c r="C326" i="6"/>
  <c r="D326" i="6"/>
  <c r="E326" i="6"/>
  <c r="F326" i="6" s="1"/>
  <c r="G326" i="6" s="1"/>
  <c r="H326" i="6"/>
  <c r="B327" i="6"/>
  <c r="C327" i="6"/>
  <c r="D327" i="6"/>
  <c r="E327" i="6"/>
  <c r="F327" i="6" s="1"/>
  <c r="G327" i="6" s="1"/>
  <c r="H327" i="6"/>
  <c r="B328" i="6"/>
  <c r="C328" i="6"/>
  <c r="D328" i="6"/>
  <c r="E328" i="6"/>
  <c r="F328" i="6" s="1"/>
  <c r="G328" i="6" s="1"/>
  <c r="H328" i="6"/>
  <c r="B329" i="6"/>
  <c r="C329" i="6"/>
  <c r="D329" i="6"/>
  <c r="E329" i="6"/>
  <c r="F329" i="6" s="1"/>
  <c r="G329" i="6" s="1"/>
  <c r="H329" i="6"/>
  <c r="B330" i="6"/>
  <c r="C330" i="6"/>
  <c r="D330" i="6"/>
  <c r="E330" i="6"/>
  <c r="F330" i="6" s="1"/>
  <c r="G330" i="6" s="1"/>
  <c r="H330" i="6"/>
  <c r="B331" i="6"/>
  <c r="C331" i="6"/>
  <c r="D331" i="6"/>
  <c r="E331" i="6"/>
  <c r="F331" i="6" s="1"/>
  <c r="G331" i="6" s="1"/>
  <c r="H331" i="6"/>
  <c r="B332" i="6"/>
  <c r="C332" i="6"/>
  <c r="D332" i="6"/>
  <c r="E332" i="6"/>
  <c r="F332" i="6" s="1"/>
  <c r="G332" i="6" s="1"/>
  <c r="H332" i="6"/>
  <c r="B333" i="6"/>
  <c r="C333" i="6"/>
  <c r="D333" i="6"/>
  <c r="E333" i="6"/>
  <c r="F333" i="6" s="1"/>
  <c r="G333" i="6" s="1"/>
  <c r="H333" i="6"/>
  <c r="B334" i="6"/>
  <c r="C334" i="6"/>
  <c r="D334" i="6"/>
  <c r="E334" i="6"/>
  <c r="F334" i="6" s="1"/>
  <c r="G334" i="6" s="1"/>
  <c r="H334" i="6"/>
  <c r="B84" i="6" l="1"/>
  <c r="C84" i="6"/>
  <c r="D84" i="6"/>
  <c r="E84" i="6"/>
  <c r="F84" i="6" s="1"/>
  <c r="H214" i="6"/>
  <c r="B42" i="6"/>
  <c r="C42" i="6"/>
  <c r="D42" i="6"/>
  <c r="E42" i="6"/>
  <c r="F42" i="6" s="1"/>
  <c r="H215" i="6"/>
  <c r="B83" i="6"/>
  <c r="C83" i="6"/>
  <c r="D83" i="6"/>
  <c r="E83" i="6"/>
  <c r="F83" i="6" s="1"/>
  <c r="H216" i="6"/>
  <c r="B41" i="6"/>
  <c r="C41" i="6"/>
  <c r="D41" i="6"/>
  <c r="E41" i="6"/>
  <c r="F41" i="6" s="1"/>
  <c r="H217" i="6"/>
  <c r="B82" i="6"/>
  <c r="C82" i="6"/>
  <c r="D82" i="6"/>
  <c r="E82" i="6"/>
  <c r="F82" i="6" s="1"/>
  <c r="H218" i="6"/>
  <c r="B40" i="6"/>
  <c r="C40" i="6"/>
  <c r="D40" i="6"/>
  <c r="E40" i="6"/>
  <c r="F40" i="6" s="1"/>
  <c r="H219" i="6"/>
  <c r="B81" i="6"/>
  <c r="C81" i="6"/>
  <c r="D81" i="6"/>
  <c r="E81" i="6"/>
  <c r="F81" i="6" s="1"/>
  <c r="H220" i="6"/>
  <c r="B39" i="6"/>
  <c r="C39" i="6"/>
  <c r="D39" i="6"/>
  <c r="E39" i="6"/>
  <c r="F39" i="6" s="1"/>
  <c r="H221" i="6"/>
  <c r="B80" i="6"/>
  <c r="C80" i="6"/>
  <c r="D80" i="6"/>
  <c r="E80" i="6"/>
  <c r="F80" i="6" s="1"/>
  <c r="H222" i="6"/>
  <c r="B38" i="6"/>
  <c r="C38" i="6"/>
  <c r="D38" i="6"/>
  <c r="E38" i="6"/>
  <c r="F38" i="6" s="1"/>
  <c r="H223" i="6"/>
  <c r="B79" i="6"/>
  <c r="C79" i="6"/>
  <c r="D79" i="6"/>
  <c r="E79" i="6"/>
  <c r="F79" i="6" s="1"/>
  <c r="H224" i="6"/>
  <c r="B37" i="6"/>
  <c r="C37" i="6"/>
  <c r="D37" i="6"/>
  <c r="E37" i="6"/>
  <c r="F37" i="6" s="1"/>
  <c r="H225" i="6"/>
  <c r="B78" i="6"/>
  <c r="C78" i="6"/>
  <c r="D78" i="6"/>
  <c r="E78" i="6"/>
  <c r="F78" i="6" s="1"/>
  <c r="H226" i="6"/>
  <c r="B36" i="6"/>
  <c r="C36" i="6"/>
  <c r="D36" i="6"/>
  <c r="E36" i="6"/>
  <c r="F36" i="6" s="1"/>
  <c r="H227" i="6"/>
  <c r="B77" i="6"/>
  <c r="C77" i="6"/>
  <c r="D77" i="6"/>
  <c r="E77" i="6"/>
  <c r="F77" i="6" s="1"/>
  <c r="H228" i="6"/>
  <c r="B76" i="6"/>
  <c r="C76" i="6"/>
  <c r="D76" i="6"/>
  <c r="E76" i="6"/>
  <c r="F76" i="6" s="1"/>
  <c r="H229" i="6"/>
  <c r="B35" i="6"/>
  <c r="C35" i="6"/>
  <c r="D35" i="6"/>
  <c r="E35" i="6"/>
  <c r="F35" i="6" s="1"/>
  <c r="H230" i="6"/>
  <c r="B75" i="6"/>
  <c r="C75" i="6"/>
  <c r="D75" i="6"/>
  <c r="E75" i="6"/>
  <c r="F75" i="6" s="1"/>
  <c r="H231" i="6"/>
  <c r="B34" i="6"/>
  <c r="C34" i="6"/>
  <c r="D34" i="6"/>
  <c r="E34" i="6"/>
  <c r="F34" i="6" s="1"/>
  <c r="H232" i="6"/>
  <c r="B33" i="6"/>
  <c r="C33" i="6"/>
  <c r="D33" i="6"/>
  <c r="E33" i="6"/>
  <c r="F33" i="6" s="1"/>
  <c r="H233" i="6"/>
  <c r="B32" i="6"/>
  <c r="C32" i="6"/>
  <c r="D32" i="6"/>
  <c r="E32" i="6"/>
  <c r="F32" i="6" s="1"/>
  <c r="H234" i="6"/>
  <c r="B74" i="6"/>
  <c r="C74" i="6"/>
  <c r="D74" i="6"/>
  <c r="E74" i="6"/>
  <c r="F74" i="6" s="1"/>
  <c r="H235" i="6"/>
  <c r="B31" i="6"/>
  <c r="C31" i="6"/>
  <c r="D31" i="6"/>
  <c r="E31" i="6"/>
  <c r="F31" i="6" s="1"/>
  <c r="H236" i="6"/>
  <c r="B30" i="6"/>
  <c r="C30" i="6"/>
  <c r="D30" i="6"/>
  <c r="E30" i="6"/>
  <c r="F30" i="6" s="1"/>
  <c r="H237" i="6"/>
  <c r="B73" i="6"/>
  <c r="C73" i="6"/>
  <c r="D73" i="6"/>
  <c r="E73" i="6"/>
  <c r="F73" i="6" s="1"/>
  <c r="H238" i="6"/>
  <c r="B29" i="6"/>
  <c r="C29" i="6"/>
  <c r="D29" i="6"/>
  <c r="E29" i="6"/>
  <c r="F29" i="6" s="1"/>
  <c r="H239" i="6"/>
  <c r="B72" i="6"/>
  <c r="C72" i="6"/>
  <c r="D72" i="6"/>
  <c r="E72" i="6"/>
  <c r="F72" i="6" s="1"/>
  <c r="H240" i="6"/>
  <c r="B71" i="6"/>
  <c r="C71" i="6"/>
  <c r="D71" i="6"/>
  <c r="E71" i="6"/>
  <c r="F71" i="6" s="1"/>
  <c r="H241" i="6"/>
  <c r="B28" i="6"/>
  <c r="C28" i="6"/>
  <c r="D28" i="6"/>
  <c r="E28" i="6"/>
  <c r="F28" i="6" s="1"/>
  <c r="H242" i="6"/>
  <c r="B70" i="6"/>
  <c r="C70" i="6"/>
  <c r="D70" i="6"/>
  <c r="E70" i="6"/>
  <c r="F70" i="6" s="1"/>
  <c r="H243" i="6"/>
  <c r="B27" i="6"/>
  <c r="C27" i="6"/>
  <c r="D27" i="6"/>
  <c r="E27" i="6"/>
  <c r="F27" i="6" s="1"/>
  <c r="H244" i="6"/>
  <c r="B69" i="6"/>
  <c r="C69" i="6"/>
  <c r="D69" i="6"/>
  <c r="E69" i="6"/>
  <c r="F69" i="6" s="1"/>
  <c r="H245" i="6"/>
  <c r="B26" i="6"/>
  <c r="C26" i="6"/>
  <c r="D26" i="6"/>
  <c r="E26" i="6"/>
  <c r="F26" i="6" s="1"/>
  <c r="H246" i="6"/>
  <c r="B68" i="6"/>
  <c r="C68" i="6"/>
  <c r="D68" i="6"/>
  <c r="E68" i="6"/>
  <c r="F68" i="6" s="1"/>
  <c r="H247" i="6"/>
  <c r="B25" i="6"/>
  <c r="C25" i="6"/>
  <c r="D25" i="6"/>
  <c r="E25" i="6"/>
  <c r="F25" i="6" s="1"/>
  <c r="H248" i="6"/>
  <c r="B67" i="6"/>
  <c r="C67" i="6"/>
  <c r="D67" i="6"/>
  <c r="E67" i="6"/>
  <c r="F67" i="6" s="1"/>
  <c r="H249" i="6"/>
  <c r="B24" i="6"/>
  <c r="C24" i="6"/>
  <c r="D24" i="6"/>
  <c r="E24" i="6"/>
  <c r="F24" i="6" s="1"/>
  <c r="H250" i="6"/>
  <c r="B66" i="6"/>
  <c r="C66" i="6"/>
  <c r="D66" i="6"/>
  <c r="E66" i="6"/>
  <c r="F66" i="6" s="1"/>
  <c r="H251" i="6"/>
  <c r="B23" i="6"/>
  <c r="C23" i="6"/>
  <c r="D23" i="6"/>
  <c r="E23" i="6"/>
  <c r="F23" i="6" s="1"/>
  <c r="H252" i="6"/>
  <c r="B65" i="6"/>
  <c r="C65" i="6"/>
  <c r="D65" i="6"/>
  <c r="E65" i="6"/>
  <c r="F65" i="6" s="1"/>
  <c r="H253" i="6"/>
  <c r="B22" i="6"/>
  <c r="C22" i="6"/>
  <c r="D22" i="6"/>
  <c r="E22" i="6"/>
  <c r="F22" i="6" s="1"/>
  <c r="H254" i="6"/>
  <c r="B64" i="6"/>
  <c r="C64" i="6"/>
  <c r="D64" i="6"/>
  <c r="E64" i="6"/>
  <c r="F64" i="6" s="1"/>
  <c r="H255" i="6"/>
  <c r="B21" i="6"/>
  <c r="C21" i="6"/>
  <c r="D21" i="6"/>
  <c r="E21" i="6"/>
  <c r="F21" i="6" s="1"/>
  <c r="H256" i="6"/>
  <c r="B63" i="6"/>
  <c r="C63" i="6"/>
  <c r="D63" i="6"/>
  <c r="E63" i="6"/>
  <c r="F63" i="6" s="1"/>
  <c r="H257" i="6"/>
  <c r="B20" i="6"/>
  <c r="C20" i="6"/>
  <c r="D20" i="6"/>
  <c r="E20" i="6"/>
  <c r="F20" i="6" s="1"/>
  <c r="H258" i="6"/>
  <c r="B19" i="6"/>
  <c r="C19" i="6"/>
  <c r="D19" i="6"/>
  <c r="E19" i="6"/>
  <c r="F19" i="6" s="1"/>
  <c r="H259" i="6"/>
  <c r="B18" i="6"/>
  <c r="C18" i="6"/>
  <c r="D18" i="6"/>
  <c r="E18" i="6"/>
  <c r="F18" i="6" s="1"/>
  <c r="H260" i="6"/>
  <c r="B17" i="6"/>
  <c r="C17" i="6"/>
  <c r="D17" i="6"/>
  <c r="E17" i="6"/>
  <c r="F17" i="6" s="1"/>
  <c r="H261" i="6"/>
  <c r="B16" i="6"/>
  <c r="C16" i="6"/>
  <c r="D16" i="6"/>
  <c r="E16" i="6"/>
  <c r="F16" i="6" s="1"/>
  <c r="H262" i="6"/>
  <c r="B15" i="6"/>
  <c r="C15" i="6"/>
  <c r="D15" i="6"/>
  <c r="E15" i="6"/>
  <c r="F15" i="6" s="1"/>
  <c r="H263" i="6"/>
  <c r="B62" i="6"/>
  <c r="C62" i="6"/>
  <c r="D62" i="6"/>
  <c r="E62" i="6"/>
  <c r="F62" i="6" s="1"/>
  <c r="H264" i="6"/>
  <c r="B14" i="6"/>
  <c r="C14" i="6"/>
  <c r="D14" i="6"/>
  <c r="E14" i="6"/>
  <c r="F14" i="6" s="1"/>
  <c r="H265" i="6"/>
  <c r="B61" i="6"/>
  <c r="C61" i="6"/>
  <c r="D61" i="6"/>
  <c r="E61" i="6"/>
  <c r="F61" i="6" s="1"/>
  <c r="H266" i="6"/>
  <c r="B13" i="6"/>
  <c r="C13" i="6"/>
  <c r="D13" i="6"/>
  <c r="E13" i="6"/>
  <c r="F13" i="6" s="1"/>
  <c r="H267" i="6"/>
  <c r="B60" i="6"/>
  <c r="C60" i="6"/>
  <c r="D60" i="6"/>
  <c r="E60" i="6"/>
  <c r="F60" i="6" s="1"/>
  <c r="H268" i="6"/>
  <c r="B12" i="6"/>
  <c r="C12" i="6"/>
  <c r="D12" i="6"/>
  <c r="E12" i="6"/>
  <c r="F12" i="6" s="1"/>
  <c r="H269" i="6"/>
  <c r="B59" i="6"/>
  <c r="C59" i="6"/>
  <c r="D59" i="6"/>
  <c r="E59" i="6"/>
  <c r="F59" i="6" s="1"/>
  <c r="H270" i="6"/>
  <c r="B11" i="6"/>
  <c r="C11" i="6"/>
  <c r="D11" i="6"/>
  <c r="E11" i="6"/>
  <c r="F11" i="6" s="1"/>
  <c r="H271" i="6"/>
  <c r="B58" i="6"/>
  <c r="C58" i="6"/>
  <c r="D58" i="6"/>
  <c r="E58" i="6"/>
  <c r="F58" i="6" s="1"/>
  <c r="H272" i="6"/>
  <c r="B10" i="6"/>
  <c r="C10" i="6"/>
  <c r="D10" i="6"/>
  <c r="E10" i="6"/>
  <c r="F10" i="6" s="1"/>
  <c r="H273" i="6"/>
  <c r="B57" i="6"/>
  <c r="C57" i="6"/>
  <c r="D57" i="6"/>
  <c r="E57" i="6"/>
  <c r="F57" i="6" s="1"/>
  <c r="H274" i="6"/>
  <c r="B9" i="6"/>
  <c r="C9" i="6"/>
  <c r="D9" i="6"/>
  <c r="E9" i="6"/>
  <c r="F9" i="6" s="1"/>
  <c r="H275" i="6"/>
  <c r="B56" i="6"/>
  <c r="C56" i="6"/>
  <c r="D56" i="6"/>
  <c r="E56" i="6"/>
  <c r="F56" i="6" s="1"/>
  <c r="H276" i="6"/>
  <c r="B8" i="6"/>
  <c r="C8" i="6"/>
  <c r="D8" i="6"/>
  <c r="E8" i="6"/>
  <c r="F8" i="6" s="1"/>
  <c r="H277" i="6"/>
  <c r="B55" i="6"/>
  <c r="C55" i="6"/>
  <c r="D55" i="6"/>
  <c r="E55" i="6"/>
  <c r="F55" i="6" s="1"/>
  <c r="H278" i="6"/>
  <c r="B7" i="6"/>
  <c r="C7" i="6"/>
  <c r="D7" i="6"/>
  <c r="E7" i="6"/>
  <c r="F7" i="6" s="1"/>
  <c r="H279" i="6"/>
  <c r="B54" i="6"/>
  <c r="C54" i="6"/>
  <c r="D54" i="6"/>
  <c r="E54" i="6"/>
  <c r="F54" i="6" s="1"/>
  <c r="H280" i="6"/>
  <c r="B6" i="6"/>
  <c r="C6" i="6"/>
  <c r="D6" i="6"/>
  <c r="E6" i="6"/>
  <c r="F6" i="6" s="1"/>
  <c r="H281" i="6"/>
  <c r="B53" i="6"/>
  <c r="C53" i="6"/>
  <c r="D53" i="6"/>
  <c r="E53" i="6"/>
  <c r="F53" i="6" s="1"/>
  <c r="H282" i="6"/>
  <c r="B5" i="6"/>
  <c r="C5" i="6"/>
  <c r="D5" i="6"/>
  <c r="E5" i="6"/>
  <c r="F5" i="6" s="1"/>
  <c r="H283" i="6"/>
  <c r="B52" i="6"/>
  <c r="C52" i="6"/>
  <c r="D52" i="6"/>
  <c r="E52" i="6"/>
  <c r="F52" i="6" s="1"/>
  <c r="H284" i="6"/>
  <c r="B4" i="6"/>
  <c r="C4" i="6"/>
  <c r="D4" i="6"/>
  <c r="E4" i="6"/>
  <c r="F4" i="6" s="1"/>
  <c r="H285" i="6"/>
  <c r="B43" i="6"/>
  <c r="B247" i="6" l="1"/>
  <c r="C247" i="6"/>
  <c r="D247" i="6"/>
  <c r="E247" i="6"/>
  <c r="F247" i="6" s="1"/>
  <c r="H97" i="6"/>
  <c r="B246" i="6"/>
  <c r="C246" i="6"/>
  <c r="D246" i="6"/>
  <c r="E246" i="6"/>
  <c r="F246" i="6" s="1"/>
  <c r="G246" i="6" s="1"/>
  <c r="H98" i="6"/>
  <c r="B245" i="6"/>
  <c r="C245" i="6"/>
  <c r="D245" i="6"/>
  <c r="E245" i="6"/>
  <c r="F245" i="6" s="1"/>
  <c r="H99" i="6"/>
  <c r="B244" i="6"/>
  <c r="C244" i="6"/>
  <c r="D244" i="6"/>
  <c r="E244" i="6"/>
  <c r="F244" i="6" s="1"/>
  <c r="H100" i="6"/>
  <c r="B243" i="6"/>
  <c r="C243" i="6"/>
  <c r="D243" i="6"/>
  <c r="E243" i="6"/>
  <c r="F243" i="6" s="1"/>
  <c r="H101" i="6"/>
  <c r="B142" i="6"/>
  <c r="C142" i="6"/>
  <c r="D142" i="6"/>
  <c r="E142" i="6"/>
  <c r="F142" i="6" s="1"/>
  <c r="H102" i="6"/>
  <c r="B141" i="6"/>
  <c r="C141" i="6"/>
  <c r="D141" i="6"/>
  <c r="E141" i="6"/>
  <c r="F141" i="6" s="1"/>
  <c r="H103" i="6"/>
  <c r="B140" i="6"/>
  <c r="C140" i="6"/>
  <c r="D140" i="6"/>
  <c r="E140" i="6"/>
  <c r="F140" i="6" s="1"/>
  <c r="H104" i="6"/>
  <c r="B139" i="6"/>
  <c r="C139" i="6"/>
  <c r="D139" i="6"/>
  <c r="E139" i="6"/>
  <c r="F139" i="6" s="1"/>
  <c r="H105" i="6"/>
  <c r="B138" i="6"/>
  <c r="D138" i="6"/>
  <c r="E138" i="6"/>
  <c r="F138" i="6" s="1"/>
  <c r="H106" i="6"/>
  <c r="B137" i="6"/>
  <c r="C137" i="6"/>
  <c r="D137" i="6"/>
  <c r="E137" i="6"/>
  <c r="F137" i="6" s="1"/>
  <c r="H107" i="6"/>
  <c r="B136" i="6"/>
  <c r="C136" i="6"/>
  <c r="D136" i="6"/>
  <c r="E136" i="6"/>
  <c r="F136" i="6" s="1"/>
  <c r="H108" i="6"/>
  <c r="B135" i="6"/>
  <c r="C135" i="6"/>
  <c r="D135" i="6"/>
  <c r="E135" i="6"/>
  <c r="F135" i="6" s="1"/>
  <c r="H109" i="6"/>
  <c r="B192" i="6"/>
  <c r="C192" i="6"/>
  <c r="D192" i="6"/>
  <c r="E192" i="6"/>
  <c r="F192" i="6" s="1"/>
  <c r="H110" i="6"/>
  <c r="B191" i="6"/>
  <c r="C191" i="6"/>
  <c r="D191" i="6"/>
  <c r="E191" i="6"/>
  <c r="F191" i="6" s="1"/>
  <c r="H111" i="6"/>
  <c r="B190" i="6"/>
  <c r="C190" i="6"/>
  <c r="D190" i="6"/>
  <c r="E190" i="6"/>
  <c r="F190" i="6" s="1"/>
  <c r="H112" i="6"/>
  <c r="B189" i="6"/>
  <c r="C189" i="6"/>
  <c r="D189" i="6"/>
  <c r="E189" i="6"/>
  <c r="F189" i="6" s="1"/>
  <c r="H113" i="6"/>
  <c r="B188" i="6"/>
  <c r="C188" i="6"/>
  <c r="D188" i="6"/>
  <c r="E188" i="6"/>
  <c r="F188" i="6" s="1"/>
  <c r="H114" i="6"/>
  <c r="B187" i="6"/>
  <c r="C187" i="6"/>
  <c r="D187" i="6"/>
  <c r="E187" i="6"/>
  <c r="F187" i="6" s="1"/>
  <c r="H115" i="6"/>
  <c r="B186" i="6"/>
  <c r="C186" i="6"/>
  <c r="D186" i="6"/>
  <c r="E186" i="6"/>
  <c r="F186" i="6" s="1"/>
  <c r="H116" i="6"/>
  <c r="B185" i="6"/>
  <c r="C185" i="6"/>
  <c r="D185" i="6"/>
  <c r="E185" i="6"/>
  <c r="F185" i="6" s="1"/>
  <c r="H117" i="6"/>
  <c r="B184" i="6"/>
  <c r="C184" i="6"/>
  <c r="D184" i="6"/>
  <c r="E184" i="6"/>
  <c r="F184" i="6" s="1"/>
  <c r="H118" i="6"/>
  <c r="B183" i="6"/>
  <c r="C183" i="6"/>
  <c r="D183" i="6"/>
  <c r="E183" i="6"/>
  <c r="F183" i="6" s="1"/>
  <c r="H119" i="6"/>
  <c r="B182" i="6"/>
  <c r="C182" i="6"/>
  <c r="D182" i="6"/>
  <c r="E182" i="6"/>
  <c r="F182" i="6" s="1"/>
  <c r="H120" i="6"/>
  <c r="B181" i="6"/>
  <c r="C181" i="6"/>
  <c r="D181" i="6"/>
  <c r="E181" i="6"/>
  <c r="F181" i="6" s="1"/>
  <c r="H121" i="6"/>
  <c r="B180" i="6"/>
  <c r="C180" i="6"/>
  <c r="D180" i="6"/>
  <c r="E180" i="6"/>
  <c r="F180" i="6" s="1"/>
  <c r="H122" i="6"/>
  <c r="B179" i="6"/>
  <c r="C179" i="6"/>
  <c r="D179" i="6"/>
  <c r="E179" i="6"/>
  <c r="F179" i="6" s="1"/>
  <c r="H123" i="6"/>
  <c r="B134" i="6"/>
  <c r="C134" i="6"/>
  <c r="D134" i="6"/>
  <c r="E134" i="6"/>
  <c r="F134" i="6" s="1"/>
  <c r="H124" i="6"/>
  <c r="B178" i="6"/>
  <c r="C178" i="6"/>
  <c r="D178" i="6"/>
  <c r="E178" i="6"/>
  <c r="F178" i="6" s="1"/>
  <c r="H125" i="6"/>
  <c r="B133" i="6"/>
  <c r="C133" i="6"/>
  <c r="D133" i="6"/>
  <c r="E133" i="6"/>
  <c r="F133" i="6" s="1"/>
  <c r="H126" i="6"/>
  <c r="B177" i="6"/>
  <c r="C177" i="6"/>
  <c r="D177" i="6"/>
  <c r="E177" i="6"/>
  <c r="F177" i="6" s="1"/>
  <c r="H127" i="6"/>
  <c r="B132" i="6"/>
  <c r="C132" i="6"/>
  <c r="D132" i="6"/>
  <c r="E132" i="6"/>
  <c r="F132" i="6" s="1"/>
  <c r="H128" i="6"/>
  <c r="B176" i="6"/>
  <c r="C176" i="6"/>
  <c r="D176" i="6"/>
  <c r="E176" i="6"/>
  <c r="F176" i="6" s="1"/>
  <c r="H129" i="6"/>
  <c r="B131" i="6"/>
  <c r="C131" i="6"/>
  <c r="D131" i="6"/>
  <c r="E131" i="6"/>
  <c r="F131" i="6" s="1"/>
  <c r="H130" i="6"/>
  <c r="B175" i="6"/>
  <c r="C175" i="6"/>
  <c r="D175" i="6"/>
  <c r="E175" i="6"/>
  <c r="F175" i="6" s="1"/>
  <c r="H131" i="6"/>
  <c r="B130" i="6"/>
  <c r="C130" i="6"/>
  <c r="D130" i="6"/>
  <c r="E130" i="6"/>
  <c r="F130" i="6" s="1"/>
  <c r="G132" i="6" s="1"/>
  <c r="H132" i="6"/>
  <c r="B174" i="6"/>
  <c r="C174" i="6"/>
  <c r="D174" i="6"/>
  <c r="E174" i="6"/>
  <c r="F174" i="6" s="1"/>
  <c r="H133" i="6"/>
  <c r="B129" i="6"/>
  <c r="C129" i="6"/>
  <c r="D129" i="6"/>
  <c r="E129" i="6"/>
  <c r="F129" i="6" s="1"/>
  <c r="H134" i="6"/>
  <c r="B128" i="6"/>
  <c r="C128" i="6"/>
  <c r="D128" i="6"/>
  <c r="E128" i="6"/>
  <c r="F128" i="6" s="1"/>
  <c r="H135" i="6"/>
  <c r="B127" i="6"/>
  <c r="C127" i="6"/>
  <c r="D127" i="6"/>
  <c r="E127" i="6"/>
  <c r="F127" i="6" s="1"/>
  <c r="G136" i="6" s="1"/>
  <c r="H136" i="6"/>
  <c r="B126" i="6"/>
  <c r="C126" i="6"/>
  <c r="D126" i="6"/>
  <c r="E126" i="6"/>
  <c r="F126" i="6" s="1"/>
  <c r="H137" i="6"/>
  <c r="B125" i="6"/>
  <c r="C125" i="6"/>
  <c r="D125" i="6"/>
  <c r="E125" i="6"/>
  <c r="F125" i="6" s="1"/>
  <c r="G138" i="6" s="1"/>
  <c r="H138" i="6"/>
  <c r="B173" i="6"/>
  <c r="C173" i="6"/>
  <c r="D173" i="6"/>
  <c r="E173" i="6"/>
  <c r="F173" i="6" s="1"/>
  <c r="H139" i="6"/>
  <c r="B124" i="6"/>
  <c r="C124" i="6"/>
  <c r="D124" i="6"/>
  <c r="E124" i="6"/>
  <c r="F124" i="6" s="1"/>
  <c r="H140" i="6"/>
  <c r="B123" i="6"/>
  <c r="C123" i="6"/>
  <c r="D123" i="6"/>
  <c r="E123" i="6"/>
  <c r="F123" i="6" s="1"/>
  <c r="H141" i="6"/>
  <c r="B172" i="6"/>
  <c r="C172" i="6"/>
  <c r="D172" i="6"/>
  <c r="E172" i="6"/>
  <c r="F172" i="6" s="1"/>
  <c r="H142" i="6"/>
  <c r="B122" i="6"/>
  <c r="C122" i="6"/>
  <c r="D122" i="6"/>
  <c r="E122" i="6"/>
  <c r="F122" i="6" s="1"/>
  <c r="H143" i="6"/>
  <c r="B171" i="6"/>
  <c r="C171" i="6"/>
  <c r="D171" i="6"/>
  <c r="E171" i="6"/>
  <c r="F171" i="6" s="1"/>
  <c r="H144" i="6"/>
  <c r="B121" i="6"/>
  <c r="C121" i="6"/>
  <c r="D121" i="6"/>
  <c r="E121" i="6"/>
  <c r="F121" i="6" s="1"/>
  <c r="H145" i="6"/>
  <c r="B170" i="6"/>
  <c r="C170" i="6"/>
  <c r="D170" i="6"/>
  <c r="E170" i="6"/>
  <c r="F170" i="6" s="1"/>
  <c r="H146" i="6"/>
  <c r="B120" i="6"/>
  <c r="C120" i="6"/>
  <c r="D120" i="6"/>
  <c r="E120" i="6"/>
  <c r="F120" i="6" s="1"/>
  <c r="H147" i="6"/>
  <c r="B169" i="6"/>
  <c r="C169" i="6"/>
  <c r="D169" i="6"/>
  <c r="E169" i="6"/>
  <c r="F169" i="6" s="1"/>
  <c r="H148" i="6"/>
  <c r="B119" i="6"/>
  <c r="C119" i="6"/>
  <c r="D119" i="6"/>
  <c r="E119" i="6"/>
  <c r="F119" i="6" s="1"/>
  <c r="H149" i="6"/>
  <c r="B168" i="6"/>
  <c r="C168" i="6"/>
  <c r="D168" i="6"/>
  <c r="E168" i="6"/>
  <c r="F168" i="6" s="1"/>
  <c r="H150" i="6"/>
  <c r="B118" i="6"/>
  <c r="C118" i="6"/>
  <c r="D118" i="6"/>
  <c r="E118" i="6"/>
  <c r="F118" i="6" s="1"/>
  <c r="H151" i="6"/>
  <c r="B167" i="6"/>
  <c r="C167" i="6"/>
  <c r="D167" i="6"/>
  <c r="E167" i="6"/>
  <c r="F167" i="6" s="1"/>
  <c r="H152" i="6"/>
  <c r="B117" i="6"/>
  <c r="C117" i="6"/>
  <c r="D117" i="6"/>
  <c r="E117" i="6"/>
  <c r="F117" i="6" s="1"/>
  <c r="H153" i="6"/>
  <c r="B116" i="6"/>
  <c r="C116" i="6"/>
  <c r="D116" i="6"/>
  <c r="E116" i="6"/>
  <c r="F116" i="6" s="1"/>
  <c r="H154" i="6"/>
  <c r="B115" i="6"/>
  <c r="C115" i="6"/>
  <c r="D115" i="6"/>
  <c r="E115" i="6"/>
  <c r="F115" i="6" s="1"/>
  <c r="H155" i="6"/>
  <c r="B114" i="6"/>
  <c r="C114" i="6"/>
  <c r="D114" i="6"/>
  <c r="E114" i="6"/>
  <c r="F114" i="6" s="1"/>
  <c r="H156" i="6"/>
  <c r="B113" i="6"/>
  <c r="C113" i="6"/>
  <c r="D113" i="6"/>
  <c r="E113" i="6"/>
  <c r="F113" i="6" s="1"/>
  <c r="H157" i="6"/>
  <c r="B112" i="6"/>
  <c r="C112" i="6"/>
  <c r="D112" i="6"/>
  <c r="E112" i="6"/>
  <c r="F112" i="6" s="1"/>
  <c r="H158" i="6"/>
  <c r="B111" i="6"/>
  <c r="C111" i="6"/>
  <c r="D111" i="6"/>
  <c r="E111" i="6"/>
  <c r="F111" i="6" s="1"/>
  <c r="H159" i="6"/>
  <c r="B110" i="6"/>
  <c r="C110" i="6"/>
  <c r="D110" i="6"/>
  <c r="E110" i="6"/>
  <c r="F110" i="6" s="1"/>
  <c r="H160" i="6"/>
  <c r="B109" i="6"/>
  <c r="C109" i="6"/>
  <c r="D109" i="6"/>
  <c r="E109" i="6"/>
  <c r="F109" i="6" s="1"/>
  <c r="H161" i="6"/>
  <c r="B108" i="6"/>
  <c r="C108" i="6"/>
  <c r="D108" i="6"/>
  <c r="E108" i="6"/>
  <c r="F108" i="6" s="1"/>
  <c r="H162" i="6"/>
  <c r="B107" i="6"/>
  <c r="C107" i="6"/>
  <c r="D107" i="6"/>
  <c r="E107" i="6"/>
  <c r="F107" i="6" s="1"/>
  <c r="H163" i="6"/>
  <c r="B106" i="6"/>
  <c r="C106" i="6"/>
  <c r="D106" i="6"/>
  <c r="E106" i="6"/>
  <c r="F106" i="6" s="1"/>
  <c r="H164" i="6"/>
  <c r="B166" i="6"/>
  <c r="C166" i="6"/>
  <c r="D166" i="6"/>
  <c r="E166" i="6"/>
  <c r="F166" i="6" s="1"/>
  <c r="H165" i="6"/>
  <c r="B165" i="6"/>
  <c r="C165" i="6"/>
  <c r="D165" i="6"/>
  <c r="E165" i="6"/>
  <c r="F165" i="6" s="1"/>
  <c r="H166" i="6"/>
  <c r="B105" i="6"/>
  <c r="C105" i="6"/>
  <c r="D105" i="6"/>
  <c r="E105" i="6"/>
  <c r="F105" i="6" s="1"/>
  <c r="H167" i="6"/>
  <c r="B164" i="6"/>
  <c r="C164" i="6"/>
  <c r="D164" i="6"/>
  <c r="E164" i="6"/>
  <c r="F164" i="6" s="1"/>
  <c r="H168" i="6"/>
  <c r="B104" i="6"/>
  <c r="C104" i="6"/>
  <c r="D104" i="6"/>
  <c r="E104" i="6"/>
  <c r="F104" i="6" s="1"/>
  <c r="H169" i="6"/>
  <c r="B163" i="6"/>
  <c r="C163" i="6"/>
  <c r="D163" i="6"/>
  <c r="E163" i="6"/>
  <c r="F163" i="6" s="1"/>
  <c r="G170" i="6" s="1"/>
  <c r="H170" i="6"/>
  <c r="B103" i="6"/>
  <c r="C103" i="6"/>
  <c r="D103" i="6"/>
  <c r="E103" i="6"/>
  <c r="F103" i="6" s="1"/>
  <c r="H171" i="6"/>
  <c r="B162" i="6"/>
  <c r="C162" i="6"/>
  <c r="D162" i="6"/>
  <c r="E162" i="6"/>
  <c r="F162" i="6" s="1"/>
  <c r="H172" i="6"/>
  <c r="B102" i="6"/>
  <c r="C102" i="6"/>
  <c r="D102" i="6"/>
  <c r="E102" i="6"/>
  <c r="F102" i="6" s="1"/>
  <c r="H173" i="6"/>
  <c r="B161" i="6"/>
  <c r="C161" i="6"/>
  <c r="D161" i="6"/>
  <c r="E161" i="6"/>
  <c r="F161" i="6" s="1"/>
  <c r="H174" i="6"/>
  <c r="B160" i="6"/>
  <c r="C160" i="6"/>
  <c r="D160" i="6"/>
  <c r="E160" i="6"/>
  <c r="F160" i="6" s="1"/>
  <c r="G175" i="6" s="1"/>
  <c r="H175" i="6"/>
  <c r="B101" i="6"/>
  <c r="C101" i="6"/>
  <c r="D101" i="6"/>
  <c r="E101" i="6"/>
  <c r="F101" i="6" s="1"/>
  <c r="H176" i="6"/>
  <c r="B159" i="6"/>
  <c r="C159" i="6"/>
  <c r="D159" i="6"/>
  <c r="E159" i="6"/>
  <c r="F159" i="6" s="1"/>
  <c r="H177" i="6"/>
  <c r="B100" i="6"/>
  <c r="C100" i="6"/>
  <c r="D100" i="6"/>
  <c r="E100" i="6"/>
  <c r="F100" i="6" s="1"/>
  <c r="H178" i="6"/>
  <c r="B99" i="6"/>
  <c r="C99" i="6"/>
  <c r="D99" i="6"/>
  <c r="E99" i="6"/>
  <c r="F99" i="6" s="1"/>
  <c r="G179" i="6" s="1"/>
  <c r="H179" i="6"/>
  <c r="B158" i="6"/>
  <c r="C158" i="6"/>
  <c r="D158" i="6"/>
  <c r="E158" i="6"/>
  <c r="F158" i="6" s="1"/>
  <c r="H180" i="6"/>
  <c r="B98" i="6"/>
  <c r="C98" i="6"/>
  <c r="D98" i="6"/>
  <c r="E98" i="6"/>
  <c r="F98" i="6" s="1"/>
  <c r="G181" i="6" s="1"/>
  <c r="H181" i="6"/>
  <c r="B157" i="6"/>
  <c r="C157" i="6"/>
  <c r="D157" i="6"/>
  <c r="E157" i="6"/>
  <c r="F157" i="6" s="1"/>
  <c r="H182" i="6"/>
  <c r="B97" i="6"/>
  <c r="C97" i="6"/>
  <c r="D97" i="6"/>
  <c r="E97" i="6"/>
  <c r="F97" i="6" s="1"/>
  <c r="G183" i="6" s="1"/>
  <c r="H183" i="6"/>
  <c r="B156" i="6"/>
  <c r="C156" i="6"/>
  <c r="D156" i="6"/>
  <c r="E156" i="6"/>
  <c r="F156" i="6" s="1"/>
  <c r="H184" i="6"/>
  <c r="B96" i="6"/>
  <c r="C96" i="6"/>
  <c r="D96" i="6"/>
  <c r="E96" i="6"/>
  <c r="F96" i="6" s="1"/>
  <c r="G185" i="6" s="1"/>
  <c r="H185" i="6"/>
  <c r="B155" i="6"/>
  <c r="C155" i="6"/>
  <c r="D155" i="6"/>
  <c r="E155" i="6"/>
  <c r="F155" i="6" s="1"/>
  <c r="H186" i="6"/>
  <c r="B95" i="6"/>
  <c r="C95" i="6"/>
  <c r="D95" i="6"/>
  <c r="E95" i="6"/>
  <c r="F95" i="6" s="1"/>
  <c r="G187" i="6" s="1"/>
  <c r="H187" i="6"/>
  <c r="B94" i="6"/>
  <c r="C94" i="6"/>
  <c r="D94" i="6"/>
  <c r="E94" i="6"/>
  <c r="F94" i="6" s="1"/>
  <c r="H188" i="6"/>
  <c r="B93" i="6"/>
  <c r="C93" i="6"/>
  <c r="D93" i="6"/>
  <c r="E93" i="6"/>
  <c r="F93" i="6" s="1"/>
  <c r="G189" i="6" s="1"/>
  <c r="H189" i="6"/>
  <c r="B154" i="6"/>
  <c r="C154" i="6"/>
  <c r="D154" i="6"/>
  <c r="E154" i="6"/>
  <c r="F154" i="6" s="1"/>
  <c r="H190" i="6"/>
  <c r="B153" i="6"/>
  <c r="C153" i="6"/>
  <c r="D153" i="6"/>
  <c r="E153" i="6"/>
  <c r="F153" i="6" s="1"/>
  <c r="G191" i="6" s="1"/>
  <c r="H191" i="6"/>
  <c r="B152" i="6"/>
  <c r="C152" i="6"/>
  <c r="D152" i="6"/>
  <c r="E152" i="6"/>
  <c r="F152" i="6" s="1"/>
  <c r="H192" i="6"/>
  <c r="B151" i="6"/>
  <c r="C151" i="6"/>
  <c r="D151" i="6"/>
  <c r="E151" i="6"/>
  <c r="F151" i="6" s="1"/>
  <c r="H193" i="6"/>
  <c r="B150" i="6"/>
  <c r="C150" i="6"/>
  <c r="D150" i="6"/>
  <c r="E150" i="6"/>
  <c r="F150" i="6" s="1"/>
  <c r="H194" i="6"/>
  <c r="B149" i="6"/>
  <c r="C149" i="6"/>
  <c r="D149" i="6"/>
  <c r="E149" i="6"/>
  <c r="F149" i="6" s="1"/>
  <c r="H195" i="6"/>
  <c r="B148" i="6"/>
  <c r="C148" i="6"/>
  <c r="D148" i="6"/>
  <c r="E148" i="6"/>
  <c r="F148" i="6" s="1"/>
  <c r="H196" i="6"/>
  <c r="B147" i="6"/>
  <c r="C147" i="6"/>
  <c r="D147" i="6"/>
  <c r="E147" i="6"/>
  <c r="F147" i="6" s="1"/>
  <c r="H197" i="6"/>
  <c r="B146" i="6"/>
  <c r="C146" i="6"/>
  <c r="D146" i="6"/>
  <c r="E146" i="6"/>
  <c r="F146" i="6" s="1"/>
  <c r="H198" i="6"/>
  <c r="B145" i="6"/>
  <c r="C145" i="6"/>
  <c r="D145" i="6"/>
  <c r="E145" i="6"/>
  <c r="F145" i="6" s="1"/>
  <c r="H199" i="6"/>
  <c r="B144" i="6"/>
  <c r="C144" i="6"/>
  <c r="D144" i="6"/>
  <c r="E144" i="6"/>
  <c r="F144" i="6" s="1"/>
  <c r="H200" i="6"/>
  <c r="B143" i="6"/>
  <c r="C143" i="6"/>
  <c r="D143" i="6"/>
  <c r="E143" i="6"/>
  <c r="F143" i="6" s="1"/>
  <c r="H201" i="6"/>
  <c r="B46" i="6"/>
  <c r="C46" i="6"/>
  <c r="D46" i="6"/>
  <c r="E46" i="6"/>
  <c r="F46" i="6" s="1"/>
  <c r="H202" i="6"/>
  <c r="B92" i="6"/>
  <c r="C92" i="6"/>
  <c r="D92" i="6"/>
  <c r="E92" i="6"/>
  <c r="F92" i="6" s="1"/>
  <c r="H203" i="6"/>
  <c r="B91" i="6"/>
  <c r="C91" i="6"/>
  <c r="D91" i="6"/>
  <c r="E91" i="6"/>
  <c r="F91" i="6" s="1"/>
  <c r="H204" i="6"/>
  <c r="B90" i="6"/>
  <c r="C90" i="6"/>
  <c r="D90" i="6"/>
  <c r="E90" i="6"/>
  <c r="F90" i="6" s="1"/>
  <c r="H205" i="6"/>
  <c r="B89" i="6"/>
  <c r="C89" i="6"/>
  <c r="D89" i="6"/>
  <c r="E89" i="6"/>
  <c r="F89" i="6" s="1"/>
  <c r="H206" i="6"/>
  <c r="B88" i="6"/>
  <c r="C88" i="6"/>
  <c r="D88" i="6"/>
  <c r="E88" i="6"/>
  <c r="F88" i="6" s="1"/>
  <c r="H207" i="6"/>
  <c r="B87" i="6"/>
  <c r="C87" i="6"/>
  <c r="D87" i="6"/>
  <c r="E87" i="6"/>
  <c r="F87" i="6" s="1"/>
  <c r="H208" i="6"/>
  <c r="B45" i="6"/>
  <c r="C45" i="6"/>
  <c r="D45" i="6"/>
  <c r="E45" i="6"/>
  <c r="F45" i="6" s="1"/>
  <c r="H209" i="6"/>
  <c r="B86" i="6"/>
  <c r="C86" i="6"/>
  <c r="D86" i="6"/>
  <c r="E86" i="6"/>
  <c r="F86" i="6" s="1"/>
  <c r="H210" i="6"/>
  <c r="B44" i="6"/>
  <c r="C44" i="6"/>
  <c r="D44" i="6"/>
  <c r="E44" i="6"/>
  <c r="F44" i="6" s="1"/>
  <c r="H211" i="6"/>
  <c r="B85" i="6"/>
  <c r="C85" i="6"/>
  <c r="D85" i="6"/>
  <c r="E85" i="6"/>
  <c r="F85" i="6" s="1"/>
  <c r="H212" i="6"/>
  <c r="C43" i="6"/>
  <c r="D43" i="6"/>
  <c r="E43" i="6"/>
  <c r="F43" i="6" s="1"/>
  <c r="H213" i="6"/>
  <c r="B292" i="6"/>
  <c r="C292" i="6"/>
  <c r="D292" i="6"/>
  <c r="E292" i="6"/>
  <c r="F292" i="6" s="1"/>
  <c r="H2" i="6"/>
  <c r="B242" i="6"/>
  <c r="C242" i="6"/>
  <c r="D242" i="6"/>
  <c r="E242" i="6"/>
  <c r="F242" i="6" s="1"/>
  <c r="G3" i="6" s="1"/>
  <c r="H3" i="6"/>
  <c r="B241" i="6"/>
  <c r="C241" i="6"/>
  <c r="D241" i="6"/>
  <c r="E241" i="6"/>
  <c r="F241" i="6" s="1"/>
  <c r="G4" i="6" s="1"/>
  <c r="H4" i="6"/>
  <c r="B291" i="6"/>
  <c r="C291" i="6"/>
  <c r="D291" i="6"/>
  <c r="E291" i="6"/>
  <c r="F291" i="6" s="1"/>
  <c r="H5" i="6"/>
  <c r="B290" i="6"/>
  <c r="C290" i="6"/>
  <c r="D290" i="6"/>
  <c r="E290" i="6"/>
  <c r="F290" i="6" s="1"/>
  <c r="H6" i="6"/>
  <c r="B240" i="6"/>
  <c r="C240" i="6"/>
  <c r="D240" i="6"/>
  <c r="E240" i="6"/>
  <c r="F240" i="6" s="1"/>
  <c r="G7" i="6" s="1"/>
  <c r="H7" i="6"/>
  <c r="B289" i="6"/>
  <c r="C289" i="6"/>
  <c r="D289" i="6"/>
  <c r="E289" i="6"/>
  <c r="F289" i="6" s="1"/>
  <c r="H8" i="6"/>
  <c r="B239" i="6"/>
  <c r="C239" i="6"/>
  <c r="D239" i="6"/>
  <c r="E239" i="6"/>
  <c r="F239" i="6" s="1"/>
  <c r="G9" i="6" s="1"/>
  <c r="H9" i="6"/>
  <c r="B288" i="6"/>
  <c r="C288" i="6"/>
  <c r="D288" i="6"/>
  <c r="E288" i="6"/>
  <c r="F288" i="6" s="1"/>
  <c r="H10" i="6"/>
  <c r="B238" i="6"/>
  <c r="C238" i="6"/>
  <c r="D238" i="6"/>
  <c r="E238" i="6"/>
  <c r="F238" i="6" s="1"/>
  <c r="G11" i="6" s="1"/>
  <c r="H11" i="6"/>
  <c r="B287" i="6"/>
  <c r="C287" i="6"/>
  <c r="D287" i="6"/>
  <c r="E287" i="6"/>
  <c r="F287" i="6" s="1"/>
  <c r="H12" i="6"/>
  <c r="B237" i="6"/>
  <c r="C237" i="6"/>
  <c r="D237" i="6"/>
  <c r="E237" i="6"/>
  <c r="F237" i="6" s="1"/>
  <c r="G13" i="6" s="1"/>
  <c r="H13" i="6"/>
  <c r="B286" i="6"/>
  <c r="C286" i="6"/>
  <c r="D286" i="6"/>
  <c r="E286" i="6"/>
  <c r="F286" i="6" s="1"/>
  <c r="H14" i="6"/>
  <c r="B236" i="6"/>
  <c r="C236" i="6"/>
  <c r="D236" i="6"/>
  <c r="E236" i="6"/>
  <c r="F236" i="6" s="1"/>
  <c r="G15" i="6" s="1"/>
  <c r="H15" i="6"/>
  <c r="B285" i="6"/>
  <c r="C285" i="6"/>
  <c r="D285" i="6"/>
  <c r="E285" i="6"/>
  <c r="F285" i="6" s="1"/>
  <c r="G16" i="6" s="1"/>
  <c r="H16" i="6"/>
  <c r="B235" i="6"/>
  <c r="C235" i="6"/>
  <c r="D235" i="6"/>
  <c r="E235" i="6"/>
  <c r="F235" i="6" s="1"/>
  <c r="G17" i="6" s="1"/>
  <c r="H17" i="6"/>
  <c r="B284" i="6"/>
  <c r="C284" i="6"/>
  <c r="D284" i="6"/>
  <c r="E284" i="6"/>
  <c r="F284" i="6" s="1"/>
  <c r="G18" i="6" s="1"/>
  <c r="H18" i="6"/>
  <c r="B234" i="6"/>
  <c r="C234" i="6"/>
  <c r="D234" i="6"/>
  <c r="E234" i="6"/>
  <c r="F234" i="6" s="1"/>
  <c r="G19" i="6" s="1"/>
  <c r="H19" i="6"/>
  <c r="B283" i="6"/>
  <c r="C283" i="6"/>
  <c r="D283" i="6"/>
  <c r="E283" i="6"/>
  <c r="F283" i="6" s="1"/>
  <c r="G20" i="6" s="1"/>
  <c r="H20" i="6"/>
  <c r="B233" i="6"/>
  <c r="C233" i="6"/>
  <c r="D233" i="6"/>
  <c r="E233" i="6"/>
  <c r="F233" i="6" s="1"/>
  <c r="G21" i="6" s="1"/>
  <c r="H21" i="6"/>
  <c r="B282" i="6"/>
  <c r="C282" i="6"/>
  <c r="D282" i="6"/>
  <c r="E282" i="6"/>
  <c r="F282" i="6" s="1"/>
  <c r="G22" i="6" s="1"/>
  <c r="H22" i="6"/>
  <c r="B232" i="6"/>
  <c r="C232" i="6"/>
  <c r="D232" i="6"/>
  <c r="E232" i="6"/>
  <c r="F232" i="6" s="1"/>
  <c r="G23" i="6" s="1"/>
  <c r="H23" i="6"/>
  <c r="B281" i="6"/>
  <c r="C281" i="6"/>
  <c r="D281" i="6"/>
  <c r="E281" i="6"/>
  <c r="F281" i="6" s="1"/>
  <c r="G24" i="6" s="1"/>
  <c r="H24" i="6"/>
  <c r="B231" i="6"/>
  <c r="C231" i="6"/>
  <c r="D231" i="6"/>
  <c r="E231" i="6"/>
  <c r="F231" i="6" s="1"/>
  <c r="G25" i="6" s="1"/>
  <c r="H25" i="6"/>
  <c r="B280" i="6"/>
  <c r="C280" i="6"/>
  <c r="D280" i="6"/>
  <c r="E280" i="6"/>
  <c r="F280" i="6" s="1"/>
  <c r="G26" i="6" s="1"/>
  <c r="H26" i="6"/>
  <c r="B230" i="6"/>
  <c r="C230" i="6"/>
  <c r="D230" i="6"/>
  <c r="E230" i="6"/>
  <c r="F230" i="6" s="1"/>
  <c r="G27" i="6" s="1"/>
  <c r="H27" i="6"/>
  <c r="B279" i="6"/>
  <c r="C279" i="6"/>
  <c r="D279" i="6"/>
  <c r="E279" i="6"/>
  <c r="F279" i="6" s="1"/>
  <c r="G28" i="6" s="1"/>
  <c r="H28" i="6"/>
  <c r="B229" i="6"/>
  <c r="C229" i="6"/>
  <c r="D229" i="6"/>
  <c r="E229" i="6"/>
  <c r="F229" i="6" s="1"/>
  <c r="G29" i="6" s="1"/>
  <c r="H29" i="6"/>
  <c r="B278" i="6"/>
  <c r="C278" i="6"/>
  <c r="D278" i="6"/>
  <c r="E278" i="6"/>
  <c r="F278" i="6" s="1"/>
  <c r="G30" i="6" s="1"/>
  <c r="H30" i="6"/>
  <c r="B228" i="6"/>
  <c r="C228" i="6"/>
  <c r="D228" i="6"/>
  <c r="E228" i="6"/>
  <c r="F228" i="6" s="1"/>
  <c r="G31" i="6" s="1"/>
  <c r="H31" i="6"/>
  <c r="B277" i="6"/>
  <c r="C277" i="6"/>
  <c r="D277" i="6"/>
  <c r="E277" i="6"/>
  <c r="F277" i="6" s="1"/>
  <c r="G32" i="6" s="1"/>
  <c r="H32" i="6"/>
  <c r="B227" i="6"/>
  <c r="C227" i="6"/>
  <c r="D227" i="6"/>
  <c r="E227" i="6"/>
  <c r="F227" i="6" s="1"/>
  <c r="G33" i="6" s="1"/>
  <c r="H33" i="6"/>
  <c r="B276" i="6"/>
  <c r="C276" i="6"/>
  <c r="D276" i="6"/>
  <c r="E276" i="6"/>
  <c r="F276" i="6" s="1"/>
  <c r="G34" i="6" s="1"/>
  <c r="H34" i="6"/>
  <c r="B226" i="6"/>
  <c r="C226" i="6"/>
  <c r="D226" i="6"/>
  <c r="E226" i="6"/>
  <c r="F226" i="6" s="1"/>
  <c r="G35" i="6" s="1"/>
  <c r="H35" i="6"/>
  <c r="B275" i="6"/>
  <c r="C275" i="6"/>
  <c r="D275" i="6"/>
  <c r="E275" i="6"/>
  <c r="F275" i="6" s="1"/>
  <c r="G36" i="6" s="1"/>
  <c r="H36" i="6"/>
  <c r="B274" i="6"/>
  <c r="C274" i="6"/>
  <c r="D274" i="6"/>
  <c r="E274" i="6"/>
  <c r="F274" i="6" s="1"/>
  <c r="G37" i="6" s="1"/>
  <c r="H37" i="6"/>
  <c r="B225" i="6"/>
  <c r="C225" i="6"/>
  <c r="D225" i="6"/>
  <c r="E225" i="6"/>
  <c r="F225" i="6" s="1"/>
  <c r="G38" i="6" s="1"/>
  <c r="H38" i="6"/>
  <c r="B273" i="6"/>
  <c r="C273" i="6"/>
  <c r="D273" i="6"/>
  <c r="E273" i="6"/>
  <c r="F273" i="6" s="1"/>
  <c r="G39" i="6" s="1"/>
  <c r="H39" i="6"/>
  <c r="B224" i="6"/>
  <c r="C224" i="6"/>
  <c r="D224" i="6"/>
  <c r="E224" i="6"/>
  <c r="F224" i="6" s="1"/>
  <c r="G40" i="6" s="1"/>
  <c r="H40" i="6"/>
  <c r="B272" i="6"/>
  <c r="C272" i="6"/>
  <c r="D272" i="6"/>
  <c r="E272" i="6"/>
  <c r="F272" i="6" s="1"/>
  <c r="G41" i="6" s="1"/>
  <c r="H41" i="6"/>
  <c r="B223" i="6"/>
  <c r="C223" i="6"/>
  <c r="D223" i="6"/>
  <c r="E223" i="6"/>
  <c r="F223" i="6" s="1"/>
  <c r="G42" i="6" s="1"/>
  <c r="H42" i="6"/>
  <c r="B271" i="6"/>
  <c r="C271" i="6"/>
  <c r="D271" i="6"/>
  <c r="E271" i="6"/>
  <c r="F271" i="6" s="1"/>
  <c r="H43" i="6"/>
  <c r="B222" i="6"/>
  <c r="C222" i="6"/>
  <c r="D222" i="6"/>
  <c r="E222" i="6"/>
  <c r="F222" i="6" s="1"/>
  <c r="G44" i="6" s="1"/>
  <c r="H44" i="6"/>
  <c r="B270" i="6"/>
  <c r="C270" i="6"/>
  <c r="D270" i="6"/>
  <c r="E270" i="6"/>
  <c r="F270" i="6" s="1"/>
  <c r="H45" i="6"/>
  <c r="B221" i="6"/>
  <c r="C221" i="6"/>
  <c r="D221" i="6"/>
  <c r="E221" i="6"/>
  <c r="F221" i="6" s="1"/>
  <c r="H46" i="6"/>
  <c r="B269" i="6"/>
  <c r="C269" i="6"/>
  <c r="D269" i="6"/>
  <c r="E269" i="6"/>
  <c r="F269" i="6" s="1"/>
  <c r="G47" i="6" s="1"/>
  <c r="H47" i="6"/>
  <c r="B268" i="6"/>
  <c r="C268" i="6"/>
  <c r="D268" i="6"/>
  <c r="E268" i="6"/>
  <c r="F268" i="6" s="1"/>
  <c r="G48" i="6" s="1"/>
  <c r="H48" i="6"/>
  <c r="B220" i="6"/>
  <c r="C220" i="6"/>
  <c r="D220" i="6"/>
  <c r="E220" i="6"/>
  <c r="F220" i="6" s="1"/>
  <c r="G49" i="6" s="1"/>
  <c r="H49" i="6"/>
  <c r="B219" i="6"/>
  <c r="C219" i="6"/>
  <c r="D219" i="6"/>
  <c r="E219" i="6"/>
  <c r="F219" i="6" s="1"/>
  <c r="G50" i="6" s="1"/>
  <c r="H50" i="6"/>
  <c r="B267" i="6"/>
  <c r="C267" i="6"/>
  <c r="D267" i="6"/>
  <c r="E267" i="6"/>
  <c r="F267" i="6" s="1"/>
  <c r="G51" i="6" s="1"/>
  <c r="H51" i="6"/>
  <c r="B266" i="6"/>
  <c r="C266" i="6"/>
  <c r="D266" i="6"/>
  <c r="E266" i="6"/>
  <c r="F266" i="6" s="1"/>
  <c r="G52" i="6" s="1"/>
  <c r="H52" i="6"/>
  <c r="B218" i="6"/>
  <c r="C218" i="6"/>
  <c r="D218" i="6"/>
  <c r="E218" i="6"/>
  <c r="F218" i="6" s="1"/>
  <c r="G53" i="6" s="1"/>
  <c r="H53" i="6"/>
  <c r="B265" i="6"/>
  <c r="C265" i="6"/>
  <c r="D265" i="6"/>
  <c r="E265" i="6"/>
  <c r="F265" i="6" s="1"/>
  <c r="G54" i="6" s="1"/>
  <c r="H54" i="6"/>
  <c r="B217" i="6"/>
  <c r="C217" i="6"/>
  <c r="D217" i="6"/>
  <c r="E217" i="6"/>
  <c r="F217" i="6" s="1"/>
  <c r="G55" i="6" s="1"/>
  <c r="H55" i="6"/>
  <c r="B264" i="6"/>
  <c r="C264" i="6"/>
  <c r="D264" i="6"/>
  <c r="E264" i="6"/>
  <c r="F264" i="6" s="1"/>
  <c r="G56" i="6" s="1"/>
  <c r="H56" i="6"/>
  <c r="B216" i="6"/>
  <c r="C216" i="6"/>
  <c r="D216" i="6"/>
  <c r="E216" i="6"/>
  <c r="F216" i="6" s="1"/>
  <c r="G57" i="6" s="1"/>
  <c r="H57" i="6"/>
  <c r="B215" i="6"/>
  <c r="C215" i="6"/>
  <c r="D215" i="6"/>
  <c r="E215" i="6"/>
  <c r="F215" i="6" s="1"/>
  <c r="G58" i="6" s="1"/>
  <c r="H58" i="6"/>
  <c r="B263" i="6"/>
  <c r="C263" i="6"/>
  <c r="D263" i="6"/>
  <c r="E263" i="6"/>
  <c r="F263" i="6" s="1"/>
  <c r="G59" i="6" s="1"/>
  <c r="H59" i="6"/>
  <c r="B214" i="6"/>
  <c r="C214" i="6"/>
  <c r="D214" i="6"/>
  <c r="E214" i="6"/>
  <c r="F214" i="6" s="1"/>
  <c r="G60" i="6" s="1"/>
  <c r="H60" i="6"/>
  <c r="B213" i="6"/>
  <c r="C213" i="6"/>
  <c r="D213" i="6"/>
  <c r="E213" i="6"/>
  <c r="F213" i="6" s="1"/>
  <c r="G61" i="6" s="1"/>
  <c r="H61" i="6"/>
  <c r="B212" i="6"/>
  <c r="C212" i="6"/>
  <c r="D212" i="6"/>
  <c r="E212" i="6"/>
  <c r="F212" i="6" s="1"/>
  <c r="G62" i="6" s="1"/>
  <c r="H62" i="6"/>
  <c r="B211" i="6"/>
  <c r="C211" i="6"/>
  <c r="D211" i="6"/>
  <c r="E211" i="6"/>
  <c r="F211" i="6" s="1"/>
  <c r="G63" i="6" s="1"/>
  <c r="H63" i="6"/>
  <c r="B262" i="6"/>
  <c r="C262" i="6"/>
  <c r="D262" i="6"/>
  <c r="E262" i="6"/>
  <c r="F262" i="6" s="1"/>
  <c r="G64" i="6" s="1"/>
  <c r="H64" i="6"/>
  <c r="B210" i="6"/>
  <c r="C210" i="6"/>
  <c r="D210" i="6"/>
  <c r="E210" i="6"/>
  <c r="F210" i="6" s="1"/>
  <c r="G65" i="6" s="1"/>
  <c r="H65" i="6"/>
  <c r="B261" i="6"/>
  <c r="C261" i="6"/>
  <c r="D261" i="6"/>
  <c r="E261" i="6"/>
  <c r="F261" i="6" s="1"/>
  <c r="G66" i="6" s="1"/>
  <c r="H66" i="6"/>
  <c r="B209" i="6"/>
  <c r="C209" i="6"/>
  <c r="D209" i="6"/>
  <c r="E209" i="6"/>
  <c r="F209" i="6" s="1"/>
  <c r="G67" i="6" s="1"/>
  <c r="H67" i="6"/>
  <c r="B260" i="6"/>
  <c r="C260" i="6"/>
  <c r="D260" i="6"/>
  <c r="E260" i="6"/>
  <c r="F260" i="6" s="1"/>
  <c r="G68" i="6" s="1"/>
  <c r="H68" i="6"/>
  <c r="B208" i="6"/>
  <c r="C208" i="6"/>
  <c r="D208" i="6"/>
  <c r="E208" i="6"/>
  <c r="F208" i="6" s="1"/>
  <c r="G69" i="6" s="1"/>
  <c r="H69" i="6"/>
  <c r="B259" i="6"/>
  <c r="C259" i="6"/>
  <c r="D259" i="6"/>
  <c r="E259" i="6"/>
  <c r="F259" i="6" s="1"/>
  <c r="G70" i="6" s="1"/>
  <c r="H70" i="6"/>
  <c r="B207" i="6"/>
  <c r="C207" i="6"/>
  <c r="D207" i="6"/>
  <c r="E207" i="6"/>
  <c r="F207" i="6" s="1"/>
  <c r="G71" i="6" s="1"/>
  <c r="H71" i="6"/>
  <c r="B258" i="6"/>
  <c r="C258" i="6"/>
  <c r="D258" i="6"/>
  <c r="E258" i="6"/>
  <c r="F258" i="6" s="1"/>
  <c r="G72" i="6" s="1"/>
  <c r="H72" i="6"/>
  <c r="B206" i="6"/>
  <c r="C206" i="6"/>
  <c r="D206" i="6"/>
  <c r="E206" i="6"/>
  <c r="F206" i="6" s="1"/>
  <c r="G73" i="6" s="1"/>
  <c r="H73" i="6"/>
  <c r="B257" i="6"/>
  <c r="C257" i="6"/>
  <c r="D257" i="6"/>
  <c r="E257" i="6"/>
  <c r="F257" i="6" s="1"/>
  <c r="G74" i="6" s="1"/>
  <c r="H74" i="6"/>
  <c r="B205" i="6"/>
  <c r="C205" i="6"/>
  <c r="D205" i="6"/>
  <c r="E205" i="6"/>
  <c r="F205" i="6" s="1"/>
  <c r="G75" i="6" s="1"/>
  <c r="H75" i="6"/>
  <c r="B256" i="6"/>
  <c r="C256" i="6"/>
  <c r="D256" i="6"/>
  <c r="E256" i="6"/>
  <c r="F256" i="6" s="1"/>
  <c r="G76" i="6" s="1"/>
  <c r="H76" i="6"/>
  <c r="B204" i="6"/>
  <c r="C204" i="6"/>
  <c r="D204" i="6"/>
  <c r="E204" i="6"/>
  <c r="F204" i="6" s="1"/>
  <c r="G77" i="6" s="1"/>
  <c r="H77" i="6"/>
  <c r="B203" i="6"/>
  <c r="C203" i="6"/>
  <c r="D203" i="6"/>
  <c r="E203" i="6"/>
  <c r="F203" i="6" s="1"/>
  <c r="G78" i="6" s="1"/>
  <c r="H78" i="6"/>
  <c r="B202" i="6"/>
  <c r="C202" i="6"/>
  <c r="D202" i="6"/>
  <c r="E202" i="6"/>
  <c r="F202" i="6" s="1"/>
  <c r="G79" i="6" s="1"/>
  <c r="H79" i="6"/>
  <c r="B201" i="6"/>
  <c r="C201" i="6"/>
  <c r="D201" i="6"/>
  <c r="E201" i="6"/>
  <c r="F201" i="6" s="1"/>
  <c r="G80" i="6" s="1"/>
  <c r="H80" i="6"/>
  <c r="B200" i="6"/>
  <c r="C200" i="6"/>
  <c r="D200" i="6"/>
  <c r="E200" i="6"/>
  <c r="F200" i="6" s="1"/>
  <c r="G81" i="6" s="1"/>
  <c r="H81" i="6"/>
  <c r="B199" i="6"/>
  <c r="C199" i="6"/>
  <c r="D199" i="6"/>
  <c r="E199" i="6"/>
  <c r="F199" i="6" s="1"/>
  <c r="G82" i="6" s="1"/>
  <c r="H82" i="6"/>
  <c r="B255" i="6"/>
  <c r="C255" i="6"/>
  <c r="D255" i="6"/>
  <c r="E255" i="6"/>
  <c r="F255" i="6" s="1"/>
  <c r="G83" i="6" s="1"/>
  <c r="H83" i="6"/>
  <c r="B198" i="6"/>
  <c r="C198" i="6"/>
  <c r="D198" i="6"/>
  <c r="E198" i="6"/>
  <c r="F198" i="6" s="1"/>
  <c r="G84" i="6" s="1"/>
  <c r="H84" i="6"/>
  <c r="B254" i="6"/>
  <c r="C254" i="6"/>
  <c r="D254" i="6"/>
  <c r="E254" i="6"/>
  <c r="F254" i="6" s="1"/>
  <c r="G85" i="6" s="1"/>
  <c r="H85" i="6"/>
  <c r="B197" i="6"/>
  <c r="C197" i="6"/>
  <c r="D197" i="6"/>
  <c r="E197" i="6"/>
  <c r="F197" i="6" s="1"/>
  <c r="H86" i="6"/>
  <c r="B253" i="6"/>
  <c r="C253" i="6"/>
  <c r="D253" i="6"/>
  <c r="E253" i="6"/>
  <c r="F253" i="6" s="1"/>
  <c r="H87" i="6"/>
  <c r="B196" i="6"/>
  <c r="C196" i="6"/>
  <c r="D196" i="6"/>
  <c r="E196" i="6"/>
  <c r="F196" i="6" s="1"/>
  <c r="G88" i="6" s="1"/>
  <c r="H88" i="6"/>
  <c r="B252" i="6"/>
  <c r="C252" i="6"/>
  <c r="D252" i="6"/>
  <c r="E252" i="6"/>
  <c r="F252" i="6" s="1"/>
  <c r="H89" i="6"/>
  <c r="B195" i="6"/>
  <c r="C195" i="6"/>
  <c r="D195" i="6"/>
  <c r="E195" i="6"/>
  <c r="F195" i="6" s="1"/>
  <c r="G90" i="6" s="1"/>
  <c r="H90" i="6"/>
  <c r="B251" i="6"/>
  <c r="C251" i="6"/>
  <c r="D251" i="6"/>
  <c r="E251" i="6"/>
  <c r="F251" i="6" s="1"/>
  <c r="H91" i="6"/>
  <c r="B194" i="6"/>
  <c r="C194" i="6"/>
  <c r="D194" i="6"/>
  <c r="E194" i="6"/>
  <c r="F194" i="6" s="1"/>
  <c r="G92" i="6" s="1"/>
  <c r="H92" i="6"/>
  <c r="B250" i="6"/>
  <c r="C250" i="6"/>
  <c r="D250" i="6"/>
  <c r="E250" i="6"/>
  <c r="F250" i="6" s="1"/>
  <c r="H93" i="6"/>
  <c r="B193" i="6"/>
  <c r="C193" i="6"/>
  <c r="D193" i="6"/>
  <c r="E193" i="6"/>
  <c r="F193" i="6" s="1"/>
  <c r="H94" i="6"/>
  <c r="B249" i="6"/>
  <c r="C249" i="6"/>
  <c r="D249" i="6"/>
  <c r="E249" i="6"/>
  <c r="F249" i="6" s="1"/>
  <c r="H95" i="6"/>
  <c r="B248" i="6"/>
  <c r="C248" i="6"/>
  <c r="D248" i="6"/>
  <c r="E248" i="6"/>
  <c r="F248" i="6" s="1"/>
  <c r="H96" i="6"/>
  <c r="G141" i="6" l="1"/>
  <c r="G142" i="6"/>
  <c r="G177" i="6"/>
  <c r="G173" i="6"/>
  <c r="G137" i="6"/>
  <c r="G94" i="6"/>
  <c r="G169" i="6"/>
  <c r="G95" i="6"/>
  <c r="G89" i="6"/>
  <c r="G86" i="6"/>
  <c r="G93" i="6"/>
  <c r="G140" i="6"/>
  <c r="G91" i="6"/>
  <c r="G87" i="6"/>
  <c r="G43" i="6"/>
  <c r="G190" i="6"/>
  <c r="G186" i="6"/>
  <c r="G182" i="6"/>
  <c r="G134" i="6"/>
  <c r="G96" i="6"/>
  <c r="G46" i="6"/>
  <c r="G192" i="6"/>
  <c r="G188" i="6"/>
  <c r="G184" i="6"/>
  <c r="G180" i="6"/>
  <c r="G172" i="6"/>
  <c r="G168" i="6"/>
  <c r="G133" i="6"/>
  <c r="G171" i="6"/>
  <c r="G167" i="6"/>
  <c r="G139" i="6"/>
  <c r="G178" i="6"/>
  <c r="G174" i="6"/>
  <c r="G166" i="6"/>
  <c r="G45" i="6"/>
  <c r="G176" i="6"/>
  <c r="G135" i="6"/>
  <c r="G131" i="6"/>
  <c r="G210" i="6"/>
  <c r="G206" i="6"/>
  <c r="G202" i="6"/>
  <c r="G198" i="6"/>
  <c r="G194" i="6"/>
  <c r="G162" i="6"/>
  <c r="G158" i="6"/>
  <c r="G154" i="6"/>
  <c r="G150" i="6"/>
  <c r="G146" i="6"/>
  <c r="G130" i="6"/>
  <c r="G126" i="6"/>
  <c r="G122" i="6"/>
  <c r="G118" i="6"/>
  <c r="G114" i="6"/>
  <c r="G110" i="6"/>
  <c r="G106" i="6"/>
  <c r="G105" i="6"/>
  <c r="G101" i="6"/>
  <c r="G97" i="6"/>
  <c r="G214" i="6"/>
  <c r="G230" i="6"/>
  <c r="G215" i="6"/>
  <c r="G231" i="6"/>
  <c r="G247" i="6"/>
  <c r="G263" i="6"/>
  <c r="G279" i="6"/>
  <c r="G216" i="6"/>
  <c r="G232" i="6"/>
  <c r="G248" i="6"/>
  <c r="G264" i="6"/>
  <c r="G284" i="6"/>
  <c r="G262" i="6"/>
  <c r="G221" i="6"/>
  <c r="G237" i="6"/>
  <c r="G253" i="6"/>
  <c r="G269" i="6"/>
  <c r="G242" i="6"/>
  <c r="G14" i="6"/>
  <c r="G286" i="6"/>
  <c r="G10" i="6"/>
  <c r="G288" i="6"/>
  <c r="G6" i="6"/>
  <c r="G290" i="6"/>
  <c r="G2" i="6"/>
  <c r="G292" i="6"/>
  <c r="G209" i="6"/>
  <c r="G205" i="6"/>
  <c r="G201" i="6"/>
  <c r="G197" i="6"/>
  <c r="G193" i="6"/>
  <c r="G165" i="6"/>
  <c r="G161" i="6"/>
  <c r="G157" i="6"/>
  <c r="G153" i="6"/>
  <c r="G149" i="6"/>
  <c r="G145" i="6"/>
  <c r="G129" i="6"/>
  <c r="G125" i="6"/>
  <c r="G121" i="6"/>
  <c r="G117" i="6"/>
  <c r="G113" i="6"/>
  <c r="G109" i="6"/>
  <c r="G104" i="6"/>
  <c r="G100" i="6"/>
  <c r="G218" i="6"/>
  <c r="G234" i="6"/>
  <c r="G219" i="6"/>
  <c r="G235" i="6"/>
  <c r="G251" i="6"/>
  <c r="G267" i="6"/>
  <c r="G283" i="6"/>
  <c r="G220" i="6"/>
  <c r="G236" i="6"/>
  <c r="G252" i="6"/>
  <c r="G268" i="6"/>
  <c r="G285" i="6"/>
  <c r="G270" i="6"/>
  <c r="G225" i="6"/>
  <c r="G241" i="6"/>
  <c r="G257" i="6"/>
  <c r="G273" i="6"/>
  <c r="G266" i="6"/>
  <c r="G5" i="6"/>
  <c r="G291" i="6"/>
  <c r="J30" i="3" s="1"/>
  <c r="G213" i="6"/>
  <c r="G212" i="6"/>
  <c r="G208" i="6"/>
  <c r="G204" i="6"/>
  <c r="G200" i="6"/>
  <c r="G196" i="6"/>
  <c r="G164" i="6"/>
  <c r="G160" i="6"/>
  <c r="G156" i="6"/>
  <c r="G152" i="6"/>
  <c r="G148" i="6"/>
  <c r="G144" i="6"/>
  <c r="G128" i="6"/>
  <c r="G124" i="6"/>
  <c r="G120" i="6"/>
  <c r="G116" i="6"/>
  <c r="G112" i="6"/>
  <c r="G108" i="6"/>
  <c r="G103" i="6"/>
  <c r="G99" i="6"/>
  <c r="G222" i="6"/>
  <c r="G238" i="6"/>
  <c r="G223" i="6"/>
  <c r="G239" i="6"/>
  <c r="G255" i="6"/>
  <c r="G271" i="6"/>
  <c r="G280" i="6"/>
  <c r="G224" i="6"/>
  <c r="G240" i="6"/>
  <c r="G256" i="6"/>
  <c r="G272" i="6"/>
  <c r="G278" i="6"/>
  <c r="G229" i="6"/>
  <c r="G245" i="6"/>
  <c r="G261" i="6"/>
  <c r="G277" i="6"/>
  <c r="G274" i="6"/>
  <c r="G12" i="6"/>
  <c r="G287" i="6"/>
  <c r="G8" i="6"/>
  <c r="G289" i="6"/>
  <c r="G211" i="6"/>
  <c r="G207" i="6"/>
  <c r="G203" i="6"/>
  <c r="G199" i="6"/>
  <c r="G195" i="6"/>
  <c r="G163" i="6"/>
  <c r="G159" i="6"/>
  <c r="G155" i="6"/>
  <c r="G151" i="6"/>
  <c r="G147" i="6"/>
  <c r="G143" i="6"/>
  <c r="G127" i="6"/>
  <c r="G123" i="6"/>
  <c r="G119" i="6"/>
  <c r="G115" i="6"/>
  <c r="G111" i="6"/>
  <c r="G107" i="6"/>
  <c r="G102" i="6"/>
  <c r="G98" i="6"/>
  <c r="G226" i="6"/>
  <c r="G254" i="6"/>
  <c r="G227" i="6"/>
  <c r="G243" i="6"/>
  <c r="G259" i="6"/>
  <c r="G275" i="6"/>
  <c r="G258" i="6"/>
  <c r="G228" i="6"/>
  <c r="G244" i="6"/>
  <c r="G260" i="6"/>
  <c r="G276" i="6"/>
  <c r="G250" i="6"/>
  <c r="G217" i="6"/>
  <c r="G233" i="6"/>
  <c r="G249" i="6"/>
  <c r="G265" i="6"/>
  <c r="G281" i="6"/>
  <c r="G282" i="6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L31" i="3" l="1"/>
  <c r="L30" i="3"/>
  <c r="K31" i="3"/>
  <c r="J31" i="3"/>
  <c r="K30" i="3"/>
  <c r="K29" i="3"/>
  <c r="L29" i="3"/>
  <c r="J29" i="3"/>
  <c r="J9" i="3"/>
  <c r="J28" i="3"/>
  <c r="J3" i="3"/>
  <c r="J19" i="3"/>
  <c r="J18" i="3"/>
  <c r="J4" i="3"/>
  <c r="J11" i="3"/>
  <c r="J13" i="3"/>
  <c r="J20" i="3"/>
  <c r="J7" i="3"/>
  <c r="J10" i="3"/>
  <c r="J27" i="3"/>
  <c r="J22" i="3"/>
  <c r="J12" i="3"/>
  <c r="J26" i="3"/>
  <c r="J5" i="3"/>
  <c r="J23" i="3"/>
  <c r="J17" i="3"/>
  <c r="J14" i="3"/>
  <c r="J8" i="3"/>
  <c r="J25" i="3"/>
  <c r="J15" i="3"/>
  <c r="J24" i="3"/>
  <c r="J16" i="3"/>
  <c r="J21" i="3"/>
  <c r="J6" i="3"/>
  <c r="K24" i="3"/>
  <c r="L24" i="3"/>
  <c r="K22" i="3"/>
  <c r="K23" i="3"/>
  <c r="L23" i="3"/>
  <c r="L22" i="3"/>
  <c r="K19" i="3"/>
  <c r="L19" i="3"/>
  <c r="K17" i="3"/>
  <c r="L18" i="3"/>
  <c r="K18" i="3"/>
  <c r="K15" i="3"/>
  <c r="L17" i="3"/>
  <c r="L15" i="3"/>
  <c r="L10" i="3"/>
  <c r="K10" i="3"/>
  <c r="L5" i="3"/>
  <c r="K5" i="3"/>
  <c r="L4" i="3"/>
  <c r="K4" i="3"/>
  <c r="K7" i="3"/>
  <c r="K27" i="3"/>
  <c r="K3" i="3"/>
  <c r="K12" i="3"/>
  <c r="L8" i="3"/>
  <c r="L12" i="3"/>
  <c r="K9" i="3"/>
  <c r="K21" i="3"/>
  <c r="L26" i="3"/>
  <c r="L27" i="3"/>
  <c r="L9" i="3"/>
  <c r="L13" i="3"/>
  <c r="L28" i="3"/>
  <c r="K26" i="3"/>
  <c r="L20" i="3"/>
  <c r="L11" i="3"/>
  <c r="L7" i="3"/>
  <c r="K20" i="3"/>
  <c r="L6" i="3"/>
  <c r="K16" i="3"/>
  <c r="L3" i="3"/>
  <c r="K28" i="3"/>
  <c r="K13" i="3"/>
  <c r="L16" i="3"/>
  <c r="K14" i="3"/>
  <c r="K6" i="3"/>
  <c r="K8" i="3"/>
  <c r="L14" i="3"/>
  <c r="L21" i="3"/>
  <c r="L25" i="3"/>
  <c r="K11" i="3"/>
  <c r="K25" i="3"/>
  <c r="K2" i="3"/>
  <c r="A8" i="7"/>
  <c r="A9" i="7"/>
  <c r="A10" i="7"/>
  <c r="N26" i="3"/>
  <c r="N5" i="3"/>
  <c r="L2" i="3" l="1"/>
  <c r="K33" i="3" s="1"/>
  <c r="N19" i="3"/>
  <c r="N12" i="3" l="1"/>
  <c r="A2" i="7" l="1"/>
  <c r="A3" i="7"/>
  <c r="A4" i="7" l="1"/>
  <c r="A5" i="7"/>
  <c r="A6" i="7"/>
  <c r="O2" i="8" s="1"/>
  <c r="A7" i="7"/>
  <c r="K3" i="8" l="1"/>
  <c r="K19" i="8"/>
  <c r="K16" i="8"/>
  <c r="K32" i="8"/>
  <c r="K9" i="8"/>
  <c r="K25" i="8"/>
  <c r="K6" i="8"/>
  <c r="K22" i="8"/>
  <c r="K27" i="8"/>
  <c r="K14" i="8"/>
  <c r="K7" i="8"/>
  <c r="K4" i="8"/>
  <c r="K20" i="8"/>
  <c r="G31" i="3"/>
  <c r="D31" i="3" s="1"/>
  <c r="K13" i="8"/>
  <c r="K29" i="8"/>
  <c r="K10" i="8"/>
  <c r="K26" i="8"/>
  <c r="K11" i="8"/>
  <c r="K8" i="8"/>
  <c r="K24" i="8"/>
  <c r="K31" i="8"/>
  <c r="K17" i="8"/>
  <c r="K23" i="8"/>
  <c r="K30" i="8"/>
  <c r="K15" i="8"/>
  <c r="K12" i="8"/>
  <c r="K28" i="8"/>
  <c r="K5" i="8"/>
  <c r="K21" i="8"/>
  <c r="F31" i="3"/>
  <c r="C31" i="3" s="1"/>
  <c r="I31" i="3" s="1"/>
  <c r="K18" i="8"/>
  <c r="E31" i="3"/>
  <c r="B31" i="3" s="1"/>
  <c r="H31" i="3" s="1"/>
  <c r="M37" i="3" s="1"/>
  <c r="E30" i="3"/>
  <c r="B30" i="3" s="1"/>
  <c r="H30" i="3" s="1"/>
  <c r="F29" i="3"/>
  <c r="C29" i="3" s="1"/>
  <c r="I29" i="3" s="1"/>
  <c r="G30" i="3"/>
  <c r="D30" i="3" s="1"/>
  <c r="F30" i="3"/>
  <c r="C30" i="3" s="1"/>
  <c r="I30" i="3" s="1"/>
  <c r="E29" i="3"/>
  <c r="B29" i="3" s="1"/>
  <c r="H29" i="3" s="1"/>
  <c r="G29" i="3"/>
  <c r="D29" i="3" s="1"/>
  <c r="E24" i="3"/>
  <c r="B24" i="3" s="1"/>
  <c r="H24" i="3" s="1"/>
  <c r="G24" i="3"/>
  <c r="D24" i="3" s="1"/>
  <c r="F24" i="3"/>
  <c r="C24" i="3" s="1"/>
  <c r="I24" i="3" s="1"/>
  <c r="E23" i="3"/>
  <c r="B23" i="3" s="1"/>
  <c r="H23" i="3" s="1"/>
  <c r="F23" i="3"/>
  <c r="C23" i="3" s="1"/>
  <c r="I23" i="3" s="1"/>
  <c r="G23" i="3"/>
  <c r="D23" i="3" s="1"/>
  <c r="E22" i="3"/>
  <c r="B22" i="3" s="1"/>
  <c r="E19" i="3"/>
  <c r="B19" i="3" s="1"/>
  <c r="H19" i="3" s="1"/>
  <c r="F19" i="3"/>
  <c r="C19" i="3" s="1"/>
  <c r="I19" i="3" s="1"/>
  <c r="G22" i="3"/>
  <c r="D22" i="3" s="1"/>
  <c r="G19" i="3"/>
  <c r="D19" i="3" s="1"/>
  <c r="F22" i="3"/>
  <c r="C22" i="3" s="1"/>
  <c r="I22" i="3" s="1"/>
  <c r="R12" i="8"/>
  <c r="E18" i="3"/>
  <c r="B18" i="3" s="1"/>
  <c r="H18" i="3" s="1"/>
  <c r="G18" i="3"/>
  <c r="D18" i="3" s="1"/>
  <c r="F18" i="3"/>
  <c r="C18" i="3" s="1"/>
  <c r="I18" i="3" s="1"/>
  <c r="E17" i="3"/>
  <c r="B17" i="3" s="1"/>
  <c r="H17" i="3" s="1"/>
  <c r="R28" i="8"/>
  <c r="R24" i="8"/>
  <c r="F17" i="3"/>
  <c r="C17" i="3" s="1"/>
  <c r="I17" i="3" s="1"/>
  <c r="Q16" i="8"/>
  <c r="R32" i="8"/>
  <c r="S19" i="8"/>
  <c r="Q8" i="8"/>
  <c r="S27" i="8"/>
  <c r="S12" i="8"/>
  <c r="S28" i="8"/>
  <c r="R13" i="8"/>
  <c r="R29" i="8"/>
  <c r="Q13" i="8"/>
  <c r="Q29" i="8"/>
  <c r="S13" i="8"/>
  <c r="S29" i="8"/>
  <c r="R14" i="8"/>
  <c r="R30" i="8"/>
  <c r="Q18" i="8"/>
  <c r="S6" i="8"/>
  <c r="S22" i="8"/>
  <c r="R7" i="8"/>
  <c r="R23" i="8"/>
  <c r="Q7" i="8"/>
  <c r="Q23" i="8"/>
  <c r="S7" i="8"/>
  <c r="I11" i="8"/>
  <c r="H18" i="8"/>
  <c r="G25" i="8"/>
  <c r="S10" i="8"/>
  <c r="S26" i="8"/>
  <c r="R11" i="8"/>
  <c r="R27" i="8"/>
  <c r="Q11" i="8"/>
  <c r="Q27" i="8"/>
  <c r="S11" i="8"/>
  <c r="C13" i="8"/>
  <c r="F20" i="8"/>
  <c r="Q5" i="8"/>
  <c r="Q21" i="8"/>
  <c r="S5" i="8"/>
  <c r="S21" i="8"/>
  <c r="R6" i="8"/>
  <c r="R22" i="8"/>
  <c r="Q10" i="8"/>
  <c r="Q26" i="8"/>
  <c r="S14" i="8"/>
  <c r="S30" i="8"/>
  <c r="R15" i="8"/>
  <c r="R31" i="8"/>
  <c r="S25" i="8"/>
  <c r="R10" i="8"/>
  <c r="Q30" i="8"/>
  <c r="R3" i="8"/>
  <c r="R19" i="8"/>
  <c r="Q19" i="8"/>
  <c r="J16" i="8"/>
  <c r="B24" i="8"/>
  <c r="G17" i="3"/>
  <c r="D17" i="3" s="1"/>
  <c r="Q32" i="8"/>
  <c r="Q24" i="8"/>
  <c r="R4" i="8"/>
  <c r="S23" i="8"/>
  <c r="R20" i="8"/>
  <c r="S16" i="8"/>
  <c r="S32" i="8"/>
  <c r="R17" i="8"/>
  <c r="R2" i="8"/>
  <c r="Q17" i="8"/>
  <c r="Q2" i="8"/>
  <c r="S17" i="8"/>
  <c r="S2" i="8"/>
  <c r="R18" i="8"/>
  <c r="Q6" i="8"/>
  <c r="Q22" i="8"/>
  <c r="Q15" i="8"/>
  <c r="Q31" i="8"/>
  <c r="S15" i="8"/>
  <c r="E15" i="8"/>
  <c r="D22" i="8"/>
  <c r="R16" i="8"/>
  <c r="Q20" i="8"/>
  <c r="S8" i="8"/>
  <c r="S24" i="8"/>
  <c r="R9" i="8"/>
  <c r="R25" i="8"/>
  <c r="Q9" i="8"/>
  <c r="Q25" i="8"/>
  <c r="S9" i="8"/>
  <c r="R26" i="8"/>
  <c r="Q14" i="8"/>
  <c r="S18" i="8"/>
  <c r="Q3" i="8"/>
  <c r="S3" i="8"/>
  <c r="I24" i="8"/>
  <c r="R8" i="8"/>
  <c r="S31" i="8"/>
  <c r="Q28" i="8"/>
  <c r="Q12" i="8"/>
  <c r="Q4" i="8"/>
  <c r="S4" i="8"/>
  <c r="S20" i="8"/>
  <c r="R5" i="8"/>
  <c r="R21" i="8"/>
  <c r="E14" i="8"/>
  <c r="G4" i="8"/>
  <c r="G22" i="8"/>
  <c r="F25" i="8"/>
  <c r="G24" i="8"/>
  <c r="E21" i="8"/>
  <c r="H17" i="8"/>
  <c r="J13" i="8"/>
  <c r="J11" i="8"/>
  <c r="H32" i="8"/>
  <c r="B6" i="8"/>
  <c r="D31" i="8"/>
  <c r="C29" i="8"/>
  <c r="D29" i="8"/>
  <c r="B30" i="8"/>
  <c r="F23" i="8"/>
  <c r="H5" i="8"/>
  <c r="B11" i="8"/>
  <c r="C20" i="8"/>
  <c r="F10" i="8"/>
  <c r="E13" i="8"/>
  <c r="F13" i="8"/>
  <c r="F30" i="8"/>
  <c r="H4" i="8"/>
  <c r="H31" i="8"/>
  <c r="J28" i="8"/>
  <c r="J27" i="8"/>
  <c r="J21" i="8"/>
  <c r="B22" i="8"/>
  <c r="C16" i="8"/>
  <c r="D16" i="8"/>
  <c r="C14" i="8"/>
  <c r="F21" i="8"/>
  <c r="H8" i="8"/>
  <c r="H25" i="8"/>
  <c r="B21" i="8"/>
  <c r="F6" i="8"/>
  <c r="G26" i="8"/>
  <c r="F28" i="8"/>
  <c r="F27" i="8"/>
  <c r="F17" i="8"/>
  <c r="J19" i="8"/>
  <c r="I17" i="8"/>
  <c r="I16" i="8"/>
  <c r="H19" i="8"/>
  <c r="D8" i="8"/>
  <c r="B5" i="8"/>
  <c r="D4" i="8"/>
  <c r="C19" i="8"/>
  <c r="F9" i="8"/>
  <c r="J14" i="8"/>
  <c r="I30" i="8"/>
  <c r="D12" i="8"/>
  <c r="B3" i="8"/>
  <c r="E4" i="8"/>
  <c r="B4" i="8"/>
  <c r="G5" i="8"/>
  <c r="I7" i="8"/>
  <c r="C9" i="8"/>
  <c r="E11" i="8"/>
  <c r="J12" i="8"/>
  <c r="H14" i="8"/>
  <c r="F16" i="8"/>
  <c r="D18" i="8"/>
  <c r="B20" i="8"/>
  <c r="G21" i="8"/>
  <c r="I23" i="8"/>
  <c r="C25" i="8"/>
  <c r="H21" i="8"/>
  <c r="I25" i="8"/>
  <c r="C27" i="8"/>
  <c r="E28" i="8"/>
  <c r="G16" i="8"/>
  <c r="G19" i="8"/>
  <c r="H12" i="8"/>
  <c r="B7" i="8"/>
  <c r="D23" i="8"/>
  <c r="G15" i="8"/>
  <c r="E8" i="8"/>
  <c r="H27" i="8"/>
  <c r="J22" i="8"/>
  <c r="B17" i="8"/>
  <c r="I28" i="8"/>
  <c r="C3" i="8"/>
  <c r="F4" i="8"/>
  <c r="F3" i="8"/>
  <c r="E10" i="8"/>
  <c r="F29" i="8"/>
  <c r="E31" i="8"/>
  <c r="E30" i="8"/>
  <c r="F22" i="8"/>
  <c r="G7" i="8"/>
  <c r="E9" i="8"/>
  <c r="G10" i="8"/>
  <c r="E12" i="8"/>
  <c r="E29" i="8"/>
  <c r="I9" i="8"/>
  <c r="J29" i="8"/>
  <c r="I27" i="8"/>
  <c r="I26" i="8"/>
  <c r="I14" i="8"/>
  <c r="D19" i="8"/>
  <c r="B15" i="8"/>
  <c r="C15" i="8"/>
  <c r="B18" i="8"/>
  <c r="E24" i="8"/>
  <c r="G32" i="8"/>
  <c r="J17" i="8"/>
  <c r="C6" i="8"/>
  <c r="E5" i="8"/>
  <c r="E25" i="8"/>
  <c r="E27" i="8"/>
  <c r="E26" i="8"/>
  <c r="F32" i="8"/>
  <c r="I18" i="8"/>
  <c r="H16" i="8"/>
  <c r="H15" i="8"/>
  <c r="H28" i="8"/>
  <c r="C7" i="8"/>
  <c r="C4" i="8"/>
  <c r="D30" i="8"/>
  <c r="B31" i="8"/>
  <c r="C31" i="8"/>
  <c r="G29" i="8"/>
  <c r="I12" i="8"/>
  <c r="I29" i="8"/>
  <c r="D15" i="8"/>
  <c r="G11" i="8"/>
  <c r="F14" i="8"/>
  <c r="G14" i="8"/>
  <c r="G31" i="8"/>
  <c r="H7" i="8"/>
  <c r="J3" i="8"/>
  <c r="H30" i="8"/>
  <c r="H29" i="8"/>
  <c r="H24" i="8"/>
  <c r="C23" i="8"/>
  <c r="D17" i="8"/>
  <c r="B19" i="8"/>
  <c r="C24" i="8"/>
  <c r="F26" i="8"/>
  <c r="H26" i="8"/>
  <c r="D9" i="8"/>
  <c r="C28" i="8"/>
  <c r="D3" i="8"/>
  <c r="E3" i="8"/>
  <c r="J4" i="8"/>
  <c r="H6" i="8"/>
  <c r="F8" i="8"/>
  <c r="D10" i="8"/>
  <c r="B12" i="8"/>
  <c r="G13" i="8"/>
  <c r="I15" i="8"/>
  <c r="C17" i="8"/>
  <c r="E19" i="8"/>
  <c r="J20" i="8"/>
  <c r="H22" i="8"/>
  <c r="F24" i="8"/>
  <c r="B9" i="8"/>
  <c r="I31" i="8"/>
  <c r="B26" i="8"/>
  <c r="F19" i="8"/>
  <c r="J6" i="8"/>
  <c r="D27" i="8"/>
  <c r="B25" i="8"/>
  <c r="I20" i="8"/>
  <c r="F5" i="8"/>
  <c r="F7" i="8"/>
  <c r="J23" i="8"/>
  <c r="D11" i="8"/>
  <c r="E17" i="8"/>
  <c r="J30" i="8"/>
  <c r="I4" i="8"/>
  <c r="D6" i="8"/>
  <c r="G9" i="8"/>
  <c r="G6" i="8"/>
  <c r="F15" i="8"/>
  <c r="E18" i="8"/>
  <c r="F18" i="8"/>
  <c r="E32" i="8"/>
  <c r="J9" i="8"/>
  <c r="I6" i="8"/>
  <c r="I5" i="8"/>
  <c r="J31" i="8"/>
  <c r="I32" i="8"/>
  <c r="C26" i="8"/>
  <c r="C22" i="8"/>
  <c r="D21" i="8"/>
  <c r="D25" i="8"/>
  <c r="G8" i="8"/>
  <c r="I8" i="8"/>
  <c r="J15" i="8"/>
  <c r="D5" i="8"/>
  <c r="G3" i="8"/>
  <c r="G30" i="8"/>
  <c r="E6" i="8"/>
  <c r="F31" i="8"/>
  <c r="G27" i="8"/>
  <c r="J25" i="8"/>
  <c r="I22" i="8"/>
  <c r="I21" i="8"/>
  <c r="J26" i="8"/>
  <c r="D13" i="8"/>
  <c r="B10" i="8"/>
  <c r="C10" i="8"/>
  <c r="D28" i="8"/>
  <c r="C32" i="8"/>
  <c r="G28" i="8"/>
  <c r="J18" i="8"/>
  <c r="C18" i="8"/>
  <c r="B23" i="8"/>
  <c r="E20" i="8"/>
  <c r="G20" i="8"/>
  <c r="E22" i="8"/>
  <c r="F11" i="8"/>
  <c r="I13" i="8"/>
  <c r="H11" i="8"/>
  <c r="H9" i="8"/>
  <c r="H13" i="8"/>
  <c r="C8" i="8"/>
  <c r="B29" i="8"/>
  <c r="D26" i="8"/>
  <c r="B27" i="8"/>
  <c r="D20" i="8"/>
  <c r="G18" i="8"/>
  <c r="I10" i="8"/>
  <c r="C30" i="8"/>
  <c r="B32" i="8"/>
  <c r="H3" i="8"/>
  <c r="I3" i="8"/>
  <c r="C5" i="8"/>
  <c r="E7" i="8"/>
  <c r="J8" i="8"/>
  <c r="H10" i="8"/>
  <c r="F12" i="8"/>
  <c r="D14" i="8"/>
  <c r="B16" i="8"/>
  <c r="G17" i="8"/>
  <c r="I19" i="8"/>
  <c r="C21" i="8"/>
  <c r="E23" i="8"/>
  <c r="J24" i="8"/>
  <c r="H20" i="8"/>
  <c r="C12" i="8"/>
  <c r="D7" i="8"/>
  <c r="G23" i="8"/>
  <c r="D24" i="8"/>
  <c r="G12" i="8"/>
  <c r="J7" i="8"/>
  <c r="J10" i="8"/>
  <c r="B13" i="8"/>
  <c r="H23" i="8"/>
  <c r="B14" i="8"/>
  <c r="E16" i="8"/>
  <c r="J5" i="8"/>
  <c r="J32" i="8"/>
  <c r="C11" i="8"/>
  <c r="D32" i="8"/>
  <c r="B28" i="8"/>
  <c r="B8" i="8"/>
  <c r="N3" i="8"/>
  <c r="O4" i="8"/>
  <c r="P5" i="8"/>
  <c r="N9" i="8"/>
  <c r="O3" i="8"/>
  <c r="P4" i="8"/>
  <c r="N7" i="8"/>
  <c r="O8" i="8"/>
  <c r="P9" i="8"/>
  <c r="N13" i="8"/>
  <c r="O14" i="8"/>
  <c r="P15" i="8"/>
  <c r="N18" i="8"/>
  <c r="O19" i="8"/>
  <c r="P20" i="8"/>
  <c r="N23" i="8"/>
  <c r="O24" i="8"/>
  <c r="N25" i="8"/>
  <c r="O26" i="8"/>
  <c r="P27" i="8"/>
  <c r="N29" i="8"/>
  <c r="O30" i="8"/>
  <c r="N6" i="8"/>
  <c r="O7" i="8"/>
  <c r="P8" i="8"/>
  <c r="N11" i="8"/>
  <c r="O12" i="8"/>
  <c r="P13" i="8"/>
  <c r="N17" i="8"/>
  <c r="O18" i="8"/>
  <c r="P19" i="8"/>
  <c r="N22" i="8"/>
  <c r="O23" i="8"/>
  <c r="P24" i="8"/>
  <c r="O25" i="8"/>
  <c r="P26" i="8"/>
  <c r="N28" i="8"/>
  <c r="O29" i="8"/>
  <c r="P30" i="8"/>
  <c r="N5" i="8"/>
  <c r="O6" i="8"/>
  <c r="P7" i="8"/>
  <c r="N10" i="8"/>
  <c r="O11" i="8"/>
  <c r="P12" i="8"/>
  <c r="N15" i="8"/>
  <c r="O16" i="8"/>
  <c r="P17" i="8"/>
  <c r="N21" i="8"/>
  <c r="O22" i="8"/>
  <c r="P23" i="8"/>
  <c r="P25" i="8"/>
  <c r="N27" i="8"/>
  <c r="O28" i="8"/>
  <c r="P29" i="8"/>
  <c r="P11" i="8"/>
  <c r="N14" i="8"/>
  <c r="P21" i="8"/>
  <c r="O31" i="8"/>
  <c r="P32" i="8"/>
  <c r="O20" i="8"/>
  <c r="O10" i="8"/>
  <c r="P16" i="8"/>
  <c r="N19" i="8"/>
  <c r="N30" i="8"/>
  <c r="N32" i="8"/>
  <c r="O15" i="8"/>
  <c r="N26" i="8"/>
  <c r="O27" i="8"/>
  <c r="P28" i="8"/>
  <c r="N31" i="8"/>
  <c r="O32" i="8"/>
  <c r="P31" i="8"/>
  <c r="N16" i="8"/>
  <c r="O17" i="8"/>
  <c r="P18" i="8"/>
  <c r="P3" i="8"/>
  <c r="N12" i="8"/>
  <c r="O13" i="8"/>
  <c r="P14" i="8"/>
  <c r="N8" i="8"/>
  <c r="O9" i="8"/>
  <c r="P10" i="8"/>
  <c r="N24" i="8"/>
  <c r="N4" i="8"/>
  <c r="O5" i="8"/>
  <c r="P6" i="8"/>
  <c r="N20" i="8"/>
  <c r="O21" i="8"/>
  <c r="P22" i="8"/>
  <c r="L3" i="8"/>
  <c r="M4" i="8"/>
  <c r="L14" i="8"/>
  <c r="M15" i="8"/>
  <c r="L5" i="8"/>
  <c r="M12" i="8"/>
  <c r="L27" i="8"/>
  <c r="M10" i="8"/>
  <c r="L30" i="8"/>
  <c r="L8" i="8"/>
  <c r="M14" i="8"/>
  <c r="M24" i="8"/>
  <c r="L23" i="8"/>
  <c r="L10" i="8"/>
  <c r="M11" i="8"/>
  <c r="M6" i="8"/>
  <c r="L21" i="8"/>
  <c r="M28" i="8"/>
  <c r="M5" i="8"/>
  <c r="L20" i="8"/>
  <c r="L26" i="8"/>
  <c r="M9" i="8"/>
  <c r="L24" i="8"/>
  <c r="L29" i="8"/>
  <c r="L32" i="8"/>
  <c r="M32" i="8"/>
  <c r="L28" i="8"/>
  <c r="M25" i="8"/>
  <c r="L6" i="8"/>
  <c r="M7" i="8"/>
  <c r="L22" i="8"/>
  <c r="M23" i="8"/>
  <c r="L7" i="8"/>
  <c r="L16" i="8"/>
  <c r="M22" i="8"/>
  <c r="L15" i="8"/>
  <c r="M21" i="8"/>
  <c r="M27" i="8"/>
  <c r="L4" i="8"/>
  <c r="L19" i="8"/>
  <c r="L25" i="8"/>
  <c r="M30" i="8"/>
  <c r="L12" i="8"/>
  <c r="M29" i="8"/>
  <c r="M18" i="8"/>
  <c r="M3" i="8"/>
  <c r="L18" i="8"/>
  <c r="M19" i="8"/>
  <c r="M8" i="8"/>
  <c r="L11" i="8"/>
  <c r="M17" i="8"/>
  <c r="L31" i="8"/>
  <c r="L9" i="8"/>
  <c r="M16" i="8"/>
  <c r="L13" i="8"/>
  <c r="M20" i="8"/>
  <c r="M26" i="8"/>
  <c r="L17" i="8"/>
  <c r="M13" i="8"/>
  <c r="M31" i="8"/>
  <c r="E6" i="3"/>
  <c r="B6" i="3" s="1"/>
  <c r="H6" i="3" s="1"/>
  <c r="E11" i="3"/>
  <c r="B11" i="3" s="1"/>
  <c r="H11" i="3" s="1"/>
  <c r="E12" i="3"/>
  <c r="B12" i="3" s="1"/>
  <c r="H12" i="3" s="1"/>
  <c r="E10" i="3"/>
  <c r="B10" i="3" s="1"/>
  <c r="H10" i="3" s="1"/>
  <c r="E15" i="3"/>
  <c r="B15" i="3" s="1"/>
  <c r="H15" i="3" s="1"/>
  <c r="E16" i="3"/>
  <c r="B16" i="3" s="1"/>
  <c r="H16" i="3" s="1"/>
  <c r="E5" i="3"/>
  <c r="B5" i="3" s="1"/>
  <c r="H5" i="3" s="1"/>
  <c r="E21" i="3"/>
  <c r="B21" i="3" s="1"/>
  <c r="H21" i="3" s="1"/>
  <c r="E14" i="3"/>
  <c r="B14" i="3" s="1"/>
  <c r="H14" i="3" s="1"/>
  <c r="E3" i="3"/>
  <c r="B3" i="3" s="1"/>
  <c r="E4" i="3"/>
  <c r="B4" i="3" s="1"/>
  <c r="H4" i="3" s="1"/>
  <c r="E20" i="3"/>
  <c r="B20" i="3" s="1"/>
  <c r="H20" i="3" s="1"/>
  <c r="E9" i="3"/>
  <c r="B9" i="3" s="1"/>
  <c r="H9" i="3" s="1"/>
  <c r="E7" i="3"/>
  <c r="B7" i="3" s="1"/>
  <c r="H7" i="3" s="1"/>
  <c r="E8" i="3"/>
  <c r="B8" i="3" s="1"/>
  <c r="E13" i="3"/>
  <c r="B13" i="3" s="1"/>
  <c r="H13" i="3" s="1"/>
  <c r="F15" i="3"/>
  <c r="C15" i="3" s="1"/>
  <c r="I15" i="3" s="1"/>
  <c r="G15" i="3"/>
  <c r="D15" i="3" s="1"/>
  <c r="F10" i="3"/>
  <c r="C10" i="3" s="1"/>
  <c r="I10" i="3" s="1"/>
  <c r="G10" i="3"/>
  <c r="D10" i="3" s="1"/>
  <c r="F5" i="3"/>
  <c r="C5" i="3" s="1"/>
  <c r="I5" i="3" s="1"/>
  <c r="G5" i="3"/>
  <c r="D5" i="3" s="1"/>
  <c r="F4" i="3"/>
  <c r="C4" i="3" s="1"/>
  <c r="I4" i="3" s="1"/>
  <c r="G4" i="3"/>
  <c r="D4" i="3" s="1"/>
  <c r="F8" i="3"/>
  <c r="C8" i="3" s="1"/>
  <c r="G13" i="3"/>
  <c r="D13" i="3" s="1"/>
  <c r="G20" i="3"/>
  <c r="D20" i="3" s="1"/>
  <c r="E26" i="3"/>
  <c r="B26" i="3" s="1"/>
  <c r="H26" i="3" s="1"/>
  <c r="F6" i="3"/>
  <c r="C6" i="3" s="1"/>
  <c r="I6" i="3" s="1"/>
  <c r="G11" i="3"/>
  <c r="D11" i="3" s="1"/>
  <c r="G27" i="3"/>
  <c r="D27" i="3" s="1"/>
  <c r="F9" i="3"/>
  <c r="C9" i="3" s="1"/>
  <c r="I9" i="3" s="1"/>
  <c r="G14" i="3"/>
  <c r="D14" i="3" s="1"/>
  <c r="F25" i="3"/>
  <c r="C25" i="3" s="1"/>
  <c r="I25" i="3" s="1"/>
  <c r="G9" i="3"/>
  <c r="D9" i="3" s="1"/>
  <c r="F20" i="3"/>
  <c r="C20" i="3" s="1"/>
  <c r="I20" i="3" s="1"/>
  <c r="G25" i="3"/>
  <c r="D25" i="3" s="1"/>
  <c r="F11" i="3"/>
  <c r="C11" i="3" s="1"/>
  <c r="I11" i="3" s="1"/>
  <c r="G16" i="3"/>
  <c r="D16" i="3" s="1"/>
  <c r="F27" i="3"/>
  <c r="C27" i="3" s="1"/>
  <c r="I27" i="3" s="1"/>
  <c r="G7" i="3"/>
  <c r="D7" i="3" s="1"/>
  <c r="F21" i="3"/>
  <c r="C21" i="3" s="1"/>
  <c r="I21" i="3" s="1"/>
  <c r="G26" i="3"/>
  <c r="D26" i="3" s="1"/>
  <c r="F16" i="3"/>
  <c r="C16" i="3" s="1"/>
  <c r="I16" i="3" s="1"/>
  <c r="G21" i="3"/>
  <c r="D21" i="3" s="1"/>
  <c r="E27" i="3"/>
  <c r="B27" i="3" s="1"/>
  <c r="H27" i="3" s="1"/>
  <c r="F7" i="3"/>
  <c r="C7" i="3" s="1"/>
  <c r="I7" i="3" s="1"/>
  <c r="G12" i="3"/>
  <c r="D12" i="3" s="1"/>
  <c r="G28" i="3"/>
  <c r="D28" i="3" s="1"/>
  <c r="G3" i="3"/>
  <c r="D3" i="3" s="1"/>
  <c r="F14" i="3"/>
  <c r="C14" i="3" s="1"/>
  <c r="E25" i="3"/>
  <c r="B25" i="3" s="1"/>
  <c r="H25" i="3" s="1"/>
  <c r="G6" i="3"/>
  <c r="D6" i="3" s="1"/>
  <c r="E28" i="3"/>
  <c r="B28" i="3" s="1"/>
  <c r="H28" i="3" s="1"/>
  <c r="F12" i="3"/>
  <c r="C12" i="3" s="1"/>
  <c r="I12" i="3" s="1"/>
  <c r="F28" i="3"/>
  <c r="C28" i="3" s="1"/>
  <c r="I28" i="3" s="1"/>
  <c r="F3" i="3"/>
  <c r="C3" i="3" s="1"/>
  <c r="I3" i="3" s="1"/>
  <c r="G8" i="3"/>
  <c r="D8" i="3" s="1"/>
  <c r="F26" i="3"/>
  <c r="C26" i="3" s="1"/>
  <c r="I26" i="3" s="1"/>
  <c r="F13" i="3"/>
  <c r="C13" i="3" s="1"/>
  <c r="I13" i="3" s="1"/>
  <c r="E2" i="3"/>
  <c r="B2" i="8"/>
  <c r="F2" i="8"/>
  <c r="J2" i="8"/>
  <c r="N2" i="8"/>
  <c r="C2" i="8"/>
  <c r="G2" i="8"/>
  <c r="K2" i="8"/>
  <c r="D2" i="8"/>
  <c r="H2" i="8"/>
  <c r="L2" i="8"/>
  <c r="P2" i="8"/>
  <c r="E2" i="8"/>
  <c r="I2" i="8"/>
  <c r="M2" i="8"/>
  <c r="H35" i="8" l="1" a="1"/>
  <c r="H35" i="8" s="1"/>
  <c r="H22" i="3"/>
  <c r="M26" i="3"/>
  <c r="B3" i="11"/>
  <c r="B6" i="11"/>
  <c r="B7" i="11"/>
  <c r="B4" i="11"/>
  <c r="B2" i="11"/>
  <c r="B5" i="11"/>
  <c r="B2" i="3"/>
  <c r="B33" i="3" s="1"/>
  <c r="E33" i="3"/>
  <c r="M14" i="3"/>
  <c r="H8" i="3"/>
  <c r="M12" i="3"/>
  <c r="I14" i="3"/>
  <c r="M20" i="3"/>
  <c r="M19" i="3"/>
  <c r="M27" i="3"/>
  <c r="M28" i="3"/>
  <c r="M21" i="3"/>
  <c r="I8" i="3"/>
  <c r="M13" i="3"/>
  <c r="H3" i="3"/>
  <c r="B8" i="11" l="1"/>
  <c r="M5" i="3"/>
  <c r="H2" i="3"/>
  <c r="H33" i="3" s="1"/>
  <c r="F2" i="3"/>
  <c r="F33" i="3" s="1"/>
  <c r="G2" i="3"/>
  <c r="C2" i="3" l="1"/>
  <c r="D2" i="3"/>
  <c r="M7" i="3" l="1"/>
  <c r="D33" i="3"/>
  <c r="M6" i="3"/>
  <c r="C33" i="3"/>
  <c r="N14" i="3"/>
  <c r="N20" i="3"/>
  <c r="N27" i="3"/>
  <c r="N6" i="3"/>
  <c r="K34" i="3"/>
  <c r="I2" i="3"/>
  <c r="I33" i="3" s="1"/>
  <c r="J2" i="3"/>
  <c r="J33" i="3" s="1"/>
  <c r="J34" i="3" l="1"/>
  <c r="C34" i="3"/>
  <c r="N28" i="3"/>
  <c r="H36" i="3" l="1"/>
  <c r="H35" i="3"/>
  <c r="N21" i="3"/>
  <c r="N13" i="3"/>
  <c r="E34" i="3"/>
  <c r="H34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<sst xmlns="http://schemas.openxmlformats.org/spreadsheetml/2006/main" count="95982" uniqueCount="20784">
  <si>
    <t>UF</t>
  </si>
  <si>
    <t>VTEX Piatan</t>
  </si>
  <si>
    <t>SP</t>
  </si>
  <si>
    <t>Plugg.To Beleza na Web</t>
  </si>
  <si>
    <t>-</t>
  </si>
  <si>
    <t>RJ</t>
  </si>
  <si>
    <t>RS</t>
  </si>
  <si>
    <t>GO</t>
  </si>
  <si>
    <t>MG</t>
  </si>
  <si>
    <t>BA</t>
  </si>
  <si>
    <t>PR</t>
  </si>
  <si>
    <t>SC</t>
  </si>
  <si>
    <t>MT</t>
  </si>
  <si>
    <t>CE</t>
  </si>
  <si>
    <t>PE</t>
  </si>
  <si>
    <t>Data</t>
  </si>
  <si>
    <t>Itens</t>
  </si>
  <si>
    <t>Vendas Totais</t>
  </si>
  <si>
    <t>Total</t>
  </si>
  <si>
    <t>Livelo</t>
  </si>
  <si>
    <t>Pedidos</t>
  </si>
  <si>
    <t>Order</t>
  </si>
  <si>
    <t>Sequence</t>
  </si>
  <si>
    <t>Client Name</t>
  </si>
  <si>
    <t>Client Last Name</t>
  </si>
  <si>
    <t>Client Document</t>
  </si>
  <si>
    <t>Email</t>
  </si>
  <si>
    <t>Phone</t>
  </si>
  <si>
    <t>City</t>
  </si>
  <si>
    <t>Address Identification</t>
  </si>
  <si>
    <t>Address Type</t>
  </si>
  <si>
    <t>Receiver Name</t>
  </si>
  <si>
    <t>Street</t>
  </si>
  <si>
    <t>Number</t>
  </si>
  <si>
    <t>Complement</t>
  </si>
  <si>
    <t>Neighborhood</t>
  </si>
  <si>
    <t>Reference</t>
  </si>
  <si>
    <t>Postal Code</t>
  </si>
  <si>
    <t>SLA Type</t>
  </si>
  <si>
    <t>Courrier</t>
  </si>
  <si>
    <t>Estimate Delivery Date</t>
  </si>
  <si>
    <t>Delivery Deadline</t>
  </si>
  <si>
    <t>Status</t>
  </si>
  <si>
    <t>Last Change Date</t>
  </si>
  <si>
    <t>UtmMedium</t>
  </si>
  <si>
    <t>UtmSource</t>
  </si>
  <si>
    <t>UtmCampaign</t>
  </si>
  <si>
    <t>Coupon</t>
  </si>
  <si>
    <t>Payment System Name</t>
  </si>
  <si>
    <t>Installments</t>
  </si>
  <si>
    <t>Quantity_SKU</t>
  </si>
  <si>
    <t>ID_SKU</t>
  </si>
  <si>
    <t>Category Ids Sku</t>
  </si>
  <si>
    <t>Reference Code</t>
  </si>
  <si>
    <t>SKU Name</t>
  </si>
  <si>
    <t>SKU Value</t>
  </si>
  <si>
    <t>SKU Selling Price</t>
  </si>
  <si>
    <t>SKU Total Price</t>
  </si>
  <si>
    <t>SKU Path</t>
  </si>
  <si>
    <t>Item Attachments</t>
  </si>
  <si>
    <t>List Id</t>
  </si>
  <si>
    <t>List Type Name</t>
  </si>
  <si>
    <t>Service (Price/ Selling Price)</t>
  </si>
  <si>
    <t>Shipping List Price</t>
  </si>
  <si>
    <t>Shipping Value</t>
  </si>
  <si>
    <t>Total Value</t>
  </si>
  <si>
    <t>Discounts Totals</t>
  </si>
  <si>
    <t>Discounts Names</t>
  </si>
  <si>
    <t>Call Center Email</t>
  </si>
  <si>
    <t>Call Center Code</t>
  </si>
  <si>
    <t>Tracking Number</t>
  </si>
  <si>
    <t>Host</t>
  </si>
  <si>
    <t>GiftRegistry ID</t>
  </si>
  <si>
    <t>Seller Name</t>
  </si>
  <si>
    <t>Status TimeLine</t>
  </si>
  <si>
    <t>Obs</t>
  </si>
  <si>
    <t>UtmiPart</t>
  </si>
  <si>
    <t>UtmiCampaign</t>
  </si>
  <si>
    <t>UtmiPage</t>
  </si>
  <si>
    <t>Seller Order Id</t>
  </si>
  <si>
    <t>Acquirer</t>
  </si>
  <si>
    <t>Authorization Id</t>
  </si>
  <si>
    <t>TID</t>
  </si>
  <si>
    <t>NSU</t>
  </si>
  <si>
    <t>Card First Digits</t>
  </si>
  <si>
    <t>Card Last Digits</t>
  </si>
  <si>
    <t>Payment Approved By</t>
  </si>
  <si>
    <t>Cancelled By</t>
  </si>
  <si>
    <t>Cancellation Reason</t>
  </si>
  <si>
    <t>Gift Card Name</t>
  </si>
  <si>
    <t>Gift Card Caption</t>
  </si>
  <si>
    <t>Authorized Date</t>
  </si>
  <si>
    <t>Corporate Name</t>
  </si>
  <si>
    <t>Corporate Document</t>
  </si>
  <si>
    <t>TransactionId</t>
  </si>
  <si>
    <t>PaymentId</t>
  </si>
  <si>
    <t>PaymentOrigin</t>
  </si>
  <si>
    <t>SalesChannel</t>
  </si>
  <si>
    <t>marketingTags</t>
  </si>
  <si>
    <t>Delivered</t>
  </si>
  <si>
    <t>SKU RewardValue</t>
  </si>
  <si>
    <t>Is Marketplace cetified</t>
  </si>
  <si>
    <t>Is Checked In</t>
  </si>
  <si>
    <t>Currency Code</t>
  </si>
  <si>
    <t>Taxes</t>
  </si>
  <si>
    <t>Invoice Numbers</t>
  </si>
  <si>
    <t>Country</t>
  </si>
  <si>
    <t>Input Invoices Numbers</t>
  </si>
  <si>
    <t>Output Invoices Numbers</t>
  </si>
  <si>
    <t>Status raw value (temporary)</t>
  </si>
  <si>
    <t>Cancellation Data</t>
  </si>
  <si>
    <t>Marketplace</t>
  </si>
  <si>
    <t>residential</t>
  </si>
  <si>
    <t>Pix</t>
  </si>
  <si>
    <t>tfddmr</t>
  </si>
  <si>
    <t>Piatan</t>
  </si>
  <si>
    <t>Obsolete</t>
  </si>
  <si>
    <t>pagarme</t>
  </si>
  <si>
    <t>false</t>
  </si>
  <si>
    <t>NA</t>
  </si>
  <si>
    <t>BRL</t>
  </si>
  <si>
    <t>BRA</t>
  </si>
  <si>
    <t>Jadlog</t>
  </si>
  <si>
    <t>PN Jadlog</t>
  </si>
  <si>
    <t>Centro</t>
  </si>
  <si>
    <t>Mastercard</t>
  </si>
  <si>
    <t>DF</t>
  </si>
  <si>
    <t>São Paulo</t>
  </si>
  <si>
    <t>MA</t>
  </si>
  <si>
    <t>4bd</t>
  </si>
  <si>
    <t>Meta</t>
  </si>
  <si>
    <t>PA</t>
  </si>
  <si>
    <t>ES</t>
  </si>
  <si>
    <t>PB</t>
  </si>
  <si>
    <t>MercadoLivre</t>
  </si>
  <si>
    <t>MS</t>
  </si>
  <si>
    <t>Brasília</t>
  </si>
  <si>
    <t>Belo Horizonte</t>
  </si>
  <si>
    <t>Goiânia</t>
  </si>
  <si>
    <t>BRASILIA</t>
  </si>
  <si>
    <t>PluggTo ID</t>
  </si>
  <si>
    <t>ID do pedido</t>
  </si>
  <si>
    <t>Canal</t>
  </si>
  <si>
    <t>ID do canal</t>
  </si>
  <si>
    <t>Criado em</t>
  </si>
  <si>
    <t>Tipo de entrega</t>
  </si>
  <si>
    <t>Subtotal</t>
  </si>
  <si>
    <t>Total pago</t>
  </si>
  <si>
    <t>Total frete</t>
  </si>
  <si>
    <t>Nome do comprador</t>
  </si>
  <si>
    <t>Sobrenome do comprador</t>
  </si>
  <si>
    <t>DDD do telefone</t>
  </si>
  <si>
    <t>Telefone</t>
  </si>
  <si>
    <t>Rua do comprador</t>
  </si>
  <si>
    <t>Número do comprador</t>
  </si>
  <si>
    <t>Informação adicional de endereço do comprador</t>
  </si>
  <si>
    <t>Complemento do comprador</t>
  </si>
  <si>
    <t>Bairro do comprador</t>
  </si>
  <si>
    <t>Cidade do comprador</t>
  </si>
  <si>
    <t>Estado do Comprador</t>
  </si>
  <si>
    <t>País do comprador</t>
  </si>
  <si>
    <t>CEP do comprador</t>
  </si>
  <si>
    <t>Informação de Refererência do comprador</t>
  </si>
  <si>
    <t>Razão Social do comprador</t>
  </si>
  <si>
    <t>IE do comprador</t>
  </si>
  <si>
    <t>CNPJ do comprador</t>
  </si>
  <si>
    <t>CPF do comprador</t>
  </si>
  <si>
    <t>Sexo do comprador</t>
  </si>
  <si>
    <t>Nome do receptor</t>
  </si>
  <si>
    <t>Sobrenome do receptor</t>
  </si>
  <si>
    <t>Email do receptor</t>
  </si>
  <si>
    <t>DDD do receptor</t>
  </si>
  <si>
    <t>Telefone do receptor</t>
  </si>
  <si>
    <t>Rua do receptor</t>
  </si>
  <si>
    <t>Número do receptor</t>
  </si>
  <si>
    <t>Informação adicional de endereço do receptor</t>
  </si>
  <si>
    <t>Complemento do receptor</t>
  </si>
  <si>
    <t>Bairro do receptor</t>
  </si>
  <si>
    <t>Cidade do receptor</t>
  </si>
  <si>
    <t>Estado do receptor</t>
  </si>
  <si>
    <t>País do receptor</t>
  </si>
  <si>
    <t>CEP do receptor</t>
  </si>
  <si>
    <t>Informação de Refererência do receptor</t>
  </si>
  <si>
    <t>Conta</t>
  </si>
  <si>
    <t>IDs externos</t>
  </si>
  <si>
    <t>Erro</t>
  </si>
  <si>
    <t>Desconto</t>
  </si>
  <si>
    <t>Tipo de Pagamento</t>
  </si>
  <si>
    <t>Método de Pagamento</t>
  </si>
  <si>
    <t>Quantidade de Parcelas</t>
  </si>
  <si>
    <t>Data Estimada de Entrega</t>
  </si>
  <si>
    <t>Data de Entrega</t>
  </si>
  <si>
    <t>Data de Cancelamento</t>
  </si>
  <si>
    <t>Data de Aprovação</t>
  </si>
  <si>
    <t>Tipo de Anúncio</t>
  </si>
  <si>
    <t>Comissão de Venda</t>
  </si>
  <si>
    <t>Data limite para Envio</t>
  </si>
  <si>
    <t>Item Nome 1</t>
  </si>
  <si>
    <t>Item Sku 1</t>
  </si>
  <si>
    <t>Item Sku Variação 1</t>
  </si>
  <si>
    <t>Item Quantidade 1</t>
  </si>
  <si>
    <t>Item Preço 1</t>
  </si>
  <si>
    <t>Item Total 1</t>
  </si>
  <si>
    <t>Item Nome 2</t>
  </si>
  <si>
    <t>Item Sku 2</t>
  </si>
  <si>
    <t>Item Sku Variação 2</t>
  </si>
  <si>
    <t>Item Quantidade 2</t>
  </si>
  <si>
    <t>Item Preço 2</t>
  </si>
  <si>
    <t>Item Total 2</t>
  </si>
  <si>
    <t>Item Nome 3</t>
  </si>
  <si>
    <t>Item Sku 3</t>
  </si>
  <si>
    <t>Item Sku Variação 3</t>
  </si>
  <si>
    <t>Item Quantidade 3</t>
  </si>
  <si>
    <t>Item Preço 3</t>
  </si>
  <si>
    <t>Item Total 3</t>
  </si>
  <si>
    <t>Item Nome 4</t>
  </si>
  <si>
    <t>Item Sku 4</t>
  </si>
  <si>
    <t>Item Sku Variação 4</t>
  </si>
  <si>
    <t>Item Quantidade 4</t>
  </si>
  <si>
    <t>Item Preço 4</t>
  </si>
  <si>
    <t>Item Total 4</t>
  </si>
  <si>
    <t>Item Nome 5</t>
  </si>
  <si>
    <t>Item Sku 5</t>
  </si>
  <si>
    <t>Item Sku Variação 5</t>
  </si>
  <si>
    <t>Item Quantidade 5</t>
  </si>
  <si>
    <t>Item Preço 5</t>
  </si>
  <si>
    <t>Item Total 5</t>
  </si>
  <si>
    <t>Item Nome 6</t>
  </si>
  <si>
    <t>Item Sku 6</t>
  </si>
  <si>
    <t>Item Sku Variação 6</t>
  </si>
  <si>
    <t>Item Quantidade 6</t>
  </si>
  <si>
    <t>Item Preço 6</t>
  </si>
  <si>
    <t>Item Total 6</t>
  </si>
  <si>
    <t>Item Nome 7</t>
  </si>
  <si>
    <t>Item Sku 7</t>
  </si>
  <si>
    <t>Item Sku Variação 7</t>
  </si>
  <si>
    <t>Item Quantidade 7</t>
  </si>
  <si>
    <t>Item Preço 7</t>
  </si>
  <si>
    <t>Item Total 7</t>
  </si>
  <si>
    <t>Item Nome 8</t>
  </si>
  <si>
    <t>Item Sku 8</t>
  </si>
  <si>
    <t>Item Sku Variação 8</t>
  </si>
  <si>
    <t>Item Quantidade 8</t>
  </si>
  <si>
    <t>Item Preço 8</t>
  </si>
  <si>
    <t>Item Total 8</t>
  </si>
  <si>
    <t>Item Nome 9</t>
  </si>
  <si>
    <t>Item Sku 9</t>
  </si>
  <si>
    <t>Item Sku Variação 9</t>
  </si>
  <si>
    <t>Item Quantidade 9</t>
  </si>
  <si>
    <t>Item Preço 9</t>
  </si>
  <si>
    <t>Item Total 9</t>
  </si>
  <si>
    <t>Item Nome 10</t>
  </si>
  <si>
    <t>Item Sku 10</t>
  </si>
  <si>
    <t>Item Sku Variação 10</t>
  </si>
  <si>
    <t>Item Quantidade 10</t>
  </si>
  <si>
    <t>Item Preço 10</t>
  </si>
  <si>
    <t>Item Total 10</t>
  </si>
  <si>
    <t>Item Nome 11</t>
  </si>
  <si>
    <t>Item Sku 11</t>
  </si>
  <si>
    <t>Item Sku Variação 11</t>
  </si>
  <si>
    <t>Item Quantidade 11</t>
  </si>
  <si>
    <t>Item Preço 11</t>
  </si>
  <si>
    <t>Item Total 11</t>
  </si>
  <si>
    <t>Item Nome 12</t>
  </si>
  <si>
    <t>Item Sku 12</t>
  </si>
  <si>
    <t>Item Sku Variação 12</t>
  </si>
  <si>
    <t>Item Quantidade 12</t>
  </si>
  <si>
    <t>Item Preço 12</t>
  </si>
  <si>
    <t>Item Total 12</t>
  </si>
  <si>
    <t>Item Nome 13</t>
  </si>
  <si>
    <t>Item Sku 13</t>
  </si>
  <si>
    <t>Item Sku Variação 13</t>
  </si>
  <si>
    <t>Item Quantidade 13</t>
  </si>
  <si>
    <t>Item Preço 13</t>
  </si>
  <si>
    <t>Item Total 13</t>
  </si>
  <si>
    <t>Item Nome 14</t>
  </si>
  <si>
    <t>Item Sku 14</t>
  </si>
  <si>
    <t>Item Sku Variação 14</t>
  </si>
  <si>
    <t>Item Quantidade 14</t>
  </si>
  <si>
    <t>Item Preço 14</t>
  </si>
  <si>
    <t>Item Total 14</t>
  </si>
  <si>
    <t>Item Nome 15</t>
  </si>
  <si>
    <t>Item Sku 15</t>
  </si>
  <si>
    <t>Item Sku Variação 15</t>
  </si>
  <si>
    <t>Item Quantidade 15</t>
  </si>
  <si>
    <t>Item Preço 15</t>
  </si>
  <si>
    <t>Item Total 15</t>
  </si>
  <si>
    <t>standard</t>
  </si>
  <si>
    <t>11</t>
  </si>
  <si>
    <t>credit</t>
  </si>
  <si>
    <t>MagazineLuiza</t>
  </si>
  <si>
    <t>BR</t>
  </si>
  <si>
    <t>Beleza na Web</t>
  </si>
  <si>
    <t>*1403</t>
  </si>
  <si>
    <t>Shopee</t>
  </si>
  <si>
    <t>11111-1111</t>
  </si>
  <si>
    <t>Piatan Natural</t>
  </si>
  <si>
    <t>Credit Card</t>
  </si>
  <si>
    <t>express</t>
  </si>
  <si>
    <t>BELO HORIZONTE</t>
  </si>
  <si>
    <t>*5103</t>
  </si>
  <si>
    <t>Amazon.com.br</t>
  </si>
  <si>
    <t>SAO PAULO</t>
  </si>
  <si>
    <t>Rio Grande do Sul</t>
  </si>
  <si>
    <t>47</t>
  </si>
  <si>
    <t>JULIO ANDRE REICHERT</t>
  </si>
  <si>
    <t>1422280503175-01</t>
  </si>
  <si>
    <t>1422020503151-01</t>
  </si>
  <si>
    <t>1422280503181-01</t>
  </si>
  <si>
    <t>1422070503153-01</t>
  </si>
  <si>
    <t>1422290503183-01</t>
  </si>
  <si>
    <t>1422080503155-01</t>
  </si>
  <si>
    <t>1422330503185-01</t>
  </si>
  <si>
    <t>1422340503187-01</t>
  </si>
  <si>
    <t>1422340503189-01</t>
  </si>
  <si>
    <t>1422430503201-01</t>
  </si>
  <si>
    <t>1422230503159-01</t>
  </si>
  <si>
    <t>1422240503167-01</t>
  </si>
  <si>
    <t>1422260503169-01</t>
  </si>
  <si>
    <t>1422260503171-01</t>
  </si>
  <si>
    <t>6606fa2dd284d359adfbd0ce</t>
  </si>
  <si>
    <t>6607647bae3f524857b3804c</t>
  </si>
  <si>
    <t>66083c289113f5b854814b0d</t>
  </si>
  <si>
    <t>6609a83dfd7318fb19330b7d</t>
  </si>
  <si>
    <t>6609df0a996ccbfab02fad89</t>
  </si>
  <si>
    <t>6609eb4be137c6bd0fe2d23a</t>
  </si>
  <si>
    <t>660a09ebd27a5302e03d24a9</t>
  </si>
  <si>
    <t>660a107bfe1438fb63d73066</t>
  </si>
  <si>
    <t>660a48b9de6e840fe1e00995</t>
  </si>
  <si>
    <t>660aa462c36f1112afc83c58</t>
  </si>
  <si>
    <t>660add804fd2c8e4a9c7509a</t>
  </si>
  <si>
    <t>660b14b28ff9604830e1c0cf</t>
  </si>
  <si>
    <t>660b3bc31ad7a6608f2a45e5</t>
  </si>
  <si>
    <t>660bdb72287ea808a7147b8d</t>
  </si>
  <si>
    <t>660c52604abb0c99b1929afd</t>
  </si>
  <si>
    <t>660c54504616a8963d4fe523</t>
  </si>
  <si>
    <t>660c69ac2d4cf30cd5341882</t>
  </si>
  <si>
    <t>660cb35f71d0ef0d6c2ac2f4</t>
  </si>
  <si>
    <t>660d2b81ecb5662e4206b995</t>
  </si>
  <si>
    <t>Periodo 01/04/2024 a 03/04/2024</t>
  </si>
  <si>
    <t>CANAL</t>
  </si>
  <si>
    <t>COD</t>
  </si>
  <si>
    <t>NOME</t>
  </si>
  <si>
    <t>CIDADE</t>
  </si>
  <si>
    <t>PEDIDOPROTHEUS</t>
  </si>
  <si>
    <t>PEDIDOCANAL</t>
  </si>
  <si>
    <t>EMISSAO</t>
  </si>
  <si>
    <t>NOTA</t>
  </si>
  <si>
    <t>DATA CADASTRO</t>
  </si>
  <si>
    <t>ULTIMO COMPRA</t>
  </si>
  <si>
    <t>QTD PED</t>
  </si>
  <si>
    <t>QUANT. ITENS</t>
  </si>
  <si>
    <t>VALOR_FAT</t>
  </si>
  <si>
    <t>FRETE</t>
  </si>
  <si>
    <t>VTEX PIATAN</t>
  </si>
  <si>
    <t>000035</t>
  </si>
  <si>
    <t>AVIVA BISCUOLA</t>
  </si>
  <si>
    <t>OSASCO</t>
  </si>
  <si>
    <t>000044</t>
  </si>
  <si>
    <t>1421620503089-01</t>
  </si>
  <si>
    <t>000031</t>
  </si>
  <si>
    <t>000080</t>
  </si>
  <si>
    <t>CARLA KURISSIO</t>
  </si>
  <si>
    <t>SORRISO</t>
  </si>
  <si>
    <t>000089</t>
  </si>
  <si>
    <t/>
  </si>
  <si>
    <t>000076</t>
  </si>
  <si>
    <t>IGOR SEBBA</t>
  </si>
  <si>
    <t>APARECIDA DE GOIANIA</t>
  </si>
  <si>
    <t>000086</t>
  </si>
  <si>
    <t>1421070502979-01</t>
  </si>
  <si>
    <t>000085</t>
  </si>
  <si>
    <t>TAIS LOUZADA</t>
  </si>
  <si>
    <t>SABARA</t>
  </si>
  <si>
    <t>000095</t>
  </si>
  <si>
    <t>1420810502959-01</t>
  </si>
  <si>
    <t>000036</t>
  </si>
  <si>
    <t>000087</t>
  </si>
  <si>
    <t>DANIELI DEL PUPPO</t>
  </si>
  <si>
    <t>VITORIA</t>
  </si>
  <si>
    <t>000097</t>
  </si>
  <si>
    <t>1420780502955-01</t>
  </si>
  <si>
    <t>000023</t>
  </si>
  <si>
    <t>CINTHIA FIRMINO</t>
  </si>
  <si>
    <t>000032</t>
  </si>
  <si>
    <t>1421840503129-01</t>
  </si>
  <si>
    <t>000050</t>
  </si>
  <si>
    <t>PATRICIA TELES CARVALHO</t>
  </si>
  <si>
    <t>GOIANIA</t>
  </si>
  <si>
    <t>000059</t>
  </si>
  <si>
    <t>1421390503051-01</t>
  </si>
  <si>
    <t>000067</t>
  </si>
  <si>
    <t>BRUNO CERQUEIRA</t>
  </si>
  <si>
    <t>000077</t>
  </si>
  <si>
    <t>1421130502999-01</t>
  </si>
  <si>
    <t>000079</t>
  </si>
  <si>
    <t>NATALIA MORAES</t>
  </si>
  <si>
    <t>UBERLANDIA</t>
  </si>
  <si>
    <t>000090</t>
  </si>
  <si>
    <t>1421060502973-01</t>
  </si>
  <si>
    <t>000028</t>
  </si>
  <si>
    <t>LEANDRO SILVA</t>
  </si>
  <si>
    <t>000037</t>
  </si>
  <si>
    <t>1421780503103-01</t>
  </si>
  <si>
    <t>DANIELA CHECCHINATO</t>
  </si>
  <si>
    <t>JUNDIAI</t>
  </si>
  <si>
    <t>000096</t>
  </si>
  <si>
    <t>1420810502957-01</t>
  </si>
  <si>
    <t>000046</t>
  </si>
  <si>
    <t>ALLYSON OTTO</t>
  </si>
  <si>
    <t>CONCORDIA</t>
  </si>
  <si>
    <t>000055</t>
  </si>
  <si>
    <t>1421500503059-01</t>
  </si>
  <si>
    <t>000022</t>
  </si>
  <si>
    <t>VIVIAN CRISTINA PONCIANO ARCANJO SILVA</t>
  </si>
  <si>
    <t>VOLTA REDONDA</t>
  </si>
  <si>
    <t>1421840503135-01</t>
  </si>
  <si>
    <t>000081</t>
  </si>
  <si>
    <t>TATIANE DALPIAZ</t>
  </si>
  <si>
    <t>PORTO BELO</t>
  </si>
  <si>
    <t>000091</t>
  </si>
  <si>
    <t>1421050502969-01</t>
  </si>
  <si>
    <t>SHOPEE</t>
  </si>
  <si>
    <t>000010</t>
  </si>
  <si>
    <t>CAROLINA CARNEIRO PIMENTEL VICENTE</t>
  </si>
  <si>
    <t>RIO DE JANEIRO</t>
  </si>
  <si>
    <t>000018</t>
  </si>
  <si>
    <t>000006</t>
  </si>
  <si>
    <t>000054</t>
  </si>
  <si>
    <t>CINARA FELICIANO</t>
  </si>
  <si>
    <t>RIBEIRAO PRETO</t>
  </si>
  <si>
    <t>000063</t>
  </si>
  <si>
    <t>1421350503043-01</t>
  </si>
  <si>
    <t>000034</t>
  </si>
  <si>
    <t>JANNETH SANTOS</t>
  </si>
  <si>
    <t>SAO LUIS</t>
  </si>
  <si>
    <t>000053</t>
  </si>
  <si>
    <t>1421550503063-01</t>
  </si>
  <si>
    <t>000047</t>
  </si>
  <si>
    <t>000038</t>
  </si>
  <si>
    <t>RITA ABREU</t>
  </si>
  <si>
    <t>CAMPOS DOS GOYTACAZES</t>
  </si>
  <si>
    <t>1421600503083-01</t>
  </si>
  <si>
    <t>000074</t>
  </si>
  <si>
    <t>LUCIANE BEM</t>
  </si>
  <si>
    <t>000084</t>
  </si>
  <si>
    <t>1421090502985-01</t>
  </si>
  <si>
    <t>000064</t>
  </si>
  <si>
    <t>SHEILA SOARES</t>
  </si>
  <si>
    <t>000073</t>
  </si>
  <si>
    <t>1421270503009-01</t>
  </si>
  <si>
    <t>DANIELA SANTOS</t>
  </si>
  <si>
    <t>MARIANA</t>
  </si>
  <si>
    <t>000062</t>
  </si>
  <si>
    <t>1421350503045-01</t>
  </si>
  <si>
    <t>CYNTHIA S G</t>
  </si>
  <si>
    <t>000045</t>
  </si>
  <si>
    <t>1421610503087-01</t>
  </si>
  <si>
    <t>000041</t>
  </si>
  <si>
    <t>000019</t>
  </si>
  <si>
    <t>ANDRESSA BOCALON</t>
  </si>
  <si>
    <t>IMBE</t>
  </si>
  <si>
    <t>1421850503142-01</t>
  </si>
  <si>
    <t>VERONICA TOMSIC</t>
  </si>
  <si>
    <t>1421340503039-01</t>
  </si>
  <si>
    <t>000083</t>
  </si>
  <si>
    <t>DAVIELY PINHO</t>
  </si>
  <si>
    <t>ANANINDEUA</t>
  </si>
  <si>
    <t>000093</t>
  </si>
  <si>
    <t>1420910502965-01</t>
  </si>
  <si>
    <t>000040</t>
  </si>
  <si>
    <t>FILLIPE MOREIRA</t>
  </si>
  <si>
    <t>MACAE</t>
  </si>
  <si>
    <t>000049</t>
  </si>
  <si>
    <t>1421570503077-01</t>
  </si>
  <si>
    <t>000033</t>
  </si>
  <si>
    <t>JOAO PAULO DE LARA</t>
  </si>
  <si>
    <t>TELEMACO BORBA</t>
  </si>
  <si>
    <t>000056</t>
  </si>
  <si>
    <t>1421500503057-01</t>
  </si>
  <si>
    <t>000078</t>
  </si>
  <si>
    <t>CINTIA SANTOS</t>
  </si>
  <si>
    <t>SANTA CRUZ DO SUL</t>
  </si>
  <si>
    <t>000088</t>
  </si>
  <si>
    <t>1421070502975-01</t>
  </si>
  <si>
    <t>MERCADO LIVRE</t>
  </si>
  <si>
    <t>000014</t>
  </si>
  <si>
    <t>RITA DE CASSIA OHLWEILER</t>
  </si>
  <si>
    <t>BOM RETIRO DO SUL</t>
  </si>
  <si>
    <t>000012</t>
  </si>
  <si>
    <t>000066</t>
  </si>
  <si>
    <t>IVAN LOPES</t>
  </si>
  <si>
    <t>1421240503005-01</t>
  </si>
  <si>
    <t>SILVANA GIRARDI</t>
  </si>
  <si>
    <t>RIBEIRAO PIRES</t>
  </si>
  <si>
    <t>000068</t>
  </si>
  <si>
    <t>1421310503027-01</t>
  </si>
  <si>
    <t>000030</t>
  </si>
  <si>
    <t>GABRIELA FRANCISCO</t>
  </si>
  <si>
    <t>PIRACICABA</t>
  </si>
  <si>
    <t>000039</t>
  </si>
  <si>
    <t>1421740503099-01</t>
  </si>
  <si>
    <t>000025</t>
  </si>
  <si>
    <t>SHYRLANDA GONCALVES</t>
  </si>
  <si>
    <t>1421810503121-01</t>
  </si>
  <si>
    <t>MICHELE SANTOS</t>
  </si>
  <si>
    <t>SAO JOSE DOS CAMPOS</t>
  </si>
  <si>
    <t>1421570503069-01</t>
  </si>
  <si>
    <t>DAIHANA GIAVARA</t>
  </si>
  <si>
    <t>1421850503145-01</t>
  </si>
  <si>
    <t>000017</t>
  </si>
  <si>
    <t>000024</t>
  </si>
  <si>
    <t>ANA PAULA DOS SANTOS MENDES</t>
  </si>
  <si>
    <t>1421830503123-01</t>
  </si>
  <si>
    <t>000082</t>
  </si>
  <si>
    <t>RACHEL COSTA</t>
  </si>
  <si>
    <t>000092</t>
  </si>
  <si>
    <t>1421030502967-01</t>
  </si>
  <si>
    <t>000058</t>
  </si>
  <si>
    <t>ALINE HONORATO</t>
  </si>
  <si>
    <t>MOGI MIRIM</t>
  </si>
  <si>
    <t>1421310503029-01</t>
  </si>
  <si>
    <t>THAIS SILVA</t>
  </si>
  <si>
    <t>CAMPINAS</t>
  </si>
  <si>
    <t>000071</t>
  </si>
  <si>
    <t>1421280503015-01</t>
  </si>
  <si>
    <t>GABRIEL DE ARAUJO BARRAGANS</t>
  </si>
  <si>
    <t>000100</t>
  </si>
  <si>
    <t>000015</t>
  </si>
  <si>
    <t>000008</t>
  </si>
  <si>
    <t>BOM PRINCIPIO</t>
  </si>
  <si>
    <t>000016</t>
  </si>
  <si>
    <t>000011</t>
  </si>
  <si>
    <t>000057</t>
  </si>
  <si>
    <t>VANESSA DUARTE</t>
  </si>
  <si>
    <t>1421330503035-01</t>
  </si>
  <si>
    <t>MATHY MARGARET BRITO LEMOS</t>
  </si>
  <si>
    <t>FORTALEZA</t>
  </si>
  <si>
    <t>TAYNARA NESPOLO</t>
  </si>
  <si>
    <t>CHAPECO</t>
  </si>
  <si>
    <t>000098</t>
  </si>
  <si>
    <t>1420770502953-01</t>
  </si>
  <si>
    <t>ROBERTA CUNHA</t>
  </si>
  <si>
    <t>BARRETOS</t>
  </si>
  <si>
    <t>1421070502977-01</t>
  </si>
  <si>
    <t>MARTA MACHADO</t>
  </si>
  <si>
    <t>PORTO ALEGRE</t>
  </si>
  <si>
    <t>1421710503097-01</t>
  </si>
  <si>
    <t>MARIA GRIGORIO</t>
  </si>
  <si>
    <t>RIBEIRAO DAS NEVES</t>
  </si>
  <si>
    <t>1421100502987-01</t>
  </si>
  <si>
    <t>TATIANA PAULA ALVES ANTUNES WAYAND</t>
  </si>
  <si>
    <t>PETROPOLIS</t>
  </si>
  <si>
    <t>000043</t>
  </si>
  <si>
    <t>1421630503091-01</t>
  </si>
  <si>
    <t>000026</t>
  </si>
  <si>
    <t>JADE ELENA CLARINDO ALCANTARA</t>
  </si>
  <si>
    <t>1421790503111-01</t>
  </si>
  <si>
    <t>000060</t>
  </si>
  <si>
    <t>FABIANA PEREIRA</t>
  </si>
  <si>
    <t>JUIZ DE FORA</t>
  </si>
  <si>
    <t>000069</t>
  </si>
  <si>
    <t>1421300503023-01</t>
  </si>
  <si>
    <t>ALANA PUPO</t>
  </si>
  <si>
    <t>SAO BERNARDO DO CAMPO</t>
  </si>
  <si>
    <t>000048</t>
  </si>
  <si>
    <t>1421590503081-01</t>
  </si>
  <si>
    <t>000061</t>
  </si>
  <si>
    <t>AMANDA SANTOS</t>
  </si>
  <si>
    <t>MAUA</t>
  </si>
  <si>
    <t>000070</t>
  </si>
  <si>
    <t>1421290503021-01</t>
  </si>
  <si>
    <t>000042</t>
  </si>
  <si>
    <t>CINTIA SCHUCH</t>
  </si>
  <si>
    <t>000051</t>
  </si>
  <si>
    <t>1421570503067-01</t>
  </si>
  <si>
    <t>IGOR HERCOWITZ</t>
  </si>
  <si>
    <t>1421470503053-01</t>
  </si>
  <si>
    <t>000065</t>
  </si>
  <si>
    <t>BRUNA BRAZEIRO</t>
  </si>
  <si>
    <t>1421260503007-01</t>
  </si>
  <si>
    <t>000029</t>
  </si>
  <si>
    <t>ELIANITA CASTRO</t>
  </si>
  <si>
    <t>SALVADOR</t>
  </si>
  <si>
    <t>1421750503101-01</t>
  </si>
  <si>
    <t>CYNTHIA APARECIDA MUNDIM</t>
  </si>
  <si>
    <t>CRISTALINA</t>
  </si>
  <si>
    <t>1421120502997-01</t>
  </si>
  <si>
    <t>DEBORA MOURA</t>
  </si>
  <si>
    <t>RECIFE</t>
  </si>
  <si>
    <t>000052</t>
  </si>
  <si>
    <t>1421560503065-01</t>
  </si>
  <si>
    <t>000027</t>
  </si>
  <si>
    <t>ELISABETE PECOITS</t>
  </si>
  <si>
    <t>SAO LEOPOLDO</t>
  </si>
  <si>
    <t>1421780503105-01</t>
  </si>
  <si>
    <t>000072</t>
  </si>
  <si>
    <t>FENIX NUNES</t>
  </si>
  <si>
    <t>TAUBATE</t>
  </si>
  <si>
    <t>1421100502989-01</t>
  </si>
  <si>
    <t>000021</t>
  </si>
  <si>
    <t>BRUNA IZABELLI CARDOSO</t>
  </si>
  <si>
    <t>FLORIANOPOLIS</t>
  </si>
  <si>
    <t>1421840503137-01</t>
  </si>
  <si>
    <t>ANGELINA BUENO</t>
  </si>
  <si>
    <t>1421700503095-01</t>
  </si>
  <si>
    <t>LEIA LIMA</t>
  </si>
  <si>
    <t>CAMACARI</t>
  </si>
  <si>
    <t>1421280503011-01</t>
  </si>
  <si>
    <t>LARISSA HORA</t>
  </si>
  <si>
    <t>1421120502995-01</t>
  </si>
  <si>
    <t>MARIA MAAS</t>
  </si>
  <si>
    <t>JARAGUA DO SUL</t>
  </si>
  <si>
    <t>1421370503049-01</t>
  </si>
  <si>
    <t>000020</t>
  </si>
  <si>
    <t>RAFFAEL CARDOSO</t>
  </si>
  <si>
    <t>TANGUA</t>
  </si>
  <si>
    <t>1421840503139-01</t>
  </si>
  <si>
    <t>CAROLINA GIVIGI</t>
  </si>
  <si>
    <t>GUARULHOS</t>
  </si>
  <si>
    <t>1421600503085-01</t>
  </si>
  <si>
    <t>FERNANDA ROCHA</t>
  </si>
  <si>
    <t>GUARUJA</t>
  </si>
  <si>
    <t>1421860503147-01</t>
  </si>
  <si>
    <t>000075</t>
  </si>
  <si>
    <t>ADRIANA NEPOMUCENO</t>
  </si>
  <si>
    <t>1421090502983-01</t>
  </si>
  <si>
    <t>ERIKA DA SILVA</t>
  </si>
  <si>
    <t>1421110502991-01</t>
  </si>
  <si>
    <t>AMAZON.COM.BR</t>
  </si>
  <si>
    <t>000013</t>
  </si>
  <si>
    <t>DANIELA APARECIDA VENCESLAU</t>
  </si>
  <si>
    <t>PITANGUI</t>
  </si>
  <si>
    <t>000009</t>
  </si>
  <si>
    <t>SOLANGE GONCALVES</t>
  </si>
  <si>
    <t>000094</t>
  </si>
  <si>
    <t>1420890502963-01</t>
  </si>
  <si>
    <t>JOSI</t>
  </si>
  <si>
    <t>FLAVIA MADALENA GOMES FAUSTINO</t>
  </si>
  <si>
    <t>IGARATINGA</t>
  </si>
  <si>
    <t>000007</t>
  </si>
  <si>
    <t>ROZINEIDE MACHADO DA SILVA</t>
  </si>
  <si>
    <t>SANTALUZ</t>
  </si>
  <si>
    <t>LETICIA PEREIRA</t>
  </si>
  <si>
    <t>SAO JOAQUIM DA BARRA</t>
  </si>
  <si>
    <t>1421490503055-01</t>
  </si>
  <si>
    <t>Beleza Na Web</t>
  </si>
  <si>
    <t>JESSICA LEMOS</t>
  </si>
  <si>
    <t>000005</t>
  </si>
  <si>
    <t>ROSE MATTA</t>
  </si>
  <si>
    <t>TABOAO DA SERRA</t>
  </si>
  <si>
    <t>1421370503047-01</t>
  </si>
  <si>
    <t>ADRIANA QUAZI</t>
  </si>
  <si>
    <t>1421340503037-01</t>
  </si>
  <si>
    <t>TIAGO PIMENTEL</t>
  </si>
  <si>
    <t>1421520503061-01</t>
  </si>
  <si>
    <t>MARIANA MAREGA</t>
  </si>
  <si>
    <t>PEDRO HENRIQUE ARAGAO</t>
  </si>
  <si>
    <t>PARACATU</t>
  </si>
  <si>
    <t>000101</t>
  </si>
  <si>
    <t>ANALINA SOUZS</t>
  </si>
  <si>
    <t>UNAI</t>
  </si>
  <si>
    <t>1421120502993-01</t>
  </si>
  <si>
    <t>JORDANA CAETANO</t>
  </si>
  <si>
    <t>1421670503093-01</t>
  </si>
  <si>
    <t>000102</t>
  </si>
  <si>
    <t>JULIA SILVA</t>
  </si>
  <si>
    <t>000117</t>
  </si>
  <si>
    <t>ALEXSANDRO DA SILVA VALENTE</t>
  </si>
  <si>
    <t>000113</t>
  </si>
  <si>
    <t>1420730502949-01</t>
  </si>
  <si>
    <t>MARILENE ROSA</t>
  </si>
  <si>
    <t>000109</t>
  </si>
  <si>
    <t>GISELE MENDONCA</t>
  </si>
  <si>
    <t>PASSOS</t>
  </si>
  <si>
    <t>000108</t>
  </si>
  <si>
    <t>000099</t>
  </si>
  <si>
    <t>ANDREA MARIA FRANCO DA SILVA</t>
  </si>
  <si>
    <t>000114</t>
  </si>
  <si>
    <t>SAMER BORGES DA SILVA</t>
  </si>
  <si>
    <t>000107</t>
  </si>
  <si>
    <t>CAROLINE BORGES</t>
  </si>
  <si>
    <t>CAMPO GRANDE</t>
  </si>
  <si>
    <t>000105</t>
  </si>
  <si>
    <t>DANIELLE ALMEIDA</t>
  </si>
  <si>
    <t>JOAO PESSOA</t>
  </si>
  <si>
    <t>000110</t>
  </si>
  <si>
    <t>1421840503133-01</t>
  </si>
  <si>
    <t>ROSANGELA VAZ</t>
  </si>
  <si>
    <t>BAURU</t>
  </si>
  <si>
    <t>000111</t>
  </si>
  <si>
    <t>1421340503041-01</t>
  </si>
  <si>
    <t>FABIANA RAMOS DE OLIVEIRA</t>
  </si>
  <si>
    <t>000115</t>
  </si>
  <si>
    <t>RENATO DAVID SANTOS SANTOS</t>
  </si>
  <si>
    <t>000112</t>
  </si>
  <si>
    <t>1421310503025-01</t>
  </si>
  <si>
    <t>ENERICE ROEDER</t>
  </si>
  <si>
    <t>BENEDITO NOVO</t>
  </si>
  <si>
    <t>000106</t>
  </si>
  <si>
    <t>PEDRO HENRIQUE LIMA</t>
  </si>
  <si>
    <t>VINHEDO</t>
  </si>
  <si>
    <t>000126</t>
  </si>
  <si>
    <t>000125</t>
  </si>
  <si>
    <t>ADRIANA ALVES</t>
  </si>
  <si>
    <t>000146</t>
  </si>
  <si>
    <t>1422570503249-01</t>
  </si>
  <si>
    <t>000118</t>
  </si>
  <si>
    <t>CAROLINA CHARLONE</t>
  </si>
  <si>
    <t>000139</t>
  </si>
  <si>
    <t>1422480503225-01</t>
  </si>
  <si>
    <t>000121</t>
  </si>
  <si>
    <t>DANIEL SILVA</t>
  </si>
  <si>
    <t>PINHAIS</t>
  </si>
  <si>
    <t>000142</t>
  </si>
  <si>
    <t>1422500503233-01</t>
  </si>
  <si>
    <t>MAGAZINELUIZA</t>
  </si>
  <si>
    <t>HAISLAN VIANA REIS</t>
  </si>
  <si>
    <t>000131</t>
  </si>
  <si>
    <t>000104</t>
  </si>
  <si>
    <t>DAIANE SILVA</t>
  </si>
  <si>
    <t>MARIALVA</t>
  </si>
  <si>
    <t>000116</t>
  </si>
  <si>
    <t>000119</t>
  </si>
  <si>
    <t>TAINAH DALPRA</t>
  </si>
  <si>
    <t>1422490503231-01</t>
  </si>
  <si>
    <t>DANIEL CALVI FILHO</t>
  </si>
  <si>
    <t>INDAIATUBA</t>
  </si>
  <si>
    <t>000122</t>
  </si>
  <si>
    <t>ALICE PEREIRA</t>
  </si>
  <si>
    <t>ANDERSON ALMEIDA</t>
  </si>
  <si>
    <t>000137</t>
  </si>
  <si>
    <t>1422480503227-01</t>
  </si>
  <si>
    <t>000123</t>
  </si>
  <si>
    <t>ALEXANDRE THOMAZ</t>
  </si>
  <si>
    <t>000144</t>
  </si>
  <si>
    <t>1422540503247-01</t>
  </si>
  <si>
    <t>FERNANDA BUCKER</t>
  </si>
  <si>
    <t>000135</t>
  </si>
  <si>
    <t>1422480503223-01</t>
  </si>
  <si>
    <t>ANA MARIA MENEZES GUIMARAES</t>
  </si>
  <si>
    <t>CURITIBA</t>
  </si>
  <si>
    <t>000141</t>
  </si>
  <si>
    <t>1422520503243-01</t>
  </si>
  <si>
    <t>MARINA LOPES</t>
  </si>
  <si>
    <t>MARCO GOULART</t>
  </si>
  <si>
    <t>NOVA ODESSA</t>
  </si>
  <si>
    <t>PATRICIA RODRIGUES</t>
  </si>
  <si>
    <t>BOMBINHAS</t>
  </si>
  <si>
    <t>000120</t>
  </si>
  <si>
    <t>ROSALINA TRIBST DOS SANTOS</t>
  </si>
  <si>
    <t>MOGI DAS CRUZES</t>
  </si>
  <si>
    <t>000134</t>
  </si>
  <si>
    <t>660d9701c5f23093f99100e2</t>
  </si>
  <si>
    <t>JANAINA FRAGA DE OLIVEIRA TRINDADE</t>
  </si>
  <si>
    <t>PINDAMONHANGABA</t>
  </si>
  <si>
    <t>000133</t>
  </si>
  <si>
    <t>CHARLENE BRUNO</t>
  </si>
  <si>
    <t>000129</t>
  </si>
  <si>
    <t>CAMILA SILVA</t>
  </si>
  <si>
    <t>000136</t>
  </si>
  <si>
    <t>1422480503221-01</t>
  </si>
  <si>
    <t>000103</t>
  </si>
  <si>
    <t>MARA BORIN</t>
  </si>
  <si>
    <t>MARINGA</t>
  </si>
  <si>
    <t>GENESIO TERUEL</t>
  </si>
  <si>
    <t>NOVA MUTUM</t>
  </si>
  <si>
    <t>000124</t>
  </si>
  <si>
    <t>SOLANGE NUNES PAIVA</t>
  </si>
  <si>
    <t>000145</t>
  </si>
  <si>
    <t>660de98f51dba33612aeb74e</t>
  </si>
  <si>
    <t>*1607</t>
  </si>
  <si>
    <t>PN Jadlog2</t>
  </si>
  <si>
    <t>cpc_institucional</t>
  </si>
  <si>
    <t>google</t>
  </si>
  <si>
    <t>/10/76/79/88/</t>
  </si>
  <si>
    <t>/10/76/82/101/</t>
  </si>
  <si>
    <t>Espuma de Limpeza Facial Piatan Detox 110ml</t>
  </si>
  <si>
    <t>/espuma-de-limpeza-facial-piatan-detox-110ml/p</t>
  </si>
  <si>
    <t>PAC</t>
  </si>
  <si>
    <t>PN Correios PAC</t>
  </si>
  <si>
    <t>/10/76/82/96/</t>
  </si>
  <si>
    <t>5bd</t>
  </si>
  <si>
    <t>/10/76/79/87/</t>
  </si>
  <si>
    <t>Sabonete Líquido Íntimo Melaleuca + Aloe Vera - 150 mL Piatan Sabonete Intimo Com Oleo de Melaleuca e Extrato de Aloe Vera 150ml</t>
  </si>
  <si>
    <t>/sabonete-liquido-intimo-melaleuca-aloe-vera-150-ml/p</t>
  </si>
  <si>
    <t>Visa</t>
  </si>
  <si>
    <t>6bd</t>
  </si>
  <si>
    <t>/10/76/79/89/</t>
  </si>
  <si>
    <t>Gel Dental Natural de Romã e Melaleuca - 90g Piatan Creme Dental Natural Roma e Melaleuca 90g</t>
  </si>
  <si>
    <t>/gel-dental-natural-de-roma-e-melaleuca-90g/p</t>
  </si>
  <si>
    <t>meta</t>
  </si>
  <si>
    <t>3bd</t>
  </si>
  <si>
    <t>Origin</t>
  </si>
  <si>
    <t>34.9</t>
  </si>
  <si>
    <t>49.9</t>
  </si>
  <si>
    <t>129.9</t>
  </si>
  <si>
    <t>79.9</t>
  </si>
  <si>
    <t>39.9</t>
  </si>
  <si>
    <t>21.9</t>
  </si>
  <si>
    <t>Mini Protetor Facial Sunveg 5g</t>
  </si>
  <si>
    <t>6.99</t>
  </si>
  <si>
    <t>/mini-protetor-facial-sunveg-5g/p</t>
  </si>
  <si>
    <t>/10/76/79/86/</t>
  </si>
  <si>
    <t>Manteiga Corporal Hidrata - 200g Piatan Manteiga Hidratante Corporal Vegana 200g</t>
  </si>
  <si>
    <t>69.9</t>
  </si>
  <si>
    <t>/manteiga-corporal-hidrata-200g/p</t>
  </si>
  <si>
    <t>/sabonete-liquido-intimo-oleo-de-coco-aloe-vera-150-ml/p</t>
  </si>
  <si>
    <t>/10/76/82/102/</t>
  </si>
  <si>
    <t>Protetor Solar Facial Mineral sunVEG FPS 70 Bege Médio 50ml Piatan  Protetor Solar Facial Mineral Sunveg Com Cor Fps70 Bege Medio 50ml</t>
  </si>
  <si>
    <t>/protetor-solar-facial-mineral-sunveg-fps-70-bege-medio-50ml/p</t>
  </si>
  <si>
    <t>Sabonete Em Barra Ágata 5 Unidades De 20g Piatan Sabonete Em Barra Agata 20g</t>
  </si>
  <si>
    <t>/sabonete-em-barra-agata-5-unidades-de-20g/p</t>
  </si>
  <si>
    <t>Polpa Hidratante Facial Detox - 50g Piatan Polpa Hidratante Facial Detox 50g</t>
  </si>
  <si>
    <t>/polpa-hidratante-facial-detox-50g/p</t>
  </si>
  <si>
    <t>Sedex</t>
  </si>
  <si>
    <t>PN Correios Sedex</t>
  </si>
  <si>
    <t>59.9</t>
  </si>
  <si>
    <t>Creme Para as Mãos Piatan Hidrata 50g Creme Para as Maos Piatan Hidrata 50g</t>
  </si>
  <si>
    <t>/creme-para-as-maos-piatan-hidrata-50g/p</t>
  </si>
  <si>
    <t>29.9</t>
  </si>
  <si>
    <t>1bd</t>
  </si>
  <si>
    <t>/desodorante-roll-on-feminino-75ml/p</t>
  </si>
  <si>
    <t>/desodorante-roll-on-unissex-75ml/p</t>
  </si>
  <si>
    <t>Desodorante Roll-On Feminino 75ml Desodorante Roll On Feminino 75ml</t>
  </si>
  <si>
    <t>Desodorante Roll-On Unissex 75ml Desodorante Roll On Unissex 75ml</t>
  </si>
  <si>
    <t>Sabonete Líquido Íntimo Óleo de Coco + Aloe Vera 150 mL Sabonete Intimo de Aloe Vera Com Oleo de Coco 150ml</t>
  </si>
  <si>
    <t>PRIMEIRA10</t>
  </si>
  <si>
    <t>Desodorante Roll On Masculino Vegano e Sem Aluminio com 24H de Proteção 75ml Piatan Natural</t>
  </si>
  <si>
    <t>Desodorante Roll On Feminino Romã Vegano Sem Aluminio e Anti odor 75ml Piatan Natural</t>
  </si>
  <si>
    <t>Piatan  Creme Emoliente Para Barbear do Rui 80g</t>
  </si>
  <si>
    <t>46.9</t>
  </si>
  <si>
    <t>utm</t>
  </si>
  <si>
    <t>valor</t>
  </si>
  <si>
    <t>cupom</t>
  </si>
  <si>
    <t>Minas Gerais</t>
  </si>
  <si>
    <t>*1112</t>
  </si>
  <si>
    <t>Paraná</t>
  </si>
  <si>
    <t>Pasta de Dente em Gel Natural e Vegano Hortelã com Gengibre e Melaleuca sem flúor 90g Piatan Natural</t>
  </si>
  <si>
    <t>Niterói</t>
  </si>
  <si>
    <t>A Vista</t>
  </si>
  <si>
    <t>Sérum Diurno Resveratrol 30ml Piatan Serum Diurno Resveratrol 30ml</t>
  </si>
  <si>
    <t>/serum-diurno-resveratrol-30ml/p</t>
  </si>
  <si>
    <t>19.71</t>
  </si>
  <si>
    <t>cpc</t>
  </si>
  <si>
    <t>25.42</t>
  </si>
  <si>
    <t>Google</t>
  </si>
  <si>
    <t>Desodorante Cristal Líquido Extrato de Neem Indiano e Alcaçuz 120ml Piatan  Desodorante Cristal Liquido  Extrato de Neem Indiano e Alcacuz 120ml</t>
  </si>
  <si>
    <t>/desodorante-cristal-liquido-extrato-de-neem-indiano-e-alcacuz-120ml/p</t>
  </si>
  <si>
    <t>Brito</t>
  </si>
  <si>
    <t>32.32</t>
  </si>
  <si>
    <t>Sabonete Liquido Intimo Natural e Vegano Oleo de Coco e Extrato de Aloe Vera 150ml Piatan Natural</t>
  </si>
  <si>
    <t>*1609</t>
  </si>
  <si>
    <t>Payment Value</t>
  </si>
  <si>
    <t>Primeira Compra, A Vista</t>
  </si>
  <si>
    <t>116.91</t>
  </si>
  <si>
    <t>-12.99</t>
  </si>
  <si>
    <t>55.86</t>
  </si>
  <si>
    <t>Casa Verde</t>
  </si>
  <si>
    <t>casa</t>
  </si>
  <si>
    <t>19.32</t>
  </si>
  <si>
    <t>26.18</t>
  </si>
  <si>
    <t>Creme Dental em Gel Natural e Vegano de Romã e Melaleuca Sem flúor com Xilitol 90g Piatan Natural</t>
  </si>
  <si>
    <t>*1111</t>
  </si>
  <si>
    <t>Desodorante Roll On Feminino Romã Vegano e Sem Aluminio 75ml Piatan Natural</t>
  </si>
  <si>
    <t>Influencer, A Vista, FRETE GRÁTIS INFLUENCER</t>
  </si>
  <si>
    <t>Setor Bueno</t>
  </si>
  <si>
    <t>Lopes</t>
  </si>
  <si>
    <t>Preparando Entrega</t>
  </si>
  <si>
    <t>Preparando entrega</t>
  </si>
  <si>
    <t>São Francisco</t>
  </si>
  <si>
    <t>Dayane</t>
  </si>
  <si>
    <t>Unaí</t>
  </si>
  <si>
    <t>Cruzeiro</t>
  </si>
  <si>
    <t>São Luís</t>
  </si>
  <si>
    <t>Vila Curuçá</t>
  </si>
  <si>
    <t>monicawagner</t>
  </si>
  <si>
    <t>61</t>
  </si>
  <si>
    <t>Carla</t>
  </si>
  <si>
    <t>17.81</t>
  </si>
  <si>
    <t>[GE] [Vendas] Lançamentos - Catálogo Adv+</t>
  </si>
  <si>
    <t>Jaraguá do Sul</t>
  </si>
  <si>
    <t>Rocha</t>
  </si>
  <si>
    <t>[GE] [Vendas] Sazonais - Semelhantes</t>
  </si>
  <si>
    <t>13-10-2024 21:00:00</t>
  </si>
  <si>
    <t>Sabonete Liquido Intimo Vegano Natural Oleo de Melaleuca e Extrato de Aloe Vera 150ml Piatan Natural</t>
  </si>
  <si>
    <t>Viana</t>
  </si>
  <si>
    <t>[GE] [Vendas] Sazonais Estático - Full Adv+</t>
  </si>
  <si>
    <t>2024-10-08 08:00:00Z</t>
  </si>
  <si>
    <t>2024-10-07 08:00:00Z</t>
  </si>
  <si>
    <t>39.42</t>
  </si>
  <si>
    <t>canceled</t>
  </si>
  <si>
    <t>07</t>
  </si>
  <si>
    <t>02-10-2024 00:00:00</t>
  </si>
  <si>
    <t>NATURAL25</t>
  </si>
  <si>
    <t>22.42</t>
  </si>
  <si>
    <t>[GE] [Vendas] Sazonais - Catálogo Adv+</t>
  </si>
  <si>
    <t>Natural25</t>
  </si>
  <si>
    <t>87.68</t>
  </si>
  <si>
    <t>20.18</t>
  </si>
  <si>
    <t>Cupom dia da Natureza, A Vista</t>
  </si>
  <si>
    <t>7.82</t>
  </si>
  <si>
    <t>08-10-2024 21:00:00</t>
  </si>
  <si>
    <t>06-10-2024 21:00:00</t>
  </si>
  <si>
    <t>Guarujá</t>
  </si>
  <si>
    <t>Cupom dia da Natureza, Frete grátis R$ 109,99</t>
  </si>
  <si>
    <t>1465930512319-01</t>
  </si>
  <si>
    <t>Gabriel</t>
  </si>
  <si>
    <t>Abdalah</t>
  </si>
  <si>
    <t>Gabriel Abdalah</t>
  </si>
  <si>
    <t>Estrada Leopoldo Froes</t>
  </si>
  <si>
    <t>Ap 201bl 7</t>
  </si>
  <si>
    <t>24360-005</t>
  </si>
  <si>
    <t>2024-10-04 13:32:43Z</t>
  </si>
  <si>
    <t>299.5</t>
  </si>
  <si>
    <t>20.69</t>
  </si>
  <si>
    <t>Frete grátis R$ 109,99</t>
  </si>
  <si>
    <t>2024-10-01 13:32:41Z</t>
  </si>
  <si>
    <t>62D9C7F9567C4BCFA56D75963C6FE5D6</t>
  </si>
  <si>
    <t>EFFC078BA11048F68C8FF98EF5960B92</t>
  </si>
  <si>
    <t>1466010512399-01</t>
  </si>
  <si>
    <t>Embu das Artes</t>
  </si>
  <si>
    <t>Carla Rocha</t>
  </si>
  <si>
    <t>Estrada São Judas</t>
  </si>
  <si>
    <t>G14B apto 157</t>
  </si>
  <si>
    <t>Parque Esplanada</t>
  </si>
  <si>
    <t>06817-170</t>
  </si>
  <si>
    <t>113.68</t>
  </si>
  <si>
    <t>3.96</t>
  </si>
  <si>
    <t>-37.91</t>
  </si>
  <si>
    <t>2024-10-01 21:40:23Z</t>
  </si>
  <si>
    <t>3398035B87954AAE8335BF799C837FCD</t>
  </si>
  <si>
    <t>70BDC73E0D854E1CB76CEF7F8D27D0EC</t>
  </si>
  <si>
    <t>59.84</t>
  </si>
  <si>
    <t>5.24</t>
  </si>
  <si>
    <t>3.92</t>
  </si>
  <si>
    <t>1466000512395-01</t>
  </si>
  <si>
    <t>LINDAMAR</t>
  </si>
  <si>
    <t>CANDIDO DA SILVA</t>
  </si>
  <si>
    <t>Tabatinga</t>
  </si>
  <si>
    <t>LINDAMAR  CANDIDO DA SILVA</t>
  </si>
  <si>
    <t>Rua Catarina Alonso Soler</t>
  </si>
  <si>
    <t>Jardim dos Ipês II</t>
  </si>
  <si>
    <t>14910-732</t>
  </si>
  <si>
    <t>130.49</t>
  </si>
  <si>
    <t>11.31</t>
  </si>
  <si>
    <t>-51.94</t>
  </si>
  <si>
    <t>2024-10-01 21:25:08Z</t>
  </si>
  <si>
    <t>61DDDD449D9F490CAE1E64BE86704B9A</t>
  </si>
  <si>
    <t>C0B39838C9A74BD8AB39AD5E5EB8DB44</t>
  </si>
  <si>
    <t>11.32</t>
  </si>
  <si>
    <t>1465900512293-01</t>
  </si>
  <si>
    <t xml:space="preserve">Débora </t>
  </si>
  <si>
    <t>Débora  Viana</t>
  </si>
  <si>
    <t>Rua Ubá</t>
  </si>
  <si>
    <t>Apart 1101</t>
  </si>
  <si>
    <t>Colégio Batista</t>
  </si>
  <si>
    <t>31110-110</t>
  </si>
  <si>
    <t>2024-10-07 10:44:03Z</t>
  </si>
  <si>
    <t>A Vista, Frete grátis R$ 109,99</t>
  </si>
  <si>
    <t>2024-10-01 10:44:23Z</t>
  </si>
  <si>
    <t>794C5CCB23AF44A79289BBF4114415A9</t>
  </si>
  <si>
    <t>7679EE85E0CF4C93AF0EAA1558D482F8</t>
  </si>
  <si>
    <t>1465960512355-01</t>
  </si>
  <si>
    <t>Janaína</t>
  </si>
  <si>
    <t>Janaína Lopes</t>
  </si>
  <si>
    <t>Avenida Casa Verde</t>
  </si>
  <si>
    <t>Ap 47</t>
  </si>
  <si>
    <t>02519-200</t>
  </si>
  <si>
    <t>2024-10-04 16:48:09Z</t>
  </si>
  <si>
    <t>58.74</t>
  </si>
  <si>
    <t>-4.38</t>
  </si>
  <si>
    <t>2024-10-01 16:48:08Z</t>
  </si>
  <si>
    <t>B9861BA2B9624210A8F7CB90CFF31D46</t>
  </si>
  <si>
    <t>6614C2EB84F44AD3967FA118215FEAF1</t>
  </si>
  <si>
    <t>1465890512287-01</t>
  </si>
  <si>
    <t>Morgana</t>
  </si>
  <si>
    <t>Scheuer</t>
  </si>
  <si>
    <t>Morgana B D Scheuer</t>
  </si>
  <si>
    <t>Rua Arduino Pradi</t>
  </si>
  <si>
    <t>460 ou 471</t>
  </si>
  <si>
    <t>89253-670</t>
  </si>
  <si>
    <t>2024-10-07 10:15:18Z</t>
  </si>
  <si>
    <t>56.54</t>
  </si>
  <si>
    <t>28.27</t>
  </si>
  <si>
    <t>12.99</t>
  </si>
  <si>
    <t>-13.26</t>
  </si>
  <si>
    <t>2024-10-01 10:15:38Z</t>
  </si>
  <si>
    <t>9D083B67EF654478A4C883BA9D51B0E7</t>
  </si>
  <si>
    <t>87328F6B341541C099DAE4CCA108AC44</t>
  </si>
  <si>
    <t>13.17</t>
  </si>
  <si>
    <t>1465940512341-01</t>
  </si>
  <si>
    <t xml:space="preserve">Vívian </t>
  </si>
  <si>
    <t xml:space="preserve">Valadares </t>
  </si>
  <si>
    <t>08309996632</t>
  </si>
  <si>
    <t xml:space="preserve">Vívian  Valadares </t>
  </si>
  <si>
    <t>Rua das Orquídeas</t>
  </si>
  <si>
    <t>Bloco A,  apartamento 103</t>
  </si>
  <si>
    <t>38616-028</t>
  </si>
  <si>
    <t>2024-10-09 15:20:40Z</t>
  </si>
  <si>
    <t>114.3</t>
  </si>
  <si>
    <t>56.62</t>
  </si>
  <si>
    <t>12.59</t>
  </si>
  <si>
    <t>-20.86</t>
  </si>
  <si>
    <t>2024-10-01 15:20:40Z</t>
  </si>
  <si>
    <t>E16AC0B4530840A4B88E3F52936B2CD5</t>
  </si>
  <si>
    <t>3F1110C115304A42ADB97EFFD596842F</t>
  </si>
  <si>
    <t>12.77</t>
  </si>
  <si>
    <t>1465890512281-01</t>
  </si>
  <si>
    <t>CARLOS</t>
  </si>
  <si>
    <t>REBOLO</t>
  </si>
  <si>
    <t>CARLOS HENRIQUE PARRA REBOLO</t>
  </si>
  <si>
    <t>Rua Assungui</t>
  </si>
  <si>
    <t xml:space="preserve">Apto 35-A </t>
  </si>
  <si>
    <t>Vila Gumercindo</t>
  </si>
  <si>
    <t>04131-001</t>
  </si>
  <si>
    <t>2024-10-04 09:33:01Z</t>
  </si>
  <si>
    <t>176.7</t>
  </si>
  <si>
    <t>/10/76/82/222/</t>
  </si>
  <si>
    <t>/creme-emoliente-para-barbear-do-rui-80g/p</t>
  </si>
  <si>
    <t>6.58</t>
  </si>
  <si>
    <t>2024-10-01 09:33:14Z</t>
  </si>
  <si>
    <t>04F58813E0394B6399CEC98719C4D58E</t>
  </si>
  <si>
    <t>EF8F3C4C80974D4F99B464D8501CD3BC</t>
  </si>
  <si>
    <t>6.67</t>
  </si>
  <si>
    <t>1465930512329-01</t>
  </si>
  <si>
    <t>LEONARDO</t>
  </si>
  <si>
    <t>VILELA</t>
  </si>
  <si>
    <t>01405603607</t>
  </si>
  <si>
    <t>LEONARDO VILELA</t>
  </si>
  <si>
    <t>Rua T 48</t>
  </si>
  <si>
    <t>APTO 1803 ED. CARTAGO</t>
  </si>
  <si>
    <t>74210-190</t>
  </si>
  <si>
    <t>2024-10-02 14:11:02Z</t>
  </si>
  <si>
    <t>MANAKAI15</t>
  </si>
  <si>
    <t>90.16</t>
  </si>
  <si>
    <t>2.24</t>
  </si>
  <si>
    <t>-14.32</t>
  </si>
  <si>
    <t>monakai15</t>
  </si>
  <si>
    <t>018860</t>
  </si>
  <si>
    <t>2024-10-01 14:10:58Z</t>
  </si>
  <si>
    <t>20B1B9944CE2446796E812634DF3698F</t>
  </si>
  <si>
    <t>54BB28D983D24D99A86E6616DBAF3EE2</t>
  </si>
  <si>
    <t>6.64</t>
  </si>
  <si>
    <t>66fbf3a2dd023dbc87b6de9e</t>
  </si>
  <si>
    <t>241001E57SX4HE</t>
  </si>
  <si>
    <t>01-10-2024 10:05:38</t>
  </si>
  <si>
    <t>Gleder</t>
  </si>
  <si>
    <t>de Campos</t>
  </si>
  <si>
    <t>37513560889@shopee.com.br</t>
  </si>
  <si>
    <t>Avenida Praxedes Pinto de Abreu</t>
  </si>
  <si>
    <t>Apto 32</t>
  </si>
  <si>
    <t>Jardim Las Palmas</t>
  </si>
  <si>
    <t>11420190</t>
  </si>
  <si>
    <t>37513560889</t>
  </si>
  <si>
    <t>241001E57SX4HE@shopee.com.br</t>
  </si>
  <si>
    <t>241001E57SX4HE,002939</t>
  </si>
  <si>
    <t>03-10-2024 10:05:38</t>
  </si>
  <si>
    <t>66fc0d5015797e7231b74bb7</t>
  </si>
  <si>
    <t>701-6847485-1838664</t>
  </si>
  <si>
    <t>01-10-2024 11:55:12</t>
  </si>
  <si>
    <t>Patricia</t>
  </si>
  <si>
    <t>R Piquiá</t>
  </si>
  <si>
    <t>0p6pthwmmxm6qj2@marketplace.amazon.com.br</t>
  </si>
  <si>
    <t>99289-1816</t>
  </si>
  <si>
    <t>Rua 37</t>
  </si>
  <si>
    <t>Lote 17 e 19 apt 1303 torre A - Real Celebration</t>
  </si>
  <si>
    <t>Sul (Águas Claras)</t>
  </si>
  <si>
    <t>71931540</t>
  </si>
  <si>
    <t>86686216100</t>
  </si>
  <si>
    <t>701-6847485-1838664,002944</t>
  </si>
  <si>
    <t>10-10-2024 00:00:00</t>
  </si>
  <si>
    <t>66fc1ff78064c9bec76df623</t>
  </si>
  <si>
    <t>241002EFYA15F2</t>
  </si>
  <si>
    <t>01-10-2024 13:14:47</t>
  </si>
  <si>
    <t>Hamilton</t>
  </si>
  <si>
    <t>33622281863@shopee.com.br</t>
  </si>
  <si>
    <t>Rua Grapirá</t>
  </si>
  <si>
    <t>106</t>
  </si>
  <si>
    <t>Apto 802</t>
  </si>
  <si>
    <t>08030190</t>
  </si>
  <si>
    <t>33622281863</t>
  </si>
  <si>
    <t>241002EFYA15F2@shopee.com.br</t>
  </si>
  <si>
    <t>241002EFYA15F2,002946</t>
  </si>
  <si>
    <t>03-10-2024 13:14:47</t>
  </si>
  <si>
    <t>66fc32c6192ae4bcb0a9df13</t>
  </si>
  <si>
    <t>241002EMN43NRM</t>
  </si>
  <si>
    <t>01-10-2024 14:35:02</t>
  </si>
  <si>
    <t>Sarah</t>
  </si>
  <si>
    <t>Medeiros Tavoglieri</t>
  </si>
  <si>
    <t>33761120885@shopee.com.br</t>
  </si>
  <si>
    <t>Rua Karlo Harazin</t>
  </si>
  <si>
    <t>112</t>
  </si>
  <si>
    <t>Kit net 4</t>
  </si>
  <si>
    <t>Vila São Jorge</t>
  </si>
  <si>
    <t>Rio Grande</t>
  </si>
  <si>
    <t>96203210</t>
  </si>
  <si>
    <t>33761120885</t>
  </si>
  <si>
    <t>241002EMN43NRM@shopee.com.br</t>
  </si>
  <si>
    <t>241002EMN43NRM,002949</t>
  </si>
  <si>
    <t>11-10-2024 21:00:00</t>
  </si>
  <si>
    <t>03-10-2024 14:35:02</t>
  </si>
  <si>
    <t>66fc3c41c00292bec048ad68</t>
  </si>
  <si>
    <t>241001D1RHNCFG</t>
  </si>
  <si>
    <t>01-10-2024 15:15:29</t>
  </si>
  <si>
    <t>Francislaine da Costa Assis</t>
  </si>
  <si>
    <t>12098082690@shopee.com.br</t>
  </si>
  <si>
    <t>Rua Rio Doce</t>
  </si>
  <si>
    <t>222</t>
  </si>
  <si>
    <t>98482-6934 liga na entrega pf</t>
  </si>
  <si>
    <t>Caiçaras</t>
  </si>
  <si>
    <t>Barbacena</t>
  </si>
  <si>
    <t>36205352</t>
  </si>
  <si>
    <t>12098082690</t>
  </si>
  <si>
    <t>241001D1RHNCFG@shopee.com.br</t>
  </si>
  <si>
    <t>241001D1RHNCFG,002938</t>
  </si>
  <si>
    <t>03-10-2024 15:15:29</t>
  </si>
  <si>
    <t>66fc57b28eb3548d17664b5a</t>
  </si>
  <si>
    <t>241002EW6QU5X3</t>
  </si>
  <si>
    <t>01-10-2024 17:12:34</t>
  </si>
  <si>
    <t>Yan</t>
  </si>
  <si>
    <t>G R DOS santos</t>
  </si>
  <si>
    <t>53678100805@shopee.com.br</t>
  </si>
  <si>
    <t>Rua Omir Ferreira Zambello</t>
  </si>
  <si>
    <t>80</t>
  </si>
  <si>
    <t>Habitacional</t>
  </si>
  <si>
    <t>Núcleo Habitacional</t>
  </si>
  <si>
    <t>Barra Bonita</t>
  </si>
  <si>
    <t>17340494</t>
  </si>
  <si>
    <t>53678100805</t>
  </si>
  <si>
    <t>241002EW6QU5X3@shopee.com.br</t>
  </si>
  <si>
    <t>241002EW6QU5X3,002956</t>
  </si>
  <si>
    <t>09-10-2024 21:00:00</t>
  </si>
  <si>
    <t>03-10-2024 17:12:34</t>
  </si>
  <si>
    <t>66fc57b3aaadea8c59acdcf1</t>
  </si>
  <si>
    <t>241002EWEB120N</t>
  </si>
  <si>
    <t>01-10-2024 17:12:35</t>
  </si>
  <si>
    <t>241002EWEB120N@shopee.com.br</t>
  </si>
  <si>
    <t>241002EWEB120N,002957</t>
  </si>
  <si>
    <t>01-10-2024 19:36:16</t>
  </si>
  <si>
    <t>03-10-2024 17:12:35</t>
  </si>
  <si>
    <t>66fc93718f3d108e914f70b2</t>
  </si>
  <si>
    <t>241002FBJNVN46</t>
  </si>
  <si>
    <t>01-10-2024 21:27:29</t>
  </si>
  <si>
    <t>Rute</t>
  </si>
  <si>
    <t>Borges De Maier</t>
  </si>
  <si>
    <t>06490675927@shopee.com.br</t>
  </si>
  <si>
    <t>Av.jocelino k de oliveira</t>
  </si>
  <si>
    <t>1111</t>
  </si>
  <si>
    <t>Avioeste</t>
  </si>
  <si>
    <t>Matelândia</t>
  </si>
  <si>
    <t>85887000</t>
  </si>
  <si>
    <t>06490675927</t>
  </si>
  <si>
    <t>241002FBJNVN46@shopee.com.br</t>
  </si>
  <si>
    <t>241002FBJNVN46,002953</t>
  </si>
  <si>
    <t>03-10-2024 21:27:29</t>
  </si>
  <si>
    <t>1466160512463-01</t>
  </si>
  <si>
    <t>Danielle</t>
  </si>
  <si>
    <t>Campos</t>
  </si>
  <si>
    <t>Fortaleza</t>
  </si>
  <si>
    <t>Danielle Campos</t>
  </si>
  <si>
    <t>Avenida Historiador Raimundo Girão</t>
  </si>
  <si>
    <t>Apto 708</t>
  </si>
  <si>
    <t>Meireles</t>
  </si>
  <si>
    <t>60165-050</t>
  </si>
  <si>
    <t>2024-10-15 12:55:01Z</t>
  </si>
  <si>
    <t>9bd</t>
  </si>
  <si>
    <t>LIVELO</t>
  </si>
  <si>
    <t>122.99</t>
  </si>
  <si>
    <t>/10/76/78/99/</t>
  </si>
  <si>
    <t>Condicionador Proteína de Arroz e Xilitol 300ml Condicionador Piatan Proteinas de Arroz e Xilitol 300ml</t>
  </si>
  <si>
    <t>56.9</t>
  </si>
  <si>
    <t>55.19</t>
  </si>
  <si>
    <t>/condicionador-proteina-de-arroz-e-xilitol-300ml/p</t>
  </si>
  <si>
    <t>11.51</t>
  </si>
  <si>
    <t>-3.81</t>
  </si>
  <si>
    <t>Livelo, Frete grátis R$ 109,99</t>
  </si>
  <si>
    <t>2024-10-02 12:54:58Z</t>
  </si>
  <si>
    <t>A1E0115AA4EB45BABC603C6206D61910</t>
  </si>
  <si>
    <t>07FE2770090849F0B9A00971FB82E5B2</t>
  </si>
  <si>
    <t>Máscara Líquida Spray Proteína de Arroz e Xilitol 100 ml Mascara Liquida Proteina de Arroz + Xilitol</t>
  </si>
  <si>
    <t>67.8</t>
  </si>
  <si>
    <t>/mascara-liquida-spray-proteina-de-arroz-100-ml/p</t>
  </si>
  <si>
    <t>11.5</t>
  </si>
  <si>
    <t>1466130512461-01</t>
  </si>
  <si>
    <t>Hilana</t>
  </si>
  <si>
    <t>Andrade</t>
  </si>
  <si>
    <t>07744406788</t>
  </si>
  <si>
    <t>Rio de Janeiro</t>
  </si>
  <si>
    <t>Hilana Andrade</t>
  </si>
  <si>
    <t>Rua Itacuruçá</t>
  </si>
  <si>
    <t>Cob. 3, Bl. A</t>
  </si>
  <si>
    <t>Tijuca</t>
  </si>
  <si>
    <t>20510-150</t>
  </si>
  <si>
    <t>2024-10-09 10:09:31Z</t>
  </si>
  <si>
    <t>153.74</t>
  </si>
  <si>
    <t>48.52</t>
  </si>
  <si>
    <t>10.95</t>
  </si>
  <si>
    <t>-36.06</t>
  </si>
  <si>
    <t>Primeira Compra, A Vista, Frete grátis R$ 109,99</t>
  </si>
  <si>
    <t>2024-10-02 10:09:31Z</t>
  </si>
  <si>
    <t>4DC74A9890D148C0AB95447B5BE004AB</t>
  </si>
  <si>
    <t>ECA28A7FB3214C1EB69F65F0FEA8DF5E</t>
  </si>
  <si>
    <t>Protetor Solar Mineral sunVEG FPS 70 50g Piatan Protetor Solar Mineral Sunveg Fps 70  Com Microalgas Rosa 50g</t>
  </si>
  <si>
    <t>105.22</t>
  </si>
  <si>
    <t>/protetor-solar-mineral-sunveg-fps-70-50g/p</t>
  </si>
  <si>
    <t>1466130512459-01</t>
  </si>
  <si>
    <t>Gabriele</t>
  </si>
  <si>
    <t>Ricci</t>
  </si>
  <si>
    <t>Cotia</t>
  </si>
  <si>
    <t>Gabriele Ricci</t>
  </si>
  <si>
    <t>Rua Joaquim Santos Leite</t>
  </si>
  <si>
    <t>Apto 231 Bloco 2</t>
  </si>
  <si>
    <t>Barro Branco</t>
  </si>
  <si>
    <t>06716-202</t>
  </si>
  <si>
    <t>2024-10-10 10:03:51Z</t>
  </si>
  <si>
    <t>email</t>
  </si>
  <si>
    <t>fidelizarmais</t>
  </si>
  <si>
    <t>saldodepontos</t>
  </si>
  <si>
    <t>natural25</t>
  </si>
  <si>
    <t>66.75</t>
  </si>
  <si>
    <t>/10/76/81/</t>
  </si>
  <si>
    <t>Duo Sabonete Liquido Intimo com Oleo de Coco + Aloe Vera- 150 mL Duo Sabonete Liquido Intimo com Oleo de Coco - 150 mL</t>
  </si>
  <si>
    <t>59.8</t>
  </si>
  <si>
    <t>44.85</t>
  </si>
  <si>
    <t>/duo-sabonete-liquido-intimo-com-aloe-vera-150-ml/p</t>
  </si>
  <si>
    <t>-14.95</t>
  </si>
  <si>
    <t>Cupom dia da Natureza</t>
  </si>
  <si>
    <t>034576</t>
  </si>
  <si>
    <t>2024-10-02 10:03:47Z</t>
  </si>
  <si>
    <t>2859C47F6D534611A5F616F5350F5654</t>
  </si>
  <si>
    <t>B8AC772C25BC4292A48D6EBBC2170CCD</t>
  </si>
  <si>
    <t>1466120512457-01</t>
  </si>
  <si>
    <t>Eliete</t>
  </si>
  <si>
    <t>00728778122</t>
  </si>
  <si>
    <t>Eliete Lopes</t>
  </si>
  <si>
    <t>Quadra SCS Quadra 9</t>
  </si>
  <si>
    <t xml:space="preserve">Torre C 1 subsolo Ed. Parque Cidade </t>
  </si>
  <si>
    <t>Escritorio Fnx Construcão</t>
  </si>
  <si>
    <t>Asa Sul</t>
  </si>
  <si>
    <t>70308-200</t>
  </si>
  <si>
    <t>2024-10-10 08:00:00Z</t>
  </si>
  <si>
    <t>Boleto Bancário</t>
  </si>
  <si>
    <t>112.19</t>
  </si>
  <si>
    <t>24.22</t>
  </si>
  <si>
    <t>48.44</t>
  </si>
  <si>
    <t>6.25</t>
  </si>
  <si>
    <t>-26.31</t>
  </si>
  <si>
    <t>Boleto</t>
  </si>
  <si>
    <t>2024-10-03 04:04:14Z</t>
  </si>
  <si>
    <t>778743C7883E4AC7AD8D6A3CAB37E8FF</t>
  </si>
  <si>
    <t>1FE17BAFAE224C72B8883CB5515B0A95</t>
  </si>
  <si>
    <t>Gel Dental Natural de Hortelã com Gengibre e Melaleuca - 90g Piatan Creme Dental Natural Gengibre e Melaleuca 90g</t>
  </si>
  <si>
    <t>17.74</t>
  </si>
  <si>
    <t>/gel-dental-natural-de-hortela-com-gengibre-e-melaleuca-90g/p</t>
  </si>
  <si>
    <t>3.08</t>
  </si>
  <si>
    <t>Gel Dental Natural de Carvão Ativado - 90g Piatan Creme Dental Natural Com Carvao Ativado 90g</t>
  </si>
  <si>
    <t>/gel-dental-natural-de-carvao-ativado-90g/p</t>
  </si>
  <si>
    <t>Faturado</t>
  </si>
  <si>
    <t>2024-10-02 16:39:04Z</t>
  </si>
  <si>
    <t>AK506689159BR</t>
  </si>
  <si>
    <t>003002614</t>
  </si>
  <si>
    <t>AC202629770BR</t>
  </si>
  <si>
    <t>003002613</t>
  </si>
  <si>
    <t>1466340512643-01</t>
  </si>
  <si>
    <t>Renata</t>
  </si>
  <si>
    <t>Sanches</t>
  </si>
  <si>
    <t>09110726837</t>
  </si>
  <si>
    <t>Renata Sanches</t>
  </si>
  <si>
    <t>Rua Piauí</t>
  </si>
  <si>
    <t>Apto 14B</t>
  </si>
  <si>
    <t>Higienópolis</t>
  </si>
  <si>
    <t>01241-001</t>
  </si>
  <si>
    <t>134.82</t>
  </si>
  <si>
    <t>62.91</t>
  </si>
  <si>
    <t>9.83</t>
  </si>
  <si>
    <t>-14.98</t>
  </si>
  <si>
    <t>2024-10-03 07:28:15Z</t>
  </si>
  <si>
    <t>C966DABCB57C422CACD563A118535463</t>
  </si>
  <si>
    <t>1A554751F5D047F585A89AD0F225C190</t>
  </si>
  <si>
    <t>/10/76/98/103/</t>
  </si>
  <si>
    <t>Balm de Tratamento Labial Manteiga de Ucuúba 3,80g Piatan  Balm de Tratamento Labial Ucuuba 3,8g</t>
  </si>
  <si>
    <t>71.91</t>
  </si>
  <si>
    <t>/balm-de-tratamento-labial-ucuuba-3-80g/p</t>
  </si>
  <si>
    <t>9.82</t>
  </si>
  <si>
    <t>1466260512605-01</t>
  </si>
  <si>
    <t>Rita</t>
  </si>
  <si>
    <t>Abreu</t>
  </si>
  <si>
    <t>00726424757</t>
  </si>
  <si>
    <t>Campos dos Goytacazes</t>
  </si>
  <si>
    <t>Rita Abreu</t>
  </si>
  <si>
    <t>Rua José Américo Mota Peçanha</t>
  </si>
  <si>
    <t>Casa 43</t>
  </si>
  <si>
    <t>28053-035</t>
  </si>
  <si>
    <t>2024-10-09 08:00:00Z</t>
  </si>
  <si>
    <t>127.44</t>
  </si>
  <si>
    <t>21.24</t>
  </si>
  <si>
    <t>20.72</t>
  </si>
  <si>
    <t>-3.96</t>
  </si>
  <si>
    <t>GTCNXG</t>
  </si>
  <si>
    <t>2024-10-02 22:57:49Z</t>
  </si>
  <si>
    <t>752C22978E844B4382C78F0E9C4A2389</t>
  </si>
  <si>
    <t>8C8FBE4644C042BFBBAEC2DCD275711E</t>
  </si>
  <si>
    <t>1466250512593-01</t>
  </si>
  <si>
    <t>Gabriela</t>
  </si>
  <si>
    <t>Pasqualotto</t>
  </si>
  <si>
    <t>Pindamonhangaba</t>
  </si>
  <si>
    <t>Gabriela Pasqualotto</t>
  </si>
  <si>
    <t>Avenida Coronel Fernando Prestes</t>
  </si>
  <si>
    <t>Minuano</t>
  </si>
  <si>
    <t>12400-240</t>
  </si>
  <si>
    <t>2024-10-11 08:00:00Z</t>
  </si>
  <si>
    <t>7bd</t>
  </si>
  <si>
    <t>296.22</t>
  </si>
  <si>
    <t>48.4</t>
  </si>
  <si>
    <t>96.8</t>
  </si>
  <si>
    <t>7.33</t>
  </si>
  <si>
    <t>-9.18</t>
  </si>
  <si>
    <t>039329</t>
  </si>
  <si>
    <t>2024-10-02 22:15:50Z</t>
  </si>
  <si>
    <t>9BA1DEF473E34AE1ABAE9191AEF61244</t>
  </si>
  <si>
    <t>B7CAB96B55EE479BBE1D6BDF6E6FF6F5</t>
  </si>
  <si>
    <t>38.7</t>
  </si>
  <si>
    <t>77.4</t>
  </si>
  <si>
    <t>7.24</t>
  </si>
  <si>
    <t>Shampoo Piatan Proteína de Arroz e Xilitol 300ml Shampoo Piatan Proteina de Arroz e Xilitol 300ml</t>
  </si>
  <si>
    <t>62.9</t>
  </si>
  <si>
    <t>61.01</t>
  </si>
  <si>
    <t>122.02</t>
  </si>
  <si>
    <t>/shampoo-piatan-proteina-de-arroz-e-xilitol-300ml/p</t>
  </si>
  <si>
    <t>1466240512579-01</t>
  </si>
  <si>
    <t>Maria Cecilia</t>
  </si>
  <si>
    <t>Carvalho Vieira</t>
  </si>
  <si>
    <t>Maria Cecilia  Carvalho Vieira</t>
  </si>
  <si>
    <t>Avenida Paulista</t>
  </si>
  <si>
    <t>Apto 106</t>
  </si>
  <si>
    <t>Bela Vista</t>
  </si>
  <si>
    <t>01310-100</t>
  </si>
  <si>
    <t>[GE] [Vendas] Remarketing</t>
  </si>
  <si>
    <t>FDZMARIA</t>
  </si>
  <si>
    <t>118.69</t>
  </si>
  <si>
    <t>23.72</t>
  </si>
  <si>
    <t>4.93</t>
  </si>
  <si>
    <t>-30.91</t>
  </si>
  <si>
    <t>A Vista, Maria Cecilia Carvalho Vieira, Frete grátis R$ 109,99</t>
  </si>
  <si>
    <t>2024-10-02 21:03:23Z</t>
  </si>
  <si>
    <t>53505E18032D41518BB158292F84B5F0</t>
  </si>
  <si>
    <t>BBBD5934340143798B2999EC5FD69B22</t>
  </si>
  <si>
    <t>Desodorante Roll-On Masculino 75ml Desodorante Roll On Masculino 75ml</t>
  </si>
  <si>
    <t>/desodorante-roll-on-masculino-75ml/p</t>
  </si>
  <si>
    <t>23.73</t>
  </si>
  <si>
    <t>47.52</t>
  </si>
  <si>
    <t>4.86</t>
  </si>
  <si>
    <t>1466240512577-01</t>
  </si>
  <si>
    <t>Ana Luiza</t>
  </si>
  <si>
    <t>Gomes Sgarbi</t>
  </si>
  <si>
    <t>Ana Luiza Gomes Sgarbi</t>
  </si>
  <si>
    <t>Rua Correia Dias</t>
  </si>
  <si>
    <t>Paraíso</t>
  </si>
  <si>
    <t>04104-001</t>
  </si>
  <si>
    <t>270.23</t>
  </si>
  <si>
    <t>5.14</t>
  </si>
  <si>
    <t>-8.37</t>
  </si>
  <si>
    <t>066023</t>
  </si>
  <si>
    <t>2024-10-02 20:50:57Z</t>
  </si>
  <si>
    <t>9DAEEE75E2BF496382BB81D331B43A22</t>
  </si>
  <si>
    <t>78BA766F3AA041DDAE2AEA765A044FAA</t>
  </si>
  <si>
    <t>5.12</t>
  </si>
  <si>
    <t>1466230512565-01</t>
  </si>
  <si>
    <t>Wellen</t>
  </si>
  <si>
    <t>Muniz</t>
  </si>
  <si>
    <t>08762257927</t>
  </si>
  <si>
    <t>Itapema</t>
  </si>
  <si>
    <t>Wellen Muniz</t>
  </si>
  <si>
    <t>Rua 904</t>
  </si>
  <si>
    <t>Casa Azul</t>
  </si>
  <si>
    <t>Alto São Bento</t>
  </si>
  <si>
    <t>88220-000</t>
  </si>
  <si>
    <t>ARI20</t>
  </si>
  <si>
    <t>126.94</t>
  </si>
  <si>
    <t>Desodorante Stick Cristal Natural - 60g Piatan Desodorante Stick Cristal Natural 60g</t>
  </si>
  <si>
    <t>100.66</t>
  </si>
  <si>
    <t>/desodorante-stick-cristal-natural-60g/p</t>
  </si>
  <si>
    <t>26.28</t>
  </si>
  <si>
    <t>-39.14</t>
  </si>
  <si>
    <t>Influencer 20%OFF, A Vista</t>
  </si>
  <si>
    <t>2024-10-02 20:20:25Z</t>
  </si>
  <si>
    <t>80F8BB53B6BF453598E098BDBC41854C</t>
  </si>
  <si>
    <t>DCC39323A54A47F384AA5CEE7DF172A2</t>
  </si>
  <si>
    <t>1466230512555-01</t>
  </si>
  <si>
    <t>Angela</t>
  </si>
  <si>
    <t>Macarroni</t>
  </si>
  <si>
    <t>Angela Macarroni</t>
  </si>
  <si>
    <t>Rua Cesar Zama</t>
  </si>
  <si>
    <t>Apto 61</t>
  </si>
  <si>
    <t>Santana</t>
  </si>
  <si>
    <t>02406-030</t>
  </si>
  <si>
    <t>122.79</t>
  </si>
  <si>
    <t>33.85</t>
  </si>
  <si>
    <t>101.55</t>
  </si>
  <si>
    <t>14.99</t>
  </si>
  <si>
    <t>031029</t>
  </si>
  <si>
    <t>2024-10-02 19:33:46Z</t>
  </si>
  <si>
    <t>16D1925226E743F09372B994C6ACB4DF</t>
  </si>
  <si>
    <t>AB5E60891298436C9488A728BB4526E8</t>
  </si>
  <si>
    <t>4.94</t>
  </si>
  <si>
    <t>1466220512549-01</t>
  </si>
  <si>
    <t>Ivelyse</t>
  </si>
  <si>
    <t>Palamin</t>
  </si>
  <si>
    <t>Santa Ernestina</t>
  </si>
  <si>
    <t>Ivelyse Palamin</t>
  </si>
  <si>
    <t xml:space="preserve">Rua João Batista Caporicci </t>
  </si>
  <si>
    <t>Casa</t>
  </si>
  <si>
    <t>15970-011</t>
  </si>
  <si>
    <t>2024-10-15 08:00:00Z</t>
  </si>
  <si>
    <t>146.53</t>
  </si>
  <si>
    <t>103.92</t>
  </si>
  <si>
    <t>42.61</t>
  </si>
  <si>
    <t>-25.98</t>
  </si>
  <si>
    <t>Influencer 20%OFF</t>
  </si>
  <si>
    <t>2024-10-02 19:05:10Z</t>
  </si>
  <si>
    <t>3C34811ACC024CC4BA864CBE3DB2DB49</t>
  </si>
  <si>
    <t>8ACF30374ED945048287EE43C361D5D2</t>
  </si>
  <si>
    <t>1466200512529-01</t>
  </si>
  <si>
    <t>Catiane</t>
  </si>
  <si>
    <t>ribeiro</t>
  </si>
  <si>
    <t>Catiane ribeiro</t>
  </si>
  <si>
    <t>Avenida Armando Lombardi</t>
  </si>
  <si>
    <t xml:space="preserve">Hexag </t>
  </si>
  <si>
    <t>Barra da Tijuca</t>
  </si>
  <si>
    <t>22640-020</t>
  </si>
  <si>
    <t>2024-10-07 17:00:38Z</t>
  </si>
  <si>
    <t>Volta15</t>
  </si>
  <si>
    <t>110.42</t>
  </si>
  <si>
    <t>19.57</t>
  </si>
  <si>
    <t>-19.48</t>
  </si>
  <si>
    <t>Cupom Carrinho Abandonado, Frete grátis R$ 109,99</t>
  </si>
  <si>
    <t>2024-10-02 17:00:37Z</t>
  </si>
  <si>
    <t>BD6CC027AC424AF7AB2D49B7A691A09E</t>
  </si>
  <si>
    <t>2B66B4D0ED9C4466AC3D97F9DF272E19</t>
  </si>
  <si>
    <t>1466180512511-01</t>
  </si>
  <si>
    <t>Maria Teresa</t>
  </si>
  <si>
    <t>Silva Antunes</t>
  </si>
  <si>
    <t>05962084640</t>
  </si>
  <si>
    <t>Montes Claros</t>
  </si>
  <si>
    <t xml:space="preserve">MARIA TERESA SILVA ANTUNES </t>
  </si>
  <si>
    <t>Rua Monte Plano</t>
  </si>
  <si>
    <t>Santa Rita I</t>
  </si>
  <si>
    <t>39400-392</t>
  </si>
  <si>
    <t>2024-10-09 15:17:52Z</t>
  </si>
  <si>
    <t>88.43</t>
  </si>
  <si>
    <t>69.8</t>
  </si>
  <si>
    <t>18.63</t>
  </si>
  <si>
    <t>033839</t>
  </si>
  <si>
    <t>0602</t>
  </si>
  <si>
    <t>2024-10-02 15:17:51Z</t>
  </si>
  <si>
    <t>6C849E693CEF4D9E97A45CE9C20A2286</t>
  </si>
  <si>
    <t>10CA2F641118498A99989BE91646B92A</t>
  </si>
  <si>
    <t>1466180512493-01</t>
  </si>
  <si>
    <t>Rachel</t>
  </si>
  <si>
    <t>Carvalho Soares</t>
  </si>
  <si>
    <t>07396145686</t>
  </si>
  <si>
    <t>Viçosa</t>
  </si>
  <si>
    <t>h315kby9gc</t>
  </si>
  <si>
    <t>Rachel Carvalho Soares</t>
  </si>
  <si>
    <t>Rua Vereador Gilberto Valério Pinheiro</t>
  </si>
  <si>
    <t>Ap 201</t>
  </si>
  <si>
    <t>Santo Antônio</t>
  </si>
  <si>
    <t>36576-046</t>
  </si>
  <si>
    <t>2024-10-09 14:36:30Z</t>
  </si>
  <si>
    <t>151.99</t>
  </si>
  <si>
    <t>/10/76/78/223/</t>
  </si>
  <si>
    <t>Shampoo Hidrata Para Cabelos Ressecados e Com Quimica 300ml Shampoo Hidrata Para Cabelos Ressecados e Com Quimica  300ml Piatan</t>
  </si>
  <si>
    <t>/shampoo-hidrata-para-cabelos-ressecados-e-com-quimica-300ml/p</t>
  </si>
  <si>
    <t>13.73</t>
  </si>
  <si>
    <t>-4.71</t>
  </si>
  <si>
    <t>0756</t>
  </si>
  <si>
    <t>2024-10-02 14:36:28Z</t>
  </si>
  <si>
    <t>DBD7D829CA384628B163D0EA8719B927</t>
  </si>
  <si>
    <t>2A971E8084F64F43A72F8E45001A5DE2</t>
  </si>
  <si>
    <t>/10/76/78/100/</t>
  </si>
  <si>
    <t>Condicionador de Rambutan + Biotina 300mL Piatan  Condicionador Rambutan + Biotina 300ml</t>
  </si>
  <si>
    <t>/condicionador-de-rambutan-biotina-300ml/p</t>
  </si>
  <si>
    <t>6.87</t>
  </si>
  <si>
    <t>1466170512481-01</t>
  </si>
  <si>
    <t>Ana Angélica</t>
  </si>
  <si>
    <t>Steil</t>
  </si>
  <si>
    <t>Itajaí</t>
  </si>
  <si>
    <t>Ana Angélica Steil</t>
  </si>
  <si>
    <t>Rua Uruguai</t>
  </si>
  <si>
    <t>apto 42</t>
  </si>
  <si>
    <t>88302-202</t>
  </si>
  <si>
    <t>2024-10-08 14:05:53Z</t>
  </si>
  <si>
    <t>164.73</t>
  </si>
  <si>
    <t>54.91</t>
  </si>
  <si>
    <t>24.6</t>
  </si>
  <si>
    <t>-23.97</t>
  </si>
  <si>
    <t>A Vista, Livelo, Frete grátis R$ 109,99</t>
  </si>
  <si>
    <t>2024-10-02 14:05:53Z</t>
  </si>
  <si>
    <t>2DAC445ABA0E430BA3C0D1BC0F9CFCF4</t>
  </si>
  <si>
    <t>5B8D735D0A794CF09B1DE6F2E001B95A</t>
  </si>
  <si>
    <t>1466160512465-01</t>
  </si>
  <si>
    <t>eduardo</t>
  </si>
  <si>
    <t>covre</t>
  </si>
  <si>
    <t>03217265530</t>
  </si>
  <si>
    <t>Itabela</t>
  </si>
  <si>
    <t>eduardo covre</t>
  </si>
  <si>
    <t>br 101, km 769 fazenda luciana, monte pascoal</t>
  </si>
  <si>
    <t>sn</t>
  </si>
  <si>
    <t>caixa postal 10</t>
  </si>
  <si>
    <t>monte pascoal</t>
  </si>
  <si>
    <t>45848-000</t>
  </si>
  <si>
    <t>2024-10-22 12:59:30Z</t>
  </si>
  <si>
    <t>14bd</t>
  </si>
  <si>
    <t>268.7</t>
  </si>
  <si>
    <t>Kit Detox Facial</t>
  </si>
  <si>
    <t>217.22</t>
  </si>
  <si>
    <t>210.7</t>
  </si>
  <si>
    <t>/kit-detox-facial/p</t>
  </si>
  <si>
    <t>32.58</t>
  </si>
  <si>
    <t>-8.32</t>
  </si>
  <si>
    <t>Livelo, Brinde Sacola Presenteável G, Frete grátis R$ 109,99</t>
  </si>
  <si>
    <t>2024-10-02 12:59:28Z</t>
  </si>
  <si>
    <t>AAD74BF4077B424DA5941C20107CC9F3</t>
  </si>
  <si>
    <t>2C55D35D122840239BC7E3D66F212399</t>
  </si>
  <si>
    <t>8.22</t>
  </si>
  <si>
    <t>shipped</t>
  </si>
  <si>
    <t>Arquivo da Nota fiscal enviado a Shopee.
Etiqueta gerado(a) automaticamente
Arquivo Zpl gerado(a) automaticamente</t>
  </si>
  <si>
    <t>Nota Fiscal aceita pelo Marketplace.
Aguardando a retirada do pacote pela Amazon do vendedor.
Agendado a coleta do pedido no período entre 02/10/24 16:00 e 02/10/24 21:00
A Amazon retirou o pacote do vendedor.</t>
  </si>
  <si>
    <t>66fd2b1d0ea611c817a2ec80</t>
  </si>
  <si>
    <t>701-6990310-0778631</t>
  </si>
  <si>
    <t>02-10-2024 08:14:37</t>
  </si>
  <si>
    <t>Pablo</t>
  </si>
  <si>
    <t>Bomtempo de Carvalho</t>
  </si>
  <si>
    <t>xpkvzxfygmm98xt@marketplace.amazon.com.br</t>
  </si>
  <si>
    <t>99658-4411</t>
  </si>
  <si>
    <t>Quadra CA 8</t>
  </si>
  <si>
    <t>lote01-bloco A-torre V-313- Edifício Premier</t>
  </si>
  <si>
    <t>Apartamento</t>
  </si>
  <si>
    <t>Setor de Habitações Individuais Norte</t>
  </si>
  <si>
    <t>71503508</t>
  </si>
  <si>
    <t>81872810144</t>
  </si>
  <si>
    <t>701-6990310-0778631,002945</t>
  </si>
  <si>
    <t>transfer</t>
  </si>
  <si>
    <t>03-10-2024 00:00:00</t>
  </si>
  <si>
    <t>Piatan Creme Dental em Gel Natural e Vegano de Romã com Menta e Melaleuca Sem Flúor 90g Sem Parabenos Sulfatos com Xilitol</t>
  </si>
  <si>
    <t>66fd73e03a18848e3043659a</t>
  </si>
  <si>
    <t>241003H142G71S</t>
  </si>
  <si>
    <t>02-10-2024 13:25:04</t>
  </si>
  <si>
    <t>Waleska</t>
  </si>
  <si>
    <t>Melo</t>
  </si>
  <si>
    <t>63551799253@shopee.com.br</t>
  </si>
  <si>
    <t>Rua Doutor Arthur Gomes</t>
  </si>
  <si>
    <t>530</t>
  </si>
  <si>
    <t>Apt 194</t>
  </si>
  <si>
    <t>Sorocaba</t>
  </si>
  <si>
    <t>18035490</t>
  </si>
  <si>
    <t>63551799253</t>
  </si>
  <si>
    <t>241003H142G71S@shopee.com.br</t>
  </si>
  <si>
    <t>241003H142G71S,002963</t>
  </si>
  <si>
    <t>04-10-2024 13:25:04</t>
  </si>
  <si>
    <t>Creme Dental em Gel Natural e Vegano com Carvão Ativado Melaleuca e Aloe Vera 90g Piatan Natural</t>
  </si>
  <si>
    <t>*1110</t>
  </si>
  <si>
    <t>66fd7984987f158d7403d6aa</t>
  </si>
  <si>
    <t>241003H2D1T64K</t>
  </si>
  <si>
    <t>02-10-2024 13:49:08</t>
  </si>
  <si>
    <t>Wanessa</t>
  </si>
  <si>
    <t xml:space="preserve">fernandes de Oliveira </t>
  </si>
  <si>
    <t>38047677888@shopee.com.br</t>
  </si>
  <si>
    <t>R Uhland</t>
  </si>
  <si>
    <t>498</t>
  </si>
  <si>
    <t>Vila Ema</t>
  </si>
  <si>
    <t>03283000</t>
  </si>
  <si>
    <t>38047677888</t>
  </si>
  <si>
    <t>241003H2D1T64K@shopee.com.br</t>
  </si>
  <si>
    <t>241003H2D1T64K,002964</t>
  </si>
  <si>
    <t>04-10-2024 13:49:08</t>
  </si>
  <si>
    <t>Creme Dental OralVeg Natural e Vegano Sem Flúor Kit 3un com Hortelã Romã e Carvão 90g Piatan Natural</t>
  </si>
  <si>
    <t>*1006</t>
  </si>
  <si>
    <t>Desodorante Cristal Stick Pedra Alunita Mineral Vegano de Origem Natural Unissex Sem Cheiro 60g</t>
  </si>
  <si>
    <t>*1406</t>
  </si>
  <si>
    <t>anmarcon@uol.com.br</t>
  </si>
  <si>
    <t>2024-10-03 15:17:14Z</t>
  </si>
  <si>
    <t>06367100008710</t>
  </si>
  <si>
    <t>003002670</t>
  </si>
  <si>
    <t>1466590512831-01</t>
  </si>
  <si>
    <t xml:space="preserve">Marcia </t>
  </si>
  <si>
    <t>Silva</t>
  </si>
  <si>
    <t>marciamiranda41785@gmail.com</t>
  </si>
  <si>
    <t>Conceição do Coité</t>
  </si>
  <si>
    <t>Marcia  Silva</t>
  </si>
  <si>
    <t xml:space="preserve">Wercelêncio Calixto Da Mota </t>
  </si>
  <si>
    <t xml:space="preserve">Loja, só festa. Entregar a William Ferreira </t>
  </si>
  <si>
    <t xml:space="preserve">Centro </t>
  </si>
  <si>
    <t>48730-000</t>
  </si>
  <si>
    <t>2024-10-23 08:00:00Z</t>
  </si>
  <si>
    <t>13bd</t>
  </si>
  <si>
    <t>149.84</t>
  </si>
  <si>
    <t>/10/76/80/92/</t>
  </si>
  <si>
    <t>Deo Colônia Splash Jasmim Manacá 120ml - Piatan Deo Colônia Splash Jasmim Manacá - 120ml</t>
  </si>
  <si>
    <t>99.9</t>
  </si>
  <si>
    <t>74.92</t>
  </si>
  <si>
    <t>/deo-colonia-splash-jasmim-manaca-120ml-piatan/p</t>
  </si>
  <si>
    <t>22.2</t>
  </si>
  <si>
    <t>-49.96</t>
  </si>
  <si>
    <t>2024-10-04 07:53:16Z</t>
  </si>
  <si>
    <t>B597059357E54126A87ED0229081173F</t>
  </si>
  <si>
    <t>51E71D48138C47F6B3560F4688E8FDCA</t>
  </si>
  <si>
    <t>Deo Colônia Splash Cereja Do Cerrado 120mL</t>
  </si>
  <si>
    <t>/deo-colonia-splash-cereja-do-cerrado-120ml/p</t>
  </si>
  <si>
    <t>22.19</t>
  </si>
  <si>
    <t>vivipalamin@gmail.com</t>
  </si>
  <si>
    <t>2024-10-03 15:33:15Z</t>
  </si>
  <si>
    <t>AK511712938BR</t>
  </si>
  <si>
    <t>003002676</t>
  </si>
  <si>
    <t>1466510512799-01</t>
  </si>
  <si>
    <t>Eri</t>
  </si>
  <si>
    <t>Yamada</t>
  </si>
  <si>
    <t>eriyamada2457@gmail.com</t>
  </si>
  <si>
    <t>Eri Yamada</t>
  </si>
  <si>
    <t>Rua Constantino de Sousa</t>
  </si>
  <si>
    <t>Apto 101</t>
  </si>
  <si>
    <t>Campo Belo</t>
  </si>
  <si>
    <t>04605-001</t>
  </si>
  <si>
    <t>119.84</t>
  </si>
  <si>
    <t>59.92</t>
  </si>
  <si>
    <t>-39.96</t>
  </si>
  <si>
    <t>T03421</t>
  </si>
  <si>
    <t>2024-10-03 23:34:55Z</t>
  </si>
  <si>
    <t>09FDB2B9EC6E46CD8FC5EC520C46F9D0</t>
  </si>
  <si>
    <t>2CF4FFC985084A838ED8AFF33D753CDB</t>
  </si>
  <si>
    <t>catianejleite@gmail.com</t>
  </si>
  <si>
    <t>2024-10-03 15:17:13Z</t>
  </si>
  <si>
    <t>06367100008709</t>
  </si>
  <si>
    <t>003002669</t>
  </si>
  <si>
    <t>1466490512775-01</t>
  </si>
  <si>
    <t>Tânia</t>
  </si>
  <si>
    <t>Valle</t>
  </si>
  <si>
    <t>taniaffvalle@hotmail.com</t>
  </si>
  <si>
    <t>Alto Paraíso de Goiás</t>
  </si>
  <si>
    <t>Tânia Valle</t>
  </si>
  <si>
    <t>Rua Murici</t>
  </si>
  <si>
    <t>73770-000</t>
  </si>
  <si>
    <t>2024-10-16 08:00:00Z</t>
  </si>
  <si>
    <t>46.12</t>
  </si>
  <si>
    <t>30.47</t>
  </si>
  <si>
    <t>15.65</t>
  </si>
  <si>
    <t>-4.43</t>
  </si>
  <si>
    <t>A Vista, Livelo</t>
  </si>
  <si>
    <t>2024-10-03 21:41:14Z</t>
  </si>
  <si>
    <t>5E1B102BFE264455A41ED7620EA2C695</t>
  </si>
  <si>
    <t>6D43C27D82714868AA9D5A0A00476505</t>
  </si>
  <si>
    <t>mariateresa_antunes@yahoo.com.br</t>
  </si>
  <si>
    <t>2024-10-03 15:17:12Z</t>
  </si>
  <si>
    <t>06367100008708</t>
  </si>
  <si>
    <t>003002668</t>
  </si>
  <si>
    <t>1466450512745-01</t>
  </si>
  <si>
    <t>Raiane</t>
  </si>
  <si>
    <t>Aguiar</t>
  </si>
  <si>
    <t>raianecarolbg@gmail.com</t>
  </si>
  <si>
    <t>RO</t>
  </si>
  <si>
    <t>Porto Velho</t>
  </si>
  <si>
    <t>Raiane Carol</t>
  </si>
  <si>
    <t>Rua Angélica</t>
  </si>
  <si>
    <t>Casa 04condomínio angélica</t>
  </si>
  <si>
    <t>Bairro Novo</t>
  </si>
  <si>
    <t>76817-003</t>
  </si>
  <si>
    <t>2024-10-22 08:00:00Z</t>
  </si>
  <si>
    <t>127.48</t>
  </si>
  <si>
    <t>26.1</t>
  </si>
  <si>
    <t>52.2</t>
  </si>
  <si>
    <t>11.54</t>
  </si>
  <si>
    <t>-15.2</t>
  </si>
  <si>
    <t>2024-10-03 18:27:24Z</t>
  </si>
  <si>
    <t>0A9C30FCAE2B41D09EA468238164FFFB</t>
  </si>
  <si>
    <t>9BB62A087CC94234989A511F0BFEE407</t>
  </si>
  <si>
    <t>1466450512735-01</t>
  </si>
  <si>
    <t>Samara</t>
  </si>
  <si>
    <t>Pieretti</t>
  </si>
  <si>
    <t>samara.vasques@hotmail.com</t>
  </si>
  <si>
    <t>Porto Alegre</t>
  </si>
  <si>
    <t>Samara Pieretti</t>
  </si>
  <si>
    <t>Avenida João XXIII</t>
  </si>
  <si>
    <t>802A</t>
  </si>
  <si>
    <t>São Sebastião</t>
  </si>
  <si>
    <t>91060-100</t>
  </si>
  <si>
    <t>2024-10-10 17:53:21Z</t>
  </si>
  <si>
    <t>fdlzmagnum</t>
  </si>
  <si>
    <t>121.64</t>
  </si>
  <si>
    <t>23.22</t>
  </si>
  <si>
    <t>5.8</t>
  </si>
  <si>
    <t>-35.05</t>
  </si>
  <si>
    <t>Cupom Magnum Fidelizar, Frete grátis R$ 109,99</t>
  </si>
  <si>
    <t>T08949</t>
  </si>
  <si>
    <t>2024-10-03 17:53:17Z</t>
  </si>
  <si>
    <t>2D82F15C4C3747338CD84097FC798AC6</t>
  </si>
  <si>
    <t>358F1E66897D4D2B924F9FA89EC3ADE8</t>
  </si>
  <si>
    <t>54.26</t>
  </si>
  <si>
    <t>5.74</t>
  </si>
  <si>
    <t>Gel Esfoliante Facial Piatan Detox 80g</t>
  </si>
  <si>
    <t>38.73</t>
  </si>
  <si>
    <t>/gel-esfoliante-facial-piatan-detox-80g/p</t>
  </si>
  <si>
    <t>5.43</t>
  </si>
  <si>
    <t>rachelkekel1@yahoo.com.br</t>
  </si>
  <si>
    <t>2024-10-03 15:17:11Z</t>
  </si>
  <si>
    <t>06367100008707</t>
  </si>
  <si>
    <t>003002667</t>
  </si>
  <si>
    <t>aasteil@yahoo.com.br</t>
  </si>
  <si>
    <t>2024-10-03 15:17:09Z</t>
  </si>
  <si>
    <t>06367100008706</t>
  </si>
  <si>
    <t>003002666</t>
  </si>
  <si>
    <t>1466440512725-01</t>
  </si>
  <si>
    <t>Priscila</t>
  </si>
  <si>
    <t>Monteiro</t>
  </si>
  <si>
    <t>09952122446</t>
  </si>
  <si>
    <t>mocila.mds23@gmail.com</t>
  </si>
  <si>
    <t>Rondonópolis</t>
  </si>
  <si>
    <t>Priscila Monteiro</t>
  </si>
  <si>
    <t>Avenida Ítrio Correa da Costa</t>
  </si>
  <si>
    <t>Ponto de referência: ao lado da spraytec</t>
  </si>
  <si>
    <t>Jardim Belo Horizonte</t>
  </si>
  <si>
    <t>78705-540</t>
  </si>
  <si>
    <t>2024-10-16 17:08:26Z</t>
  </si>
  <si>
    <t>95.78</t>
  </si>
  <si>
    <t>3.78</t>
  </si>
  <si>
    <t>-25.65</t>
  </si>
  <si>
    <t>T01781</t>
  </si>
  <si>
    <t>2024-10-03 17:08:22Z</t>
  </si>
  <si>
    <t>EADE018A31D24192A1AB097D2B1A2BEC</t>
  </si>
  <si>
    <t>F8B31F55BF674241BC73C85E50129293</t>
  </si>
  <si>
    <t>3.73</t>
  </si>
  <si>
    <t>Kit Creme Dental Natural 90g - 3 Unidades</t>
  </si>
  <si>
    <t>65.7</t>
  </si>
  <si>
    <t>49.28</t>
  </si>
  <si>
    <t>/kit-creme-dental-natural-90g-3-unidades/p</t>
  </si>
  <si>
    <t>11.33</t>
  </si>
  <si>
    <t>eduardo.covre@hotmail.com</t>
  </si>
  <si>
    <t>2024-10-03 15:17:08Z</t>
  </si>
  <si>
    <t>06367100008705</t>
  </si>
  <si>
    <t>003002665</t>
  </si>
  <si>
    <t>1466430512713-01</t>
  </si>
  <si>
    <t xml:space="preserve">Jeanine </t>
  </si>
  <si>
    <t xml:space="preserve">Costa Gonçalves </t>
  </si>
  <si>
    <t>02219384004</t>
  </si>
  <si>
    <t>jeanine-cg@hotmail.com</t>
  </si>
  <si>
    <t>Redentora</t>
  </si>
  <si>
    <t xml:space="preserve">Jeanine  Costa Gonçalves </t>
  </si>
  <si>
    <t xml:space="preserve">Rua Tenente João Paz </t>
  </si>
  <si>
    <t>98550-000</t>
  </si>
  <si>
    <t>2024-10-18 16:20:06Z</t>
  </si>
  <si>
    <t>11bd</t>
  </si>
  <si>
    <t>12.79</t>
  </si>
  <si>
    <t>2024-10-03 16:20:02Z</t>
  </si>
  <si>
    <t>6693A0AD15414CF0BB02AB1FED2130E1</t>
  </si>
  <si>
    <t>26E94EB76FBB4ADD84AD27038A2B918B</t>
  </si>
  <si>
    <t>89.7</t>
  </si>
  <si>
    <t>12.96</t>
  </si>
  <si>
    <t>Balm de Tratamento Labial Manteiga de Pracaxi 3,80g Piatan  Balm de Tratamento Labial Pracaxi 3,8g</t>
  </si>
  <si>
    <t>/balm-de-tratamento-labial-pracaxi-3-80g/p</t>
  </si>
  <si>
    <t>4.27</t>
  </si>
  <si>
    <t>daniellegarcez27@gmail.com</t>
  </si>
  <si>
    <t>2024-10-03 15:17:06Z</t>
  </si>
  <si>
    <t>06367100008704</t>
  </si>
  <si>
    <t>003002664</t>
  </si>
  <si>
    <t>1466430512707-01</t>
  </si>
  <si>
    <t>Priscilla</t>
  </si>
  <si>
    <t>00501943137</t>
  </si>
  <si>
    <t>priscilla_ady@hotmail.com</t>
  </si>
  <si>
    <t>PRISCILLA LOPES MACHADO</t>
  </si>
  <si>
    <t>Rua 1</t>
  </si>
  <si>
    <t>1205 mallorca euroville 1</t>
  </si>
  <si>
    <t>Chácaras Alto da Glória</t>
  </si>
  <si>
    <t>74815-610</t>
  </si>
  <si>
    <t>2024-10-04 15:59:17Z</t>
  </si>
  <si>
    <t>RD Station</t>
  </si>
  <si>
    <t>filipe_aniversario_piatan_08_anos</t>
  </si>
  <si>
    <t>285.88</t>
  </si>
  <si>
    <t>37.42</t>
  </si>
  <si>
    <t>74.84</t>
  </si>
  <si>
    <t>2.46</t>
  </si>
  <si>
    <t>-95.32</t>
  </si>
  <si>
    <t>022701</t>
  </si>
  <si>
    <t>2024-10-03 15:59:14Z</t>
  </si>
  <si>
    <t>DCF80B985D96475EBCB2B1B26FED0583</t>
  </si>
  <si>
    <t>7E1B7596A5864C1CA98547BD8A7138C6</t>
  </si>
  <si>
    <t>52.36</t>
  </si>
  <si>
    <t>16.42</t>
  </si>
  <si>
    <t>1.21</t>
  </si>
  <si>
    <t>52.42</t>
  </si>
  <si>
    <t>104.84</t>
  </si>
  <si>
    <t>2.42</t>
  </si>
  <si>
    <t>Sabonete Íntimo Feminino em Barra Óleo de Melaleuca + Aloe Vera 80g Sabonete Íntimo Feminino em Barra Óleo de Melaleuca + Aloe Vera</t>
  </si>
  <si>
    <t>/sabonete-intimo-feminino-em-barra-oleo-de-melaleuca-aloe-vera-80g/p</t>
  </si>
  <si>
    <t>0.33</t>
  </si>
  <si>
    <t>hilanapda@gmail.com</t>
  </si>
  <si>
    <t>2024-10-03 15:33:12Z</t>
  </si>
  <si>
    <t>AK511711827BR</t>
  </si>
  <si>
    <t>003002674</t>
  </si>
  <si>
    <t>1466420512697-01</t>
  </si>
  <si>
    <t>Diego</t>
  </si>
  <si>
    <t>Oliveira</t>
  </si>
  <si>
    <t>03894966696</t>
  </si>
  <si>
    <t>gruposuplementus@gmail.com</t>
  </si>
  <si>
    <t>Londrina</t>
  </si>
  <si>
    <t>Diego Oliveira</t>
  </si>
  <si>
    <t>Avenida Higienópolis</t>
  </si>
  <si>
    <t>loja 1</t>
  </si>
  <si>
    <t>86020-080</t>
  </si>
  <si>
    <t>2024-10-11 15:11:41Z</t>
  </si>
  <si>
    <t>450.01</t>
  </si>
  <si>
    <t>19.12</t>
  </si>
  <si>
    <t>1.67</t>
  </si>
  <si>
    <t>-145.39</t>
  </si>
  <si>
    <t>A Vista, Livelo, Compre e Ganhe, Frete grátis R$ 109,99</t>
  </si>
  <si>
    <t>2024-10-03 15:11:38Z</t>
  </si>
  <si>
    <t>302E549E5F79438795C173232AA6B4C4</t>
  </si>
  <si>
    <t>567B9EF5DB0F45E3AB34A8E090C68B4B</t>
  </si>
  <si>
    <t>38.24</t>
  </si>
  <si>
    <t>3.33</t>
  </si>
  <si>
    <t>49.67</t>
  </si>
  <si>
    <t>3.36</t>
  </si>
  <si>
    <t>3.38</t>
  </si>
  <si>
    <t>43.56</t>
  </si>
  <si>
    <t>Shampoo de Rambutan + Biotina 300mL Piatan  Shampoo Rambutan + Biotina 300ml</t>
  </si>
  <si>
    <t>/shampoo-de-rambutan-biotina-300ml/p</t>
  </si>
  <si>
    <t>1.69</t>
  </si>
  <si>
    <t>/10/76/80/91/</t>
  </si>
  <si>
    <t>Necessaire</t>
  </si>
  <si>
    <t>/necessaire/p</t>
  </si>
  <si>
    <t>1.13</t>
  </si>
  <si>
    <t>gabriele_ricci75@hotmail.com</t>
  </si>
  <si>
    <t>2024-10-03 15:33:14Z</t>
  </si>
  <si>
    <t>AK511712495BR</t>
  </si>
  <si>
    <t>003002675</t>
  </si>
  <si>
    <t>1466410512679-01</t>
  </si>
  <si>
    <t>Samiris</t>
  </si>
  <si>
    <t>samirisfreitas@gmail.com</t>
  </si>
  <si>
    <t>AM</t>
  </si>
  <si>
    <t>Manaus</t>
  </si>
  <si>
    <t>Samiris Oliveira</t>
  </si>
  <si>
    <t>Avenida Coronel Teixeira</t>
  </si>
  <si>
    <t>CRO 12 - ao lado do clube ASA</t>
  </si>
  <si>
    <t>Nova Esperança</t>
  </si>
  <si>
    <t>69037-473</t>
  </si>
  <si>
    <t>2024-10-30 13:39:22Z</t>
  </si>
  <si>
    <t>19bd</t>
  </si>
  <si>
    <t>149.8</t>
  </si>
  <si>
    <t>13.14</t>
  </si>
  <si>
    <t>2024-10-03 13:39:19Z</t>
  </si>
  <si>
    <t>74DDA1350AD94670963C5FCC253773E5</t>
  </si>
  <si>
    <t>F7AFC524D74C4302B361A3BE850037F1</t>
  </si>
  <si>
    <t>elietepereira9@gmail.com</t>
  </si>
  <si>
    <t>1466390512655-01</t>
  </si>
  <si>
    <t>Vivian</t>
  </si>
  <si>
    <t>Dresdner</t>
  </si>
  <si>
    <t>02431443779</t>
  </si>
  <si>
    <t>vivian.dresdner@gmail.com</t>
  </si>
  <si>
    <t>Petrópolis</t>
  </si>
  <si>
    <t>Vivian Dresdner</t>
  </si>
  <si>
    <t>Rua Pedro Hansen</t>
  </si>
  <si>
    <t>Morin</t>
  </si>
  <si>
    <t>25625-060</t>
  </si>
  <si>
    <t>2024-10-08 11:47:39Z</t>
  </si>
  <si>
    <t>125.8</t>
  </si>
  <si>
    <t>13.87</t>
  </si>
  <si>
    <t>-3.9</t>
  </si>
  <si>
    <t>2024-10-03 11:47:37Z</t>
  </si>
  <si>
    <t>62D1874BB8F24AC88D4DB35459487197</t>
  </si>
  <si>
    <t>78F82E29D6B944049DBA2FDFA5FECB06</t>
  </si>
  <si>
    <t>Máscara de Argila Verde Facial Detox - 80g Mascara de Argila Verde Facial Piatan Detox 80g</t>
  </si>
  <si>
    <t>/mascara-de-argila-verde-facial-natural-organico-detox-80g-sem-parabenos-piatan/p</t>
  </si>
  <si>
    <t>6.84</t>
  </si>
  <si>
    <t>carlinha_2290@yahoo.com.br</t>
  </si>
  <si>
    <t>2024-10-03 15:17:04Z</t>
  </si>
  <si>
    <t>06367100008703</t>
  </si>
  <si>
    <t>003002659</t>
  </si>
  <si>
    <t>1466380512651-01</t>
  </si>
  <si>
    <t xml:space="preserve">Rosana Maria  </t>
  </si>
  <si>
    <t xml:space="preserve">De Sá E Sousa Lemos </t>
  </si>
  <si>
    <t>04261937689</t>
  </si>
  <si>
    <t>rosanamariasa@hotmail.com</t>
  </si>
  <si>
    <t>Araguari</t>
  </si>
  <si>
    <t xml:space="preserve">Rosana Maria   De Sá E Sousa Lemos </t>
  </si>
  <si>
    <t>Rua Aquileu Nogueira</t>
  </si>
  <si>
    <t xml:space="preserve">Próximo a Triauto </t>
  </si>
  <si>
    <t>38440-094</t>
  </si>
  <si>
    <t>2024-10-09 11:24:13Z</t>
  </si>
  <si>
    <t>cpc_sazonal</t>
  </si>
  <si>
    <t>[GE] [Vendas] Sazonais - Interesses</t>
  </si>
  <si>
    <t>Primeira10</t>
  </si>
  <si>
    <t>122.06</t>
  </si>
  <si>
    <t>53.22</t>
  </si>
  <si>
    <t>12.24</t>
  </si>
  <si>
    <t>-23.84</t>
  </si>
  <si>
    <t>2024-10-03 11:24:12Z</t>
  </si>
  <si>
    <t>ABE324C5B7534B0690CB740C5C1D8350</t>
  </si>
  <si>
    <t>4A3FA3B1DFCC41358FF91F9ACE0950B1</t>
  </si>
  <si>
    <t>8.16</t>
  </si>
  <si>
    <t>1466360512649-01</t>
  </si>
  <si>
    <t>Dirceia</t>
  </si>
  <si>
    <t>Singer</t>
  </si>
  <si>
    <t>00943776937</t>
  </si>
  <si>
    <t>dsinger1986@gmail.com</t>
  </si>
  <si>
    <t>Colombo</t>
  </si>
  <si>
    <t>Dirceia Singer</t>
  </si>
  <si>
    <t>Rua José de Alencar</t>
  </si>
  <si>
    <t>Guarani</t>
  </si>
  <si>
    <t>83409-010</t>
  </si>
  <si>
    <t>2024-10-11 09:01:34Z</t>
  </si>
  <si>
    <t>397.2</t>
  </si>
  <si>
    <t>Kit Resveratrol</t>
  </si>
  <si>
    <t>284.78</t>
  </si>
  <si>
    <t>/kit-resveratrol/p</t>
  </si>
  <si>
    <t>15.76</t>
  </si>
  <si>
    <t>-262.3</t>
  </si>
  <si>
    <t>Cupom dia da Natureza, Compre e Ganhe, Brinde Sacola Presenteável G, Frete grátis R$ 109,99</t>
  </si>
  <si>
    <t>012969</t>
  </si>
  <si>
    <t>2024-10-03 09:01:31Z</t>
  </si>
  <si>
    <t>A6CEC598045C463C94ACC6A434EB0A77</t>
  </si>
  <si>
    <t>2EF9DBAE479B4E03BAD1943823528168</t>
  </si>
  <si>
    <t>Creme Noturno Resveratrol 45g</t>
  </si>
  <si>
    <t>149.9</t>
  </si>
  <si>
    <t>112.42</t>
  </si>
  <si>
    <t>/creme-noturno-resveratrol-45g/p</t>
  </si>
  <si>
    <t>5.26</t>
  </si>
  <si>
    <t>1466360512647-01</t>
  </si>
  <si>
    <t>Hethiza</t>
  </si>
  <si>
    <t>Masson</t>
  </si>
  <si>
    <t>hethiza@gmail.com</t>
  </si>
  <si>
    <t>Hethiza Masson</t>
  </si>
  <si>
    <t>Avenida Doutor Mário Vilas Boas Rodrigues</t>
  </si>
  <si>
    <t>Apto 101 ph</t>
  </si>
  <si>
    <t>Jardim Dom Bosco</t>
  </si>
  <si>
    <t>04757-020</t>
  </si>
  <si>
    <t>2024-10-08 08:41:23Z</t>
  </si>
  <si>
    <t>137.24</t>
  </si>
  <si>
    <t>7.85</t>
  </si>
  <si>
    <t>-4.26</t>
  </si>
  <si>
    <t>2024-10-03 08:41:23Z</t>
  </si>
  <si>
    <t>3FB9DAF77B0542438B47E7BAD77F4DB8</t>
  </si>
  <si>
    <t>CA900478757B43EEBE177F310D4200C5</t>
  </si>
  <si>
    <t>7.86</t>
  </si>
  <si>
    <t>3.88</t>
  </si>
  <si>
    <t>1466350512645-01</t>
  </si>
  <si>
    <t>Vanessa</t>
  </si>
  <si>
    <t>Santos</t>
  </si>
  <si>
    <t>09445789776</t>
  </si>
  <si>
    <t>vssantos008@gmail.com</t>
  </si>
  <si>
    <t>Blumenau</t>
  </si>
  <si>
    <t>Vanessa Santos</t>
  </si>
  <si>
    <t>Rua Theodoro Lueders</t>
  </si>
  <si>
    <t>Apto 703</t>
  </si>
  <si>
    <t>Escola Agrícola</t>
  </si>
  <si>
    <t>89031-490</t>
  </si>
  <si>
    <t>2024-10-10 08:24:13Z</t>
  </si>
  <si>
    <t>64.38</t>
  </si>
  <si>
    <t>40.37</t>
  </si>
  <si>
    <t>24.01</t>
  </si>
  <si>
    <t>-19.43</t>
  </si>
  <si>
    <t>2024-10-03 08:24:15Z</t>
  </si>
  <si>
    <t>0BD670118E5140B794E91764EB6B45A2</t>
  </si>
  <si>
    <t>C9AEDCA33B5641A0B8FEC9BB83C0C71D</t>
  </si>
  <si>
    <t>lindcandido@hotmail.com</t>
  </si>
  <si>
    <t>2024-10-03 15:17:01Z</t>
  </si>
  <si>
    <t>06367100008701</t>
  </si>
  <si>
    <t>003002657</t>
  </si>
  <si>
    <t>janainalopespmu@gmail.com</t>
  </si>
  <si>
    <t>06367100008702</t>
  </si>
  <si>
    <t>003002658</t>
  </si>
  <si>
    <t>vivi_snt@yahoo.com.br</t>
  </si>
  <si>
    <t>leokabe@yahoo.com.br</t>
  </si>
  <si>
    <t>gabriel_nunes@msn.com</t>
  </si>
  <si>
    <t>06367100008700</t>
  </si>
  <si>
    <t>003002656</t>
  </si>
  <si>
    <t>rersanches7@gmail.com</t>
  </si>
  <si>
    <t>deboraguimaraes393@gmail.com</t>
  </si>
  <si>
    <t>2024-10-03 15:16:59Z</t>
  </si>
  <si>
    <t>06367100008699</t>
  </si>
  <si>
    <t>003002655</t>
  </si>
  <si>
    <t>ffberriel@gmail.com</t>
  </si>
  <si>
    <t>2024-10-03 15:17:18Z</t>
  </si>
  <si>
    <t>06367100008713</t>
  </si>
  <si>
    <t>003002673</t>
  </si>
  <si>
    <t>morganascheuer@gmail.com</t>
  </si>
  <si>
    <t>2024-10-03 15:16:57Z</t>
  </si>
  <si>
    <t>06367100008698</t>
  </si>
  <si>
    <t>003002654</t>
  </si>
  <si>
    <t>turi_gabriela@hotmail.com</t>
  </si>
  <si>
    <t>2024-10-03 15:33:18Z</t>
  </si>
  <si>
    <t>AK511714474BR</t>
  </si>
  <si>
    <t>003002678</t>
  </si>
  <si>
    <t>carloshprebolo@gmail.com</t>
  </si>
  <si>
    <t>2024-10-03 15:16:55Z</t>
  </si>
  <si>
    <t>06367100008697</t>
  </si>
  <si>
    <t>003002653</t>
  </si>
  <si>
    <t>cissa_tte@hotmail.com</t>
  </si>
  <si>
    <t>2024-10-03 15:17:17Z</t>
  </si>
  <si>
    <t>06367100008712</t>
  </si>
  <si>
    <t>003002672</t>
  </si>
  <si>
    <t>anasgarbi53@gmail.com</t>
  </si>
  <si>
    <t>2024-10-03 15:17:16Z</t>
  </si>
  <si>
    <t>06367100008711</t>
  </si>
  <si>
    <t>003002671</t>
  </si>
  <si>
    <t>wellenmuniz027@gmail.com</t>
  </si>
  <si>
    <t>AK511713496BR</t>
  </si>
  <si>
    <t>003002677</t>
  </si>
  <si>
    <t>66fe19f136d41a8c32e1c9ee</t>
  </si>
  <si>
    <t>241003J8NDJT5H</t>
  </si>
  <si>
    <t>03-10-2024 01:13:37</t>
  </si>
  <si>
    <t>Agildo</t>
  </si>
  <si>
    <t>Costa</t>
  </si>
  <si>
    <t>44278454520@shopee.com.br</t>
  </si>
  <si>
    <t>Rua Alto da Alegria Cond Alto de Amaralina casa</t>
  </si>
  <si>
    <t>Ao lado da academia PowerPoint</t>
  </si>
  <si>
    <t>Nordeste</t>
  </si>
  <si>
    <t>Salvador</t>
  </si>
  <si>
    <t>Bahia</t>
  </si>
  <si>
    <t>41905645</t>
  </si>
  <si>
    <t>44278454520</t>
  </si>
  <si>
    <t>241003J8NDJT5H@shopee.com.br</t>
  </si>
  <si>
    <t>241003J8NDJT5H,002980</t>
  </si>
  <si>
    <t>07-10-2024 01:13:37</t>
  </si>
  <si>
    <t>66fe8e6266d1338d240e7370</t>
  </si>
  <si>
    <t>241003K4ASDGB0</t>
  </si>
  <si>
    <t>03-10-2024 09:30:26</t>
  </si>
  <si>
    <t>Rosangela</t>
  </si>
  <si>
    <t>Severino Gonçalves De Souza</t>
  </si>
  <si>
    <t>06295051600@shopee.com.br</t>
  </si>
  <si>
    <t>Natanael Soares da Costa</t>
  </si>
  <si>
    <t>280</t>
  </si>
  <si>
    <t>Central de Minas</t>
  </si>
  <si>
    <t>35260000</t>
  </si>
  <si>
    <t>06295051600</t>
  </si>
  <si>
    <t>241003K4ASDGB0@shopee.com.br</t>
  </si>
  <si>
    <t>241003K4ASDGB0,002989</t>
  </si>
  <si>
    <t>07-10-2024 09:30:26</t>
  </si>
  <si>
    <t>66feb24445e2758c0729c908</t>
  </si>
  <si>
    <t>241003KD2S5F63</t>
  </si>
  <si>
    <t>03-10-2024 12:03:32</t>
  </si>
  <si>
    <t>Maria</t>
  </si>
  <si>
    <t>José Pimentel Almeida</t>
  </si>
  <si>
    <t>66475520225@shopee.com.br</t>
  </si>
  <si>
    <t>Avenida Tavares Bastos</t>
  </si>
  <si>
    <t>1485</t>
  </si>
  <si>
    <t>Bloco 1 Apto 202</t>
  </si>
  <si>
    <t>Marambaia</t>
  </si>
  <si>
    <t>Belém</t>
  </si>
  <si>
    <t>Pará</t>
  </si>
  <si>
    <t>66615005</t>
  </si>
  <si>
    <t>66475520225</t>
  </si>
  <si>
    <t>241003KD2S5F63@shopee.com.br</t>
  </si>
  <si>
    <t>241003KD2S5F63,002991</t>
  </si>
  <si>
    <t>10-10-2024 21:00:00</t>
  </si>
  <si>
    <t>07-10-2024 12:03:32</t>
  </si>
  <si>
    <t>66febfe1715c0f8d4d656868</t>
  </si>
  <si>
    <t>241003KGAKQ1J0</t>
  </si>
  <si>
    <t>03-10-2024 13:01:37</t>
  </si>
  <si>
    <t>Matheus</t>
  </si>
  <si>
    <t>Barcellos</t>
  </si>
  <si>
    <t>15835598769@shopee.com.br</t>
  </si>
  <si>
    <t>Avenida Sete de Setembro</t>
  </si>
  <si>
    <t>317</t>
  </si>
  <si>
    <t>Sala 504</t>
  </si>
  <si>
    <t>Icaraí</t>
  </si>
  <si>
    <t>24230251</t>
  </si>
  <si>
    <t>15835598769</t>
  </si>
  <si>
    <t>241003KGAKQ1J0@shopee.com.br</t>
  </si>
  <si>
    <t>241003KGAKQ1J0,002987</t>
  </si>
  <si>
    <t>07-10-2024 13:01:37</t>
  </si>
  <si>
    <t>66fef272be35348dd9cee46f</t>
  </si>
  <si>
    <t>241004KV7ERTU6</t>
  </si>
  <si>
    <t>03-10-2024 16:37:22</t>
  </si>
  <si>
    <t>Fernanda</t>
  </si>
  <si>
    <t>Vieira Bonato</t>
  </si>
  <si>
    <t>29869322824@shopee.com.br</t>
  </si>
  <si>
    <t>Avenida Cesário Carlos de Almeida</t>
  </si>
  <si>
    <t>178</t>
  </si>
  <si>
    <t>São Roque</t>
  </si>
  <si>
    <t>Laranjal Paulista</t>
  </si>
  <si>
    <t>18500000</t>
  </si>
  <si>
    <t>29869322824</t>
  </si>
  <si>
    <t>241004KV7ERTU6@shopee.com.br</t>
  </si>
  <si>
    <t>241004KV7ERTU6,002996</t>
  </si>
  <si>
    <t>07-10-2024 16:37:22</t>
  </si>
  <si>
    <t>66ff2b902fcca08cc5ee9ff1</t>
  </si>
  <si>
    <t>241004MA39ST7R</t>
  </si>
  <si>
    <t>03-10-2024 20:41:04</t>
  </si>
  <si>
    <t>Tatiana</t>
  </si>
  <si>
    <t>Coelho</t>
  </si>
  <si>
    <t>28697946816@shopee.com.br</t>
  </si>
  <si>
    <t>Rua Ernesta Pelosini</t>
  </si>
  <si>
    <t>145</t>
  </si>
  <si>
    <t>Apto 63 A</t>
  </si>
  <si>
    <t>Nova Petrópolis</t>
  </si>
  <si>
    <t>São Bernardo do Campo</t>
  </si>
  <si>
    <t>09771220</t>
  </si>
  <si>
    <t>28697946816</t>
  </si>
  <si>
    <t>241004MA39ST7R@shopee.com.br</t>
  </si>
  <si>
    <t>241004MA39ST7R,003002</t>
  </si>
  <si>
    <t>07-10-2024 20:41:04</t>
  </si>
  <si>
    <t>delivered</t>
  </si>
  <si>
    <t>66fff3804b9a0f8db7d61ab6</t>
  </si>
  <si>
    <t>241004NSMPV5N6</t>
  </si>
  <si>
    <t>04-10-2024 10:54:08</t>
  </si>
  <si>
    <t>Alexander</t>
  </si>
  <si>
    <t>Rufino Moret</t>
  </si>
  <si>
    <t>05785477670@shopee.com.br</t>
  </si>
  <si>
    <t>Rua Doutor Walmir Peçanha</t>
  </si>
  <si>
    <t>25</t>
  </si>
  <si>
    <t>Banco do Brasil</t>
  </si>
  <si>
    <t>Três Rios</t>
  </si>
  <si>
    <t>25802180</t>
  </si>
  <si>
    <t>05785477670</t>
  </si>
  <si>
    <t>241004NSMPV5N6@shopee.com.br</t>
  </si>
  <si>
    <t>241004NSMPV5N6,003008</t>
  </si>
  <si>
    <t>07-10-2024 10:54:08</t>
  </si>
  <si>
    <t>66fff848df21d12b0091aab6</t>
  </si>
  <si>
    <t>241004NTJYSWWU</t>
  </si>
  <si>
    <t>04-10-2024 11:14:32</t>
  </si>
  <si>
    <t>Isabela</t>
  </si>
  <si>
    <t>Batista Nascimento Silva</t>
  </si>
  <si>
    <t>06734184137@shopee.com.br</t>
  </si>
  <si>
    <t>Colônia Agrícola Águas Claras Chácara 37</t>
  </si>
  <si>
    <t>Residencial Lobo Guará</t>
  </si>
  <si>
    <t>Guará I</t>
  </si>
  <si>
    <t>Distrito Federal</t>
  </si>
  <si>
    <t>71090445</t>
  </si>
  <si>
    <t>06734184137</t>
  </si>
  <si>
    <t>241004NTJYSWWU@shopee.com.br</t>
  </si>
  <si>
    <t>241004NTJYSWWU,003009</t>
  </si>
  <si>
    <t>07-10-2024 11:14:32</t>
  </si>
  <si>
    <t>67015c880c6543cfb06b9bad</t>
  </si>
  <si>
    <t>702-1606199-0017009</t>
  </si>
  <si>
    <t>05-10-2024 12:34:32</t>
  </si>
  <si>
    <t>Polli dos Passos</t>
  </si>
  <si>
    <t>rr38z0107q96zj4@marketplace.amazon.com.br</t>
  </si>
  <si>
    <t>41</t>
  </si>
  <si>
    <t>98864-6891</t>
  </si>
  <si>
    <t>Rua do Estilo Barroco</t>
  </si>
  <si>
    <t>648</t>
  </si>
  <si>
    <t>Ap 141</t>
  </si>
  <si>
    <t>Santo Amaro</t>
  </si>
  <si>
    <t>04709011</t>
  </si>
  <si>
    <t>034.827.819-58</t>
  </si>
  <si>
    <t>702-1606199-0017009,003023</t>
  </si>
  <si>
    <t>CreditCard</t>
  </si>
  <si>
    <t>11-10-2024 00:00:00</t>
  </si>
  <si>
    <t>07-10-2024 00:00:00</t>
  </si>
  <si>
    <t>Sabonete Liquido Intimo Natural e Vegano Oleo de Coco e Aloe Vera Controle do pH 150ml Piatan Natural</t>
  </si>
  <si>
    <t>6701cd4134209d8bee4dde39</t>
  </si>
  <si>
    <t>241006SADUQR7R</t>
  </si>
  <si>
    <t>05-10-2024 20:35:29</t>
  </si>
  <si>
    <t>Gisele</t>
  </si>
  <si>
    <t>05458244605@shopee.com.br</t>
  </si>
  <si>
    <t>Rua Edson Sirino Campos</t>
  </si>
  <si>
    <t>678</t>
  </si>
  <si>
    <t>Jardim do Trevo</t>
  </si>
  <si>
    <t>Governador Valadares</t>
  </si>
  <si>
    <t>35054040</t>
  </si>
  <si>
    <t>05458244605</t>
  </si>
  <si>
    <t>241006SADUQR7R@shopee.com.br</t>
  </si>
  <si>
    <t>241006SADUQR7R,003026</t>
  </si>
  <si>
    <t>07-10-2024 20:35:29</t>
  </si>
  <si>
    <t>67030c1665f66f8cb82ce72d</t>
  </si>
  <si>
    <t>241007UPEQWQA3</t>
  </si>
  <si>
    <t>06-10-2024 19:15:50</t>
  </si>
  <si>
    <t>Roselia</t>
  </si>
  <si>
    <t>De Oliveira Santos</t>
  </si>
  <si>
    <t>84292750106@shopee.com.br</t>
  </si>
  <si>
    <t>Av. 10 de maio</t>
  </si>
  <si>
    <t>S/n</t>
  </si>
  <si>
    <t>Na Rose Bronze</t>
  </si>
  <si>
    <t>Luciara</t>
  </si>
  <si>
    <t>Mato Grosso</t>
  </si>
  <si>
    <t>78660000</t>
  </si>
  <si>
    <t>84292750106</t>
  </si>
  <si>
    <t>241007UPEQWQA3@shopee.com.br</t>
  </si>
  <si>
    <t>241007UPEQWQA3,003032</t>
  </si>
  <si>
    <t>28-10-2024 21:00:00</t>
  </si>
  <si>
    <t>08-10-2024 19:15:51</t>
  </si>
  <si>
    <t>Protetor Solar Facial Natural Vegano Mineral sunVEG FPS 70 50g Piatan Natural Alta Proteção UVA/UVB</t>
  </si>
  <si>
    <t>*8122</t>
  </si>
  <si>
    <t>1467220513159-01</t>
  </si>
  <si>
    <t>Ana Carolina</t>
  </si>
  <si>
    <t>honda</t>
  </si>
  <si>
    <t>ach.honda@gmail.com</t>
  </si>
  <si>
    <t>Campinas</t>
  </si>
  <si>
    <t>Ana Carolina honda</t>
  </si>
  <si>
    <t>Rua Benigno Ribeiro</t>
  </si>
  <si>
    <t>São Bernardo</t>
  </si>
  <si>
    <t>13030-600</t>
  </si>
  <si>
    <t>227.55</t>
  </si>
  <si>
    <t>-7.05</t>
  </si>
  <si>
    <t>Livelo, Frete grátis, Frete grátis R$ 109,99</t>
  </si>
  <si>
    <t>2024-10-06 23:19:31Z</t>
  </si>
  <si>
    <t>2E1653A08C1A42168BC91DB37461608E</t>
  </si>
  <si>
    <t>E54AB87CA4A14AF69830AED4DE85EF88</t>
  </si>
  <si>
    <t>15.21</t>
  </si>
  <si>
    <t>2024-10-04 15:30:04Z</t>
  </si>
  <si>
    <t>06367100008718</t>
  </si>
  <si>
    <t>003002687</t>
  </si>
  <si>
    <t>2024-10-04 15:29:57Z</t>
  </si>
  <si>
    <t>06367100008714</t>
  </si>
  <si>
    <t>003002683</t>
  </si>
  <si>
    <t>1467220513157-01</t>
  </si>
  <si>
    <t>Tereza</t>
  </si>
  <si>
    <t>Li</t>
  </si>
  <si>
    <t>apeili@yahoo.com</t>
  </si>
  <si>
    <t>Tereza  Li</t>
  </si>
  <si>
    <t>Rua Antônio das Chagas</t>
  </si>
  <si>
    <t>Ap 252 Figueira</t>
  </si>
  <si>
    <t>Chácara Santo Antônio (Zona Sul)</t>
  </si>
  <si>
    <t>04714-000</t>
  </si>
  <si>
    <t>178.02</t>
  </si>
  <si>
    <t>65.68</t>
  </si>
  <si>
    <t>13.48</t>
  </si>
  <si>
    <t>-59.38</t>
  </si>
  <si>
    <t>Cupom dia da Natureza, Frete grátis, Frete grátis R$ 109,99</t>
  </si>
  <si>
    <t>2024-10-06 23:19:05Z</t>
  </si>
  <si>
    <t>877902D54B3942C599D139362A16BB69</t>
  </si>
  <si>
    <t>A39BAF5715A2460F800961C43A18E3F9</t>
  </si>
  <si>
    <t>Balm de Tratamento Labial Manteiga de Chá Verde 3,8g Piatan  Balm de Tratamento Labial Cha Verde 3,8g</t>
  </si>
  <si>
    <t>/balm-de-tratamento-labial-cha-verde-3-90g/p</t>
  </si>
  <si>
    <t>3.37</t>
  </si>
  <si>
    <t>1467190513123-01</t>
  </si>
  <si>
    <t>maria eudane</t>
  </si>
  <si>
    <t>macedo marques</t>
  </si>
  <si>
    <t>eudanne@hotmail.com</t>
  </si>
  <si>
    <t>PI</t>
  </si>
  <si>
    <t>Teresina</t>
  </si>
  <si>
    <t>Rua Tibiriça</t>
  </si>
  <si>
    <t>solaris bariloche 107</t>
  </si>
  <si>
    <t>Cristo Rei</t>
  </si>
  <si>
    <t>64016-435</t>
  </si>
  <si>
    <t>199.92</t>
  </si>
  <si>
    <t>4.98</t>
  </si>
  <si>
    <t>-66.67</t>
  </si>
  <si>
    <t>2024-10-06 20:29:51Z</t>
  </si>
  <si>
    <t>AA445635FE2049EEAC4A3DCEF423FD31</t>
  </si>
  <si>
    <t>6B2B35358FA443CA96B26A8D3F05A0FB</t>
  </si>
  <si>
    <t>5.04</t>
  </si>
  <si>
    <t>2024-10-04 15:30:01Z</t>
  </si>
  <si>
    <t>06367100008716</t>
  </si>
  <si>
    <t>003002685</t>
  </si>
  <si>
    <t>1467180513105-01</t>
  </si>
  <si>
    <t>Karla</t>
  </si>
  <si>
    <t>Da Costa Ferraz Freitas</t>
  </si>
  <si>
    <t>01344120601</t>
  </si>
  <si>
    <t>karlaferraz81@hotmail.com</t>
  </si>
  <si>
    <t>Karla Da Costa Ferraz Freitas</t>
  </si>
  <si>
    <t>Avenida JK</t>
  </si>
  <si>
    <t xml:space="preserve">Loja Juninho Esporte </t>
  </si>
  <si>
    <t>35030-210</t>
  </si>
  <si>
    <t>2024-10-14 08:00:00Z</t>
  </si>
  <si>
    <t xml:space="preserve">[GE] [Vendas] Sazonais - Catálogo Adv </t>
  </si>
  <si>
    <t>140.72</t>
  </si>
  <si>
    <t>3.25</t>
  </si>
  <si>
    <t>-67.77</t>
  </si>
  <si>
    <t>Cupom dia da Natureza, A Vista, Frete grátis, Frete grátis R$ 109,99</t>
  </si>
  <si>
    <t>2024-10-06 18:39:57Z</t>
  </si>
  <si>
    <t>2009C1E850204D36A225E489E9E10117</t>
  </si>
  <si>
    <t>3F6111A721DE41E39B0EF326EE0DD990</t>
  </si>
  <si>
    <t>47.18</t>
  </si>
  <si>
    <t>3.22</t>
  </si>
  <si>
    <t>4.72</t>
  </si>
  <si>
    <t>3.21</t>
  </si>
  <si>
    <t>14.78</t>
  </si>
  <si>
    <t>33.68</t>
  </si>
  <si>
    <t>06367100008717</t>
  </si>
  <si>
    <t>003002686</t>
  </si>
  <si>
    <t>1467150513083-01</t>
  </si>
  <si>
    <t>Marivalda</t>
  </si>
  <si>
    <t>Roberto Gomes</t>
  </si>
  <si>
    <t>marivalda_rg@hotmail.com</t>
  </si>
  <si>
    <t>Cajazeiras</t>
  </si>
  <si>
    <t>marinalva Roberto Gomes</t>
  </si>
  <si>
    <t xml:space="preserve">Rua Dr. Aprígio de Sá </t>
  </si>
  <si>
    <t>58900-000</t>
  </si>
  <si>
    <t>2024-10-21 08:00:00Z</t>
  </si>
  <si>
    <t>366.16</t>
  </si>
  <si>
    <t>0.06</t>
  </si>
  <si>
    <t>-11.34</t>
  </si>
  <si>
    <t>2024-10-06 16:10:43Z</t>
  </si>
  <si>
    <t>43DAB92D7DF642099CBC79E079D9B884</t>
  </si>
  <si>
    <t>051CB5F7569B45CF87D01B7CACCDDCAA</t>
  </si>
  <si>
    <t>0.05</t>
  </si>
  <si>
    <t>96.9</t>
  </si>
  <si>
    <t>27.98</t>
  </si>
  <si>
    <t>06367100008715</t>
  </si>
  <si>
    <t>003002684</t>
  </si>
  <si>
    <t>1467150513077-01</t>
  </si>
  <si>
    <t>Shana</t>
  </si>
  <si>
    <t>Panzera</t>
  </si>
  <si>
    <t>00542711931</t>
  </si>
  <si>
    <t>shanapanzera@gmail.com</t>
  </si>
  <si>
    <t>Toledo</t>
  </si>
  <si>
    <t>Shana Panzera</t>
  </si>
  <si>
    <t>Avenida Maripá</t>
  </si>
  <si>
    <t>Academia</t>
  </si>
  <si>
    <t>Jardim La Salle</t>
  </si>
  <si>
    <t>85902-060</t>
  </si>
  <si>
    <t>106.89</t>
  </si>
  <si>
    <t>26.16</t>
  </si>
  <si>
    <t>Frete grátis</t>
  </si>
  <si>
    <t>T16143</t>
  </si>
  <si>
    <t>2024-10-06 15:40:53Z</t>
  </si>
  <si>
    <t>E26DDA41EDA34F988CB3FB4EAA0D3449</t>
  </si>
  <si>
    <t>6DC15C102BBC4302BE24A68E404A1D8A</t>
  </si>
  <si>
    <t>1467130513073-01</t>
  </si>
  <si>
    <t>Carlos Evandro</t>
  </si>
  <si>
    <t>Ferst</t>
  </si>
  <si>
    <t>evandro1st@hotmail.com</t>
  </si>
  <si>
    <t>Carlos Evandro Ferst</t>
  </si>
  <si>
    <t>Rua Governador Pedro de Toledo</t>
  </si>
  <si>
    <t>Boqueirão</t>
  </si>
  <si>
    <t>11045-550</t>
  </si>
  <si>
    <t>8bd</t>
  </si>
  <si>
    <t>319.5</t>
  </si>
  <si>
    <t>79.8</t>
  </si>
  <si>
    <t>8.76</t>
  </si>
  <si>
    <t>Frete grátis, Frete grátis R$ 109,99</t>
  </si>
  <si>
    <t>2024-10-06 14:28:27Z</t>
  </si>
  <si>
    <t>3B302519325B483D80424723C533B2EC</t>
  </si>
  <si>
    <t>2B19C73F07E24DBD9D2681C2F1EA29E4</t>
  </si>
  <si>
    <t>239.7</t>
  </si>
  <si>
    <t>1467120513065-01</t>
  </si>
  <si>
    <t>Machado</t>
  </si>
  <si>
    <t>02381134000</t>
  </si>
  <si>
    <t>mog_machado@hotmail.com</t>
  </si>
  <si>
    <t>Charqueadas</t>
  </si>
  <si>
    <t>MORGANA DA SILVA MACHADO</t>
  </si>
  <si>
    <t>Nucleo E 31</t>
  </si>
  <si>
    <t>Caixa postal 23</t>
  </si>
  <si>
    <t xml:space="preserve">Vila Piratini </t>
  </si>
  <si>
    <t>96745-000</t>
  </si>
  <si>
    <t>2024-10-17 08:00:00Z</t>
  </si>
  <si>
    <t>107.64</t>
  </si>
  <si>
    <t>26.91</t>
  </si>
  <si>
    <t>-11.96</t>
  </si>
  <si>
    <t>A Vista, Frete grátis</t>
  </si>
  <si>
    <t>2024-10-06 12:41:03Z</t>
  </si>
  <si>
    <t>8410CFA28F5342E88C510480E29DE7A2</t>
  </si>
  <si>
    <t>39D4A864BCC64D86B25D29FF7EF2E308</t>
  </si>
  <si>
    <t>Centro Histórico</t>
  </si>
  <si>
    <t>/10/76/78/221/</t>
  </si>
  <si>
    <t>Máscara Capilar Detox Piatan 280g</t>
  </si>
  <si>
    <t>/mascara-capilar-detox-piatan-280g/p</t>
  </si>
  <si>
    <t>1466930513047-01</t>
  </si>
  <si>
    <t>Guilherme</t>
  </si>
  <si>
    <t>Lins</t>
  </si>
  <si>
    <t>guilhermecalheiro@gmail.com</t>
  </si>
  <si>
    <t>Clarissa Fernandes</t>
  </si>
  <si>
    <t>Rua Ministro Otávio Kelly</t>
  </si>
  <si>
    <t>Apt 303</t>
  </si>
  <si>
    <t>24220-301</t>
  </si>
  <si>
    <t>134.52</t>
  </si>
  <si>
    <t>19.89</t>
  </si>
  <si>
    <t>-44.88</t>
  </si>
  <si>
    <t>2024-10-05 18:09:26Z</t>
  </si>
  <si>
    <t>E245E6D125234161B0C13BC3496A5CE1</t>
  </si>
  <si>
    <t>D0B1DD619BDC4174A5DA4B178FADA8E5</t>
  </si>
  <si>
    <t>1466910513031-01</t>
  </si>
  <si>
    <t>Louise</t>
  </si>
  <si>
    <t>Lemos</t>
  </si>
  <si>
    <t>louise_lemos@hotmail.com</t>
  </si>
  <si>
    <t>São Sebastião do Paraíso</t>
  </si>
  <si>
    <t>Louise Lemos</t>
  </si>
  <si>
    <t>Rua Fábio Mathias Mirhibi</t>
  </si>
  <si>
    <t>Residencial Alto Paraíso</t>
  </si>
  <si>
    <t>37954-454</t>
  </si>
  <si>
    <t>159.52</t>
  </si>
  <si>
    <t>-53.18</t>
  </si>
  <si>
    <t>0943</t>
  </si>
  <si>
    <t>2024-10-05 16:20:38Z</t>
  </si>
  <si>
    <t>9ABF9BF00FD2472C8D429C346D1BEE39</t>
  </si>
  <si>
    <t>018B075263A546CABECDAEBC524901B4</t>
  </si>
  <si>
    <t>/10/76/98/104/</t>
  </si>
  <si>
    <t>Base Stick Multifuncional Mineral FPS 70 18g - Bege Médio Piatan  Base Stick Multifuncional Mineral Fps70 Pele Media 18g</t>
  </si>
  <si>
    <t>119.9</t>
  </si>
  <si>
    <t>89.92</t>
  </si>
  <si>
    <t>/base-stick-multifuncional-mineral-fps-70-18g-bege-medio/p</t>
  </si>
  <si>
    <t>1466850512969-01</t>
  </si>
  <si>
    <t>Marielly</t>
  </si>
  <si>
    <t>Prado</t>
  </si>
  <si>
    <t>06572628620</t>
  </si>
  <si>
    <t>mariellycsilva.psicologa@gmail.com</t>
  </si>
  <si>
    <t>Marielly Prado</t>
  </si>
  <si>
    <t>Rua Gerson Rodrigues Gondim</t>
  </si>
  <si>
    <t>38610-069</t>
  </si>
  <si>
    <t>144.92</t>
  </si>
  <si>
    <t>Protetor Solar Facial Mineral sunVEG FPS 70 Bege Claro 50ml Piatan  Protetor Solar Facial Mineral Sunveg Com Cor Fps70 Bege Claro 50ml</t>
  </si>
  <si>
    <t>/protetor-solar-facial-mineral-sunveg-fps-70-bege-claro-50ml/p</t>
  </si>
  <si>
    <t>8.49</t>
  </si>
  <si>
    <t>-69.78</t>
  </si>
  <si>
    <t>2024-10-05 09:41:41Z</t>
  </si>
  <si>
    <t>C2DD51045B2D4E39BFB146A3F995EEDC</t>
  </si>
  <si>
    <t>0F63315007D14C7ABB085DF6A9AD85FA</t>
  </si>
  <si>
    <t>8.38</t>
  </si>
  <si>
    <t>23.56</t>
  </si>
  <si>
    <t>1466840512967-01</t>
  </si>
  <si>
    <t xml:space="preserve">Francielle Maria </t>
  </si>
  <si>
    <t>Moraes</t>
  </si>
  <si>
    <t>04843309931</t>
  </si>
  <si>
    <t>franciellemmoraes@gmail.com</t>
  </si>
  <si>
    <t>Urubici</t>
  </si>
  <si>
    <t>francielle maria moraes</t>
  </si>
  <si>
    <t>Policarpo de Souza Costa</t>
  </si>
  <si>
    <t>08</t>
  </si>
  <si>
    <t xml:space="preserve">Em frente ao barracão de tijolos </t>
  </si>
  <si>
    <t>88650-000</t>
  </si>
  <si>
    <t>114.86</t>
  </si>
  <si>
    <t>97.12</t>
  </si>
  <si>
    <t>21.02</t>
  </si>
  <si>
    <t>-26.94</t>
  </si>
  <si>
    <t>Primeira Compra, A Vista, Frete grátis, Frete grátis R$ 109,99</t>
  </si>
  <si>
    <t>2024-10-05 08:56:25Z</t>
  </si>
  <si>
    <t>9A5E280DD5544AC3920CF407A8260A55</t>
  </si>
  <si>
    <t>B211DB94134A41AA90A5666F6E022ED4</t>
  </si>
  <si>
    <t>20.74</t>
  </si>
  <si>
    <t>1466710512929-01</t>
  </si>
  <si>
    <t xml:space="preserve">Marilene </t>
  </si>
  <si>
    <t>Neves</t>
  </si>
  <si>
    <t>00099224747</t>
  </si>
  <si>
    <t>marileneneves775@gmail.com</t>
  </si>
  <si>
    <t>Marilene  Neves</t>
  </si>
  <si>
    <t>Avenida Senador Tarcísio Miranda</t>
  </si>
  <si>
    <t>563/565</t>
  </si>
  <si>
    <t>Residencial Morada do Sol, bloco 17 apto 102</t>
  </si>
  <si>
    <t>Parque Turf Club</t>
  </si>
  <si>
    <t>28020-801</t>
  </si>
  <si>
    <t>cpc_lancamento_catalogo</t>
  </si>
  <si>
    <t>01.  Adv+ Aberto (M/H, 25+, BR)</t>
  </si>
  <si>
    <t>90.31</t>
  </si>
  <si>
    <t>20.51</t>
  </si>
  <si>
    <t>2024-10-04 19:54:15Z</t>
  </si>
  <si>
    <t>B20BB9D50D504D0689538D1D11714330</t>
  </si>
  <si>
    <t>B070248347CA47C0940251B4760C263D</t>
  </si>
  <si>
    <t>1466700512923-01</t>
  </si>
  <si>
    <t xml:space="preserve">Lorena </t>
  </si>
  <si>
    <t xml:space="preserve">Jesus </t>
  </si>
  <si>
    <t>freitaslorena222@gmail.com</t>
  </si>
  <si>
    <t xml:space="preserve">Lorena  Jesus </t>
  </si>
  <si>
    <t>Rua Ceará</t>
  </si>
  <si>
    <t>Morrinhos</t>
  </si>
  <si>
    <t>39400-432</t>
  </si>
  <si>
    <t>18.76</t>
  </si>
  <si>
    <t>007428</t>
  </si>
  <si>
    <t>2024-10-04 19:16:05Z</t>
  </si>
  <si>
    <t>4899A29A59B54A06B84765DDB0FBB828</t>
  </si>
  <si>
    <t>7BB9CCAA46934E6EAB9E6D41CF277ACF</t>
  </si>
  <si>
    <t>1466690512915-01</t>
  </si>
  <si>
    <t xml:space="preserve">Ribeiro </t>
  </si>
  <si>
    <t>daniellecrfonseca@hotmail.com</t>
  </si>
  <si>
    <t xml:space="preserve">Danielle Ribeiro </t>
  </si>
  <si>
    <t>Rua Juacema</t>
  </si>
  <si>
    <t>Casa C</t>
  </si>
  <si>
    <t>Graça</t>
  </si>
  <si>
    <t>31140-030</t>
  </si>
  <si>
    <t>Ari20</t>
  </si>
  <si>
    <t>39.14</t>
  </si>
  <si>
    <t>21.53</t>
  </si>
  <si>
    <t>17.61</t>
  </si>
  <si>
    <t>2024-10-04 18:06:34Z</t>
  </si>
  <si>
    <t>C23B5F6B1BE84653BA0633DCEC4153EA</t>
  </si>
  <si>
    <t>40A4B994AB504847BA92934B3FBEF9B0</t>
  </si>
  <si>
    <t>1466680512899-01</t>
  </si>
  <si>
    <t>Deisemara</t>
  </si>
  <si>
    <t>Mendes</t>
  </si>
  <si>
    <t>deisemaramendes@outlook.com</t>
  </si>
  <si>
    <t>Itabira</t>
  </si>
  <si>
    <t>Deisemara Mendes</t>
  </si>
  <si>
    <t>Rua Joaquim Lourenço Lage</t>
  </si>
  <si>
    <t>22 A</t>
  </si>
  <si>
    <t xml:space="preserve">Próximo à pizzaria Macedo e Inês </t>
  </si>
  <si>
    <t>Eldorado</t>
  </si>
  <si>
    <t>35900-142</t>
  </si>
  <si>
    <t>2024-10-11 16:47:32Z</t>
  </si>
  <si>
    <t>179.44</t>
  </si>
  <si>
    <t>44.84</t>
  </si>
  <si>
    <t>6.05</t>
  </si>
  <si>
    <t>-59.86</t>
  </si>
  <si>
    <t>2024-10-04 16:47:29Z</t>
  </si>
  <si>
    <t>E21624FE20174D9EAC1D8B305C3C2F75</t>
  </si>
  <si>
    <t>008C3036A5044989841060F2842DF968</t>
  </si>
  <si>
    <t>44.92</t>
  </si>
  <si>
    <t>1466660512887-01</t>
  </si>
  <si>
    <t>Ana Lúcia Araújo Gonçalves da</t>
  </si>
  <si>
    <t>analucia.araujog@gmail.com</t>
  </si>
  <si>
    <t>Ana Lúcia Araújo Gonçalves da Silva</t>
  </si>
  <si>
    <t>Condomínio Residencial Mônaco</t>
  </si>
  <si>
    <t>Qd 24 casa 15</t>
  </si>
  <si>
    <t>Setor Habitacional Jardim Botânico</t>
  </si>
  <si>
    <t>71680-601</t>
  </si>
  <si>
    <t>2024-10-11 14:48:16Z</t>
  </si>
  <si>
    <t>105.19</t>
  </si>
  <si>
    <t>15.49</t>
  </si>
  <si>
    <t>2024-10-04 14:48:15Z</t>
  </si>
  <si>
    <t>4E23860BF7DF40A496F08570D654022F</t>
  </si>
  <si>
    <t>582D11578B4C4E6CB71380770270B30A</t>
  </si>
  <si>
    <t>1466650512879-01</t>
  </si>
  <si>
    <t>Sullany</t>
  </si>
  <si>
    <t>Leite</t>
  </si>
  <si>
    <t>01449385109</t>
  </si>
  <si>
    <t>sullanymarry@lotustransportes.com</t>
  </si>
  <si>
    <t>Anápolis</t>
  </si>
  <si>
    <t>Sullany Leite</t>
  </si>
  <si>
    <t>Alameda Adilson Santos</t>
  </si>
  <si>
    <t>Lotus transportes</t>
  </si>
  <si>
    <t>Setor Industrial Aeroporto</t>
  </si>
  <si>
    <t>75104-210</t>
  </si>
  <si>
    <t>2024-10-07 14:13:41Z</t>
  </si>
  <si>
    <t>129.6</t>
  </si>
  <si>
    <t>4.44</t>
  </si>
  <si>
    <t>036657</t>
  </si>
  <si>
    <t>2024-10-04 14:13:41Z</t>
  </si>
  <si>
    <t>9EB5BB64A16D4BEE9CAAA5CDC26BD8E7</t>
  </si>
  <si>
    <t>E60EEC1E16E04FE4884FABCD52D08515</t>
  </si>
  <si>
    <t>1466650512871-01</t>
  </si>
  <si>
    <t>Camila</t>
  </si>
  <si>
    <t>Castro</t>
  </si>
  <si>
    <t>kmiladavid@yahoo.com.br</t>
  </si>
  <si>
    <t>Rua Varginha</t>
  </si>
  <si>
    <t>Enseada</t>
  </si>
  <si>
    <t>11602-182</t>
  </si>
  <si>
    <t>2024-10-10 13:43:46Z</t>
  </si>
  <si>
    <t>22.44</t>
  </si>
  <si>
    <t>032199</t>
  </si>
  <si>
    <t>2024-10-04 13:43:46Z</t>
  </si>
  <si>
    <t>5D90D5734C124BFCBDCF849BFCABE82B</t>
  </si>
  <si>
    <t>3E50131485EE479F86759B201A7EAB74</t>
  </si>
  <si>
    <t>1466640512863-01</t>
  </si>
  <si>
    <t>Edyleusa rocha</t>
  </si>
  <si>
    <t>Amaral</t>
  </si>
  <si>
    <t>edyleusa@hotmail.com</t>
  </si>
  <si>
    <t>Crixás</t>
  </si>
  <si>
    <t>Edyleusa rocha Amaral</t>
  </si>
  <si>
    <t>Rua E</t>
  </si>
  <si>
    <t>Vila São João</t>
  </si>
  <si>
    <t>76510-000</t>
  </si>
  <si>
    <t>2024-10-14 13:09:17Z</t>
  </si>
  <si>
    <t>[GE] [Vendas] Vídeos</t>
  </si>
  <si>
    <t>2024-10-04 13:09:17Z</t>
  </si>
  <si>
    <t>C0DCEC475D3F4492A7B8EC380F59D324</t>
  </si>
  <si>
    <t>0F9A7DC736CE4C8FAB47F39F8F8BBB6A</t>
  </si>
  <si>
    <t>10bd</t>
  </si>
  <si>
    <t>Cupom dia da Natureza, Compre e Ganhe, Compre e Ganhe, Brinde Sacola Presenteável G, Frete grátis, Frete grátis R$ 109,99</t>
  </si>
  <si>
    <t>2024-10-04 15:30:13Z</t>
  </si>
  <si>
    <t>06367100008724</t>
  </si>
  <si>
    <t>003002693</t>
  </si>
  <si>
    <t>2024-10-04 15:30:12Z</t>
  </si>
  <si>
    <t>06367100008723</t>
  </si>
  <si>
    <t>003002692</t>
  </si>
  <si>
    <t>2024-10-04 15:30:10Z</t>
  </si>
  <si>
    <t>06367100008722</t>
  </si>
  <si>
    <t>003002691</t>
  </si>
  <si>
    <t>2024-10-04 15:30:08Z</t>
  </si>
  <si>
    <t>06367100008721</t>
  </si>
  <si>
    <t>003002690</t>
  </si>
  <si>
    <t>2024-10-04 15:30:07Z</t>
  </si>
  <si>
    <t>06367100008720</t>
  </si>
  <si>
    <t>003002689</t>
  </si>
  <si>
    <t>2024-10-04 15:30:05Z</t>
  </si>
  <si>
    <t>06367100008719</t>
  </si>
  <si>
    <t>003002688</t>
  </si>
  <si>
    <t>2024-10-07 09:22:04Z</t>
  </si>
  <si>
    <t>AC211583679BR</t>
  </si>
  <si>
    <t>003002697</t>
  </si>
  <si>
    <t>2024-10-07 09:22:01Z</t>
  </si>
  <si>
    <t>AK516595425BR</t>
  </si>
  <si>
    <t>003002695</t>
  </si>
  <si>
    <t>2024-10-07 09:22:03Z</t>
  </si>
  <si>
    <t>AK516596160BR</t>
  </si>
  <si>
    <t>003002696</t>
  </si>
  <si>
    <t>2024-10-04 15:30:03Z</t>
  </si>
  <si>
    <t>2024-10-07 09:21:59Z</t>
  </si>
  <si>
    <t>AK516594773BR</t>
  </si>
  <si>
    <t>003002694</t>
  </si>
  <si>
    <t>1467420513241-01</t>
  </si>
  <si>
    <t>Rosimara</t>
  </si>
  <si>
    <t>Martinelli</t>
  </si>
  <si>
    <t>rosifiveways@gmail.com</t>
  </si>
  <si>
    <t>Indaiatuba</t>
  </si>
  <si>
    <t>Rosimara Martinelli</t>
  </si>
  <si>
    <t>Via Tibério</t>
  </si>
  <si>
    <t>Jardim Villa Romana</t>
  </si>
  <si>
    <t>13331-032</t>
  </si>
  <si>
    <t>154.98</t>
  </si>
  <si>
    <t>5.36</t>
  </si>
  <si>
    <t>-74.62</t>
  </si>
  <si>
    <t>Cupom dia da Natureza, A Vista, Frete grátis</t>
  </si>
  <si>
    <t>2024-10-07 19:08:27Z</t>
  </si>
  <si>
    <t>ECBA114737B94D528C7071AA109509C4</t>
  </si>
  <si>
    <t>90F392BEFD0543E486C82598BF3BD51B</t>
  </si>
  <si>
    <t>42.46</t>
  </si>
  <si>
    <t>38.41</t>
  </si>
  <si>
    <t>5.31</t>
  </si>
  <si>
    <t>53.93</t>
  </si>
  <si>
    <t>5.29</t>
  </si>
  <si>
    <t>1467400513213-01</t>
  </si>
  <si>
    <t>Thalyta</t>
  </si>
  <si>
    <t>Lopes Rego</t>
  </si>
  <si>
    <t>00300218125</t>
  </si>
  <si>
    <t>thalytalopesrg@gmail.com</t>
  </si>
  <si>
    <t>Thalyta Lopes Rego</t>
  </si>
  <si>
    <t>Avenida Dário Vieira Machado</t>
  </si>
  <si>
    <t>00</t>
  </si>
  <si>
    <t>Qd.136, Lt.4, casa 2, em frente a fábrica da Ambev</t>
  </si>
  <si>
    <t>Jardim Balneário Meia Ponte</t>
  </si>
  <si>
    <t>74593-140</t>
  </si>
  <si>
    <t>2024-10-08 16:49:57Z</t>
  </si>
  <si>
    <t>ABCDAPELE</t>
  </si>
  <si>
    <t>114.1</t>
  </si>
  <si>
    <t>8.88</t>
  </si>
  <si>
    <t>-24.68</t>
  </si>
  <si>
    <t>Influencer, A Vista</t>
  </si>
  <si>
    <t>2024-10-07 16:50:07Z</t>
  </si>
  <si>
    <t>DAE6FFC7DEAA4F15BA9A69323958CF63</t>
  </si>
  <si>
    <t>F1DBD163443C4ED580706CA2B5DFF16F</t>
  </si>
  <si>
    <t>centro</t>
  </si>
  <si>
    <t>127.46</t>
  </si>
  <si>
    <t>Livelo, Frete grátis</t>
  </si>
  <si>
    <t>1467390513189-01</t>
  </si>
  <si>
    <t xml:space="preserve">Iracilene dos Reis </t>
  </si>
  <si>
    <t>De sousa</t>
  </si>
  <si>
    <t>ira_cilene@hotmail.com</t>
  </si>
  <si>
    <t>Valparaíso de Goiás</t>
  </si>
  <si>
    <t>Iracilene dos Reis  De sousa</t>
  </si>
  <si>
    <t>Conjunto Residencial 5 Condomínio 1</t>
  </si>
  <si>
    <t>Bloco 1B Apt 804</t>
  </si>
  <si>
    <t>Parque das Cachoeiras</t>
  </si>
  <si>
    <t>72872-600</t>
  </si>
  <si>
    <t>2024-10-14 15:34:23Z</t>
  </si>
  <si>
    <t>364.61</t>
  </si>
  <si>
    <t>3.15</t>
  </si>
  <si>
    <t>Frete grátis, Brinde Sacola Presenteável G</t>
  </si>
  <si>
    <t>077210</t>
  </si>
  <si>
    <t>0012</t>
  </si>
  <si>
    <t>2024-10-07 15:34:29Z</t>
  </si>
  <si>
    <t>A15D9003F7F5407FAE2765D7F852B51C</t>
  </si>
  <si>
    <t>B68A9E3B8EEE4675A8AD85E14F8C1692</t>
  </si>
  <si>
    <t>Kit Rambutan + Biotina</t>
  </si>
  <si>
    <t>114.81</t>
  </si>
  <si>
    <t>/kit_rambutan_biotina/p</t>
  </si>
  <si>
    <t>9.35</t>
  </si>
  <si>
    <t>1467380513187-01</t>
  </si>
  <si>
    <t>webert</t>
  </si>
  <si>
    <t>bandeira</t>
  </si>
  <si>
    <t>samara132001@gmail.com</t>
  </si>
  <si>
    <t>Webert Gomes de Andrade Bandeira</t>
  </si>
  <si>
    <t>Avenida Quinta Avenida, Secretaria da Educação de Goiás. Sala 36 T.I</t>
  </si>
  <si>
    <t>Secretaria da Educação de Goiás Sala 36 T.I</t>
  </si>
  <si>
    <t>Setor Leste Vila Nova</t>
  </si>
  <si>
    <t>74643-030</t>
  </si>
  <si>
    <t>2024-10-08 15:20:17Z</t>
  </si>
  <si>
    <t>35.06</t>
  </si>
  <si>
    <t>-8.72</t>
  </si>
  <si>
    <t>2024-10-07 15:20:14Z</t>
  </si>
  <si>
    <t>DD32036936B543A8A9E59856A3C8C768</t>
  </si>
  <si>
    <t>64CA5CFEEBCD41418EB0FC24923EECC9</t>
  </si>
  <si>
    <t>1467360513185-01</t>
  </si>
  <si>
    <t xml:space="preserve">Vanessa </t>
  </si>
  <si>
    <t>Kaiser de Lima</t>
  </si>
  <si>
    <t>04655171960</t>
  </si>
  <si>
    <t>adriandelima@gmail.com</t>
  </si>
  <si>
    <t xml:space="preserve">Joinville </t>
  </si>
  <si>
    <t>Vanessa  Kaiser de Lima</t>
  </si>
  <si>
    <t xml:space="preserve">Rua dos aimorés </t>
  </si>
  <si>
    <t xml:space="preserve">Petrópolis </t>
  </si>
  <si>
    <t>88208-720</t>
  </si>
  <si>
    <t>2024-10-17 12:44:17Z</t>
  </si>
  <si>
    <t>185.3</t>
  </si>
  <si>
    <t>7.54</t>
  </si>
  <si>
    <t>T03980</t>
  </si>
  <si>
    <t>2024-10-07 12:44:22Z</t>
  </si>
  <si>
    <t>ADFBBAC17FC14ECAAC846FF3B91EF8E0</t>
  </si>
  <si>
    <t>E1B27B27CD154C9BA5961870DB2FD1E6</t>
  </si>
  <si>
    <t>7.55</t>
  </si>
  <si>
    <t>1467320513183-01</t>
  </si>
  <si>
    <t>Thayanne</t>
  </si>
  <si>
    <t>Layse</t>
  </si>
  <si>
    <t>thayanne.layse@gmail.com</t>
  </si>
  <si>
    <t>Thayanne Layse</t>
  </si>
  <si>
    <t>Estrada do Lameirão Pequeno</t>
  </si>
  <si>
    <t>783B</t>
  </si>
  <si>
    <t>Casa 14 Montanha da Prata</t>
  </si>
  <si>
    <t>Campo Grande</t>
  </si>
  <si>
    <t>23017-325</t>
  </si>
  <si>
    <t>2024-10-11 08:38:50Z</t>
  </si>
  <si>
    <t>2024-10-07 14:51:50Z</t>
  </si>
  <si>
    <t>107.86</t>
  </si>
  <si>
    <t>10.16</t>
  </si>
  <si>
    <t>06367100008738</t>
  </si>
  <si>
    <t>2024-10-07 08:38:49Z</t>
  </si>
  <si>
    <t>89A6B0C760924E3BB22BFC5DDFF2F62D</t>
  </si>
  <si>
    <t>B79EBDE45C4247FFB2B97530B12909A5</t>
  </si>
  <si>
    <t>003002725</t>
  </si>
  <si>
    <t>10.15</t>
  </si>
  <si>
    <t>2024-10-07 14:51:48Z</t>
  </si>
  <si>
    <t>06367100008736</t>
  </si>
  <si>
    <t>003002723</t>
  </si>
  <si>
    <t>2024-10-07 14:51:49Z</t>
  </si>
  <si>
    <t>06367100008737</t>
  </si>
  <si>
    <t>003002724</t>
  </si>
  <si>
    <t>2024-10-07 14:51:46Z</t>
  </si>
  <si>
    <t>06367100008735</t>
  </si>
  <si>
    <t>003002722</t>
  </si>
  <si>
    <t>2024-10-07 14:51:45Z</t>
  </si>
  <si>
    <t>06367100008734</t>
  </si>
  <si>
    <t>003002721</t>
  </si>
  <si>
    <t>2024-10-07 14:51:44Z</t>
  </si>
  <si>
    <t>06367100008733</t>
  </si>
  <si>
    <t>003002720</t>
  </si>
  <si>
    <t>2024-10-07 14:51:34Z</t>
  </si>
  <si>
    <t>AK525185587BR</t>
  </si>
  <si>
    <t>003002711</t>
  </si>
  <si>
    <t>2024-10-07 14:51:33Z</t>
  </si>
  <si>
    <t>AK525184269BR</t>
  </si>
  <si>
    <t>003002710</t>
  </si>
  <si>
    <t>2024-10-07 14:51:43Z</t>
  </si>
  <si>
    <t>06367100008732</t>
  </si>
  <si>
    <t>003002719</t>
  </si>
  <si>
    <t>2024-10-07 14:51:42Z</t>
  </si>
  <si>
    <t>06367100008731</t>
  </si>
  <si>
    <t>003002718</t>
  </si>
  <si>
    <t>2024-10-07 14:51:32Z</t>
  </si>
  <si>
    <t>AK525182838BR</t>
  </si>
  <si>
    <t>003002709</t>
  </si>
  <si>
    <t>2024-10-07 14:51:41Z</t>
  </si>
  <si>
    <t>06367100008730</t>
  </si>
  <si>
    <t>003002717</t>
  </si>
  <si>
    <t>2024-10-07 14:51:40Z</t>
  </si>
  <si>
    <t>06367100008729</t>
  </si>
  <si>
    <t>003002716</t>
  </si>
  <si>
    <t>2024-10-07 14:51:39Z</t>
  </si>
  <si>
    <t>06367100008728</t>
  </si>
  <si>
    <t>003002715</t>
  </si>
  <si>
    <t>2024-10-07 14:51:36Z</t>
  </si>
  <si>
    <t>06367100008726</t>
  </si>
  <si>
    <t>003002713</t>
  </si>
  <si>
    <t>2024-10-04 15:29:58Z</t>
  </si>
  <si>
    <t>2024-10-03 15:33:16Z</t>
  </si>
  <si>
    <t>2024-10-02 16:39:01Z</t>
  </si>
  <si>
    <t>2024-10-03 15:17:00Z</t>
  </si>
  <si>
    <t>2024-10-07 14:51:37Z</t>
  </si>
  <si>
    <t>06367100008727</t>
  </si>
  <si>
    <t>003002714</t>
  </si>
  <si>
    <t>2024-10-07 14:51:31Z</t>
  </si>
  <si>
    <t>AK525181775BR</t>
  </si>
  <si>
    <t>003002708</t>
  </si>
  <si>
    <t>2024-10-07 14:51:30Z</t>
  </si>
  <si>
    <t>AA256649239BR</t>
  </si>
  <si>
    <t>003002707</t>
  </si>
  <si>
    <t>2024-10-07 14:51:35Z</t>
  </si>
  <si>
    <t>06367100008725</t>
  </si>
  <si>
    <t>003002712</t>
  </si>
  <si>
    <t>2024-10-07 14:51:29Z</t>
  </si>
  <si>
    <t>AK525179555BR</t>
  </si>
  <si>
    <t>003002706</t>
  </si>
  <si>
    <t>2024-10-07 09:22:05Z</t>
  </si>
  <si>
    <t>AK516597531BR</t>
  </si>
  <si>
    <t>003002698</t>
  </si>
  <si>
    <t>Piatan Creme Dental em Gel Natural e Vegano de Hortelã com Gengibre e Melaleuca Sem Flúor 90g Sem Parabenos Sulfatos com Xilitol</t>
  </si>
  <si>
    <t>08-10-2024 00:00:00</t>
  </si>
  <si>
    <t>07-10-2024 18:13:30</t>
  </si>
  <si>
    <t>15-10-2024 00:00:00</t>
  </si>
  <si>
    <t>702-2770023-8527453,003053</t>
  </si>
  <si>
    <t>13825-212</t>
  </si>
  <si>
    <t>Holambra</t>
  </si>
  <si>
    <t>Residencial Portal do Sol</t>
  </si>
  <si>
    <t>87</t>
  </si>
  <si>
    <t>da Bondade,</t>
  </si>
  <si>
    <t>99177-8952</t>
  </si>
  <si>
    <t>12</t>
  </si>
  <si>
    <t>92kt00z907ytk7h@marketplace.amazon.com.br</t>
  </si>
  <si>
    <t>Sansonovicz</t>
  </si>
  <si>
    <t>Carine</t>
  </si>
  <si>
    <t>94862940030</t>
  </si>
  <si>
    <t>702-2770023-8527453</t>
  </si>
  <si>
    <t>67044efa68064b521e599fa0</t>
  </si>
  <si>
    <t>09-10-2024 17:49:54</t>
  </si>
  <si>
    <t>07-10-2024 17:49:54</t>
  </si>
  <si>
    <t>20-10-2024 21:00:00</t>
  </si>
  <si>
    <t>2410080XRW6QGM,003052</t>
  </si>
  <si>
    <t>62670000</t>
  </si>
  <si>
    <t>Ceará</t>
  </si>
  <si>
    <t>São Gonçalo do Amarante</t>
  </si>
  <si>
    <t>Alto Bom Jesus</t>
  </si>
  <si>
    <t>Rua Lodonio Mota</t>
  </si>
  <si>
    <t>2410080XRW6QGM@shopee.com.br</t>
  </si>
  <si>
    <t>Alice Duarte Tamboril</t>
  </si>
  <si>
    <t>Jéssika</t>
  </si>
  <si>
    <t>06751615337</t>
  </si>
  <si>
    <t>06751615337@shopee.com.br</t>
  </si>
  <si>
    <t>2410080XRW6QGM</t>
  </si>
  <si>
    <t>67044972d4800dc6e3474a2c</t>
  </si>
  <si>
    <t>09-10-2024 16:05:35</t>
  </si>
  <si>
    <t>07-10-2024 16:05:35</t>
  </si>
  <si>
    <t>15-10-2024 21:00:00</t>
  </si>
  <si>
    <t>2410080RU29DKW,003046</t>
  </si>
  <si>
    <t>11619446</t>
  </si>
  <si>
    <t>Camburi</t>
  </si>
  <si>
    <t>No final óleo duto penúltima r</t>
  </si>
  <si>
    <t>Casa5</t>
  </si>
  <si>
    <t>Rua das Barreiras rua Bity. Antes da rua da floresta.</t>
  </si>
  <si>
    <t>2410080RU29DKW@shopee.com.br</t>
  </si>
  <si>
    <t>de jesus Nascimento</t>
  </si>
  <si>
    <t>Claudia</t>
  </si>
  <si>
    <t>37835346826</t>
  </si>
  <si>
    <t>37835346826@shopee.com.br</t>
  </si>
  <si>
    <t>2410080RU29DKW</t>
  </si>
  <si>
    <t>670430ff2c4ae8679220e14a</t>
  </si>
  <si>
    <t>09-10-2024 14:09:31</t>
  </si>
  <si>
    <t>07-10-2024 14:09:31</t>
  </si>
  <si>
    <t>2410080J6T587D,003047</t>
  </si>
  <si>
    <t>2410080J6T587D@shopee.com.br</t>
  </si>
  <si>
    <t>2410080J6T587D</t>
  </si>
  <si>
    <t>670415cb5b251f8e23d82d2f</t>
  </si>
  <si>
    <t>09-10-2024 11:17:05</t>
  </si>
  <si>
    <t>07-10-2024 11:17:05</t>
  </si>
  <si>
    <t>SParcelado</t>
  </si>
  <si>
    <t>24100708Y5PKNX,003040</t>
  </si>
  <si>
    <t>92510180</t>
  </si>
  <si>
    <t>Montenegro</t>
  </si>
  <si>
    <t>1833</t>
  </si>
  <si>
    <t>Rua Assis Brasil</t>
  </si>
  <si>
    <t>24100708Y5PKNX@shopee.com.br</t>
  </si>
  <si>
    <t>Lara Caputo</t>
  </si>
  <si>
    <t>Suelen</t>
  </si>
  <si>
    <t>03142482008</t>
  </si>
  <si>
    <t>03142482008@shopee.com.br</t>
  </si>
  <si>
    <t>24100708Y5PKNX</t>
  </si>
  <si>
    <t>6703ed61f3577e724341a61f</t>
  </si>
  <si>
    <t>*1096</t>
  </si>
  <si>
    <t>Sabonete em Barra Natural e Vegano Ágata 100g com 5 Unidades de 20g sem parabenos Piatan Natural</t>
  </si>
  <si>
    <t>*3105</t>
  </si>
  <si>
    <t>Kit Skincare Piatan Natural Facial Detox Vegano Com 4 Passos</t>
  </si>
  <si>
    <t>09-10-2024 11:15:08</t>
  </si>
  <si>
    <t>07-10-2024 11:15:08</t>
  </si>
  <si>
    <t>14-10-2024 21:00:00</t>
  </si>
  <si>
    <t>24100708RRQQQA,003049</t>
  </si>
  <si>
    <t>05145000</t>
  </si>
  <si>
    <t>Jardim Íris</t>
  </si>
  <si>
    <t>Apto 215 bloco 27</t>
  </si>
  <si>
    <t>1720</t>
  </si>
  <si>
    <t>Av Raimundo P de Magalhães</t>
  </si>
  <si>
    <t>24100708RRQQQA@shopee.com.br</t>
  </si>
  <si>
    <t>Rosa Rodrigues</t>
  </si>
  <si>
    <t>Valquiria</t>
  </si>
  <si>
    <t>20487699858</t>
  </si>
  <si>
    <t>20487699858@shopee.com.br</t>
  </si>
  <si>
    <t>24100708RRQQQA</t>
  </si>
  <si>
    <t>6703ececf3577e724341a351</t>
  </si>
  <si>
    <t>Nota Fiscal aceita pelo Marketplace.
Aguardando a retirada do pacote pela Amazon do vendedor.
Agendado a coleta do pedido no período entre 07/10/24 16:00 e 07/10/24 21:00
A Amazon retirou o pacote do vendedor.</t>
  </si>
  <si>
    <t>07-10-2024 08:18:31</t>
  </si>
  <si>
    <t>07-10-2024 08:14:27</t>
  </si>
  <si>
    <t>2024-10-07T15:14:12.192Z</t>
  </si>
  <si>
    <t>2024-10-08T00:47:07.625Z</t>
  </si>
  <si>
    <t>2024-10-08T02:01:41.188Z</t>
  </si>
  <si>
    <t>1467790513723-01</t>
  </si>
  <si>
    <t xml:space="preserve">giselda </t>
  </si>
  <si>
    <t>abreu</t>
  </si>
  <si>
    <t>abreugiselda@gmail.com</t>
  </si>
  <si>
    <t>giselda  abreu</t>
  </si>
  <si>
    <t>Rua do Álamo</t>
  </si>
  <si>
    <t>apto 402E</t>
  </si>
  <si>
    <t>Goiânia 2</t>
  </si>
  <si>
    <t>74663-040</t>
  </si>
  <si>
    <t>134.64</t>
  </si>
  <si>
    <t>Kit Sabonete Líquido Íntimo Óleo de coco + Melaleuca</t>
  </si>
  <si>
    <t>62.82</t>
  </si>
  <si>
    <t>/kit-sabonete-liquido-intimo-oleo-de-coco-melaleuca/p</t>
  </si>
  <si>
    <t>6.1</t>
  </si>
  <si>
    <t>-14.96</t>
  </si>
  <si>
    <t>A Vista, Brinde Sacola Presenteável G, Frete grátis</t>
  </si>
  <si>
    <t>2024-10-09 07:51:43Z</t>
  </si>
  <si>
    <t>20BCEBD2D2154D7DA2FED92798E29002</t>
  </si>
  <si>
    <t>D371005FED0149A1B481C48F3CB46B6F</t>
  </si>
  <si>
    <t>3.05</t>
  </si>
  <si>
    <t>44.91</t>
  </si>
  <si>
    <t>0.81</t>
  </si>
  <si>
    <t>1467640513461-01</t>
  </si>
  <si>
    <t>Simone</t>
  </si>
  <si>
    <t xml:space="preserve">Pereira </t>
  </si>
  <si>
    <t>04750559938</t>
  </si>
  <si>
    <t>simone.roza@hotmail.com</t>
  </si>
  <si>
    <t>Joinville</t>
  </si>
  <si>
    <t xml:space="preserve">Simone Pereira </t>
  </si>
  <si>
    <t>Rua Monte Tabor</t>
  </si>
  <si>
    <t>Boehmerwald</t>
  </si>
  <si>
    <t>89235-486</t>
  </si>
  <si>
    <t>2024-10-14 17:28:32Z</t>
  </si>
  <si>
    <t>50.92</t>
  </si>
  <si>
    <t>-2.99</t>
  </si>
  <si>
    <t>2024-10-08 17:28:41Z</t>
  </si>
  <si>
    <t>4AC282BAC79E4221BF91EDE29C08CBA6</t>
  </si>
  <si>
    <t>B3C70A4ECD394CCAAC602E9ADCE3C2DE</t>
  </si>
  <si>
    <t>Jessica</t>
  </si>
  <si>
    <t>2.21</t>
  </si>
  <si>
    <t>1467580513311-01</t>
  </si>
  <si>
    <t>Júlia</t>
  </si>
  <si>
    <t>Fermino</t>
  </si>
  <si>
    <t>07890266944</t>
  </si>
  <si>
    <t>juliafermino@hotmail.com</t>
  </si>
  <si>
    <t>Alfredo Wagner</t>
  </si>
  <si>
    <t>Maikon Antonio Forster</t>
  </si>
  <si>
    <t>Rua Rui Barbosa</t>
  </si>
  <si>
    <t>Próximo ao Laboratório Bio</t>
  </si>
  <si>
    <t>88450-000</t>
  </si>
  <si>
    <t>2024-10-18 10:50:48Z</t>
  </si>
  <si>
    <t>294.7</t>
  </si>
  <si>
    <t>14.2</t>
  </si>
  <si>
    <t>2024-10-08 10:50:44Z</t>
  </si>
  <si>
    <t>7A9378C44A44448CA0069BE6141325AB</t>
  </si>
  <si>
    <t>33327B705125451685C4F49B58D3A527</t>
  </si>
  <si>
    <t>14.38</t>
  </si>
  <si>
    <t>14.19</t>
  </si>
  <si>
    <t>1467570513301-01</t>
  </si>
  <si>
    <t>Laura</t>
  </si>
  <si>
    <t>Rafael</t>
  </si>
  <si>
    <t>laura.rafael@unesp.br</t>
  </si>
  <si>
    <t>Birigüi</t>
  </si>
  <si>
    <t>Laura Rafael</t>
  </si>
  <si>
    <t>Rua Ricardo Del Nery</t>
  </si>
  <si>
    <t>Jardim Recanto dos Pássaros</t>
  </si>
  <si>
    <t>16201-138</t>
  </si>
  <si>
    <t>2024-10-11 09:52:42Z</t>
  </si>
  <si>
    <t>ari20</t>
  </si>
  <si>
    <t>187.06</t>
  </si>
  <si>
    <t>93.53</t>
  </si>
  <si>
    <t>11.72</t>
  </si>
  <si>
    <t>-72.74</t>
  </si>
  <si>
    <t>Influencer 20%OFF, A Vista, Frete grátis</t>
  </si>
  <si>
    <t>2024-10-08 09:52:40Z</t>
  </si>
  <si>
    <t>E676E8DE6D764769A8AE0C2798B461E7</t>
  </si>
  <si>
    <t>9BA2078986284B6D9EED061050F42FB6</t>
  </si>
  <si>
    <t>11.57</t>
  </si>
  <si>
    <t>1467560513297-01</t>
  </si>
  <si>
    <t xml:space="preserve">Fabiane </t>
  </si>
  <si>
    <t>Ramos Ferreira</t>
  </si>
  <si>
    <t>fabianeramos24@gmail.com</t>
  </si>
  <si>
    <t>Fabiane  Ramos Ferreira</t>
  </si>
  <si>
    <t>Rua Nemer Feres Rahall</t>
  </si>
  <si>
    <t>Apt 145</t>
  </si>
  <si>
    <t>Ferrazópolis</t>
  </si>
  <si>
    <t>09790-235</t>
  </si>
  <si>
    <t>2024-10-11 08:56:34Z</t>
  </si>
  <si>
    <t>51.07</t>
  </si>
  <si>
    <t>31.41</t>
  </si>
  <si>
    <t>19.66</t>
  </si>
  <si>
    <t>-3.49</t>
  </si>
  <si>
    <t>2024-10-08 08:56:39Z</t>
  </si>
  <si>
    <t>95853F52944F48C885165F0A1ABEE030</t>
  </si>
  <si>
    <t>AA01DF2B101440A0ADD1BA9D5055C48A</t>
  </si>
  <si>
    <t>2024-10-08 15:05:52Z</t>
  </si>
  <si>
    <t>06367100008739</t>
  </si>
  <si>
    <t>003002731</t>
  </si>
  <si>
    <t>2024-10-09 08:11:15Z</t>
  </si>
  <si>
    <t>AA264545947BR</t>
  </si>
  <si>
    <t>003002735</t>
  </si>
  <si>
    <t>2024-10-09 08:11:14Z</t>
  </si>
  <si>
    <t>AA264544703BR</t>
  </si>
  <si>
    <t>003002734</t>
  </si>
  <si>
    <t>2024-10-09 08:11:13Z</t>
  </si>
  <si>
    <t>AK532721855BR</t>
  </si>
  <si>
    <t>003002733</t>
  </si>
  <si>
    <t>1467020513061-01</t>
  </si>
  <si>
    <t>Lana</t>
  </si>
  <si>
    <t>03041607174</t>
  </si>
  <si>
    <t>laninha.lucia@gmail.com</t>
  </si>
  <si>
    <t>Lana Santos</t>
  </si>
  <si>
    <t>Avenida Bahia Quadra 87 Casa 07</t>
  </si>
  <si>
    <t>Setor Sul (Planaltina)</t>
  </si>
  <si>
    <t>73330-108</t>
  </si>
  <si>
    <t>202.29</t>
  </si>
  <si>
    <t>67.43</t>
  </si>
  <si>
    <t>5.17</t>
  </si>
  <si>
    <t>-97.41</t>
  </si>
  <si>
    <t>2024-10-09 04:02:13Z</t>
  </si>
  <si>
    <t>5D00089316CA406AA8C168D253C6FB31</t>
  </si>
  <si>
    <t>E417AFDBB71F45A197C0E49893459F59</t>
  </si>
  <si>
    <t>Deo Colônia Splash Pitanga 120ml -  Piatan</t>
  </si>
  <si>
    <t>/deo-colonia-splash-pitanga-120ml-piatan/p</t>
  </si>
  <si>
    <t>5.16</t>
  </si>
  <si>
    <t>Deo Colônia Splash Seriguela 120ml - Piatan</t>
  </si>
  <si>
    <t>/deo-colonia-splash-seriguela-120ml-piatan/p</t>
  </si>
  <si>
    <t>2024-10-09 08:11:12Z</t>
  </si>
  <si>
    <t>AK532686354BR</t>
  </si>
  <si>
    <t>003002732</t>
  </si>
  <si>
    <t>2024-10-08T17:52:18.869Z</t>
  </si>
  <si>
    <t>2024-10-09T09:34:22.244Z</t>
  </si>
  <si>
    <t>Nota Fiscal aceita pelo Marketplace.
Aguardando a retirada do pacote pela Amazon do vendedor.
Agendado a coleta do pedido no período entre 08/10/24 16:00 e 08/10/24 21:00
A Amazon retirou o pacote do vendedor.</t>
  </si>
  <si>
    <t>670579842f49b2725a1fe22e</t>
  </si>
  <si>
    <t>24100937FKET32</t>
  </si>
  <si>
    <t>08-10-2024 15:27:16</t>
  </si>
  <si>
    <t>Tais</t>
  </si>
  <si>
    <t>de Oliveira Neres Rodrigues</t>
  </si>
  <si>
    <t>82668205549@shopee.com.br</t>
  </si>
  <si>
    <t>Rua Jardim Castro Alves</t>
  </si>
  <si>
    <t>175</t>
  </si>
  <si>
    <t>Ap 14 Ed Maria Helena</t>
  </si>
  <si>
    <t>Brotas</t>
  </si>
  <si>
    <t>40285700</t>
  </si>
  <si>
    <t>82668205549</t>
  </si>
  <si>
    <t>24100937FKET32@shopee.com.br</t>
  </si>
  <si>
    <t>24100937FKET32,003058</t>
  </si>
  <si>
    <t>18-10-2024 21:00:00</t>
  </si>
  <si>
    <t>10-10-2024 15:27:16</t>
  </si>
  <si>
    <t>Hidratante Labial Natural e Vegano FPS 8 Manteiga de Pracaxi Pele seca e madura 3,8g Piatan Natural</t>
  </si>
  <si>
    <t>*3109</t>
  </si>
  <si>
    <t>Kit Creme Para as Mãos e Manteiga Corporal Vegano Com Karité Sem Parabenos Piatan Natural</t>
  </si>
  <si>
    <t>*9990</t>
  </si>
  <si>
    <t>6705e7b6ebd8923fd3ea0ecb</t>
  </si>
  <si>
    <t>701-7034093-9533860</t>
  </si>
  <si>
    <t>08-10-2024 23:17:26</t>
  </si>
  <si>
    <t>Ferreira Desai</t>
  </si>
  <si>
    <t>y0xwywq6wzvs5qf@marketplace.amazon.com.br</t>
  </si>
  <si>
    <t>98752-2135</t>
  </si>
  <si>
    <t>Rua Júlio Zaninelli,</t>
  </si>
  <si>
    <t>210</t>
  </si>
  <si>
    <t>Casa 04</t>
  </si>
  <si>
    <t>Bom Retiro</t>
  </si>
  <si>
    <t>Curitiba</t>
  </si>
  <si>
    <t>80520160</t>
  </si>
  <si>
    <t>26435114846</t>
  </si>
  <si>
    <t>701-7034093-9533860,003060</t>
  </si>
  <si>
    <t>16-10-2024 00:00:00</t>
  </si>
  <si>
    <t>09-10-2024 00:00:00</t>
  </si>
  <si>
    <t>Desodorante Roll On Masculino Aloe Vera Vegano e Sem Aluminio 75ml Piatan Natural</t>
  </si>
  <si>
    <t>Protetor Solar sunVEG FPS 70 Mineral 50g Piatan Proteção UVA e UVB Ação Antioxidante Antissinais Microalgas Rosa Creme com Toque Seco Sem parabenos Petrolatos Silicones e Sem Resíduos Brancos</t>
  </si>
  <si>
    <t>1467930513931-01</t>
  </si>
  <si>
    <t>Glaucia</t>
  </si>
  <si>
    <t>Salles</t>
  </si>
  <si>
    <t>glausalles21@gmail.com</t>
  </si>
  <si>
    <t>Ribeirão Preto</t>
  </si>
  <si>
    <t>Glaucia Salles</t>
  </si>
  <si>
    <t>Rua do Professor</t>
  </si>
  <si>
    <t>Ap 202</t>
  </si>
  <si>
    <t>Jardim Irajá</t>
  </si>
  <si>
    <t>14020-280</t>
  </si>
  <si>
    <t>55.36</t>
  </si>
  <si>
    <t>20.46</t>
  </si>
  <si>
    <t>2024-10-09 22:14:03Z</t>
  </si>
  <si>
    <t>B48E70E46DCD4BD18E5714FCDF954120</t>
  </si>
  <si>
    <t>004A5E34B48C4B909E58B6D4DFC5843B</t>
  </si>
  <si>
    <t>1467920513915-01</t>
  </si>
  <si>
    <t xml:space="preserve">Marta Maria de Lima </t>
  </si>
  <si>
    <t xml:space="preserve">Vásquez </t>
  </si>
  <si>
    <t>martavasquez@prof.educacao.sp.gov.br</t>
  </si>
  <si>
    <t>Santo André</t>
  </si>
  <si>
    <t xml:space="preserve">Marta Maria de Lima  Vásquez </t>
  </si>
  <si>
    <t>Rua Rio Preto</t>
  </si>
  <si>
    <t>Vila Valparaíso</t>
  </si>
  <si>
    <t>09060-090</t>
  </si>
  <si>
    <t>91.18</t>
  </si>
  <si>
    <t>71.86</t>
  </si>
  <si>
    <t>-27.94</t>
  </si>
  <si>
    <t>2024-10-09 20:44:03Z</t>
  </si>
  <si>
    <t>56236B7FFF8F47759A3D01EE7CBC6465</t>
  </si>
  <si>
    <t>25FD826F86514C5FB6DF8BE24F32A7FB</t>
  </si>
  <si>
    <t>1467890513883-01</t>
  </si>
  <si>
    <t>Mônica</t>
  </si>
  <si>
    <t>Soares</t>
  </si>
  <si>
    <t>monicabsoares@gmail.com</t>
  </si>
  <si>
    <t>Mônica Soares</t>
  </si>
  <si>
    <t>Rua Artur de Azevedo</t>
  </si>
  <si>
    <t>Apartamento 82</t>
  </si>
  <si>
    <t>Pinheiros</t>
  </si>
  <si>
    <t>05404-013</t>
  </si>
  <si>
    <t>2024-10-14 17:55:43Z</t>
  </si>
  <si>
    <t>139.6</t>
  </si>
  <si>
    <t>19.58</t>
  </si>
  <si>
    <t>2024-10-09 17:55:41Z</t>
  </si>
  <si>
    <t>168A2D3424884DB893685ED49EEC2280</t>
  </si>
  <si>
    <t>FAB7CF83117F40D7B6CD2AF034DEDA23</t>
  </si>
  <si>
    <t>1467890513877-01</t>
  </si>
  <si>
    <t>Nathielle</t>
  </si>
  <si>
    <t>Rhein</t>
  </si>
  <si>
    <t>nathielle.mariano@gmail.com</t>
  </si>
  <si>
    <t>Vila Velha</t>
  </si>
  <si>
    <t>Nathielle Rhein</t>
  </si>
  <si>
    <t>Rua São Francisco</t>
  </si>
  <si>
    <t>Galpão Kimaflor</t>
  </si>
  <si>
    <t>Santa Inês</t>
  </si>
  <si>
    <t>29108-010</t>
  </si>
  <si>
    <t>2024-10-15 17:38:31Z</t>
  </si>
  <si>
    <t>22.91</t>
  </si>
  <si>
    <t>Primeira Compra, Frete grátis</t>
  </si>
  <si>
    <t>003830</t>
  </si>
  <si>
    <t>2024-10-09 17:38:28Z</t>
  </si>
  <si>
    <t>EDD09C8BD984409692C6A42B70408E5D</t>
  </si>
  <si>
    <t>D1651A76F0FA414585D0C0F3C7B64EC9</t>
  </si>
  <si>
    <t>1467830513763-01</t>
  </si>
  <si>
    <t>Cardoso</t>
  </si>
  <si>
    <t>tatimoon27@gmail.com</t>
  </si>
  <si>
    <t>Tatiana Cardoso</t>
  </si>
  <si>
    <t>Rua Maria Carlota</t>
  </si>
  <si>
    <t>Fundos (Não tocar a campainha por favor, não é da minha casa)</t>
  </si>
  <si>
    <t>Vila Esperança</t>
  </si>
  <si>
    <t>03647-000</t>
  </si>
  <si>
    <t>2024-10-14 11:35:06Z</t>
  </si>
  <si>
    <t>54.56</t>
  </si>
  <si>
    <t>2024-10-09 11:35:12Z</t>
  </si>
  <si>
    <t>636E0B29966246E08540ED7E5A456FF5</t>
  </si>
  <si>
    <t>3C05CA2359DF45FE96AD5D86EBB487C4</t>
  </si>
  <si>
    <t>1467220513143-01</t>
  </si>
  <si>
    <t>neusa</t>
  </si>
  <si>
    <t>Milanez</t>
  </si>
  <si>
    <t>03735640907</t>
  </si>
  <si>
    <t>milanez.arte@gmail.com</t>
  </si>
  <si>
    <t>Criciúma</t>
  </si>
  <si>
    <t>Neusa Milanez</t>
  </si>
  <si>
    <t>Rua Nações Unidas</t>
  </si>
  <si>
    <t>ap 604 bl 02</t>
  </si>
  <si>
    <t>Pinheirinho</t>
  </si>
  <si>
    <t>88804-400</t>
  </si>
  <si>
    <t>201.46</t>
  </si>
  <si>
    <t>12.6</t>
  </si>
  <si>
    <t>-78.34</t>
  </si>
  <si>
    <t>Influencer 20%OFF, A Vista, Frete grátis, Frete grátis R$ 109,99</t>
  </si>
  <si>
    <t>2024-10-10 04:05:40Z</t>
  </si>
  <si>
    <t>75FEB2D737F243D4B2C85BE0D463E981</t>
  </si>
  <si>
    <t>4C9ACF506FB4441194E340C6C87FD04F</t>
  </si>
  <si>
    <t>107.93</t>
  </si>
  <si>
    <t>2024-10-09T21:03:23.386Z</t>
  </si>
  <si>
    <t>Nota Fiscal sendo processada pelo Marketplace.
Aguardando a retirada do pacote pela Amazon do vendedor.
Agendado a coleta do pedido no período entre 09/10/24 16:00 e 09/10/24 21:00
A Amazon retirou o pacote do vendedor.</t>
  </si>
  <si>
    <t>6706632d7061b26f98fae9da</t>
  </si>
  <si>
    <t>2410094XWVF9E9</t>
  </si>
  <si>
    <t>09-10-2024 08:04:13</t>
  </si>
  <si>
    <t>Michelly</t>
  </si>
  <si>
    <t>Rodrigues Reis Silva</t>
  </si>
  <si>
    <t>06537710618@shopee.com.br</t>
  </si>
  <si>
    <t>Rua Samuel Lessa</t>
  </si>
  <si>
    <t>609</t>
  </si>
  <si>
    <t>Edgar Pereira</t>
  </si>
  <si>
    <t>39400175</t>
  </si>
  <si>
    <t>06537710618</t>
  </si>
  <si>
    <t>2410094XWVF9E9@shopee.com.br</t>
  </si>
  <si>
    <t>2410094XWVF9E9,003063</t>
  </si>
  <si>
    <t>11-10-2024 08:04:13</t>
  </si>
  <si>
    <t>670675cf298325be3cf38fca</t>
  </si>
  <si>
    <t>2000009511576346</t>
  </si>
  <si>
    <t>09-10-2024 09:23:43</t>
  </si>
  <si>
    <t>Annanda</t>
  </si>
  <si>
    <t>Carvalho</t>
  </si>
  <si>
    <t>2000009511576346@mercadolibre.com</t>
  </si>
  <si>
    <t>111111111</t>
  </si>
  <si>
    <t>Rua Arnaldo Becker Altmayer</t>
  </si>
  <si>
    <t>151</t>
  </si>
  <si>
    <t>São Cristóvão</t>
  </si>
  <si>
    <t>Lajeado</t>
  </si>
  <si>
    <t>Brasil</t>
  </si>
  <si>
    <t>95913028</t>
  </si>
  <si>
    <t>83441760000</t>
  </si>
  <si>
    <t>Carvalho Machado Bihre</t>
  </si>
  <si>
    <t>PIATANNATURAL</t>
  </si>
  <si>
    <t>2000009511576346,003062</t>
  </si>
  <si>
    <t>Nota Fiscal enviada para o Mercado Livre com sucesso</t>
  </si>
  <si>
    <t>voucher</t>
  </si>
  <si>
    <t>pix</t>
  </si>
  <si>
    <t>1</t>
  </si>
  <si>
    <t>14-10-2024 00:00:00</t>
  </si>
  <si>
    <t>Premium</t>
  </si>
  <si>
    <t>Desodorante Roll-on Feminino Natural E Vegano 75ml Piatan</t>
  </si>
  <si>
    <t>6706b928f1986b727a23fcca</t>
  </si>
  <si>
    <t>2410105KH7K06S</t>
  </si>
  <si>
    <t>09-10-2024 14:11:04</t>
  </si>
  <si>
    <t>Monisa</t>
  </si>
  <si>
    <t>Borges</t>
  </si>
  <si>
    <t>11500546623@shopee.com.br</t>
  </si>
  <si>
    <t>Rua Davi Silva</t>
  </si>
  <si>
    <t>Frente</t>
  </si>
  <si>
    <t>Pampulha</t>
  </si>
  <si>
    <t>Uberlândia</t>
  </si>
  <si>
    <t>38408658</t>
  </si>
  <si>
    <t>11500546623</t>
  </si>
  <si>
    <t>2410105KH7K06S@shopee.com.br</t>
  </si>
  <si>
    <t>2410105KH7K06S,003072</t>
  </si>
  <si>
    <t>11-10-2024 14:11:04</t>
  </si>
  <si>
    <t>Kit Shampoo e Condicionador Proteína de Arroz e Xilitol Nutrição e Hidratação Piatan Natural</t>
  </si>
  <si>
    <t>*2500</t>
  </si>
  <si>
    <t>67071037a805077099ce0e8d</t>
  </si>
  <si>
    <t>24101068CQXX0Q</t>
  </si>
  <si>
    <t>09-10-2024 20:22:31</t>
  </si>
  <si>
    <t>de Souza Ferreira</t>
  </si>
  <si>
    <t>14641015740@shopee.com.br</t>
  </si>
  <si>
    <t>Rua Francisco Rúdio</t>
  </si>
  <si>
    <t>68</t>
  </si>
  <si>
    <t>201</t>
  </si>
  <si>
    <t>Jucutuquara</t>
  </si>
  <si>
    <t>Vitória</t>
  </si>
  <si>
    <t>Espírito Santo</t>
  </si>
  <si>
    <t>29040607</t>
  </si>
  <si>
    <t>14641015740</t>
  </si>
  <si>
    <t>24101068CQXX0Q@shopee.com.br</t>
  </si>
  <si>
    <t>24101068CQXX0Q,003075</t>
  </si>
  <si>
    <t>17-10-2024 21:00:00</t>
  </si>
  <si>
    <t>11-10-2024 20:22:31</t>
  </si>
  <si>
    <t>670715d6d77047265ad07db6</t>
  </si>
  <si>
    <t>702-6188337-8737830</t>
  </si>
  <si>
    <t>09-10-2024 20:46:30</t>
  </si>
  <si>
    <t>Denyson</t>
  </si>
  <si>
    <t>vwn76j156t867g1@marketplace.amazon.com.br</t>
  </si>
  <si>
    <t>38</t>
  </si>
  <si>
    <t>99971-9780</t>
  </si>
  <si>
    <t>Rua peroba</t>
  </si>
  <si>
    <t>152</t>
  </si>
  <si>
    <t>Canelas</t>
  </si>
  <si>
    <t>39402601</t>
  </si>
  <si>
    <t>07001218626</t>
  </si>
  <si>
    <t>702-6188337-8737830,003076</t>
  </si>
  <si>
    <t>17-10-2024 00:00:00</t>
  </si>
  <si>
    <t>Sabonete Liquido Intimo Natural e Vegano Óleo de Melaleuca e Extrato de Aloe Vera 150ml Piatan Natural</t>
  </si>
  <si>
    <t>670728073b2aa5aa378fd2c1</t>
  </si>
  <si>
    <t>701-8998269-7402654</t>
  </si>
  <si>
    <t>09-10-2024 22:04:07</t>
  </si>
  <si>
    <t>tatiane</t>
  </si>
  <si>
    <t>db8hqq1xr6kmbrh@marketplace.amazon.com.br</t>
  </si>
  <si>
    <t>21</t>
  </si>
  <si>
    <t>97271-0139</t>
  </si>
  <si>
    <t>Rua Clevelândia - E</t>
  </si>
  <si>
    <t>264</t>
  </si>
  <si>
    <t>apto 601</t>
  </si>
  <si>
    <t>Chapecó</t>
  </si>
  <si>
    <t>89801560</t>
  </si>
  <si>
    <t>04080284918</t>
  </si>
  <si>
    <t>juncks lisboa mi</t>
  </si>
  <si>
    <t>701-8998269-7402654,003078</t>
  </si>
  <si>
    <t>18-10-2024 00:00:00</t>
  </si>
  <si>
    <t>Protetor Solar Sunveg FPS 70 Mineral Bege Claro 50ml Piatan Natural</t>
  </si>
  <si>
    <t>*8700</t>
  </si>
  <si>
    <t>1468170514095-01</t>
  </si>
  <si>
    <t xml:space="preserve">Raquel </t>
  </si>
  <si>
    <t>Froner</t>
  </si>
  <si>
    <t>02860780076</t>
  </si>
  <si>
    <t>raquel.froner@hotmail.com</t>
  </si>
  <si>
    <t>Capão do Cipó</t>
  </si>
  <si>
    <t>Raquel  Froner</t>
  </si>
  <si>
    <t xml:space="preserve">Rua Rufino Garcia dos Santos </t>
  </si>
  <si>
    <t>01</t>
  </si>
  <si>
    <t>97753-000</t>
  </si>
  <si>
    <t>2024-10-28 08:00:00Z</t>
  </si>
  <si>
    <t>12bd</t>
  </si>
  <si>
    <t>157.21</t>
  </si>
  <si>
    <t>56.61</t>
  </si>
  <si>
    <t>24.86</t>
  </si>
  <si>
    <t>-11.98</t>
  </si>
  <si>
    <t>2024-10-10 21:57:21Z</t>
  </si>
  <si>
    <t>502229C3BD49436A81880C6524736A8D</t>
  </si>
  <si>
    <t>E05C5B954EE94FCDB38D6F12A70D90C9</t>
  </si>
  <si>
    <t>51.21</t>
  </si>
  <si>
    <t>24.53</t>
  </si>
  <si>
    <t>1468160514093-01</t>
  </si>
  <si>
    <t>Bettoni</t>
  </si>
  <si>
    <t>01977062903</t>
  </si>
  <si>
    <t>claubettoni@gmail.com</t>
  </si>
  <si>
    <t>São José</t>
  </si>
  <si>
    <t>Claudia Bettoni</t>
  </si>
  <si>
    <t>Rua Osni João Vieira</t>
  </si>
  <si>
    <t>Apto 701</t>
  </si>
  <si>
    <t>88101-270</t>
  </si>
  <si>
    <t>Elo</t>
  </si>
  <si>
    <t>135.5</t>
  </si>
  <si>
    <t>Piatan  Desodorante Cristal Alunita Sem Cheiro 90g</t>
  </si>
  <si>
    <t>77.5</t>
  </si>
  <si>
    <t>/desodorante-cristal-alunita-sem-cheiro-90g/p</t>
  </si>
  <si>
    <t>7.57</t>
  </si>
  <si>
    <t>-4.2</t>
  </si>
  <si>
    <t>2024-10-10 20:49:22Z</t>
  </si>
  <si>
    <t>B763DCAD888F448EB56BE874C3647488</t>
  </si>
  <si>
    <t>EFA9957047D74EC48F80EBD9ECA433F9</t>
  </si>
  <si>
    <t>15.34</t>
  </si>
  <si>
    <t>1468150514091-01</t>
  </si>
  <si>
    <t>jessica</t>
  </si>
  <si>
    <t>pimenta</t>
  </si>
  <si>
    <t>cursoecadastrogeral@gmail.com</t>
  </si>
  <si>
    <t>Paraibuna</t>
  </si>
  <si>
    <t>jessica pimenta</t>
  </si>
  <si>
    <t>rua major ubatubano 110</t>
  </si>
  <si>
    <t>CAIXA POSTAL 138</t>
  </si>
  <si>
    <t>12260-000</t>
  </si>
  <si>
    <t>2024-10-24 08:00:00Z</t>
  </si>
  <si>
    <t>426.31</t>
  </si>
  <si>
    <t>368.31</t>
  </si>
  <si>
    <t>9.84</t>
  </si>
  <si>
    <t>-222.99</t>
  </si>
  <si>
    <t>Livelo, Compre e Ganhe, Compre e Ganhe, Brinde Sacola Presenteável G, Frete grátis</t>
  </si>
  <si>
    <t>041703</t>
  </si>
  <si>
    <t>0573</t>
  </si>
  <si>
    <t>2024-10-10 19:33:35Z</t>
  </si>
  <si>
    <t>225D0F622EEA4344A91DDC6056548215</t>
  </si>
  <si>
    <t>80551667801449A4993F1315F484EBC1</t>
  </si>
  <si>
    <t>6.57</t>
  </si>
  <si>
    <t>3.28</t>
  </si>
  <si>
    <t>1468140514089-01</t>
  </si>
  <si>
    <t>Nadia</t>
  </si>
  <si>
    <t>Amore</t>
  </si>
  <si>
    <t>nascimbrem@gmail.com</t>
  </si>
  <si>
    <t>Nadia Amore</t>
  </si>
  <si>
    <t>Quadra EPTG QE 4 Bloco A-14</t>
  </si>
  <si>
    <t>Quadras Econômicas Lúcio Costa (Guará)</t>
  </si>
  <si>
    <t>71100-164</t>
  </si>
  <si>
    <t>2024-10-18 08:00:00Z</t>
  </si>
  <si>
    <t>120.85</t>
  </si>
  <si>
    <t>7.77</t>
  </si>
  <si>
    <t>-3.75</t>
  </si>
  <si>
    <t>2024-10-10 19:27:32Z</t>
  </si>
  <si>
    <t>BDE96F20702D4DEAB8FE9CA93D6D4F00</t>
  </si>
  <si>
    <t>06446D9DD5C64A95ACBE8D8913D21748</t>
  </si>
  <si>
    <t>3.89</t>
  </si>
  <si>
    <t>3.83</t>
  </si>
  <si>
    <t>1468140514087-01</t>
  </si>
  <si>
    <t>MARCO</t>
  </si>
  <si>
    <t>Goulart</t>
  </si>
  <si>
    <t>mafgoulart12@gmail.com</t>
  </si>
  <si>
    <t>Nova Odessa</t>
  </si>
  <si>
    <t>Marco Goulart</t>
  </si>
  <si>
    <t>Rua Victor Museneck</t>
  </si>
  <si>
    <t>Residencial Imigrantes</t>
  </si>
  <si>
    <t>13380-502</t>
  </si>
  <si>
    <t>135.2</t>
  </si>
  <si>
    <t>63.72</t>
  </si>
  <si>
    <t>10.93</t>
  </si>
  <si>
    <t>0160</t>
  </si>
  <si>
    <t>2024-10-10 18:52:17Z</t>
  </si>
  <si>
    <t>0E8A67C247EC484193BB54DC19951C04</t>
  </si>
  <si>
    <t>E2561CD7F3154E0EAD81039B39A46110</t>
  </si>
  <si>
    <t>3.64</t>
  </si>
  <si>
    <t>3.69</t>
  </si>
  <si>
    <t>1468130514085-01</t>
  </si>
  <si>
    <t>JANAINA</t>
  </si>
  <si>
    <t>PASCHOALETO DA SILVA</t>
  </si>
  <si>
    <t>janapaschoaleto@gmail.com</t>
  </si>
  <si>
    <t>Florianópolis</t>
  </si>
  <si>
    <t>JANAINA PASCHOALETO DA SILVA</t>
  </si>
  <si>
    <t>Rua Pastor William Richard Schisler Filho</t>
  </si>
  <si>
    <t>APTO 713</t>
  </si>
  <si>
    <t>Itacorubi</t>
  </si>
  <si>
    <t>88034-100</t>
  </si>
  <si>
    <t>2024-10-16 17:31:06Z</t>
  </si>
  <si>
    <t>130.55</t>
  </si>
  <si>
    <t>-4.05</t>
  </si>
  <si>
    <t>009023</t>
  </si>
  <si>
    <t>2024-10-10 17:31:04Z</t>
  </si>
  <si>
    <t>80F88DAA64FB4E54AFD2745014FAEFBB</t>
  </si>
  <si>
    <t>5D35F04634D642E28A6396D0D772D711</t>
  </si>
  <si>
    <t>5.66</t>
  </si>
  <si>
    <t>1468100514065-01</t>
  </si>
  <si>
    <t>Diogo silva</t>
  </si>
  <si>
    <t>Bach</t>
  </si>
  <si>
    <t>05603236973</t>
  </si>
  <si>
    <t>bachdiogo@gmail.com</t>
  </si>
  <si>
    <t>Diogo Silva Bach</t>
  </si>
  <si>
    <t>Rua Professora Rosinha Campos</t>
  </si>
  <si>
    <t>Abraão</t>
  </si>
  <si>
    <t>88085-160</t>
  </si>
  <si>
    <t>2024-10-16 14:52:46Z</t>
  </si>
  <si>
    <t>livelo</t>
  </si>
  <si>
    <t>11.43</t>
  </si>
  <si>
    <t>2024-10-10 14:52:45Z</t>
  </si>
  <si>
    <t>647D598DA5774DAC86C8E9609FBB607A</t>
  </si>
  <si>
    <t>1A180EC9E8604FCABFE7DF99B3860614</t>
  </si>
  <si>
    <t>1468090514057-01</t>
  </si>
  <si>
    <t>Helton stallone</t>
  </si>
  <si>
    <t>Barros</t>
  </si>
  <si>
    <t>02599280389</t>
  </si>
  <si>
    <t>heltonstallone05@gmail.com</t>
  </si>
  <si>
    <t>Helton stallone Barros</t>
  </si>
  <si>
    <t>Rua do Maracajá</t>
  </si>
  <si>
    <t>Anil</t>
  </si>
  <si>
    <t>65045-790</t>
  </si>
  <si>
    <t>2024-10-17 14:23:12Z</t>
  </si>
  <si>
    <t>254.88</t>
  </si>
  <si>
    <t>12.46</t>
  </si>
  <si>
    <t>-7.92</t>
  </si>
  <si>
    <t>0618</t>
  </si>
  <si>
    <t>2024-10-10 14:23:09Z</t>
  </si>
  <si>
    <t>46609A00E32D4BC9ADAC23A15D370559</t>
  </si>
  <si>
    <t>BB8DDEB771AD4AD898BE93A023AF0CEE</t>
  </si>
  <si>
    <t>1468060514023-01</t>
  </si>
  <si>
    <t>Márcia</t>
  </si>
  <si>
    <t>Faria</t>
  </si>
  <si>
    <t>00351371770</t>
  </si>
  <si>
    <t>mrfalves@yahoo.com.br</t>
  </si>
  <si>
    <t>Márcia  Faria</t>
  </si>
  <si>
    <t>Avenida Amaral Peixoto</t>
  </si>
  <si>
    <t>Quitandinha</t>
  </si>
  <si>
    <t>25651-010</t>
  </si>
  <si>
    <t>2024-10-15 11:20:48Z</t>
  </si>
  <si>
    <t>MONICAWAGNER</t>
  </si>
  <si>
    <t>96.88</t>
  </si>
  <si>
    <t>20.64</t>
  </si>
  <si>
    <t>-22.72</t>
  </si>
  <si>
    <t>2024-10-10 11:20:47Z</t>
  </si>
  <si>
    <t>0AB4F36699FB4F55AB16D0D16A0027B8</t>
  </si>
  <si>
    <t>D38E4576C92C4CE8BED1B3956E0CF956</t>
  </si>
  <si>
    <t>1468060514017-01</t>
  </si>
  <si>
    <t>Ana  Cristina</t>
  </si>
  <si>
    <t>Trancho</t>
  </si>
  <si>
    <t>01405252111</t>
  </si>
  <si>
    <t>cristrancho@yahoo.com.br</t>
  </si>
  <si>
    <t>Ana  Cristina Trancho</t>
  </si>
  <si>
    <t>Quadra SQS 109 Bloco D</t>
  </si>
  <si>
    <t>70372-040</t>
  </si>
  <si>
    <t>76.51</t>
  </si>
  <si>
    <t>61.02</t>
  </si>
  <si>
    <t>-8.88</t>
  </si>
  <si>
    <t>2024-10-11 04:06:53Z</t>
  </si>
  <si>
    <t>CE7E5BAFE6E5455B957B7F7499860EAF</t>
  </si>
  <si>
    <t>F6BAFB7A37E8499AAD9630D2B748702B</t>
  </si>
  <si>
    <t>1468060514011-01</t>
  </si>
  <si>
    <t>Luiza</t>
  </si>
  <si>
    <t>R</t>
  </si>
  <si>
    <t>02607739055</t>
  </si>
  <si>
    <t>luiza-rossini@hotmail.com</t>
  </si>
  <si>
    <t>São José dos Campos</t>
  </si>
  <si>
    <t>Luiza R</t>
  </si>
  <si>
    <t>Rua Professor Roberval Froes</t>
  </si>
  <si>
    <t>Jardim Esplanada</t>
  </si>
  <si>
    <t>12242-460</t>
  </si>
  <si>
    <t>2024-10-15 10:51:10Z</t>
  </si>
  <si>
    <t>170.42</t>
  </si>
  <si>
    <t>7.02</t>
  </si>
  <si>
    <t>-5.28</t>
  </si>
  <si>
    <t>2024-10-10 10:51:07Z</t>
  </si>
  <si>
    <t>41780862216440D3ACD89B1D8423DDF9</t>
  </si>
  <si>
    <t>B192E1D509844625BC6DB6507AD60B88</t>
  </si>
  <si>
    <t>6.92</t>
  </si>
  <si>
    <t>1468050514003-01</t>
  </si>
  <si>
    <t>GUILHERME</t>
  </si>
  <si>
    <t>RODRIGUES DA SILVA</t>
  </si>
  <si>
    <t>dafnerodriguesx@gmail.com</t>
  </si>
  <si>
    <t>Cosmópolis</t>
  </si>
  <si>
    <t>GUILHERME RODRIGUES DA SILVA</t>
  </si>
  <si>
    <t>Rua 16 de Novembro</t>
  </si>
  <si>
    <t>CASA 566</t>
  </si>
  <si>
    <t>Vila Morro do Castanho</t>
  </si>
  <si>
    <t>13157-468</t>
  </si>
  <si>
    <t>2024-10-18 10:19:04Z</t>
  </si>
  <si>
    <t>419.48</t>
  </si>
  <si>
    <t>270.8</t>
  </si>
  <si>
    <t>11.25</t>
  </si>
  <si>
    <t>-92.92</t>
  </si>
  <si>
    <t>Livelo, Compre e Ganhe, Frete grátis</t>
  </si>
  <si>
    <t>2024-10-10 10:19:02Z</t>
  </si>
  <si>
    <t>291F5B127C9F4544938B2B0C26D2C220</t>
  </si>
  <si>
    <t>67A800402A3A4331946908888153C7D8</t>
  </si>
  <si>
    <t>148.68</t>
  </si>
  <si>
    <t>9.71</t>
  </si>
  <si>
    <t>0.94</t>
  </si>
  <si>
    <t>1468040513989-01</t>
  </si>
  <si>
    <t>Anna</t>
  </si>
  <si>
    <t>06905204684</t>
  </si>
  <si>
    <t>annabarrososantos@yahoo.com</t>
  </si>
  <si>
    <t>Anna Santos</t>
  </si>
  <si>
    <t>Quadra SQSW 100 Bloco A</t>
  </si>
  <si>
    <t>Setor Sudoeste</t>
  </si>
  <si>
    <t>70670-011</t>
  </si>
  <si>
    <t>2024-10-17 08:52:48Z</t>
  </si>
  <si>
    <t>113.31</t>
  </si>
  <si>
    <t>7.75</t>
  </si>
  <si>
    <t>-16.49</t>
  </si>
  <si>
    <t>A Vista, Livelo, Frete grátis</t>
  </si>
  <si>
    <t>2024-10-10 08:52:46Z</t>
  </si>
  <si>
    <t>A65B121703E24863A17BCA103BB9E324</t>
  </si>
  <si>
    <t>DCCB99E7368B4FD5949B5726E72E7E6C</t>
  </si>
  <si>
    <t>52.29</t>
  </si>
  <si>
    <t>7.74</t>
  </si>
  <si>
    <t>2024-10-10 15:25:16Z</t>
  </si>
  <si>
    <t>06367100008748</t>
  </si>
  <si>
    <t>003002757</t>
  </si>
  <si>
    <t>2024-10-10 15:25:14Z</t>
  </si>
  <si>
    <t>06367100008747</t>
  </si>
  <si>
    <t>003002756</t>
  </si>
  <si>
    <t>2024-10-10 15:25:11Z</t>
  </si>
  <si>
    <t>06367100008745</t>
  </si>
  <si>
    <t>003002754</t>
  </si>
  <si>
    <t>2024-10-10 15:25:13Z</t>
  </si>
  <si>
    <t>06367100008746</t>
  </si>
  <si>
    <t>003002755</t>
  </si>
  <si>
    <t>2024-10-10 15:25:10Z</t>
  </si>
  <si>
    <t>06367100008744</t>
  </si>
  <si>
    <t>003002753</t>
  </si>
  <si>
    <t>2024-10-10 15:25:05Z</t>
  </si>
  <si>
    <t>06367100008740</t>
  </si>
  <si>
    <t>003002749</t>
  </si>
  <si>
    <t>2024-10-10 15:25:06Z</t>
  </si>
  <si>
    <t>06367100008741</t>
  </si>
  <si>
    <t>003002750</t>
  </si>
  <si>
    <t>2024-10-10 15:25:07Z</t>
  </si>
  <si>
    <t>06367100008742</t>
  </si>
  <si>
    <t>003002751</t>
  </si>
  <si>
    <t>2024-10-10 15:25:09Z</t>
  </si>
  <si>
    <t>06367100008743</t>
  </si>
  <si>
    <t>003002752</t>
  </si>
  <si>
    <t>2024-10-10 15:25:17Z</t>
  </si>
  <si>
    <t>06367100008749</t>
  </si>
  <si>
    <t>003002758</t>
  </si>
  <si>
    <t>10-10-2024 11:13:19</t>
  </si>
  <si>
    <t>6707453ef16c1547e36fcd63</t>
  </si>
  <si>
    <t>2410106MTHK432</t>
  </si>
  <si>
    <t>10-10-2024 00:08:46</t>
  </si>
  <si>
    <t>Joyce</t>
  </si>
  <si>
    <t>da Silva Afonso</t>
  </si>
  <si>
    <t>06883933573@shopee.com.br</t>
  </si>
  <si>
    <t>Av. Eng. Luciano S. Galvão/ Cond. Vivendas Tropical Bloco 9 ap 303</t>
  </si>
  <si>
    <t>571</t>
  </si>
  <si>
    <t>Ao lado do Mini shop. São Braz/ Marcos Freire II</t>
  </si>
  <si>
    <t>São Brás</t>
  </si>
  <si>
    <t>Nossa Senhora do Socorro</t>
  </si>
  <si>
    <t>Sergipe</t>
  </si>
  <si>
    <t>49156847</t>
  </si>
  <si>
    <t>06883933573</t>
  </si>
  <si>
    <t>2410106MTHK432@shopee.com.br</t>
  </si>
  <si>
    <t>2410106MTHK432,003080</t>
  </si>
  <si>
    <t>21-10-2024 21:00:00</t>
  </si>
  <si>
    <t>14-10-2024 00:08:46</t>
  </si>
  <si>
    <t>670748eec1b6d171fb9768c7</t>
  </si>
  <si>
    <t>2410106N9G9YF4</t>
  </si>
  <si>
    <t>10-10-2024 00:24:30</t>
  </si>
  <si>
    <t>Monica</t>
  </si>
  <si>
    <t>Araujo</t>
  </si>
  <si>
    <t>82844917372@shopee.com.br</t>
  </si>
  <si>
    <t>Rua Saldanha Marinho</t>
  </si>
  <si>
    <t>206</t>
  </si>
  <si>
    <t>Igreja</t>
  </si>
  <si>
    <t>Bento Gonçalves</t>
  </si>
  <si>
    <t>95700080</t>
  </si>
  <si>
    <t>82844917372</t>
  </si>
  <si>
    <t>2410106N9G9YF4@shopee.com.br</t>
  </si>
  <si>
    <t>2410106N9G9YF4,003081</t>
  </si>
  <si>
    <t>22-10-2024 21:00:00</t>
  </si>
  <si>
    <t>14-10-2024 00:24:30</t>
  </si>
  <si>
    <t>6707a57af1986b727a274d92</t>
  </si>
  <si>
    <t>2410107BUQQWDU</t>
  </si>
  <si>
    <t>10-10-2024 06:59:22</t>
  </si>
  <si>
    <t>Juliana</t>
  </si>
  <si>
    <t>Tavares</t>
  </si>
  <si>
    <t>06159703544@shopee.com.br</t>
  </si>
  <si>
    <t>Rua Padre Sebastião Pedrosa Góis</t>
  </si>
  <si>
    <t>121</t>
  </si>
  <si>
    <t>Visinho a retifica itabaiana</t>
  </si>
  <si>
    <t>Marianga</t>
  </si>
  <si>
    <t>Itabaiana</t>
  </si>
  <si>
    <t>49504105</t>
  </si>
  <si>
    <t>06159703544</t>
  </si>
  <si>
    <t>2410107BUQQWDU@shopee.com.br</t>
  </si>
  <si>
    <t>2410107BUQQWDU,003083</t>
  </si>
  <si>
    <t>23-10-2024 21:00:00</t>
  </si>
  <si>
    <t>14-10-2024 06:59:22</t>
  </si>
  <si>
    <t>6707c441c9089370d92cbab7</t>
  </si>
  <si>
    <t>2410107HWARS1J</t>
  </si>
  <si>
    <t>10-10-2024 09:10:41</t>
  </si>
  <si>
    <t>Leisiane</t>
  </si>
  <si>
    <t>13435077662@shopee.com.br</t>
  </si>
  <si>
    <t>Rua Carbono</t>
  </si>
  <si>
    <t>28</t>
  </si>
  <si>
    <t>Vila Brasília</t>
  </si>
  <si>
    <t>39400155</t>
  </si>
  <si>
    <t>13435077662</t>
  </si>
  <si>
    <t>2410107HWARS1J@shopee.com.br</t>
  </si>
  <si>
    <t>2410107HWARS1J,003087</t>
  </si>
  <si>
    <t>14-10-2024 09:10:41</t>
  </si>
  <si>
    <t>6707dacbc1b6d171fb9a3cfa</t>
  </si>
  <si>
    <t>2410107RRG1CAQ</t>
  </si>
  <si>
    <t>10-10-2024 10:46:51</t>
  </si>
  <si>
    <t>Eric</t>
  </si>
  <si>
    <t>Fabiano Esteves</t>
  </si>
  <si>
    <t>88395448520@shopee.com.br</t>
  </si>
  <si>
    <t>Rua Raimundo Alves Chaves</t>
  </si>
  <si>
    <t>130</t>
  </si>
  <si>
    <t>Apto 404 - Torre 01</t>
  </si>
  <si>
    <t>Santa Lúcia</t>
  </si>
  <si>
    <t>Pouso Alegre</t>
  </si>
  <si>
    <t>37554052</t>
  </si>
  <si>
    <t>88395448520</t>
  </si>
  <si>
    <t>2410107RRG1CAQ@shopee.com.br</t>
  </si>
  <si>
    <t>2410107RRG1CAQ,003089</t>
  </si>
  <si>
    <t>14-10-2024 10:46:51</t>
  </si>
  <si>
    <t>6707e0fffab94371190b1b62</t>
  </si>
  <si>
    <t>2410107T8FFYS8</t>
  </si>
  <si>
    <t>karin</t>
  </si>
  <si>
    <t>Cristine Guimarães Ferreira</t>
  </si>
  <si>
    <t>03775670947@shopee.com.br</t>
  </si>
  <si>
    <t>R Rio Jaguaribe</t>
  </si>
  <si>
    <t>274</t>
  </si>
  <si>
    <t>Ateliê da Pele</t>
  </si>
  <si>
    <t>Bairro Alto</t>
  </si>
  <si>
    <t>82840330</t>
  </si>
  <si>
    <t>03775670947</t>
  </si>
  <si>
    <t>2410107T8FFYS8@shopee.com.br</t>
  </si>
  <si>
    <t>2410107T8FFYS8,003091</t>
  </si>
  <si>
    <t>14-10-2024 11:13:19</t>
  </si>
  <si>
    <t>6707e11b9f52de719d6a27b5</t>
  </si>
  <si>
    <t>Lojas Americanas-201033157264001</t>
  </si>
  <si>
    <t>b2w</t>
  </si>
  <si>
    <t>10-10-2024 11:13:47</t>
  </si>
  <si>
    <t>Fabiula</t>
  </si>
  <si>
    <t>Tison Zamparetti</t>
  </si>
  <si>
    <t>88956040915@email.com.br</t>
  </si>
  <si>
    <t>99</t>
  </si>
  <si>
    <t>999999999</t>
  </si>
  <si>
    <t>Avenida Cláudio Alvim Barbosa</t>
  </si>
  <si>
    <t>1345</t>
  </si>
  <si>
    <t>apto 702 res hamilton araujo</t>
  </si>
  <si>
    <t>Estreito</t>
  </si>
  <si>
    <t>88075015</t>
  </si>
  <si>
    <t>88956040915</t>
  </si>
  <si>
    <t>ao lado do Direto do Campo na beira mar continental</t>
  </si>
  <si>
    <t>operacional@piatannatural.com.br</t>
  </si>
  <si>
    <t>Lojas Americanas-201033157264001,003092</t>
  </si>
  <si>
    <t>Gel Dental Natural Romã e Melaleuca SEM FLÚOR 90g - Piatan Natural</t>
  </si>
  <si>
    <t>Gel Dental Natural Hortelã com Gengibre e Melaleuca SEM FLÚOR 90g - Piatan Natural</t>
  </si>
  <si>
    <t>6707f2232f49b2725a29a31b</t>
  </si>
  <si>
    <t>2410107WR308MC</t>
  </si>
  <si>
    <t>10-10-2024 12:26:27</t>
  </si>
  <si>
    <t>Letícia</t>
  </si>
  <si>
    <t>Correia Barbosa</t>
  </si>
  <si>
    <t>01637667540@shopee.com.br</t>
  </si>
  <si>
    <t>Rua da paz</t>
  </si>
  <si>
    <t>135</t>
  </si>
  <si>
    <t>Fleming</t>
  </si>
  <si>
    <t>Catu</t>
  </si>
  <si>
    <t>48110000</t>
  </si>
  <si>
    <t>01637667540</t>
  </si>
  <si>
    <t>2410107WR308MC@shopee.com.br</t>
  </si>
  <si>
    <t>2410107WR308MC,003093</t>
  </si>
  <si>
    <t>14-10-2024 12:26:27</t>
  </si>
  <si>
    <t>6708166fb292196f9159d294</t>
  </si>
  <si>
    <t>24101183VESCK3</t>
  </si>
  <si>
    <t>10-10-2024 15:01:19</t>
  </si>
  <si>
    <t>Elaine</t>
  </si>
  <si>
    <t>Cereia</t>
  </si>
  <si>
    <t>00614988152@shopee.com.br</t>
  </si>
  <si>
    <t>Rua Alfredo Camilo de Oliveira Santos</t>
  </si>
  <si>
    <t>77</t>
  </si>
  <si>
    <t>Casa 5</t>
  </si>
  <si>
    <t>Jardim Virgínia</t>
  </si>
  <si>
    <t>11442185</t>
  </si>
  <si>
    <t>00614988152</t>
  </si>
  <si>
    <t>24101183VESCK3@shopee.com.br</t>
  </si>
  <si>
    <t>24101183VESCK3,003098</t>
  </si>
  <si>
    <t>14-10-2024 15:01:19</t>
  </si>
  <si>
    <t>67084df27061b26f98fd2cd3</t>
  </si>
  <si>
    <t>2410118M6M3VEG</t>
  </si>
  <si>
    <t>10-10-2024 18:58:10</t>
  </si>
  <si>
    <t>alves</t>
  </si>
  <si>
    <t>10817030670@shopee.com.br</t>
  </si>
  <si>
    <t>Rua José Gomes</t>
  </si>
  <si>
    <t>42</t>
  </si>
  <si>
    <t>José Carlos Vale de Lima</t>
  </si>
  <si>
    <t>39402350</t>
  </si>
  <si>
    <t>10817030670</t>
  </si>
  <si>
    <t>2410118M6M3VEG@shopee.com.br</t>
  </si>
  <si>
    <t>16-10-2024 21:00:00</t>
  </si>
  <si>
    <t>14-10-2024 18:58:10</t>
  </si>
  <si>
    <t>670872c59b402f6fb1ab22e0</t>
  </si>
  <si>
    <t>2410118VH7MQVD</t>
  </si>
  <si>
    <t>10-10-2024 21:35:17</t>
  </si>
  <si>
    <t>Caio</t>
  </si>
  <si>
    <t>Mattos</t>
  </si>
  <si>
    <t>07670642912@shopee.com.br</t>
  </si>
  <si>
    <t>Rua Juvenal de Carvalho</t>
  </si>
  <si>
    <t>954</t>
  </si>
  <si>
    <t>Fátima</t>
  </si>
  <si>
    <t>60050220</t>
  </si>
  <si>
    <t>07670642912</t>
  </si>
  <si>
    <t>2410118VH7MQVD@shopee.com.br</t>
  </si>
  <si>
    <t>24-10-2024 21:00:00</t>
  </si>
  <si>
    <t>14-10-2024 21:35:17</t>
  </si>
  <si>
    <t>Desodorante Roll On Unissex Neutro Sem Aluminio Vegano Sem Cheiro 75ml Piatan Natural</t>
  </si>
  <si>
    <t>*1603</t>
  </si>
  <si>
    <t>67087a90d54864706fa85908</t>
  </si>
  <si>
    <t>2410118XFPH51J</t>
  </si>
  <si>
    <t>10-10-2024 22:08:32</t>
  </si>
  <si>
    <t>Mírian</t>
  </si>
  <si>
    <t>Hellen Viana</t>
  </si>
  <si>
    <t>06330000352@shopee.com.br</t>
  </si>
  <si>
    <t>Rua Firmino Teixeira Amaral</t>
  </si>
  <si>
    <t>1940</t>
  </si>
  <si>
    <t>Angelim</t>
  </si>
  <si>
    <t>Piauí</t>
  </si>
  <si>
    <t>64034125</t>
  </si>
  <si>
    <t>06330000352</t>
  </si>
  <si>
    <t>2410118XFPH51J@shopee.com.br</t>
  </si>
  <si>
    <t>14-10-2024 22:08:32</t>
  </si>
  <si>
    <t>67088471d54864706fa86d95</t>
  </si>
  <si>
    <t>8397-139299207</t>
  </si>
  <si>
    <t>10-10-2024 22:50:41</t>
  </si>
  <si>
    <t>Pedro</t>
  </si>
  <si>
    <t>bmFuZGF2aXgyNkBob@grupoboticario.com.br</t>
  </si>
  <si>
    <t>27</t>
  </si>
  <si>
    <t>996891479</t>
  </si>
  <si>
    <t>Rua Pedro Busatto</t>
  </si>
  <si>
    <t>300</t>
  </si>
  <si>
    <t>Apto 402 ed Telma</t>
  </si>
  <si>
    <t>Jardim Camburi</t>
  </si>
  <si>
    <t>29090470</t>
  </si>
  <si>
    <t>10475853750</t>
  </si>
  <si>
    <t>PIX</t>
  </si>
  <si>
    <t>21-10-2024 22:50:38</t>
  </si>
  <si>
    <t>10-10-2024 22:51:41</t>
  </si>
  <si>
    <t>14-10-2024 22:51:41</t>
  </si>
  <si>
    <t>Desodorante Roll-On Renova 55ml Piatan proteção natural contra odores</t>
  </si>
  <si>
    <t>2024-10-12T03:38:48.856Z</t>
  </si>
  <si>
    <t>2024-10-13T04:53:48.930Z</t>
  </si>
  <si>
    <t>2024-10-11T15:16:53.529Z</t>
  </si>
  <si>
    <t>11-10-2024 08:23:29</t>
  </si>
  <si>
    <t>Nota Fiscal sendo processada pelo Marketplace.
Agendado a coleta do pedido no período entre 11/10/24 16:00 e 11/10/24 21:00
Aguardando a retirada do pacote pela Amazon do vendedor.
A Amazon retirou o pacote do vendedor.</t>
  </si>
  <si>
    <t>Etiqueta gerado(a) automaticamente
Nota fiscal enviada com sucesso para a B2W.</t>
  </si>
  <si>
    <t>Arquivo da Nota fiscal enviado a Shopee.
Arquivo da Nota fiscal enviado a Shopee.
Etiqueta gerado(a) automaticamente
Arquivo Zpl gerado(a) automaticamente</t>
  </si>
  <si>
    <t>2410118M6M3VEG,003107</t>
  </si>
  <si>
    <t>Arquivo da Nota fiscal enviado a Shopee.</t>
  </si>
  <si>
    <t>2410118VH7MQVD,003108</t>
  </si>
  <si>
    <t>2410118XFPH51J,003109</t>
  </si>
  <si>
    <t>139299207,003110</t>
  </si>
  <si>
    <t>6708c97d1cb4a46f35e028e1</t>
  </si>
  <si>
    <t>2410118QWJ7DHD</t>
  </si>
  <si>
    <t>11-10-2024 03:45:17</t>
  </si>
  <si>
    <t>Pace</t>
  </si>
  <si>
    <t>27446478888@shopee.com.br</t>
  </si>
  <si>
    <t>Rua 4</t>
  </si>
  <si>
    <t>529</t>
  </si>
  <si>
    <t>Jd Donangela</t>
  </si>
  <si>
    <t>Rio Claro</t>
  </si>
  <si>
    <t>13500030</t>
  </si>
  <si>
    <t>27446478888</t>
  </si>
  <si>
    <t>2410118QWJ7DHD@shopee.com.br</t>
  </si>
  <si>
    <t>2410118QWJ7DHD,003111</t>
  </si>
  <si>
    <t>14-10-2024 03:45:17</t>
  </si>
  <si>
    <t>6709331c0335f1717d2b97c1</t>
  </si>
  <si>
    <t>241011AAUEKU19</t>
  </si>
  <si>
    <t>11-10-2024 11:15:56</t>
  </si>
  <si>
    <t>Geane</t>
  </si>
  <si>
    <t>Lima da Silva</t>
  </si>
  <si>
    <t>04037559307@shopee.com.br</t>
  </si>
  <si>
    <t>Quadra 9</t>
  </si>
  <si>
    <t>9</t>
  </si>
  <si>
    <t>Perto do Lima Construção</t>
  </si>
  <si>
    <t>Jardim Guaíra I</t>
  </si>
  <si>
    <t>Águas Lindas de Goiás</t>
  </si>
  <si>
    <t>Goiás</t>
  </si>
  <si>
    <t>72912648</t>
  </si>
  <si>
    <t>04037559307</t>
  </si>
  <si>
    <t>241011AAUEKU19@shopee.com.br</t>
  </si>
  <si>
    <t>241011AAUEKU19,003113</t>
  </si>
  <si>
    <t>14-10-2024 11:15:56</t>
  </si>
  <si>
    <t>6709f1bab430ab710fa23ca0</t>
  </si>
  <si>
    <t>241012BR5V2NVF</t>
  </si>
  <si>
    <t>12-10-2024 00:49:14</t>
  </si>
  <si>
    <t>Joice</t>
  </si>
  <si>
    <t>Guimarães Serra</t>
  </si>
  <si>
    <t>49230057851@shopee.com.br</t>
  </si>
  <si>
    <t>Avenida Helvino Moraes</t>
  </si>
  <si>
    <t>531</t>
  </si>
  <si>
    <t>Smart Home - bloco C - 315</t>
  </si>
  <si>
    <t>Vila São José</t>
  </si>
  <si>
    <t>Taubaté</t>
  </si>
  <si>
    <t>12070450</t>
  </si>
  <si>
    <t>49230057851</t>
  </si>
  <si>
    <t>241012BR5V2NVF@shopee.com.br</t>
  </si>
  <si>
    <t>241012BR5V2NVF,003121</t>
  </si>
  <si>
    <t>14-10-2024 00:49:14</t>
  </si>
  <si>
    <t>670ac6fe0b4caa72075c9abe</t>
  </si>
  <si>
    <t>8397-139351517</t>
  </si>
  <si>
    <t>12-10-2024 15:59:10</t>
  </si>
  <si>
    <t>Ascencio</t>
  </si>
  <si>
    <t>aXNhYmVsYS5hc2Nlb@grupoboticario.com.br</t>
  </si>
  <si>
    <t>19</t>
  </si>
  <si>
    <t>996662441</t>
  </si>
  <si>
    <t>Rua João Dias de Souza</t>
  </si>
  <si>
    <t>225</t>
  </si>
  <si>
    <t>apto 21</t>
  </si>
  <si>
    <t>Parque Campolim</t>
  </si>
  <si>
    <t>18048090</t>
  </si>
  <si>
    <t>39356896836</t>
  </si>
  <si>
    <t>139351517,003125</t>
  </si>
  <si>
    <t>CARD</t>
  </si>
  <si>
    <t>21-10-2024 15:58:57</t>
  </si>
  <si>
    <t>12-10-2024 16:00:09</t>
  </si>
  <si>
    <t>14-10-2024 16:00:09</t>
  </si>
  <si>
    <t>Piatan Natural Oral Veg Romã com Menta e Melaleuca - Gel Dental 90g</t>
  </si>
  <si>
    <t>670af01cb92a09700fe9cff7</t>
  </si>
  <si>
    <t>241013DMVS0DH5</t>
  </si>
  <si>
    <t>12-10-2024 18:54:36</t>
  </si>
  <si>
    <t>241013DMVS0DH5@shopee.com.br</t>
  </si>
  <si>
    <t>241013DMVS0DH5,003127</t>
  </si>
  <si>
    <t>14-10-2024 18:54:36</t>
  </si>
  <si>
    <t>670b1ede411a2a70fbeed436</t>
  </si>
  <si>
    <t>Lojas Americanas-201033217100001</t>
  </si>
  <si>
    <t>12-10-2024 22:14:06</t>
  </si>
  <si>
    <t>Adriana</t>
  </si>
  <si>
    <t>Vigarini Da Silva</t>
  </si>
  <si>
    <t>45534626801@email.com.br</t>
  </si>
  <si>
    <t>Avenida Curió</t>
  </si>
  <si>
    <t>868</t>
  </si>
  <si>
    <t>apt 3B</t>
  </si>
  <si>
    <t>Campanário</t>
  </si>
  <si>
    <t>Diadema</t>
  </si>
  <si>
    <t>09931620</t>
  </si>
  <si>
    <t>45534626801</t>
  </si>
  <si>
    <t>Vigarini</t>
  </si>
  <si>
    <t>Lojas Americanas-201033217100001,003131</t>
  </si>
  <si>
    <t>Kit Shampoo e Condicionador Natural Proteína De Arroz 300ml - Piatan Natural</t>
  </si>
  <si>
    <t>670bf73235bb576ff9a3480d</t>
  </si>
  <si>
    <t>241014FKGNYW5U</t>
  </si>
  <si>
    <t>13-10-2024 13:37:06</t>
  </si>
  <si>
    <t>Nataniel</t>
  </si>
  <si>
    <t>Leite de Brito</t>
  </si>
  <si>
    <t>10701437405@shopee.com.br</t>
  </si>
  <si>
    <t>Avenida Augusto staben</t>
  </si>
  <si>
    <t>134</t>
  </si>
  <si>
    <t>Condomínio valente II / Ap 5</t>
  </si>
  <si>
    <t>Jardim Paulista</t>
  </si>
  <si>
    <t>Campina Grande do Sul</t>
  </si>
  <si>
    <t>83430000</t>
  </si>
  <si>
    <t>10701437405</t>
  </si>
  <si>
    <t>241014FKGNYW5U@shopee.com.br</t>
  </si>
  <si>
    <t>241014FKGNYW5U,003134</t>
  </si>
  <si>
    <t>15-10-2024 13:37:06</t>
  </si>
  <si>
    <t>670c037ab430ab710fa3db50</t>
  </si>
  <si>
    <t>241014FPN12D5W</t>
  </si>
  <si>
    <t>13-10-2024 14:29:30</t>
  </si>
  <si>
    <t>Roberta</t>
  </si>
  <si>
    <t>Frontelmo</t>
  </si>
  <si>
    <t>31901780899@shopee.com.br</t>
  </si>
  <si>
    <t>Rua Santo Amaro</t>
  </si>
  <si>
    <t>107</t>
  </si>
  <si>
    <t>Apto 104</t>
  </si>
  <si>
    <t>Glória</t>
  </si>
  <si>
    <t>22211230</t>
  </si>
  <si>
    <t>31901780899</t>
  </si>
  <si>
    <t>241014FPN12D5W@shopee.com.br</t>
  </si>
  <si>
    <t>241014FPN12D5W,003135</t>
  </si>
  <si>
    <t>15-10-2024 14:29:30</t>
  </si>
  <si>
    <t>670c2b97881d1147e9751f17</t>
  </si>
  <si>
    <t>241014G07YW77Q</t>
  </si>
  <si>
    <t>13-10-2024 17:20:39</t>
  </si>
  <si>
    <t>Gorete Hanauer</t>
  </si>
  <si>
    <t>08411755940@shopee.com.br</t>
  </si>
  <si>
    <t>Casa grande</t>
  </si>
  <si>
    <t>412</t>
  </si>
  <si>
    <t>Floresta</t>
  </si>
  <si>
    <t>São Miguel do Iguaçu</t>
  </si>
  <si>
    <t>85877000</t>
  </si>
  <si>
    <t>08411755940</t>
  </si>
  <si>
    <t>241014G07YW77Q@shopee.com.br</t>
  </si>
  <si>
    <t>241014G07YW77Q,003136</t>
  </si>
  <si>
    <t>15-10-2024 17:20:39</t>
  </si>
  <si>
    <t>Kit Tratamento Capilar Vegano de Protéina de Arroz com Shampoo, Condicionador e Máscara Piatan</t>
  </si>
  <si>
    <t>*2510</t>
  </si>
  <si>
    <t>670c30739ea62c701beb4b27</t>
  </si>
  <si>
    <t>241014G13WEWS6</t>
  </si>
  <si>
    <t>13-10-2024 17:41:23</t>
  </si>
  <si>
    <t>Bruna</t>
  </si>
  <si>
    <t>Araújo Dias</t>
  </si>
  <si>
    <t>01524947156@shopee.com.br</t>
  </si>
  <si>
    <t>Avenida Castro Alves</t>
  </si>
  <si>
    <t>SN</t>
  </si>
  <si>
    <t>Qd 46 Lt05</t>
  </si>
  <si>
    <t>Setor Boa Vista</t>
  </si>
  <si>
    <t>Mineiros</t>
  </si>
  <si>
    <t>75830303</t>
  </si>
  <si>
    <t>01524947156</t>
  </si>
  <si>
    <t>241014G13WEWS6@shopee.com.br</t>
  </si>
  <si>
    <t>241014G13WEWS6,003137</t>
  </si>
  <si>
    <t>15-10-2024 17:41:23</t>
  </si>
  <si>
    <t>670c4194e5121d537af2934c</t>
  </si>
  <si>
    <t>701-7990322-5870622</t>
  </si>
  <si>
    <t>13-10-2024 18:54:28</t>
  </si>
  <si>
    <t>juscelia</t>
  </si>
  <si>
    <t>cz5t16m2635zq3f@marketplace.amazon.com.br</t>
  </si>
  <si>
    <t>98205-1767</t>
  </si>
  <si>
    <t>Rua Agrimensor Sugaya</t>
  </si>
  <si>
    <t>391</t>
  </si>
  <si>
    <t>Apto 63 t2</t>
  </si>
  <si>
    <t>Colônia (Zona Leste)</t>
  </si>
  <si>
    <t>08260030</t>
  </si>
  <si>
    <t>296.841.088-18</t>
  </si>
  <si>
    <t>JUSCELIA</t>
  </si>
  <si>
    <t>NEVES DE SOUZA</t>
  </si>
  <si>
    <t>701-7990322-5870622,003138</t>
  </si>
  <si>
    <t>670c648d042fde72bb36f8d0</t>
  </si>
  <si>
    <t>241014GDD650SN</t>
  </si>
  <si>
    <t>13-10-2024 21:23:41</t>
  </si>
  <si>
    <t>Leticia</t>
  </si>
  <si>
    <t>Martins Novaes</t>
  </si>
  <si>
    <t>02990157930@shopee.com.br</t>
  </si>
  <si>
    <t>Rua Ametista</t>
  </si>
  <si>
    <t>311</t>
  </si>
  <si>
    <t>Jardim Pérola</t>
  </si>
  <si>
    <t>Cornélio Procópio</t>
  </si>
  <si>
    <t>86300000</t>
  </si>
  <si>
    <t>02990157930</t>
  </si>
  <si>
    <t>241014GDD650SN@shopee.com.br</t>
  </si>
  <si>
    <t>241014GDD650SN,003140</t>
  </si>
  <si>
    <t>15-10-2024 21:23:41</t>
  </si>
  <si>
    <t>1468910514159-01</t>
  </si>
  <si>
    <t>Raphael</t>
  </si>
  <si>
    <t>de Paula</t>
  </si>
  <si>
    <t>08793404603</t>
  </si>
  <si>
    <t>faelmadcorrea@gmail.com</t>
  </si>
  <si>
    <t>Raphael mamede correa de paula</t>
  </si>
  <si>
    <t>Quadra SQN 108 Bloco J</t>
  </si>
  <si>
    <t>Apt 503</t>
  </si>
  <si>
    <t>Asa Norte</t>
  </si>
  <si>
    <t>70744-100</t>
  </si>
  <si>
    <t>-3.6</t>
  </si>
  <si>
    <t>096872</t>
  </si>
  <si>
    <t>2024-10-14 00:12:26Z</t>
  </si>
  <si>
    <t>F92DDB12D77E4230A3A4AF6EC145257F</t>
  </si>
  <si>
    <t>B6ED3669542B4CBD9E7FD1F7F54E4880</t>
  </si>
  <si>
    <t>3.87</t>
  </si>
  <si>
    <t>1468890514157-01</t>
  </si>
  <si>
    <t>cont.carolsantos@gmail.com</t>
  </si>
  <si>
    <t>Ana Carolina Santos</t>
  </si>
  <si>
    <t>Rua Papa João XXIII</t>
  </si>
  <si>
    <t>Vila Industrial</t>
  </si>
  <si>
    <t>12220-540</t>
  </si>
  <si>
    <t>119.7</t>
  </si>
  <si>
    <t>6.89</t>
  </si>
  <si>
    <t>2024-10-13 22:08:06Z</t>
  </si>
  <si>
    <t>F8C79B289A0841B88EF5FCD8A5E4123D</t>
  </si>
  <si>
    <t>EFD77FB4D86D4050BD9CB7D55617E196</t>
  </si>
  <si>
    <t>6.81</t>
  </si>
  <si>
    <t>1468890514155-01</t>
  </si>
  <si>
    <t xml:space="preserve">Siqueira </t>
  </si>
  <si>
    <t>patyozanic@gmail.com</t>
  </si>
  <si>
    <t>São José do Rio Preto</t>
  </si>
  <si>
    <t xml:space="preserve">Patricia Siqueira </t>
  </si>
  <si>
    <t>Rua Carlos Batista de Souza</t>
  </si>
  <si>
    <t>Casa 55</t>
  </si>
  <si>
    <t>Jardim Conceição</t>
  </si>
  <si>
    <t>15030-750</t>
  </si>
  <si>
    <t>119.77</t>
  </si>
  <si>
    <t>13.82</t>
  </si>
  <si>
    <t>-39.93</t>
  </si>
  <si>
    <t>2024-10-13 21:56:12Z</t>
  </si>
  <si>
    <t>77AE234B58F04946A326614580D557A7</t>
  </si>
  <si>
    <t>AC6D4C9E75E241E6B18DA6FBD45233D6</t>
  </si>
  <si>
    <t>Piatan Gel de Limpeza Facial Resveratrol 150ml</t>
  </si>
  <si>
    <t>/piatan-gel-de-limpeza-facial-resveratrol-150ml/p</t>
  </si>
  <si>
    <t>7.03</t>
  </si>
  <si>
    <t>1468860514149-01</t>
  </si>
  <si>
    <t>Daiana</t>
  </si>
  <si>
    <t>Ferreira</t>
  </si>
  <si>
    <t>08628447628</t>
  </si>
  <si>
    <t>daiana.bruna20@hotmail.com</t>
  </si>
  <si>
    <t>Daiana Bruna Ferreira</t>
  </si>
  <si>
    <t>Rua Bálsamo</t>
  </si>
  <si>
    <t>Marilândia</t>
  </si>
  <si>
    <t>30692-680</t>
  </si>
  <si>
    <t>105.89</t>
  </si>
  <si>
    <t>63.92</t>
  </si>
  <si>
    <t>8.97</t>
  </si>
  <si>
    <t>-21.96</t>
  </si>
  <si>
    <t>2024-10-13 18:49:22Z</t>
  </si>
  <si>
    <t>E562CD6966AF48179A637046E666DAEC</t>
  </si>
  <si>
    <t>2B00103D563740D7AE63F694A618648A</t>
  </si>
  <si>
    <t>23.92</t>
  </si>
  <si>
    <t>9.08</t>
  </si>
  <si>
    <t>1468800514145-01</t>
  </si>
  <si>
    <t>Rosa</t>
  </si>
  <si>
    <t>09322486678</t>
  </si>
  <si>
    <t>caioalves.rosa10@gmail.com</t>
  </si>
  <si>
    <t>Filipe Ericshen</t>
  </si>
  <si>
    <t>Rua Conselheiro Galvão</t>
  </si>
  <si>
    <t>Próximo a pizzaria Dominos</t>
  </si>
  <si>
    <t>Santa Rosa</t>
  </si>
  <si>
    <t>31255-750</t>
  </si>
  <si>
    <t>19.62</t>
  </si>
  <si>
    <t>T05774</t>
  </si>
  <si>
    <t>2024-10-13 12:52:34Z</t>
  </si>
  <si>
    <t>F06C733369D04E2DA0B043D8062B4547</t>
  </si>
  <si>
    <t>D6F1F8B152EB4E70A88B2E63AA9DC099</t>
  </si>
  <si>
    <t>1468760514143-01</t>
  </si>
  <si>
    <t>Thamires</t>
  </si>
  <si>
    <t>Lima</t>
  </si>
  <si>
    <t>03600504177</t>
  </si>
  <si>
    <t>thamiresgama20@gmail.com</t>
  </si>
  <si>
    <t>Thamires Lima</t>
  </si>
  <si>
    <t>Quadra QC 3 Rua L</t>
  </si>
  <si>
    <t>09</t>
  </si>
  <si>
    <t>Jardins Mangueiral (Jardim Botânico)</t>
  </si>
  <si>
    <t>71687-286</t>
  </si>
  <si>
    <t>159.8</t>
  </si>
  <si>
    <t>2024-10-13 09:29:21Z</t>
  </si>
  <si>
    <t>AD81A948114E4319884BE104046BEDFF</t>
  </si>
  <si>
    <t>DF70E801F1F94BA480EA9DD7936E870E</t>
  </si>
  <si>
    <t>1468640514141-01</t>
  </si>
  <si>
    <t>Fidelis</t>
  </si>
  <si>
    <t>04975763842</t>
  </si>
  <si>
    <t>rosee.fidelis@gmail.com</t>
  </si>
  <si>
    <t>Rosangela Aparecida Fidelis</t>
  </si>
  <si>
    <t>Rua Santo Alberto</t>
  </si>
  <si>
    <t>Vila São Pedro</t>
  </si>
  <si>
    <t>04676-042</t>
  </si>
  <si>
    <t>2024-10-12 21:17:15Z</t>
  </si>
  <si>
    <t>36F6853124F2413396BD8B622464F064</t>
  </si>
  <si>
    <t>12382D53431142A4973A635F3CEB7F89</t>
  </si>
  <si>
    <t>14.59</t>
  </si>
  <si>
    <t>1468630514137-01</t>
  </si>
  <si>
    <t>CAROLINA</t>
  </si>
  <si>
    <t>LISBOA</t>
  </si>
  <si>
    <t>09733890600</t>
  </si>
  <si>
    <t>carolinaglb@hotmail.com</t>
  </si>
  <si>
    <t>CAROLINA LISBOA</t>
  </si>
  <si>
    <t>Rua Ana Bilhar</t>
  </si>
  <si>
    <t>60160-110</t>
  </si>
  <si>
    <t>2024-10-25 08:00:00Z</t>
  </si>
  <si>
    <t>Monicawagner</t>
  </si>
  <si>
    <t>118.26</t>
  </si>
  <si>
    <t>23.04</t>
  </si>
  <si>
    <t>-13.14</t>
  </si>
  <si>
    <t>Influencer, Frete grátis, FRETE GRÁTIS INFLUENCER, Frete grátis R$ 109,99</t>
  </si>
  <si>
    <t>026000</t>
  </si>
  <si>
    <t>2024-10-12 20:13:34Z</t>
  </si>
  <si>
    <t>6AC0C967B6D84937B92FBB97CA976F1A</t>
  </si>
  <si>
    <t>5FB88B90E2094AD982F95F14DA1FFF9D</t>
  </si>
  <si>
    <t>1468630514135-01</t>
  </si>
  <si>
    <t>Nubia</t>
  </si>
  <si>
    <t>Lorenzoni</t>
  </si>
  <si>
    <t>06991674699</t>
  </si>
  <si>
    <t>nubialorenzoni@hotmail.com</t>
  </si>
  <si>
    <t>Nubia Alaine Costa Lorenzoni</t>
  </si>
  <si>
    <t>Rua Passa Tempo</t>
  </si>
  <si>
    <t>apto 400</t>
  </si>
  <si>
    <t>Carmo</t>
  </si>
  <si>
    <t>30310-760</t>
  </si>
  <si>
    <t>77.53</t>
  </si>
  <si>
    <t>-19.98</t>
  </si>
  <si>
    <t>2024-10-12 19:50:25Z</t>
  </si>
  <si>
    <t>F7A081B2512746A283DCF9E0A9C0E6D7</t>
  </si>
  <si>
    <t>DB899ECEC26043FAAD1D115538DC98D6</t>
  </si>
  <si>
    <t>1468610514133-01</t>
  </si>
  <si>
    <t>Marcela</t>
  </si>
  <si>
    <t>Cruz</t>
  </si>
  <si>
    <t>mscruz2000@gmail.com</t>
  </si>
  <si>
    <t>Marcela Cruz</t>
  </si>
  <si>
    <t>Rua Elpídio dos Santos</t>
  </si>
  <si>
    <t>Jardim Mourisco</t>
  </si>
  <si>
    <t>12061-307</t>
  </si>
  <si>
    <t>[GE] [Vendas] Carrinho abandonado</t>
  </si>
  <si>
    <t>60.82</t>
  </si>
  <si>
    <t>40.36</t>
  </si>
  <si>
    <t>-19.44</t>
  </si>
  <si>
    <t>2024-10-12 17:43:27Z</t>
  </si>
  <si>
    <t>40F04D8EC0224F6C9F590EF5C782496A</t>
  </si>
  <si>
    <t>4C36636BB9BA448DAAC756168F0C8EC7</t>
  </si>
  <si>
    <t>1468570514131-01</t>
  </si>
  <si>
    <t>Hipólito</t>
  </si>
  <si>
    <t>Moreira</t>
  </si>
  <si>
    <t>07330438448</t>
  </si>
  <si>
    <t>hipolitodouglas@gmail.com</t>
  </si>
  <si>
    <t>Poços de Caldas</t>
  </si>
  <si>
    <t>Hipólito Moreira</t>
  </si>
  <si>
    <t>Rua Maria Moreira da Silva</t>
  </si>
  <si>
    <t>Jardim das Hortênsias</t>
  </si>
  <si>
    <t>37705-005</t>
  </si>
  <si>
    <t>105.14</t>
  </si>
  <si>
    <t>80.92</t>
  </si>
  <si>
    <t>20.39</t>
  </si>
  <si>
    <t>-24.66</t>
  </si>
  <si>
    <t>A Vista, Primeira Compra, Frete grátis</t>
  </si>
  <si>
    <t>2024-10-12 14:19:14Z</t>
  </si>
  <si>
    <t>59EEE61D57ED42928C879655C954F5BE</t>
  </si>
  <si>
    <t>048731289F764A3C93E14702A75C9575</t>
  </si>
  <si>
    <t>0.04</t>
  </si>
  <si>
    <t>1468550514129-01</t>
  </si>
  <si>
    <t>Ana</t>
  </si>
  <si>
    <t>anamariavieira0@gmail.com</t>
  </si>
  <si>
    <t>Guarulhos</t>
  </si>
  <si>
    <t>Ana Maria</t>
  </si>
  <si>
    <t>Rua Particular E</t>
  </si>
  <si>
    <t>Rua sem saída, em frente da rua Jeremoabo 823</t>
  </si>
  <si>
    <t>Jardim Presidente Dutra</t>
  </si>
  <si>
    <t>07172-375</t>
  </si>
  <si>
    <t>224.7</t>
  </si>
  <si>
    <t>5.37</t>
  </si>
  <si>
    <t>-74.9</t>
  </si>
  <si>
    <t>080503</t>
  </si>
  <si>
    <t>2024-10-12 12:23:27Z</t>
  </si>
  <si>
    <t>45E982ABC23B4D56BFDEA3CF99E43D8F</t>
  </si>
  <si>
    <t>AB74073CB6E24DF5B717820DC0B75695</t>
  </si>
  <si>
    <t>10.86</t>
  </si>
  <si>
    <t>2024-10-11 13:40:08Z</t>
  </si>
  <si>
    <t>AK542408125BR</t>
  </si>
  <si>
    <t>003002760</t>
  </si>
  <si>
    <t>1468520514127-01</t>
  </si>
  <si>
    <t>442.12</t>
  </si>
  <si>
    <t>11.85</t>
  </si>
  <si>
    <t>-357.18</t>
  </si>
  <si>
    <t>2024-10-12 08:47:42Z</t>
  </si>
  <si>
    <t>737D57CE84C44D8687F1EDF51BF597BB</t>
  </si>
  <si>
    <t>43BEB25CE0AC4B5BACF4B5A58E8BBBFF</t>
  </si>
  <si>
    <t>97.42</t>
  </si>
  <si>
    <t>3.95</t>
  </si>
  <si>
    <t>3.9</t>
  </si>
  <si>
    <t>2.63</t>
  </si>
  <si>
    <t>1468410514125-01</t>
  </si>
  <si>
    <t xml:space="preserve">Berenilton </t>
  </si>
  <si>
    <t>Tito Costa</t>
  </si>
  <si>
    <t>dizaionrio@gmail.com</t>
  </si>
  <si>
    <t>Duque de Caxias</t>
  </si>
  <si>
    <t>Berenilton  Tito Costa</t>
  </si>
  <si>
    <t>Avenida Perimetral Pedro Lessa</t>
  </si>
  <si>
    <t>Casa 03</t>
  </si>
  <si>
    <t>Jardim Leal</t>
  </si>
  <si>
    <t>25035-800</t>
  </si>
  <si>
    <t>81.75</t>
  </si>
  <si>
    <t>21.85</t>
  </si>
  <si>
    <t>2024-10-11 22:21:46Z</t>
  </si>
  <si>
    <t>0C6AE502D83B40DCA0C8F106C0CFCA34</t>
  </si>
  <si>
    <t>75F5AEB4A6EC4D268C7C23B7295F17C1</t>
  </si>
  <si>
    <t>1468410514123-01</t>
  </si>
  <si>
    <t>thaty_aoliv@hotmail.com</t>
  </si>
  <si>
    <t>Tatiana Oliveira</t>
  </si>
  <si>
    <t>Rua Vinte e Um de Abril</t>
  </si>
  <si>
    <t>Apto. 156C</t>
  </si>
  <si>
    <t>Monte Castelo</t>
  </si>
  <si>
    <t>12215-290</t>
  </si>
  <si>
    <t>110.16</t>
  </si>
  <si>
    <t>6.82</t>
  </si>
  <si>
    <t>2024-10-11 22:12:57Z</t>
  </si>
  <si>
    <t>0AB57CF972124B69948CD499E86643BF</t>
  </si>
  <si>
    <t>6F707CDD2AE54D95883E7E5B704D0239</t>
  </si>
  <si>
    <t>1468360514111-01</t>
  </si>
  <si>
    <t>Natali</t>
  </si>
  <si>
    <t>Pereira</t>
  </si>
  <si>
    <t>05027043570</t>
  </si>
  <si>
    <t>natali.mateo@gmail.con</t>
  </si>
  <si>
    <t>Natali Pereira</t>
  </si>
  <si>
    <t>Avenida São Luís</t>
  </si>
  <si>
    <t xml:space="preserve">Vem e vê armarinho </t>
  </si>
  <si>
    <t>Paripe</t>
  </si>
  <si>
    <t>40810-630</t>
  </si>
  <si>
    <t>2024-10-21 16:47:42Z</t>
  </si>
  <si>
    <t>VOLTA15</t>
  </si>
  <si>
    <t>114.42</t>
  </si>
  <si>
    <t>29.66</t>
  </si>
  <si>
    <t>5.78</t>
  </si>
  <si>
    <t>-20.18</t>
  </si>
  <si>
    <t>Cupom Carrinho Abandonado VOLTA15, Frete grátis, Frete grátis R$ 109,99</t>
  </si>
  <si>
    <t>2024-10-11 16:47:39Z</t>
  </si>
  <si>
    <t>FB8E22CC4E9C4BF6AFBFB9A735320591</t>
  </si>
  <si>
    <t>D4771150F54846B2B36746D740117B74</t>
  </si>
  <si>
    <t>33.92</t>
  </si>
  <si>
    <t>5.76</t>
  </si>
  <si>
    <t>1468340514109-01</t>
  </si>
  <si>
    <t>Raquel</t>
  </si>
  <si>
    <t>Rua Rufino Garcia dos Santos</t>
  </si>
  <si>
    <t>2024-10-28 14:49:58Z</t>
  </si>
  <si>
    <t>269.6</t>
  </si>
  <si>
    <t>12.61</t>
  </si>
  <si>
    <t>063341</t>
  </si>
  <si>
    <t>2024-10-11 14:49:56Z</t>
  </si>
  <si>
    <t>74B98FD95AB94FDA982ED3597219AB25</t>
  </si>
  <si>
    <t>C44CBD3B5576450D92AC07568243851A</t>
  </si>
  <si>
    <t>1468330514107-01</t>
  </si>
  <si>
    <t>Bossa</t>
  </si>
  <si>
    <t>braquelbossa@hotmail.com</t>
  </si>
  <si>
    <t>Raquel Bossa</t>
  </si>
  <si>
    <t>Rua Adolfo Serra</t>
  </si>
  <si>
    <t>CAZA DE BELEZA Crisrozzini</t>
  </si>
  <si>
    <t>Alto da Boa Vista</t>
  </si>
  <si>
    <t>14025-520</t>
  </si>
  <si>
    <t>2024-10-16 14:04:54Z</t>
  </si>
  <si>
    <t>20.66</t>
  </si>
  <si>
    <t>078140</t>
  </si>
  <si>
    <t>2024-10-11 14:04:51Z</t>
  </si>
  <si>
    <t>64F6290B4D04456D90D3343EEEDCD3D6</t>
  </si>
  <si>
    <t>D1628B8EF2F54CCAA87A06C3C7465224</t>
  </si>
  <si>
    <t>1468330514105-01</t>
  </si>
  <si>
    <t>Erika</t>
  </si>
  <si>
    <t>da Silva</t>
  </si>
  <si>
    <t>eos7015@gmail.com</t>
  </si>
  <si>
    <t>Recife</t>
  </si>
  <si>
    <t>Erika Oliveira da Silva</t>
  </si>
  <si>
    <t>Rua Juiz Milton Lyra</t>
  </si>
  <si>
    <t>Nova Morada</t>
  </si>
  <si>
    <t>Caxangá</t>
  </si>
  <si>
    <t>50980-585</t>
  </si>
  <si>
    <t>2024-10-22 13:59:42Z</t>
  </si>
  <si>
    <t>email_2_-_marina_primeira_compra_10off</t>
  </si>
  <si>
    <t>119.6</t>
  </si>
  <si>
    <t>12.28</t>
  </si>
  <si>
    <t>2024-10-11 13:59:41Z</t>
  </si>
  <si>
    <t>14E548F19CFB4CEAA88E8D06BF059BCA</t>
  </si>
  <si>
    <t>2C0A254B7FD044DFBBEB0B15ADD95817</t>
  </si>
  <si>
    <t>1468290514101-01</t>
  </si>
  <si>
    <t>Fabiana</t>
  </si>
  <si>
    <t xml:space="preserve">Beyersdorf </t>
  </si>
  <si>
    <t>08219299762</t>
  </si>
  <si>
    <t>vieirafa@uol.com.br</t>
  </si>
  <si>
    <t xml:space="preserve">Fabiana Beyersdorf </t>
  </si>
  <si>
    <t>Rua Farrapos</t>
  </si>
  <si>
    <t xml:space="preserve">N. mudou para 159 mas não no aplicativo </t>
  </si>
  <si>
    <t>Jardim Petrópolis</t>
  </si>
  <si>
    <t>04638-100</t>
  </si>
  <si>
    <t>2024-10-16 09:51:48Z</t>
  </si>
  <si>
    <t>100.05</t>
  </si>
  <si>
    <t>80.73</t>
  </si>
  <si>
    <t>-8.97</t>
  </si>
  <si>
    <t>2024-10-11 09:51:48Z</t>
  </si>
  <si>
    <t>7BB358A932344D70928890CFDAB82EF7</t>
  </si>
  <si>
    <t>A7D397277D044D468B201C948815B461</t>
  </si>
  <si>
    <t>2024-10-11 15:17:44Z</t>
  </si>
  <si>
    <t>06367100008755</t>
  </si>
  <si>
    <t>003002772</t>
  </si>
  <si>
    <t>2024-10-14 08:25:16Z</t>
  </si>
  <si>
    <t>AK546971677BR</t>
  </si>
  <si>
    <t>003002776</t>
  </si>
  <si>
    <t>2024-10-14 08:25:13Z</t>
  </si>
  <si>
    <t>AK546970787BR</t>
  </si>
  <si>
    <t>003002775</t>
  </si>
  <si>
    <t>2024-10-14 08:25:12Z</t>
  </si>
  <si>
    <t>AK546969982BR</t>
  </si>
  <si>
    <t>003002774</t>
  </si>
  <si>
    <t>2024-10-11 15:17:43Z</t>
  </si>
  <si>
    <t>06367100008754</t>
  </si>
  <si>
    <t>003002771</t>
  </si>
  <si>
    <t>2024-10-11 15:17:41Z</t>
  </si>
  <si>
    <t>06367100008753</t>
  </si>
  <si>
    <t>003002770</t>
  </si>
  <si>
    <t>2024-10-11 15:17:40Z</t>
  </si>
  <si>
    <t>06367100008752</t>
  </si>
  <si>
    <t>003002769</t>
  </si>
  <si>
    <t>2024-10-11 15:17:37Z</t>
  </si>
  <si>
    <t>06367100008750</t>
  </si>
  <si>
    <t>003002767</t>
  </si>
  <si>
    <t>2024-10-14 08:25:17Z</t>
  </si>
  <si>
    <t>AK546972448BR</t>
  </si>
  <si>
    <t>003002777</t>
  </si>
  <si>
    <t>2024-10-11 15:17:38Z</t>
  </si>
  <si>
    <t>06367100008751</t>
  </si>
  <si>
    <t>003002768</t>
  </si>
  <si>
    <t>2024-10-14 08:25:10Z</t>
  </si>
  <si>
    <t>AK546965773BR</t>
  </si>
  <si>
    <t>003002773</t>
  </si>
  <si>
    <t>2024-10-11 13:40:06Z</t>
  </si>
  <si>
    <t>AA277225558BR</t>
  </si>
  <si>
    <t>003002759</t>
  </si>
  <si>
    <t>1469140514185-01</t>
  </si>
  <si>
    <t>Luciane</t>
  </si>
  <si>
    <t>Ropelatto</t>
  </si>
  <si>
    <t>lucianerop@hotmail.com</t>
  </si>
  <si>
    <t>Balneário Camboriú</t>
  </si>
  <si>
    <t>Luciane Ropelatto</t>
  </si>
  <si>
    <t>Rua Maçarico</t>
  </si>
  <si>
    <t>casa 2</t>
  </si>
  <si>
    <t>Ariribá</t>
  </si>
  <si>
    <t>88338-580</t>
  </si>
  <si>
    <t>216.58</t>
  </si>
  <si>
    <t>-6.72</t>
  </si>
  <si>
    <t>2024-10-14 22:58:54Z</t>
  </si>
  <si>
    <t>F89E4734E42B44D28D04C47D98E856BE</t>
  </si>
  <si>
    <t>9B9951DF2A0A4F27ADF0F73CF6DE7D92</t>
  </si>
  <si>
    <t>58.1</t>
  </si>
  <si>
    <t>1469130514183-01</t>
  </si>
  <si>
    <t>clarissa</t>
  </si>
  <si>
    <t>caetano</t>
  </si>
  <si>
    <t>clarissamcaetano@gmail.com</t>
  </si>
  <si>
    <t>clarissa caetano</t>
  </si>
  <si>
    <t>Avenida Jacutinga</t>
  </si>
  <si>
    <t>Indianópolis</t>
  </si>
  <si>
    <t>04515-030</t>
  </si>
  <si>
    <t>161.84</t>
  </si>
  <si>
    <t>/10/76/79/177/</t>
  </si>
  <si>
    <t>Mix de Óleos Essenciais Menopausa 10ml Piatan  Mix Oleos Essenciais Menopausa 10ml</t>
  </si>
  <si>
    <t>/mix-de-oleos-essenciais-menopausa-10ml/p</t>
  </si>
  <si>
    <t>10.06</t>
  </si>
  <si>
    <t>-37.96</t>
  </si>
  <si>
    <t>A Vista, Primeira Compra, Frete grátis R$ 109,99</t>
  </si>
  <si>
    <t>2024-10-14 21:51:29Z</t>
  </si>
  <si>
    <t>E949583B79264B818EDF007DD0DE1678</t>
  </si>
  <si>
    <t>95A38B0F00F047F8894223ABF96D00D7</t>
  </si>
  <si>
    <t>9.92</t>
  </si>
  <si>
    <t>1469120514181-01</t>
  </si>
  <si>
    <t>Cassia</t>
  </si>
  <si>
    <t>Paz</t>
  </si>
  <si>
    <t>cassiarodriguespaz@gmail.com</t>
  </si>
  <si>
    <t>Cassia Paz</t>
  </si>
  <si>
    <t>Estrada da Água Branca</t>
  </si>
  <si>
    <t>Depósito Guanabara</t>
  </si>
  <si>
    <t>Padre Miguel</t>
  </si>
  <si>
    <t>21720-161</t>
  </si>
  <si>
    <t>90.51</t>
  </si>
  <si>
    <t>20.71</t>
  </si>
  <si>
    <t>0610</t>
  </si>
  <si>
    <t>2024-10-14 20:31:05Z</t>
  </si>
  <si>
    <t>87C4679F970B40E7A15AEA7C9DD642C2</t>
  </si>
  <si>
    <t>1944688DC95B4682A002917815896189</t>
  </si>
  <si>
    <t>1469100514179-01</t>
  </si>
  <si>
    <t>Raisa</t>
  </si>
  <si>
    <t>raisaclopes@gmail.com</t>
  </si>
  <si>
    <t>Raisa Lopes</t>
  </si>
  <si>
    <t>Cond Barra Light Condomínio Barra Light</t>
  </si>
  <si>
    <t>Apto 402, Bloco 3</t>
  </si>
  <si>
    <t>Recreio dos Bandeirantes</t>
  </si>
  <si>
    <t>22790-900</t>
  </si>
  <si>
    <t>124.42</t>
  </si>
  <si>
    <t>40.42</t>
  </si>
  <si>
    <t>1.63</t>
  </si>
  <si>
    <t>-29.18</t>
  </si>
  <si>
    <t>Influencer, A Vista, Frete grátis R$ 109,99</t>
  </si>
  <si>
    <t>2024-10-14 19:02:48Z</t>
  </si>
  <si>
    <t>6F5B931255E1415293E8C433DBC8A23E</t>
  </si>
  <si>
    <t>F5229DB0E13D461E9B60F669C851D46B</t>
  </si>
  <si>
    <t>6.03</t>
  </si>
  <si>
    <t>35.48</t>
  </si>
  <si>
    <t>12.06</t>
  </si>
  <si>
    <t>1469070514177-01</t>
  </si>
  <si>
    <t>Talita</t>
  </si>
  <si>
    <t xml:space="preserve">marcos </t>
  </si>
  <si>
    <t>talitamarcoss@icloud.com</t>
  </si>
  <si>
    <t xml:space="preserve">Talita marcos </t>
  </si>
  <si>
    <t>Caminho Professora Celina Monteiro de Castro</t>
  </si>
  <si>
    <t>Ap 02 bloco A</t>
  </si>
  <si>
    <t>Chácara São Manoel</t>
  </si>
  <si>
    <t>12071-635</t>
  </si>
  <si>
    <t>2024-10-17 16:04:20Z</t>
  </si>
  <si>
    <t>125.88</t>
  </si>
  <si>
    <t>A Vista, Primeira Compra</t>
  </si>
  <si>
    <t>2024-10-14 16:04:24Z</t>
  </si>
  <si>
    <t>BA830F83827643D38445466513C6CF8E</t>
  </si>
  <si>
    <t>72F08E5793054F848CEC701A52469ADB</t>
  </si>
  <si>
    <t>1469050514175-01</t>
  </si>
  <si>
    <t>sdquira@hotmail.com</t>
  </si>
  <si>
    <t>Valquiria Silva</t>
  </si>
  <si>
    <t>Cond Jd América Condomínio Jardim América</t>
  </si>
  <si>
    <t>Módulo F, DF 425</t>
  </si>
  <si>
    <t>Setor Habitacional Contagem (Sobradinho)</t>
  </si>
  <si>
    <t>73092-904</t>
  </si>
  <si>
    <t>2024-10-21 14:03:09Z</t>
  </si>
  <si>
    <t>145.1</t>
  </si>
  <si>
    <t>11.66</t>
  </si>
  <si>
    <t>-4.5</t>
  </si>
  <si>
    <t>2024-10-14 14:03:16Z</t>
  </si>
  <si>
    <t>7901D03C71FB4B74A757C342017CD4F7</t>
  </si>
  <si>
    <t>ECD4783A88034B95AFE050D2DCF96E45</t>
  </si>
  <si>
    <t>1469050514173-01</t>
  </si>
  <si>
    <t>LUCIANA</t>
  </si>
  <si>
    <t>SILVA</t>
  </si>
  <si>
    <t>luciana.efg1@gmail.com</t>
  </si>
  <si>
    <t>Carapicuíba</t>
  </si>
  <si>
    <t>LUCIANA SILVA</t>
  </si>
  <si>
    <t>Rua Serra dos Cristais</t>
  </si>
  <si>
    <t>Jardim Planalto</t>
  </si>
  <si>
    <t>06362-110</t>
  </si>
  <si>
    <t>2024-10-22 13:54:17Z</t>
  </si>
  <si>
    <t>238.12</t>
  </si>
  <si>
    <t>4.42</t>
  </si>
  <si>
    <t>-7.38</t>
  </si>
  <si>
    <t>2024-10-14 13:54:22Z</t>
  </si>
  <si>
    <t>D56E1AA46CE440508D0668EAB9384DD0</t>
  </si>
  <si>
    <t>9BB773470EDB4F2BAEDA9AA42A5441F7</t>
  </si>
  <si>
    <t>4.37</t>
  </si>
  <si>
    <t>1469040514169-01</t>
  </si>
  <si>
    <t>Tania</t>
  </si>
  <si>
    <t xml:space="preserve">Pagliarani </t>
  </si>
  <si>
    <t>03621761160</t>
  </si>
  <si>
    <t>taninhacintra@gmail.com</t>
  </si>
  <si>
    <t xml:space="preserve">Tania Pagliarani </t>
  </si>
  <si>
    <t>Rua 3</t>
  </si>
  <si>
    <t>Edifício Vila Rica Apt 301</t>
  </si>
  <si>
    <t>Setor Oeste</t>
  </si>
  <si>
    <t>74115-050</t>
  </si>
  <si>
    <t>2024-10-15 12:47:43Z</t>
  </si>
  <si>
    <t>2024-10-14 15:18:04Z</t>
  </si>
  <si>
    <t>116.02</t>
  </si>
  <si>
    <t>-3.58</t>
  </si>
  <si>
    <t>AA292230484BR</t>
  </si>
  <si>
    <t>2024-10-14 12:48:08Z</t>
  </si>
  <si>
    <t>9087B5A66E494C5596E30893A5531B49</t>
  </si>
  <si>
    <t>F08999F6FB1846D5ADF422B313F62E98</t>
  </si>
  <si>
    <t>003002818</t>
  </si>
  <si>
    <t>1469000514161-01</t>
  </si>
  <si>
    <t>ADAO</t>
  </si>
  <si>
    <t>PRUDENCIO</t>
  </si>
  <si>
    <t>00431127654</t>
  </si>
  <si>
    <t>adaoricardo@yahoo.com.br</t>
  </si>
  <si>
    <t>Pirapora</t>
  </si>
  <si>
    <t>ADAO RICARDO ARAUJO PRUDENCIO</t>
  </si>
  <si>
    <t>Rua Oscar Paraguassú</t>
  </si>
  <si>
    <t>Industrial</t>
  </si>
  <si>
    <t>39272-022</t>
  </si>
  <si>
    <t>2024-10-24 09:04:37Z</t>
  </si>
  <si>
    <t>457.52</t>
  </si>
  <si>
    <t>94.36</t>
  </si>
  <si>
    <t>0.09</t>
  </si>
  <si>
    <t>-232.38</t>
  </si>
  <si>
    <t>Cupom dia da Natureza, Compre e Ganhe, Frete grátis R$ 109,99</t>
  </si>
  <si>
    <t>AK555401038BR</t>
  </si>
  <si>
    <t>036310</t>
  </si>
  <si>
    <t>2024-10-14 09:04:39Z</t>
  </si>
  <si>
    <t>7F149DAEE0F942A7A1ECB5E544F893EC</t>
  </si>
  <si>
    <t>D153F989B0EC4D45BA272BFB95D19D74</t>
  </si>
  <si>
    <t>003002817</t>
  </si>
  <si>
    <t>128.04</t>
  </si>
  <si>
    <t>0.14</t>
  </si>
  <si>
    <t>85.36</t>
  </si>
  <si>
    <t>0.03</t>
  </si>
  <si>
    <t>24.98</t>
  </si>
  <si>
    <t>2024-10-14 15:18:02Z</t>
  </si>
  <si>
    <t>AK555400390BR</t>
  </si>
  <si>
    <t>003002816</t>
  </si>
  <si>
    <t>2024-10-14 15:18:00Z</t>
  </si>
  <si>
    <t>06367100008772</t>
  </si>
  <si>
    <t>003002811</t>
  </si>
  <si>
    <t>06367100008771</t>
  </si>
  <si>
    <t>003002810</t>
  </si>
  <si>
    <t>2024-10-14 15:17:58Z</t>
  </si>
  <si>
    <t>06367100008770</t>
  </si>
  <si>
    <t>003002809</t>
  </si>
  <si>
    <t>2024-10-14 15:17:56Z</t>
  </si>
  <si>
    <t>AK555399215BR</t>
  </si>
  <si>
    <t>003002815</t>
  </si>
  <si>
    <t>2024-10-14 15:17:55Z</t>
  </si>
  <si>
    <t>AK555398197BR</t>
  </si>
  <si>
    <t>003002814</t>
  </si>
  <si>
    <t>06367100008769</t>
  </si>
  <si>
    <t>003002808</t>
  </si>
  <si>
    <t>2024-10-14 15:17:53Z</t>
  </si>
  <si>
    <t>06367100008768</t>
  </si>
  <si>
    <t>003002807</t>
  </si>
  <si>
    <t>2024-10-14 15:17:51Z</t>
  </si>
  <si>
    <t>06367100008767</t>
  </si>
  <si>
    <t>003002806</t>
  </si>
  <si>
    <t>2024-10-14 15:17:50Z</t>
  </si>
  <si>
    <t>06367100008766</t>
  </si>
  <si>
    <t>003002805</t>
  </si>
  <si>
    <t>2024-10-14 15:17:48Z</t>
  </si>
  <si>
    <t>06367100008765</t>
  </si>
  <si>
    <t>003002804</t>
  </si>
  <si>
    <t>2024-10-14 15:17:47Z</t>
  </si>
  <si>
    <t>06367100008764</t>
  </si>
  <si>
    <t>003002803</t>
  </si>
  <si>
    <t>2024-10-14 15:17:46Z</t>
  </si>
  <si>
    <t>AK555397523BR</t>
  </si>
  <si>
    <t>003002813</t>
  </si>
  <si>
    <t>2024-10-14 15:17:41Z</t>
  </si>
  <si>
    <t>06367100008760</t>
  </si>
  <si>
    <t>003002799</t>
  </si>
  <si>
    <t>2024-10-14 15:17:44Z</t>
  </si>
  <si>
    <t>06367100008763</t>
  </si>
  <si>
    <t>003002802</t>
  </si>
  <si>
    <t>2024-10-14 15:17:43Z</t>
  </si>
  <si>
    <t>06367100008762</t>
  </si>
  <si>
    <t>003002801</t>
  </si>
  <si>
    <t>2024-10-14 15:17:42Z</t>
  </si>
  <si>
    <t>06367100008761</t>
  </si>
  <si>
    <t>003002800</t>
  </si>
  <si>
    <t>2024-10-14 15:17:36Z</t>
  </si>
  <si>
    <t>06367100008757</t>
  </si>
  <si>
    <t>003002796</t>
  </si>
  <si>
    <t>2024-10-14 15:17:39Z</t>
  </si>
  <si>
    <t>06367100008759</t>
  </si>
  <si>
    <t>003002798</t>
  </si>
  <si>
    <t>2024-10-14 15:17:38Z</t>
  </si>
  <si>
    <t>06367100008758</t>
  </si>
  <si>
    <t>003002797</t>
  </si>
  <si>
    <t>2024-10-14 15:17:33Z</t>
  </si>
  <si>
    <t>06367100008756</t>
  </si>
  <si>
    <t>003002795</t>
  </si>
  <si>
    <t>2024-10-14 15:17:32Z</t>
  </si>
  <si>
    <t>AK555395876BR</t>
  </si>
  <si>
    <t>003002812</t>
  </si>
  <si>
    <t>66fa947c3d2fd4ac892d3a88</t>
  </si>
  <si>
    <t>240930BHSCW526</t>
  </si>
  <si>
    <t>30-09-2024 09:07:24</t>
  </si>
  <si>
    <t>WESLEY</t>
  </si>
  <si>
    <t>DE LIMA</t>
  </si>
  <si>
    <t>94643768215@shopee.com.br</t>
  </si>
  <si>
    <t>Rua Odete Figueiredo de Souxa</t>
  </si>
  <si>
    <t>S/N</t>
  </si>
  <si>
    <t>Casa B</t>
  </si>
  <si>
    <t>Vila Cruzeiro</t>
  </si>
  <si>
    <t>Poxoréu</t>
  </si>
  <si>
    <t>78800000</t>
  </si>
  <si>
    <t>94643768215</t>
  </si>
  <si>
    <t>240930BHSCW526@shopee.com.br</t>
  </si>
  <si>
    <t>240930BHSCW526,002917</t>
  </si>
  <si>
    <t>Etiqueta gerado(a) automaticamente
Arquivo Zpl gerado(a) automaticamente</t>
  </si>
  <si>
    <t>2024-10-09T16:19:57.840Z</t>
  </si>
  <si>
    <t>02-10-2024 09:07:24</t>
  </si>
  <si>
    <t>66fb53238064c9bec76a71d0</t>
  </si>
  <si>
    <t>241001CY4G80R1</t>
  </si>
  <si>
    <t>30-09-2024 22:40:51</t>
  </si>
  <si>
    <t>Phelipe</t>
  </si>
  <si>
    <t>Medeiros da Rocha</t>
  </si>
  <si>
    <t>10284601713@shopee.com.br</t>
  </si>
  <si>
    <t>Rua Teixeira Heizer</t>
  </si>
  <si>
    <t>1965</t>
  </si>
  <si>
    <t>Bloco 4 Apto 808</t>
  </si>
  <si>
    <t>22790883</t>
  </si>
  <si>
    <t>10284601713</t>
  </si>
  <si>
    <t>241001CY4G80R1@shopee.com.br</t>
  </si>
  <si>
    <t>241001CY4G80R1,002932</t>
  </si>
  <si>
    <t>2024-10-10T15:48:55.180Z</t>
  </si>
  <si>
    <t>02-10-2024 22:40:51</t>
  </si>
  <si>
    <t>66fb5d03b8e97cbd76d5b2b9</t>
  </si>
  <si>
    <t>241001CMMVXA06</t>
  </si>
  <si>
    <t>30-09-2024 23:22:59</t>
  </si>
  <si>
    <t>Marcelo</t>
  </si>
  <si>
    <t>Da Silva De Oliveira</t>
  </si>
  <si>
    <t>63695774215@shopee.com.br</t>
  </si>
  <si>
    <t>Rua Geraldo José Borba</t>
  </si>
  <si>
    <t>1419</t>
  </si>
  <si>
    <t>Meia Praia</t>
  </si>
  <si>
    <t>Navegantes</t>
  </si>
  <si>
    <t>Santa Catarina</t>
  </si>
  <si>
    <t>88372205</t>
  </si>
  <si>
    <t>63695774215</t>
  </si>
  <si>
    <t>241001CMMVXA06@shopee.com.br</t>
  </si>
  <si>
    <t>241001CMMVXA06,002934</t>
  </si>
  <si>
    <t>2024-10-08T12:15:31.186Z</t>
  </si>
  <si>
    <t>02-10-2024 23:22:59</t>
  </si>
  <si>
    <t>2024-10-15T06:22:16.203Z</t>
  </si>
  <si>
    <t>2024-10-14T14:37:50.192Z</t>
  </si>
  <si>
    <t>Nota Fiscal aceita pelo Marketplace.
Aguardando a retirada do pacote pela Amazon do vendedor.
Agendado a coleta do pedido no período entre 14/10/24 16:00 e 14/10/24 21:00
A Amazon retirou o pacote do vendedor.</t>
  </si>
  <si>
    <t>670c9c81e4a7b7704f6ca251</t>
  </si>
  <si>
    <t>241014GU1TEKV3</t>
  </si>
  <si>
    <t>14-10-2024 01:22:25</t>
  </si>
  <si>
    <t>Christian</t>
  </si>
  <si>
    <t>meassi Pinheiro</t>
  </si>
  <si>
    <t>42160357871@shopee.com.br</t>
  </si>
  <si>
    <t>Rua Carlos Gomes</t>
  </si>
  <si>
    <t>475</t>
  </si>
  <si>
    <t>Escritorio CET advogados</t>
  </si>
  <si>
    <t>Assis</t>
  </si>
  <si>
    <t>19806030</t>
  </si>
  <si>
    <t>42160357871</t>
  </si>
  <si>
    <t>241014GU1TEKV3@shopee.com.br</t>
  </si>
  <si>
    <t>241014GU1TEKV3,003144</t>
  </si>
  <si>
    <t>16-10-2024 01:22:25</t>
  </si>
  <si>
    <t>670d7cda79cd338b920f34a4</t>
  </si>
  <si>
    <t>241015JG7XKCWH</t>
  </si>
  <si>
    <t>14-10-2024 17:19:38</t>
  </si>
  <si>
    <t>Eduarda Pereira De Souza</t>
  </si>
  <si>
    <t>11905215983@shopee.com.br</t>
  </si>
  <si>
    <t>Rua Ignês Vilmira Giraldi</t>
  </si>
  <si>
    <t>É na frente da casa 212</t>
  </si>
  <si>
    <t>São João (Margem Direita)</t>
  </si>
  <si>
    <t>Tubarão</t>
  </si>
  <si>
    <t>88702821</t>
  </si>
  <si>
    <t>11905215983</t>
  </si>
  <si>
    <t>241015JG7XKCWH@shopee.com.br</t>
  </si>
  <si>
    <t>241015JG7XKCWH,003153</t>
  </si>
  <si>
    <t>16-10-2024 17:19:38</t>
  </si>
  <si>
    <t>670d97bae625948d2ba0528a</t>
  </si>
  <si>
    <t>Lojas Americanas-201033245899001</t>
  </si>
  <si>
    <t>14-10-2024 19:14:18</t>
  </si>
  <si>
    <t>Daniela</t>
  </si>
  <si>
    <t>Pedroso D O Ohno</t>
  </si>
  <si>
    <t>08989207878@email.com.br</t>
  </si>
  <si>
    <t>Rua Casa do Ator</t>
  </si>
  <si>
    <t>593</t>
  </si>
  <si>
    <t>Apto 31</t>
  </si>
  <si>
    <t>Vila Olímpia</t>
  </si>
  <si>
    <t>04546002</t>
  </si>
  <si>
    <t>08989207878</t>
  </si>
  <si>
    <t>Pedroso D Ohno</t>
  </si>
  <si>
    <t xml:space="preserve">Travessa da Helio Pelegrino </t>
  </si>
  <si>
    <t>Lojas Americanas-201033245899001,003154</t>
  </si>
  <si>
    <t>670dd45619d5b48bacc50457</t>
  </si>
  <si>
    <t>241015K588JQUF</t>
  </si>
  <si>
    <t>14-10-2024 23:32:54</t>
  </si>
  <si>
    <t>Celia</t>
  </si>
  <si>
    <t>Rovana Pereira Machado</t>
  </si>
  <si>
    <t>67909345020@shopee.com.br</t>
  </si>
  <si>
    <t>R João Castagnino</t>
  </si>
  <si>
    <t>167</t>
  </si>
  <si>
    <t>Fundos</t>
  </si>
  <si>
    <t>Gonçalves</t>
  </si>
  <si>
    <t>Cachoeira do Sul</t>
  </si>
  <si>
    <t>96501240</t>
  </si>
  <si>
    <t>67909345020</t>
  </si>
  <si>
    <t>241015K588JQUF@shopee.com.br</t>
  </si>
  <si>
    <t>241015K588JQUF,003158</t>
  </si>
  <si>
    <t>27-10-2024 21:00:00</t>
  </si>
  <si>
    <t>16-10-2024 23:32:54</t>
  </si>
  <si>
    <t>66cb19164f3f8cca6a45d783</t>
  </si>
  <si>
    <t>702-4092733-4304255</t>
  </si>
  <si>
    <t>25-08-2024 08:44:22</t>
  </si>
  <si>
    <t>Caroline</t>
  </si>
  <si>
    <t>4z5bx66sr2xg1ql@marketplace.amazon.com.br</t>
  </si>
  <si>
    <t>13</t>
  </si>
  <si>
    <t>99778-5927</t>
  </si>
  <si>
    <t>Rua Traipu</t>
  </si>
  <si>
    <t>636</t>
  </si>
  <si>
    <t>51 Pacaembu</t>
  </si>
  <si>
    <t>Pacaembu</t>
  </si>
  <si>
    <t>01235000</t>
  </si>
  <si>
    <t>32311548808</t>
  </si>
  <si>
    <t>702-4092733-4304255,002248</t>
  </si>
  <si>
    <t>Nota Fiscal aceita pelo Marketplace.
Aguardando a retirada do pacote pela Amazon do vendedor.
A Amazon retirou o pacote do vendedor.</t>
  </si>
  <si>
    <t>02-09-2024 00:00:00</t>
  </si>
  <si>
    <t>26-08-2024 00:00:00</t>
  </si>
  <si>
    <t>Serum Blush Antioxidante Natural e Vegano Antioxidante Multifuncional Rosê 3 Em 1 Blush, Batom e Sombra 20g Piatan Natural (1, Rosê, 20g)</t>
  </si>
  <si>
    <t>*3119</t>
  </si>
  <si>
    <t>Protetor Solar Sunveg FPS 70 Mineral Bege Médio 50ml Piatan Natural</t>
  </si>
  <si>
    <t>*8701</t>
  </si>
  <si>
    <t>66cbb9425cc31adfb856d10c</t>
  </si>
  <si>
    <t>2408269FMHDRFE</t>
  </si>
  <si>
    <t>25-08-2024 20:07:46</t>
  </si>
  <si>
    <t>Clarice</t>
  </si>
  <si>
    <t>Martins</t>
  </si>
  <si>
    <t>39021622874@shopee.com.br</t>
  </si>
  <si>
    <t>Rua Doutor César</t>
  </si>
  <si>
    <t>212</t>
  </si>
  <si>
    <t>Farmacia HN Cristiano</t>
  </si>
  <si>
    <t>02013002</t>
  </si>
  <si>
    <t>39021622874</t>
  </si>
  <si>
    <t>2408269FMHDRFE@shopee.com.br</t>
  </si>
  <si>
    <t>2408269FMHDRFE,002263</t>
  </si>
  <si>
    <t>Arquivo da Nota fiscal enviado a Shopee.
Etiqueta gerado(a) via painel
Arquivo Zpl gerado(a) via painel</t>
  </si>
  <si>
    <t>02-09-2024 21:00:00</t>
  </si>
  <si>
    <t>2024-09-04T11:30:21.021Z</t>
  </si>
  <si>
    <t>27-08-2024 20:07:46</t>
  </si>
  <si>
    <t>66cdb4a4cf21f0068e4117a9</t>
  </si>
  <si>
    <t>2000009139287330</t>
  </si>
  <si>
    <t>27-08-2024 08:12:36</t>
  </si>
  <si>
    <t>Ferreira Chaves</t>
  </si>
  <si>
    <t>2000009139287330@mercadolibre.com</t>
  </si>
  <si>
    <t>Rua Bonifácio Portela</t>
  </si>
  <si>
    <t>220</t>
  </si>
  <si>
    <t>Miguel Pereira</t>
  </si>
  <si>
    <t>26900000</t>
  </si>
  <si>
    <t>09445756762</t>
  </si>
  <si>
    <t>2000009139287330,002292</t>
  </si>
  <si>
    <t>consumer_credits</t>
  </si>
  <si>
    <t>2</t>
  </si>
  <si>
    <t>31-08-2024 00:00:00</t>
  </si>
  <si>
    <t>2024-09-08T16:49:08.000Z</t>
  </si>
  <si>
    <t>28-08-2024 00:00:00</t>
  </si>
  <si>
    <t>Kit Tratamento Capilar De Proteína De Arroz Piatan Natural</t>
  </si>
  <si>
    <t>66ce1cbe611b73e7a9cb6bed</t>
  </si>
  <si>
    <t>2000009142969688</t>
  </si>
  <si>
    <t>27-08-2024 15:36:46</t>
  </si>
  <si>
    <t>Luzineide Maria</t>
  </si>
  <si>
    <t>de Amorim Brito</t>
  </si>
  <si>
    <t>2000009142969688@mercadolibre.com</t>
  </si>
  <si>
    <t>Qd 57 Lt 162</t>
  </si>
  <si>
    <t>Santa Mônica</t>
  </si>
  <si>
    <t>Araguaína</t>
  </si>
  <si>
    <t>Tocantins</t>
  </si>
  <si>
    <t>77809620</t>
  </si>
  <si>
    <t>61227803168</t>
  </si>
  <si>
    <t>Luzineide</t>
  </si>
  <si>
    <t>Maria de Amorim Brito</t>
  </si>
  <si>
    <t>2000009142969688,002300</t>
  </si>
  <si>
    <t xml:space="preserve">Ocorreu um erro ao enviar a nota fiscal para o MercadoLivre, recebemos o seguinte retorno ao tentar acessar a nota fiscal do local indicado: {"status":200,"nota":""}
Não foi possível obter a nota fiscal no endereço fornecido: https://back.piatannatural.com.br/api/vtex/xml/52240823658713000142550030000020251847337164 </t>
  </si>
  <si>
    <t>master</t>
  </si>
  <si>
    <t>2024-09-09T18:56:03.000Z</t>
  </si>
  <si>
    <t>Kit Facial Antienvelhecimento Vegano Resveratrol Piatan</t>
  </si>
  <si>
    <t>*3100</t>
  </si>
  <si>
    <t>66cf269502f839e6da7560e3</t>
  </si>
  <si>
    <t>702-8546319-2487459</t>
  </si>
  <si>
    <t>28-08-2024 10:31:01</t>
  </si>
  <si>
    <t>Nilce</t>
  </si>
  <si>
    <t>Maria Brod Brancher</t>
  </si>
  <si>
    <t>p2z0ppcgf8pntrm@marketplace.amazon.com.br</t>
  </si>
  <si>
    <t>51</t>
  </si>
  <si>
    <t>98306-8647</t>
  </si>
  <si>
    <t>Rua 13 de</t>
  </si>
  <si>
    <t>Maio,302</t>
  </si>
  <si>
    <t>Estrela</t>
  </si>
  <si>
    <t>95880000</t>
  </si>
  <si>
    <t>52860817034</t>
  </si>
  <si>
    <t>702-8546319-2487459,002319</t>
  </si>
  <si>
    <t>13-09-2024 00:00:00</t>
  </si>
  <si>
    <t>29-08-2024 00:00:00</t>
  </si>
  <si>
    <t>Espuma de Limpeza Facial Detox 110ml - Piatan Natural</t>
  </si>
  <si>
    <t>*3102</t>
  </si>
  <si>
    <t>66cfb8c920c5d1ded94ea9e9</t>
  </si>
  <si>
    <t>240829H3YUTDJY</t>
  </si>
  <si>
    <t>28-08-2024 20:54:49</t>
  </si>
  <si>
    <t>Danyelle</t>
  </si>
  <si>
    <t>10518836606@shopee.com.br</t>
  </si>
  <si>
    <t>Rua juca de Queiroz</t>
  </si>
  <si>
    <t>952</t>
  </si>
  <si>
    <t>Coração de Jesus</t>
  </si>
  <si>
    <t>39340000</t>
  </si>
  <si>
    <t>10518836606</t>
  </si>
  <si>
    <t>240829H3YUTDJY@shopee.com.br</t>
  </si>
  <si>
    <t>240829H3YUTDJY,002325</t>
  </si>
  <si>
    <t>04-09-2024 21:00:00</t>
  </si>
  <si>
    <t>2024-09-03T19:07:28.301Z</t>
  </si>
  <si>
    <t>30-08-2024 20:54:49</t>
  </si>
  <si>
    <t>66d04ef395dce1dfe14e47ac</t>
  </si>
  <si>
    <t>240829J7KSUE4J</t>
  </si>
  <si>
    <t>29-08-2024 07:35:31</t>
  </si>
  <si>
    <t>240829J7KSUE4J@shopee.com.br</t>
  </si>
  <si>
    <t>240829J7KSUE4J,002315</t>
  </si>
  <si>
    <t>05-09-2024 21:00:00</t>
  </si>
  <si>
    <t>2024-09-11T05:06:24.792Z</t>
  </si>
  <si>
    <t>02-09-2024 07:35:31</t>
  </si>
  <si>
    <t>66d209671fa3d9e048ffc549</t>
  </si>
  <si>
    <t>240831NH2D8UQE</t>
  </si>
  <si>
    <t>30-08-2024 15:03:19</t>
  </si>
  <si>
    <t>Maiane</t>
  </si>
  <si>
    <t>dos Santos Neves</t>
  </si>
  <si>
    <t>02791107584@shopee.com.br</t>
  </si>
  <si>
    <t>Rua Nápoles</t>
  </si>
  <si>
    <t>10</t>
  </si>
  <si>
    <t>Polo Base Paulo Afonso</t>
  </si>
  <si>
    <t>Amaury Alves de Menezes</t>
  </si>
  <si>
    <t>Paulo Afonso</t>
  </si>
  <si>
    <t>48605151</t>
  </si>
  <si>
    <t>02791107584</t>
  </si>
  <si>
    <t>240831NH2D8UQE@shopee.com.br</t>
  </si>
  <si>
    <t>240831NH2D8UQE,002351</t>
  </si>
  <si>
    <t>13-09-2024 21:00:00</t>
  </si>
  <si>
    <t>2024-09-11T18:52:30.658Z</t>
  </si>
  <si>
    <t>02-09-2024 15:03:19</t>
  </si>
  <si>
    <t>66d2760ab8d47d9b0e9c227b</t>
  </si>
  <si>
    <t>240831PB5NWW7B</t>
  </si>
  <si>
    <t>30-08-2024 22:46:50</t>
  </si>
  <si>
    <t>Daniele</t>
  </si>
  <si>
    <t>Dantas Raposo</t>
  </si>
  <si>
    <t>92005969591@shopee.com.br</t>
  </si>
  <si>
    <t>R S Francisco</t>
  </si>
  <si>
    <t>286</t>
  </si>
  <si>
    <t>Edf Yasmin apt 1004</t>
  </si>
  <si>
    <t>São Leopoldo</t>
  </si>
  <si>
    <t>93010240</t>
  </si>
  <si>
    <t>92005969591</t>
  </si>
  <si>
    <t>240831PB5NWW7B@shopee.com.br</t>
  </si>
  <si>
    <t>240831PB5NWW7B,002356</t>
  </si>
  <si>
    <t>10-09-2024 21:00:00</t>
  </si>
  <si>
    <t>2024-09-15T04:31:41.990Z</t>
  </si>
  <si>
    <t>02-09-2024 22:46:51</t>
  </si>
  <si>
    <t>66d315f8c2d99aff039b762e</t>
  </si>
  <si>
    <t>702-3392543-6151413</t>
  </si>
  <si>
    <t>31-08-2024 10:09:12</t>
  </si>
  <si>
    <t>Gustavo</t>
  </si>
  <si>
    <t>Milani</t>
  </si>
  <si>
    <t>t5dx0z3m3kcnhnw@marketplace.amazon.com.br</t>
  </si>
  <si>
    <t>17</t>
  </si>
  <si>
    <t>99615-2745</t>
  </si>
  <si>
    <t>Rua Seiko Nicikawa</t>
  </si>
  <si>
    <t>vila botelho</t>
  </si>
  <si>
    <t>15953000</t>
  </si>
  <si>
    <t>47888108830</t>
  </si>
  <si>
    <t>702-3392543-6151413,002362</t>
  </si>
  <si>
    <t>Nota Fiscal sendo processada pelo Marketplace.
Aguardando a retirada do pacote pela Amazon do vendedor.
A Amazon retirou o pacote do vendedor.</t>
  </si>
  <si>
    <t>11-09-2024 00:00:00</t>
  </si>
  <si>
    <t>66d47eda087bb5e01893a1d2</t>
  </si>
  <si>
    <t>240901T6CWD06M</t>
  </si>
  <si>
    <t>01-09-2024 11:48:58</t>
  </si>
  <si>
    <t>Fiama</t>
  </si>
  <si>
    <t>Lopes Moura</t>
  </si>
  <si>
    <t>05977173547@shopee.com.br</t>
  </si>
  <si>
    <t>Antigo Colegio Estadual</t>
  </si>
  <si>
    <t>CRAS</t>
  </si>
  <si>
    <t>Praca Antonio Carlos Magalhaes</t>
  </si>
  <si>
    <t>Serrolândia</t>
  </si>
  <si>
    <t>44710000</t>
  </si>
  <si>
    <t>05977173547</t>
  </si>
  <si>
    <t>240901T6CWD06M@shopee.com.br</t>
  </si>
  <si>
    <t>240901T6CWD06M,002372</t>
  </si>
  <si>
    <t>2024-09-12T16:21:04.149Z</t>
  </si>
  <si>
    <t>03-09-2024 11:48:58</t>
  </si>
  <si>
    <t>66d4a01f18fd53df39176ad5</t>
  </si>
  <si>
    <t>240902TEHSUT3E</t>
  </si>
  <si>
    <t>01-09-2024 14:10:55</t>
  </si>
  <si>
    <t>Jocianne</t>
  </si>
  <si>
    <t>Pires</t>
  </si>
  <si>
    <t>00731212070@shopee.com.br</t>
  </si>
  <si>
    <t>R Tranquilino Tissot</t>
  </si>
  <si>
    <t>619</t>
  </si>
  <si>
    <t>Final da rua</t>
  </si>
  <si>
    <t>Nossa Senhora da Saúde</t>
  </si>
  <si>
    <t>Caxias do Sul</t>
  </si>
  <si>
    <t>95032765</t>
  </si>
  <si>
    <t>00731212070</t>
  </si>
  <si>
    <t>240902TEHSUT3E@shopee.com.br</t>
  </si>
  <si>
    <t>240902TEHSUT3E,002376</t>
  </si>
  <si>
    <t>2024-09-07T16:59:46.310Z</t>
  </si>
  <si>
    <t>03-09-2024 14:10:55</t>
  </si>
  <si>
    <t>Creme Hidratante para as Mãos Natural e Vegano Hidrata e Protege sem resíduos 50g Piatan Natural</t>
  </si>
  <si>
    <t>*1205</t>
  </si>
  <si>
    <t>66d4b3f1a31cf6cd8a456e0e</t>
  </si>
  <si>
    <t>2000009182722272,2000009182719424</t>
  </si>
  <si>
    <t>01-09-2024 15:35:29</t>
  </si>
  <si>
    <t>Igor Leonardo</t>
  </si>
  <si>
    <t>Galindo Lima Melo</t>
  </si>
  <si>
    <t>2000009182719424@mercadolibre.com</t>
  </si>
  <si>
    <t>Rua Vicente Zírpoli</t>
  </si>
  <si>
    <t>142</t>
  </si>
  <si>
    <t>Torre B Apto 703</t>
  </si>
  <si>
    <t>Pernambuco</t>
  </si>
  <si>
    <t>50800230</t>
  </si>
  <si>
    <t>01355923484</t>
  </si>
  <si>
    <t>José</t>
  </si>
  <si>
    <t>Elvesom Siqueira e Silva</t>
  </si>
  <si>
    <t>2000006255357565,002377</t>
  </si>
  <si>
    <t>account_money</t>
  </si>
  <si>
    <t>2024-09-21T15:53:34.000Z</t>
  </si>
  <si>
    <t>gold_special-gold_pro</t>
  </si>
  <si>
    <t>Desodorante Roll-on Masculino Não Mancha Roupas 75ml Piatan</t>
  </si>
  <si>
    <t>Desodorante Roll-on Natural E Vegano 75ml Piatan</t>
  </si>
  <si>
    <t>66d4b9b6208080b1b3194446</t>
  </si>
  <si>
    <t>2000009182883034</t>
  </si>
  <si>
    <t>01-09-2024 16:00:06</t>
  </si>
  <si>
    <t>Luana</t>
  </si>
  <si>
    <t>Rodrigues de Souza Dias</t>
  </si>
  <si>
    <t>2000009182883034@mercadolibre.com</t>
  </si>
  <si>
    <t>Avenida Industrial</t>
  </si>
  <si>
    <t>1680</t>
  </si>
  <si>
    <t>torre 1 sala 609</t>
  </si>
  <si>
    <t>Campestre</t>
  </si>
  <si>
    <t>09080501</t>
  </si>
  <si>
    <t>36813528874</t>
  </si>
  <si>
    <t>Rodrigues</t>
  </si>
  <si>
    <t>torre 1 sala 609 Referencia: Recebimento apenas em horário comercial</t>
  </si>
  <si>
    <t>2000006255449413,002379</t>
  </si>
  <si>
    <t>05-09-2024 00:00:00</t>
  </si>
  <si>
    <t>2024-09-13T12:35:45.000Z</t>
  </si>
  <si>
    <t>Espuma De Limpeza Facial Detox 110ml - Piatan</t>
  </si>
  <si>
    <t>66d5ce13445f385b738a54c0</t>
  </si>
  <si>
    <t>2000009189132916,2000009189138708,2000009189129368</t>
  </si>
  <si>
    <t>02-09-2024 11:39:15</t>
  </si>
  <si>
    <t>Gabriela Graca</t>
  </si>
  <si>
    <t>Soder Dalmas</t>
  </si>
  <si>
    <t>2000009189129368@mercadolibre.com</t>
  </si>
  <si>
    <t>Avenida Vinte de Março</t>
  </si>
  <si>
    <t>1744</t>
  </si>
  <si>
    <t>São José das Missões</t>
  </si>
  <si>
    <t>98325000</t>
  </si>
  <si>
    <t>03392013048</t>
  </si>
  <si>
    <t>Deuander</t>
  </si>
  <si>
    <t>de Oliveira Mello</t>
  </si>
  <si>
    <t>2000006258859851,002393</t>
  </si>
  <si>
    <t>09-09-2024 00:00:00</t>
  </si>
  <si>
    <t>2024-09-17T18:23:55.000Z</t>
  </si>
  <si>
    <t>03-09-2024 00:00:00</t>
  </si>
  <si>
    <t>Shampoo P/ Nutrição Proteína De Arroz E Xilitol 300ml Piatan</t>
  </si>
  <si>
    <t>*2501</t>
  </si>
  <si>
    <t>Sabonete Íntimo Natural Melaleuca E Aloe Vera 150ml - Piatan</t>
  </si>
  <si>
    <t>Creme Hidratante Natural E Vegano Para As Mãos - Piatan</t>
  </si>
  <si>
    <t>66d65fc013f9b0dff9bb3fa3</t>
  </si>
  <si>
    <t>2409030PKU0MH2</t>
  </si>
  <si>
    <t>02-09-2024 22:00:48</t>
  </si>
  <si>
    <t>José Cicone scabello</t>
  </si>
  <si>
    <t>08291481830@shopee.com.br</t>
  </si>
  <si>
    <t>Avenida Padre Francisco Sales Colturato</t>
  </si>
  <si>
    <t>Karijo moto peças</t>
  </si>
  <si>
    <t>Araraquara</t>
  </si>
  <si>
    <t>14801250</t>
  </si>
  <si>
    <t>08291481830</t>
  </si>
  <si>
    <t>2409030PKU0MH2@shopee.com.br</t>
  </si>
  <si>
    <t>2409030PKU0MH2,002401</t>
  </si>
  <si>
    <t>08-09-2024 21:00:00</t>
  </si>
  <si>
    <t>2024-09-12T12:39:44.190Z</t>
  </si>
  <si>
    <t>04-09-2024 22:00:48</t>
  </si>
  <si>
    <t>66d7265d087bb5e0189dcb7b</t>
  </si>
  <si>
    <t>24090325W4MMAE</t>
  </si>
  <si>
    <t>03-09-2024 12:08:13</t>
  </si>
  <si>
    <t>24090325W4MMAE@shopee.com.br</t>
  </si>
  <si>
    <t>24090325W4MMAE,002405</t>
  </si>
  <si>
    <t>11-09-2024 21:00:00</t>
  </si>
  <si>
    <t>2024-09-11T01:29:21.225Z</t>
  </si>
  <si>
    <t>05-09-2024 12:08:13</t>
  </si>
  <si>
    <t>66d737f68e937edf5184ef39</t>
  </si>
  <si>
    <t>2409042A6ACXED</t>
  </si>
  <si>
    <t>03-09-2024 13:23:18</t>
  </si>
  <si>
    <t>Shélin</t>
  </si>
  <si>
    <t>Graziela Mainardes</t>
  </si>
  <si>
    <t>05594857940@shopee.com.br</t>
  </si>
  <si>
    <t>R Cnso Jesuíno Marcondes</t>
  </si>
  <si>
    <t>1002</t>
  </si>
  <si>
    <t>Jardim dos Bancários</t>
  </si>
  <si>
    <t>84172260</t>
  </si>
  <si>
    <t>05594857940</t>
  </si>
  <si>
    <t>2409042A6ACXED@shopee.com.br</t>
  </si>
  <si>
    <t>2409042A6ACXED,002406</t>
  </si>
  <si>
    <t>2024-09-10T12:05:16.910Z</t>
  </si>
  <si>
    <t>05-09-2024 13:23:18</t>
  </si>
  <si>
    <t>66d7698e5e885fdfc9602eaa</t>
  </si>
  <si>
    <t>2409042NTV8HQN</t>
  </si>
  <si>
    <t>03-09-2024 16:54:54</t>
  </si>
  <si>
    <t>Rodrigues F de Andradre</t>
  </si>
  <si>
    <t>15905929726@shopee.com.br</t>
  </si>
  <si>
    <t>Rua Mem de Sá</t>
  </si>
  <si>
    <t>163</t>
  </si>
  <si>
    <t>Apartamento 202</t>
  </si>
  <si>
    <t>24220260</t>
  </si>
  <si>
    <t>15905929726</t>
  </si>
  <si>
    <t>2409042NTV8HQN@shopee.com.br</t>
  </si>
  <si>
    <t>2409042NTV8HQN,002407</t>
  </si>
  <si>
    <t>2024-09-17T03:22:33.071Z</t>
  </si>
  <si>
    <t>05-09-2024 16:54:54</t>
  </si>
  <si>
    <t>66d9030ab547b5de4f08ca47</t>
  </si>
  <si>
    <t>2409055QHK1DFN</t>
  </si>
  <si>
    <t>04-09-2024 22:02:02</t>
  </si>
  <si>
    <t>Jamile</t>
  </si>
  <si>
    <t>Stefany Almeida Santos</t>
  </si>
  <si>
    <t>11364869683@shopee.com.br</t>
  </si>
  <si>
    <t>Rua Jose Barranqueiro</t>
  </si>
  <si>
    <t>472</t>
  </si>
  <si>
    <t>Icaraí de Minas</t>
  </si>
  <si>
    <t>39318000</t>
  </si>
  <si>
    <t>11364869683</t>
  </si>
  <si>
    <t>2409055QHK1DFN@shopee.com.br</t>
  </si>
  <si>
    <t>2409055QHK1DFN,002422</t>
  </si>
  <si>
    <t>2024-09-20T03:07:56.656Z</t>
  </si>
  <si>
    <t>06-09-2024 22:02:02</t>
  </si>
  <si>
    <t>66d9e8f0d66682d945056693</t>
  </si>
  <si>
    <t>702-2972737-3352224</t>
  </si>
  <si>
    <t>05-09-2024 14:22:56</t>
  </si>
  <si>
    <t>lua</t>
  </si>
  <si>
    <t>leão</t>
  </si>
  <si>
    <t>pgb0238thfznwcg@marketplace.amazon.com.br</t>
  </si>
  <si>
    <t>67</t>
  </si>
  <si>
    <t>99913-1105</t>
  </si>
  <si>
    <t>Rua Albatróz</t>
  </si>
  <si>
    <t>1191</t>
  </si>
  <si>
    <t>Conjunto Habitacional Nascente Segredo</t>
  </si>
  <si>
    <t>79014520</t>
  </si>
  <si>
    <t>05111010157</t>
  </si>
  <si>
    <t>702-2972737-3352224,002429</t>
  </si>
  <si>
    <t>19-09-2024 00:00:00</t>
  </si>
  <si>
    <t>06-09-2024 00:00:00</t>
  </si>
  <si>
    <t>Kit Gel Dental natural vegano Anticaries Com Xilitol e Stevia 90g 3 Unidades</t>
  </si>
  <si>
    <t>66da19d862f4cfde9135c998</t>
  </si>
  <si>
    <t>LU-13678707475896172650</t>
  </si>
  <si>
    <t>05-09-2024 17:51:36</t>
  </si>
  <si>
    <t>rachel</t>
  </si>
  <si>
    <t>santos paiva</t>
  </si>
  <si>
    <t>LU-1367870747589617@alias.integracommerce.com.br</t>
  </si>
  <si>
    <t>11111111</t>
  </si>
  <si>
    <t>DOIS DE DEZEMBRO</t>
  </si>
  <si>
    <t>58</t>
  </si>
  <si>
    <t>proximo a catedral em frente a praça</t>
  </si>
  <si>
    <t>papelaria didaticos</t>
  </si>
  <si>
    <t>CENTRO</t>
  </si>
  <si>
    <t>MACEIO</t>
  </si>
  <si>
    <t>AL</t>
  </si>
  <si>
    <t>57020120</t>
  </si>
  <si>
    <t>65609395291</t>
  </si>
  <si>
    <t>RACHEL</t>
  </si>
  <si>
    <t>SANTOS PAIVA</t>
  </si>
  <si>
    <t>Magalu</t>
  </si>
  <si>
    <t>LU-1367870747589617,002430</t>
  </si>
  <si>
    <t>Nota fiscal enviada com sucesso para o Magazine Luiza.</t>
  </si>
  <si>
    <t>credit_card</t>
  </si>
  <si>
    <t>3</t>
  </si>
  <si>
    <t>18-09-2024 21:00:00</t>
  </si>
  <si>
    <t>09-09-2024 17:51:36</t>
  </si>
  <si>
    <t>Base Stick Vegano Multifuncional Mineral FPS 70 18g Bege Claro - Piataa Natural</t>
  </si>
  <si>
    <t>*3112</t>
  </si>
  <si>
    <t>66db54725cc31adfb8712dcb</t>
  </si>
  <si>
    <t>240907A54B9N7M</t>
  </si>
  <si>
    <t>06-09-2024 16:13:54</t>
  </si>
  <si>
    <t>40569491827@shopee.com.br</t>
  </si>
  <si>
    <t>Rua José Giordano Filho</t>
  </si>
  <si>
    <t>233</t>
  </si>
  <si>
    <t>Jardim Sonia Maria</t>
  </si>
  <si>
    <t>12081310</t>
  </si>
  <si>
    <t>40569491827</t>
  </si>
  <si>
    <t>240907A54B9N7M@shopee.com.br</t>
  </si>
  <si>
    <t>240907A54B9N7M,002445</t>
  </si>
  <si>
    <t>15-09-2024 21:00:00</t>
  </si>
  <si>
    <t>2024-09-17T02:39:11.008Z</t>
  </si>
  <si>
    <t>09-09-2024 16:13:54</t>
  </si>
  <si>
    <t>66db63890a9687eec06ba33f</t>
  </si>
  <si>
    <t>702-0640477-3329053</t>
  </si>
  <si>
    <t>06-09-2024 17:18:17</t>
  </si>
  <si>
    <t>Marcia</t>
  </si>
  <si>
    <t>Ferreira Torres Pereira</t>
  </si>
  <si>
    <t>37krdzpkclp2lyp@marketplace.amazon.com.br</t>
  </si>
  <si>
    <t>62</t>
  </si>
  <si>
    <t>3661-5444</t>
  </si>
  <si>
    <t>Rua 227-A, Qd 67-B,</t>
  </si>
  <si>
    <t>Nº 72</t>
  </si>
  <si>
    <t>Apt 1302</t>
  </si>
  <si>
    <t>Setor leste universitario</t>
  </si>
  <si>
    <t>Goiania</t>
  </si>
  <si>
    <t>74610155</t>
  </si>
  <si>
    <t>21030570159</t>
  </si>
  <si>
    <t>702-0640477-3329053,002449</t>
  </si>
  <si>
    <t>16-09-2024 00:00:00</t>
  </si>
  <si>
    <t>Kit Shampoo e Condicionador Vegano para Hidratação Intensa - Fórmula com Proteína de Arroz e Xilitol 300ml Piatan Natural</t>
  </si>
  <si>
    <t>66dc943a8e1aa0471a7fd6ba</t>
  </si>
  <si>
    <t>2000009237602620</t>
  </si>
  <si>
    <t>07-09-2024 14:58:18</t>
  </si>
  <si>
    <t>Luciana</t>
  </si>
  <si>
    <t>Menegat</t>
  </si>
  <si>
    <t>2000009237602620@mercadolibre.com</t>
  </si>
  <si>
    <t>Rua Conde de Baependi</t>
  </si>
  <si>
    <t>124</t>
  </si>
  <si>
    <t>803</t>
  </si>
  <si>
    <t>Flamengo</t>
  </si>
  <si>
    <t>22231140</t>
  </si>
  <si>
    <t>03600056913</t>
  </si>
  <si>
    <t>2000009237602620,002458</t>
  </si>
  <si>
    <t>visa</t>
  </si>
  <si>
    <t>12-09-2024 00:00:00</t>
  </si>
  <si>
    <t>2024-09-20T19:47:07.000Z</t>
  </si>
  <si>
    <t>Clássico</t>
  </si>
  <si>
    <t>Sabonete Intimo Com Oleo De Coco E Aloe Vera 150ml - Piatan</t>
  </si>
  <si>
    <t>66dca5cc6f25b3dee0c9c182</t>
  </si>
  <si>
    <t>240908CND740DW</t>
  </si>
  <si>
    <t>07-09-2024 16:13:16</t>
  </si>
  <si>
    <t>Edilene</t>
  </si>
  <si>
    <t>Santos da Silva</t>
  </si>
  <si>
    <t>52448320187@shopee.com.br</t>
  </si>
  <si>
    <t>Rua 500 Lote 502</t>
  </si>
  <si>
    <t>502</t>
  </si>
  <si>
    <t>Quadra 102  Casa 64.</t>
  </si>
  <si>
    <t>Setor Meireles (Santa Maria)</t>
  </si>
  <si>
    <t>72583300</t>
  </si>
  <si>
    <t>52448320187</t>
  </si>
  <si>
    <t>240908CND740DW@shopee.com.br</t>
  </si>
  <si>
    <t>240908CND740DW,002461</t>
  </si>
  <si>
    <t>17-09-2024 21:00:00</t>
  </si>
  <si>
    <t>2024-09-12T21:41:03.432Z</t>
  </si>
  <si>
    <t>09-09-2024 16:13:16</t>
  </si>
  <si>
    <t>66dcba0702f55c42e37204f4</t>
  </si>
  <si>
    <t>2000009238687946,2000009238691044</t>
  </si>
  <si>
    <t>07-09-2024 17:39:35</t>
  </si>
  <si>
    <t>Jeevana</t>
  </si>
  <si>
    <t>Onsager</t>
  </si>
  <si>
    <t>2000009238691044@mercadolibre.com</t>
  </si>
  <si>
    <t>Rua Custódia de Carvalho Ferreira</t>
  </si>
  <si>
    <t>180</t>
  </si>
  <si>
    <t>Condominio Maranata</t>
  </si>
  <si>
    <t>barra de ibiraquera</t>
  </si>
  <si>
    <t>Imbituba</t>
  </si>
  <si>
    <t>88780000</t>
  </si>
  <si>
    <t>70108791173</t>
  </si>
  <si>
    <t>Julia Elise Onsager</t>
  </si>
  <si>
    <t>2000006285629159,002463</t>
  </si>
  <si>
    <t>2024-09-20T19:47:06.000Z</t>
  </si>
  <si>
    <t>gold_pro-gold_special</t>
  </si>
  <si>
    <t>66ddd7a713f9b0dff9d41bf4</t>
  </si>
  <si>
    <t>240909EX6N5UKG</t>
  </si>
  <si>
    <t>08-09-2024 13:58:15</t>
  </si>
  <si>
    <t>de Andrade Silveira</t>
  </si>
  <si>
    <t>09695821707@shopee.com.br</t>
  </si>
  <si>
    <t>Rua Doutor Alberto Torres</t>
  </si>
  <si>
    <t>555</t>
  </si>
  <si>
    <t>Bloco 3c apartamento 204</t>
  </si>
  <si>
    <t>Neves (Neves)</t>
  </si>
  <si>
    <t>São Gonçalo</t>
  </si>
  <si>
    <t>24426271</t>
  </si>
  <si>
    <t>09695821707</t>
  </si>
  <si>
    <t>240909EX6N5UKG@shopee.com.br</t>
  </si>
  <si>
    <t>240909EX6N5UKG,002443</t>
  </si>
  <si>
    <t>16-09-2024 21:00:00</t>
  </si>
  <si>
    <t>2024-09-13T20:00:50.679Z</t>
  </si>
  <si>
    <t>10-09-2024 13:58:15</t>
  </si>
  <si>
    <t>66de2ebfd4ec223a8267a7c1</t>
  </si>
  <si>
    <t>240909FK155J8K</t>
  </si>
  <si>
    <t>08-09-2024 20:09:51</t>
  </si>
  <si>
    <t>Joseana Marques</t>
  </si>
  <si>
    <t>62796755304@shopee.com.br</t>
  </si>
  <si>
    <t>Rua G</t>
  </si>
  <si>
    <t>631</t>
  </si>
  <si>
    <t>LOTEAMENTO PARQUE MONTENEGRO 2</t>
  </si>
  <si>
    <t>José Walter</t>
  </si>
  <si>
    <t>60751280</t>
  </si>
  <si>
    <t>62796755304</t>
  </si>
  <si>
    <t>240909FK155J8K@shopee.com.br</t>
  </si>
  <si>
    <t>240909FK155J8K,002464</t>
  </si>
  <si>
    <t>22-09-2024 21:00:00</t>
  </si>
  <si>
    <t>2024-09-18T22:53:05.222Z</t>
  </si>
  <si>
    <t>10-09-2024 20:09:51</t>
  </si>
  <si>
    <t>Sérum Facial Diurno Vegano Antienvelhecimento Resveratrol 30ml Piatan Natural</t>
  </si>
  <si>
    <t>*3115</t>
  </si>
  <si>
    <t>66de4ef85b3288de4805c495</t>
  </si>
  <si>
    <t>240909FTNR0QJT</t>
  </si>
  <si>
    <t>08-09-2024 22:27:20</t>
  </si>
  <si>
    <t>Carolina Camargo</t>
  </si>
  <si>
    <t>36548900839@shopee.com.br</t>
  </si>
  <si>
    <t>Rua Marechal Deodoro</t>
  </si>
  <si>
    <t>2090</t>
  </si>
  <si>
    <t>Apto 1001</t>
  </si>
  <si>
    <t>Franca</t>
  </si>
  <si>
    <t>14400440</t>
  </si>
  <si>
    <t>36548900839</t>
  </si>
  <si>
    <t>240909FTNR0QJT@shopee.com.br</t>
  </si>
  <si>
    <t>240909FTNR0QJT,002465</t>
  </si>
  <si>
    <t>2024-09-16T00:17:19.768Z</t>
  </si>
  <si>
    <t>10-09-2024 22:27:20</t>
  </si>
  <si>
    <t>66de54fa026eaa21ee9bdc46</t>
  </si>
  <si>
    <t>702-2331101-2809049</t>
  </si>
  <si>
    <t>08-09-2024 22:52:58</t>
  </si>
  <si>
    <t>Andrea</t>
  </si>
  <si>
    <t>Duarte Godoy</t>
  </si>
  <si>
    <t>twqzh02rl5793fg@marketplace.amazon.com.br</t>
  </si>
  <si>
    <t>98979-1256</t>
  </si>
  <si>
    <t>Rua Larival Géa Sanches</t>
  </si>
  <si>
    <t>347</t>
  </si>
  <si>
    <t>A</t>
  </si>
  <si>
    <t>Vila Vitório Mazzei</t>
  </si>
  <si>
    <t>02409000</t>
  </si>
  <si>
    <t>22346412848</t>
  </si>
  <si>
    <t>702-2331101-2809049,002466</t>
  </si>
  <si>
    <t>66de98c36c476fdf707d27fa</t>
  </si>
  <si>
    <t>240909GCK7HMEP</t>
  </si>
  <si>
    <t>09-09-2024 03:42:11</t>
  </si>
  <si>
    <t>Kanashiro</t>
  </si>
  <si>
    <t>48912166115@shopee.com.br</t>
  </si>
  <si>
    <t>Rua Sol Nascente</t>
  </si>
  <si>
    <t>855</t>
  </si>
  <si>
    <t>Esquina com rua das rosas</t>
  </si>
  <si>
    <t>Jockey Club</t>
  </si>
  <si>
    <t>Mato Grosso do Sul</t>
  </si>
  <si>
    <t>79080290</t>
  </si>
  <si>
    <t>48912166115</t>
  </si>
  <si>
    <t>240909GCK7HMEP@shopee.com.br</t>
  </si>
  <si>
    <t>240909GCK7HMEP,002467</t>
  </si>
  <si>
    <t>20-09-2024 21:00:00</t>
  </si>
  <si>
    <t>2024-10-05T06:35:25.896Z</t>
  </si>
  <si>
    <t>11-09-2024 03:42:11</t>
  </si>
  <si>
    <t>66dee154267e437b584423a5</t>
  </si>
  <si>
    <t>240909GVFFH9QF</t>
  </si>
  <si>
    <t>09-09-2024 08:51:48</t>
  </si>
  <si>
    <t>Deyse</t>
  </si>
  <si>
    <t>Francine Trapp Utech</t>
  </si>
  <si>
    <t>09871114931@shopee.com.br</t>
  </si>
  <si>
    <t>Sérgio Antônio Leandro</t>
  </si>
  <si>
    <t>503</t>
  </si>
  <si>
    <t>Praia Alegre</t>
  </si>
  <si>
    <t>Penha</t>
  </si>
  <si>
    <t>88385000</t>
  </si>
  <si>
    <t>09871114931</t>
  </si>
  <si>
    <t>240909GVFFH9QF@shopee.com.br</t>
  </si>
  <si>
    <t>240909GVFFH9QF,002470</t>
  </si>
  <si>
    <t>2024-09-13T15:38:13.701Z</t>
  </si>
  <si>
    <t>11-09-2024 08:51:48</t>
  </si>
  <si>
    <t>66df32429a6970e45f6bfd37</t>
  </si>
  <si>
    <t>2000009253130668</t>
  </si>
  <si>
    <t>09-09-2024 14:37:06</t>
  </si>
  <si>
    <t>Ilda Maria</t>
  </si>
  <si>
    <t>Vilela</t>
  </si>
  <si>
    <t>2000009253130668@mercadolibre.com</t>
  </si>
  <si>
    <t>Avenida Jerônimo Martins Pereira</t>
  </si>
  <si>
    <t>750</t>
  </si>
  <si>
    <t>Jd Primavera</t>
  </si>
  <si>
    <t>Carneirinho</t>
  </si>
  <si>
    <t>38290000</t>
  </si>
  <si>
    <t>05274152864</t>
  </si>
  <si>
    <t>Ilda</t>
  </si>
  <si>
    <t>Maria Vilela</t>
  </si>
  <si>
    <t>Casa Referencia: Casa</t>
  </si>
  <si>
    <t>2000006293486581,002469</t>
  </si>
  <si>
    <t>14-09-2024 00:00:00</t>
  </si>
  <si>
    <t>2024-09-23T04:20:10.000Z</t>
  </si>
  <si>
    <t>10-09-2024 00:00:00</t>
  </si>
  <si>
    <t>66df407dc138eddfd0fa5dc3</t>
  </si>
  <si>
    <t>240910HMDV75GX</t>
  </si>
  <si>
    <t>09-09-2024 15:37:49</t>
  </si>
  <si>
    <t>Monique</t>
  </si>
  <si>
    <t>Lima Wolff</t>
  </si>
  <si>
    <t>45368303831@shopee.com.br</t>
  </si>
  <si>
    <t>Rua Rosana</t>
  </si>
  <si>
    <t>364</t>
  </si>
  <si>
    <t>Jardim Portão Vermelho</t>
  </si>
  <si>
    <t>Vargem Grande Paulista</t>
  </si>
  <si>
    <t>06735334</t>
  </si>
  <si>
    <t>45368303831</t>
  </si>
  <si>
    <t>240910HMDV75GX@shopee.com.br</t>
  </si>
  <si>
    <t>240910HMDV75GX,002475</t>
  </si>
  <si>
    <t>2024-09-16T16:05:28.243Z</t>
  </si>
  <si>
    <t>11-09-2024 15:37:49</t>
  </si>
  <si>
    <t>Serum de Tratamento Capilar Vegetal Natural e Vegano Rambutan e Biotina 60ml Piatan Natural</t>
  </si>
  <si>
    <t>*2604</t>
  </si>
  <si>
    <t>66df61ff5b3288de480a0a69</t>
  </si>
  <si>
    <t>240910HVCN54TU</t>
  </si>
  <si>
    <t>09-09-2024 18:00:47</t>
  </si>
  <si>
    <t>Giovanna</t>
  </si>
  <si>
    <t>Kae Marino</t>
  </si>
  <si>
    <t>44583934807@shopee.com.br</t>
  </si>
  <si>
    <t>Rua Professora Jandyra Colombi Costa Valente</t>
  </si>
  <si>
    <t>Jardim América</t>
  </si>
  <si>
    <t>Bragança Paulista</t>
  </si>
  <si>
    <t>12902290</t>
  </si>
  <si>
    <t>44583934807</t>
  </si>
  <si>
    <t>240910HVCN54TU@shopee.com.br</t>
  </si>
  <si>
    <t>240910HVCN54TU,002474</t>
  </si>
  <si>
    <t>2024-09-17T03:28:48.972Z</t>
  </si>
  <si>
    <t>11-09-2024 18:00:47</t>
  </si>
  <si>
    <t>66df63bae4d1e3e63fc5f656</t>
  </si>
  <si>
    <t>701-4694167-6886643</t>
  </si>
  <si>
    <t>09-09-2024 18:08:10</t>
  </si>
  <si>
    <t>deive</t>
  </si>
  <si>
    <t>caramello</t>
  </si>
  <si>
    <t>mq4s7fs95mspnp3@marketplace.amazon.com.br</t>
  </si>
  <si>
    <t>99949-2161</t>
  </si>
  <si>
    <t>Alameda Porcelana</t>
  </si>
  <si>
    <t>185</t>
  </si>
  <si>
    <t>ap 12 E</t>
  </si>
  <si>
    <t>Cerâmica</t>
  </si>
  <si>
    <t>São Caetano do Sul</t>
  </si>
  <si>
    <t>09531150</t>
  </si>
  <si>
    <t>23414898500</t>
  </si>
  <si>
    <t>701-4694167-6886643,002476</t>
  </si>
  <si>
    <t>Desodorante Roll On Unissex Neutro Vegano e Sem Aluminio 75ml Piatan Natural</t>
  </si>
  <si>
    <t>66df77f4b2cce941d38cd1f8</t>
  </si>
  <si>
    <t>2000009256148428</t>
  </si>
  <si>
    <t>09-09-2024 19:34:28</t>
  </si>
  <si>
    <t>Marlene</t>
  </si>
  <si>
    <t>Garcia</t>
  </si>
  <si>
    <t>2000009256148428@mercadolibre.com</t>
  </si>
  <si>
    <t>Avenida Sorocaba</t>
  </si>
  <si>
    <t>65</t>
  </si>
  <si>
    <t>Residencial Tamboré</t>
  </si>
  <si>
    <t>Barueri</t>
  </si>
  <si>
    <t>06458020</t>
  </si>
  <si>
    <t>31681184869</t>
  </si>
  <si>
    <t>Fox</t>
  </si>
  <si>
    <t>2000009256148428,002477</t>
  </si>
  <si>
    <t>2024-09-21T17:39:49.000Z</t>
  </si>
  <si>
    <t>66df7f3febd0a8de800e4e25</t>
  </si>
  <si>
    <t>240910J3EABWCA</t>
  </si>
  <si>
    <t>09-09-2024 20:05:35</t>
  </si>
  <si>
    <t>Jhenyffer</t>
  </si>
  <si>
    <t>Cruz Santos</t>
  </si>
  <si>
    <t>36408332870@shopee.com.br</t>
  </si>
  <si>
    <t>Rua Silvina da Conceiçao Soares</t>
  </si>
  <si>
    <t>418</t>
  </si>
  <si>
    <t>Próximo ao mercado LM</t>
  </si>
  <si>
    <t>Parque Sevilha (Nova Veneza)</t>
  </si>
  <si>
    <t>Sumaré</t>
  </si>
  <si>
    <t>13178251</t>
  </si>
  <si>
    <t>36408332870</t>
  </si>
  <si>
    <t>240910J3EABWCA@shopee.com.br</t>
  </si>
  <si>
    <t>240910J3EABWCA,002478</t>
  </si>
  <si>
    <t>2024-09-13T22:43:12.222Z</t>
  </si>
  <si>
    <t>11-09-2024 20:05:35</t>
  </si>
  <si>
    <t>66df84bcfc86a8b69d1e6d60</t>
  </si>
  <si>
    <t>240910J4P4FKSC</t>
  </si>
  <si>
    <t>09-09-2024 20:29:00</t>
  </si>
  <si>
    <t>Quitéria</t>
  </si>
  <si>
    <t>Lopes Dias Da Silva</t>
  </si>
  <si>
    <t>07885178480@shopee.com.br</t>
  </si>
  <si>
    <t>João Bezerra da SIlva</t>
  </si>
  <si>
    <t>16</t>
  </si>
  <si>
    <t>Água Branca</t>
  </si>
  <si>
    <t>Alagoas</t>
  </si>
  <si>
    <t>57490000</t>
  </si>
  <si>
    <t>07885178480</t>
  </si>
  <si>
    <t>240910J4P4FKSC@shopee.com.br</t>
  </si>
  <si>
    <t>240910J4P4FKSC,002479</t>
  </si>
  <si>
    <t>2024-09-29T04:22:06.755Z</t>
  </si>
  <si>
    <t>11-09-2024 20:29:00</t>
  </si>
  <si>
    <t>66df889b0bbe50e07143db7d</t>
  </si>
  <si>
    <t>240910J5J03XWW</t>
  </si>
  <si>
    <t>09-09-2024 20:45:31</t>
  </si>
  <si>
    <t>Naufal</t>
  </si>
  <si>
    <t>42669962840@shopee.com.br</t>
  </si>
  <si>
    <t>R dos Camarés</t>
  </si>
  <si>
    <t>150</t>
  </si>
  <si>
    <t>apartamento 126 bloco 1</t>
  </si>
  <si>
    <t xml:space="preserve">Carandiru </t>
  </si>
  <si>
    <t>02068030</t>
  </si>
  <si>
    <t>42669962840</t>
  </si>
  <si>
    <t>240910J5J03XWW@shopee.com.br</t>
  </si>
  <si>
    <t>240910J5J03XWW,002480</t>
  </si>
  <si>
    <t>2024-09-19T13:27:34.186Z</t>
  </si>
  <si>
    <t>11-09-2024 20:45:31</t>
  </si>
  <si>
    <t>66e0020babe2cb9ed362ca94</t>
  </si>
  <si>
    <t>240910K2GGW1MQ</t>
  </si>
  <si>
    <t>10-09-2024 05:23:39</t>
  </si>
  <si>
    <t>Aline</t>
  </si>
  <si>
    <t>Maria Dias de Araujo Ramos Soares</t>
  </si>
  <si>
    <t>04896689410@shopee.com.br</t>
  </si>
  <si>
    <t>Rua Hilda de Pereira Monte</t>
  </si>
  <si>
    <t>Residencial Rancho Bom</t>
  </si>
  <si>
    <t>Maceió</t>
  </si>
  <si>
    <t>57062585</t>
  </si>
  <si>
    <t>04896689410</t>
  </si>
  <si>
    <t>240910K2GGW1MQ@shopee.com.br</t>
  </si>
  <si>
    <t>240910K2GGW1MQ,002481</t>
  </si>
  <si>
    <t>24-09-2024 21:00:00</t>
  </si>
  <si>
    <t>2024-09-29T06:43:41.102Z</t>
  </si>
  <si>
    <t>12-09-2024 05:23:39</t>
  </si>
  <si>
    <t>66e0e5ea13c93fefb6aaf993</t>
  </si>
  <si>
    <t>Lojas Americanas-201032612284001</t>
  </si>
  <si>
    <t>10-09-2024 21:35:54</t>
  </si>
  <si>
    <t>JOANA</t>
  </si>
  <si>
    <t>D'ARC PEREIRA DE JESUS</t>
  </si>
  <si>
    <t>71925341100@email.com.br</t>
  </si>
  <si>
    <t>Rua Nossa Senhora do Carmo, 09 Sala 05</t>
  </si>
  <si>
    <t>38610972</t>
  </si>
  <si>
    <t>71925341100</t>
  </si>
  <si>
    <t>Lojas Americanas-201032612284001,002509</t>
  </si>
  <si>
    <t>Nota fiscal enviada com sucesso para a B2W.</t>
  </si>
  <si>
    <t>2024-09-19T13:32:08.148Z</t>
  </si>
  <si>
    <t>11-09-2024 16:00:00</t>
  </si>
  <si>
    <t>Gel Dental Natural com Carvão Ativado SEM FLÚOR 90g - Piatan Natural</t>
  </si>
  <si>
    <t>66e0ee7aad9d122d70be5736</t>
  </si>
  <si>
    <t>2000009267943848</t>
  </si>
  <si>
    <t>10-09-2024 22:12:26</t>
  </si>
  <si>
    <t>Nascimento</t>
  </si>
  <si>
    <t>2000009267943848@mercadolibre.com</t>
  </si>
  <si>
    <t>Rua Mariani Kummrow</t>
  </si>
  <si>
    <t>812</t>
  </si>
  <si>
    <t>Casa 1 geminado rosa Referencia: Trata-se de geminado rosa, casa ao lado do sobrado amarelo</t>
  </si>
  <si>
    <t>Itapoa</t>
  </si>
  <si>
    <t>Itapoá</t>
  </si>
  <si>
    <t>89249000</t>
  </si>
  <si>
    <t>30208640894</t>
  </si>
  <si>
    <t>2000009267943848,002510</t>
  </si>
  <si>
    <t>2024-09-23T04:20:06.000Z</t>
  </si>
  <si>
    <t>Condicionador Piatan Com Proteína De Arroz E Xilitol 300ml</t>
  </si>
  <si>
    <t>*2502</t>
  </si>
  <si>
    <t>66e1746768907eee5e98625a</t>
  </si>
  <si>
    <t>240911NSAHNV3C</t>
  </si>
  <si>
    <t>11-09-2024 07:43:51</t>
  </si>
  <si>
    <t>OSCAR</t>
  </si>
  <si>
    <t>LIBERATO MARTINS FILHO</t>
  </si>
  <si>
    <t>63281376991@shopee.com.br</t>
  </si>
  <si>
    <t>R Frederico Jensen</t>
  </si>
  <si>
    <t>2300</t>
  </si>
  <si>
    <t>Empresa Blutrafos</t>
  </si>
  <si>
    <t>Itoupavazinha</t>
  </si>
  <si>
    <t>89066304</t>
  </si>
  <si>
    <t>63281376991</t>
  </si>
  <si>
    <t>240911NSAHNV3C@shopee.com.br</t>
  </si>
  <si>
    <t>240911NSAHNV3C,002511</t>
  </si>
  <si>
    <t>19-09-2024 21:00:00</t>
  </si>
  <si>
    <t>2024-09-25T03:23:12.047Z</t>
  </si>
  <si>
    <t>13-09-2024 07:43:52</t>
  </si>
  <si>
    <t>66e1ca4c1da72c820fea1d9a</t>
  </si>
  <si>
    <t>2000009273230710</t>
  </si>
  <si>
    <t>11-09-2024 13:50:20</t>
  </si>
  <si>
    <t>Meri Simone Oliveira</t>
  </si>
  <si>
    <t>2000009273230710@mercadolibre.com</t>
  </si>
  <si>
    <t>Rua 124</t>
  </si>
  <si>
    <t>342</t>
  </si>
  <si>
    <t>Visage odontologia</t>
  </si>
  <si>
    <t>Setor Sul</t>
  </si>
  <si>
    <t>74093060</t>
  </si>
  <si>
    <t>04748856661</t>
  </si>
  <si>
    <t>Meri</t>
  </si>
  <si>
    <t>Visage odontologia  Referencia: Em frente clube social feminino</t>
  </si>
  <si>
    <t>2000009273230710,002541</t>
  </si>
  <si>
    <t>2024-09-21T18:55:17.000Z</t>
  </si>
  <si>
    <t>Base Facial Stick Mineral Fps 70 18g Bege Médio - Piatan</t>
  </si>
  <si>
    <t>*3117</t>
  </si>
  <si>
    <t>66e21e140a9534ca9503f8d7</t>
  </si>
  <si>
    <t>2000009270586882</t>
  </si>
  <si>
    <t>11-09-2024 19:47:48</t>
  </si>
  <si>
    <t>roney</t>
  </si>
  <si>
    <t>amaral moreira</t>
  </si>
  <si>
    <t>2000009270586882@mercadolibre.com</t>
  </si>
  <si>
    <t>Avenida Otávio Campelo Ribeiro</t>
  </si>
  <si>
    <t>4041</t>
  </si>
  <si>
    <t>Antg Rodomar</t>
  </si>
  <si>
    <t>Sete Lagoas</t>
  </si>
  <si>
    <t>35702153</t>
  </si>
  <si>
    <t>03556801655</t>
  </si>
  <si>
    <t>Roney</t>
  </si>
  <si>
    <t>Antg Rodomar Referencia: Antiga garagem rodomar</t>
  </si>
  <si>
    <t>2000009270586882,002544</t>
  </si>
  <si>
    <t>2024-09-25T05:42:03.000Z</t>
  </si>
  <si>
    <t>Protetor Solar Facial E Corporal Sunveg Fps 70 50g - Piatan</t>
  </si>
  <si>
    <t>66e2270d9f8c0ce4870cf5c3</t>
  </si>
  <si>
    <t>2000009276454118,2000009276454120</t>
  </si>
  <si>
    <t>11-09-2024 20:26:05</t>
  </si>
  <si>
    <t>Eduardo Jose</t>
  </si>
  <si>
    <t>Gonçalves Silva</t>
  </si>
  <si>
    <t>2000009276454120@mercadolibre.com</t>
  </si>
  <si>
    <t>Rua Maria de Almeida Silva</t>
  </si>
  <si>
    <t>500</t>
  </si>
  <si>
    <t>Apartamento 301</t>
  </si>
  <si>
    <t>Teixeiras</t>
  </si>
  <si>
    <t>Juiz de Fora</t>
  </si>
  <si>
    <t>36033012</t>
  </si>
  <si>
    <t>07468745617</t>
  </si>
  <si>
    <t>do Rosário Gonçalves Silva</t>
  </si>
  <si>
    <t>Apartamento 301 Referencia: Condomínio Park Teixeiras.seguir rua da UPA de Santa Luzia, próximo Lixão de reciclagem.</t>
  </si>
  <si>
    <t>2000006306196569,002545</t>
  </si>
  <si>
    <t>2024-09-23T04:20:03.000Z</t>
  </si>
  <si>
    <t>66e240848ba24ae52b32b3b3</t>
  </si>
  <si>
    <t>2000009277519344</t>
  </si>
  <si>
    <t>11-09-2024 22:14:44</t>
  </si>
  <si>
    <t>Edmur Douglas</t>
  </si>
  <si>
    <t>Antunes Olgado</t>
  </si>
  <si>
    <t>2000009277519344@mercadolibre.com</t>
  </si>
  <si>
    <t>Rua Octávio Schiavon</t>
  </si>
  <si>
    <t>276</t>
  </si>
  <si>
    <t>Capão da Imbuia</t>
  </si>
  <si>
    <t>82800360</t>
  </si>
  <si>
    <t>65499271968</t>
  </si>
  <si>
    <t>Edmur</t>
  </si>
  <si>
    <t>Douglas Antunes Olgado</t>
  </si>
  <si>
    <t>2000006306791051,002546</t>
  </si>
  <si>
    <t>15-09-2024 00:00:00</t>
  </si>
  <si>
    <t>2024-09-24T05:07:17.000Z</t>
  </si>
  <si>
    <t>66e31f7479b57886ebce8612</t>
  </si>
  <si>
    <t>LU-13697707491898282650</t>
  </si>
  <si>
    <t>12-09-2024 14:05:56</t>
  </si>
  <si>
    <t>Alessandra</t>
  </si>
  <si>
    <t>Nasário de Magalhães</t>
  </si>
  <si>
    <t>LU-1369770749189828@alias.integracommerce.com.br</t>
  </si>
  <si>
    <t>HERVAL DO OESTE</t>
  </si>
  <si>
    <t>980</t>
  </si>
  <si>
    <t>Em frente a loja denty Motos</t>
  </si>
  <si>
    <t>Magalhães Automóveis</t>
  </si>
  <si>
    <t>SAGUACU</t>
  </si>
  <si>
    <t>JOINVILLE</t>
  </si>
  <si>
    <t>89221201</t>
  </si>
  <si>
    <t>02869269978</t>
  </si>
  <si>
    <t>LU-1369770749189828,002549</t>
  </si>
  <si>
    <t>12-09-2024 14:09:25</t>
  </si>
  <si>
    <t>16-09-2024 14:09:25</t>
  </si>
  <si>
    <t>Protetor Solar Facial Natural Vegano Mineral sunVEG FPS 70 50g Piatan Natural Alta Proteção UVA e UVB Atioxidante Antissinais Microalgas Rosa Creme Toque Seco</t>
  </si>
  <si>
    <t>66e3516e9dd5921e39157253</t>
  </si>
  <si>
    <t>702-5918611-5741826</t>
  </si>
  <si>
    <t>12-09-2024 17:39:10</t>
  </si>
  <si>
    <t>Hipolito Spessoto</t>
  </si>
  <si>
    <t>n2hychb1j7xy6g5@marketplace.amazon.com.br</t>
  </si>
  <si>
    <t>99281-5491</t>
  </si>
  <si>
    <t>Rua Vicente Galafassi</t>
  </si>
  <si>
    <t>340</t>
  </si>
  <si>
    <t>Apto 42</t>
  </si>
  <si>
    <t>09770480</t>
  </si>
  <si>
    <t>39998416809</t>
  </si>
  <si>
    <t>702-5918611-5741826,002548</t>
  </si>
  <si>
    <t>66e41705378cc8830717a3ff</t>
  </si>
  <si>
    <t>240913TRRSJ3JY</t>
  </si>
  <si>
    <t>13-09-2024 07:42:13</t>
  </si>
  <si>
    <t>Cecília</t>
  </si>
  <si>
    <t>Gonçalves Landim Júnia</t>
  </si>
  <si>
    <t>53946499600@shopee.com.br</t>
  </si>
  <si>
    <t>Avenida Afonso Pena</t>
  </si>
  <si>
    <t>4765</t>
  </si>
  <si>
    <t>Umuarama</t>
  </si>
  <si>
    <t>38405309</t>
  </si>
  <si>
    <t>53946499600</t>
  </si>
  <si>
    <t>240913TRRSJ3JY@shopee.com.br</t>
  </si>
  <si>
    <t>240913TRRSJ3JY,002553</t>
  </si>
  <si>
    <t>2024-09-18T22:31:52.223Z</t>
  </si>
  <si>
    <t>16-09-2024 07:42:13</t>
  </si>
  <si>
    <t>66e5f196f0f832824e4c6abf</t>
  </si>
  <si>
    <t>LU-13703707495939892650</t>
  </si>
  <si>
    <t>14-09-2024 17:27:02</t>
  </si>
  <si>
    <t>Claudia Peixoto</t>
  </si>
  <si>
    <t>LU-1370370749593989@alias.integracommerce.com.br</t>
  </si>
  <si>
    <t>DF-425, KM 0,5 (COND VIVENDAS SERRANA)</t>
  </si>
  <si>
    <t>425</t>
  </si>
  <si>
    <t>Condomínio vivendas serranas</t>
  </si>
  <si>
    <t>Modulo I casa 6</t>
  </si>
  <si>
    <t>SETOR HABITACIONAL CONTAGEM (SOBRADINHO)</t>
  </si>
  <si>
    <t>73092900</t>
  </si>
  <si>
    <t>03803182611</t>
  </si>
  <si>
    <t>Cláudia</t>
  </si>
  <si>
    <t>LU-1370370749593989,002582</t>
  </si>
  <si>
    <t>Nota fiscal enviada com sucesso para o Magazine Luiza.
Etiqueta gerado(a) automaticamente
Arquivo Zpl gerado(a) automaticamente</t>
  </si>
  <si>
    <t>14-09-2024 17:34:31</t>
  </si>
  <si>
    <t>16-09-2024 17:34:31</t>
  </si>
  <si>
    <t>66e64e61569b2a8476b329c8</t>
  </si>
  <si>
    <t>2409151Y88HCUG</t>
  </si>
  <si>
    <t>15-09-2024 00:02:57</t>
  </si>
  <si>
    <t>Milena</t>
  </si>
  <si>
    <t>Silva da Silveira</t>
  </si>
  <si>
    <t>17923361797@shopee.com.br</t>
  </si>
  <si>
    <t>Estrada dos Menezes</t>
  </si>
  <si>
    <t>400</t>
  </si>
  <si>
    <t>Bloco B3 apartamento 1307</t>
  </si>
  <si>
    <t>Colubande</t>
  </si>
  <si>
    <t>24451230</t>
  </si>
  <si>
    <t>17923361797</t>
  </si>
  <si>
    <t>2409151Y88HCUG@shopee.com.br</t>
  </si>
  <si>
    <t>2409151Y88HCUG,002583</t>
  </si>
  <si>
    <t>23-09-2024 21:00:00</t>
  </si>
  <si>
    <t>2024-09-25T11:55:36.695Z</t>
  </si>
  <si>
    <t>17-09-2024 00:02:58</t>
  </si>
  <si>
    <t>66e708db232a4883cb1f41ad</t>
  </si>
  <si>
    <t>702-7625357-1317011</t>
  </si>
  <si>
    <t>15-09-2024 13:18:35</t>
  </si>
  <si>
    <t>702-7625357-1317011,002584</t>
  </si>
  <si>
    <t>Nota Fiscal aceita pelo Marketplace.
Aguardando a retirada do pacote pela Amazon do vendedor.
Agendado a coleta do pedido no período entre 16/09/24 16:00 e 16/09/24 21:00
A Amazon retirou o pacote do vendedor.</t>
  </si>
  <si>
    <t>20-09-2024 00:00:00</t>
  </si>
  <si>
    <t>Base Stick Multifuncional Vegano Mineral FPS 70 18g Bege Médio - Piatan Natural</t>
  </si>
  <si>
    <t>Base Stick Multifuncional Vegano Mineral FPS 70 18g Bege Claro - Piatan Natural</t>
  </si>
  <si>
    <t>66e73805b1aeb58386a6cf95</t>
  </si>
  <si>
    <t>2409163PJ4EPEP</t>
  </si>
  <si>
    <t>15-09-2024 16:39:49</t>
  </si>
  <si>
    <t>Kelly</t>
  </si>
  <si>
    <t>Cristina de sousa silva Diniz</t>
  </si>
  <si>
    <t>07993318645@shopee.com.br</t>
  </si>
  <si>
    <t>Estrada do Bananal</t>
  </si>
  <si>
    <t>640</t>
  </si>
  <si>
    <t>Bonanza</t>
  </si>
  <si>
    <t>Santa Luzia</t>
  </si>
  <si>
    <t>33065000</t>
  </si>
  <si>
    <t>07993318645</t>
  </si>
  <si>
    <t>2409163PJ4EPEP@shopee.com.br</t>
  </si>
  <si>
    <t>2409163PJ4EPEP,002585</t>
  </si>
  <si>
    <t>2024-09-23T22:03:33.189Z</t>
  </si>
  <si>
    <t>17-09-2024 16:39:49</t>
  </si>
  <si>
    <t>66e746c83f20a1840fa9dcba</t>
  </si>
  <si>
    <t>2409163TWGQB79</t>
  </si>
  <si>
    <t>15-09-2024 17:42:48</t>
  </si>
  <si>
    <t>samanta</t>
  </si>
  <si>
    <t>reinert</t>
  </si>
  <si>
    <t>05890563955@shopee.com.br</t>
  </si>
  <si>
    <t>Rua Valdemiro Ender</t>
  </si>
  <si>
    <t>89208718</t>
  </si>
  <si>
    <t>05890563955</t>
  </si>
  <si>
    <t>2409163TWGQB79@shopee.com.br</t>
  </si>
  <si>
    <t>2409163TWGQB79,002586</t>
  </si>
  <si>
    <t>2024-09-30T19:37:32.441Z</t>
  </si>
  <si>
    <t>17-09-2024 17:42:48</t>
  </si>
  <si>
    <t>66e76526e744ba83561147d5</t>
  </si>
  <si>
    <t>LU-13706707497476392650</t>
  </si>
  <si>
    <t>15-09-2024 19:52:22</t>
  </si>
  <si>
    <t>Jaciele</t>
  </si>
  <si>
    <t>Carla da Silva</t>
  </si>
  <si>
    <t>LU-1370670749747639@alias.integracommerce.com.br</t>
  </si>
  <si>
    <t>MANUEL DE SANTA MARIA</t>
  </si>
  <si>
    <t>88</t>
  </si>
  <si>
    <t>Casa de frete a rotatoria</t>
  </si>
  <si>
    <t>JARDIM LONDRINA</t>
  </si>
  <si>
    <t>05638000</t>
  </si>
  <si>
    <t>10091069459</t>
  </si>
  <si>
    <t>LU-1370670749747639,002587</t>
  </si>
  <si>
    <t>29-09-2024 21:00:00</t>
  </si>
  <si>
    <t>15-09-2024 19:56:32</t>
  </si>
  <si>
    <t>17-09-2024 19:56:32</t>
  </si>
  <si>
    <t>Sabonete Liquido Intimo Oleo de Coco + Aloe Vera 150 mL</t>
  </si>
  <si>
    <t>66e780ee3a3b4a843fd21072</t>
  </si>
  <si>
    <t>24091648DM1STP</t>
  </si>
  <si>
    <t>15-09-2024 21:50:54</t>
  </si>
  <si>
    <t>Igor</t>
  </si>
  <si>
    <t>Alceu Souza Damaceno</t>
  </si>
  <si>
    <t>44219640851@shopee.com.br</t>
  </si>
  <si>
    <t>Rua Enoque Moreira da Silva</t>
  </si>
  <si>
    <t>Jardim Míriam</t>
  </si>
  <si>
    <t>Suzano</t>
  </si>
  <si>
    <t>08613350</t>
  </si>
  <si>
    <t>44219640851</t>
  </si>
  <si>
    <t>24091648DM1STP@shopee.com.br</t>
  </si>
  <si>
    <t>24091648DM1STP,002588</t>
  </si>
  <si>
    <t>2024-09-28T15:20:50.446Z</t>
  </si>
  <si>
    <t>17-09-2024 21:50:54</t>
  </si>
  <si>
    <t>66e7924075bb6582d7d7cd84</t>
  </si>
  <si>
    <t>2409164CVMQDWM</t>
  </si>
  <si>
    <t>15-09-2024 23:04:48</t>
  </si>
  <si>
    <t>Conceicao</t>
  </si>
  <si>
    <t>De Maria Dos Santos Silva</t>
  </si>
  <si>
    <t>92327630363@shopee.com.br</t>
  </si>
  <si>
    <t>Avenida Edson Brandão</t>
  </si>
  <si>
    <t>Sn</t>
  </si>
  <si>
    <t>Cond eco park 2 apto 101 b16</t>
  </si>
  <si>
    <t>Cutim Anil</t>
  </si>
  <si>
    <t>Maranhão</t>
  </si>
  <si>
    <t>65045380</t>
  </si>
  <si>
    <t>92327630363</t>
  </si>
  <si>
    <t>2409164CVMQDWM@shopee.com.br</t>
  </si>
  <si>
    <t>2409164CVMQDWM,002589</t>
  </si>
  <si>
    <t>2024-09-26T00:01:51.937Z</t>
  </si>
  <si>
    <t>17-09-2024 23:04:48</t>
  </si>
  <si>
    <t>66e8400608b10c8c0a9bf1f7</t>
  </si>
  <si>
    <t>2409165P60SP1T</t>
  </si>
  <si>
    <t>16-09-2024 11:26:14</t>
  </si>
  <si>
    <t>da Rosa Mello</t>
  </si>
  <si>
    <t>00892344059@shopee.com.br</t>
  </si>
  <si>
    <t>Atilio Morandi</t>
  </si>
  <si>
    <t>382</t>
  </si>
  <si>
    <t xml:space="preserve">Borges </t>
  </si>
  <si>
    <t>Marau</t>
  </si>
  <si>
    <t>99150000</t>
  </si>
  <si>
    <t>00892344059</t>
  </si>
  <si>
    <t>2409165P60SP1T@shopee.com.br</t>
  </si>
  <si>
    <t>2409165P60SP1T,002605</t>
  </si>
  <si>
    <t>27-09-2024 21:00:00</t>
  </si>
  <si>
    <t>2024-09-26T23:59:19.992Z</t>
  </si>
  <si>
    <t>18-09-2024 11:26:14</t>
  </si>
  <si>
    <t>66e848e50eb46f48f8673794</t>
  </si>
  <si>
    <t>701-5036232-0321831</t>
  </si>
  <si>
    <t>16-09-2024 12:04:05</t>
  </si>
  <si>
    <t>belvedere</t>
  </si>
  <si>
    <t>xk71yxftr1c9r9n@marketplace.amazon.com.br</t>
  </si>
  <si>
    <t>31</t>
  </si>
  <si>
    <t>99561-6911</t>
  </si>
  <si>
    <t>Rua Juvenal Melo Senra</t>
  </si>
  <si>
    <t>335</t>
  </si>
  <si>
    <t>1601</t>
  </si>
  <si>
    <t>Belvedere</t>
  </si>
  <si>
    <t>30320660</t>
  </si>
  <si>
    <t>03642654690</t>
  </si>
  <si>
    <t>701-5036232-0321831,002608</t>
  </si>
  <si>
    <t>Nota Fiscal aceita pelo Marketplace.
Agendado a coleta do pedido no período entre 17/09/24 16:00 e 17/09/24 21:00
Aguardando a retirada do pacote pela Amazon do vendedor.
A Amazon retirou o pacote do vendedor.</t>
  </si>
  <si>
    <t>24-09-2024 00:00:00</t>
  </si>
  <si>
    <t>17-09-2024 00:00:00</t>
  </si>
  <si>
    <t>66e872d89117ce8cba7a8503</t>
  </si>
  <si>
    <t>240917621REA1A</t>
  </si>
  <si>
    <t>16-09-2024 15:03:04</t>
  </si>
  <si>
    <t>Valeria</t>
  </si>
  <si>
    <t>Souza dos Santos</t>
  </si>
  <si>
    <t>42827511851@shopee.com.br</t>
  </si>
  <si>
    <t>R Antônio Tamburini</t>
  </si>
  <si>
    <t>200</t>
  </si>
  <si>
    <t>Jardim Progresso</t>
  </si>
  <si>
    <t>04848040</t>
  </si>
  <si>
    <t>42827511851</t>
  </si>
  <si>
    <t>240917621REA1A@shopee.com.br</t>
  </si>
  <si>
    <t>240917621REA1A,002616</t>
  </si>
  <si>
    <t>2024-09-23T13:42:19.896Z</t>
  </si>
  <si>
    <t>18-09-2024 15:03:04</t>
  </si>
  <si>
    <t>66e88145dde7828695d6ce12</t>
  </si>
  <si>
    <t>701-0196905-7130639</t>
  </si>
  <si>
    <t>16-09-2024 16:04:37</t>
  </si>
  <si>
    <t>Jaime</t>
  </si>
  <si>
    <t>Pereira de Melo</t>
  </si>
  <si>
    <t>5n65vbck3w1y1md@marketplace.amazon.com.br</t>
  </si>
  <si>
    <t>98564-3962</t>
  </si>
  <si>
    <t>SQB 1</t>
  </si>
  <si>
    <t>Ap. 204</t>
  </si>
  <si>
    <t>Bl F Ap. 204</t>
  </si>
  <si>
    <t>71009000</t>
  </si>
  <si>
    <t>23890517153</t>
  </si>
  <si>
    <t>701-0196905-7130639,002622</t>
  </si>
  <si>
    <t>Nota Fiscal aceita pelo Marketplace.
Aguardando a retirada do pacote pela Amazon do vendedor.
Agendado a coleta do pedido no período entre 17/09/24 16:00 e 17/09/24 21:00
A Amazon retirou o pacote do vendedor.</t>
  </si>
  <si>
    <t>25-09-2024 00:00:00</t>
  </si>
  <si>
    <t>66e8af37ec22958d72f4d22e</t>
  </si>
  <si>
    <t>2409176GKN83GD</t>
  </si>
  <si>
    <t>16-09-2024 19:20:39</t>
  </si>
  <si>
    <t>Lucas</t>
  </si>
  <si>
    <t>Martinez</t>
  </si>
  <si>
    <t>10484502956@shopee.com.br</t>
  </si>
  <si>
    <t>Rua Ivai</t>
  </si>
  <si>
    <t>643</t>
  </si>
  <si>
    <t>Ap 602</t>
  </si>
  <si>
    <t>Vila Marumby</t>
  </si>
  <si>
    <t>Maringá</t>
  </si>
  <si>
    <t>87005270</t>
  </si>
  <si>
    <t>10484502956</t>
  </si>
  <si>
    <t>2409176GKN83GD@shopee.com.br</t>
  </si>
  <si>
    <t>2409176GKN83GD,002629</t>
  </si>
  <si>
    <t>2024-10-06T05:18:43.794Z</t>
  </si>
  <si>
    <t>18-09-2024 19:20:39</t>
  </si>
  <si>
    <t>66e8ea95f8887132b36c4bfe</t>
  </si>
  <si>
    <t>702-8197224-8190639</t>
  </si>
  <si>
    <t>16-09-2024 23:33:57</t>
  </si>
  <si>
    <t>Pablos</t>
  </si>
  <si>
    <t>95w87l1fb8qrvbz@marketplace.amazon.com.br</t>
  </si>
  <si>
    <t>98101-7700</t>
  </si>
  <si>
    <t>Rua Rio de Janeiro</t>
  </si>
  <si>
    <t>3210</t>
  </si>
  <si>
    <t>Patrimônio Velho</t>
  </si>
  <si>
    <t>Votuporanga</t>
  </si>
  <si>
    <t>15505165</t>
  </si>
  <si>
    <t>21741610877</t>
  </si>
  <si>
    <t>702-8197224-8190639,002630</t>
  </si>
  <si>
    <t>26-09-2024 00:00:00</t>
  </si>
  <si>
    <t>66e8f2a07250ae4d747f0474</t>
  </si>
  <si>
    <t>701-6420485-7457824</t>
  </si>
  <si>
    <t>17-09-2024 00:08:16</t>
  </si>
  <si>
    <t>Evane</t>
  </si>
  <si>
    <t>rodrigues marinho honório</t>
  </si>
  <si>
    <t>16l5tq1ph1k0t7h@marketplace.amazon.com.br</t>
  </si>
  <si>
    <t>3797-5010</t>
  </si>
  <si>
    <t>Rua 12 Chácara</t>
  </si>
  <si>
    <t>149/1</t>
  </si>
  <si>
    <t>lote 24</t>
  </si>
  <si>
    <t>Setor Habitacional Vicente Pires</t>
  </si>
  <si>
    <t>72007640</t>
  </si>
  <si>
    <t>32048629172</t>
  </si>
  <si>
    <t>701-6420485-7457824,002631</t>
  </si>
  <si>
    <t>Piatan Creme Dental em Gel Natural e Vegano de Carvão Ativado com Melaleuca e Aloe Vera Sem Flúor 90g Sem Parabenos Sulfatos com Xilitol</t>
  </si>
  <si>
    <t>66e939dbbf17f78dbfbb5a1e</t>
  </si>
  <si>
    <t>2409163XSD5C22</t>
  </si>
  <si>
    <t>17-09-2024 05:12:11</t>
  </si>
  <si>
    <t>Maria Mello Fulfule</t>
  </si>
  <si>
    <t>06021236823@shopee.com.br</t>
  </si>
  <si>
    <t>R Prf Arnaldo Laurindo</t>
  </si>
  <si>
    <t>Jardim Namba</t>
  </si>
  <si>
    <t>05616120</t>
  </si>
  <si>
    <t>06021236823</t>
  </si>
  <si>
    <t>2409163XSD5C22@shopee.com.br</t>
  </si>
  <si>
    <t>2409163XSD5C22,002632</t>
  </si>
  <si>
    <t>ticket</t>
  </si>
  <si>
    <t>Boleto Banc</t>
  </si>
  <si>
    <t>2024-09-21T22:04:23.056Z</t>
  </si>
  <si>
    <t>19-09-2024 05:12:11</t>
  </si>
  <si>
    <t>66e98c5c805b8e2e1aee5514</t>
  </si>
  <si>
    <t>701-3501639-1124246</t>
  </si>
  <si>
    <t>17-09-2024 11:04:12</t>
  </si>
  <si>
    <t>Glayce</t>
  </si>
  <si>
    <t>Janine Bezerra</t>
  </si>
  <si>
    <t>mqbrgv3bfm6thlq@marketplace.amazon.com.br</t>
  </si>
  <si>
    <t>81</t>
  </si>
  <si>
    <t>99994-4754</t>
  </si>
  <si>
    <t>Rua Florestina</t>
  </si>
  <si>
    <t>Torrões</t>
  </si>
  <si>
    <t>50640305</t>
  </si>
  <si>
    <t>07168265423</t>
  </si>
  <si>
    <t>701-3501639-1124246,002650</t>
  </si>
  <si>
    <t>Nota Fiscal aceita pelo Marketplace.
Aguardando a retirada do pacote pela Amazon do vendedor.
Agendado a coleta do pedido no período entre 18/09/24 16:00 e 18/09/24 21:00
A Amazon retirou o pacote do vendedor.</t>
  </si>
  <si>
    <t>30-09-2024 00:00:00</t>
  </si>
  <si>
    <t>18-09-2024 00:00:00</t>
  </si>
  <si>
    <t>66e9e8a49a1ac68982a6405f</t>
  </si>
  <si>
    <t>2409188UH9BSDP</t>
  </si>
  <si>
    <t>17-09-2024 17:37:56</t>
  </si>
  <si>
    <t>Gonçalves Barreiros</t>
  </si>
  <si>
    <t>51182868835@shopee.com.br</t>
  </si>
  <si>
    <t>Rua Doutor Souza Alves</t>
  </si>
  <si>
    <t>Apartamento 141</t>
  </si>
  <si>
    <t>12020030</t>
  </si>
  <si>
    <t>51182868835</t>
  </si>
  <si>
    <t>2409188UH9BSDP@shopee.com.br</t>
  </si>
  <si>
    <t>2409188UH9BSDP,002670</t>
  </si>
  <si>
    <t>2024-09-30T11:06:39.141Z</t>
  </si>
  <si>
    <t>19-09-2024 17:37:56</t>
  </si>
  <si>
    <t>66eacda522a97d3a739ad5e9</t>
  </si>
  <si>
    <t>Lojas Americanas-201032761723001</t>
  </si>
  <si>
    <t>18-09-2024 09:55:01</t>
  </si>
  <si>
    <t>Isaura</t>
  </si>
  <si>
    <t>Gottlieb de Souza</t>
  </si>
  <si>
    <t>45359938072@email.com.br</t>
  </si>
  <si>
    <t>Rua Lima Barreto</t>
  </si>
  <si>
    <t>231</t>
  </si>
  <si>
    <t>Centenário</t>
  </si>
  <si>
    <t>Sapiranga</t>
  </si>
  <si>
    <t>93800392</t>
  </si>
  <si>
    <t>45359938072</t>
  </si>
  <si>
    <t>Gottlieb De Souza</t>
  </si>
  <si>
    <t>Rodovia RS-239</t>
  </si>
  <si>
    <t>3000</t>
  </si>
  <si>
    <t xml:space="preserve"> SINOSCAR</t>
  </si>
  <si>
    <t>93800102</t>
  </si>
  <si>
    <t>concessionária</t>
  </si>
  <si>
    <t>24-09-2024 05:51:18</t>
  </si>
  <si>
    <t>66eb83d3f318e0d68968afbe</t>
  </si>
  <si>
    <t>240919BWNNT50X</t>
  </si>
  <si>
    <t>18-09-2024 22:52:19</t>
  </si>
  <si>
    <t>Verena Baiense</t>
  </si>
  <si>
    <t>05784579541@shopee.com.br</t>
  </si>
  <si>
    <t>Rua das Jandaias</t>
  </si>
  <si>
    <t>74</t>
  </si>
  <si>
    <t>Condo Alto do Imbui apt 701</t>
  </si>
  <si>
    <t>Imbuí</t>
  </si>
  <si>
    <t>41720090</t>
  </si>
  <si>
    <t>05784579541</t>
  </si>
  <si>
    <t>240919BWNNT50X@shopee.com.br</t>
  </si>
  <si>
    <t>240919BWNNT50X,002687</t>
  </si>
  <si>
    <t>2024-10-01T03:58:11.955Z</t>
  </si>
  <si>
    <t>20-09-2024 22:52:19</t>
  </si>
  <si>
    <t>66ebf8a571288cd6302865de</t>
  </si>
  <si>
    <t>240919CS6XWDNV</t>
  </si>
  <si>
    <t>19-09-2024 07:10:45</t>
  </si>
  <si>
    <t>Graciele</t>
  </si>
  <si>
    <t>Do Nascimento Gomes Gonçalves</t>
  </si>
  <si>
    <t>09354275621@shopee.com.br</t>
  </si>
  <si>
    <t>Rua João de Oliveira Andrade</t>
  </si>
  <si>
    <t>383</t>
  </si>
  <si>
    <t>38415294</t>
  </si>
  <si>
    <t>09354275621</t>
  </si>
  <si>
    <t>240919CS6XWDNV@shopee.com.br</t>
  </si>
  <si>
    <t>240919CS6XWDNV,002694</t>
  </si>
  <si>
    <t>25-09-2024 21:00:00</t>
  </si>
  <si>
    <t>2024-09-25T15:21:44.920Z</t>
  </si>
  <si>
    <t>23-09-2024 07:10:45</t>
  </si>
  <si>
    <t>66ec60b1650898d569284b6d</t>
  </si>
  <si>
    <t>240920DJBFA251</t>
  </si>
  <si>
    <t>19-09-2024 14:34:41</t>
  </si>
  <si>
    <t>Lago</t>
  </si>
  <si>
    <t>10457255790@shopee.com.br</t>
  </si>
  <si>
    <t>Rua Luiz Carlos Sarolli</t>
  </si>
  <si>
    <t>1355</t>
  </si>
  <si>
    <t>Bl 7 ap 805</t>
  </si>
  <si>
    <t xml:space="preserve">Recreio dos Bandeirantes </t>
  </si>
  <si>
    <t>22790880</t>
  </si>
  <si>
    <t>10457255790</t>
  </si>
  <si>
    <t>240920DJBFA251@shopee.com.br</t>
  </si>
  <si>
    <t>240920DJBFA251,002716</t>
  </si>
  <si>
    <t>26-09-2024 21:00:00</t>
  </si>
  <si>
    <t>2024-09-24T19:49:36.589Z</t>
  </si>
  <si>
    <t>23-09-2024 14:34:41</t>
  </si>
  <si>
    <t>66ed5bf44889a4d4d9ac6acc</t>
  </si>
  <si>
    <t>240920FEATTFAH</t>
  </si>
  <si>
    <t>20-09-2024 08:26:44</t>
  </si>
  <si>
    <t>Dayana</t>
  </si>
  <si>
    <t>L</t>
  </si>
  <si>
    <t>15615604727@shopee.com.br</t>
  </si>
  <si>
    <t>Rua Lídia de Souza Gatti</t>
  </si>
  <si>
    <t>Apto 43 bloco 1</t>
  </si>
  <si>
    <t>Vila Gatti</t>
  </si>
  <si>
    <t>Itu</t>
  </si>
  <si>
    <t>13300280</t>
  </si>
  <si>
    <t>15615604727</t>
  </si>
  <si>
    <t>240920FEATTFAH@shopee.com.br</t>
  </si>
  <si>
    <t>240920FEATTFAH,002732</t>
  </si>
  <si>
    <t>2024-09-26T12:49:56.202Z</t>
  </si>
  <si>
    <t>23-09-2024 08:26:44</t>
  </si>
  <si>
    <t>66edad6f099533e707ff7e1c</t>
  </si>
  <si>
    <t>240921G1NPV0RE</t>
  </si>
  <si>
    <t>20-09-2024 14:14:23</t>
  </si>
  <si>
    <t>Eulália</t>
  </si>
  <si>
    <t>silva bezerra palmeira</t>
  </si>
  <si>
    <t>01212836405@shopee.com.br</t>
  </si>
  <si>
    <t>Rua Advogado Renato Teixeira Bastos</t>
  </si>
  <si>
    <t>120</t>
  </si>
  <si>
    <t>Papelaria Copypaper na josefa</t>
  </si>
  <si>
    <t>Mangabeira</t>
  </si>
  <si>
    <t>João Pessoa</t>
  </si>
  <si>
    <t>Paraíba</t>
  </si>
  <si>
    <t>58055590</t>
  </si>
  <si>
    <t>01212836405</t>
  </si>
  <si>
    <t>240921G1NPV0RE@shopee.com.br</t>
  </si>
  <si>
    <t>240921G1NPV0RE,002739</t>
  </si>
  <si>
    <t>01-10-2024 21:00:00</t>
  </si>
  <si>
    <t>2024-10-09T11:46:54.885Z</t>
  </si>
  <si>
    <t>23-09-2024 14:14:23</t>
  </si>
  <si>
    <t>66ef6bdf5aa83c5d5360d2c5</t>
  </si>
  <si>
    <t>240922KBWMVGU9</t>
  </si>
  <si>
    <t>21-09-2024 21:59:11</t>
  </si>
  <si>
    <t>CLÍVEA</t>
  </si>
  <si>
    <t>SANTOS COSTA</t>
  </si>
  <si>
    <t>88991784534@shopee.com.br</t>
  </si>
  <si>
    <t>Rua Alto da Alegria. Cond. Alto de Amaralina -  casa11</t>
  </si>
  <si>
    <t>Ao lado da Academia Powerpoint</t>
  </si>
  <si>
    <t>88991784534</t>
  </si>
  <si>
    <t>240922KBWMVGU9@shopee.com.br</t>
  </si>
  <si>
    <t>240922KBWMVGU9,002738</t>
  </si>
  <si>
    <t>02-10-2024 21:00:00</t>
  </si>
  <si>
    <t>2024-09-30T23:16:42.072Z</t>
  </si>
  <si>
    <t>23-09-2024 21:59:11</t>
  </si>
  <si>
    <t>66f030569522fb5c1bab5621</t>
  </si>
  <si>
    <t>240922MTPD7NYB</t>
  </si>
  <si>
    <t>22-09-2024 11:57:26</t>
  </si>
  <si>
    <t>Hayashi</t>
  </si>
  <si>
    <t>04763372912@shopee.com.br</t>
  </si>
  <si>
    <t>R José Taschner</t>
  </si>
  <si>
    <t>40</t>
  </si>
  <si>
    <t>Fanny</t>
  </si>
  <si>
    <t>81030370</t>
  </si>
  <si>
    <t>04763372912</t>
  </si>
  <si>
    <t>240922MTPD7NYB@shopee.com.br</t>
  </si>
  <si>
    <t>240922MTPD7NYB,002740</t>
  </si>
  <si>
    <t>30-09-2024 21:00:00</t>
  </si>
  <si>
    <t>2024-10-08T05:37:26.940Z</t>
  </si>
  <si>
    <t>24-09-2024 11:57:26</t>
  </si>
  <si>
    <t>66f074ce3894cd5c3a48c88f</t>
  </si>
  <si>
    <t>240923NB973A39</t>
  </si>
  <si>
    <t>22-09-2024 16:49:34</t>
  </si>
  <si>
    <t>TAÍS</t>
  </si>
  <si>
    <t>LIMA DE OLIVEIRA ARAÚJO</t>
  </si>
  <si>
    <t>12260378790@shopee.com.br</t>
  </si>
  <si>
    <t>Rua Santa Edvirges (portao e grades pretas)</t>
  </si>
  <si>
    <t>Tem mais casa com o mesmo n°</t>
  </si>
  <si>
    <t>Carulas</t>
  </si>
  <si>
    <t>Itaperuna</t>
  </si>
  <si>
    <t>28300000</t>
  </si>
  <si>
    <t>12260378790</t>
  </si>
  <si>
    <t>240923NB973A39@shopee.com.br</t>
  </si>
  <si>
    <t>240923NB973A39,002741</t>
  </si>
  <si>
    <t>2024-09-28T18:30:45.108Z</t>
  </si>
  <si>
    <t>24-09-2024 16:49:34</t>
  </si>
  <si>
    <t>66f0ade2f88f417bd341ca46</t>
  </si>
  <si>
    <t>702-8128805-1530651</t>
  </si>
  <si>
    <t>22-09-2024 20:53:06</t>
  </si>
  <si>
    <t>qml90hlbbshskhn@marketplace.amazon.com.br</t>
  </si>
  <si>
    <t>99992-0059</t>
  </si>
  <si>
    <t>Arnaldo Becker Altmayer</t>
  </si>
  <si>
    <t>702-8128805-1530651,002742</t>
  </si>
  <si>
    <t>Nota Fiscal aceita pelo Marketplace.
Agendado a coleta do pedido no período entre 23/09/24 16:00 e 23/09/24 21:00
Aguardando a retirada do pacote pela Amazon do vendedor.
A Amazon retirou o pacote do vendedor.</t>
  </si>
  <si>
    <t>23-09-2024 00:00:00</t>
  </si>
  <si>
    <t>66f0b2ca05eaf57b63a76537</t>
  </si>
  <si>
    <t>2000009365285492</t>
  </si>
  <si>
    <t>22-09-2024 21:14:02</t>
  </si>
  <si>
    <t>Joao Claudio</t>
  </si>
  <si>
    <t>Caleffi</t>
  </si>
  <si>
    <t>2000009365285492@mercadolibre.com</t>
  </si>
  <si>
    <t>R. Araponga</t>
  </si>
  <si>
    <t>103</t>
  </si>
  <si>
    <t>Jardim São Sebastião</t>
  </si>
  <si>
    <t>Amparo</t>
  </si>
  <si>
    <t>13903331</t>
  </si>
  <si>
    <t>15841635859</t>
  </si>
  <si>
    <t>João</t>
  </si>
  <si>
    <t>2000009365285492,002743</t>
  </si>
  <si>
    <t>2024-10-04T07:56:26.000Z</t>
  </si>
  <si>
    <t>66f1937e48e0de07a31097fa</t>
  </si>
  <si>
    <t>701-6289139-7768259</t>
  </si>
  <si>
    <t>23-09-2024 13:12:46</t>
  </si>
  <si>
    <t>ELIBIA</t>
  </si>
  <si>
    <t>AFONSO DE SOUSA RICARDO</t>
  </si>
  <si>
    <t>1l6spydgqkhy88j@marketplace.amazon.com.br</t>
  </si>
  <si>
    <t>83</t>
  </si>
  <si>
    <t>98869-7647</t>
  </si>
  <si>
    <t>Rua Epaminondas Macaxeira</t>
  </si>
  <si>
    <t>105</t>
  </si>
  <si>
    <t>Jardim Tavares</t>
  </si>
  <si>
    <t>Campina Grande</t>
  </si>
  <si>
    <t>58402053</t>
  </si>
  <si>
    <t>04399849479</t>
  </si>
  <si>
    <t>701-6289139-7768259,002785</t>
  </si>
  <si>
    <t>27-09-2024 00:00:00</t>
  </si>
  <si>
    <t>Perfume Feminino Natural e Vegano Body Splash Deo Colonia Seriguela 120ml - Piatan Natural</t>
  </si>
  <si>
    <t>*61050</t>
  </si>
  <si>
    <t>66f1b314aa1d385d6b114ec1</t>
  </si>
  <si>
    <t>240924QPT1B6DN</t>
  </si>
  <si>
    <t>23-09-2024 15:27:32</t>
  </si>
  <si>
    <t>Thatielle</t>
  </si>
  <si>
    <t>Farias da França</t>
  </si>
  <si>
    <t>05469580520@shopee.com.br</t>
  </si>
  <si>
    <t>Avenida Itagibá</t>
  </si>
  <si>
    <t>436</t>
  </si>
  <si>
    <t>Japumirim</t>
  </si>
  <si>
    <t>Itagibá</t>
  </si>
  <si>
    <t>45585000</t>
  </si>
  <si>
    <t>05469580520</t>
  </si>
  <si>
    <t>240924QPT1B6DN@shopee.com.br</t>
  </si>
  <si>
    <t>240924QPT1B6DN,002786</t>
  </si>
  <si>
    <t>03-10-2024 21:00:00</t>
  </si>
  <si>
    <t>2024-10-02T22:57:18.285Z</t>
  </si>
  <si>
    <t>25-09-2024 15:27:32</t>
  </si>
  <si>
    <t>66f1f2067c1f535e1a70b2c8</t>
  </si>
  <si>
    <t>240924R5HT23Q3</t>
  </si>
  <si>
    <t>23-09-2024 19:56:06</t>
  </si>
  <si>
    <t>Rafaela</t>
  </si>
  <si>
    <t>Aparecida De Jesus Ramalho Meireles</t>
  </si>
  <si>
    <t>42330760892@shopee.com.br</t>
  </si>
  <si>
    <t>Estrada Amácio Mazzaropi</t>
  </si>
  <si>
    <t>420</t>
  </si>
  <si>
    <t>Vila militar 2 - Bloco 21 AP 302</t>
  </si>
  <si>
    <t>Granjas Rurais Reunidas Sao Ju</t>
  </si>
  <si>
    <t>12086020</t>
  </si>
  <si>
    <t>42330760892</t>
  </si>
  <si>
    <t>240924R5HT23Q3@shopee.com.br</t>
  </si>
  <si>
    <t>240924R5HT23Q3,002788</t>
  </si>
  <si>
    <t>2024-10-06T03:26:45.166Z</t>
  </si>
  <si>
    <t>25-09-2024 19:56:06</t>
  </si>
  <si>
    <t>66f3322271c275e84e12084f</t>
  </si>
  <si>
    <t>701-4327007-4294621</t>
  </si>
  <si>
    <t>24-09-2024 18:41:54</t>
  </si>
  <si>
    <t>701-4327007-4294621,002811</t>
  </si>
  <si>
    <t>Nota Fiscal sendo processada pelo Marketplace.
Aguardando a retirada do pacote pela Amazon do vendedor.
Agendado a coleta do pedido no período entre 25/09/24 16:00 e 25/09/24 21:00
A Amazon retirou o pacote do vendedor.</t>
  </si>
  <si>
    <t>66f359b0e9b59b4081fa0778</t>
  </si>
  <si>
    <t>240925TUWJWH3M</t>
  </si>
  <si>
    <t>24-09-2024 21:30:40</t>
  </si>
  <si>
    <t>Maria Gomes Palmeira</t>
  </si>
  <si>
    <t>42173069896@shopee.com.br</t>
  </si>
  <si>
    <t>R Lorena</t>
  </si>
  <si>
    <t>328</t>
  </si>
  <si>
    <t>Jardim Oratório</t>
  </si>
  <si>
    <t>Mauá</t>
  </si>
  <si>
    <t>09381440</t>
  </si>
  <si>
    <t>42173069896</t>
  </si>
  <si>
    <t>240925TUWJWH3M@shopee.com.br</t>
  </si>
  <si>
    <t>240925TUWJWH3M,002812</t>
  </si>
  <si>
    <t>2024-09-28T16:35:40.277Z</t>
  </si>
  <si>
    <t>26-09-2024 21:30:40</t>
  </si>
  <si>
    <t>66f4ace2aac38e6e7b0c0487</t>
  </si>
  <si>
    <t>702-8096329-6981803</t>
  </si>
  <si>
    <t>25-09-2024 21:37:54</t>
  </si>
  <si>
    <t>PERLA</t>
  </si>
  <si>
    <t>MARIA DE CARVALHO MACEDO</t>
  </si>
  <si>
    <t>69kqn463jmgptf9@marketplace.amazon.com.br</t>
  </si>
  <si>
    <t>99292-2827</t>
  </si>
  <si>
    <t>Avenida Fagundes de Oliveira</t>
  </si>
  <si>
    <t>519</t>
  </si>
  <si>
    <t>APTO 23 VEREDA</t>
  </si>
  <si>
    <t>Piraporinha</t>
  </si>
  <si>
    <t>09950300</t>
  </si>
  <si>
    <t>01032843381</t>
  </si>
  <si>
    <t>CARVALHO</t>
  </si>
  <si>
    <t>702-8096329-6981803,002820</t>
  </si>
  <si>
    <t>Nota Fiscal aceita pelo Marketplace.
Aguardando a retirada do pacote pela Amazon do vendedor.
Agendado a coleta do pedido no período entre 27/09/24 16:00 e 27/09/24 21:00
A Amazon retirou o pacote do vendedor.</t>
  </si>
  <si>
    <t>66f5344d4a1ed9b82be39e0f</t>
  </si>
  <si>
    <t>2000009395618572</t>
  </si>
  <si>
    <t>26-09-2024 07:15:41</t>
  </si>
  <si>
    <t>de Oliveira Simoes</t>
  </si>
  <si>
    <t>2000009395618572@mercadolibre.com</t>
  </si>
  <si>
    <t>Rua Rodrigues Campelo</t>
  </si>
  <si>
    <t>113</t>
  </si>
  <si>
    <t>Vila Bonilha</t>
  </si>
  <si>
    <t>02935050</t>
  </si>
  <si>
    <t>04866955813</t>
  </si>
  <si>
    <t>Maria de Oliveira simoes</t>
  </si>
  <si>
    <t>2000006371506309,002824</t>
  </si>
  <si>
    <t>28-09-2024 00:00:00</t>
  </si>
  <si>
    <t>2024-10-07T03:25:13.000Z</t>
  </si>
  <si>
    <t>Sabonete Íntimo Em Barra Óleo De Melaleuca + Aloe Vera 80g</t>
  </si>
  <si>
    <t>*1608</t>
  </si>
  <si>
    <t>66f55e7181b584ad01b8f83e</t>
  </si>
  <si>
    <t>2409261KS7416G</t>
  </si>
  <si>
    <t>26-09-2024 10:15:29</t>
  </si>
  <si>
    <t>Dos Santos</t>
  </si>
  <si>
    <t>01139961101@shopee.com.br</t>
  </si>
  <si>
    <t>Setor Habitacional Sol Nascente</t>
  </si>
  <si>
    <t>Chac 92 a lote vc 311 p.norte</t>
  </si>
  <si>
    <t>Ceilândia Sul (Ceilândia)</t>
  </si>
  <si>
    <t>72236800</t>
  </si>
  <si>
    <t>01139961101</t>
  </si>
  <si>
    <t>2409261KS7416G@shopee.com.br</t>
  </si>
  <si>
    <t>2409261KS7416G,002842</t>
  </si>
  <si>
    <t>2024-10-01T18:26:40.031Z</t>
  </si>
  <si>
    <t>30-09-2024 10:15:29</t>
  </si>
  <si>
    <t>66f5c2b28cd78bae88dc91c0</t>
  </si>
  <si>
    <t>2409272BQD4CB2</t>
  </si>
  <si>
    <t>26-09-2024 17:23:14</t>
  </si>
  <si>
    <t>Suzana</t>
  </si>
  <si>
    <t>Silveira Lopes</t>
  </si>
  <si>
    <t>70225566109@shopee.com.br</t>
  </si>
  <si>
    <t>Rua Sienna Qd 4 Lt 8 casa 3 portão cinza claro</t>
  </si>
  <si>
    <t>Em frente ao posto de saúde</t>
  </si>
  <si>
    <t>Jardim Abaporu</t>
  </si>
  <si>
    <t>74786001</t>
  </si>
  <si>
    <t>70225566109</t>
  </si>
  <si>
    <t>2409272BQD4CB2@shopee.com.br</t>
  </si>
  <si>
    <t>2409272BQD4CB2,002850</t>
  </si>
  <si>
    <t>2024-10-01T10:07:25.493Z</t>
  </si>
  <si>
    <t>30-09-2024 17:23:14</t>
  </si>
  <si>
    <t>66f5e41e564f2f4f25cc7a65</t>
  </si>
  <si>
    <t>701-8313038-2993056</t>
  </si>
  <si>
    <t>26-09-2024 19:45:50</t>
  </si>
  <si>
    <t>6bkfrmbpxn8h9d3@marketplace.amazon.com.br</t>
  </si>
  <si>
    <t>75</t>
  </si>
  <si>
    <t>99263-3353</t>
  </si>
  <si>
    <t>Rua Celina Francisca da Silva</t>
  </si>
  <si>
    <t>18</t>
  </si>
  <si>
    <t>Cansanção</t>
  </si>
  <si>
    <t>48840000</t>
  </si>
  <si>
    <t>06754542551</t>
  </si>
  <si>
    <t>dos Santos de Jesus</t>
  </si>
  <si>
    <t>701-8313038-2993056,002851</t>
  </si>
  <si>
    <t>66f68a3f35ef77aee843953f</t>
  </si>
  <si>
    <t>2409273U0TKN54</t>
  </si>
  <si>
    <t>27-09-2024 07:34:39</t>
  </si>
  <si>
    <t>Clarissa</t>
  </si>
  <si>
    <t>Fernandes</t>
  </si>
  <si>
    <t>12930307757@shopee.com.br</t>
  </si>
  <si>
    <t>304</t>
  </si>
  <si>
    <t>Apto 303</t>
  </si>
  <si>
    <t>24220301</t>
  </si>
  <si>
    <t>12930307757</t>
  </si>
  <si>
    <t>2409273U0TKN54@shopee.com.br</t>
  </si>
  <si>
    <t>2409273U0TKN54,002852</t>
  </si>
  <si>
    <t>30-09-2024 07:34:39</t>
  </si>
  <si>
    <t>66f6e006ac153eae51d52b08</t>
  </si>
  <si>
    <t>2409284FN63HBS</t>
  </si>
  <si>
    <t>27-09-2024 13:40:38</t>
  </si>
  <si>
    <t>Kerly</t>
  </si>
  <si>
    <t>Lopes Santos</t>
  </si>
  <si>
    <t>01367316197@shopee.com.br</t>
  </si>
  <si>
    <t>Rua Frederico Simões</t>
  </si>
  <si>
    <t>370</t>
  </si>
  <si>
    <t>Apt. 305 Edf. Mandarim</t>
  </si>
  <si>
    <t>Caminho das Árvores</t>
  </si>
  <si>
    <t>41820774</t>
  </si>
  <si>
    <t>01367316197</t>
  </si>
  <si>
    <t>2409284FN63HBS@shopee.com.br</t>
  </si>
  <si>
    <t>2409284FN63HBS,002872</t>
  </si>
  <si>
    <t>2024-10-10T02:45:55.269Z</t>
  </si>
  <si>
    <t>30-09-2024 13:40:38</t>
  </si>
  <si>
    <t>66f74c4c51e2f5acc08d2eae</t>
  </si>
  <si>
    <t>24092859CSUUW4</t>
  </si>
  <si>
    <t>27-09-2024 21:22:36</t>
  </si>
  <si>
    <t>Sobral</t>
  </si>
  <si>
    <t>33520748878@shopee.com.br</t>
  </si>
  <si>
    <t>Av Gustavo Adolfo</t>
  </si>
  <si>
    <t>2504</t>
  </si>
  <si>
    <t>Vila Gustavo</t>
  </si>
  <si>
    <t>02209001</t>
  </si>
  <si>
    <t>33520748878</t>
  </si>
  <si>
    <t>24092859CSUUW4@shopee.com.br</t>
  </si>
  <si>
    <t>24092859CSUUW4,002880</t>
  </si>
  <si>
    <t>2024-10-13T04:03:37.143Z</t>
  </si>
  <si>
    <t>30-09-2024 21:22:36</t>
  </si>
  <si>
    <t>Polpa Hidratante Facial Detox Vegano e Natural Suavidade e Luminosidade 50g Piatan Natural</t>
  </si>
  <si>
    <t>*3103</t>
  </si>
  <si>
    <t>66f76e2ebf6dbaaec98f6d53</t>
  </si>
  <si>
    <t>2409285HMQJFEH</t>
  </si>
  <si>
    <t>27-09-2024 23:47:10</t>
  </si>
  <si>
    <t>de Fátima santos maia</t>
  </si>
  <si>
    <t>05432287382@shopee.com.br</t>
  </si>
  <si>
    <t>Conjunto Joaz Souza</t>
  </si>
  <si>
    <t>29</t>
  </si>
  <si>
    <t>Quadra 4</t>
  </si>
  <si>
    <t>São Vicente de Paula</t>
  </si>
  <si>
    <t>Parnaíba</t>
  </si>
  <si>
    <t>64217160</t>
  </si>
  <si>
    <t>05432287382</t>
  </si>
  <si>
    <t>2409285HMQJFEH@shopee.com.br</t>
  </si>
  <si>
    <t>2409285HMQJFEH,002885</t>
  </si>
  <si>
    <t>30-09-2024 23:47:10</t>
  </si>
  <si>
    <t>66f7d829a8deccac60ef7091</t>
  </si>
  <si>
    <t>2409286AT0SKNT</t>
  </si>
  <si>
    <t>28-09-2024 07:19:21</t>
  </si>
  <si>
    <t>2409286AT0SKNT@shopee.com.br</t>
  </si>
  <si>
    <t>2409286AT0SKNT,002887</t>
  </si>
  <si>
    <t>07-10-2024 21:00:00</t>
  </si>
  <si>
    <t>2024-10-05T15:55:59.755Z</t>
  </si>
  <si>
    <t>30-09-2024 07:19:21</t>
  </si>
  <si>
    <t>66f80e73371622ada901aebc</t>
  </si>
  <si>
    <t>2409286QSWCUUK</t>
  </si>
  <si>
    <t>28-09-2024 11:10:59</t>
  </si>
  <si>
    <t>JOAO</t>
  </si>
  <si>
    <t>LUIZ DE ABREU SILVA</t>
  </si>
  <si>
    <t>04101843902@shopee.com.br</t>
  </si>
  <si>
    <t>R Jaime F Vieira</t>
  </si>
  <si>
    <t>504A</t>
  </si>
  <si>
    <t>Cordeiros</t>
  </si>
  <si>
    <t>88310693</t>
  </si>
  <si>
    <t>04101843902</t>
  </si>
  <si>
    <t>2409286QSWCUUK@shopee.com.br</t>
  </si>
  <si>
    <t>2409286QSWCUUK,002892</t>
  </si>
  <si>
    <t>2024-10-05T22:27:24.723Z</t>
  </si>
  <si>
    <t>30-09-2024 11:10:59</t>
  </si>
  <si>
    <t>66f89807609213ad79bec432</t>
  </si>
  <si>
    <t>2409297RM7RBJ9</t>
  </si>
  <si>
    <t>28-09-2024 20:57:59</t>
  </si>
  <si>
    <t>Débora</t>
  </si>
  <si>
    <t>Silva de Azevedo</t>
  </si>
  <si>
    <t>03135699080@shopee.com.br</t>
  </si>
  <si>
    <t>R Me Bárbara Maix</t>
  </si>
  <si>
    <t>361</t>
  </si>
  <si>
    <t>Jardim Itu</t>
  </si>
  <si>
    <t>91225200</t>
  </si>
  <si>
    <t>03135699080</t>
  </si>
  <si>
    <t>2409297RM7RBJ9@shopee.com.br</t>
  </si>
  <si>
    <t>2409297RM7RBJ9,002899</t>
  </si>
  <si>
    <t>30-09-2024 20:57:59</t>
  </si>
  <si>
    <t>66f9483b2b598bd01ff12865</t>
  </si>
  <si>
    <t>701-8970398-1919443</t>
  </si>
  <si>
    <t>29-09-2024 09:29:47</t>
  </si>
  <si>
    <t>Poliana</t>
  </si>
  <si>
    <t>Marzinoti Izumita</t>
  </si>
  <si>
    <t>wkm3hmrxrrgcntv@marketplace.amazon.com.br</t>
  </si>
  <si>
    <t>98295-5494</t>
  </si>
  <si>
    <t>Rua Fortaleza - residencial Evidence Ville</t>
  </si>
  <si>
    <t>380</t>
  </si>
  <si>
    <t>Apto 1102</t>
  </si>
  <si>
    <t>Alto da Glória</t>
  </si>
  <si>
    <t>74815710</t>
  </si>
  <si>
    <t>71572970197</t>
  </si>
  <si>
    <t>701-8970398-1919443,002902</t>
  </si>
  <si>
    <t>Nota Fiscal aceita pelo Marketplace.
Aguardando a retirada do pacote pela Amazon do vendedor.
Agendado a coleta do pedido no período entre 30/09/24 16:00 e 30/09/24 21:00
A Amazon retirou o pacote do vendedor.</t>
  </si>
  <si>
    <t>04-10-2024 00:00:00</t>
  </si>
  <si>
    <t>Creme Hidratante para as Mãos Vegano Hidrata 50g Sem Parabenos - Piatan Natural</t>
  </si>
  <si>
    <t>66f9aec304fbcfadd9fc5d59</t>
  </si>
  <si>
    <t>2409309TV7ACKH</t>
  </si>
  <si>
    <t>29-09-2024 16:47:15</t>
  </si>
  <si>
    <t>Rosiane</t>
  </si>
  <si>
    <t>Passos  dos Santos</t>
  </si>
  <si>
    <t>28406091851@shopee.com.br</t>
  </si>
  <si>
    <t>Avenida Alvorada</t>
  </si>
  <si>
    <t>1065</t>
  </si>
  <si>
    <t>Jardim Alvorada (Vicente de Carvalho)</t>
  </si>
  <si>
    <t>11470000</t>
  </si>
  <si>
    <t>28406091851</t>
  </si>
  <si>
    <t>2409309TV7ACKH@shopee.com.br</t>
  </si>
  <si>
    <t>2409309TV7ACKH,002909</t>
  </si>
  <si>
    <t>2024-10-11T20:11:02.815Z</t>
  </si>
  <si>
    <t>01-10-2024 16:47:15</t>
  </si>
  <si>
    <t>66971e1bf0b3aef0caa174fe</t>
  </si>
  <si>
    <t>701-2139525-7963425</t>
  </si>
  <si>
    <t>16-07-2024 22:27:55</t>
  </si>
  <si>
    <t>Marianne</t>
  </si>
  <si>
    <t>Chogi</t>
  </si>
  <si>
    <t>61s905gskg8bppj@marketplace.amazon.com.br</t>
  </si>
  <si>
    <t>99741-5536</t>
  </si>
  <si>
    <t>Rua Roberto Levy Cardoso</t>
  </si>
  <si>
    <t>30</t>
  </si>
  <si>
    <t>Parque Residencial Mayard</t>
  </si>
  <si>
    <t>13311511</t>
  </si>
  <si>
    <t>38263125898</t>
  </si>
  <si>
    <t>701-2139525-7963425,001595</t>
  </si>
  <si>
    <t>29-07-2024 00:00:00</t>
  </si>
  <si>
    <t>17-07-2024 00:00:00</t>
  </si>
  <si>
    <t>Sabonete Líquido Íntimo VEGANO Protege 200ml Kit C/03und - Piatan Natural</t>
  </si>
  <si>
    <t>*1108</t>
  </si>
  <si>
    <t>669723c37e627e476967abc3</t>
  </si>
  <si>
    <t>702-0655593-1044215</t>
  </si>
  <si>
    <t>16-07-2024 22:52:03</t>
  </si>
  <si>
    <t>Wilian</t>
  </si>
  <si>
    <t>Buosi</t>
  </si>
  <si>
    <t>yt2w12p89f5wvvk@marketplace.amazon.com.br</t>
  </si>
  <si>
    <t>98802-1799</t>
  </si>
  <si>
    <t>Rua Sergipe</t>
  </si>
  <si>
    <t>246</t>
  </si>
  <si>
    <t>Vila Ipiranga</t>
  </si>
  <si>
    <t>15055030</t>
  </si>
  <si>
    <t>39627442828</t>
  </si>
  <si>
    <t>702-0655593-1044215,001596</t>
  </si>
  <si>
    <t>669805586786da13d3d9b776</t>
  </si>
  <si>
    <t>701-8799420-8225857</t>
  </si>
  <si>
    <t>17-07-2024 14:54:32</t>
  </si>
  <si>
    <t>Ferreira Vidal</t>
  </si>
  <si>
    <t>56dkq8j2w0qwqzc@marketplace.amazon.com.br</t>
  </si>
  <si>
    <t>99246-6638</t>
  </si>
  <si>
    <t>Rua 36 sul Lote 13 - Edifício Villa Pavanelli II</t>
  </si>
  <si>
    <t>Apto 1203 - Sul (Águas Claras)</t>
  </si>
  <si>
    <t>71931360</t>
  </si>
  <si>
    <t>64898504604</t>
  </si>
  <si>
    <t>701-8799420-8225857,001608</t>
  </si>
  <si>
    <t>24-07-2024 00:00:00</t>
  </si>
  <si>
    <t>18-07-2024 00:00:00</t>
  </si>
  <si>
    <t>669be423aa12c167f6719b58</t>
  </si>
  <si>
    <t>701-4823921-0711448</t>
  </si>
  <si>
    <t>20-07-2024 13:21:55</t>
  </si>
  <si>
    <t>Ângela</t>
  </si>
  <si>
    <t>Forlin</t>
  </si>
  <si>
    <t>q4fk3crkwxhqc6d@marketplace.amazon.com.br</t>
  </si>
  <si>
    <t>54</t>
  </si>
  <si>
    <t>99641-0195</t>
  </si>
  <si>
    <t>Rua Lourival Cunha Lima</t>
  </si>
  <si>
    <t>177</t>
  </si>
  <si>
    <t>casa verde esq Nossa Senhora da Saúde</t>
  </si>
  <si>
    <t>Vinhedos</t>
  </si>
  <si>
    <t>95032798</t>
  </si>
  <si>
    <t>73145408020</t>
  </si>
  <si>
    <t>701-4823921-0711448,001646</t>
  </si>
  <si>
    <t>05-08-2024 00:00:00</t>
  </si>
  <si>
    <t>22-07-2024 00:00:00</t>
  </si>
  <si>
    <t>669ce0df17cfb07601fcdf92</t>
  </si>
  <si>
    <t>702-1562677-2092216</t>
  </si>
  <si>
    <t>21-07-2024 07:20:15</t>
  </si>
  <si>
    <t>Karina</t>
  </si>
  <si>
    <t>Daldegan</t>
  </si>
  <si>
    <t>nt3sm7jk9ktxqc6@marketplace.amazon.com.br</t>
  </si>
  <si>
    <t>98294-8888</t>
  </si>
  <si>
    <t>Rua Jasmin 880 ap</t>
  </si>
  <si>
    <t>32</t>
  </si>
  <si>
    <t>Chácara Primavera</t>
  </si>
  <si>
    <t>13087460</t>
  </si>
  <si>
    <t>29302098877</t>
  </si>
  <si>
    <t>702-1562677-2092216,001653</t>
  </si>
  <si>
    <t>01-08-2024 00:00:00</t>
  </si>
  <si>
    <t>669cf50fd79e808bc547700e</t>
  </si>
  <si>
    <t>702-2843089-0613839</t>
  </si>
  <si>
    <t>21-07-2024 08:46:23</t>
  </si>
  <si>
    <t>Rebeca</t>
  </si>
  <si>
    <t>yene Dias</t>
  </si>
  <si>
    <t>2314frn9zqtpvy4@marketplace.amazon.com.br</t>
  </si>
  <si>
    <t>99110-5474</t>
  </si>
  <si>
    <t>Rua Arthur de Azevêdo Machado</t>
  </si>
  <si>
    <t>461</t>
  </si>
  <si>
    <t>Apt 202 Costa Azul</t>
  </si>
  <si>
    <t>Costa Azul</t>
  </si>
  <si>
    <t>41760000</t>
  </si>
  <si>
    <t>79349510510</t>
  </si>
  <si>
    <t>702-2843089-0613839,001655</t>
  </si>
  <si>
    <t>02-08-2024 00:00:00</t>
  </si>
  <si>
    <t>669cffefcc455f8b7403919c</t>
  </si>
  <si>
    <t>701-7311785-4692257</t>
  </si>
  <si>
    <t>21-07-2024 09:32:47</t>
  </si>
  <si>
    <t>Justine</t>
  </si>
  <si>
    <t>Margarida Magela Martins Bueno</t>
  </si>
  <si>
    <t>fqpl8mn296wrmyh@marketplace.amazon.com.br</t>
  </si>
  <si>
    <t>99188-3986</t>
  </si>
  <si>
    <t>Rua Stela de Souza</t>
  </si>
  <si>
    <t>215</t>
  </si>
  <si>
    <t>Ap 503 Sagrada Família</t>
  </si>
  <si>
    <t>Sagrada Família</t>
  </si>
  <si>
    <t>31030490</t>
  </si>
  <si>
    <t>08011536621</t>
  </si>
  <si>
    <t>701-7311785-4692257,001656</t>
  </si>
  <si>
    <t>Aguardando a retirada do pacote pela Amazon do vendedor.
Nota Fiscal aceita pelo Marketplace.
Aguardando a retirada do pacote pela Amazon do vendedor.
A Amazon retirou o pacote do vendedor.</t>
  </si>
  <si>
    <t>669d3c4fbc60c5e441596041</t>
  </si>
  <si>
    <t>8397-136379320</t>
  </si>
  <si>
    <t>21-07-2024 13:50:23</t>
  </si>
  <si>
    <t>Lindinalva</t>
  </si>
  <si>
    <t>ZGFyaWpvc2V0b25ld@grupoboticario.com.br</t>
  </si>
  <si>
    <t>999238707</t>
  </si>
  <si>
    <t xml:space="preserve">Avenida Belo Horizonte </t>
  </si>
  <si>
    <t>157</t>
  </si>
  <si>
    <t>Proximo A Veneza</t>
  </si>
  <si>
    <t>Filomena</t>
  </si>
  <si>
    <t>Nova Venécia</t>
  </si>
  <si>
    <t>29830000</t>
  </si>
  <si>
    <t>09264082751</t>
  </si>
  <si>
    <t>136379320,001659</t>
  </si>
  <si>
    <t>02-08-2024 13:50:10</t>
  </si>
  <si>
    <t>21-07-2024 13:51:54</t>
  </si>
  <si>
    <t>23-07-2024 13:51:54</t>
  </si>
  <si>
    <t>Creme Facial Redensificador Noturno Resveratrol 50ml Piatan</t>
  </si>
  <si>
    <t>*3114</t>
  </si>
  <si>
    <t>669d50cdb6f7ce67c888a038</t>
  </si>
  <si>
    <t>2407217SHDAFNH</t>
  </si>
  <si>
    <t>21-07-2024 15:17:49</t>
  </si>
  <si>
    <t>00447360370@shopee.com.br</t>
  </si>
  <si>
    <t>Rua Pedro Martins</t>
  </si>
  <si>
    <t>520</t>
  </si>
  <si>
    <t>Bom Jardim</t>
  </si>
  <si>
    <t>60543305</t>
  </si>
  <si>
    <t>00447360370</t>
  </si>
  <si>
    <t>2407217SHDAFNH@shopee.com.br</t>
  </si>
  <si>
    <t>2407217SHDAFNH,001660</t>
  </si>
  <si>
    <t>02-08-2024 21:00:00</t>
  </si>
  <si>
    <t>2024-08-10T00:47:47.566Z</t>
  </si>
  <si>
    <t>23-07-2024 15:17:49</t>
  </si>
  <si>
    <t>Perfume Feminino Coporal Natural e Vegano Deo Colônia Body Splash Frutal Suave 120ml Piatan Natural - Cereja do Cerrado</t>
  </si>
  <si>
    <t>*61040</t>
  </si>
  <si>
    <t>669d703aa5f684c3b1297cec</t>
  </si>
  <si>
    <t>2000008831279130</t>
  </si>
  <si>
    <t>21-07-2024 17:31:54</t>
  </si>
  <si>
    <t>Fernando Cesar</t>
  </si>
  <si>
    <t>Gentil</t>
  </si>
  <si>
    <t>2000008831279130@mercadolibre.com</t>
  </si>
  <si>
    <t>Estrada da Figueira Branca</t>
  </si>
  <si>
    <t>3440</t>
  </si>
  <si>
    <t>Próxima à escola Victor</t>
  </si>
  <si>
    <t>Jardim Santo Antônio I</t>
  </si>
  <si>
    <t>Campo Limpo Paulista</t>
  </si>
  <si>
    <t>13233450</t>
  </si>
  <si>
    <t>29703709800</t>
  </si>
  <si>
    <t>Rua Rio Jundiaí</t>
  </si>
  <si>
    <t>13232060</t>
  </si>
  <si>
    <t>2000006063460221,001663</t>
  </si>
  <si>
    <t>2024-08-01T16:11:05.000Z</t>
  </si>
  <si>
    <t>23-07-2024 17:31:54</t>
  </si>
  <si>
    <t>Sabonete Íntimo Feminino Natural Vegano 200ml Controle Do Ph</t>
  </si>
  <si>
    <t>*1604</t>
  </si>
  <si>
    <t>669d70451b7626cd46ed7e26</t>
  </si>
  <si>
    <t>2000008831280912</t>
  </si>
  <si>
    <t>21-07-2024 17:32:05</t>
  </si>
  <si>
    <t>2000008831280912@mercadolibre.com</t>
  </si>
  <si>
    <t>2000006063460215,001664</t>
  </si>
  <si>
    <t>25-07-2024 00:00:00</t>
  </si>
  <si>
    <t>2024-08-01T16:04:15.000Z</t>
  </si>
  <si>
    <t>23-07-2024 00:00:00</t>
  </si>
  <si>
    <t>Piatan Roll On Antitranspirante Natural Roll On Neutro 55 Ml Pacote De 2 Unidades</t>
  </si>
  <si>
    <t>*1410</t>
  </si>
  <si>
    <t>669fb12ed5466fe7ee7a0a7b</t>
  </si>
  <si>
    <t>702-5317360-2501849</t>
  </si>
  <si>
    <t>23-07-2024 10:33:34</t>
  </si>
  <si>
    <t>Jéssica</t>
  </si>
  <si>
    <t>Vidal</t>
  </si>
  <si>
    <t>mwgnst41j76bpqg@marketplace.amazon.com.br</t>
  </si>
  <si>
    <t>119939437094</t>
  </si>
  <si>
    <t>Avenida das Embaúbas</t>
  </si>
  <si>
    <t>1100</t>
  </si>
  <si>
    <t>VF PAR escrito Setor Comercial</t>
  </si>
  <si>
    <t>Setor Comercial</t>
  </si>
  <si>
    <t>Sinop</t>
  </si>
  <si>
    <t>78550222</t>
  </si>
  <si>
    <t>08714294460</t>
  </si>
  <si>
    <t>702-5317360-2501849,001692</t>
  </si>
  <si>
    <t>09-08-2024 00:00:00</t>
  </si>
  <si>
    <t>66a13418f6424c750d8740c4</t>
  </si>
  <si>
    <t>240725FPM0MR6X</t>
  </si>
  <si>
    <t>24-07-2024 14:04:24</t>
  </si>
  <si>
    <t>Isadora</t>
  </si>
  <si>
    <t>Rabelo Gontijo</t>
  </si>
  <si>
    <t>10753683679@shopee.com.br</t>
  </si>
  <si>
    <t>Avenida José Marra da Silva</t>
  </si>
  <si>
    <t>187</t>
  </si>
  <si>
    <t>Proximo a Câmara Municipal</t>
  </si>
  <si>
    <t>Carmo do Cajuru</t>
  </si>
  <si>
    <t>35557000</t>
  </si>
  <si>
    <t>10753683679</t>
  </si>
  <si>
    <t>240725FPM0MR6X@shopee.com.br</t>
  </si>
  <si>
    <t>240725FPM0MR6X,001702</t>
  </si>
  <si>
    <t>31-07-2024 21:00:00</t>
  </si>
  <si>
    <t>2024-08-01T20:50:41.578Z</t>
  </si>
  <si>
    <t>26-07-2024 14:04:24</t>
  </si>
  <si>
    <t>Perfume Feminino Coporal Natural e Vegano Deo Colônia Body Splash Frutal Suave 120ml Piatan Natural - Jasmin Manacá</t>
  </si>
  <si>
    <t>*61010</t>
  </si>
  <si>
    <t>Sabonete Íntimo Feminino em Barra Óleo de Melaleuca + Aloe Vera 80g - Piatan Natural</t>
  </si>
  <si>
    <t>66a16e30ebad1e755878ced1</t>
  </si>
  <si>
    <t>2000008858591560</t>
  </si>
  <si>
    <t>24-07-2024 18:12:16</t>
  </si>
  <si>
    <t>2000008858591560@mercadolibre.com</t>
  </si>
  <si>
    <t xml:space="preserve">av industrial </t>
  </si>
  <si>
    <t xml:space="preserve">torre 1 609 </t>
  </si>
  <si>
    <t>2000006078312349,001701</t>
  </si>
  <si>
    <t>2024-08-06T18:59:02.000Z</t>
  </si>
  <si>
    <t>26-07-2024 00:00:00</t>
  </si>
  <si>
    <t>Kit Hidratante Para As Mãos E Corpo Com Karité Vegano Piatan</t>
  </si>
  <si>
    <t>66a19e2a85082cac7fadb7e9</t>
  </si>
  <si>
    <t>701-8979148-0185823</t>
  </si>
  <si>
    <t>24-07-2024 21:36:58</t>
  </si>
  <si>
    <t>Jaqueline</t>
  </si>
  <si>
    <t>Carvalho de Aquino</t>
  </si>
  <si>
    <t>4wcygjf2wnpxdwh@marketplace.amazon.com.br</t>
  </si>
  <si>
    <t>97624-2268</t>
  </si>
  <si>
    <t>Av. Deocleciano Alves Pereira, 485 - Vila</t>
  </si>
  <si>
    <t>Rosaria</t>
  </si>
  <si>
    <t>Vila Rosaria</t>
  </si>
  <si>
    <t>08021400</t>
  </si>
  <si>
    <t>36152939836</t>
  </si>
  <si>
    <t>701-8979148-0185823,001707</t>
  </si>
  <si>
    <t>Sabonete Liq Intimo Piatan Protege 200ml SEM SULFATOS</t>
  </si>
  <si>
    <t>66a24c198e94f2e39ff2c09b</t>
  </si>
  <si>
    <t>Lojas Americanas-201031410120001</t>
  </si>
  <si>
    <t>25-07-2024 09:59:05</t>
  </si>
  <si>
    <t>Pamela</t>
  </si>
  <si>
    <t>de Almeida Santana</t>
  </si>
  <si>
    <t>34457204870@email.com.br</t>
  </si>
  <si>
    <t>Rua Alice Guimarães Pellegrini</t>
  </si>
  <si>
    <t>659</t>
  </si>
  <si>
    <t>Casa 2</t>
  </si>
  <si>
    <t>Santa Gertrudes</t>
  </si>
  <si>
    <t>Jundiaí</t>
  </si>
  <si>
    <t>13205250</t>
  </si>
  <si>
    <t>34457204870</t>
  </si>
  <si>
    <t>Rua Rosa Fontebasso Muller</t>
  </si>
  <si>
    <t>Jardim Marambaia</t>
  </si>
  <si>
    <t>13205735</t>
  </si>
  <si>
    <t>Lojas Americanas-201031410120001,001711</t>
  </si>
  <si>
    <t>01-08-2024 21:00:00</t>
  </si>
  <si>
    <t>2024-08-02T19:10:00.548Z</t>
  </si>
  <si>
    <t>25-07-2024 10:03:55</t>
  </si>
  <si>
    <t>25-07-2024 16:00:00</t>
  </si>
  <si>
    <t>66a2b819941d97637fd5cf3d</t>
  </si>
  <si>
    <t>702-2165792-6154667</t>
  </si>
  <si>
    <t>25-07-2024 17:39:53</t>
  </si>
  <si>
    <t>Rodrigo</t>
  </si>
  <si>
    <t>Hattori</t>
  </si>
  <si>
    <t>g3pdk42yqjn8f5s@marketplace.amazon.com.br</t>
  </si>
  <si>
    <t>99704-6539</t>
  </si>
  <si>
    <t>Rua Guairá</t>
  </si>
  <si>
    <t>Ap 33 Saúde</t>
  </si>
  <si>
    <t>Saúde</t>
  </si>
  <si>
    <t>04142020</t>
  </si>
  <si>
    <t>04651521126</t>
  </si>
  <si>
    <t>702-2165792-6154667,001725</t>
  </si>
  <si>
    <t>06-08-2024 00:00:00</t>
  </si>
  <si>
    <t>66a514c33218ab966bb4f82a</t>
  </si>
  <si>
    <t>240727Q2NM301M</t>
  </si>
  <si>
    <t>27-07-2024 12:39:47</t>
  </si>
  <si>
    <t>Cíntia</t>
  </si>
  <si>
    <t>Ferreira Mendes</t>
  </si>
  <si>
    <t>02381089101@shopee.com.br</t>
  </si>
  <si>
    <t>Nêspera</t>
  </si>
  <si>
    <t>Qd 5 Lt 09</t>
  </si>
  <si>
    <t>Bougainville</t>
  </si>
  <si>
    <t>Rubiataba</t>
  </si>
  <si>
    <t>76350000</t>
  </si>
  <si>
    <t>02381089101</t>
  </si>
  <si>
    <t>240727Q2NM301M@shopee.com.br</t>
  </si>
  <si>
    <t>240727Q2NM301M,001734</t>
  </si>
  <si>
    <t>05-08-2024 21:00:00</t>
  </si>
  <si>
    <t>2024-08-03T17:49:21.271Z</t>
  </si>
  <si>
    <t>29-07-2024 12:39:47</t>
  </si>
  <si>
    <t>66a558829aee2195e4c05d36</t>
  </si>
  <si>
    <t>702-9689012-0182627</t>
  </si>
  <si>
    <t>27-07-2024 17:28:50</t>
  </si>
  <si>
    <t>maeli</t>
  </si>
  <si>
    <t>s. de faria araujo</t>
  </si>
  <si>
    <t>b3k3szdgp9g8f73@marketplace.amazon.com.br</t>
  </si>
  <si>
    <t>99288-2281</t>
  </si>
  <si>
    <t>Avenida São Sebastião</t>
  </si>
  <si>
    <t>1617</t>
  </si>
  <si>
    <t>1702,torre 1  Goiabeiras</t>
  </si>
  <si>
    <t>Goiabeira</t>
  </si>
  <si>
    <t>Cuiabá</t>
  </si>
  <si>
    <t>78032160</t>
  </si>
  <si>
    <t>12153755816</t>
  </si>
  <si>
    <t>702-9689012-0182627,001737</t>
  </si>
  <si>
    <t>14-08-2024 00:00:00</t>
  </si>
  <si>
    <t>66a5aefca4281494c5b6ef4c</t>
  </si>
  <si>
    <t>2000008882759788</t>
  </si>
  <si>
    <t>27-07-2024 23:37:48</t>
  </si>
  <si>
    <t>Kesia</t>
  </si>
  <si>
    <t>Gomes</t>
  </si>
  <si>
    <t>2000008882759788@mercadolibre.com</t>
  </si>
  <si>
    <t>Rua da Mata</t>
  </si>
  <si>
    <t>738</t>
  </si>
  <si>
    <t>Paty Cosmeticos</t>
  </si>
  <si>
    <t>baianão</t>
  </si>
  <si>
    <t>Porto Seguro</t>
  </si>
  <si>
    <t>45810000</t>
  </si>
  <si>
    <t>07310195558</t>
  </si>
  <si>
    <t>Patrícia</t>
  </si>
  <si>
    <t>Silva Gomes Santos</t>
  </si>
  <si>
    <t>rau da mata</t>
  </si>
  <si>
    <t>Paty cosméticos Referencia: perto catinho do pão padaria</t>
  </si>
  <si>
    <t>2000008882759788,001741</t>
  </si>
  <si>
    <t>2024-08-10T14:26:15.000Z</t>
  </si>
  <si>
    <t>Protetor Solar Sunveg Fps 70 Mineral Bege Claro 50ml Piatan</t>
  </si>
  <si>
    <t>66a657bf0ee860166a065273</t>
  </si>
  <si>
    <t>8397-136582673</t>
  </si>
  <si>
    <t>28-07-2024 11:37:51</t>
  </si>
  <si>
    <t>Clemente</t>
  </si>
  <si>
    <t>anV1aGNsZW1lbnRlQ@grupoboticario.com.br</t>
  </si>
  <si>
    <t>96999-5883</t>
  </si>
  <si>
    <t>Rua Vitório Tafarello</t>
  </si>
  <si>
    <t>681</t>
  </si>
  <si>
    <t>Apto 95</t>
  </si>
  <si>
    <t>km 18</t>
  </si>
  <si>
    <t>Osasco</t>
  </si>
  <si>
    <t>06192-150</t>
  </si>
  <si>
    <t>389.599.048-56</t>
  </si>
  <si>
    <t>136582673,001746</t>
  </si>
  <si>
    <t>campos alterados: status, sub_status
campos alterados: status_history, receiver_phone, receiver_zipcode, payer_phone, payer_zipcode, payer_cpf, tax</t>
  </si>
  <si>
    <t>05-08-2024 11:37:42</t>
  </si>
  <si>
    <t>28-07-2024 11:38:49</t>
  </si>
  <si>
    <t>30-07-2024 11:38:49</t>
  </si>
  <si>
    <t>Kit Gel Dental Natural e Vegano 90g 3 Unidades Sem fluor Piatan Natural</t>
  </si>
  <si>
    <t>66a686aced282d70ddd7d5a8</t>
  </si>
  <si>
    <t>702-1462283-8100227</t>
  </si>
  <si>
    <t>28-07-2024 14:58:04</t>
  </si>
  <si>
    <t>Rua 227-A, Qd 67-B, Nº</t>
  </si>
  <si>
    <t>72</t>
  </si>
  <si>
    <t>Apt 1302 Setor leste universitario</t>
  </si>
  <si>
    <t>Setor Leste Universitário</t>
  </si>
  <si>
    <t>702-1462283-8100227,001750</t>
  </si>
  <si>
    <t>07-08-2024 00:00:00</t>
  </si>
  <si>
    <t>Desodorante Cristal Stick Natural Vegano e Orgânico 60g sem alumínio e sem cheiro Piatan Natural</t>
  </si>
  <si>
    <t>66a6fa24788f082f2d9c526b</t>
  </si>
  <si>
    <t>240729TNATG2BE</t>
  </si>
  <si>
    <t>28-07-2024 23:10:44</t>
  </si>
  <si>
    <t>Ale</t>
  </si>
  <si>
    <t>Antunes Borges</t>
  </si>
  <si>
    <t>04429839050@shopee.com.br</t>
  </si>
  <si>
    <t>Rua Bento Silva Nunes</t>
  </si>
  <si>
    <t>Próximo a Estada Costa Gama</t>
  </si>
  <si>
    <t>Restinga</t>
  </si>
  <si>
    <t>91788602</t>
  </si>
  <si>
    <t>04429839050</t>
  </si>
  <si>
    <t>240729TNATG2BE@shopee.com.br</t>
  </si>
  <si>
    <t>240729TNATG2BE,001762</t>
  </si>
  <si>
    <t>Credit Card Installment</t>
  </si>
  <si>
    <t>22-08-2024 21:00:00</t>
  </si>
  <si>
    <t>2024-08-10T23:11:24.673Z</t>
  </si>
  <si>
    <t>30-07-2024 23:10:44</t>
  </si>
  <si>
    <t>66a791cc5c2339185c73bcd5</t>
  </si>
  <si>
    <t>2000008890394594</t>
  </si>
  <si>
    <t>29-07-2024 09:57:48</t>
  </si>
  <si>
    <t xml:space="preserve">Sousa Chaves Martins </t>
  </si>
  <si>
    <t>2000008890394594@mercadolibre.com</t>
  </si>
  <si>
    <t xml:space="preserve">Rua Ruy brasil cavalcante </t>
  </si>
  <si>
    <t>Edifício Joaçaba, apartamento 101</t>
  </si>
  <si>
    <t>74140140</t>
  </si>
  <si>
    <t>03279117194</t>
  </si>
  <si>
    <t>Sousa Chaves Martins</t>
  </si>
  <si>
    <t>Rua Ruy Brasil Cavalcante</t>
  </si>
  <si>
    <t>Edifício Joaçaba, Apartamento 101</t>
  </si>
  <si>
    <t>2000008890394594,001768</t>
  </si>
  <si>
    <t>31-07-2024 00:00:00</t>
  </si>
  <si>
    <t>2024-08-08T19:40:53.000Z</t>
  </si>
  <si>
    <t>30-07-2024 00:00:00</t>
  </si>
  <si>
    <t>Kit 3 Desodorantes Clareador Vegano Sem Alcool Unisex 55ml</t>
  </si>
  <si>
    <t>*0021</t>
  </si>
  <si>
    <t>66aba725c6d7037c6bfd0395</t>
  </si>
  <si>
    <t>2408016H24S409</t>
  </si>
  <si>
    <t>01-08-2024 12:17:57</t>
  </si>
  <si>
    <t>2408016H24S409@shopee.com.br</t>
  </si>
  <si>
    <t>2408016H24S409,001813</t>
  </si>
  <si>
    <t>12-08-2024 21:00:00</t>
  </si>
  <si>
    <t>2024-08-10T15:43:55.426Z</t>
  </si>
  <si>
    <t>05-08-2024 12:17:57</t>
  </si>
  <si>
    <t>Hidratante Corporal em Manteiga Hidrata Natural e Vegano de Amendoas e Quinoa 200g Piatan Natural</t>
  </si>
  <si>
    <t>*1203</t>
  </si>
  <si>
    <t>66abd88d5c106d7e8ae69be5</t>
  </si>
  <si>
    <t>701-3102085-3442662</t>
  </si>
  <si>
    <t>01-08-2024 15:48:45</t>
  </si>
  <si>
    <t>Renato</t>
  </si>
  <si>
    <t>Aparecido da Silva Souza</t>
  </si>
  <si>
    <t>cdrsccb0c8wn1f3@marketplace.amazon.com.br</t>
  </si>
  <si>
    <t>98571-4797</t>
  </si>
  <si>
    <t>Rua João Pessoa</t>
  </si>
  <si>
    <t>Parque Jandaia</t>
  </si>
  <si>
    <t>07261040</t>
  </si>
  <si>
    <t>22575097819</t>
  </si>
  <si>
    <t>701-3102085-3442662,001820</t>
  </si>
  <si>
    <t>27-08-2024 00:00:00</t>
  </si>
  <si>
    <t>66abea096c7f07b4be151da6</t>
  </si>
  <si>
    <t>702-7506218-8842668</t>
  </si>
  <si>
    <t>01-08-2024 17:03:21</t>
  </si>
  <si>
    <t>Michelle</t>
  </si>
  <si>
    <t>2nh8l96w2pyxtb6@marketplace.amazon.com.br</t>
  </si>
  <si>
    <t>95907-7775</t>
  </si>
  <si>
    <t>Avenida Heráclito Fontoura Sobral Pinto</t>
  </si>
  <si>
    <t>Cs 162 Condomínio Jardim Sul</t>
  </si>
  <si>
    <t>Condomínio Jardim Sul</t>
  </si>
  <si>
    <t>14022070</t>
  </si>
  <si>
    <t>31584630833</t>
  </si>
  <si>
    <t>702-7506218-8842668,001819</t>
  </si>
  <si>
    <t>12-08-2024 00:00:00</t>
  </si>
  <si>
    <t>66ac12ef172b60361f6e06e6</t>
  </si>
  <si>
    <t>702-0719374-8929862</t>
  </si>
  <si>
    <t>01-08-2024 19:57:51</t>
  </si>
  <si>
    <t>G Oliveira</t>
  </si>
  <si>
    <t>hqhvq1ddtgtyjjz@marketplace.amazon.com.br</t>
  </si>
  <si>
    <t>99724-9434</t>
  </si>
  <si>
    <t>Rua acucena 150</t>
  </si>
  <si>
    <t>Casa Jardim da paz</t>
  </si>
  <si>
    <t>Chapada gaúcha</t>
  </si>
  <si>
    <t>38689000</t>
  </si>
  <si>
    <t>08782575606</t>
  </si>
  <si>
    <t>702-0719374-8929862,001815</t>
  </si>
  <si>
    <t>20-08-2024 00:00:00</t>
  </si>
  <si>
    <t>66ac1323cb31ebb8f7979ee9</t>
  </si>
  <si>
    <t>701-6990307-5490617</t>
  </si>
  <si>
    <t>01-08-2024 19:58:43</t>
  </si>
  <si>
    <t>Marielle</t>
  </si>
  <si>
    <t>Nobre</t>
  </si>
  <si>
    <t>z9xvx6rf8fndrfl@marketplace.amazon.com.br</t>
  </si>
  <si>
    <t>35</t>
  </si>
  <si>
    <t>Rua Major</t>
  </si>
  <si>
    <t>583</t>
  </si>
  <si>
    <t>Caxambu</t>
  </si>
  <si>
    <t>37440000</t>
  </si>
  <si>
    <t>84986441604</t>
  </si>
  <si>
    <t>701-6990307-5490617,001821</t>
  </si>
  <si>
    <t>15-08-2024 00:00:00</t>
  </si>
  <si>
    <t>66ac29342ee8c4cea5f2d15c</t>
  </si>
  <si>
    <t>2408027F4A51A9</t>
  </si>
  <si>
    <t>01-08-2024 21:32:52</t>
  </si>
  <si>
    <t>2408027F4A51A9@shopee.com.br</t>
  </si>
  <si>
    <t>2408027F4A51A9,001824</t>
  </si>
  <si>
    <t>11-08-2024 21:00:00</t>
  </si>
  <si>
    <t>2024-08-14T03:13:11.570Z</t>
  </si>
  <si>
    <t>05-08-2024 21:32:52</t>
  </si>
  <si>
    <t>66ac365c3c93879dd88a9ceb</t>
  </si>
  <si>
    <t>8397-136731300</t>
  </si>
  <si>
    <t>01-08-2024 22:29:00</t>
  </si>
  <si>
    <t>Fábio</t>
  </si>
  <si>
    <t>Veronese</t>
  </si>
  <si>
    <t>ZmFiaW92ZXJvbmV6a@grupoboticario.com.br</t>
  </si>
  <si>
    <t>14</t>
  </si>
  <si>
    <t>997823990</t>
  </si>
  <si>
    <t>Rua Campos Salles</t>
  </si>
  <si>
    <t>Alto Cafezal</t>
  </si>
  <si>
    <t>Marília</t>
  </si>
  <si>
    <t>17504083</t>
  </si>
  <si>
    <t>19097663806</t>
  </si>
  <si>
    <t>Thainara</t>
  </si>
  <si>
    <t>de Moraes</t>
  </si>
  <si>
    <t>136731300</t>
  </si>
  <si>
    <t>10-08-2024 22:28:44</t>
  </si>
  <si>
    <t>01-08-2024 23:03:56</t>
  </si>
  <si>
    <t>Desodorantes Vegano Renova Protege e do Rui Kit C/3 - Piatan Natural</t>
  </si>
  <si>
    <t>*141651</t>
  </si>
  <si>
    <t>66ad5e4de28f69385c4e9364</t>
  </si>
  <si>
    <t>2408039S8KJT7D</t>
  </si>
  <si>
    <t>02-08-2024 19:31:41</t>
  </si>
  <si>
    <t>2408039S8KJT7D@shopee.com.br</t>
  </si>
  <si>
    <t>2408039S8KJT7D,001837</t>
  </si>
  <si>
    <t>Nota fiscal já informada na Shopee.
Etiqueta gerado(a) via painel
Arquivo Zpl gerado(a) via painel</t>
  </si>
  <si>
    <t>15-08-2024 21:00:00</t>
  </si>
  <si>
    <t>2024-08-17T17:22:09.112Z</t>
  </si>
  <si>
    <t>05-08-2024 19:31:42</t>
  </si>
  <si>
    <t>66ae3aef5029e8f98ce196aa</t>
  </si>
  <si>
    <t>240803BECBDY6K</t>
  </si>
  <si>
    <t>03-08-2024 11:13:03</t>
  </si>
  <si>
    <t>Mara</t>
  </si>
  <si>
    <t>01636431305@shopee.com.br</t>
  </si>
  <si>
    <t>Rua Juvenal Galeno</t>
  </si>
  <si>
    <t>665</t>
  </si>
  <si>
    <t>ap 302</t>
  </si>
  <si>
    <t>Benfica</t>
  </si>
  <si>
    <t>60015340</t>
  </si>
  <si>
    <t>01636431305</t>
  </si>
  <si>
    <t>240803BECBDY6K@shopee.com.br</t>
  </si>
  <si>
    <t>240803BECBDY6K,001842</t>
  </si>
  <si>
    <t>16-08-2024 21:00:00</t>
  </si>
  <si>
    <t>2024-08-18T10:04:37.778Z</t>
  </si>
  <si>
    <t>05-08-2024 11:13:03</t>
  </si>
  <si>
    <t>Gel Esfoliante Facial Piatan Natural Facial Detox Vegano 80g Sem parabenos</t>
  </si>
  <si>
    <t>*3101</t>
  </si>
  <si>
    <t>66ae5b3fe7773c9e7fef9dba</t>
  </si>
  <si>
    <t>8397-136778094</t>
  </si>
  <si>
    <t>03-08-2024 13:30:55</t>
  </si>
  <si>
    <t>Solineiapinheirohotmailcom</t>
  </si>
  <si>
    <t>c29saW5laWFwaW5oZ@grupoboticario.com.br</t>
  </si>
  <si>
    <t>973593565</t>
  </si>
  <si>
    <t>Rua Charqueada</t>
  </si>
  <si>
    <t>468</t>
  </si>
  <si>
    <t xml:space="preserve">Comercial </t>
  </si>
  <si>
    <t>Paraíso (Polvilho)</t>
  </si>
  <si>
    <t>Cajamar</t>
  </si>
  <si>
    <t>07794110</t>
  </si>
  <si>
    <t>11695002857</t>
  </si>
  <si>
    <t>Sol Jéssica Leonardo Nina</t>
  </si>
  <si>
    <t>Sol Leonardo</t>
  </si>
  <si>
    <t>136778094,001843</t>
  </si>
  <si>
    <t>11-08-2024 13:30:45</t>
  </si>
  <si>
    <t>03-08-2024 13:33:25</t>
  </si>
  <si>
    <t>05-08-2024 13:33:25</t>
  </si>
  <si>
    <t>Kit Creme para as Mãos e Manteiga Corporal Vegano Piatan Natural</t>
  </si>
  <si>
    <t>66aef954447a14d865a76190</t>
  </si>
  <si>
    <t>240804CUB7R16Y</t>
  </si>
  <si>
    <t>04-08-2024 00:45:24</t>
  </si>
  <si>
    <t>Merian</t>
  </si>
  <si>
    <t>Farias Alves dos Santos</t>
  </si>
  <si>
    <t>34135316204@shopee.com.br</t>
  </si>
  <si>
    <t>Av Brg Faria Lima</t>
  </si>
  <si>
    <t>1811</t>
  </si>
  <si>
    <t>Cj 809</t>
  </si>
  <si>
    <t>Jardim Paulistano</t>
  </si>
  <si>
    <t>01452001</t>
  </si>
  <si>
    <t>34135316204</t>
  </si>
  <si>
    <t>240804CUB7R16Y@shopee.com.br</t>
  </si>
  <si>
    <t>240804CUB7R16Y,001849</t>
  </si>
  <si>
    <t>14-08-2024 21:00:00</t>
  </si>
  <si>
    <t>2024-08-11T22:22:43.134Z</t>
  </si>
  <si>
    <t>06-08-2024 00:45:24</t>
  </si>
  <si>
    <t>66af3f6aa9eecd0131eb0f6f</t>
  </si>
  <si>
    <t>Lojas Americanas-201031585610002</t>
  </si>
  <si>
    <t>04-08-2024 05:44:26</t>
  </si>
  <si>
    <t>Wilson</t>
  </si>
  <si>
    <t>Farias</t>
  </si>
  <si>
    <t>43029990710@email.com.br</t>
  </si>
  <si>
    <t>Rua Jair Ramos</t>
  </si>
  <si>
    <t>BL 1 AP 104</t>
  </si>
  <si>
    <t>Jardim Guanabara</t>
  </si>
  <si>
    <t>21941090</t>
  </si>
  <si>
    <t>43029990710</t>
  </si>
  <si>
    <t>Rua Carnaúba 600</t>
  </si>
  <si>
    <t>Lojas Americanas-201031585610002,001850</t>
  </si>
  <si>
    <t>2024-08-07T19:50:07.874Z</t>
  </si>
  <si>
    <t>05-08-2024 16:00:00</t>
  </si>
  <si>
    <t>66afbec1ee1cc7dbe9f34c8a</t>
  </si>
  <si>
    <t>240804C2NUSRKV</t>
  </si>
  <si>
    <t>04-08-2024 14:47:45</t>
  </si>
  <si>
    <t>Gomes Alves</t>
  </si>
  <si>
    <t>04479889990@shopee.com.br</t>
  </si>
  <si>
    <t>Av Maracanã</t>
  </si>
  <si>
    <t>971</t>
  </si>
  <si>
    <t>Auto Mecânica Tradição</t>
  </si>
  <si>
    <t>Arapongas</t>
  </si>
  <si>
    <t>86706000</t>
  </si>
  <si>
    <t>04479889990</t>
  </si>
  <si>
    <t>240804C2NUSRKV@shopee.com.br</t>
  </si>
  <si>
    <t>240804C2NUSRKV,001852</t>
  </si>
  <si>
    <t>13-08-2024 21:00:00</t>
  </si>
  <si>
    <t>2024-08-12T14:41:25.235Z</t>
  </si>
  <si>
    <t>06-08-2024 14:47:45</t>
  </si>
  <si>
    <t>Kit 2 Desodorantes Roll On Unissex Protege sem aluminio anti oodor e não mancha 55ml Piatan Natural</t>
  </si>
  <si>
    <t>66afc084582b9a020aabe2ec</t>
  </si>
  <si>
    <t>8397-136807105</t>
  </si>
  <si>
    <t>04-08-2024 14:55:16</t>
  </si>
  <si>
    <t>Machado Dos Reis</t>
  </si>
  <si>
    <t>ZXJpa2FzcEB1b2wuY@grupoboticario.com.br</t>
  </si>
  <si>
    <t>999383217</t>
  </si>
  <si>
    <t>Rodovia Raposo Tavares</t>
  </si>
  <si>
    <t>3175</t>
  </si>
  <si>
    <t>Apto 151 bloco E</t>
  </si>
  <si>
    <t>Jardim Olympia</t>
  </si>
  <si>
    <t>05573900</t>
  </si>
  <si>
    <t>28983094869</t>
  </si>
  <si>
    <t>151 bloco E</t>
  </si>
  <si>
    <t>136807105,001853</t>
  </si>
  <si>
    <t>12-08-2024 14:55:06</t>
  </si>
  <si>
    <t>04-08-2024 14:56:01</t>
  </si>
  <si>
    <t>06-08-2024 14:56:01</t>
  </si>
  <si>
    <t>Piatan Natural Protege - Sabonete Íntimo 200ml</t>
  </si>
  <si>
    <t>66b01ba44124280191ff9495</t>
  </si>
  <si>
    <t>240805F0T4E747</t>
  </si>
  <si>
    <t>04-08-2024 21:24:04</t>
  </si>
  <si>
    <t>Thaís</t>
  </si>
  <si>
    <t>Alline Dias da Silva</t>
  </si>
  <si>
    <t>08689368639@shopee.com.br</t>
  </si>
  <si>
    <t>R Cda Siciliano</t>
  </si>
  <si>
    <t>353</t>
  </si>
  <si>
    <t>Apto 04</t>
  </si>
  <si>
    <t>Jardim São Paulo(Zona Norte)</t>
  </si>
  <si>
    <t>02044050</t>
  </si>
  <si>
    <t>08689368639</t>
  </si>
  <si>
    <t>240805F0T4E747@shopee.com.br</t>
  </si>
  <si>
    <t>240805F0T4E747,001856</t>
  </si>
  <si>
    <t>2024-08-13T13:22:45.212Z</t>
  </si>
  <si>
    <t>06-08-2024 21:24:04</t>
  </si>
  <si>
    <t>66b0bcbe91bd41424186b421</t>
  </si>
  <si>
    <t>701-5621154-6006602</t>
  </si>
  <si>
    <t>05-08-2024 08:51:26</t>
  </si>
  <si>
    <t>Eduarda Meli Alvarenga</t>
  </si>
  <si>
    <t>l4sfgr15kh1mzw5@marketplace.amazon.com.br</t>
  </si>
  <si>
    <t>99709-0924</t>
  </si>
  <si>
    <t>Avenida Holanda  Casa</t>
  </si>
  <si>
    <t>CEAI</t>
  </si>
  <si>
    <t>Paranapanema</t>
  </si>
  <si>
    <t>18725000</t>
  </si>
  <si>
    <t>27709502822</t>
  </si>
  <si>
    <t>701-5621154-6006602,001864</t>
  </si>
  <si>
    <t>Aguardando a retirada do pacote pela Amazon do vendedor.
Nota Fiscal aceita pelo Marketplace.
Aguardando a retirada do pacote pela Amazon do vendedor.</t>
  </si>
  <si>
    <t>06-08-2024 10:33:06</t>
  </si>
  <si>
    <t>66b0ebdda04c1b01c1cf7840</t>
  </si>
  <si>
    <t>Lojas Americanas-201031605760002</t>
  </si>
  <si>
    <t>05-08-2024 12:12:29</t>
  </si>
  <si>
    <t>elisane</t>
  </si>
  <si>
    <t>cardoso pereira</t>
  </si>
  <si>
    <t>80684726149@email.com.br</t>
  </si>
  <si>
    <t>Alameda das Amoras</t>
  </si>
  <si>
    <t>qd.10</t>
  </si>
  <si>
    <t>lt.18</t>
  </si>
  <si>
    <t>Residencial Sun Flower</t>
  </si>
  <si>
    <t>75126450</t>
  </si>
  <si>
    <t>80684726149</t>
  </si>
  <si>
    <t>Lojas Americanas-201031605760002,001868</t>
  </si>
  <si>
    <t>2024-08-07T19:53:23.944Z</t>
  </si>
  <si>
    <t>05-08-2024 12:20:11</t>
  </si>
  <si>
    <t>66b113e1fe4fd301f8586a0c</t>
  </si>
  <si>
    <t>240806GV0C0EMU</t>
  </si>
  <si>
    <t>05-08-2024 15:03:13</t>
  </si>
  <si>
    <t>Zanchetta</t>
  </si>
  <si>
    <t>23074317809@shopee.com.br</t>
  </si>
  <si>
    <t>Rua Heitor Graça</t>
  </si>
  <si>
    <t>Apartamento 92</t>
  </si>
  <si>
    <t>Presidente Prudente</t>
  </si>
  <si>
    <t>19013360</t>
  </si>
  <si>
    <t>23074317809</t>
  </si>
  <si>
    <t>240806GV0C0EMU@shopee.com.br</t>
  </si>
  <si>
    <t>240806GV0C0EMU,001874</t>
  </si>
  <si>
    <t>2024-08-17T05:49:10.338Z</t>
  </si>
  <si>
    <t>07-08-2024 15:03:13</t>
  </si>
  <si>
    <t>66b128c23f637343b515bdff</t>
  </si>
  <si>
    <t>702-8218941-6527429</t>
  </si>
  <si>
    <t>05-08-2024 16:32:18</t>
  </si>
  <si>
    <t>Maria Silveira Homem de Carvalho</t>
  </si>
  <si>
    <t>ccxhzzd8yslcvwy@marketplace.amazon.com.br</t>
  </si>
  <si>
    <t>99957-7521</t>
  </si>
  <si>
    <t>Rua João Lourival Dias</t>
  </si>
  <si>
    <t>97</t>
  </si>
  <si>
    <t>802 Silveira</t>
  </si>
  <si>
    <t>Silveira</t>
  </si>
  <si>
    <t>31140450</t>
  </si>
  <si>
    <t>00132297612</t>
  </si>
  <si>
    <t>702-8218941-6527429,001875</t>
  </si>
  <si>
    <t>Desodorante Piatan Roll on Protege 55ml SEM ALUMÍNIO</t>
  </si>
  <si>
    <t>66b17f35986c47b499285156</t>
  </si>
  <si>
    <t>2000008957021286</t>
  </si>
  <si>
    <t>05-08-2024 22:41:09</t>
  </si>
  <si>
    <t>Joana</t>
  </si>
  <si>
    <t>Benini</t>
  </si>
  <si>
    <t>2000008957021286@mercadolibre.com</t>
  </si>
  <si>
    <t>Rua Doutor Paschoal Imperatriz</t>
  </si>
  <si>
    <t>50</t>
  </si>
  <si>
    <t>Apt 31</t>
  </si>
  <si>
    <t>Vila Gertrudes</t>
  </si>
  <si>
    <t>04705070</t>
  </si>
  <si>
    <t>01736475029</t>
  </si>
  <si>
    <t>2000008957021286,001884</t>
  </si>
  <si>
    <t>elo</t>
  </si>
  <si>
    <t>08-08-2024 00:00:00</t>
  </si>
  <si>
    <t>2024-08-16T14:51:11.000Z</t>
  </si>
  <si>
    <t>Desodorante Feminino Roll On Vegano Protege 55ml S/ Alumínio</t>
  </si>
  <si>
    <t>66b1842b0199ccb177507497</t>
  </si>
  <si>
    <t>701-6347199-7757031</t>
  </si>
  <si>
    <t>05-08-2024 23:02:19</t>
  </si>
  <si>
    <t>Santos Assis</t>
  </si>
  <si>
    <t>xhqpl1zz4skn5fj@marketplace.amazon.com.br</t>
  </si>
  <si>
    <t>98328-4734</t>
  </si>
  <si>
    <t>Rua São Carlos</t>
  </si>
  <si>
    <t>289</t>
  </si>
  <si>
    <t>Jardim São Marcos</t>
  </si>
  <si>
    <t>06814120</t>
  </si>
  <si>
    <t>39599402898</t>
  </si>
  <si>
    <t>701-6347199-7757031,001888</t>
  </si>
  <si>
    <t>Rewards</t>
  </si>
  <si>
    <t>13-08-2024 00:00:00</t>
  </si>
  <si>
    <t>66b26360a04c1b01c1d2de22</t>
  </si>
  <si>
    <t>8397-136880671</t>
  </si>
  <si>
    <t>06-08-2024 14:54:40</t>
  </si>
  <si>
    <t>Everton</t>
  </si>
  <si>
    <t>Castro Canova</t>
  </si>
  <si>
    <t>amFjcXVlbGluZS5jY@grupoboticario.com.br</t>
  </si>
  <si>
    <t>972236398</t>
  </si>
  <si>
    <t>Rua Padre Gabriel de Campos</t>
  </si>
  <si>
    <t>279</t>
  </si>
  <si>
    <t>Apartamento 13 Bloco A</t>
  </si>
  <si>
    <t>Conjunto Habitacional Padre Manoel da Nóbrega</t>
  </si>
  <si>
    <t>03590160</t>
  </si>
  <si>
    <t>38108304881</t>
  </si>
  <si>
    <t>Antônio</t>
  </si>
  <si>
    <t>Neto</t>
  </si>
  <si>
    <t>136880671,001904</t>
  </si>
  <si>
    <t>14-08-2024 14:54:31</t>
  </si>
  <si>
    <t>06-08-2024 14:54:58</t>
  </si>
  <si>
    <t>08-08-2024 14:54:58</t>
  </si>
  <si>
    <t>Desodorante Natural Orgânico Roll On Protege 55ml Sem Alumínio - Piatan</t>
  </si>
  <si>
    <t>66b2783c5cbc3a43e3a2e8a1</t>
  </si>
  <si>
    <t>2000008963783508</t>
  </si>
  <si>
    <t>06-08-2024 16:23:40</t>
  </si>
  <si>
    <t>RENILDA</t>
  </si>
  <si>
    <t>SANTOS</t>
  </si>
  <si>
    <t>2000008963783508@mercadolibre.com</t>
  </si>
  <si>
    <t>Rua Augusto Antônio Oliveira</t>
  </si>
  <si>
    <t>195</t>
  </si>
  <si>
    <t>Parque ecológico</t>
  </si>
  <si>
    <t>99462443572</t>
  </si>
  <si>
    <t>Renilda</t>
  </si>
  <si>
    <t>De Jesus Santos</t>
  </si>
  <si>
    <t>2000008963783508,001906</t>
  </si>
  <si>
    <t>2024-08-19T16:18:27.000Z</t>
  </si>
  <si>
    <t>Protetor Solar Sunveg Fps 70 Mineral Bege Escuro 50ml Piatan</t>
  </si>
  <si>
    <t>*8702</t>
  </si>
  <si>
    <t>66b2a3c0c0c0510119e0261d</t>
  </si>
  <si>
    <t>240807KU5S3P96</t>
  </si>
  <si>
    <t>06-08-2024 19:29:20</t>
  </si>
  <si>
    <t>Fernandes De Azevedo Heleno</t>
  </si>
  <si>
    <t>60946882363@shopee.com.br</t>
  </si>
  <si>
    <t>Rua São Celso</t>
  </si>
  <si>
    <t>71</t>
  </si>
  <si>
    <t>Bloco B Apartamento 14</t>
  </si>
  <si>
    <t>Vila Domitila</t>
  </si>
  <si>
    <t>03626000</t>
  </si>
  <si>
    <t>60946882363</t>
  </si>
  <si>
    <t>240807KU5S3P96@shopee.com.br</t>
  </si>
  <si>
    <t>240807KU5S3P96,001907</t>
  </si>
  <si>
    <t>2024-08-20T06:08:32.981Z</t>
  </si>
  <si>
    <t>08-08-2024 19:29:20</t>
  </si>
  <si>
    <t>66b350c22130b100e95071be</t>
  </si>
  <si>
    <t>240807N3WWVXGG</t>
  </si>
  <si>
    <t>07-08-2024 07:47:30</t>
  </si>
  <si>
    <t>Michelli</t>
  </si>
  <si>
    <t>Jahnke</t>
  </si>
  <si>
    <t>05201925910@shopee.com.br</t>
  </si>
  <si>
    <t>R João Olinger</t>
  </si>
  <si>
    <t>Forma Studio Personal</t>
  </si>
  <si>
    <t>São Luiz</t>
  </si>
  <si>
    <t>Brusque</t>
  </si>
  <si>
    <t>88351270</t>
  </si>
  <si>
    <t>05201925910</t>
  </si>
  <si>
    <t>240807N3WWVXGG@shopee.com.br</t>
  </si>
  <si>
    <t>240807N3WWVXGG,001910</t>
  </si>
  <si>
    <t>2024-08-21T10:18:43.658Z</t>
  </si>
  <si>
    <t>09-08-2024 07:47:30</t>
  </si>
  <si>
    <t>66b3a351c46e6ccb9ec392fb</t>
  </si>
  <si>
    <t>702-8570329-6913869</t>
  </si>
  <si>
    <t>07-08-2024 13:39:45</t>
  </si>
  <si>
    <t>marcelo</t>
  </si>
  <si>
    <t>bertoldi</t>
  </si>
  <si>
    <t>zsxnfz4n7rtrnv9@marketplace.amazon.com.br</t>
  </si>
  <si>
    <t>99977-0002</t>
  </si>
  <si>
    <t>Rua Joana Guindani Tonello</t>
  </si>
  <si>
    <t>Portaria Meber Industrial</t>
  </si>
  <si>
    <t>95706300</t>
  </si>
  <si>
    <t>94680949015</t>
  </si>
  <si>
    <t>702-8570329-6913869,001919</t>
  </si>
  <si>
    <t>22-08-2024 00:00:00</t>
  </si>
  <si>
    <t>66b3a74f541d7162185b181b</t>
  </si>
  <si>
    <t>701-1834138-2593842</t>
  </si>
  <si>
    <t>07-08-2024 13:56:47</t>
  </si>
  <si>
    <t>FABRINA</t>
  </si>
  <si>
    <t>BIGATON LOUBET</t>
  </si>
  <si>
    <t>sp21z9x60c20jk4@marketplace.amazon.com.br</t>
  </si>
  <si>
    <t>99914-8554</t>
  </si>
  <si>
    <t>Rua Crindiúva</t>
  </si>
  <si>
    <t>386</t>
  </si>
  <si>
    <t>Alphaville2  Terras Alpha Campo Grande</t>
  </si>
  <si>
    <t>Terras Alpha Campo Grande</t>
  </si>
  <si>
    <t>79035572</t>
  </si>
  <si>
    <t>71327363100</t>
  </si>
  <si>
    <t>701-1834138-2593842,001920</t>
  </si>
  <si>
    <t>21-08-2024 00:00:00</t>
  </si>
  <si>
    <t>66b41c9b6d83e631aeacdfa6</t>
  </si>
  <si>
    <t>702-8994678-9293017</t>
  </si>
  <si>
    <t>07-08-2024 22:17:15</t>
  </si>
  <si>
    <t>Suellen</t>
  </si>
  <si>
    <t>Marques Cassimiro</t>
  </si>
  <si>
    <t>33pq5wkdrvfmsjp@marketplace.amazon.com.br</t>
  </si>
  <si>
    <t>2669-9764</t>
  </si>
  <si>
    <t>Rua Sérgio Milliet</t>
  </si>
  <si>
    <t>777</t>
  </si>
  <si>
    <t>Apto 51 bl 01 Jordanópolis</t>
  </si>
  <si>
    <t>Jordanópolis</t>
  </si>
  <si>
    <t>09892410</t>
  </si>
  <si>
    <t>34382748844</t>
  </si>
  <si>
    <t>702-8994678-9293017,001924</t>
  </si>
  <si>
    <t>66b440c1c8d9b12912724843</t>
  </si>
  <si>
    <t>701-1434663-9352247</t>
  </si>
  <si>
    <t>08-08-2024 00:51:29</t>
  </si>
  <si>
    <t>paula</t>
  </si>
  <si>
    <t>499vfjt7w7fwsng@marketplace.amazon.com.br</t>
  </si>
  <si>
    <t>94</t>
  </si>
  <si>
    <t>99241-8393</t>
  </si>
  <si>
    <t>Rua Q4, quadra 236, lotes 09 e 10</t>
  </si>
  <si>
    <t>Cidade jardim</t>
  </si>
  <si>
    <t>Parauapebas</t>
  </si>
  <si>
    <t>68515000</t>
  </si>
  <si>
    <t>01139252208</t>
  </si>
  <si>
    <t>701-1434663-9352247,001925</t>
  </si>
  <si>
    <t>Creme Facial Noturno Natural e Vegano Resveratrol Antienvelhecimento 50ml Piatan Natural</t>
  </si>
  <si>
    <t>66b4a25808e00401d99c5e58</t>
  </si>
  <si>
    <t>240808QMJEN7HE</t>
  </si>
  <si>
    <t>08-08-2024 07:47:52</t>
  </si>
  <si>
    <t>Kardec Lage Lara Morato</t>
  </si>
  <si>
    <t>04666811605@shopee.com.br</t>
  </si>
  <si>
    <t>Rua São Gonçalo</t>
  </si>
  <si>
    <t>2368</t>
  </si>
  <si>
    <t>Portao branco proximo lombada</t>
  </si>
  <si>
    <t>Saquarema</t>
  </si>
  <si>
    <t>28990552</t>
  </si>
  <si>
    <t>04666811605</t>
  </si>
  <si>
    <t>240808QMJEN7HE@shopee.com.br</t>
  </si>
  <si>
    <t>240808QMJEN7HE,001926</t>
  </si>
  <si>
    <t>18-08-2024 21:00:00</t>
  </si>
  <si>
    <t>2024-08-21T06:02:19.273Z</t>
  </si>
  <si>
    <t>12-08-2024 07:47:52</t>
  </si>
  <si>
    <t>66b4d2b35edac900b9eec136</t>
  </si>
  <si>
    <t>240808QYT3KG7G</t>
  </si>
  <si>
    <t>08-08-2024 11:14:11</t>
  </si>
  <si>
    <t>240808QYT3KG7G@shopee.com.br</t>
  </si>
  <si>
    <t>240808QYT3KG7G,001931</t>
  </si>
  <si>
    <t>Erro ao consultar os detalhes do pedido: Request Source IP (179.125.136.170) is undeclared. Please declare all your IP addresses in the Shopee Open Platform Console &gt; App list &gt; IP Address Whitelist</t>
  </si>
  <si>
    <t>2024-08-22T05:59:16.120Z</t>
  </si>
  <si>
    <t>12-08-2024 11:14:11</t>
  </si>
  <si>
    <t>66b61628feaa70867f905c20</t>
  </si>
  <si>
    <t>702-3921401-0634647</t>
  </si>
  <si>
    <t>09-08-2024 10:14:16</t>
  </si>
  <si>
    <t>Rayssa</t>
  </si>
  <si>
    <t>Coelho Cunha Guetler</t>
  </si>
  <si>
    <t>rdh1zd5vlhvybfw@marketplace.amazon.com.br</t>
  </si>
  <si>
    <t>34</t>
  </si>
  <si>
    <t>99837-0991</t>
  </si>
  <si>
    <t>Avenida Cesário Alvim</t>
  </si>
  <si>
    <t>304 Centro</t>
  </si>
  <si>
    <t>38400096</t>
  </si>
  <si>
    <t>08872699665</t>
  </si>
  <si>
    <t>702-3921401-0634647,001948</t>
  </si>
  <si>
    <t>19-08-2024 00:00:00</t>
  </si>
  <si>
    <t>66b62fd5a04c1b01c1dbe92a</t>
  </si>
  <si>
    <t>240809TKX9SEYY</t>
  </si>
  <si>
    <t>09-08-2024 12:03:49</t>
  </si>
  <si>
    <t>Rua Comendador Manoel Pereira</t>
  </si>
  <si>
    <t>182</t>
  </si>
  <si>
    <t>Apt: 806</t>
  </si>
  <si>
    <t>90030010</t>
  </si>
  <si>
    <t>240809TKX9SEYY@shopee.com.br</t>
  </si>
  <si>
    <t>240809TKX9SEYY,001952</t>
  </si>
  <si>
    <t>06-09-2024 21:00:00</t>
  </si>
  <si>
    <t>10-08-2024 01:48:25</t>
  </si>
  <si>
    <t>12-08-2024 12:03:49</t>
  </si>
  <si>
    <t>66b63113f6485502293a0523</t>
  </si>
  <si>
    <t>8397-137000609</t>
  </si>
  <si>
    <t>09-08-2024 12:09:07</t>
  </si>
  <si>
    <t>Maria Cristina</t>
  </si>
  <si>
    <t>Bazilio</t>
  </si>
  <si>
    <t>bWNfYmF6aWxpb0B5Y@grupoboticario.com.br</t>
  </si>
  <si>
    <t>992245917</t>
  </si>
  <si>
    <t>Rua Quinze de Novembro</t>
  </si>
  <si>
    <t>1327</t>
  </si>
  <si>
    <t>apto 131</t>
  </si>
  <si>
    <t>79002141</t>
  </si>
  <si>
    <t>06887282860</t>
  </si>
  <si>
    <t>137000609,001953</t>
  </si>
  <si>
    <t>20-08-2024 12:08:56</t>
  </si>
  <si>
    <t>12-08-2024 12:08:58</t>
  </si>
  <si>
    <t>66b635b41fb7c902ca2033df</t>
  </si>
  <si>
    <t>240809TMUTT5M7</t>
  </si>
  <si>
    <t>09-08-2024 12:28:52</t>
  </si>
  <si>
    <t>240809TMUTT5M7@shopee.com.br</t>
  </si>
  <si>
    <t>240809TMUTT5M7,001954</t>
  </si>
  <si>
    <t>10-08-2024 01:37:37</t>
  </si>
  <si>
    <t>12-08-2024 12:28:52</t>
  </si>
  <si>
    <t>66b639802055bdc9bdc878ac</t>
  </si>
  <si>
    <t>2000008992190966</t>
  </si>
  <si>
    <t>09-08-2024 12:45:04</t>
  </si>
  <si>
    <t>Couto</t>
  </si>
  <si>
    <t>2000008992190966@mercadolibre.com</t>
  </si>
  <si>
    <t>Rua A</t>
  </si>
  <si>
    <t>46</t>
  </si>
  <si>
    <t>Cond Grand Prix,torre C2, Apto 1202, B. Parque Dez</t>
  </si>
  <si>
    <t>Parque 10 de Novembro</t>
  </si>
  <si>
    <t>Amazonas</t>
  </si>
  <si>
    <t>69055080</t>
  </si>
  <si>
    <t>57237417215</t>
  </si>
  <si>
    <t>Couto Ferreira</t>
  </si>
  <si>
    <t>2000008992190966,001951</t>
  </si>
  <si>
    <t>2024-09-07T14:35:06.000Z</t>
  </si>
  <si>
    <t>Desodorante Roll On Vegano Protege 55ml Sem Alumínio - Piata</t>
  </si>
  <si>
    <t>66b64babbe8dfd44dcab1ecd</t>
  </si>
  <si>
    <t>701-6369899-2478603</t>
  </si>
  <si>
    <t>09-08-2024 14:02:35</t>
  </si>
  <si>
    <t>jordana</t>
  </si>
  <si>
    <t>nunes martins</t>
  </si>
  <si>
    <t>2pkd6hdzz0chg9x@marketplace.amazon.com.br</t>
  </si>
  <si>
    <t>99748-9477</t>
  </si>
  <si>
    <t>Rua Santa Mônica</t>
  </si>
  <si>
    <t>172</t>
  </si>
  <si>
    <t>Academia Aquac Todos os Santos</t>
  </si>
  <si>
    <t>Todos os Santos</t>
  </si>
  <si>
    <t>39400135</t>
  </si>
  <si>
    <t>10679508694</t>
  </si>
  <si>
    <t>701-6369899-2478603,001956</t>
  </si>
  <si>
    <t>66b64fac0791e475b46b0c19</t>
  </si>
  <si>
    <t>702-8081862-3561861</t>
  </si>
  <si>
    <t>09-08-2024 14:19:40</t>
  </si>
  <si>
    <t>LAISE</t>
  </si>
  <si>
    <t>J L COSTA</t>
  </si>
  <si>
    <t>tyz5b9yfhmnz80r@marketplace.amazon.com.br</t>
  </si>
  <si>
    <t>89</t>
  </si>
  <si>
    <t>99928-5535</t>
  </si>
  <si>
    <t>Rua Monsenhor Hipólito, 539</t>
  </si>
  <si>
    <t>Malva</t>
  </si>
  <si>
    <t>Picos</t>
  </si>
  <si>
    <t>64600332</t>
  </si>
  <si>
    <t>03311695330</t>
  </si>
  <si>
    <t>702-8081862-3561861,001957</t>
  </si>
  <si>
    <t>66b6765abe8dfd44dcac24d8</t>
  </si>
  <si>
    <t>702-7904846-7203419</t>
  </si>
  <si>
    <t>09-08-2024 17:04:42</t>
  </si>
  <si>
    <t>Alexandre</t>
  </si>
  <si>
    <t>Costa Tag</t>
  </si>
  <si>
    <t>8czxndsp7m1qhwf@marketplace.amazon.com.br</t>
  </si>
  <si>
    <t>99671-3274</t>
  </si>
  <si>
    <t>Rua Capitão F. Leopoldo Heineck</t>
  </si>
  <si>
    <t>742</t>
  </si>
  <si>
    <t>ap 704  Centro</t>
  </si>
  <si>
    <t>95900014</t>
  </si>
  <si>
    <t>01183471017</t>
  </si>
  <si>
    <t>702-7904846-7203419,001958</t>
  </si>
  <si>
    <t>66b7de19c05083034240d9e7</t>
  </si>
  <si>
    <t>2408110NQKSUQA</t>
  </si>
  <si>
    <t>10-08-2024 18:39:37</t>
  </si>
  <si>
    <t>Sara</t>
  </si>
  <si>
    <t>Augusta Freitas Costa</t>
  </si>
  <si>
    <t>21884551858@shopee.com.br</t>
  </si>
  <si>
    <t>R Antônio P Guedes</t>
  </si>
  <si>
    <t>Apto 44 Bl 02</t>
  </si>
  <si>
    <t>Cézar de Souza</t>
  </si>
  <si>
    <t>Mogi das Cruzes</t>
  </si>
  <si>
    <t>08820430</t>
  </si>
  <si>
    <t>21884551858</t>
  </si>
  <si>
    <t>2408110NQKSUQA@shopee.com.br</t>
  </si>
  <si>
    <t>2408110NQKSUQA,001965</t>
  </si>
  <si>
    <t>27-08-2024 21:00:00</t>
  </si>
  <si>
    <t>2024-08-23T03:43:23.105Z</t>
  </si>
  <si>
    <t>12-08-2024 18:39:37</t>
  </si>
  <si>
    <t>Sabonete Líquido Íntimo Piatan Natural Protege Aloe Vera e Oleo de coco Vegano sem sulfatos 200ml</t>
  </si>
  <si>
    <t>66b820aa3efd832ceb9b9734</t>
  </si>
  <si>
    <t>702-1774539-4941869</t>
  </si>
  <si>
    <t>10-08-2024 23:23:38</t>
  </si>
  <si>
    <t>juliana</t>
  </si>
  <si>
    <t>Ferreira da silva</t>
  </si>
  <si>
    <t>f6280vkbsk26jqz@marketplace.amazon.com.br</t>
  </si>
  <si>
    <t>99518-9524</t>
  </si>
  <si>
    <t>Quadra 45 Conjunto A</t>
  </si>
  <si>
    <t>casa 18 Parque da Barragem Setor 08</t>
  </si>
  <si>
    <t>Parque da Barragem Setor 08</t>
  </si>
  <si>
    <t>72910049</t>
  </si>
  <si>
    <t>73350389104</t>
  </si>
  <si>
    <t>702-1774539-4941869,001967</t>
  </si>
  <si>
    <t>66b93ddc50cc2b01c8104d6e</t>
  </si>
  <si>
    <t>2408123B9RHG73</t>
  </si>
  <si>
    <t>11-08-2024 19:40:28</t>
  </si>
  <si>
    <t>Mariluce</t>
  </si>
  <si>
    <t>Meneses I Santos</t>
  </si>
  <si>
    <t>00350594511@shopee.com.br</t>
  </si>
  <si>
    <t>Rua Dezoito do Forte</t>
  </si>
  <si>
    <t>Dezoito do Forte</t>
  </si>
  <si>
    <t>Aracaju</t>
  </si>
  <si>
    <t>49072170</t>
  </si>
  <si>
    <t>00350594511</t>
  </si>
  <si>
    <t>2408123B9RHG73@shopee.com.br</t>
  </si>
  <si>
    <t>2408123B9RHG73,001972</t>
  </si>
  <si>
    <t>23-08-2024 21:00:00</t>
  </si>
  <si>
    <t>2024-08-26T23:20:02.824Z</t>
  </si>
  <si>
    <t>13-08-2024 19:40:28</t>
  </si>
  <si>
    <t>Desodorante Roll On Protege Unissex Neutro Sem Aluminio Vegano Sem Cheiro 55ml Piatan Natural</t>
  </si>
  <si>
    <t>66b97d7676936f0270b9fd13</t>
  </si>
  <si>
    <t>240806HR6MF629</t>
  </si>
  <si>
    <t>12-08-2024 00:11:50</t>
  </si>
  <si>
    <t>Pamella</t>
  </si>
  <si>
    <t>Sophia Naves</t>
  </si>
  <si>
    <t>09934649632@shopee.com.br</t>
  </si>
  <si>
    <t>Rua Rio Grande do Norte</t>
  </si>
  <si>
    <t>1581</t>
  </si>
  <si>
    <t>Nossa Sdas Graças(34)998979744</t>
  </si>
  <si>
    <t>Marta Helena</t>
  </si>
  <si>
    <t>38402016</t>
  </si>
  <si>
    <t>09934649632</t>
  </si>
  <si>
    <t>240806HR6MF629@shopee.com.br</t>
  </si>
  <si>
    <t>240806HR6MF629,001976</t>
  </si>
  <si>
    <t>15-08-2024 23:59:59</t>
  </si>
  <si>
    <t>2024-08-21T14:17:52.324Z</t>
  </si>
  <si>
    <t>14-08-2024 00:11:50</t>
  </si>
  <si>
    <t>66ba1e1a518c1c5249341a3c</t>
  </si>
  <si>
    <t>701-2242964-2228209</t>
  </si>
  <si>
    <t>12-08-2024 11:37:14</t>
  </si>
  <si>
    <t>701-2242964-2228209,001977</t>
  </si>
  <si>
    <t>66bac069104303119c3bef20</t>
  </si>
  <si>
    <t>701-1762335-7132227</t>
  </si>
  <si>
    <t>12-08-2024 23:09:45</t>
  </si>
  <si>
    <t>Fontinele</t>
  </si>
  <si>
    <t>4pf5lq8rsxzxwdm@marketplace.amazon.com.br</t>
  </si>
  <si>
    <t>99122-7557</t>
  </si>
  <si>
    <t xml:space="preserve">Travessa Homigant de Morais </t>
  </si>
  <si>
    <t>L. Capibaribe  Centro</t>
  </si>
  <si>
    <t>Tarauacá</t>
  </si>
  <si>
    <t>AC</t>
  </si>
  <si>
    <t>69970000</t>
  </si>
  <si>
    <t>02324552280</t>
  </si>
  <si>
    <t>701-1762335-7132227,001989</t>
  </si>
  <si>
    <t>66bb4de35b1c18aefc4305a6</t>
  </si>
  <si>
    <t>702-3325334-2139401</t>
  </si>
  <si>
    <t>13-08-2024 09:13:23</t>
  </si>
  <si>
    <t>Fabiane</t>
  </si>
  <si>
    <t>4qvx6038xb7pbtw@marketplace.amazon.com.br</t>
  </si>
  <si>
    <t>97652-9838</t>
  </si>
  <si>
    <t>Rua Nemer Fares Rahall</t>
  </si>
  <si>
    <t>Apt 145 Ferrazópolis</t>
  </si>
  <si>
    <t>09790235</t>
  </si>
  <si>
    <t>43266966805</t>
  </si>
  <si>
    <t>702-3325334-2139401,001992</t>
  </si>
  <si>
    <t>66bb59d96a9bd1f4d991cad9</t>
  </si>
  <si>
    <t>702-6232041-2498645</t>
  </si>
  <si>
    <t>13-08-2024 10:04:25</t>
  </si>
  <si>
    <t>Rosberg</t>
  </si>
  <si>
    <t>zwjy7tggsdv9vnp@marketplace.amazon.com.br</t>
  </si>
  <si>
    <t>98115-5599</t>
  </si>
  <si>
    <t>Rua Jules Rimet</t>
  </si>
  <si>
    <t>Hotel Novo Lar Alvorada</t>
  </si>
  <si>
    <t>Alvorada</t>
  </si>
  <si>
    <t>78048610</t>
  </si>
  <si>
    <t>89282035204</t>
  </si>
  <si>
    <t>702-6232041-2498645,001990</t>
  </si>
  <si>
    <t>Informações de Entrega enviadas com Sucesso para Amazon</t>
  </si>
  <si>
    <t>23-08-2024 00:00:00</t>
  </si>
  <si>
    <t>Perfume Feminino Natural e Vegano Deo Colonia Splash Jasmim Manacá 120ml - Piatan Natural</t>
  </si>
  <si>
    <t>66bb720dca63ca1b042767f9</t>
  </si>
  <si>
    <t>701-0051942-8445856</t>
  </si>
  <si>
    <t>13-08-2024 11:47:41</t>
  </si>
  <si>
    <t>da Silva Souza</t>
  </si>
  <si>
    <t>gyzltlt5sx6hxsp@marketplace.amazon.com.br</t>
  </si>
  <si>
    <t>99988-3368</t>
  </si>
  <si>
    <t>Rua João Rodrigues de Oliveira, nº 29,</t>
  </si>
  <si>
    <t>Rua João Rodrigues de Oliveira, nº 29, Centro</t>
  </si>
  <si>
    <t>Alegre</t>
  </si>
  <si>
    <t>29500000</t>
  </si>
  <si>
    <t>22116091802</t>
  </si>
  <si>
    <t>701-0051942-8445856,001998</t>
  </si>
  <si>
    <t>66bb95b22197161ad7622414</t>
  </si>
  <si>
    <t>701-2863998-9564257</t>
  </si>
  <si>
    <t>13-08-2024 14:19:46</t>
  </si>
  <si>
    <t>CLEIDIANE</t>
  </si>
  <si>
    <t>MISTURA</t>
  </si>
  <si>
    <t>40zrvlwx1yjnsgr@marketplace.amazon.com.br</t>
  </si>
  <si>
    <t>49</t>
  </si>
  <si>
    <t>99191-6263</t>
  </si>
  <si>
    <t xml:space="preserve">Av Getúlio Dornelles Vargas </t>
  </si>
  <si>
    <t>295</t>
  </si>
  <si>
    <t>Educação centro</t>
  </si>
  <si>
    <t>Belmonte</t>
  </si>
  <si>
    <t>89925000</t>
  </si>
  <si>
    <t>06960373948</t>
  </si>
  <si>
    <t>701-2863998-9564257,002000</t>
  </si>
  <si>
    <t>66bbab5aab071b0553b93319</t>
  </si>
  <si>
    <t>701-7978988-7228251</t>
  </si>
  <si>
    <t>13-08-2024 15:52:10</t>
  </si>
  <si>
    <t>Rossener</t>
  </si>
  <si>
    <t>bbx83rnbr9y35pq@marketplace.amazon.com.br</t>
  </si>
  <si>
    <t>98210-9344</t>
  </si>
  <si>
    <t>Rua Luís Pinto</t>
  </si>
  <si>
    <t>285</t>
  </si>
  <si>
    <t>Vila Carrão</t>
  </si>
  <si>
    <t>03427000</t>
  </si>
  <si>
    <t>27085185856</t>
  </si>
  <si>
    <t>701-7978988-7228251,002005</t>
  </si>
  <si>
    <t>66bbfebc36d2936116ef085e</t>
  </si>
  <si>
    <t>2000009029525400</t>
  </si>
  <si>
    <t>13-08-2024 21:47:56</t>
  </si>
  <si>
    <t>Renata Zuddio</t>
  </si>
  <si>
    <t>De Paula Paiva</t>
  </si>
  <si>
    <t>2000009029525400@mercadolibre.com</t>
  </si>
  <si>
    <t>Rua Cristo Redentor</t>
  </si>
  <si>
    <t>474</t>
  </si>
  <si>
    <t>Vila Rezende</t>
  </si>
  <si>
    <t>Piracicaba</t>
  </si>
  <si>
    <t>13405269</t>
  </si>
  <si>
    <t>07876252648</t>
  </si>
  <si>
    <t>Zuddio de Paula Paiva</t>
  </si>
  <si>
    <t>2000009029525400,002011</t>
  </si>
  <si>
    <t>17-08-2024 00:00:00</t>
  </si>
  <si>
    <t>2024-08-25T15:50:18.000Z</t>
  </si>
  <si>
    <t>66bd1dd6c631760eea6ca180</t>
  </si>
  <si>
    <t>702-5805996-0573806</t>
  </si>
  <si>
    <t>14-08-2024 18:12:54</t>
  </si>
  <si>
    <t>Celeste Melo de Souza</t>
  </si>
  <si>
    <t>j7nfg871r4dvhxk@marketplace.amazon.com.br</t>
  </si>
  <si>
    <t>99395-2274</t>
  </si>
  <si>
    <t>Avenida Padre Rocha, 55, São</t>
  </si>
  <si>
    <t>Carpina</t>
  </si>
  <si>
    <t>55815140</t>
  </si>
  <si>
    <t>10976688433</t>
  </si>
  <si>
    <t>702-5805996-0573806,002024</t>
  </si>
  <si>
    <t>Nota Fiscal sendo processada pelo Marketplace.
Aguardando a retirada do pacote pela Amazon do vendedor.
Informações de Entrega enviadas com Sucesso para Amazon</t>
  </si>
  <si>
    <t>66be3d2f9f700cba5c08f79b</t>
  </si>
  <si>
    <t>702-0793236-7317855</t>
  </si>
  <si>
    <t>15-08-2024 14:38:55</t>
  </si>
  <si>
    <t>Cristiane</t>
  </si>
  <si>
    <t>Patricio Melo</t>
  </si>
  <si>
    <t>nq967bb9vbfz6tg@marketplace.amazon.com.br</t>
  </si>
  <si>
    <t>99800-2356</t>
  </si>
  <si>
    <t>Av Cula Mangabeira</t>
  </si>
  <si>
    <t>955</t>
  </si>
  <si>
    <t>Loja Pinheiro  Santo Expedito</t>
  </si>
  <si>
    <t>Santo Expedito</t>
  </si>
  <si>
    <t>39401002</t>
  </si>
  <si>
    <t>02756708640</t>
  </si>
  <si>
    <t>702-0793236-7317855,002041</t>
  </si>
  <si>
    <t>16-08-2024 00:00:00</t>
  </si>
  <si>
    <t>66be5971f70ddde879add047</t>
  </si>
  <si>
    <t>2000009046644700</t>
  </si>
  <si>
    <t>15-08-2024 16:39:29</t>
  </si>
  <si>
    <t>Iara Cristina</t>
  </si>
  <si>
    <t>Dos Santos Costa</t>
  </si>
  <si>
    <t>2000009046644700@mercadolibre.com</t>
  </si>
  <si>
    <t>AV LINCOLN</t>
  </si>
  <si>
    <t>Qd.2A Lote-18 J N M</t>
  </si>
  <si>
    <t>Jardim Novo Mundo</t>
  </si>
  <si>
    <t>74710260</t>
  </si>
  <si>
    <t>00212635158</t>
  </si>
  <si>
    <t>IARA</t>
  </si>
  <si>
    <t>CRISTINA DOS SANTOS COSTA</t>
  </si>
  <si>
    <t>Qd.2A Lote-18 J N M Referencia: QD-2A LOTE-18 JARDIM NOVO MUNDO</t>
  </si>
  <si>
    <t>2000009046644700,002046</t>
  </si>
  <si>
    <t>2024-08-25T18:49:48.000Z</t>
  </si>
  <si>
    <t>Protetor Solar Sunveg Fps 70 Mineral Bege Médio 50ml Piatan</t>
  </si>
  <si>
    <t>66be7d6e88c06eb9c8d9f1db</t>
  </si>
  <si>
    <t>702-2721519-5701029</t>
  </si>
  <si>
    <t>15-08-2024 19:13:02</t>
  </si>
  <si>
    <t>clarice</t>
  </si>
  <si>
    <t>vivona</t>
  </si>
  <si>
    <t>k8wqvdr21fpzq14@marketplace.amazon.com.br</t>
  </si>
  <si>
    <t>99123-1939</t>
  </si>
  <si>
    <t>Rua Jacob Piatto</t>
  </si>
  <si>
    <t>462</t>
  </si>
  <si>
    <t>Baeta Neves</t>
  </si>
  <si>
    <t>09760470</t>
  </si>
  <si>
    <t>13139468857</t>
  </si>
  <si>
    <t>702-2721519-5701029,002050</t>
  </si>
  <si>
    <t>66be95c2c05504e80364ac4c</t>
  </si>
  <si>
    <t>2000009048949228,2000009048949230</t>
  </si>
  <si>
    <t>15-08-2024 20:56:50</t>
  </si>
  <si>
    <t>2000009048949230@mercadolibre.com</t>
  </si>
  <si>
    <t>Paty cosméticos</t>
  </si>
  <si>
    <t>2000006182213593,002052</t>
  </si>
  <si>
    <t>2024-08-28T21:29:44.000Z</t>
  </si>
  <si>
    <t>Protetor Solar Sunveg Fps 70 Mineral Bege Cores 50ml Piatan</t>
  </si>
  <si>
    <t>66bf7a7781f59baba331d700</t>
  </si>
  <si>
    <t>2000009053866344,2000009053862974,2000009053862980,2000009053862976,2000009053862978</t>
  </si>
  <si>
    <t>16-08-2024 13:12:39</t>
  </si>
  <si>
    <t>2000009053862978@mercadolibre.com</t>
  </si>
  <si>
    <t>Avenida Raimundo Pereira de Magalhães</t>
  </si>
  <si>
    <t>apto 215 bloco 27</t>
  </si>
  <si>
    <t>apto 215 bloco 27 Referencia: Entrega na portaria ao lado, rua do supermercado Pastorinhoem frente ao Shopping Plaza Tietê</t>
  </si>
  <si>
    <t>2000006184902987,002060</t>
  </si>
  <si>
    <t>2024-08-29T18:58:52.000Z</t>
  </si>
  <si>
    <t>Gel Esfoliante Facial Detox Renovador De Células Mortas 80g</t>
  </si>
  <si>
    <t>Creme Facial Noturno Natural E Vegano Resveratrol 50ml Piata</t>
  </si>
  <si>
    <t>Gel Dental Vegano Anticaries Xilitol E Stevia 90g Kit 03 Und</t>
  </si>
  <si>
    <t>66c09dfec138eddfd0c1a4b9</t>
  </si>
  <si>
    <t>240817HDDSFK4U</t>
  </si>
  <si>
    <t>17-08-2024 09:56:30</t>
  </si>
  <si>
    <t>Amanda</t>
  </si>
  <si>
    <t>Tairine Bezerra</t>
  </si>
  <si>
    <t>10023192429@shopee.com.br</t>
  </si>
  <si>
    <t>Avenida Mário Álvares Pereira de Lyra</t>
  </si>
  <si>
    <t>905</t>
  </si>
  <si>
    <t>Bloco 6 Apto 206</t>
  </si>
  <si>
    <t>Iputinga</t>
  </si>
  <si>
    <t>50670130</t>
  </si>
  <si>
    <t>10023192429</t>
  </si>
  <si>
    <t>240817HDDSFK4U@shopee.com.br</t>
  </si>
  <si>
    <t>240817HDDSFK4U,002078</t>
  </si>
  <si>
    <t>28-08-2024 21:00:00</t>
  </si>
  <si>
    <t>2024-08-27T20:10:38.899Z</t>
  </si>
  <si>
    <t>19-08-2024 09:56:30</t>
  </si>
  <si>
    <t>66c14c1d23ecd3dfb176e3a5</t>
  </si>
  <si>
    <t>Lojas Americanas-201031913297001</t>
  </si>
  <si>
    <t>17-08-2024 22:19:25</t>
  </si>
  <si>
    <t>Adolfina</t>
  </si>
  <si>
    <t>Campos de Deus Freitas</t>
  </si>
  <si>
    <t>30926998072@email.com.br</t>
  </si>
  <si>
    <t>Rua Roque de Morais</t>
  </si>
  <si>
    <t>345</t>
  </si>
  <si>
    <t>apartamento 11 bloco z portaria 345</t>
  </si>
  <si>
    <t>Limão</t>
  </si>
  <si>
    <t>02721031</t>
  </si>
  <si>
    <t>30926998072</t>
  </si>
  <si>
    <t>entrada pelo numero 345</t>
  </si>
  <si>
    <t>Lojas Americanas-201031913297001,002112</t>
  </si>
  <si>
    <t>20-08-2024 21:00:00</t>
  </si>
  <si>
    <t>2024-08-25T13:20:16.801Z</t>
  </si>
  <si>
    <t>19-08-2024 17:09:54</t>
  </si>
  <si>
    <t>20-08-2024 16:00:00</t>
  </si>
  <si>
    <t>Base Stick Multifuncional Mineral FPS 70 18g - Bege Médio</t>
  </si>
  <si>
    <t>66c2456b6c476fdf7006ed89</t>
  </si>
  <si>
    <t>240819MHXVQBVP</t>
  </si>
  <si>
    <t>18-08-2024 16:03:07</t>
  </si>
  <si>
    <t>Jonathan</t>
  </si>
  <si>
    <t>Gabriel Ternes</t>
  </si>
  <si>
    <t>45962495802@shopee.com.br</t>
  </si>
  <si>
    <t>Rua General Jardim</t>
  </si>
  <si>
    <t>Apto 93</t>
  </si>
  <si>
    <t>Embaré</t>
  </si>
  <si>
    <t>11025160</t>
  </si>
  <si>
    <t>45962495802</t>
  </si>
  <si>
    <t>240819MHXVQBVP@shopee.com.br</t>
  </si>
  <si>
    <t>240819MHXVQBVP,002101</t>
  </si>
  <si>
    <t>2024-08-23T16:51:20.563Z</t>
  </si>
  <si>
    <t>20-08-2024 16:03:07</t>
  </si>
  <si>
    <t>66c36a3da57638b01a0dd550</t>
  </si>
  <si>
    <t>701-1123346-7820207</t>
  </si>
  <si>
    <t>19-08-2024 12:52:29</t>
  </si>
  <si>
    <t>701-1123346-7820207,002109</t>
  </si>
  <si>
    <t>66c380744bbeb7d6b593a46f</t>
  </si>
  <si>
    <t>701-4756816-0737828</t>
  </si>
  <si>
    <t>19-08-2024 14:27:16</t>
  </si>
  <si>
    <t>yx69mmsf3mswpyv@marketplace.amazon.com.br</t>
  </si>
  <si>
    <t>99889-3570</t>
  </si>
  <si>
    <t xml:space="preserve">Rua Natalina Daher Carneiro, ed Rio Tâmisa </t>
  </si>
  <si>
    <t>851</t>
  </si>
  <si>
    <t>Apto 102 Jardim da Penha</t>
  </si>
  <si>
    <t>Jardim da Penha</t>
  </si>
  <si>
    <t>29060490</t>
  </si>
  <si>
    <t>01699435774</t>
  </si>
  <si>
    <t>701-4756816-0737828,002113</t>
  </si>
  <si>
    <t>66c433b66c89c410c1162130</t>
  </si>
  <si>
    <t>702-2891454-0584236</t>
  </si>
  <si>
    <t>20-08-2024 03:12:06</t>
  </si>
  <si>
    <t>Odair</t>
  </si>
  <si>
    <t>Larentis</t>
  </si>
  <si>
    <t>8nz8t25crfcdj75@marketplace.amazon.com.br</t>
  </si>
  <si>
    <t>98056-4606</t>
  </si>
  <si>
    <t>Avenida Ipiranga</t>
  </si>
  <si>
    <t>6681</t>
  </si>
  <si>
    <t>Préd. 01 PUCRS Partenon</t>
  </si>
  <si>
    <t>Partenon</t>
  </si>
  <si>
    <t>90619900</t>
  </si>
  <si>
    <t>15721361115</t>
  </si>
  <si>
    <t>702-2891454-0584236,002131</t>
  </si>
  <si>
    <t>66c4b6af931cabde981cd51f</t>
  </si>
  <si>
    <t>240820S7BNAE01</t>
  </si>
  <si>
    <t>20-08-2024 12:30:55</t>
  </si>
  <si>
    <t>Elizabeth</t>
  </si>
  <si>
    <t>Messias</t>
  </si>
  <si>
    <t>16512386850@shopee.com.br</t>
  </si>
  <si>
    <t>Rua Professora Escolástica Maria de Jesus</t>
  </si>
  <si>
    <t>1935</t>
  </si>
  <si>
    <t>Jardim Baronesa</t>
  </si>
  <si>
    <t>12091050</t>
  </si>
  <si>
    <t>16512386850</t>
  </si>
  <si>
    <t>240820S7BNAE01@shopee.com.br</t>
  </si>
  <si>
    <t>240820S7BNAE01,002136</t>
  </si>
  <si>
    <t>26-08-2024 21:00:00</t>
  </si>
  <si>
    <t>2024-08-27T23:08:47.591Z</t>
  </si>
  <si>
    <t>22-08-2024 12:30:56</t>
  </si>
  <si>
    <t>66c62afb8eefcfde377b4c91</t>
  </si>
  <si>
    <t>240822UXP0PGPY</t>
  </si>
  <si>
    <t>21-08-2024 14:59:23</t>
  </si>
  <si>
    <t>Da Silva Aguiar Xavier</t>
  </si>
  <si>
    <t>52778781811@shopee.com.br</t>
  </si>
  <si>
    <t>Rua Antônio Egas Moniz</t>
  </si>
  <si>
    <t>331</t>
  </si>
  <si>
    <t>Jardim Matarazzo</t>
  </si>
  <si>
    <t>03813040</t>
  </si>
  <si>
    <t>52778781811</t>
  </si>
  <si>
    <t>240822UXP0PGPY@shopee.com.br</t>
  </si>
  <si>
    <t>240822UXP0PGPY,002157</t>
  </si>
  <si>
    <t>2024-08-30T15:33:12.799Z</t>
  </si>
  <si>
    <t>23-08-2024 14:59:23</t>
  </si>
  <si>
    <t>66c6586b23ecd3dfb18f5e14</t>
  </si>
  <si>
    <t>240822VA1KHVB5</t>
  </si>
  <si>
    <t>21-08-2024 18:13:15</t>
  </si>
  <si>
    <t>Thais</t>
  </si>
  <si>
    <t>Mothé</t>
  </si>
  <si>
    <t>13062175710@shopee.com.br</t>
  </si>
  <si>
    <t>Rua Marechal Ramon Castilla</t>
  </si>
  <si>
    <t>265</t>
  </si>
  <si>
    <t>1402</t>
  </si>
  <si>
    <t>Botafogo</t>
  </si>
  <si>
    <t>22290175</t>
  </si>
  <si>
    <t>13062175710</t>
  </si>
  <si>
    <t>240822VA1KHVB5@shopee.com.br</t>
  </si>
  <si>
    <t>240822VA1KHVB5,002152</t>
  </si>
  <si>
    <t>29-08-2024 21:00:00</t>
  </si>
  <si>
    <t>2024-09-05T03:59:28.793Z</t>
  </si>
  <si>
    <t>23-08-2024 18:13:15</t>
  </si>
  <si>
    <t>66c65a896f1c7f76c84b1991</t>
  </si>
  <si>
    <t>2000009097052282</t>
  </si>
  <si>
    <t>21-08-2024 18:22:17</t>
  </si>
  <si>
    <t>Silveira Rodrigues</t>
  </si>
  <si>
    <t>2000009097052282@mercadolibre.com</t>
  </si>
  <si>
    <t>Rua General Argolo</t>
  </si>
  <si>
    <t>477</t>
  </si>
  <si>
    <t>1005</t>
  </si>
  <si>
    <t>Pelotas</t>
  </si>
  <si>
    <t>96015160</t>
  </si>
  <si>
    <t>90241266068</t>
  </si>
  <si>
    <t>ROSANGELA</t>
  </si>
  <si>
    <t>SILVEIRA RODRIGUES</t>
  </si>
  <si>
    <t>1005 Referencia: Próximo ao quartel da Brigada</t>
  </si>
  <si>
    <t>2000009097052282,002155</t>
  </si>
  <si>
    <t>2024-09-03T16:45:46.000Z</t>
  </si>
  <si>
    <t>66c69d832520fedef1229721</t>
  </si>
  <si>
    <t>240822VTX1EFDF</t>
  </si>
  <si>
    <t>21-08-2024 23:08:03</t>
  </si>
  <si>
    <t>Viviane</t>
  </si>
  <si>
    <t>08264714714@shopee.com.br</t>
  </si>
  <si>
    <t>Avenida Av PrfJoão Brasil</t>
  </si>
  <si>
    <t>366</t>
  </si>
  <si>
    <t>Bl 02 apt 601</t>
  </si>
  <si>
    <t>Fonseca</t>
  </si>
  <si>
    <t>24130082</t>
  </si>
  <si>
    <t>08264714714</t>
  </si>
  <si>
    <t>240822VTX1EFDF@shopee.com.br</t>
  </si>
  <si>
    <t>240822VTX1EFDF,002162</t>
  </si>
  <si>
    <t>2024-08-31T01:18:13.597Z</t>
  </si>
  <si>
    <t>23-08-2024 23:08:03</t>
  </si>
  <si>
    <t>66c74514fa287ad50f6b3c19</t>
  </si>
  <si>
    <t>2000009102278598</t>
  </si>
  <si>
    <t>22-08-2024 11:03:00</t>
  </si>
  <si>
    <t>Menali</t>
  </si>
  <si>
    <t>2000009102278598@mercadolibre.com</t>
  </si>
  <si>
    <t>AVENIDA MANOEL FERRAZ DE CAMPOS SALLES</t>
  </si>
  <si>
    <t>290</t>
  </si>
  <si>
    <t>Santa Isabel</t>
  </si>
  <si>
    <t>07500000</t>
  </si>
  <si>
    <t>35716287808</t>
  </si>
  <si>
    <t>2000009102278598,002172</t>
  </si>
  <si>
    <t>2024-09-03T14:51:40.000Z</t>
  </si>
  <si>
    <t>66c77abc6504263236aaa45d</t>
  </si>
  <si>
    <t>702-5170175-7829853</t>
  </si>
  <si>
    <t>22-08-2024 14:51:56</t>
  </si>
  <si>
    <t>Joseane</t>
  </si>
  <si>
    <t>Sparvoli da Silva</t>
  </si>
  <si>
    <t>13njs0dk1ndyjd4@marketplace.amazon.com.br</t>
  </si>
  <si>
    <t>69</t>
  </si>
  <si>
    <t>99285-2716</t>
  </si>
  <si>
    <t>Avenida São Paulo</t>
  </si>
  <si>
    <t>1420</t>
  </si>
  <si>
    <t>Liberdade</t>
  </si>
  <si>
    <t>Cerejeiras</t>
  </si>
  <si>
    <t>76997000</t>
  </si>
  <si>
    <t>89123328215</t>
  </si>
  <si>
    <t>702-5170175-7829853,002178</t>
  </si>
  <si>
    <t>66c7ae4d97838ddf8818d2a1</t>
  </si>
  <si>
    <t>2408231RUGUAM3</t>
  </si>
  <si>
    <t>22-08-2024 18:31:57</t>
  </si>
  <si>
    <t>Nazaré Souza de Almeida</t>
  </si>
  <si>
    <t>68481608220@shopee.com.br</t>
  </si>
  <si>
    <t>Travessa Dom Romualdo Coelho</t>
  </si>
  <si>
    <t>365</t>
  </si>
  <si>
    <t>Apto 2602</t>
  </si>
  <si>
    <t>Umarizal</t>
  </si>
  <si>
    <t>66055190</t>
  </si>
  <si>
    <t>68481608220</t>
  </si>
  <si>
    <t>2408231RUGUAM3@shopee.com.br</t>
  </si>
  <si>
    <t>2408231RUGUAM3,002185</t>
  </si>
  <si>
    <t>30-08-2024 21:00:00</t>
  </si>
  <si>
    <t>2024-09-06T05:58:20.457Z</t>
  </si>
  <si>
    <t>26-08-2024 18:31:57</t>
  </si>
  <si>
    <t>66c7ae895b81ad2f121daf25</t>
  </si>
  <si>
    <t>2000009106194828</t>
  </si>
  <si>
    <t>22-08-2024 18:32:57</t>
  </si>
  <si>
    <t>Schvaitser</t>
  </si>
  <si>
    <t>2000009106194828@mercadolibre.com</t>
  </si>
  <si>
    <t>Rua Poetisa Colombina</t>
  </si>
  <si>
    <t>Apto 61A</t>
  </si>
  <si>
    <t>Jardim Bonfiglioli</t>
  </si>
  <si>
    <t>05593010</t>
  </si>
  <si>
    <t>12531179852</t>
  </si>
  <si>
    <t>2000009106194828,002186</t>
  </si>
  <si>
    <t>25-08-2024 00:00:00</t>
  </si>
  <si>
    <t>2024-09-02T15:26:04.000Z</t>
  </si>
  <si>
    <t>66c8ac2962f4cfde91ed1c69</t>
  </si>
  <si>
    <t>Lojas Americanas-201032083865001</t>
  </si>
  <si>
    <t>23-08-2024 12:35:05</t>
  </si>
  <si>
    <t>Eliel</t>
  </si>
  <si>
    <t>dos Santos Soares</t>
  </si>
  <si>
    <t>06020111164@email.com.br</t>
  </si>
  <si>
    <t>Samambaias</t>
  </si>
  <si>
    <t>Dom Benjamin</t>
  </si>
  <si>
    <t>Terra Nova do Norte</t>
  </si>
  <si>
    <t>78505000</t>
  </si>
  <si>
    <t>06020111164</t>
  </si>
  <si>
    <t>Prox. salao Eliz Eegina</t>
  </si>
  <si>
    <t>Lojas Americanas-201032083865001,002269</t>
  </si>
  <si>
    <t>2024-09-05T21:20:56.804Z</t>
  </si>
  <si>
    <t>26-08-2024 09:13:54</t>
  </si>
  <si>
    <t>26-08-2024 16:00:00</t>
  </si>
  <si>
    <t>66c8ca79675cc79f3b356d63</t>
  </si>
  <si>
    <t>701-2312859-2566638</t>
  </si>
  <si>
    <t>23-08-2024 14:44:25</t>
  </si>
  <si>
    <t>Elisabete Galbero</t>
  </si>
  <si>
    <t>9lbw4q7xclzbv5d@marketplace.amazon.com.br</t>
  </si>
  <si>
    <t>99252-4110</t>
  </si>
  <si>
    <t>Rua Mauro</t>
  </si>
  <si>
    <t>585</t>
  </si>
  <si>
    <t>Ap 72 Saúde</t>
  </si>
  <si>
    <t>04055041</t>
  </si>
  <si>
    <t>00225896869</t>
  </si>
  <si>
    <t>701-2312859-2566638,002206</t>
  </si>
  <si>
    <t>66c9d0d478c887120add5bc6</t>
  </si>
  <si>
    <t>2000009117607622</t>
  </si>
  <si>
    <t>24-08-2024 09:23:48</t>
  </si>
  <si>
    <t>Tome Costa</t>
  </si>
  <si>
    <t>2000009117607622@mercadolibre.com</t>
  </si>
  <si>
    <t>Rua Doutor Augusto de Miranda</t>
  </si>
  <si>
    <t>1300</t>
  </si>
  <si>
    <t>apto 14</t>
  </si>
  <si>
    <t>Vila Pompéia</t>
  </si>
  <si>
    <t>05026001</t>
  </si>
  <si>
    <t>42717719881</t>
  </si>
  <si>
    <t>2000006219980927,002222</t>
  </si>
  <si>
    <t>2024-09-05T18:23:26.000Z</t>
  </si>
  <si>
    <t>Shampoo E Condicionador Natural Proteína De Arroz 300ml</t>
  </si>
  <si>
    <t>66ca954f62f4cfde91f5a3aa</t>
  </si>
  <si>
    <t>8397-137630279</t>
  </si>
  <si>
    <t>24-08-2024 23:22:07</t>
  </si>
  <si>
    <t>Rosana</t>
  </si>
  <si>
    <t>da Silva Brito</t>
  </si>
  <si>
    <t>cm9zYW5hdHN0QHlha@grupoboticario.com.br</t>
  </si>
  <si>
    <t>994249805</t>
  </si>
  <si>
    <t>Rua Godofredo Marques</t>
  </si>
  <si>
    <t>735</t>
  </si>
  <si>
    <t>Blo2 apartamento 404</t>
  </si>
  <si>
    <t>Jacarepaguá</t>
  </si>
  <si>
    <t>22783130</t>
  </si>
  <si>
    <t>73931985504</t>
  </si>
  <si>
    <t>Portaria do Condomínio</t>
  </si>
  <si>
    <t>Porteiro</t>
  </si>
  <si>
    <t>137630279,002246</t>
  </si>
  <si>
    <t>03-09-2024 23:22:01</t>
  </si>
  <si>
    <t>24-08-2024 23:22:37</t>
  </si>
  <si>
    <t>26-08-2024 23:22:37</t>
  </si>
  <si>
    <t>Serum Facial Diurno Antienvelhecimento Resveratrol 30ml Piatan Natural</t>
  </si>
  <si>
    <t>66449f87790a9d6d235f3c73</t>
  </si>
  <si>
    <t>702-9645448-2869023</t>
  </si>
  <si>
    <t>15-05-2024 08:41:59</t>
  </si>
  <si>
    <t>702-9645448-2869023,000676</t>
  </si>
  <si>
    <t>04-06-2024 00:00:00</t>
  </si>
  <si>
    <t>16-05-2024 00:00:00</t>
  </si>
  <si>
    <t>6645152f408f3d8b62c7c297</t>
  </si>
  <si>
    <t>702-6322600-9434655</t>
  </si>
  <si>
    <t>15-05-2024 17:03:59</t>
  </si>
  <si>
    <t>Marizete</t>
  </si>
  <si>
    <t>da Cunha Lopes</t>
  </si>
  <si>
    <t>ly2dw6r1p30rz84@marketplace.amazon.com.br</t>
  </si>
  <si>
    <t>98207-1137</t>
  </si>
  <si>
    <t>Rua Carlos Comenale, nº 68, apart. 162, Bela</t>
  </si>
  <si>
    <t>Vista</t>
  </si>
  <si>
    <t>01332030</t>
  </si>
  <si>
    <t>28005740204</t>
  </si>
  <si>
    <t>702-6322600-9434655,000688</t>
  </si>
  <si>
    <t>23-05-2024 00:00:00</t>
  </si>
  <si>
    <t>664523e3bd5a287419df4e2c</t>
  </si>
  <si>
    <t>240516EQ95EUEN</t>
  </si>
  <si>
    <t>15-05-2024 18:06:43</t>
  </si>
  <si>
    <t>Stela</t>
  </si>
  <si>
    <t>Assunção</t>
  </si>
  <si>
    <t>35558020890@shopee.com.br</t>
  </si>
  <si>
    <t>R Job V do Amaral</t>
  </si>
  <si>
    <t>95</t>
  </si>
  <si>
    <t>Bl 2 Ap 42</t>
  </si>
  <si>
    <t>Jd lallo</t>
  </si>
  <si>
    <t>04812240</t>
  </si>
  <si>
    <t>35558020890</t>
  </si>
  <si>
    <t>240516EQ95EUEN@shopee.com.br</t>
  </si>
  <si>
    <t>240516EQ95EUEN,000691</t>
  </si>
  <si>
    <t>21-05-2024 21:00:00</t>
  </si>
  <si>
    <t>2024-06-02T03:23:23.578Z</t>
  </si>
  <si>
    <t>17-05-2024 18:06:43</t>
  </si>
  <si>
    <t>Desodorante Roll On Romã Natural e Vegano Renova sem aluminio anti odor 55ml Piatan Natural</t>
  </si>
  <si>
    <t>664561fb77d45ae8adb1d081</t>
  </si>
  <si>
    <t>LU-13371707283010942650</t>
  </si>
  <si>
    <t>15-05-2024 22:31:39</t>
  </si>
  <si>
    <t>de Oliveira Enciso</t>
  </si>
  <si>
    <t>LU-1337170728301094@alias.integracommerce.com.br</t>
  </si>
  <si>
    <t>MAJOR NICACIO</t>
  </si>
  <si>
    <t>2527</t>
  </si>
  <si>
    <t>ap 81</t>
  </si>
  <si>
    <t>VILA SANTA CRUZ</t>
  </si>
  <si>
    <t>FRANCA</t>
  </si>
  <si>
    <t>14403462</t>
  </si>
  <si>
    <t>21720176809</t>
  </si>
  <si>
    <t>Enciso</t>
  </si>
  <si>
    <t>Maison Royale</t>
  </si>
  <si>
    <t>LU-1337170728301094,000693</t>
  </si>
  <si>
    <t>26-05-2024 21:00:00</t>
  </si>
  <si>
    <t>17-05-2024 22:31:39</t>
  </si>
  <si>
    <t>66475b469f1b53340dd7adfb</t>
  </si>
  <si>
    <t>2000008295552688</t>
  </si>
  <si>
    <t>17-05-2024 10:27:34</t>
  </si>
  <si>
    <t>Patrick</t>
  </si>
  <si>
    <t>Siuta</t>
  </si>
  <si>
    <t>2000008295552688@mercadolibre.com</t>
  </si>
  <si>
    <t>Benjamim Valente</t>
  </si>
  <si>
    <t>179</t>
  </si>
  <si>
    <t>casa 01</t>
  </si>
  <si>
    <t>Butiatuvinha</t>
  </si>
  <si>
    <t>82400140</t>
  </si>
  <si>
    <t>04918015999</t>
  </si>
  <si>
    <t>Rua Benjamim Valente</t>
  </si>
  <si>
    <t>Casa 01</t>
  </si>
  <si>
    <t>2000008295552688,000706</t>
  </si>
  <si>
    <t>17-05-2024 00:00:00</t>
  </si>
  <si>
    <t>Desodorante Feminino  Roll On Natural 55ml Sem Alumínio</t>
  </si>
  <si>
    <t>6647a2192b787634a290f46b</t>
  </si>
  <si>
    <t>702-5520636-9801061</t>
  </si>
  <si>
    <t>17-05-2024 15:29:45</t>
  </si>
  <si>
    <t>C. G. Barbosa</t>
  </si>
  <si>
    <t>tzwplql5pdvqwhl@marketplace.amazon.com.br</t>
  </si>
  <si>
    <t>9622-2610</t>
  </si>
  <si>
    <t>Rua Benjamin Constant</t>
  </si>
  <si>
    <t>552</t>
  </si>
  <si>
    <t>casa Pedra Azul</t>
  </si>
  <si>
    <t>Pedra Azul</t>
  </si>
  <si>
    <t>Contagem</t>
  </si>
  <si>
    <t>32185020</t>
  </si>
  <si>
    <t>06008533658</t>
  </si>
  <si>
    <t>Natália</t>
  </si>
  <si>
    <t>Ferraz</t>
  </si>
  <si>
    <t>702-5520636-9801061,000713</t>
  </si>
  <si>
    <t>31-05-2024 00:00:00</t>
  </si>
  <si>
    <t>20-05-2024 00:00:00</t>
  </si>
  <si>
    <t>66482563ee1a0734f325bf93</t>
  </si>
  <si>
    <t>240518MEHKKHE6</t>
  </si>
  <si>
    <t>18-05-2024 00:49:55</t>
  </si>
  <si>
    <t>Cruz das Merces</t>
  </si>
  <si>
    <t>40025932829@shopee.com.br</t>
  </si>
  <si>
    <t>Av Alm Delamare</t>
  </si>
  <si>
    <t>36</t>
  </si>
  <si>
    <t>Cidade Nova Heliópolis</t>
  </si>
  <si>
    <t>04230000</t>
  </si>
  <si>
    <t>40025932829</t>
  </si>
  <si>
    <t>240518MEHKKHE6@shopee.com.br</t>
  </si>
  <si>
    <t>240518MEHKKHE6,000720</t>
  </si>
  <si>
    <t>2024-05-25T11:22:25.483Z</t>
  </si>
  <si>
    <t>20-05-2024 00:49:55</t>
  </si>
  <si>
    <t>6648b7d24d5bcfbc4a7430b3</t>
  </si>
  <si>
    <t>8397-133979765</t>
  </si>
  <si>
    <t>18-05-2024 11:14:42</t>
  </si>
  <si>
    <t>YWxpbmVzYW50b3Nid@grupoboticario.com.br</t>
  </si>
  <si>
    <t>987382106</t>
  </si>
  <si>
    <t>Rua João Longo</t>
  </si>
  <si>
    <t>137</t>
  </si>
  <si>
    <t>Galpão Bebidas 8:00 as 17:00</t>
  </si>
  <si>
    <t>Jardim Rosa Emília</t>
  </si>
  <si>
    <t>Jandira</t>
  </si>
  <si>
    <t>06608420</t>
  </si>
  <si>
    <t>99311470597</t>
  </si>
  <si>
    <t>Rua José Longo</t>
  </si>
  <si>
    <t>260</t>
  </si>
  <si>
    <t>Jardim Sagrado Coração</t>
  </si>
  <si>
    <t>06608340</t>
  </si>
  <si>
    <t>133979765,000723</t>
  </si>
  <si>
    <t>23-05-2024 11:14:32</t>
  </si>
  <si>
    <t>18-05-2024 11:16:13</t>
  </si>
  <si>
    <t>20-05-2024 11:16:13</t>
  </si>
  <si>
    <t>664961f76d251ca6466cb76a</t>
  </si>
  <si>
    <t>2000008308476792,2000008308469716</t>
  </si>
  <si>
    <t>18-05-2024 23:20:39</t>
  </si>
  <si>
    <t>Hoseara</t>
  </si>
  <si>
    <t>Barreto de Andrade</t>
  </si>
  <si>
    <t>2000008308469716@mercadolibre.com</t>
  </si>
  <si>
    <t>rua juarez de lima oliveira</t>
  </si>
  <si>
    <t>535</t>
  </si>
  <si>
    <t>Palmas</t>
  </si>
  <si>
    <t>49550000</t>
  </si>
  <si>
    <t>01569728593</t>
  </si>
  <si>
    <t>Rua Juarez de Lima Oliveira</t>
  </si>
  <si>
    <t>Carira</t>
  </si>
  <si>
    <t>2000005781167585,000732</t>
  </si>
  <si>
    <t>664a9fa7a8085153272b4585</t>
  </si>
  <si>
    <t>240520S5NN8B34</t>
  </si>
  <si>
    <t>19-05-2024 21:56:07</t>
  </si>
  <si>
    <t>AntonioAirton</t>
  </si>
  <si>
    <t>Gomes Bezerra</t>
  </si>
  <si>
    <t>16949811349@shopee.com.br</t>
  </si>
  <si>
    <t>Rua Coronel Luiz David de Souza</t>
  </si>
  <si>
    <t>Apto 801A Jardins  Bromélias</t>
  </si>
  <si>
    <t>Presidente Kennedy</t>
  </si>
  <si>
    <t>60355337</t>
  </si>
  <si>
    <t>16949811349</t>
  </si>
  <si>
    <t>240520S5NN8B34@shopee.com.br</t>
  </si>
  <si>
    <t>240520S5NN8B34,000743</t>
  </si>
  <si>
    <t>03-06-2024 21:00:00</t>
  </si>
  <si>
    <t>2024-06-07T04:24:34.045Z</t>
  </si>
  <si>
    <t>21-05-2024 21:56:07</t>
  </si>
  <si>
    <t>Desodorante roll on Masculino Natural Orgânico Vegano do Rui 55ml sem alumínio Piatan Natural</t>
  </si>
  <si>
    <t>664b6054a27046039caf2807</t>
  </si>
  <si>
    <t>701-9085020-4723438</t>
  </si>
  <si>
    <t>20-05-2024 11:38:12</t>
  </si>
  <si>
    <t>701-9085020-4723438,000751</t>
  </si>
  <si>
    <t>29-05-2024 00:00:00</t>
  </si>
  <si>
    <t>21-05-2024 00:00:00</t>
  </si>
  <si>
    <t>664be5a8a548f26ba25a65c9</t>
  </si>
  <si>
    <t>2000008323784788</t>
  </si>
  <si>
    <t>20-05-2024 21:07:04</t>
  </si>
  <si>
    <t xml:space="preserve">Carmen </t>
  </si>
  <si>
    <t>Dallacosta</t>
  </si>
  <si>
    <t>2000008323784788@mercadolibre.com</t>
  </si>
  <si>
    <t>Jovino do Rosario.</t>
  </si>
  <si>
    <t>1790</t>
  </si>
  <si>
    <t>Torre 01. Ap 504</t>
  </si>
  <si>
    <t>82560435</t>
  </si>
  <si>
    <t>42367972915</t>
  </si>
  <si>
    <t>CARMEN</t>
  </si>
  <si>
    <t>DALLACOSTA</t>
  </si>
  <si>
    <t>Rua 3100</t>
  </si>
  <si>
    <t>625</t>
  </si>
  <si>
    <t>Ap 1202 Referencia: Edifício Solar Di Capri</t>
  </si>
  <si>
    <t>88330304</t>
  </si>
  <si>
    <t>2000005789461109,000753</t>
  </si>
  <si>
    <t>25-05-2024 00:00:00</t>
  </si>
  <si>
    <t>22-05-2024 00:00:00</t>
  </si>
  <si>
    <t>Kit 2 Desodorantes Vegano Roll On Neutro 55ml - Piatan</t>
  </si>
  <si>
    <t>664c71e86df90bd17d61af4c</t>
  </si>
  <si>
    <t>240519PPFJC5EY</t>
  </si>
  <si>
    <t>21-05-2024 07:05:28</t>
  </si>
  <si>
    <t>Telma</t>
  </si>
  <si>
    <t>siviero</t>
  </si>
  <si>
    <t>25767855811@shopee.com.br</t>
  </si>
  <si>
    <t>Al Lorena</t>
  </si>
  <si>
    <t>1304</t>
  </si>
  <si>
    <t>Conjunto 1610</t>
  </si>
  <si>
    <t>01424001</t>
  </si>
  <si>
    <t>25767855811</t>
  </si>
  <si>
    <t>240519PPFJC5EY@shopee.com.br</t>
  </si>
  <si>
    <t>240519PPFJC5EY,000765</t>
  </si>
  <si>
    <t>2024-05-28T20:12:31.728Z</t>
  </si>
  <si>
    <t>23-05-2024 07:05:28</t>
  </si>
  <si>
    <t>Desodorante Roll On de Romã e Aloe Vera Feminino Natural Vegano Orgânico 55ml Kit Com 6und Piatan</t>
  </si>
  <si>
    <t>*2609</t>
  </si>
  <si>
    <t>664e1d7bdcd1da4999f33006</t>
  </si>
  <si>
    <t>2405232Q8HC1F8</t>
  </si>
  <si>
    <t>22-05-2024 13:29:47</t>
  </si>
  <si>
    <t>Maria Da Silva</t>
  </si>
  <si>
    <t>38837354851@shopee.com.br</t>
  </si>
  <si>
    <t>Rua João Pereira Faustino</t>
  </si>
  <si>
    <t>5493</t>
  </si>
  <si>
    <t>Parque Vida Nova Votuporanga</t>
  </si>
  <si>
    <t>15507255</t>
  </si>
  <si>
    <t>38837354851</t>
  </si>
  <si>
    <t>2405232Q8HC1F8@shopee.com.br</t>
  </si>
  <si>
    <t>2405232Q8HC1F8,000801</t>
  </si>
  <si>
    <t>29-05-2024 21:00:00</t>
  </si>
  <si>
    <t>2024-05-30T12:26:25.405Z</t>
  </si>
  <si>
    <t>24-05-2024 13:29:47</t>
  </si>
  <si>
    <t>664e9c764541e2fd78fe9998</t>
  </si>
  <si>
    <t>702-4956994-8553836</t>
  </si>
  <si>
    <t>22-05-2024 22:31:34</t>
  </si>
  <si>
    <t>Ruth</t>
  </si>
  <si>
    <t>lfh2ybwqpyb57d9@marketplace.amazon.com.br</t>
  </si>
  <si>
    <t>98165-9752</t>
  </si>
  <si>
    <t>R Treze de Maio, 2020, Vl</t>
  </si>
  <si>
    <t>Georgina</t>
  </si>
  <si>
    <t>Vila Georgina</t>
  </si>
  <si>
    <t>13333080</t>
  </si>
  <si>
    <t>18634123871</t>
  </si>
  <si>
    <t>702-4956994-8553836,000818</t>
  </si>
  <si>
    <t>11-06-2024 00:00:00</t>
  </si>
  <si>
    <t>Desodorante Piatan Roll on Renova 55ml SEM ALUMÍNIO</t>
  </si>
  <si>
    <t>6650c827c1be76a11f2d8fa7</t>
  </si>
  <si>
    <t>702-9714631-9229026</t>
  </si>
  <si>
    <t>24-05-2024 14:02:31</t>
  </si>
  <si>
    <t>Reis Lacerda Valadao</t>
  </si>
  <si>
    <t>lv0kwxnsd2mypjh@marketplace.amazon.com.br</t>
  </si>
  <si>
    <t>556236260309</t>
  </si>
  <si>
    <t>Av. T-5</t>
  </si>
  <si>
    <t>399</t>
  </si>
  <si>
    <t>Apto 1902 Bueno</t>
  </si>
  <si>
    <t>74230045</t>
  </si>
  <si>
    <t>89013751172</t>
  </si>
  <si>
    <t>702-9714631-9229026,000844</t>
  </si>
  <si>
    <t>27-05-2024 00:00:00</t>
  </si>
  <si>
    <t>6650de3c535864d319b46f74</t>
  </si>
  <si>
    <t>24052580024322</t>
  </si>
  <si>
    <t>24-05-2024 15:36:44</t>
  </si>
  <si>
    <t>Sâmila</t>
  </si>
  <si>
    <t>Silva Albuquerque</t>
  </si>
  <si>
    <t>61088217362@shopee.com.br</t>
  </si>
  <si>
    <t>Rua dos cajueiros - próximo a UPA - Condomínio do chico Bill ap 305</t>
  </si>
  <si>
    <t>305</t>
  </si>
  <si>
    <t>Pecém</t>
  </si>
  <si>
    <t>62674000</t>
  </si>
  <si>
    <t>61088217362</t>
  </si>
  <si>
    <t>24052580024322@shopee.com.br</t>
  </si>
  <si>
    <t>24052580024322,000839</t>
  </si>
  <si>
    <t>10-06-2024 21:00:00</t>
  </si>
  <si>
    <t>2024-06-14T16:34:08.353Z</t>
  </si>
  <si>
    <t>27-05-2024 15:36:44</t>
  </si>
  <si>
    <t>Desodorante Roll on Piatan Natural Vegano Sem Aluminio Kit c/ 3 un Variadas Renova Protege e Do Rui</t>
  </si>
  <si>
    <t>66525aa9e4c14fe157c0e53c</t>
  </si>
  <si>
    <t>240526ASG53REE</t>
  </si>
  <si>
    <t>25-05-2024 18:39:53</t>
  </si>
  <si>
    <t>08326318760@shopee.com.br</t>
  </si>
  <si>
    <t>Avenida Prado Júnior</t>
  </si>
  <si>
    <t>Apt 708</t>
  </si>
  <si>
    <t>Copacabana</t>
  </si>
  <si>
    <t>22011040</t>
  </si>
  <si>
    <t>08326318760</t>
  </si>
  <si>
    <t>240526ASG53REE@shopee.com.br</t>
  </si>
  <si>
    <t>240526ASG53REE,000859</t>
  </si>
  <si>
    <t>05-06-2024 21:00:00</t>
  </si>
  <si>
    <t>2024-06-09T05:00:14.321Z</t>
  </si>
  <si>
    <t>27-05-2024 18:39:53</t>
  </si>
  <si>
    <t>6653c35947429f3a30fc5b17</t>
  </si>
  <si>
    <t>240527DGKM4KJS</t>
  </si>
  <si>
    <t>26-05-2024 20:18:49</t>
  </si>
  <si>
    <t>240527DGKM4KJS@shopee.com.br</t>
  </si>
  <si>
    <t>240527DGKM4KJS,000864</t>
  </si>
  <si>
    <t>2024-06-09T05:21:57.400Z</t>
  </si>
  <si>
    <t>28-05-2024 20:18:49</t>
  </si>
  <si>
    <t>6655003810c2643a97b10123</t>
  </si>
  <si>
    <t>240528FU82F13K</t>
  </si>
  <si>
    <t>27-05-2024 18:50:48</t>
  </si>
  <si>
    <t>Claudia Pscheidt</t>
  </si>
  <si>
    <t>10729661903@shopee.com.br</t>
  </si>
  <si>
    <t>Rodovia BR-280</t>
  </si>
  <si>
    <t>5132</t>
  </si>
  <si>
    <t>Tentar nos 2 portões!</t>
  </si>
  <si>
    <t>Industrial Sul</t>
  </si>
  <si>
    <t>Rio Negrinho</t>
  </si>
  <si>
    <t>89295748</t>
  </si>
  <si>
    <t>10729661903</t>
  </si>
  <si>
    <t>240528FU82F13K@shopee.com.br</t>
  </si>
  <si>
    <t>240528FU82F13K,000880</t>
  </si>
  <si>
    <t>04-06-2024 21:00:00</t>
  </si>
  <si>
    <t>2024-06-05T22:38:57.428Z</t>
  </si>
  <si>
    <t>29-05-2024 18:50:48</t>
  </si>
  <si>
    <t>6658e0bbf0de0148d8763e07</t>
  </si>
  <si>
    <t>702-0677756-3372231</t>
  </si>
  <si>
    <t>30-05-2024 17:25:31</t>
  </si>
  <si>
    <t>Leidivania</t>
  </si>
  <si>
    <t>Lopes Evangelista</t>
  </si>
  <si>
    <t>0m350ry8bxsnl8n@marketplace.amazon.com.br</t>
  </si>
  <si>
    <t>98487-7144</t>
  </si>
  <si>
    <t>QUADRA 02 MR 03 CASA</t>
  </si>
  <si>
    <t>37</t>
  </si>
  <si>
    <t>SETOR LESTE</t>
  </si>
  <si>
    <t>Setor Leste</t>
  </si>
  <si>
    <t>PLANALTINA</t>
  </si>
  <si>
    <t>73752020</t>
  </si>
  <si>
    <t>01480441155</t>
  </si>
  <si>
    <t>LEIDIVANIA</t>
  </si>
  <si>
    <t>LOPES EVANGELISTA</t>
  </si>
  <si>
    <t>702-0677756-3372231,000917</t>
  </si>
  <si>
    <t>Polpa Hidratante Facial Detox 50g Sem Parabenos - Piatan Natural</t>
  </si>
  <si>
    <t>665b8440e15b6ff83afc34da</t>
  </si>
  <si>
    <t>702-2080345-7396242</t>
  </si>
  <si>
    <t>01-06-2024 17:27:44</t>
  </si>
  <si>
    <t>Graciele da Silva Bernardo</t>
  </si>
  <si>
    <t>fw1jlwynxck7v17@marketplace.amazon.com.br</t>
  </si>
  <si>
    <t>98222-7137</t>
  </si>
  <si>
    <t>Rua 6, Res. Royal Garden</t>
  </si>
  <si>
    <t>R 204 Chácaras Colorado</t>
  </si>
  <si>
    <t>Chácaras Colorado</t>
  </si>
  <si>
    <t>75073480</t>
  </si>
  <si>
    <t>06436247670</t>
  </si>
  <si>
    <t>702-2080345-7396242,000936</t>
  </si>
  <si>
    <t>03-06-2024 00:00:00</t>
  </si>
  <si>
    <t>665ca3e6a9b7a089ddf4109f</t>
  </si>
  <si>
    <t>LU-13419707309581372650</t>
  </si>
  <si>
    <t>02-06-2024 13:55:02</t>
  </si>
  <si>
    <t>Cleide</t>
  </si>
  <si>
    <t>Ramos</t>
  </si>
  <si>
    <t>LU-1341970730958137@alias.integracommerce.com.br</t>
  </si>
  <si>
    <t>PARAIBA</t>
  </si>
  <si>
    <t>376</t>
  </si>
  <si>
    <t>VILA NOVA</t>
  </si>
  <si>
    <t>CUBATAO</t>
  </si>
  <si>
    <t>11525110</t>
  </si>
  <si>
    <t>16957269876</t>
  </si>
  <si>
    <t>Mercado krill</t>
  </si>
  <si>
    <t>LU-1341970730958137,000941</t>
  </si>
  <si>
    <t>12-06-2024 21:00:00</t>
  </si>
  <si>
    <t>02-06-2024 14:01:17</t>
  </si>
  <si>
    <t>04-06-2024 14:01:17</t>
  </si>
  <si>
    <t>Kit 3 Desodorantes Feminino VEGANO Roll On Protege 55ml</t>
  </si>
  <si>
    <t>665da6a88afd8989b8a79dd2</t>
  </si>
  <si>
    <t>702-5258949-0290665</t>
  </si>
  <si>
    <t>03-06-2024 08:19:04</t>
  </si>
  <si>
    <t>Mariangela</t>
  </si>
  <si>
    <t>H.Oliveira Barros</t>
  </si>
  <si>
    <t>yv78w6rfjv62hjy@marketplace.amazon.com.br</t>
  </si>
  <si>
    <t>99574-9888</t>
  </si>
  <si>
    <t>Rua Antônio Franco do Amaral</t>
  </si>
  <si>
    <t>149</t>
  </si>
  <si>
    <t>Angola</t>
  </si>
  <si>
    <t>Betim</t>
  </si>
  <si>
    <t>32604076</t>
  </si>
  <si>
    <t>07225448633</t>
  </si>
  <si>
    <t>702-5258949-0290665,000952</t>
  </si>
  <si>
    <t>Nota Fiscal aceita pelo Marketplace.
Aguardando a retirada do pacote pela Amazon do vendedor.
A Amazon retirou o pacote do vendedor.
Informações de Entrega enviadas com Sucesso para Amazon</t>
  </si>
  <si>
    <t>12-06-2024 00:00:00</t>
  </si>
  <si>
    <t>Kit Shampoo e Condicionador Natural e Vegano de Rambutan e Biotina Antiqueda e Controle da Oleosidade Piatan Natural</t>
  </si>
  <si>
    <t>*2600</t>
  </si>
  <si>
    <t>665dd98ff303c5ec6113bb41</t>
  </si>
  <si>
    <t>702-1248024-9954655</t>
  </si>
  <si>
    <t>03-06-2024 11:56:15</t>
  </si>
  <si>
    <t>NILCE</t>
  </si>
  <si>
    <t>JANAINA SECCO</t>
  </si>
  <si>
    <t>2fkg86nfylsvkvh@marketplace.amazon.com.br</t>
  </si>
  <si>
    <t>99946-7010</t>
  </si>
  <si>
    <t>Avenida Bandeirantes</t>
  </si>
  <si>
    <t>2472</t>
  </si>
  <si>
    <t>av bandeirante Jardim Ipê IV</t>
  </si>
  <si>
    <t>Jardim Ipê IV</t>
  </si>
  <si>
    <t>Mogi Guaçu</t>
  </si>
  <si>
    <t>13846010</t>
  </si>
  <si>
    <t>33375538855</t>
  </si>
  <si>
    <t>702-1248024-9954655,000951</t>
  </si>
  <si>
    <t>14-06-2024 00:00:00</t>
  </si>
  <si>
    <t>665f2054a74aa88a6d440c11</t>
  </si>
  <si>
    <t>LU-13424707313044412650</t>
  </si>
  <si>
    <t>04-06-2024 11:10:28</t>
  </si>
  <si>
    <t>claudia</t>
  </si>
  <si>
    <t>cristina azevedo ribeiro</t>
  </si>
  <si>
    <t>LU-1342470731304441@alias.integracommerce.com.br</t>
  </si>
  <si>
    <t>DO APICUM</t>
  </si>
  <si>
    <t>Ed Clara Nunes ap301</t>
  </si>
  <si>
    <t>APICUM</t>
  </si>
  <si>
    <t>65025070</t>
  </si>
  <si>
    <t>92234968372</t>
  </si>
  <si>
    <t>Em frente à Funasa</t>
  </si>
  <si>
    <t>LU-1342470731304441</t>
  </si>
  <si>
    <t>bank_slip</t>
  </si>
  <si>
    <t>17-06-2024 21:00:00</t>
  </si>
  <si>
    <t>07-06-2024 04:01:33</t>
  </si>
  <si>
    <t>66611ff266c92121d843d4a8</t>
  </si>
  <si>
    <t>701-1724017-2729859</t>
  </si>
  <si>
    <t>05-06-2024 23:33:22</t>
  </si>
  <si>
    <t>Jônatas</t>
  </si>
  <si>
    <t>Ornelas Duarte</t>
  </si>
  <si>
    <t>cqnrqbj57nsdvhc@marketplace.amazon.com.br</t>
  </si>
  <si>
    <t>22</t>
  </si>
  <si>
    <t>98818-5594</t>
  </si>
  <si>
    <t>Rua Orestes</t>
  </si>
  <si>
    <t>Gouvêia</t>
  </si>
  <si>
    <t>Nº 137</t>
  </si>
  <si>
    <t>Aperibé</t>
  </si>
  <si>
    <t>28495-000</t>
  </si>
  <si>
    <t>11475879733</t>
  </si>
  <si>
    <t>701-1724017-2729859,000981</t>
  </si>
  <si>
    <t>19-06-2024 00:00:00</t>
  </si>
  <si>
    <t>06-06-2024 00:00:00</t>
  </si>
  <si>
    <t>666126a4ea1920c64b6ddf7a</t>
  </si>
  <si>
    <t>2406069WK47EK9</t>
  </si>
  <si>
    <t>06-06-2024 00:01:56</t>
  </si>
  <si>
    <t>Juliane</t>
  </si>
  <si>
    <t>de Castro Strino</t>
  </si>
  <si>
    <t>14710292710@shopee.com.br</t>
  </si>
  <si>
    <t>Rua Desembargador Omar Dutra</t>
  </si>
  <si>
    <t>140</t>
  </si>
  <si>
    <t>Condomínio Gramado</t>
  </si>
  <si>
    <t>Taquara</t>
  </si>
  <si>
    <t>22715440</t>
  </si>
  <si>
    <t>14710292710</t>
  </si>
  <si>
    <t>2406069WK47EK9@shopee.com.br</t>
  </si>
  <si>
    <t>2406069WK47EK9,000982</t>
  </si>
  <si>
    <t>14-06-2024 21:00:00</t>
  </si>
  <si>
    <t>2024-06-13T14:09:42.740Z</t>
  </si>
  <si>
    <t>10-06-2024 00:01:56</t>
  </si>
  <si>
    <t>6661293e610fe8eba6603e6f</t>
  </si>
  <si>
    <t>2000008453685570</t>
  </si>
  <si>
    <t>06-06-2024 00:13:02</t>
  </si>
  <si>
    <t>2000008453685570@mercadolibre.com</t>
  </si>
  <si>
    <t>torre 1 sala 609  Referencia: Recebimento apenas em horário comercial</t>
  </si>
  <si>
    <t>2000005859441069,000983</t>
  </si>
  <si>
    <t>10-06-2024 00:00:00</t>
  </si>
  <si>
    <t>07-06-2024 00:00:00</t>
  </si>
  <si>
    <t>6661c6a8478b57edcacc0ca3</t>
  </si>
  <si>
    <t>701-2618891-6806628</t>
  </si>
  <si>
    <t>06-06-2024 11:24:40</t>
  </si>
  <si>
    <t>maiara</t>
  </si>
  <si>
    <t>9yb0zvhg0jq4b69@marketplace.amazon.com.br</t>
  </si>
  <si>
    <t>99156-5954</t>
  </si>
  <si>
    <t>Rua Lázara Menezes de Oliveira,</t>
  </si>
  <si>
    <t>450</t>
  </si>
  <si>
    <t>Jardim Portugal</t>
  </si>
  <si>
    <t>12232240</t>
  </si>
  <si>
    <t>39767211829</t>
  </si>
  <si>
    <t>Maiara</t>
  </si>
  <si>
    <t>Lima dos Santos Silva</t>
  </si>
  <si>
    <t>701-2618891-6806628,000990</t>
  </si>
  <si>
    <t>Balm Labial Manteiga de Chá Verde FPS 8 Natural e Vegano 3,8g com Proteção UVA e UVB Piatan Natural</t>
  </si>
  <si>
    <t>*3111</t>
  </si>
  <si>
    <t>6665ba1160af2c73a392547a</t>
  </si>
  <si>
    <t>702-8798733-0040254</t>
  </si>
  <si>
    <t>09-06-2024 11:20:01</t>
  </si>
  <si>
    <t>Schierholt</t>
  </si>
  <si>
    <t>985zf6vysc2rqfk@marketplace.amazon.com.br</t>
  </si>
  <si>
    <t>99271-5471</t>
  </si>
  <si>
    <t>Rua Elis Regina</t>
  </si>
  <si>
    <t>320</t>
  </si>
  <si>
    <t>Casa 12 Hamburgo Velho</t>
  </si>
  <si>
    <t>Hamburgo Velho</t>
  </si>
  <si>
    <t>Novo Hamburgo</t>
  </si>
  <si>
    <t>93540270</t>
  </si>
  <si>
    <t>49291793000</t>
  </si>
  <si>
    <t>702-8798733-0040254,001000</t>
  </si>
  <si>
    <t>666613bc8bd1f52ae262f8ae</t>
  </si>
  <si>
    <t>701-1931971-0894627</t>
  </si>
  <si>
    <t>09-06-2024 17:42:36</t>
  </si>
  <si>
    <t>Aparecida do Santos</t>
  </si>
  <si>
    <t>sxhglcbs8j35bl0@marketplace.amazon.com.br</t>
  </si>
  <si>
    <t>99872-7482</t>
  </si>
  <si>
    <t>Rua Cristiano Machado</t>
  </si>
  <si>
    <t>Cinquentenário</t>
  </si>
  <si>
    <t>39274070</t>
  </si>
  <si>
    <t>72770856634</t>
  </si>
  <si>
    <t>701-1931971-0894627,001001</t>
  </si>
  <si>
    <t>21-06-2024 00:00:00</t>
  </si>
  <si>
    <t>66689be122f9a5d19e59ec04</t>
  </si>
  <si>
    <t>8397-134783555</t>
  </si>
  <si>
    <t>11-06-2024 15:48:01</t>
  </si>
  <si>
    <t>Raquel Sâmia</t>
  </si>
  <si>
    <t>Gonzaga Alves</t>
  </si>
  <si>
    <t>cmFxdWVsc2FtaWFAe@grupoboticario.com.br</t>
  </si>
  <si>
    <t>999930710</t>
  </si>
  <si>
    <t>Avenida Amazonas</t>
  </si>
  <si>
    <t>1040</t>
  </si>
  <si>
    <t>apt 1902</t>
  </si>
  <si>
    <t>Universitário</t>
  </si>
  <si>
    <t>Caruaru</t>
  </si>
  <si>
    <t>55016430</t>
  </si>
  <si>
    <t>04089176441</t>
  </si>
  <si>
    <t>134783555,001028</t>
  </si>
  <si>
    <t>21-06-2024 15:47:52</t>
  </si>
  <si>
    <t>11-06-2024 15:49:04</t>
  </si>
  <si>
    <t>13-06-2024 15:49:04</t>
  </si>
  <si>
    <t>Protetor Solar Facial Natural e Vegano sunVEG FPS 70 50g Piatan Natural</t>
  </si>
  <si>
    <t>6669c0e8d16c2bd0fd458682</t>
  </si>
  <si>
    <t>LU-13446707330757282650</t>
  </si>
  <si>
    <t>12-06-2024 12:38:16</t>
  </si>
  <si>
    <t>Thelma</t>
  </si>
  <si>
    <t>Valerio Batista Paes</t>
  </si>
  <si>
    <t>LU-1344670733075728@alias.integracommerce.com.br</t>
  </si>
  <si>
    <t>GABRIEL DE CASTRO LOBO</t>
  </si>
  <si>
    <t>138</t>
  </si>
  <si>
    <t>VILA GIORDANO</t>
  </si>
  <si>
    <t>08020350</t>
  </si>
  <si>
    <t>01236852818</t>
  </si>
  <si>
    <t>V B Paes</t>
  </si>
  <si>
    <t>prox Av Pires do Rio</t>
  </si>
  <si>
    <t>LU-1344670733075728,001039</t>
  </si>
  <si>
    <t>23-06-2024 21:00:00</t>
  </si>
  <si>
    <t>14-06-2024 12:38:16</t>
  </si>
  <si>
    <t>Kit Shampoo e Condicionador Natural e Vegano de Rambutan + Biotina - Piatan Natural</t>
  </si>
  <si>
    <t>6669eabfda552397b2d857d7</t>
  </si>
  <si>
    <t>8397-134826432</t>
  </si>
  <si>
    <t>12-06-2024 15:36:47</t>
  </si>
  <si>
    <t>Valio</t>
  </si>
  <si>
    <t>dml2aXNfa2xlaW5Aa@grupoboticario.com.br</t>
  </si>
  <si>
    <t>15</t>
  </si>
  <si>
    <t>996050440</t>
  </si>
  <si>
    <t>Rua Laura Maiello Kook</t>
  </si>
  <si>
    <t>3550</t>
  </si>
  <si>
    <t>J3</t>
  </si>
  <si>
    <t>18052445</t>
  </si>
  <si>
    <t>31958769819</t>
  </si>
  <si>
    <t>134826432,001046</t>
  </si>
  <si>
    <t>20-06-2024 15:36:35</t>
  </si>
  <si>
    <t>12-06-2024 15:37:47</t>
  </si>
  <si>
    <t>14-06-2024 15:37:47</t>
  </si>
  <si>
    <t>666a09a78c020bb43de3a933</t>
  </si>
  <si>
    <t>2000008511744896</t>
  </si>
  <si>
    <t>12-06-2024 17:48:39</t>
  </si>
  <si>
    <t>Carlos Henrique</t>
  </si>
  <si>
    <t>Cipriano</t>
  </si>
  <si>
    <t>2000008511744896@mercadolibre.com</t>
  </si>
  <si>
    <t>Rua Wanda Quintanilha</t>
  </si>
  <si>
    <t>268</t>
  </si>
  <si>
    <t xml:space="preserve"> </t>
  </si>
  <si>
    <t>Nova Jacarezinho</t>
  </si>
  <si>
    <t>Jacarezinho</t>
  </si>
  <si>
    <t>86400000</t>
  </si>
  <si>
    <t>02917567945</t>
  </si>
  <si>
    <t>Carlos</t>
  </si>
  <si>
    <t>Henrique Cipriano Informática</t>
  </si>
  <si>
    <t>Fórum</t>
  </si>
  <si>
    <t>2000008511744896,001042</t>
  </si>
  <si>
    <t>17-06-2024 00:00:00</t>
  </si>
  <si>
    <t>13-06-2024 00:00:00</t>
  </si>
  <si>
    <t>Desodorante Natural E Vegano Saudável Orgânico Roll On</t>
  </si>
  <si>
    <t>666c54a4b077b5b4958903be</t>
  </si>
  <si>
    <t>701-6493545-0101060</t>
  </si>
  <si>
    <t>14-06-2024 11:33:08</t>
  </si>
  <si>
    <t>natasha</t>
  </si>
  <si>
    <t>akemi petrushenko onuki</t>
  </si>
  <si>
    <t>603c40qldswzqz3@marketplace.amazon.com.br</t>
  </si>
  <si>
    <t>98222-2270</t>
  </si>
  <si>
    <t>Rua Demétrio Elias Madi</t>
  </si>
  <si>
    <t>620</t>
  </si>
  <si>
    <t>Ap41-32sindico Higienópolis</t>
  </si>
  <si>
    <t>15085450</t>
  </si>
  <si>
    <t>32398230805</t>
  </si>
  <si>
    <t>701-6493545-0101060,001064</t>
  </si>
  <si>
    <t>25-06-2024 00:00:00</t>
  </si>
  <si>
    <t>666c7e1a806d950bf33211b1</t>
  </si>
  <si>
    <t>2000008527461774</t>
  </si>
  <si>
    <t>14-06-2024 14:30:02</t>
  </si>
  <si>
    <t>Maria Clara</t>
  </si>
  <si>
    <t>2000008527461774@mercadolibre.com</t>
  </si>
  <si>
    <t>Padre Anchieta</t>
  </si>
  <si>
    <t>3303</t>
  </si>
  <si>
    <t>apto 302</t>
  </si>
  <si>
    <t>Peruibe</t>
  </si>
  <si>
    <t>11750000</t>
  </si>
  <si>
    <t>07631630828</t>
  </si>
  <si>
    <t>AVENIDA PADRE ANCHIETA</t>
  </si>
  <si>
    <t>901</t>
  </si>
  <si>
    <t>Peruíbe</t>
  </si>
  <si>
    <t>11770266</t>
  </si>
  <si>
    <t>2000008527461774,001060</t>
  </si>
  <si>
    <t>17-06-2024 14:30:03</t>
  </si>
  <si>
    <t>666dd1afd3e6ef369c39d613</t>
  </si>
  <si>
    <t>701-3647166-6546644</t>
  </si>
  <si>
    <t>15-06-2024 14:38:55</t>
  </si>
  <si>
    <t>Belkis</t>
  </si>
  <si>
    <t>gfl14zcgkk3w3m2@marketplace.amazon.com.br</t>
  </si>
  <si>
    <t>99268-2119</t>
  </si>
  <si>
    <t xml:space="preserve">Rua Carlos Von Kozeritz </t>
  </si>
  <si>
    <t>1184</t>
  </si>
  <si>
    <t>502 Auxiliadora</t>
  </si>
  <si>
    <t>São João</t>
  </si>
  <si>
    <t>90540020</t>
  </si>
  <si>
    <t>97756709004</t>
  </si>
  <si>
    <t>701-3647166-6546644,001067</t>
  </si>
  <si>
    <t>26-06-2024 00:00:00</t>
  </si>
  <si>
    <t>666f8d906974215fc752925e</t>
  </si>
  <si>
    <t>701-5266590-0926620</t>
  </si>
  <si>
    <t>16-06-2024 22:12:48</t>
  </si>
  <si>
    <t>Basilio Goncalves</t>
  </si>
  <si>
    <t>ws2w14rrfj3zkhc@marketplace.amazon.com.br</t>
  </si>
  <si>
    <t>98188-8896</t>
  </si>
  <si>
    <t>Rua Iraquitã</t>
  </si>
  <si>
    <t>66</t>
  </si>
  <si>
    <t>01432040</t>
  </si>
  <si>
    <t>28179902854</t>
  </si>
  <si>
    <t>701-5266590-0926620,001068</t>
  </si>
  <si>
    <t>24-06-2024 00:00:00</t>
  </si>
  <si>
    <t>667017aa5e6c8c34046cf051</t>
  </si>
  <si>
    <t>701-3542138-8519421</t>
  </si>
  <si>
    <t>17-06-2024 08:02:02</t>
  </si>
  <si>
    <t>Rejane</t>
  </si>
  <si>
    <t>7n1c18n1f94255f@marketplace.amazon.com.br</t>
  </si>
  <si>
    <t>99964-4925</t>
  </si>
  <si>
    <t>Rua José Alves</t>
  </si>
  <si>
    <t>2160</t>
  </si>
  <si>
    <t>Em frente KLC Flores</t>
  </si>
  <si>
    <t>Russas</t>
  </si>
  <si>
    <t>62908500</t>
  </si>
  <si>
    <t>58154744368</t>
  </si>
  <si>
    <t>CLAUDIA</t>
  </si>
  <si>
    <t>REJANE DE SOUSA REGIS</t>
  </si>
  <si>
    <t>701-3542138-8519421,001086</t>
  </si>
  <si>
    <t>09-07-2024 00:00:00</t>
  </si>
  <si>
    <t>18-06-2024 00:00:00</t>
  </si>
  <si>
    <t>66713f8bb4d4b1e192419539</t>
  </si>
  <si>
    <t>2406152JJBR985</t>
  </si>
  <si>
    <t>18-06-2024 05:04:27</t>
  </si>
  <si>
    <t>Jefferson</t>
  </si>
  <si>
    <t>Vanderli De Oliveira</t>
  </si>
  <si>
    <t>23298677949@shopee.com.br</t>
  </si>
  <si>
    <t>Rua Laura Lopes Latuf</t>
  </si>
  <si>
    <t>1097</t>
  </si>
  <si>
    <t>Casa laranja</t>
  </si>
  <si>
    <t>São José dos Pinhais</t>
  </si>
  <si>
    <t>83010350</t>
  </si>
  <si>
    <t>23298677949</t>
  </si>
  <si>
    <t>2406152JJBR985@shopee.com.br</t>
  </si>
  <si>
    <t>2406152JJBR985,001102</t>
  </si>
  <si>
    <t>2024-07-02T03:08:21.063Z</t>
  </si>
  <si>
    <t>20-06-2024 05:04:27</t>
  </si>
  <si>
    <t>6671949b7d23a2e189ae3ebc</t>
  </si>
  <si>
    <t>240618C55QMC9R</t>
  </si>
  <si>
    <t>18-06-2024 11:07:23</t>
  </si>
  <si>
    <t>01480441155@shopee.com.br</t>
  </si>
  <si>
    <t>Quadra 02 Mr 03 casa 37 setor leste</t>
  </si>
  <si>
    <t>Planaltina</t>
  </si>
  <si>
    <t>240618C55QMC9R@shopee.com.br</t>
  </si>
  <si>
    <t>240618C55QMC9R,001110</t>
  </si>
  <si>
    <t>25-06-2024 21:00:00</t>
  </si>
  <si>
    <t>2024-06-25T10:11:02.944Z</t>
  </si>
  <si>
    <t>20-06-2024 11:07:23</t>
  </si>
  <si>
    <t>Sabonete Líquido Íntimo Piatan Natural Vegano Protege 200ml Kit C/03und</t>
  </si>
  <si>
    <t>6671d4310d8c93b5747b9519</t>
  </si>
  <si>
    <t>240619CN2SD3XT</t>
  </si>
  <si>
    <t>18-06-2024 15:38:41</t>
  </si>
  <si>
    <t>Suelene</t>
  </si>
  <si>
    <t>Leite dos Santos</t>
  </si>
  <si>
    <t>00511078137@shopee.com.br</t>
  </si>
  <si>
    <t>Rua 67</t>
  </si>
  <si>
    <t>Quadra 140 lote 21</t>
  </si>
  <si>
    <t>Jardim Céu Azul</t>
  </si>
  <si>
    <t>72871067</t>
  </si>
  <si>
    <t>00511078137</t>
  </si>
  <si>
    <t>240619CN2SD3XT@shopee.com.br</t>
  </si>
  <si>
    <t>240619CN2SD3XT,001112</t>
  </si>
  <si>
    <t>2024-06-28T00:10:07.011Z</t>
  </si>
  <si>
    <t>20-06-2024 15:38:41</t>
  </si>
  <si>
    <t>Base Facial Stick Multifuncional Natural e Vegano Mineral FPS 70 Bege Médio 18g Piatan Natural</t>
  </si>
  <si>
    <t>667255fb36ae578756f6e69c</t>
  </si>
  <si>
    <t>701-7841171-3326654</t>
  </si>
  <si>
    <t>19-06-2024 00:52:27</t>
  </si>
  <si>
    <t>Marina</t>
  </si>
  <si>
    <t>Rahman</t>
  </si>
  <si>
    <t>q74hr03dxx0wqct@marketplace.amazon.com.br</t>
  </si>
  <si>
    <t>99423-7610</t>
  </si>
  <si>
    <t>Quadra CNF 2 Lote 16 loja</t>
  </si>
  <si>
    <t>Verdurão Taguatinga Norte (Taguatinga)</t>
  </si>
  <si>
    <t>Taguatinga Norte (Taguatinga)</t>
  </si>
  <si>
    <t>72125525</t>
  </si>
  <si>
    <t>07570393163</t>
  </si>
  <si>
    <t>701-7841171-3326654,001113</t>
  </si>
  <si>
    <t>20-06-2024 00:00:00</t>
  </si>
  <si>
    <t>6672f82af043403fc5e35bcd</t>
  </si>
  <si>
    <t>2000008565205574</t>
  </si>
  <si>
    <t>19-06-2024 12:24:26</t>
  </si>
  <si>
    <t>Salete</t>
  </si>
  <si>
    <t>Zabeu</t>
  </si>
  <si>
    <t>2000008565205574@mercadolibre.com</t>
  </si>
  <si>
    <t>Avenida Américo de Carvalho Jardim Europa</t>
  </si>
  <si>
    <t>538</t>
  </si>
  <si>
    <t>Referencia: entrega dentro horário comercial das 8ha às 17h.
sábado das 8h às 12h</t>
  </si>
  <si>
    <t>Jardim Europa</t>
  </si>
  <si>
    <t>18045000</t>
  </si>
  <si>
    <t>08226257840</t>
  </si>
  <si>
    <t>zabeu</t>
  </si>
  <si>
    <t>Avenida Américo de Carvalho</t>
  </si>
  <si>
    <t>2000008565205574,001122</t>
  </si>
  <si>
    <t xml:space="preserve">Ocorreu um erro ao enviar a nota fiscal para o MercadoLivre, recebemos o seguinte retorno ao tentar acessar a nota fiscal do local indicado: {"status":200,"nota":""}
Não foi possível obter a nota fiscal no endereço fornecido: https://back.piatannatural.com.br/api/vtex/xml/52240623658713000142550030000010001702167739 </t>
  </si>
  <si>
    <t>22-06-2024 00:00:00</t>
  </si>
  <si>
    <t>66745effbb62ed1d27ad40e5</t>
  </si>
  <si>
    <t>2000008574482782</t>
  </si>
  <si>
    <t>20-06-2024 13:55:27</t>
  </si>
  <si>
    <t>Rizzo</t>
  </si>
  <si>
    <t>2000008574482782@mercadolibre.com</t>
  </si>
  <si>
    <t>Rua Ruivo</t>
  </si>
  <si>
    <t>Apartamento 162</t>
  </si>
  <si>
    <t>Parque Residencial Aquarius</t>
  </si>
  <si>
    <t>12246130</t>
  </si>
  <si>
    <t>25508540806</t>
  </si>
  <si>
    <t>Adorni Fernandes Rizzo</t>
  </si>
  <si>
    <t>Rua das Carpas</t>
  </si>
  <si>
    <t>ap. 52</t>
  </si>
  <si>
    <t>12246292</t>
  </si>
  <si>
    <t>2000008574482782,001142</t>
  </si>
  <si>
    <t>23-06-2024 00:00:00</t>
  </si>
  <si>
    <t>667483690a7a2d6a45f21cdd</t>
  </si>
  <si>
    <t>240621HRTBTPR2</t>
  </si>
  <si>
    <t>20-06-2024 16:30:49</t>
  </si>
  <si>
    <t>240621HRTBTPR2@shopee.com.br</t>
  </si>
  <si>
    <t>240621HRTBTPR2,001146</t>
  </si>
  <si>
    <t>28-06-2024 21:00:00</t>
  </si>
  <si>
    <t>2024-07-01T14:14:16.473Z</t>
  </si>
  <si>
    <t>24-06-2024 16:30:49</t>
  </si>
  <si>
    <t>6676103094617e54d930522b</t>
  </si>
  <si>
    <t>Lojas Americanas-201030593220001</t>
  </si>
  <si>
    <t>21-06-2024 20:43:44</t>
  </si>
  <si>
    <t>Cristina</t>
  </si>
  <si>
    <t>Lima dos Santos</t>
  </si>
  <si>
    <t>04270364530@email.com.br</t>
  </si>
  <si>
    <t>Rua Dulce de Araujo Goes</t>
  </si>
  <si>
    <t>229</t>
  </si>
  <si>
    <t>Jaime Menezes</t>
  </si>
  <si>
    <t>São Sebastião do Passé</t>
  </si>
  <si>
    <t>43850000</t>
  </si>
  <si>
    <t>04270364530</t>
  </si>
  <si>
    <t>rua ao lado Lions Shopping</t>
  </si>
  <si>
    <t>Lojas Americanas-201030593220001,001169</t>
  </si>
  <si>
    <t>Nota fiscal enviada com sucesso para a B2W.
Produto na transportadora.</t>
  </si>
  <si>
    <t>Crédito Loja</t>
  </si>
  <si>
    <t>03-07-2024 21:00:00</t>
  </si>
  <si>
    <t>2024-07-08T20:09:30.446Z</t>
  </si>
  <si>
    <t>21-06-2024 20:52:42</t>
  </si>
  <si>
    <t>24-06-2024 16:00:00</t>
  </si>
  <si>
    <t>Desodorante Stick Cristal Natural 60g</t>
  </si>
  <si>
    <t>667737e5a3b69da5f8f8abeb</t>
  </si>
  <si>
    <t>240623PWGETUTQ</t>
  </si>
  <si>
    <t>22-06-2024 17:45:25</t>
  </si>
  <si>
    <t>Herbert</t>
  </si>
  <si>
    <t>Batista</t>
  </si>
  <si>
    <t>28142487829@shopee.com.br</t>
  </si>
  <si>
    <t>R. MonteEverest-Jd Ipê 4 ou o nome da rua abaixo</t>
  </si>
  <si>
    <t>Arthur Macario de Oliveira</t>
  </si>
  <si>
    <t>Dos Casa</t>
  </si>
  <si>
    <t>09840365</t>
  </si>
  <si>
    <t>28142487829</t>
  </si>
  <si>
    <t>240623PWGETUTQ@shopee.com.br</t>
  </si>
  <si>
    <t>240623PWGETUTQ,001175</t>
  </si>
  <si>
    <t>01-07-2024 21:00:00</t>
  </si>
  <si>
    <t>2024-07-07T04:50:11.725Z</t>
  </si>
  <si>
    <t>24-06-2024 17:45:25</t>
  </si>
  <si>
    <t>66787f8875a7a61744f0856c</t>
  </si>
  <si>
    <t>702-6457707-5441017</t>
  </si>
  <si>
    <t>23-06-2024 17:03:20</t>
  </si>
  <si>
    <t>Andressa</t>
  </si>
  <si>
    <t>Monteiro Dalmeida</t>
  </si>
  <si>
    <t>mj2cj66q02shkd6@marketplace.amazon.com.br</t>
  </si>
  <si>
    <t>98616-8456</t>
  </si>
  <si>
    <t>Rua Alfredo</t>
  </si>
  <si>
    <t>Bl 12 apt 104 Campo Grande</t>
  </si>
  <si>
    <t>23036155</t>
  </si>
  <si>
    <t>09949765773</t>
  </si>
  <si>
    <t>Britto</t>
  </si>
  <si>
    <t>702-6457707-5441017,001179</t>
  </si>
  <si>
    <t>05-07-2024 00:00:00</t>
  </si>
  <si>
    <t>66788b409e2586e8447f8112</t>
  </si>
  <si>
    <t>8397-135266785</t>
  </si>
  <si>
    <t>23-06-2024 17:53:20</t>
  </si>
  <si>
    <t>Giovana</t>
  </si>
  <si>
    <t>Sprizon</t>
  </si>
  <si>
    <t>Z2lvdmFuYXNwcml6b@grupoboticario.com.br</t>
  </si>
  <si>
    <t>48</t>
  </si>
  <si>
    <t>991548383</t>
  </si>
  <si>
    <t>Avenida Professor Othon Gama D'Eça</t>
  </si>
  <si>
    <t>627</t>
  </si>
  <si>
    <t>88015240</t>
  </si>
  <si>
    <t>09823545928</t>
  </si>
  <si>
    <t>Avenida Professor Othon Gama DEça</t>
  </si>
  <si>
    <t>135266785,001181</t>
  </si>
  <si>
    <t>01-07-2024 17:53:11</t>
  </si>
  <si>
    <t>23-06-2024 17:54:05</t>
  </si>
  <si>
    <t>25-06-2024 17:54:05</t>
  </si>
  <si>
    <t>66789e1979c37c5bff77596c</t>
  </si>
  <si>
    <t>240624SK2AYSSN</t>
  </si>
  <si>
    <t>23-06-2024 19:13:45</t>
  </si>
  <si>
    <t>Albuquerque Mascarenhas</t>
  </si>
  <si>
    <t>04414481600@shopee.com.br</t>
  </si>
  <si>
    <t>Alameda Serra da Mantiqueira</t>
  </si>
  <si>
    <t>Nova Lima</t>
  </si>
  <si>
    <t>Vila Del Rey</t>
  </si>
  <si>
    <t>34007209</t>
  </si>
  <si>
    <t>04414481600</t>
  </si>
  <si>
    <t>240624SK2AYSSN@shopee.com.br</t>
  </si>
  <si>
    <t>240624SK2AYSSN,001182</t>
  </si>
  <si>
    <t>02-07-2024 21:00:00</t>
  </si>
  <si>
    <t>2024-07-11T04:54:40.692Z</t>
  </si>
  <si>
    <t>25-06-2024 19:13:45</t>
  </si>
  <si>
    <t>667975b8c31e38a5c79781de</t>
  </si>
  <si>
    <t>240624U6DJKH3K</t>
  </si>
  <si>
    <t>24-06-2024 10:33:44</t>
  </si>
  <si>
    <t>240624U6DJKH3K@shopee.com.br</t>
  </si>
  <si>
    <t>240624U6DJKH3K,001187</t>
  </si>
  <si>
    <t>05-07-2024 21:00:00</t>
  </si>
  <si>
    <t>2024-07-05T18:34:39.487Z</t>
  </si>
  <si>
    <t>26-06-2024 10:33:44</t>
  </si>
  <si>
    <t>66798b5f375911ad34b882cf</t>
  </si>
  <si>
    <t>701-1363345-6350635</t>
  </si>
  <si>
    <t>24-06-2024 12:06:07</t>
  </si>
  <si>
    <t>Eliane</t>
  </si>
  <si>
    <t>Gracielle Berro</t>
  </si>
  <si>
    <t>lvv9s13jhsvz4n3@marketplace.amazon.com.br</t>
  </si>
  <si>
    <t>99988-3940</t>
  </si>
  <si>
    <t>Rua</t>
  </si>
  <si>
    <t>Flores,261</t>
  </si>
  <si>
    <t>Santa Fé</t>
  </si>
  <si>
    <t>79021260</t>
  </si>
  <si>
    <t>54411491168</t>
  </si>
  <si>
    <t>Zezé</t>
  </si>
  <si>
    <t>701-1363345-6350635,001185</t>
  </si>
  <si>
    <t>66799e691da812e241c40d51</t>
  </si>
  <si>
    <t>701-1185372-0443404</t>
  </si>
  <si>
    <t>24-06-2024 13:27:21</t>
  </si>
  <si>
    <t>Cláudia Pinheiro Gomes</t>
  </si>
  <si>
    <t>6y6zmwbf3h3nmlp@marketplace.amazon.com.br</t>
  </si>
  <si>
    <t>99836-6328</t>
  </si>
  <si>
    <t>Rua Henrique</t>
  </si>
  <si>
    <t>2191</t>
  </si>
  <si>
    <t>Ap 301 Jardim Montanhês</t>
  </si>
  <si>
    <t>Jardim Montanhês</t>
  </si>
  <si>
    <t>30750552</t>
  </si>
  <si>
    <t>10973600675</t>
  </si>
  <si>
    <t>Gorceix</t>
  </si>
  <si>
    <t>701-1185372-0443404,001188</t>
  </si>
  <si>
    <t>03-07-2024 00:00:00</t>
  </si>
  <si>
    <t>667a176ba2ec4f0c21cc438f</t>
  </si>
  <si>
    <t>701-0270284-7758617</t>
  </si>
  <si>
    <t>24-06-2024 22:03:39</t>
  </si>
  <si>
    <t>Leonardo</t>
  </si>
  <si>
    <t>pzsfg29kcpx1qpp@marketplace.amazon.com.br</t>
  </si>
  <si>
    <t>96787-5428</t>
  </si>
  <si>
    <t>Rua Rosa Barbieri</t>
  </si>
  <si>
    <t>645</t>
  </si>
  <si>
    <t>Urbanova</t>
  </si>
  <si>
    <t>12244050</t>
  </si>
  <si>
    <t>38145400856</t>
  </si>
  <si>
    <t>Paiotti</t>
  </si>
  <si>
    <t>701-0270284-7758617,001192</t>
  </si>
  <si>
    <t>02-07-2024 00:00:00</t>
  </si>
  <si>
    <t>667acec6cccfc3e58c0bf973</t>
  </si>
  <si>
    <t>701-2445156-2657033</t>
  </si>
  <si>
    <t>25-06-2024 11:05:58</t>
  </si>
  <si>
    <t>ANA</t>
  </si>
  <si>
    <t>EGINA MACAMBIRA LEITAO</t>
  </si>
  <si>
    <t>7mdd4b23n603gp8@marketplace.amazon.com.br</t>
  </si>
  <si>
    <t>85</t>
  </si>
  <si>
    <t>98653-3475</t>
  </si>
  <si>
    <t>R 6</t>
  </si>
  <si>
    <t>115</t>
  </si>
  <si>
    <t>Tabapuá</t>
  </si>
  <si>
    <t>CAUCAIA</t>
  </si>
  <si>
    <t>61635190</t>
  </si>
  <si>
    <t>63064839349</t>
  </si>
  <si>
    <t>701-2445156-2657033,001208</t>
  </si>
  <si>
    <t>667b5e86d0dc27af555305ec</t>
  </si>
  <si>
    <t>701-7541163-8715411</t>
  </si>
  <si>
    <t>25-06-2024 21:19:18</t>
  </si>
  <si>
    <t>701-7541163-8715411,001221</t>
  </si>
  <si>
    <t>GiftCertificate</t>
  </si>
  <si>
    <t>04-07-2024 00:00:00</t>
  </si>
  <si>
    <t>667b83cbe42ab9566e2d9c91</t>
  </si>
  <si>
    <t>701-5610697-0245844</t>
  </si>
  <si>
    <t>25-06-2024 23:58:19</t>
  </si>
  <si>
    <t>701-5610697-0245844,001223</t>
  </si>
  <si>
    <t>08-07-2024 00:00:00</t>
  </si>
  <si>
    <t>667c67c5b19ebba4c75f87fc</t>
  </si>
  <si>
    <t>701-7602696-3561051</t>
  </si>
  <si>
    <t>26-06-2024 16:11:01</t>
  </si>
  <si>
    <t>Susana</t>
  </si>
  <si>
    <t>L Anacleto</t>
  </si>
  <si>
    <t>25jkbzqr17hm9wj@marketplace.amazon.com.br</t>
  </si>
  <si>
    <t>97039-2402</t>
  </si>
  <si>
    <t>Rua Francisco Azzi,</t>
  </si>
  <si>
    <t>Vila Palmeiras</t>
  </si>
  <si>
    <t>02726060</t>
  </si>
  <si>
    <t>39528931880</t>
  </si>
  <si>
    <t>701-7602696-3561051,001229</t>
  </si>
  <si>
    <t>27-06-2024 00:00:00</t>
  </si>
  <si>
    <t>667c67e5a7af2799449d8bbc</t>
  </si>
  <si>
    <t>2406273PTWRDJT</t>
  </si>
  <si>
    <t>26-06-2024 16:11:33</t>
  </si>
  <si>
    <t>Paula da Cunha Nascimento Volpe</t>
  </si>
  <si>
    <t>04122200679@shopee.com.br</t>
  </si>
  <si>
    <t>Rua Amadeu Boza</t>
  </si>
  <si>
    <t>341</t>
  </si>
  <si>
    <t>Santos Dumont</t>
  </si>
  <si>
    <t>36240147</t>
  </si>
  <si>
    <t>04122200679</t>
  </si>
  <si>
    <t>2406273PTWRDJT@shopee.com.br</t>
  </si>
  <si>
    <t>2406273PTWRDJT,001234</t>
  </si>
  <si>
    <t>07-07-2024 21:00:00</t>
  </si>
  <si>
    <t>2024-07-08T01:12:53.682Z</t>
  </si>
  <si>
    <t>28-06-2024 16:11:33</t>
  </si>
  <si>
    <t>Shampoo Natural e Vegano de Rambutan e Biotina Fortelece e Hidrata s/ silicones 300ml Piatan Natural</t>
  </si>
  <si>
    <t>*2601</t>
  </si>
  <si>
    <t>667d70f380e102d477cc34ab</t>
  </si>
  <si>
    <t>2000008626949454</t>
  </si>
  <si>
    <t>27-06-2024 11:02:27</t>
  </si>
  <si>
    <t>Flavio</t>
  </si>
  <si>
    <t>carneiro</t>
  </si>
  <si>
    <t>2000008626949454@mercadolibre.com</t>
  </si>
  <si>
    <t>Estrada Marino Nunes Vieira</t>
  </si>
  <si>
    <t>Casa 86. Condominio Bosque De Itaipu</t>
  </si>
  <si>
    <t>Várzea das Moças</t>
  </si>
  <si>
    <t>24330325</t>
  </si>
  <si>
    <t>01827548711</t>
  </si>
  <si>
    <t>Flávio</t>
  </si>
  <si>
    <t>Carneiro</t>
  </si>
  <si>
    <t>2000008626949454,001249</t>
  </si>
  <si>
    <t>01-07-2024 00:00:00</t>
  </si>
  <si>
    <t>28-06-2024 00:00:00</t>
  </si>
  <si>
    <t>667d93dcb6b60c4767c8d63f</t>
  </si>
  <si>
    <t>702-7946381-8928249</t>
  </si>
  <si>
    <t>27-06-2024 13:31:24</t>
  </si>
  <si>
    <t>silva Alves</t>
  </si>
  <si>
    <t>ch3mhxjgrc9t2vf@marketplace.amazon.com.br</t>
  </si>
  <si>
    <t>99245-6857</t>
  </si>
  <si>
    <t>Conjunto José Carlos de Lima</t>
  </si>
  <si>
    <t>Montes claros</t>
  </si>
  <si>
    <t>82281882691</t>
  </si>
  <si>
    <t>702-7946381-8928249,001253</t>
  </si>
  <si>
    <t>667e654eb7ee543c264addba</t>
  </si>
  <si>
    <t>2406273SXQJSWR</t>
  </si>
  <si>
    <t>28-06-2024 04:25:02</t>
  </si>
  <si>
    <t>Neves de Sousa</t>
  </si>
  <si>
    <t>70407633111@shopee.com.br</t>
  </si>
  <si>
    <t>R Leonardo Pessini</t>
  </si>
  <si>
    <t>0</t>
  </si>
  <si>
    <t>Q28 Lt36</t>
  </si>
  <si>
    <t>Residencial Vale dos Sonhos I</t>
  </si>
  <si>
    <t>74684135</t>
  </si>
  <si>
    <t>70407633111</t>
  </si>
  <si>
    <t>2406273SXQJSWR@shopee.com.br</t>
  </si>
  <si>
    <t>2406273SXQJSWR,001268</t>
  </si>
  <si>
    <t>2024-07-10T05:42:55.476Z</t>
  </si>
  <si>
    <t>01-07-2024 04:25:02</t>
  </si>
  <si>
    <t>6680298092c08d9f496fab6e</t>
  </si>
  <si>
    <t>702-0152542-2882613</t>
  </si>
  <si>
    <t>29-06-2024 12:34:24</t>
  </si>
  <si>
    <t>Elena Furtado Rezende</t>
  </si>
  <si>
    <t>bc0f91z332pwz1d@marketplace.amazon.com.br</t>
  </si>
  <si>
    <t>99928-5078</t>
  </si>
  <si>
    <t>Rua domingos martins</t>
  </si>
  <si>
    <t>64</t>
  </si>
  <si>
    <t>Loja Dippavel  Centro</t>
  </si>
  <si>
    <t>São José do Calçado</t>
  </si>
  <si>
    <t>29470000</t>
  </si>
  <si>
    <t>13499649721</t>
  </si>
  <si>
    <t>702-0152542-2882613,001284</t>
  </si>
  <si>
    <t>668185b8132c63a24ec022a0</t>
  </si>
  <si>
    <t>702-6214927-0907431</t>
  </si>
  <si>
    <t>30-06-2024 13:20:08</t>
  </si>
  <si>
    <t>izabel</t>
  </si>
  <si>
    <t>evangelista</t>
  </si>
  <si>
    <t>5l36dbgjbcrpskt@marketplace.amazon.com.br</t>
  </si>
  <si>
    <t>44</t>
  </si>
  <si>
    <t>99871-7012</t>
  </si>
  <si>
    <t>Rua Takeshi Mitsuyasu</t>
  </si>
  <si>
    <t>494</t>
  </si>
  <si>
    <t>casa Jardim Panorama</t>
  </si>
  <si>
    <t>Jardim Panorama</t>
  </si>
  <si>
    <t>Paranavaí</t>
  </si>
  <si>
    <t>87707120</t>
  </si>
  <si>
    <t>02357572922</t>
  </si>
  <si>
    <t>702-6214927-0907431,001294</t>
  </si>
  <si>
    <t>10-07-2024 00:00:00</t>
  </si>
  <si>
    <t>Body Splash Vegano Deo Colonia Cereja do Cerrado 120ml - Piatan Natural</t>
  </si>
  <si>
    <t>6681d6be6da27c241c19407b</t>
  </si>
  <si>
    <t>240701E1VA2U2R</t>
  </si>
  <si>
    <t>30-06-2024 19:05:50</t>
  </si>
  <si>
    <t>Elisângela</t>
  </si>
  <si>
    <t xml:space="preserve">Steimbach Mattos </t>
  </si>
  <si>
    <t>05452981993@shopee.com.br</t>
  </si>
  <si>
    <t>R Luca</t>
  </si>
  <si>
    <t>Apto 702</t>
  </si>
  <si>
    <t xml:space="preserve">Pagani </t>
  </si>
  <si>
    <t>Palhoça</t>
  </si>
  <si>
    <t>88132151</t>
  </si>
  <si>
    <t>05452981993</t>
  </si>
  <si>
    <t>240701E1VA2U2R@shopee.com.br</t>
  </si>
  <si>
    <t>240701E1VA2U2R,001298</t>
  </si>
  <si>
    <t>08-07-2024 21:00:00</t>
  </si>
  <si>
    <t>2024-07-07T14:31:21.859Z</t>
  </si>
  <si>
    <t>02-07-2024 19:05:50</t>
  </si>
  <si>
    <t>668231e0126f3aa7c9f2b764</t>
  </si>
  <si>
    <t>8397-135535194</t>
  </si>
  <si>
    <t>01-07-2024 01:34:40</t>
  </si>
  <si>
    <t>Tiago</t>
  </si>
  <si>
    <t>dGlhZ28udGlhZ285M@grupoboticario.com.br</t>
  </si>
  <si>
    <t>991087453</t>
  </si>
  <si>
    <t>Rua Jacareí</t>
  </si>
  <si>
    <t>639</t>
  </si>
  <si>
    <t>Jardim Soto</t>
  </si>
  <si>
    <t>Catanduva</t>
  </si>
  <si>
    <t>15810065</t>
  </si>
  <si>
    <t>51510671846</t>
  </si>
  <si>
    <t>135535194,001306</t>
  </si>
  <si>
    <t>10-07-2024 01:34:25</t>
  </si>
  <si>
    <t>01-07-2024 01:35:09</t>
  </si>
  <si>
    <t>03-07-2024 01:35:09</t>
  </si>
  <si>
    <t>66831e0f65cbd792d55da4be</t>
  </si>
  <si>
    <t>701-2091754-2100227</t>
  </si>
  <si>
    <t>01-07-2024 18:22:23</t>
  </si>
  <si>
    <t>701-2091754-2100227,001321</t>
  </si>
  <si>
    <t>66848f21f8299f2845eddb64</t>
  </si>
  <si>
    <t>702-4442879-6572244</t>
  </si>
  <si>
    <t>02-07-2024 20:37:05</t>
  </si>
  <si>
    <t>Clênio</t>
  </si>
  <si>
    <t>l5psw86zvtzg0dg@marketplace.amazon.com.br</t>
  </si>
  <si>
    <t>98819-9710</t>
  </si>
  <si>
    <t>Rua Olívio Villefort</t>
  </si>
  <si>
    <t>casa Residencial Veredas</t>
  </si>
  <si>
    <t>Residencial Veredas</t>
  </si>
  <si>
    <t>Itaúna</t>
  </si>
  <si>
    <t>35681280</t>
  </si>
  <si>
    <t>56729910682</t>
  </si>
  <si>
    <t>702-4442879-6572244,001341</t>
  </si>
  <si>
    <t>16-07-2024 00:00:00</t>
  </si>
  <si>
    <t>6684c0806fb016a10d9ce917</t>
  </si>
  <si>
    <t>702-0822905-4107416</t>
  </si>
  <si>
    <t>03-07-2024 00:07:44</t>
  </si>
  <si>
    <t>Norma</t>
  </si>
  <si>
    <t>Rejane Eaton</t>
  </si>
  <si>
    <t>qgvfps0lvf58h7b@marketplace.amazon.com.br</t>
  </si>
  <si>
    <t>3273-1397</t>
  </si>
  <si>
    <t>Quadra SQN 115 Bloco G Apt</t>
  </si>
  <si>
    <t>606</t>
  </si>
  <si>
    <t>70772070</t>
  </si>
  <si>
    <t>22375112172</t>
  </si>
  <si>
    <t>702-0822905-4107416,001347</t>
  </si>
  <si>
    <t>66860aaf54d150cfc23c1420</t>
  </si>
  <si>
    <t>2000008683213938</t>
  </si>
  <si>
    <t>03-07-2024 23:36:31</t>
  </si>
  <si>
    <t>TROPICAL CALCADOS LTDA TROPICAL CALCADOS LTDA</t>
  </si>
  <si>
    <t>2000008683213938@mercadolibre.com</t>
  </si>
  <si>
    <t>Rua Presidente Costa e Silva</t>
  </si>
  <si>
    <t>940</t>
  </si>
  <si>
    <t>Referencia: HORÁRIO DAS 10:00 às 18:30</t>
  </si>
  <si>
    <t>Helena Maria</t>
  </si>
  <si>
    <t>06253000</t>
  </si>
  <si>
    <t>36949268000111</t>
  </si>
  <si>
    <t>Puschi</t>
  </si>
  <si>
    <t>2000008683213938,001388</t>
  </si>
  <si>
    <t>11-07-2024 00:00:00</t>
  </si>
  <si>
    <t>2024-07-19T13:29:49.000Z</t>
  </si>
  <si>
    <t>Desodorante Masculino Vegano Roll On Do Rui 55ml C/06und - P</t>
  </si>
  <si>
    <t>*0022</t>
  </si>
  <si>
    <t>6686f338a260d22b6b0f5afb</t>
  </si>
  <si>
    <t>8397-135721263</t>
  </si>
  <si>
    <t>04-07-2024 16:08:40</t>
  </si>
  <si>
    <t>Ramirez Furtado</t>
  </si>
  <si>
    <t>ZmVycmZ1cnRhZG9Aa@grupoboticario.com.br</t>
  </si>
  <si>
    <t>992122826</t>
  </si>
  <si>
    <t>Rua Conceição Lopes Tauyr</t>
  </si>
  <si>
    <t>E 5</t>
  </si>
  <si>
    <t>Parque Residencial Damha V</t>
  </si>
  <si>
    <t>15061775</t>
  </si>
  <si>
    <t>21827965843</t>
  </si>
  <si>
    <t>Furtado</t>
  </si>
  <si>
    <t>135721263,001399</t>
  </si>
  <si>
    <t>13-07-2024 16:08:34</t>
  </si>
  <si>
    <t>04-07-2024 16:09:39</t>
  </si>
  <si>
    <t>08-07-2024 16:09:39</t>
  </si>
  <si>
    <t>Sabonete Liquido Íntimo Natural e Vegano Oleo de Coco e Aloe Vera 150ml Piatan Natural</t>
  </si>
  <si>
    <t>6687f3f45b5f3fa58c4b1dfe</t>
  </si>
  <si>
    <t>701-1525737-0565826</t>
  </si>
  <si>
    <t>05-07-2024 10:24:04</t>
  </si>
  <si>
    <t>ALLAN</t>
  </si>
  <si>
    <t>DIEGO DA SILVA</t>
  </si>
  <si>
    <t>sbr9d0slcgq7014@marketplace.amazon.com.br</t>
  </si>
  <si>
    <t>86</t>
  </si>
  <si>
    <t>99818-2295</t>
  </si>
  <si>
    <t>Rua Doutor Vieira da Cunha 389</t>
  </si>
  <si>
    <t>389</t>
  </si>
  <si>
    <t>Nova Parnaíba</t>
  </si>
  <si>
    <t>64218700</t>
  </si>
  <si>
    <t>03856378375</t>
  </si>
  <si>
    <t>701-1525737-0565826,001405</t>
  </si>
  <si>
    <t>66884ab0cbc93d98dd1ef9f2</t>
  </si>
  <si>
    <t>240706TCDC6VB1</t>
  </si>
  <si>
    <t>05-07-2024 16:34:08</t>
  </si>
  <si>
    <t>240706TCDC6VB1@shopee.com.br</t>
  </si>
  <si>
    <t>240706TCDC6VB1,001406</t>
  </si>
  <si>
    <t>17-07-2024 21:00:00</t>
  </si>
  <si>
    <t>2024-07-19T00:14:29.630Z</t>
  </si>
  <si>
    <t>08-07-2024 16:34:08</t>
  </si>
  <si>
    <t>Espuma de Limpeza Facial Detox com Hortelã, Maçã e Gengibre Vegana sem sulfatos 110ml Piatan Natural</t>
  </si>
  <si>
    <t>668a9469e74fb3dfc9330355</t>
  </si>
  <si>
    <t>2407071N659ASM</t>
  </si>
  <si>
    <t>07-07-2024 10:13:13</t>
  </si>
  <si>
    <t>2407071N659ASM@shopee.com.br</t>
  </si>
  <si>
    <t>2407071N659ASM,001461</t>
  </si>
  <si>
    <t>2024-07-16T15:09:40.775Z</t>
  </si>
  <si>
    <t>09-07-2024 10:13:13</t>
  </si>
  <si>
    <t>668ab685b05a46e1885c4080</t>
  </si>
  <si>
    <t>2407071VN5Q223</t>
  </si>
  <si>
    <t>07-07-2024 12:38:45</t>
  </si>
  <si>
    <t>2407071VN5Q223@shopee.com.br</t>
  </si>
  <si>
    <t>2407071VN5Q223,001464</t>
  </si>
  <si>
    <t>2024-07-11T23:02:20.084Z</t>
  </si>
  <si>
    <t>09-07-2024 12:38:45</t>
  </si>
  <si>
    <t>Desodorante Piatan Natural Feminino Sem Aluminio Roll On Renova 55ml Kit C/03und</t>
  </si>
  <si>
    <t>*2607</t>
  </si>
  <si>
    <t>668b0728b05a46e1885d1890</t>
  </si>
  <si>
    <t>2000008712516336,2000008712514418,2000008712516338</t>
  </si>
  <si>
    <t>07-07-2024 18:22:48</t>
  </si>
  <si>
    <t>2000008712516338@mercadolibre.com</t>
  </si>
  <si>
    <t>Raimundo Pereira de Magalhães</t>
  </si>
  <si>
    <t>Apto 215 Bloco 27</t>
  </si>
  <si>
    <t>2000005998794615,001471</t>
  </si>
  <si>
    <t>2024-07-19T16:20:26.000Z</t>
  </si>
  <si>
    <t>Base Facial Stick Mineral Fps 70 18g Bege Claro - Piatan</t>
  </si>
  <si>
    <t>668c17136f49a4da05a09800</t>
  </si>
  <si>
    <t>702-9909016-2610653</t>
  </si>
  <si>
    <t>08-07-2024 13:42:59</t>
  </si>
  <si>
    <t>de Santana Aguiar</t>
  </si>
  <si>
    <t>kq74h8t9nx86nyd@marketplace.amazon.com.br</t>
  </si>
  <si>
    <t>98662-8485</t>
  </si>
  <si>
    <t>Rua DW</t>
  </si>
  <si>
    <t>261</t>
  </si>
  <si>
    <t>Pred15 apto604 Recreio dos bandeirantes</t>
  </si>
  <si>
    <t>22795780</t>
  </si>
  <si>
    <t>07191277777</t>
  </si>
  <si>
    <t>702-9909016-2610653,001487</t>
  </si>
  <si>
    <t>668c2f858a4630383226f0b0</t>
  </si>
  <si>
    <t>702-7265253-7423450</t>
  </si>
  <si>
    <t>08-07-2024 15:27:17</t>
  </si>
  <si>
    <t>Aparecida Vieira freires</t>
  </si>
  <si>
    <t>b4104006v3w8l29@marketplace.amazon.com.br</t>
  </si>
  <si>
    <t>99953-9592</t>
  </si>
  <si>
    <t>Rua Tiradentes</t>
  </si>
  <si>
    <t>Miravânia</t>
  </si>
  <si>
    <t>39465000</t>
  </si>
  <si>
    <t>10510555632</t>
  </si>
  <si>
    <t>702-7265253-7423450,001489</t>
  </si>
  <si>
    <t>668cd42f6742a5d60d6945f5</t>
  </si>
  <si>
    <t>702-6837041-9897839</t>
  </si>
  <si>
    <t>09-07-2024 03:09:51</t>
  </si>
  <si>
    <t>Helen</t>
  </si>
  <si>
    <t>Carolina B. S. Souza</t>
  </si>
  <si>
    <t>x4rb1smwf1v94qk@marketplace.amazon.com.br</t>
  </si>
  <si>
    <t>99161-5473</t>
  </si>
  <si>
    <t>Rua Amapá</t>
  </si>
  <si>
    <t>Ap 404 bloc 07 Vila Monte Alegre</t>
  </si>
  <si>
    <t>Vila Monte Alegre</t>
  </si>
  <si>
    <t>Paulínia</t>
  </si>
  <si>
    <t>13140522</t>
  </si>
  <si>
    <t>33609867841</t>
  </si>
  <si>
    <t>702-6837041-9897839,001477</t>
  </si>
  <si>
    <t>668cd42f75a814a55da05995</t>
  </si>
  <si>
    <t>702-3979091-8025026</t>
  </si>
  <si>
    <t>Cristina de Oliveira</t>
  </si>
  <si>
    <t>3s1nn333fpxpc5c@marketplace.amazon.com.br</t>
  </si>
  <si>
    <t>98824-2210</t>
  </si>
  <si>
    <t xml:space="preserve">Marechal Floriano Peixoto </t>
  </si>
  <si>
    <t>90</t>
  </si>
  <si>
    <t>São João Batista do Glória</t>
  </si>
  <si>
    <t>37920000</t>
  </si>
  <si>
    <t>07652146607</t>
  </si>
  <si>
    <t>702-3979091-8025026,001492</t>
  </si>
  <si>
    <t>668cd42ffba1bd7b3e03a29a</t>
  </si>
  <si>
    <t>701-6327879-5201856</t>
  </si>
  <si>
    <t>Bulegon Bevilaqua</t>
  </si>
  <si>
    <t>dh86t3tszg8jrct@marketplace.amazon.com.br</t>
  </si>
  <si>
    <t>55</t>
  </si>
  <si>
    <t>99945-8534</t>
  </si>
  <si>
    <t>Av São João</t>
  </si>
  <si>
    <t>1037</t>
  </si>
  <si>
    <t>Casa Centro</t>
  </si>
  <si>
    <t>São João do Polêsine</t>
  </si>
  <si>
    <t>97230000</t>
  </si>
  <si>
    <t>01665453095</t>
  </si>
  <si>
    <t>701-6327879-5201856,001493</t>
  </si>
  <si>
    <t>668ddecead76fd2f01ccfa1a</t>
  </si>
  <si>
    <t>2000008733779114</t>
  </si>
  <si>
    <t>09-07-2024 22:07:26</t>
  </si>
  <si>
    <t>Gizele</t>
  </si>
  <si>
    <t>de Jesus Luzia</t>
  </si>
  <si>
    <t>2000008733779114@mercadolibre.com</t>
  </si>
  <si>
    <t>Rua Armando de Freitas</t>
  </si>
  <si>
    <t>119</t>
  </si>
  <si>
    <t>Ponte Nova</t>
  </si>
  <si>
    <t>35430262</t>
  </si>
  <si>
    <t>11491283645</t>
  </si>
  <si>
    <t>Julio</t>
  </si>
  <si>
    <t>Cesar dos Santos Eloy</t>
  </si>
  <si>
    <t>Rua Canário</t>
  </si>
  <si>
    <t>Itabirito</t>
  </si>
  <si>
    <t>35456084</t>
  </si>
  <si>
    <t>2000008733779114,001517</t>
  </si>
  <si>
    <t>13-07-2024 00:00:00</t>
  </si>
  <si>
    <t>2024-07-20T20:50:53.000Z</t>
  </si>
  <si>
    <t>668ed5b9e2e37a97693902d4</t>
  </si>
  <si>
    <t>2407119QV9DK2G</t>
  </si>
  <si>
    <t>10-07-2024 15:40:57</t>
  </si>
  <si>
    <t>Manuella</t>
  </si>
  <si>
    <t>Natázia da Silva Galiza Bastos</t>
  </si>
  <si>
    <t>01128073137@shopee.com.br</t>
  </si>
  <si>
    <t>Quadra QNM 38 Conjunto N</t>
  </si>
  <si>
    <t>72145814</t>
  </si>
  <si>
    <t>01128073137</t>
  </si>
  <si>
    <t>2407119QV9DK2G@shopee.com.br</t>
  </si>
  <si>
    <t>2407119QV9DK2G,001531</t>
  </si>
  <si>
    <t>19-07-2024 21:00:00</t>
  </si>
  <si>
    <t>2024-07-25T01:44:15.954Z</t>
  </si>
  <si>
    <t>12-07-2024 15:40:57</t>
  </si>
  <si>
    <t>668f20ac1fd733515201aa49</t>
  </si>
  <si>
    <t>240711AABXRFEW</t>
  </si>
  <si>
    <t>10-07-2024 21:00:44</t>
  </si>
  <si>
    <t>Haifa</t>
  </si>
  <si>
    <t>Safadi</t>
  </si>
  <si>
    <t>05847481918@shopee.com.br</t>
  </si>
  <si>
    <t>R Saldanha Marinho</t>
  </si>
  <si>
    <t>2038</t>
  </si>
  <si>
    <t>Loja Jamalito</t>
  </si>
  <si>
    <t>Guarapuava</t>
  </si>
  <si>
    <t>85010290</t>
  </si>
  <si>
    <t>05847481918</t>
  </si>
  <si>
    <t>240711AABXRFEW@shopee.com.br</t>
  </si>
  <si>
    <t>240711AABXRFEW,001536</t>
  </si>
  <si>
    <t>Arquivo da Nota fiscal enviado a Shopee.
Arquivo da Nota fiscal enviado a Shopee.</t>
  </si>
  <si>
    <t>21-07-2024 21:00:00</t>
  </si>
  <si>
    <t>2024-07-17T21:34:39.400Z</t>
  </si>
  <si>
    <t>12-07-2024 21:00:44</t>
  </si>
  <si>
    <t>669198dce37ae1f262cdbb12</t>
  </si>
  <si>
    <t>2000008759103596</t>
  </si>
  <si>
    <t>12-07-2024 17:58:04</t>
  </si>
  <si>
    <t>tatielly</t>
  </si>
  <si>
    <t>lima</t>
  </si>
  <si>
    <t>2000008759103596@mercadolibre.com</t>
  </si>
  <si>
    <t>rua elvira ramos couto</t>
  </si>
  <si>
    <t>casa 6</t>
  </si>
  <si>
    <t>Diamantina</t>
  </si>
  <si>
    <t>39100000</t>
  </si>
  <si>
    <t>12806572606</t>
  </si>
  <si>
    <t>Tatielly</t>
  </si>
  <si>
    <t>coutinho Lima</t>
  </si>
  <si>
    <t>Rua do Fogo</t>
  </si>
  <si>
    <t>505</t>
  </si>
  <si>
    <t>2000008759103596,001560</t>
  </si>
  <si>
    <t>4</t>
  </si>
  <si>
    <t>20-07-2024 00:00:00</t>
  </si>
  <si>
    <t>2024-07-27T12:49:25.000Z</t>
  </si>
  <si>
    <t>6692e8456b8e5737b54811f5</t>
  </si>
  <si>
    <t>2000008765996236</t>
  </si>
  <si>
    <t>13-07-2024 17:49:09</t>
  </si>
  <si>
    <t>Tatiane</t>
  </si>
  <si>
    <t>Alves Azevedo</t>
  </si>
  <si>
    <t>2000008765996236@mercadolibre.com</t>
  </si>
  <si>
    <t>Rua Paulo Eremita Ferreira</t>
  </si>
  <si>
    <t>ap 1404 Referencia: residencial lafelicitá</t>
  </si>
  <si>
    <t>Mathias Lobato</t>
  </si>
  <si>
    <t>35110000</t>
  </si>
  <si>
    <t>07511627609</t>
  </si>
  <si>
    <t>Rua Afonso Pena</t>
  </si>
  <si>
    <t>2230</t>
  </si>
  <si>
    <t>35010000</t>
  </si>
  <si>
    <t>2000006027631415,001562</t>
  </si>
  <si>
    <t>19-07-2024 00:00:00</t>
  </si>
  <si>
    <t>2024-07-26T21:25:01.000Z</t>
  </si>
  <si>
    <t>6693c056346c69d0300f12c0</t>
  </si>
  <si>
    <t>701-6122916-4760249</t>
  </si>
  <si>
    <t>14-07-2024 09:11:02</t>
  </si>
  <si>
    <t>Dhara</t>
  </si>
  <si>
    <t>Seny de Oliveira</t>
  </si>
  <si>
    <t>f9csp637z4pv6yb@marketplace.amazon.com.br</t>
  </si>
  <si>
    <t>99922-8974</t>
  </si>
  <si>
    <t>Alameda Júlio Morato</t>
  </si>
  <si>
    <t>Jardim Floresta</t>
  </si>
  <si>
    <t>Patos de Minas</t>
  </si>
  <si>
    <t>38703156</t>
  </si>
  <si>
    <t>12700043600</t>
  </si>
  <si>
    <t>701-6122916-4760249,001565</t>
  </si>
  <si>
    <t>15-07-2024 00:00:00</t>
  </si>
  <si>
    <t>6693f2350df06b9407891e59</t>
  </si>
  <si>
    <t>701-7603398-0035422</t>
  </si>
  <si>
    <t>14-07-2024 12:43:49</t>
  </si>
  <si>
    <t>Lucimara</t>
  </si>
  <si>
    <t>Rosa Souza</t>
  </si>
  <si>
    <t>vltr0jf9091lwwt@marketplace.amazon.com.br</t>
  </si>
  <si>
    <t>97364-2510</t>
  </si>
  <si>
    <t>Rua Henrique Casela</t>
  </si>
  <si>
    <t>apto 87 Tor 1 Jardim América da Penha</t>
  </si>
  <si>
    <t>Jardim América da Penha</t>
  </si>
  <si>
    <t>03704020</t>
  </si>
  <si>
    <t>12739908890</t>
  </si>
  <si>
    <t>701-7603398-0035422,001567</t>
  </si>
  <si>
    <t>66946c0d346c69d03010b6ac</t>
  </si>
  <si>
    <t>702-6174301-6058666</t>
  </si>
  <si>
    <t>14-07-2024 21:23:41</t>
  </si>
  <si>
    <t>Joao</t>
  </si>
  <si>
    <t>h2dmc1mmb6mcbwr@marketplace.amazon.com.br</t>
  </si>
  <si>
    <t>82</t>
  </si>
  <si>
    <t>99137-7600</t>
  </si>
  <si>
    <t xml:space="preserve">Rua Doutor Oséas Tenório , Ap 504 </t>
  </si>
  <si>
    <t>Edifício Life Gruta de Lourdes</t>
  </si>
  <si>
    <t>Gruta de Lourdes</t>
  </si>
  <si>
    <t>57052765</t>
  </si>
  <si>
    <t>04315297445</t>
  </si>
  <si>
    <t>702-6174301-6058666,001569</t>
  </si>
  <si>
    <t>66951bf8c834a3f4dcbafc88</t>
  </si>
  <si>
    <t>702-1634310-6705802</t>
  </si>
  <si>
    <t>15-07-2024 09:54:16</t>
  </si>
  <si>
    <t>Enilde</t>
  </si>
  <si>
    <t>Hellmann Pereira</t>
  </si>
  <si>
    <t>k598k0wf77kx5hg@marketplace.amazon.com.br</t>
  </si>
  <si>
    <t>99189-0458</t>
  </si>
  <si>
    <t>Rua Manoel Pereira  N</t>
  </si>
  <si>
    <t>165</t>
  </si>
  <si>
    <t>Salão de belez Centro</t>
  </si>
  <si>
    <t>Armazém</t>
  </si>
  <si>
    <t>88740000</t>
  </si>
  <si>
    <t>59394633987</t>
  </si>
  <si>
    <t>702-1634310-6705802,001574</t>
  </si>
  <si>
    <t>669520ec89d476c6d072d281</t>
  </si>
  <si>
    <t>702-6705851-4025042</t>
  </si>
  <si>
    <t>15-07-2024 10:15:24</t>
  </si>
  <si>
    <t>Karkle Beltran</t>
  </si>
  <si>
    <t>kw6gm1kmwr6p730@marketplace.amazon.com.br</t>
  </si>
  <si>
    <t>3223-4581</t>
  </si>
  <si>
    <t>Rua Dr. Nelson Lins D'Albuquerque,</t>
  </si>
  <si>
    <t>110</t>
  </si>
  <si>
    <t>Sala Beltran</t>
  </si>
  <si>
    <t>80520-430</t>
  </si>
  <si>
    <t>042.303.099-02</t>
  </si>
  <si>
    <t>702-6705851-4025042,001575</t>
  </si>
  <si>
    <t>669551ca01c4eae994a04ee9</t>
  </si>
  <si>
    <t>240715NPQA2646</t>
  </si>
  <si>
    <t>15-07-2024 13:43:54</t>
  </si>
  <si>
    <t>Aparecida Câmara Silva Cezar</t>
  </si>
  <si>
    <t>05974557670@shopee.com.br</t>
  </si>
  <si>
    <t>Rua Wolfrânio</t>
  </si>
  <si>
    <t>512</t>
  </si>
  <si>
    <t>39401479</t>
  </si>
  <si>
    <t>05974557670</t>
  </si>
  <si>
    <t>240715NPQA2646@shopee.com.br</t>
  </si>
  <si>
    <t>240715NPQA2646,001571</t>
  </si>
  <si>
    <t>2024-07-23T12:06:20.038Z</t>
  </si>
  <si>
    <t>17-07-2024 13:43:54</t>
  </si>
  <si>
    <t>6695710bf5e75d15d146b61c</t>
  </si>
  <si>
    <t>702-3657968-8564241</t>
  </si>
  <si>
    <t>15-07-2024 15:57:15</t>
  </si>
  <si>
    <t>Paladino</t>
  </si>
  <si>
    <t>s2nndrl1phg4bvr@marketplace.amazon.com.br</t>
  </si>
  <si>
    <t>92</t>
  </si>
  <si>
    <t>99365-4043</t>
  </si>
  <si>
    <t>Rua Joaquim Pontes</t>
  </si>
  <si>
    <t>quadra 29 Planalto</t>
  </si>
  <si>
    <t>Planalto</t>
  </si>
  <si>
    <t>69044190</t>
  </si>
  <si>
    <t>703.089.872-92</t>
  </si>
  <si>
    <t>702-3657968-8564241,001578</t>
  </si>
  <si>
    <t>6695f9760353a5b9eb681cce</t>
  </si>
  <si>
    <t>LU-13537707389602582650</t>
  </si>
  <si>
    <t>16-07-2024 01:39:18</t>
  </si>
  <si>
    <t>Anamaria</t>
  </si>
  <si>
    <t>Cardoso Menezes</t>
  </si>
  <si>
    <t>LU-1353770738960258@alias.integracommerce.com.br</t>
  </si>
  <si>
    <t>RUA CATULO CEARENSE</t>
  </si>
  <si>
    <t>148</t>
  </si>
  <si>
    <t>AP201</t>
  </si>
  <si>
    <t>ENGENHO DENTRO</t>
  </si>
  <si>
    <t>20730320</t>
  </si>
  <si>
    <t>33889163734</t>
  </si>
  <si>
    <t>ANAMARIA</t>
  </si>
  <si>
    <t>CARDOSO MENEZES</t>
  </si>
  <si>
    <t>LU-1353770738960258,001581</t>
  </si>
  <si>
    <t>30-07-2024 21:00:00</t>
  </si>
  <si>
    <t>18-07-2024 01:39:18</t>
  </si>
  <si>
    <t>66968611ca91076e5b2bb1b1</t>
  </si>
  <si>
    <t>701-9574930-0750655</t>
  </si>
  <si>
    <t>16-07-2024 11:39:13</t>
  </si>
  <si>
    <t>D. G. Balque</t>
  </si>
  <si>
    <t>dkz48yt8z889bvz@marketplace.amazon.com.br</t>
  </si>
  <si>
    <t>98117-1799</t>
  </si>
  <si>
    <t>Rua Vitório Boretti</t>
  </si>
  <si>
    <t>310</t>
  </si>
  <si>
    <t>Jardim Itapuã</t>
  </si>
  <si>
    <t>Itapira</t>
  </si>
  <si>
    <t>13976185</t>
  </si>
  <si>
    <t>27842615810</t>
  </si>
  <si>
    <t>701-9574930-0750655,001587</t>
  </si>
  <si>
    <t>66970b624c6e6f475a68c649</t>
  </si>
  <si>
    <t>701-0068561-4033062</t>
  </si>
  <si>
    <t>16-07-2024 21:08:02</t>
  </si>
  <si>
    <t>Paulo Batista Almeida</t>
  </si>
  <si>
    <t>3t6q8w4rpnjtbzk@marketplace.amazon.com.br</t>
  </si>
  <si>
    <t>33</t>
  </si>
  <si>
    <t>98431-8361</t>
  </si>
  <si>
    <t>RUA DEPUTADO JOSÉ HENRIIQUE LISBOA</t>
  </si>
  <si>
    <t>166</t>
  </si>
  <si>
    <t>RESIDENCIAL NILTON FREIRE SAMPAIO</t>
  </si>
  <si>
    <t>Aimorés</t>
  </si>
  <si>
    <t>35200000</t>
  </si>
  <si>
    <t>06250838651</t>
  </si>
  <si>
    <t>701-0068561-4033062,001591</t>
  </si>
  <si>
    <t>16-07-2024 22:07:43</t>
  </si>
  <si>
    <t>66971e1b1b7e3c13e2401973</t>
  </si>
  <si>
    <t>701-2507020-9305825</t>
  </si>
  <si>
    <t>Felipe</t>
  </si>
  <si>
    <t>Augusto Leite Gonçalves</t>
  </si>
  <si>
    <t>vms4wswty428cd4@marketplace.amazon.com.br</t>
  </si>
  <si>
    <t>98707-0399</t>
  </si>
  <si>
    <t>Avenida da Aldeia</t>
  </si>
  <si>
    <t>1050</t>
  </si>
  <si>
    <t>CASA 1 Jardim Iracema/Aldeia</t>
  </si>
  <si>
    <t>Jardim Iracema/Aldeia</t>
  </si>
  <si>
    <t>06440000</t>
  </si>
  <si>
    <t>22817989848</t>
  </si>
  <si>
    <t>701-2507020-9305825,001594</t>
  </si>
  <si>
    <t>66052b8bf6c9d014dad0911f</t>
  </si>
  <si>
    <t>2000007919058862</t>
  </si>
  <si>
    <t>28-03-2024 05:34:19</t>
  </si>
  <si>
    <t>Patricia Helena</t>
  </si>
  <si>
    <t>Pupin</t>
  </si>
  <si>
    <t>2000007919058862@mercadolibre.com</t>
  </si>
  <si>
    <t>Rua Guanás</t>
  </si>
  <si>
    <t>690</t>
  </si>
  <si>
    <t>Casa 43 Referencia: Condomínio Tangará</t>
  </si>
  <si>
    <t>05627001</t>
  </si>
  <si>
    <t>27103731810</t>
  </si>
  <si>
    <t>Helena Pupin</t>
  </si>
  <si>
    <t>Rua Olímpio Faustino</t>
  </si>
  <si>
    <t>1001</t>
  </si>
  <si>
    <t>11619428</t>
  </si>
  <si>
    <t>2000005573384373,30686,000013</t>
  </si>
  <si>
    <t>30-03-2024 00:00:00</t>
  </si>
  <si>
    <t>28-03-2024 00:00:00</t>
  </si>
  <si>
    <t>Shampoo + Condicionador De Rambutan + Biotina 300ml - Piatan</t>
  </si>
  <si>
    <t>*2610</t>
  </si>
  <si>
    <t>6605649774ca3defb58776cb</t>
  </si>
  <si>
    <t>2000007919643912</t>
  </si>
  <si>
    <t>28-03-2024 09:37:43</t>
  </si>
  <si>
    <t>Vitor Barbosa</t>
  </si>
  <si>
    <t>2000007919643912@mercadolibre.com</t>
  </si>
  <si>
    <t>Rua I 05 Q 05 Lt 21</t>
  </si>
  <si>
    <t>Qd 05 LT 21 - Referencia: rua i05 q05 lt21 residêncial Ipanema</t>
  </si>
  <si>
    <t>Residencial Ipanema</t>
  </si>
  <si>
    <t>75101063</t>
  </si>
  <si>
    <t>71110028148</t>
  </si>
  <si>
    <t>Vitor</t>
  </si>
  <si>
    <t>Barbosa da Silva</t>
  </si>
  <si>
    <t>Rua I 05</t>
  </si>
  <si>
    <t>2000005573673877,30688</t>
  </si>
  <si>
    <t>02-04-2024 00:00:00</t>
  </si>
  <si>
    <t>01-04-2024 00:00:00</t>
  </si>
  <si>
    <t>Piatan Natural Renova Vegano Kit 3 Antitranspirante Roll On 55 Ml</t>
  </si>
  <si>
    <t>660587ead52d43081d76a531</t>
  </si>
  <si>
    <t>2000007920592484</t>
  </si>
  <si>
    <t>28-03-2024 12:08:26</t>
  </si>
  <si>
    <t>Nilce Mara</t>
  </si>
  <si>
    <t>Ivo Medice da Silva</t>
  </si>
  <si>
    <t>2000007920592484@mercadolibre.com</t>
  </si>
  <si>
    <t>Rua Sartunino Rincón</t>
  </si>
  <si>
    <t>5063</t>
  </si>
  <si>
    <t>XXXXXXX</t>
  </si>
  <si>
    <t>Jardim Ipiranga</t>
  </si>
  <si>
    <t>Auriflama</t>
  </si>
  <si>
    <t>15350000</t>
  </si>
  <si>
    <t>06750114857</t>
  </si>
  <si>
    <t>Paranaíba</t>
  </si>
  <si>
    <t>2000007920592484,30690</t>
  </si>
  <si>
    <t>04-04-2024 00:00:00</t>
  </si>
  <si>
    <t>28-03-2024 14:57:40</t>
  </si>
  <si>
    <t>Desodorante Roll On Protege 55ml Sem Alumínio - Piatan</t>
  </si>
  <si>
    <t>8397-132201433</t>
  </si>
  <si>
    <t>29-03-2024 14:28:13</t>
  </si>
  <si>
    <t>amhlcmlzQGhvdG1ha@grupoboticario.com.br</t>
  </si>
  <si>
    <t>996549604</t>
  </si>
  <si>
    <t>Rua T 50</t>
  </si>
  <si>
    <t>900</t>
  </si>
  <si>
    <t>Ed Matiz Bueno torre A ap 2601</t>
  </si>
  <si>
    <t>74215200</t>
  </si>
  <si>
    <t>09514510658</t>
  </si>
  <si>
    <t>132201433,30691,000015</t>
  </si>
  <si>
    <t>campos alterados: status, sub_status
campos alterados: status, sub_status</t>
  </si>
  <si>
    <t>01-04-2024 14:28:04</t>
  </si>
  <si>
    <t>29-03-2024 14:29:13</t>
  </si>
  <si>
    <t>01-04-2024 14:29:13</t>
  </si>
  <si>
    <t>2000007929606184</t>
  </si>
  <si>
    <t>29-03-2024 22:01:47</t>
  </si>
  <si>
    <t>JULIO ANDRE</t>
  </si>
  <si>
    <t>REICHERT</t>
  </si>
  <si>
    <t>2000007929606184@mercadolibre.com</t>
  </si>
  <si>
    <t>Rua Monsenhor José Becker</t>
  </si>
  <si>
    <t>sala 101 Referencia: Loja Empório Natural Finkler.</t>
  </si>
  <si>
    <t>Dom Vicente</t>
  </si>
  <si>
    <t>Bom Princípio</t>
  </si>
  <si>
    <t>95765000</t>
  </si>
  <si>
    <t>37853619049</t>
  </si>
  <si>
    <t>JULIO</t>
  </si>
  <si>
    <t>ANDRE REICHERT</t>
  </si>
  <si>
    <t>2000007929606184,30692,000016</t>
  </si>
  <si>
    <t>Ocorreu um erro ao enviar a nota fiscal para o MercadoLivre, para esse tipo de entrega é necessário informar o XML da nota fiscal ou carregar o XML no campo documents
Ocorreu um erro ao enviar a nota fiscal para o MercadoLivre, para esse tipo de entrega é necessário informar o XML da nota fiscal ou carregar o XML no campo documents</t>
  </si>
  <si>
    <t>Desodorante Clareador  Sem Alcool Unisex</t>
  </si>
  <si>
    <t>240331EYD2FKBH</t>
  </si>
  <si>
    <t>30-03-2024 13:22:00</t>
  </si>
  <si>
    <t>Rozineide</t>
  </si>
  <si>
    <t>Machado Da Silva</t>
  </si>
  <si>
    <t>00210209577@shopee.com.br</t>
  </si>
  <si>
    <t>Travessa da Rua Projetada</t>
  </si>
  <si>
    <t>217</t>
  </si>
  <si>
    <t>Santaluz</t>
  </si>
  <si>
    <t>Estrada velha de valente</t>
  </si>
  <si>
    <t>48880000</t>
  </si>
  <si>
    <t>00210209577</t>
  </si>
  <si>
    <t>240331EYD2FKBH@shopee.com.br</t>
  </si>
  <si>
    <t>240331EYD2FKBH,30693,000017</t>
  </si>
  <si>
    <t>14-04-2024 21:00:00</t>
  </si>
  <si>
    <t>2024-04-19T05:16:34.437Z</t>
  </si>
  <si>
    <t>01-04-2024 13:22:00</t>
  </si>
  <si>
    <t>Desodorante Piatan Natural Roll On Vegano Renova 55ml Sem Alumínio Feminino Bloqueador de Odor</t>
  </si>
  <si>
    <t>240401HN6D2KFD</t>
  </si>
  <si>
    <t>31-03-2024 15:15:25</t>
  </si>
  <si>
    <t>Carolina</t>
  </si>
  <si>
    <t>Carneiro Pimentel Vicente</t>
  </si>
  <si>
    <t>10841506701@shopee.com.br</t>
  </si>
  <si>
    <t>Rua Hannibal Porto</t>
  </si>
  <si>
    <t>221</t>
  </si>
  <si>
    <t>Bloco 8 apt 304</t>
  </si>
  <si>
    <t>Irajá</t>
  </si>
  <si>
    <t>21230330</t>
  </si>
  <si>
    <t>10841506701</t>
  </si>
  <si>
    <t>240401HN6D2KFD@shopee.com.br</t>
  </si>
  <si>
    <t>240401HN6D2KFD,30694,000018</t>
  </si>
  <si>
    <t>12-04-2024 21:00:00</t>
  </si>
  <si>
    <t>2024-04-18T14:29:24.052Z</t>
  </si>
  <si>
    <t>02-04-2024 15:15:25</t>
  </si>
  <si>
    <t>Creme Hidratante Piatan Natural para as Mãos Hidrata Vegano 50g</t>
  </si>
  <si>
    <t>Manteiga Hidratante Corporal Piatan Natural Hidrata Vegana 200g</t>
  </si>
  <si>
    <t>Espuma de Limpeza Facial Piatan Natural Detox com Hortelã, Maçã e Gengibre Vegana 110mL</t>
  </si>
  <si>
    <t>240401J3BGPX67</t>
  </si>
  <si>
    <t>31-03-2024 19:09:14</t>
  </si>
  <si>
    <t>Flávia</t>
  </si>
  <si>
    <t>Madalena Gomes Faustino</t>
  </si>
  <si>
    <t>14936147621@shopee.com.br</t>
  </si>
  <si>
    <t>Praça dos finados</t>
  </si>
  <si>
    <t>Atrás do cemitério</t>
  </si>
  <si>
    <t>Antunes</t>
  </si>
  <si>
    <t>Igaratinga</t>
  </si>
  <si>
    <t>35698000</t>
  </si>
  <si>
    <t>14936147621</t>
  </si>
  <si>
    <t>240401J3BGPX67@shopee.com.br</t>
  </si>
  <si>
    <t>240401J3BGPX67,30695,000019</t>
  </si>
  <si>
    <t>16-04-2024 21:00:00</t>
  </si>
  <si>
    <t>2024-04-11T21:25:49.466Z</t>
  </si>
  <si>
    <t>02-04-2024 19:09:14</t>
  </si>
  <si>
    <t>240401J63NN57Q</t>
  </si>
  <si>
    <t>31-03-2024 20:01:31</t>
  </si>
  <si>
    <t>Mariana</t>
  </si>
  <si>
    <t>Marega</t>
  </si>
  <si>
    <t>39699759801@shopee.com.br</t>
  </si>
  <si>
    <t>Rua Benedicta Rodrigues Domingos</t>
  </si>
  <si>
    <t>198</t>
  </si>
  <si>
    <t>Parque Industrial Lagoinha</t>
  </si>
  <si>
    <t>14095050</t>
  </si>
  <si>
    <t>39699759801</t>
  </si>
  <si>
    <t>240401J63NN57Q@shopee.com.br</t>
  </si>
  <si>
    <t>240401J63NN57Q,30696,000020</t>
  </si>
  <si>
    <t>07-04-2024 21:00:00</t>
  </si>
  <si>
    <t>2024-04-06T23:02:16.322Z</t>
  </si>
  <si>
    <t>02-04-2024 20:01:31</t>
  </si>
  <si>
    <t>701-9735497-9926648</t>
  </si>
  <si>
    <t>31-03-2024 22:12:11</t>
  </si>
  <si>
    <t>7sb6b91f40jhxgd@marketplace.amazon.com.br</t>
  </si>
  <si>
    <t>99171-0137</t>
  </si>
  <si>
    <t>Fernando peixoto</t>
  </si>
  <si>
    <t>133</t>
  </si>
  <si>
    <t>Bairro:Jatoba</t>
  </si>
  <si>
    <t>Pitangui</t>
  </si>
  <si>
    <t>35650-000</t>
  </si>
  <si>
    <t>07305440604</t>
  </si>
  <si>
    <t>Aparecida Venceslau</t>
  </si>
  <si>
    <t>701-9735497-9926648,30697,000021</t>
  </si>
  <si>
    <t>Other</t>
  </si>
  <si>
    <t>10-04-2024 00:00:00</t>
  </si>
  <si>
    <t>2000007939302438</t>
  </si>
  <si>
    <t>31-03-2024 22:40:11</t>
  </si>
  <si>
    <t>Rita de Cássia</t>
  </si>
  <si>
    <t>Ohlweiler</t>
  </si>
  <si>
    <t>2000007939302438@mercadolibre.com</t>
  </si>
  <si>
    <t>Rua Jacob Helmann Filho</t>
  </si>
  <si>
    <t>Referencia: Casa antes da Ecau Engenharia. A frente fica para Rua Florida</t>
  </si>
  <si>
    <t>Bom Retiro do Sul</t>
  </si>
  <si>
    <t>95870000</t>
  </si>
  <si>
    <t>77620216049</t>
  </si>
  <si>
    <t>De Cássia Ohlweiler</t>
  </si>
  <si>
    <t>2000005584071865,30698,000022</t>
  </si>
  <si>
    <t>Ocorreu um erro ao enviar a nota fiscal para o MercadoLivre, para esse tipo de entrega é necessário informar o XML da nota fiscal ou carregar o XML no campo documents</t>
  </si>
  <si>
    <t>Kit Com 3 Sabonetes Liquido Íntimo Vegano Protege 200ml</t>
  </si>
  <si>
    <t>2000007940099862</t>
  </si>
  <si>
    <t>01-04-2024 02:40:09</t>
  </si>
  <si>
    <t>Mathy</t>
  </si>
  <si>
    <t>2000007940099862@mercadolibre.com</t>
  </si>
  <si>
    <t>Avenida goncalves dias</t>
  </si>
  <si>
    <t>Segunda casa apos a esquina que da acesso ao lorencao</t>
  </si>
  <si>
    <t>Parque Iracema</t>
  </si>
  <si>
    <t>Dom Pedro</t>
  </si>
  <si>
    <t>65765000</t>
  </si>
  <si>
    <t>60682857319</t>
  </si>
  <si>
    <t>Margaret brito lemos</t>
  </si>
  <si>
    <t>Rua Elisiário Mendes</t>
  </si>
  <si>
    <t>Portão marron Referencia: Portão marrom</t>
  </si>
  <si>
    <t>60824180</t>
  </si>
  <si>
    <t>2000007940099862,30699,000023</t>
  </si>
  <si>
    <t>06-04-2024 00:00:00</t>
  </si>
  <si>
    <t>Desodorante Cristal Natural Pedra Unissex Sem Cheiro 75g</t>
  </si>
  <si>
    <t>*1405</t>
  </si>
  <si>
    <t>240401KGRPS92T</t>
  </si>
  <si>
    <t>01-04-2024 09:11:14</t>
  </si>
  <si>
    <t>Josi</t>
  </si>
  <si>
    <t>15354874700@shopee.com.br</t>
  </si>
  <si>
    <t>Pedra de Guaratiba</t>
  </si>
  <si>
    <t>23027080</t>
  </si>
  <si>
    <t>15354874700</t>
  </si>
  <si>
    <t>240401KGRPS92T@shopee.com.br</t>
  </si>
  <si>
    <t>240401KGRPS92T,30700,000099</t>
  </si>
  <si>
    <t>2024-04-09T22:26:09.723Z</t>
  </si>
  <si>
    <t>03-04-2024 09:11:14</t>
  </si>
  <si>
    <t>2000007942324706</t>
  </si>
  <si>
    <t>01-04-2024 13:14:56</t>
  </si>
  <si>
    <t>Barragans</t>
  </si>
  <si>
    <t>2000007942324706@mercadolibre.com</t>
  </si>
  <si>
    <t>Rua Mar Del Plata</t>
  </si>
  <si>
    <t>1203</t>
  </si>
  <si>
    <t>Casa Referencia: Casa, portão marrom em frente ao Ed Kasato Maru.</t>
  </si>
  <si>
    <t>12235340</t>
  </si>
  <si>
    <t>51086008871</t>
  </si>
  <si>
    <t>de Araújo Barragans</t>
  </si>
  <si>
    <t>2000007942324706,30701,000100</t>
  </si>
  <si>
    <t>Ocorreu um erro ao enviar a nota fiscal para o MercadoLivre, para esse tipo de entrega é necessário informar o XML da nota fiscal ou carregar o XML no campo documents
campos alterados: status, shipments
Entrega Não foi Enviada para o MercadoLivre pois o MercadoLivre não aceita o 
                            envio da informação quando o frete é Me2, o MercadoLivre irá atualizar sozinho o status</t>
  </si>
  <si>
    <t>Polpa Facial Hidratante Vegano Detox Com Ácido Hialurônico</t>
  </si>
  <si>
    <t>8397-132275956</t>
  </si>
  <si>
    <t>01-04-2024 17:10:26</t>
  </si>
  <si>
    <t>Pedro Henrique</t>
  </si>
  <si>
    <t>Aragao</t>
  </si>
  <si>
    <t>cGhhcmFnYW9wdHUxM@grupoboticario.com.br</t>
  </si>
  <si>
    <t>998919585</t>
  </si>
  <si>
    <t>Rua Antônio Martins dos Santos</t>
  </si>
  <si>
    <t>570</t>
  </si>
  <si>
    <t>ultima da rua, amarela</t>
  </si>
  <si>
    <t>Bela Vista I</t>
  </si>
  <si>
    <t>Paracatu</t>
  </si>
  <si>
    <t>38600520</t>
  </si>
  <si>
    <t>12470357608</t>
  </si>
  <si>
    <t>Rua Mercúrio</t>
  </si>
  <si>
    <t>156</t>
  </si>
  <si>
    <t>loja acessorios paracatu</t>
  </si>
  <si>
    <t>Amoreiras II</t>
  </si>
  <si>
    <t>38608242</t>
  </si>
  <si>
    <t>132275956,30702,000101</t>
  </si>
  <si>
    <t>campos alterados: status, sub_status
campos alterados: status, sub_status
campos alterados: status, sub_status</t>
  </si>
  <si>
    <t>09-04-2024 17:10:24</t>
  </si>
  <si>
    <t>01-04-2024 17:11:27</t>
  </si>
  <si>
    <t>03-04-2024 17:11:27</t>
  </si>
  <si>
    <t>Piatan Natural Oral Veg Hortelã com Gengibre e Melaleuca - Creme Dental 90g</t>
  </si>
  <si>
    <t>240402MP2H4XJR</t>
  </si>
  <si>
    <t>01-04-2024 19:57:07</t>
  </si>
  <si>
    <t>Enerice</t>
  </si>
  <si>
    <t>Roeder</t>
  </si>
  <si>
    <t>06757064910@shopee.com.br</t>
  </si>
  <si>
    <t>Cantinho das unhas</t>
  </si>
  <si>
    <t>Benedito Novo</t>
  </si>
  <si>
    <t>89124000</t>
  </si>
  <si>
    <t>06757064910</t>
  </si>
  <si>
    <t>240402MP2H4XJR@shopee.com.br</t>
  </si>
  <si>
    <t>240402MP2H4XJR,30703,000106</t>
  </si>
  <si>
    <t>2024-04-18T19:55:26.868Z</t>
  </si>
  <si>
    <t>03-04-2024 19:57:07</t>
  </si>
  <si>
    <t>240402NVJMUMAD</t>
  </si>
  <si>
    <t>02-04-2024 07:18:26</t>
  </si>
  <si>
    <t>Samer</t>
  </si>
  <si>
    <t>Borges da Silva</t>
  </si>
  <si>
    <t>08989649706@shopee.com.br</t>
  </si>
  <si>
    <t>Rua Durval Loureiro Nogueira</t>
  </si>
  <si>
    <t>111</t>
  </si>
  <si>
    <t>Ed.ilha das Conchas</t>
  </si>
  <si>
    <t>29090650</t>
  </si>
  <si>
    <t>08989649706</t>
  </si>
  <si>
    <t>240402NVJMUMAD@shopee.com.br</t>
  </si>
  <si>
    <t>240402NVJMUMAD,30704,000107</t>
  </si>
  <si>
    <t>11-04-2024 21:00:00</t>
  </si>
  <si>
    <t>2024-04-19T04:37:40.313Z</t>
  </si>
  <si>
    <t>04-04-2024 07:18:26</t>
  </si>
  <si>
    <t>Desodorante Roll On Piatan Natural Sem Aluminio Vegano Protege Feminino Sem Cheiro - 55ml</t>
  </si>
  <si>
    <t>2000007951528606,2000007951522992</t>
  </si>
  <si>
    <t>02-04-2024 15:45:52</t>
  </si>
  <si>
    <t>2000007951522992@mercadolibre.com</t>
  </si>
  <si>
    <t>Rua Marechal Floriano Peixoto</t>
  </si>
  <si>
    <t>Cavaleiros</t>
  </si>
  <si>
    <t>Macaé</t>
  </si>
  <si>
    <t>27920200</t>
  </si>
  <si>
    <t>26975122253</t>
  </si>
  <si>
    <t>Maria Franco da Silva</t>
  </si>
  <si>
    <t>2000005590535135,30705,000114</t>
  </si>
  <si>
    <t>03-04-2024 00:00:00</t>
  </si>
  <si>
    <t>701-6890829-9462603</t>
  </si>
  <si>
    <t>02-04-2024 15:54:08</t>
  </si>
  <si>
    <t>Ramos de Oliveira</t>
  </si>
  <si>
    <t>4r17284wl2x8rgc@marketplace.amazon.com.br</t>
  </si>
  <si>
    <t>99963-3849</t>
  </si>
  <si>
    <t>Rua Avelino</t>
  </si>
  <si>
    <t>356</t>
  </si>
  <si>
    <t>06036050</t>
  </si>
  <si>
    <t>18542406842</t>
  </si>
  <si>
    <t>701-6890829-9462603,30706,000115</t>
  </si>
  <si>
    <t>Nota Fiscal aceita pelo Marketplace.
Aguardando a retirada do pacote pela Amazon do vendedor.
campos alterados: status, sub_status
Informações de Entrega enviadas com Sucesso para Amazon</t>
  </si>
  <si>
    <t>8397-132316225</t>
  </si>
  <si>
    <t>02-04-2024 17:25:16</t>
  </si>
  <si>
    <t>Charlene</t>
  </si>
  <si>
    <t>Sales Retori</t>
  </si>
  <si>
    <t>bGVuZS5yZXRvcmlAZ@grupoboticario.com.br</t>
  </si>
  <si>
    <t>988202603</t>
  </si>
  <si>
    <t>Avenida Genaro de Carvalho</t>
  </si>
  <si>
    <t>1201</t>
  </si>
  <si>
    <t>Bloco 4 Apto 206</t>
  </si>
  <si>
    <t>22795077</t>
  </si>
  <si>
    <t>09695084761</t>
  </si>
  <si>
    <t>Bruno</t>
  </si>
  <si>
    <t>132316225,30707,000128</t>
  </si>
  <si>
    <t>08-04-2024 17:25:04</t>
  </si>
  <si>
    <t>02-04-2024 17:26:25</t>
  </si>
  <si>
    <t>04-04-2024 17:26:25</t>
  </si>
  <si>
    <t>LU-13253707210353552650</t>
  </si>
  <si>
    <t>02-04-2024 22:39:43</t>
  </si>
  <si>
    <t>Haislan</t>
  </si>
  <si>
    <t>Viana Reis</t>
  </si>
  <si>
    <t>LU-1325370721035355@alias.integracommerce.com.br</t>
  </si>
  <si>
    <t>1111-1111</t>
  </si>
  <si>
    <t>SQN 316 BLOCO I</t>
  </si>
  <si>
    <t>APTO</t>
  </si>
  <si>
    <t>ASA NORTE</t>
  </si>
  <si>
    <t>70775-090</t>
  </si>
  <si>
    <t>079.652.726-10</t>
  </si>
  <si>
    <t>LU-1325370721035355,30708,000131</t>
  </si>
  <si>
    <t>O Número da Nota Fiscal deve ser preenchido. A Chave da Nota Fiscal deve ser preenchida. A Série da Nota Fiscal deve ser preenchida.
O Número da Nota Fiscal deve ser preenchido. A Chave da Nota Fiscal deve ser preenchida. A Série da Nota Fiscal deve ser preenchida.
campos alterados: status, shipments
O Número da Nota Fiscal deve ser preenchido. A Chave da Nota Fiscal deve ser preenchida. A Série da Nota Fiscal deve ser preenchida.
campos alterados: status, shipments
campos alterados: status, sub_status
campos alterados: status, sub_status
campos alterados: status, sub_status
campos alterados: status_history, payer_zipcode, payer_phone, payer_cpf, receiver_zipcode, receiver_phone</t>
  </si>
  <si>
    <t>21-04-2024 21:00:00</t>
  </si>
  <si>
    <t>02-04-2024 22:43:56</t>
  </si>
  <si>
    <t>04-04-2024 22:43:56</t>
  </si>
  <si>
    <t>Kit 3 Desodorantes VEGANO Masculino Roll On do Rui</t>
  </si>
  <si>
    <t>*92608</t>
  </si>
  <si>
    <t>2000007956165526</t>
  </si>
  <si>
    <t>03-04-2024 07:12:17</t>
  </si>
  <si>
    <t>Janaina</t>
  </si>
  <si>
    <t>Trindade</t>
  </si>
  <si>
    <t>2000007956165526@mercadolibre.com</t>
  </si>
  <si>
    <t>Rua Comerciante Francisco Zamith</t>
  </si>
  <si>
    <t>199</t>
  </si>
  <si>
    <t>Rua sem saída</t>
  </si>
  <si>
    <t>Jardim Cristina</t>
  </si>
  <si>
    <t>12412130</t>
  </si>
  <si>
    <t>36941493844</t>
  </si>
  <si>
    <t>Fraga de Oliveira Trindade</t>
  </si>
  <si>
    <t>Referencia: ENTREGADOR PUXAR A CAMPAINHA</t>
  </si>
  <si>
    <t>2000007956165526,30709,000133</t>
  </si>
  <si>
    <t>05-04-2024 00:00:00</t>
  </si>
  <si>
    <t>2000007959298134</t>
  </si>
  <si>
    <t>03-04-2024 14:50:57</t>
  </si>
  <si>
    <t>Rosalina</t>
  </si>
  <si>
    <t>Tribst Dos Santos</t>
  </si>
  <si>
    <t>2000007959298134@mercadolibre.com</t>
  </si>
  <si>
    <t>Rua Kikuji Iwanami</t>
  </si>
  <si>
    <t>511</t>
  </si>
  <si>
    <t>casa 41</t>
  </si>
  <si>
    <t>Vila Caputera</t>
  </si>
  <si>
    <t>08725660</t>
  </si>
  <si>
    <t>18750499831</t>
  </si>
  <si>
    <t>tribst dos santos</t>
  </si>
  <si>
    <t>casa 41 Referencia: condominio caminho do mar</t>
  </si>
  <si>
    <t>2000007959298134,30710,000134</t>
  </si>
  <si>
    <t>05-04-2024 14:50:57</t>
  </si>
  <si>
    <t>Body Splash Vegano Deo Colônia Jasmim Manacá Feminino 120ml - Piatan</t>
  </si>
  <si>
    <t>240404SSVMMSDS</t>
  </si>
  <si>
    <t>03-04-2024 20:43:11</t>
  </si>
  <si>
    <t>Solange</t>
  </si>
  <si>
    <t>Nunes Paiva</t>
  </si>
  <si>
    <t>44418574034@shopee.com.br</t>
  </si>
  <si>
    <t>R Martins de Lima</t>
  </si>
  <si>
    <t>1238</t>
  </si>
  <si>
    <t>91520000</t>
  </si>
  <si>
    <t>44418574034</t>
  </si>
  <si>
    <t>240404SSVMMSDS@shopee.com.br</t>
  </si>
  <si>
    <t>240404SSVMMSDS,000145</t>
  </si>
  <si>
    <t>2024-04-12T01:31:40.608Z</t>
  </si>
  <si>
    <t>05-04-2024 20:43:11</t>
  </si>
  <si>
    <t>Sabonete Liquido Intimo Vegano com Oleo de Coco e Extrato de Aloe Vera 150ml Piatan Natural sem parabenos sem petrolatos e sem silicones</t>
  </si>
  <si>
    <t>6610ccc94b6ff3d3fb45138f</t>
  </si>
  <si>
    <t>240406267HGF20</t>
  </si>
  <si>
    <t>06-04-2024 01:17:13</t>
  </si>
  <si>
    <t>Karine</t>
  </si>
  <si>
    <t>Yonezawa De Mello</t>
  </si>
  <si>
    <t>42025653808@shopee.com.br</t>
  </si>
  <si>
    <t>Avenida Henriqueta Soares</t>
  </si>
  <si>
    <t>Jardim Soares</t>
  </si>
  <si>
    <t>13976070</t>
  </si>
  <si>
    <t>42025653808</t>
  </si>
  <si>
    <t>240406267HGF20@shopee.com.br</t>
  </si>
  <si>
    <t>240406267HGF20,000169</t>
  </si>
  <si>
    <t>18-04-2024 21:00:00</t>
  </si>
  <si>
    <t>2024-04-15T19:24:09.107Z</t>
  </si>
  <si>
    <t>08-04-2024 01:17:13</t>
  </si>
  <si>
    <t>Perfume Feminino Deo Colônia Body Splash 120ml Vegano Aroma Corporal Fragrância Frutal de Jabuticaba Cereja do Cerrado Jasmin Manacá Pitanga e Seriguela Piatan Natural - Jabuticaba</t>
  </si>
  <si>
    <t>*61060</t>
  </si>
  <si>
    <t>66113cbbf4b89557923f8c90</t>
  </si>
  <si>
    <t>24040631JSYQAD</t>
  </si>
  <si>
    <t>06-04-2024 09:14:51</t>
  </si>
  <si>
    <t>Lucivania</t>
  </si>
  <si>
    <t>07033459408@shopee.com.br</t>
  </si>
  <si>
    <t>Rua José Carlos Coutinho</t>
  </si>
  <si>
    <t>612</t>
  </si>
  <si>
    <t>Cedro</t>
  </si>
  <si>
    <t>55020600</t>
  </si>
  <si>
    <t>07033459408</t>
  </si>
  <si>
    <t>24040631JSYQAD@shopee.com.br</t>
  </si>
  <si>
    <t>24040631JSYQAD,000174</t>
  </si>
  <si>
    <t>22-04-2024 21:00:00</t>
  </si>
  <si>
    <t>2024-04-19T18:22:00.724Z</t>
  </si>
  <si>
    <t>08-04-2024 09:14:51</t>
  </si>
  <si>
    <t>Sabonete Líquido Íntimo Piatan Natural Protege Aloe Vera e Oleo de coco Vegano sem sulfatos 200ml Neutro sem parabenos</t>
  </si>
  <si>
    <t>6611ad0da5a9bb53d62847ee</t>
  </si>
  <si>
    <t>2000007982471570</t>
  </si>
  <si>
    <t>06-04-2024 17:14:05</t>
  </si>
  <si>
    <t>Carina</t>
  </si>
  <si>
    <t>2000007982471570@mercadolibre.com</t>
  </si>
  <si>
    <t>Estrada Dos Bambus 120</t>
  </si>
  <si>
    <t>13233502</t>
  </si>
  <si>
    <t>45661911840</t>
  </si>
  <si>
    <t>2000007982471570,000181</t>
  </si>
  <si>
    <t>08-04-2024 17:14:05</t>
  </si>
  <si>
    <t>6612a5efc9c2c9981f5cf5e6</t>
  </si>
  <si>
    <t>2404075PAX4W6B</t>
  </si>
  <si>
    <t>07-04-2024 10:55:59</t>
  </si>
  <si>
    <t>Kauane</t>
  </si>
  <si>
    <t>gloria purcotes</t>
  </si>
  <si>
    <t>07684637932@shopee.com.br</t>
  </si>
  <si>
    <t>R Manoel Carvalho</t>
  </si>
  <si>
    <t>Roça Grande</t>
  </si>
  <si>
    <t>83402130</t>
  </si>
  <si>
    <t>07684637932</t>
  </si>
  <si>
    <t>2404075PAX4W6B@shopee.com.br</t>
  </si>
  <si>
    <t>2404075PAX4W6B,000188</t>
  </si>
  <si>
    <t>17-04-2024 21:00:00</t>
  </si>
  <si>
    <t>2024-04-15T18:03:05.729Z</t>
  </si>
  <si>
    <t>09-04-2024 10:55:59</t>
  </si>
  <si>
    <t>6613c51085c6320fc7c33e27</t>
  </si>
  <si>
    <t>2404050CMN4CF0</t>
  </si>
  <si>
    <t>08-04-2024 07:21:04</t>
  </si>
  <si>
    <t>Margarida</t>
  </si>
  <si>
    <t>Maria Da Costa Rosa</t>
  </si>
  <si>
    <t>11216120676@shopee.com.br</t>
  </si>
  <si>
    <t>Rua independência/Bairro Novo Horizonte</t>
  </si>
  <si>
    <t>Ao lado do Bar do Zé Moreira</t>
  </si>
  <si>
    <t>Rodeiro</t>
  </si>
  <si>
    <t>36510000</t>
  </si>
  <si>
    <t>11216120676</t>
  </si>
  <si>
    <t>2404050CMN4CF0@shopee.com.br</t>
  </si>
  <si>
    <t>2404050CMN4CF0,000198</t>
  </si>
  <si>
    <t>2024-04-18T01:32:42.813Z</t>
  </si>
  <si>
    <t>10-04-2024 07:21:04</t>
  </si>
  <si>
    <t>Desodorante Piatan Natural Roll On Romã Vegano Renova 55ml Sem Alumínio Feminino Bloqueador de Odor Livre de crueldade sem triclosan e sem parabenos</t>
  </si>
  <si>
    <t>6613d0260d33d9d0461bda7b</t>
  </si>
  <si>
    <t>2000007992163792</t>
  </si>
  <si>
    <t>08-04-2024 08:08:22</t>
  </si>
  <si>
    <t>Crespo Nunez</t>
  </si>
  <si>
    <t>2000007992163792@mercadolibre.com</t>
  </si>
  <si>
    <t>Rua 54</t>
  </si>
  <si>
    <t>quadra G lote 06</t>
  </si>
  <si>
    <t>Boa Vista</t>
  </si>
  <si>
    <t>Itapuranga</t>
  </si>
  <si>
    <t>76680000</t>
  </si>
  <si>
    <t>06542898166</t>
  </si>
  <si>
    <t>quadra G lote 06 Referencia: Rua perpendicular ao Smart Ávila, portão grade marrom</t>
  </si>
  <si>
    <t>2000005612129029,000200</t>
  </si>
  <si>
    <t>08-04-2024 00:00:00</t>
  </si>
  <si>
    <t>Kit 3 Desodorantes Feminino Vegano Roll On Renova 55ml</t>
  </si>
  <si>
    <t>6614751d1ed4bceef8e054de</t>
  </si>
  <si>
    <t>240409962KYSXR</t>
  </si>
  <si>
    <t>08-04-2024 19:52:13</t>
  </si>
  <si>
    <t>240409962KYSXR@shopee.com.br</t>
  </si>
  <si>
    <t>240409962KYSXR,000212</t>
  </si>
  <si>
    <t>2024-05-02T13:41:31.776Z</t>
  </si>
  <si>
    <t>10-04-2024 19:52:13</t>
  </si>
  <si>
    <t>6614dffcebeba3bb150ca07a</t>
  </si>
  <si>
    <t>702-2991862-1912252</t>
  </si>
  <si>
    <t>09-04-2024 03:28:12</t>
  </si>
  <si>
    <t>Cibele</t>
  </si>
  <si>
    <t>Lemos Correa</t>
  </si>
  <si>
    <t>nczzynm708mq2th@marketplace.amazon.com.br</t>
  </si>
  <si>
    <t>98266-5655</t>
  </si>
  <si>
    <t>Avenida Bernardo Sayão</t>
  </si>
  <si>
    <t>1430</t>
  </si>
  <si>
    <t>Setor Marechal Rondon</t>
  </si>
  <si>
    <t>74560070</t>
  </si>
  <si>
    <t>01548772127</t>
  </si>
  <si>
    <t>702-2991862-1912252,000221</t>
  </si>
  <si>
    <t>17-04-2024 00:00:00</t>
  </si>
  <si>
    <t>66159a3f5d35453d1d8846f3</t>
  </si>
  <si>
    <t>702-6692926-9419467</t>
  </si>
  <si>
    <t>09-04-2024 16:42:55</t>
  </si>
  <si>
    <t>jb15c6d3lmt4pn4@marketplace.amazon.com.br</t>
  </si>
  <si>
    <t>95211-2728</t>
  </si>
  <si>
    <t>Rua Miguel dos Santos Pelegrino</t>
  </si>
  <si>
    <t>casa Jardim Saporito</t>
  </si>
  <si>
    <t>Jardim Saporito</t>
  </si>
  <si>
    <t>Taboão da Serra</t>
  </si>
  <si>
    <t>06783040</t>
  </si>
  <si>
    <t>36749132839</t>
  </si>
  <si>
    <t>Nogueira da Silva</t>
  </si>
  <si>
    <t>702-6692926-9419467,000225</t>
  </si>
  <si>
    <t>6615fd95523ab1b4235d548f</t>
  </si>
  <si>
    <t>24040618HG8PYX</t>
  </si>
  <si>
    <t>09-04-2024 23:46:45</t>
  </si>
  <si>
    <t>24040618HG8PYX@shopee.com.br</t>
  </si>
  <si>
    <t>24040618HG8PYX,000228</t>
  </si>
  <si>
    <t>19-04-2024 21:00:00</t>
  </si>
  <si>
    <t>2024-04-22T18:27:45.067Z</t>
  </si>
  <si>
    <t>11-04-2024 23:46:45</t>
  </si>
  <si>
    <t>661680f1226598311f4616f2</t>
  </si>
  <si>
    <t>2000008009763664</t>
  </si>
  <si>
    <t>10-04-2024 09:07:13</t>
  </si>
  <si>
    <t>SYLMARA</t>
  </si>
  <si>
    <t>GENERAL</t>
  </si>
  <si>
    <t>2000008009763664@mercadolibre.com</t>
  </si>
  <si>
    <t>Travessa boa nova</t>
  </si>
  <si>
    <t>23</t>
  </si>
  <si>
    <t>Vila Carolina</t>
  </si>
  <si>
    <t>02723140</t>
  </si>
  <si>
    <t>08684682823</t>
  </si>
  <si>
    <t>Sylmara</t>
  </si>
  <si>
    <t>Peres</t>
  </si>
  <si>
    <t>Travessa Boa Nova</t>
  </si>
  <si>
    <t>2000008009763664,000233</t>
  </si>
  <si>
    <t>14-04-2024 00:00:00</t>
  </si>
  <si>
    <t>12-04-2024 00:00:00</t>
  </si>
  <si>
    <t>Desodorantes Feminino Vegano Roll On Renova 55ml C/3 - Piata</t>
  </si>
  <si>
    <t>6616f1566818377ded6f1df1</t>
  </si>
  <si>
    <t>240411DV9QMKV3</t>
  </si>
  <si>
    <t>10-04-2024 17:06:46</t>
  </si>
  <si>
    <t>Martins da Silveira</t>
  </si>
  <si>
    <t>81468148591@shopee.com.br</t>
  </si>
  <si>
    <t>R Fernando G Ferreira Farolândia</t>
  </si>
  <si>
    <t>Edf  Ieda Maria Apt 102</t>
  </si>
  <si>
    <t>Farolândia</t>
  </si>
  <si>
    <t>49030340</t>
  </si>
  <si>
    <t>81468148591</t>
  </si>
  <si>
    <t>240411DV9QMKV3@shopee.com.br</t>
  </si>
  <si>
    <t>240411DV9QMKV3,000239</t>
  </si>
  <si>
    <t>2024-04-20T16:05:02.760Z</t>
  </si>
  <si>
    <t>12-04-2024 17:06:46</t>
  </si>
  <si>
    <t>Creme Hidratante para as Mãos Natural Hidrata Vegano 50g Piatan Com Quinoa Oleo de amêndoas e manteiga de karité sem parabenos silicones e petrolatos</t>
  </si>
  <si>
    <t>6616fd43b314686300cbb70a</t>
  </si>
  <si>
    <t>LU-13274707224314122650</t>
  </si>
  <si>
    <t>10-04-2024 17:57:39</t>
  </si>
  <si>
    <t>Thielle</t>
  </si>
  <si>
    <t>Silva Gonçalves</t>
  </si>
  <si>
    <t>LU-1327470722431412@alias.integracommerce.com.br</t>
  </si>
  <si>
    <t>RUA DO CERRO</t>
  </si>
  <si>
    <t>LAGEADO</t>
  </si>
  <si>
    <t>91787020</t>
  </si>
  <si>
    <t>86393812087</t>
  </si>
  <si>
    <t>casa verde, em frente ao poste de luz</t>
  </si>
  <si>
    <t>LU-1327470722431412,000250</t>
  </si>
  <si>
    <t>Nota fiscal enviada com sucesso para o Magazine Luiza.
Etiqueta gerado(a) via painel
Arquivo Zpl gerado(a) via painel</t>
  </si>
  <si>
    <t>05-05-2024 21:00:00</t>
  </si>
  <si>
    <t>10-04-2024 18:05:39</t>
  </si>
  <si>
    <t>12-04-2024 18:05:39</t>
  </si>
  <si>
    <t>Kit Ágata Presenteável</t>
  </si>
  <si>
    <t>*9011</t>
  </si>
  <si>
    <t>6617d9d6c8c61edf6f47eddb</t>
  </si>
  <si>
    <t>240411FMEEQ8FF</t>
  </si>
  <si>
    <t>11-04-2024 09:38:46</t>
  </si>
  <si>
    <t>47054145860@shopee.com.br</t>
  </si>
  <si>
    <t>Rua Leonardo da Vinci</t>
  </si>
  <si>
    <t>499</t>
  </si>
  <si>
    <t>Jardim Oriente</t>
  </si>
  <si>
    <t>12236200</t>
  </si>
  <si>
    <t>47054145860</t>
  </si>
  <si>
    <t>240411FMEEQ8FF@shopee.com.br</t>
  </si>
  <si>
    <t>240411FMEEQ8FF,000249</t>
  </si>
  <si>
    <t>2024-04-17T19:14:41.407Z</t>
  </si>
  <si>
    <t>15-04-2024 09:38:46</t>
  </si>
  <si>
    <t>Creme Dental em Gel Natural e Vegano com Carvão Ativado Melaleuca e Aloe Vera 90g Piatan Sem parabenos flúor sulfatos com Xilitol</t>
  </si>
  <si>
    <t>6619952a2abf37a457b77475</t>
  </si>
  <si>
    <t>240413JXRMB29T</t>
  </si>
  <si>
    <t>12-04-2024 17:10:18</t>
  </si>
  <si>
    <t>240413JXRMB29T@shopee.com.br</t>
  </si>
  <si>
    <t>240413JXRMB29T,000267</t>
  </si>
  <si>
    <t>23-04-2024 21:00:00</t>
  </si>
  <si>
    <t>2024-04-20T14:55:42.478Z</t>
  </si>
  <si>
    <t>15-04-2024 17:10:18</t>
  </si>
  <si>
    <t>Sabonete Líquido Íntimo PH da pele Piatan Natural Protege Extrato de Aloe Vera e Oleo de coco Vegano sem sulfatos 200ml Neutro sem parabenos sem silicones e óleos minerais</t>
  </si>
  <si>
    <t>661999ce3963c9a31db7e4b1</t>
  </si>
  <si>
    <t>240413K04H3MAF</t>
  </si>
  <si>
    <t>12-04-2024 17:30:06</t>
  </si>
  <si>
    <t>Michael</t>
  </si>
  <si>
    <t>Maia</t>
  </si>
  <si>
    <t>14466632723@shopee.com.br</t>
  </si>
  <si>
    <t>Avenida Elias Antônio Issa</t>
  </si>
  <si>
    <t>564</t>
  </si>
  <si>
    <t>Loja PetCria</t>
  </si>
  <si>
    <t>31570010</t>
  </si>
  <si>
    <t>14466632723</t>
  </si>
  <si>
    <t>240413K04H3MAF@shopee.com.br</t>
  </si>
  <si>
    <t>240413K04H3MAF,000266</t>
  </si>
  <si>
    <t>24-04-2024 21:00:00</t>
  </si>
  <si>
    <t>2024-04-22T14:49:38.383Z</t>
  </si>
  <si>
    <t>15-04-2024 17:30:06</t>
  </si>
  <si>
    <t>Desodorante Roll on Piatan Natural Vegano Sem Aluminio Kit com 03 und Variadas Renova Protege e Do Rui sem parabenos sem triclosan</t>
  </si>
  <si>
    <t>661a86ccfc3e75a4377f9b28</t>
  </si>
  <si>
    <t>240413MQSERP34</t>
  </si>
  <si>
    <t>13-04-2024 10:21:16</t>
  </si>
  <si>
    <t>Giselle</t>
  </si>
  <si>
    <t>marques de araujo</t>
  </si>
  <si>
    <t>31122516878@shopee.com.br</t>
  </si>
  <si>
    <t>R Sta Catarina</t>
  </si>
  <si>
    <t>541</t>
  </si>
  <si>
    <t>Apto 72 bl3</t>
  </si>
  <si>
    <t>Parque São Jorge</t>
  </si>
  <si>
    <t>03086025</t>
  </si>
  <si>
    <t>31122516878</t>
  </si>
  <si>
    <t>240413MQSERP34@shopee.com.br</t>
  </si>
  <si>
    <t>240413MQSERP34,000274</t>
  </si>
  <si>
    <t>2024-04-24T00:08:01.574Z</t>
  </si>
  <si>
    <t>15-04-2024 10:21:16</t>
  </si>
  <si>
    <t>661bedebd1c47b0e4802ac6f</t>
  </si>
  <si>
    <t>701-5086381-5170628</t>
  </si>
  <si>
    <t>14-04-2024 11:53:31</t>
  </si>
  <si>
    <t>Teixeira</t>
  </si>
  <si>
    <t>xdsnln81hnnh8c8@marketplace.amazon.com.br</t>
  </si>
  <si>
    <t>99663-8187</t>
  </si>
  <si>
    <t>Rua Príncipe Luis II</t>
  </si>
  <si>
    <t>Residencial Jardim de Mônaco</t>
  </si>
  <si>
    <t>Hortolândia</t>
  </si>
  <si>
    <t>13189278</t>
  </si>
  <si>
    <t>35723892835</t>
  </si>
  <si>
    <t>701-5086381-5170628,000284</t>
  </si>
  <si>
    <t>23-04-2024 00:00:00</t>
  </si>
  <si>
    <t>15-04-2024 00:00:00</t>
  </si>
  <si>
    <t>661c5311daa280bb0fc382c8</t>
  </si>
  <si>
    <t>LU-13286707231145942650</t>
  </si>
  <si>
    <t>14-04-2024 19:05:05</t>
  </si>
  <si>
    <t>eric</t>
  </si>
  <si>
    <t>luis da silva orso</t>
  </si>
  <si>
    <t>LU-1328670723114594@alias.integracommerce.com.br</t>
  </si>
  <si>
    <t>RUA 10B CHACARA 131</t>
  </si>
  <si>
    <t>Entrada A Summervile</t>
  </si>
  <si>
    <t>SETOR HABITACIONAL VICENTE PIR</t>
  </si>
  <si>
    <t>72007195</t>
  </si>
  <si>
    <t>80454305168</t>
  </si>
  <si>
    <t>Castelo Forte</t>
  </si>
  <si>
    <t>LU-1328670723114594,000285</t>
  </si>
  <si>
    <t>Nota fiscal enviada com sucesso para o Magazine Luiza.
campos alterados: status, shipments
campos alterados: status, shipments
campos alterados: status, shipments
campos alterados: status, shipments
Etiqueta gerado(a) via painel
Arquivo Zpl gerado(a) via painel</t>
  </si>
  <si>
    <t>16-04-2024 19:05:05</t>
  </si>
  <si>
    <t>Desodorante feminino Roll On VEGANO Protege 55ml Sem Alumínio</t>
  </si>
  <si>
    <t>661c85e3dab811ba7feb0870</t>
  </si>
  <si>
    <t>8397-132760625</t>
  </si>
  <si>
    <t>14-04-2024 22:41:55</t>
  </si>
  <si>
    <t>Andreia Cristina</t>
  </si>
  <si>
    <t>de Oliveira Consolim Ribeiro Liberto</t>
  </si>
  <si>
    <t>YW5kcmVpYWNvY3JpY@grupoboticario.com.br</t>
  </si>
  <si>
    <t>999219902</t>
  </si>
  <si>
    <t>Alameda Ezequiel Mantoanelli</t>
  </si>
  <si>
    <t>Casa D30</t>
  </si>
  <si>
    <t>13340350</t>
  </si>
  <si>
    <t>30916761886</t>
  </si>
  <si>
    <t xml:space="preserve">Andreia Cristina </t>
  </si>
  <si>
    <t>132760625,000287</t>
  </si>
  <si>
    <t>campos alterados: status, sub_status</t>
  </si>
  <si>
    <t>22-04-2024 22:41:48</t>
  </si>
  <si>
    <t>14-04-2024 22:43:11</t>
  </si>
  <si>
    <t>16-04-2024 22:43:11</t>
  </si>
  <si>
    <t>661cff82505b2bbb863eedda</t>
  </si>
  <si>
    <t>LU-13287707231641092650</t>
  </si>
  <si>
    <t>15-04-2024 07:20:50</t>
  </si>
  <si>
    <t>Eduardo</t>
  </si>
  <si>
    <t>Vicente Ventura</t>
  </si>
  <si>
    <t>LU-1328770723164109@alias.integracommerce.com.br</t>
  </si>
  <si>
    <t>MARIO AGOSTINELLI</t>
  </si>
  <si>
    <t>155</t>
  </si>
  <si>
    <t>Bloco1 apt 201</t>
  </si>
  <si>
    <t>JACAREPAGUA</t>
  </si>
  <si>
    <t>22775046</t>
  </si>
  <si>
    <t>85791482787</t>
  </si>
  <si>
    <t>Rio 2 Borgonha</t>
  </si>
  <si>
    <t>LU-1328770723164109,000289</t>
  </si>
  <si>
    <t>Nota fiscal enviada com sucesso para o Magazine Luiza.
Etiqueta gerado(a) via painel
Arquivo Zpl gerado(a) via painel
Ocorreu um erro ao atualizar o pedido para Enviado: Ocorreu um erro de validação
	Não é possível atualizar um pedido para um status anterior. DELIVERED atualizando para o status: SHIPPED</t>
  </si>
  <si>
    <t>02-05-2024 21:00:00</t>
  </si>
  <si>
    <t>15-04-2024 07:25:21</t>
  </si>
  <si>
    <t>17-04-2024 07:25:21</t>
  </si>
  <si>
    <t>Kit 3 Sabonetes Líquido Íntimo VEGANO Protege 200ml</t>
  </si>
  <si>
    <t>661d8508242c3924b88d8cb8</t>
  </si>
  <si>
    <t>701-4567525-1895430</t>
  </si>
  <si>
    <t>15-04-2024 16:50:32</t>
  </si>
  <si>
    <t>701-4567525-1895430,000302</t>
  </si>
  <si>
    <t>24-04-2024 00:00:00</t>
  </si>
  <si>
    <t>16-04-2024 00:00:00</t>
  </si>
  <si>
    <t>661da2c66d201bef71400806</t>
  </si>
  <si>
    <t>240416TMU8QYFR</t>
  </si>
  <si>
    <t>15-04-2024 18:57:26</t>
  </si>
  <si>
    <t>WELMA</t>
  </si>
  <si>
    <t>SOUSA SANTOS</t>
  </si>
  <si>
    <t>75976684300@shopee.com.br</t>
  </si>
  <si>
    <t>R Sevilha Condominio Sabiá</t>
  </si>
  <si>
    <t>BLOCO 1 APARTAMENTO 302</t>
  </si>
  <si>
    <t>Turu</t>
  </si>
  <si>
    <t>65066325</t>
  </si>
  <si>
    <t>75976684300</t>
  </si>
  <si>
    <t>240416TMU8QYFR@shopee.com.br</t>
  </si>
  <si>
    <t>240416TMU8QYFR,000310</t>
  </si>
  <si>
    <t>03-05-2024 21:00:00</t>
  </si>
  <si>
    <t>2024-05-05T12:00:33.757Z</t>
  </si>
  <si>
    <t>17-04-2024 18:57:26</t>
  </si>
  <si>
    <t>Sabonete Liquido Intimo Vegano Natural Oleo de Melaleuca e Extrato de Aloe Vera 150 ml Piatan sem parabenos sulfatos silicones e oleos minerais</t>
  </si>
  <si>
    <t>661dd0af62241a7edea45ff3</t>
  </si>
  <si>
    <t>240415SRTPD9YN</t>
  </si>
  <si>
    <t>15-04-2024 22:13:19</t>
  </si>
  <si>
    <t>Francesconi</t>
  </si>
  <si>
    <t>40595391800@shopee.com.br</t>
  </si>
  <si>
    <t>R Pe Egídio J Porto</t>
  </si>
  <si>
    <t>194d</t>
  </si>
  <si>
    <t>Casa bege 194d</t>
  </si>
  <si>
    <t>Vila Rosalina</t>
  </si>
  <si>
    <t>Franco da Rocha</t>
  </si>
  <si>
    <t>07807060</t>
  </si>
  <si>
    <t>40595391800</t>
  </si>
  <si>
    <t>240415SRTPD9YN@shopee.com.br</t>
  </si>
  <si>
    <t>240415SRTPD9YN,000314</t>
  </si>
  <si>
    <t>campos alterados: status, shipments
Arquivo da Nota fiscal enviado a Shopee.</t>
  </si>
  <si>
    <t>2024-04-22T18:49:17.951Z</t>
  </si>
  <si>
    <t>17-04-2024 22:13:19</t>
  </si>
  <si>
    <t>661eb6f5769c5cb2dda944b5</t>
  </si>
  <si>
    <t>701-8675068-9639407</t>
  </si>
  <si>
    <t>16-04-2024 14:35:49</t>
  </si>
  <si>
    <t>Maria Pereira</t>
  </si>
  <si>
    <t>rwhgyzhfb39xg90@marketplace.amazon.com.br</t>
  </si>
  <si>
    <t>98348-3101</t>
  </si>
  <si>
    <t>Rua Joaquim Antunes</t>
  </si>
  <si>
    <t>727</t>
  </si>
  <si>
    <t>Conjunto 14 Pinheiros</t>
  </si>
  <si>
    <t>05415012</t>
  </si>
  <si>
    <t>29220646897</t>
  </si>
  <si>
    <t>701-8675068-9639407,000326</t>
  </si>
  <si>
    <t>Nota Fiscal aceita pelo Marketplace.
A Amazon retirou o pacote do vendedor.</t>
  </si>
  <si>
    <t>661ecb49c488dfd0ee3b9932</t>
  </si>
  <si>
    <t>702-7091339-1086658</t>
  </si>
  <si>
    <t>16-04-2024 16:02:33</t>
  </si>
  <si>
    <t>Paloma</t>
  </si>
  <si>
    <t>crislaine</t>
  </si>
  <si>
    <t>8ndrmjgxf3t85lq@marketplace.amazon.com.br</t>
  </si>
  <si>
    <t>99735-1031</t>
  </si>
  <si>
    <t xml:space="preserve">Avenida Vereador João Narcisore João Narciso </t>
  </si>
  <si>
    <t>Casa Cachoeira</t>
  </si>
  <si>
    <t>Cachoeira</t>
  </si>
  <si>
    <t>38610298</t>
  </si>
  <si>
    <t>11448853613</t>
  </si>
  <si>
    <t>702-7091339-1086658,000329</t>
  </si>
  <si>
    <t>29-04-2024 00:00:00</t>
  </si>
  <si>
    <t>Sabonete Liquido Intimo Vegano Melaleuca + Aloe Vera 150ml - Piatan Natural</t>
  </si>
  <si>
    <t>661f1160d470e42a1a27dc35</t>
  </si>
  <si>
    <t>24041708M13CE8</t>
  </si>
  <si>
    <t>16-04-2024 21:01:36</t>
  </si>
  <si>
    <t>24041708M13CE8@shopee.com.br</t>
  </si>
  <si>
    <t>24041708M13CE8,000337</t>
  </si>
  <si>
    <t>2024-05-02T04:49:55.858Z</t>
  </si>
  <si>
    <t>18-04-2024 21:01:36</t>
  </si>
  <si>
    <t>Desodorante Roll On Protege Piatan Natural Neutro Sem Aluminio Vegano Protege Feminino Sem Cheiro 55ml Não mancha a roupa Clareador</t>
  </si>
  <si>
    <t>661f3c6bb8ff4b2ad0b347c5</t>
  </si>
  <si>
    <t>2404170M230KHE</t>
  </si>
  <si>
    <t>17-04-2024 00:05:15</t>
  </si>
  <si>
    <t>Aredha</t>
  </si>
  <si>
    <t>Franco Vieira</t>
  </si>
  <si>
    <t>08870570479@shopee.com.br</t>
  </si>
  <si>
    <t>Rua João Rufino</t>
  </si>
  <si>
    <t>197</t>
  </si>
  <si>
    <t>Res. solar da vila bl e ap 504</t>
  </si>
  <si>
    <t>Ponta Negra</t>
  </si>
  <si>
    <t>Natal</t>
  </si>
  <si>
    <t>Rio Grande do Norte</t>
  </si>
  <si>
    <t>59090620</t>
  </si>
  <si>
    <t>08870570479</t>
  </si>
  <si>
    <t>2404170M230KHE@shopee.com.br</t>
  </si>
  <si>
    <t>2404170M230KHE,000341</t>
  </si>
  <si>
    <t>28-04-2024 21:00:00</t>
  </si>
  <si>
    <t>2024-05-01T03:06:29.551Z</t>
  </si>
  <si>
    <t>19-04-2024 00:05:15</t>
  </si>
  <si>
    <t>661fa1f7a025ef4c7c069b00</t>
  </si>
  <si>
    <t>2404171CUKHNY4</t>
  </si>
  <si>
    <t>17-04-2024 07:18:31</t>
  </si>
  <si>
    <t>Jair</t>
  </si>
  <si>
    <t>Soares Mariano Junior</t>
  </si>
  <si>
    <t>11398686751@shopee.com.br</t>
  </si>
  <si>
    <t>Rua Juca Paiva</t>
  </si>
  <si>
    <t>Resende</t>
  </si>
  <si>
    <t>Mirante das Agulhas</t>
  </si>
  <si>
    <t>27524565</t>
  </si>
  <si>
    <t>11398686751</t>
  </si>
  <si>
    <t>2404171CUKHNY4@shopee.com.br</t>
  </si>
  <si>
    <t>2404171CUKHNY4,000344</t>
  </si>
  <si>
    <t>2024-05-04T05:02:04.686Z</t>
  </si>
  <si>
    <t>19-04-2024 07:18:32</t>
  </si>
  <si>
    <t>661fda1c6826eaba1f9ee184</t>
  </si>
  <si>
    <t>LU-13293707235675952650</t>
  </si>
  <si>
    <t>17-04-2024 11:18:04</t>
  </si>
  <si>
    <t>HORACIO</t>
  </si>
  <si>
    <t>SCABELLO JUNIOR</t>
  </si>
  <si>
    <t>LU-1329370723567595@alias.integracommerce.com.br</t>
  </si>
  <si>
    <t>PADRE FRANCISCO SALES COLTURATO</t>
  </si>
  <si>
    <t>ARARAQUARA</t>
  </si>
  <si>
    <t>03001338806</t>
  </si>
  <si>
    <t>enfrente posto shel</t>
  </si>
  <si>
    <t>LU-1329370723567595,000346</t>
  </si>
  <si>
    <t>29-04-2024 21:00:00</t>
  </si>
  <si>
    <t>17-04-2024 11:23:39</t>
  </si>
  <si>
    <t>19-04-2024 11:23:39</t>
  </si>
  <si>
    <t>Desodorantes Vegano Masculino Roll On do Rui Kit C/3 - Piatan Natural</t>
  </si>
  <si>
    <t>6621563dcc8434194643652b</t>
  </si>
  <si>
    <t>2000008074125176,2000008074134406,2000008074126924,2000008074126926</t>
  </si>
  <si>
    <t>18-04-2024 14:19:57</t>
  </si>
  <si>
    <t>2000008074126926@mercadolibre.com</t>
  </si>
  <si>
    <t>Avenida Major Nicácio</t>
  </si>
  <si>
    <t>Vila Santa Cruz</t>
  </si>
  <si>
    <t>ap 81 Referencia: Maison Royale</t>
  </si>
  <si>
    <t>2000005655920065,000367</t>
  </si>
  <si>
    <t>25-04-2024 00:00:00</t>
  </si>
  <si>
    <t>22-04-2024 00:00:00</t>
  </si>
  <si>
    <t>Máscara Capilar Ultra Hidratante Natural Hidrata 280g</t>
  </si>
  <si>
    <t>*2203</t>
  </si>
  <si>
    <t>6621757fa5649316b6b8c369</t>
  </si>
  <si>
    <t>702-1092220-4405840</t>
  </si>
  <si>
    <t>18-04-2024 16:33:19</t>
  </si>
  <si>
    <t>702-1092220-4405840,000358</t>
  </si>
  <si>
    <t>26-04-2024 00:00:00</t>
  </si>
  <si>
    <t>19-04-2024 00:00:00</t>
  </si>
  <si>
    <t>6621876aab355f5ce357ce2b</t>
  </si>
  <si>
    <t>702-4340848-5925865</t>
  </si>
  <si>
    <t>18-04-2024 17:49:46</t>
  </si>
  <si>
    <t>702-4340848-5925865,000360</t>
  </si>
  <si>
    <t>03-05-2024 00:00:00</t>
  </si>
  <si>
    <t>6621a1dbb3af92a9e4efee69</t>
  </si>
  <si>
    <t>24041956UFA3HA</t>
  </si>
  <si>
    <t>18-04-2024 19:42:35</t>
  </si>
  <si>
    <t>Anaíde</t>
  </si>
  <si>
    <t>Lamendola</t>
  </si>
  <si>
    <t>07622823635@shopee.com.br</t>
  </si>
  <si>
    <t>Rua Júlio de Castilho</t>
  </si>
  <si>
    <t>Ap 203 Bloco 5</t>
  </si>
  <si>
    <t>30570080</t>
  </si>
  <si>
    <t>07622823635</t>
  </si>
  <si>
    <t>24041956UFA3HA@shopee.com.br</t>
  </si>
  <si>
    <t>24041956UFA3HA,000359</t>
  </si>
  <si>
    <t>26-04-2024 21:00:00</t>
  </si>
  <si>
    <t>2024-05-02T03:33:54.029Z</t>
  </si>
  <si>
    <t>22-04-2024 19:42:35</t>
  </si>
  <si>
    <t>66224d706e4d8c7363d27cc7</t>
  </si>
  <si>
    <t>2404196FUY2VD3</t>
  </si>
  <si>
    <t>19-04-2024 07:54:40</t>
  </si>
  <si>
    <t>07876252648@shopee.com.br</t>
  </si>
  <si>
    <t>Entregas- seg a sex -8 as 17</t>
  </si>
  <si>
    <t>2404196FUY2VD3@shopee.com.br</t>
  </si>
  <si>
    <t>2404196FUY2VD3,000363</t>
  </si>
  <si>
    <t>2024-05-02T11:00:42.015Z</t>
  </si>
  <si>
    <t>22-04-2024 07:54:40</t>
  </si>
  <si>
    <t>6622738156d9a3a4ca5ddee8</t>
  </si>
  <si>
    <t>2404196RSBH2D5</t>
  </si>
  <si>
    <t>19-04-2024 10:37:05</t>
  </si>
  <si>
    <t>Marcos</t>
  </si>
  <si>
    <t>Vieira</t>
  </si>
  <si>
    <t>01084318784@shopee.com.br</t>
  </si>
  <si>
    <t>Rua Marquês de Abrantes</t>
  </si>
  <si>
    <t>Apto. 1008</t>
  </si>
  <si>
    <t>22230061</t>
  </si>
  <si>
    <t>01084318784</t>
  </si>
  <si>
    <t>2404196RSBH2D5@shopee.com.br</t>
  </si>
  <si>
    <t>2404196RSBH2D5,000365</t>
  </si>
  <si>
    <t>06-05-2024 21:00:00</t>
  </si>
  <si>
    <t>2024-04-25T00:25:29.569Z</t>
  </si>
  <si>
    <t>22-04-2024 10:37:05</t>
  </si>
  <si>
    <t>66228514ba245cade6ae61f8</t>
  </si>
  <si>
    <t>2404196W42UKR7</t>
  </si>
  <si>
    <t>19-04-2024 11:52:04</t>
  </si>
  <si>
    <t>2404196W42UKR7@shopee.com.br</t>
  </si>
  <si>
    <t>2404196W42UKR7,000370</t>
  </si>
  <si>
    <t>Não foi possível realizar o download do XML da nota fiscal, verifique se a URL está correta e se o servidor disponível
Arquivo da Nota fiscal enviado a Shopee.</t>
  </si>
  <si>
    <t>2024-05-02T12:58:59.191Z</t>
  </si>
  <si>
    <t>22-04-2024 11:52:04</t>
  </si>
  <si>
    <t>6623be28ec0cf6a188910b39</t>
  </si>
  <si>
    <t>24042097PP29NB</t>
  </si>
  <si>
    <t>20-04-2024 10:07:52</t>
  </si>
  <si>
    <t>De Oliveira Souza De Jesus</t>
  </si>
  <si>
    <t>03157147510@shopee.com.br</t>
  </si>
  <si>
    <t>Avenida ACM</t>
  </si>
  <si>
    <t>775</t>
  </si>
  <si>
    <t>Prox. a prefeitura municipal</t>
  </si>
  <si>
    <t>Barrocas</t>
  </si>
  <si>
    <t>48705000</t>
  </si>
  <si>
    <t>03157147510</t>
  </si>
  <si>
    <t>24042097PP29NB@shopee.com.br</t>
  </si>
  <si>
    <t>24042097PP29NB,000382</t>
  </si>
  <si>
    <t>2024-05-07T15:08:57.885Z</t>
  </si>
  <si>
    <t>22-04-2024 10:07:52</t>
  </si>
  <si>
    <t>6623eb4dfd40fed31e159567</t>
  </si>
  <si>
    <t>2000008087518636</t>
  </si>
  <si>
    <t>20-04-2024 13:20:29</t>
  </si>
  <si>
    <t>alexandra</t>
  </si>
  <si>
    <t>trasse de oliveira barbosa</t>
  </si>
  <si>
    <t>2000008087518636@mercadolibre.com</t>
  </si>
  <si>
    <t>Rua Governador Bento Munhoz da Rocha Neto</t>
  </si>
  <si>
    <t>Telêmaco Borba</t>
  </si>
  <si>
    <t>84261320</t>
  </si>
  <si>
    <t>01975440960</t>
  </si>
  <si>
    <t>RUA VEREADOR HUGO ADAMOWISKI</t>
  </si>
  <si>
    <t>136</t>
  </si>
  <si>
    <t>84261310</t>
  </si>
  <si>
    <t>2000008087518636,000385</t>
  </si>
  <si>
    <t xml:space="preserve">Não foi possível obter a nota fiscal no endereço fornecido: https://back.piatannatural.com.br/api/vtex/xml/52240423658713000142550030000003171863021746 </t>
  </si>
  <si>
    <t>6625169e524ca4495b4cbe99</t>
  </si>
  <si>
    <t>702-7227667-9261018</t>
  </si>
  <si>
    <t>21-04-2024 10:37:34</t>
  </si>
  <si>
    <t>702-7227667-9261018,000394</t>
  </si>
  <si>
    <t>Ocorreu um erro ao tentar enviar a Nota Fiscal ao Marketplacce, por favor valide as informações da Nota fiscal e reenvie a notificação para uma nova tentativa.
Aguardando a retirada do pacote pela Amazon do vendedor.
campos alterados: status, sub_status
Nota Fiscal aceita pelo Marketplace.
Aguardando a retirada do pacote pela Amazon do vendedor.
A Amazon retirou o pacote do vendedor.</t>
  </si>
  <si>
    <t>06-05-2024 00:00:00</t>
  </si>
  <si>
    <t>Sabonete Liquido Intimo Vegano Oleo de Coco + Aloe Vera 150ml - Piatan Natural</t>
  </si>
  <si>
    <t>Mascara Capilar Líquida Hidratação Profunda, Nutrição e Brilho Natural e Vegano de Proteína de Arroz e Xilitol 100ml 10 em 1 Piatan Natural</t>
  </si>
  <si>
    <t>*2503</t>
  </si>
  <si>
    <t>6627a8b8c43fcf909beb2052</t>
  </si>
  <si>
    <t>2000008106369396</t>
  </si>
  <si>
    <t>23-04-2024 09:25:28</t>
  </si>
  <si>
    <t>Caio Felipe</t>
  </si>
  <si>
    <t>Novelini</t>
  </si>
  <si>
    <t>2000008106369396@mercadolibre.com</t>
  </si>
  <si>
    <t>Rua Brás Cubas</t>
  </si>
  <si>
    <t>Casa 12 Referencia: Condominio Aroeira</t>
  </si>
  <si>
    <t>Maresias</t>
  </si>
  <si>
    <t>07115030</t>
  </si>
  <si>
    <t>33158212838</t>
  </si>
  <si>
    <t>Felipe Novelini</t>
  </si>
  <si>
    <t>Avenida Doutor Francisco Loup</t>
  </si>
  <si>
    <t>2000</t>
  </si>
  <si>
    <t>11628115</t>
  </si>
  <si>
    <t>2000005673064877,000403</t>
  </si>
  <si>
    <t>Ocorreu um erro ao enviar a nota fiscal para o MercadoLivre, recebemos o seguinte retorno ao tentar acessar a nota fiscal do local indicado: {"status":200,"nota":""}
Não foi possível obter a nota fiscal no endereço fornecido: https://back.piatannatural.com.br/api/vtex/xml/52240423658713000142550030000003391425855228 
campos alterados: status, sub_status
Ocorreu um erro ao enviar a nota fiscal para o MercadoLivre, recebemos o seguinte retorno ao tentar acessar a nota fiscal do local indicado: {"status":200,"nota":""}
Não foi possível obter a nota fiscal no endereço fornecido: https://back.piatannatural.com.br/api/vtex/xml/52240423658713000142550030000003391425855228 
Nota Fiscal enviada para o Mercado Livre com sucesso</t>
  </si>
  <si>
    <t>6627afcc956a9393fbf9c1ef</t>
  </si>
  <si>
    <t>702-4012435-5366620</t>
  </si>
  <si>
    <t>23-04-2024 09:55:40</t>
  </si>
  <si>
    <t>Gilmara</t>
  </si>
  <si>
    <t>2v8d24j45wtthxn@marketplace.amazon.com.br</t>
  </si>
  <si>
    <t>98</t>
  </si>
  <si>
    <t>98181-5536</t>
  </si>
  <si>
    <t>Rua José Burnett</t>
  </si>
  <si>
    <t>369</t>
  </si>
  <si>
    <t>Santa Helena</t>
  </si>
  <si>
    <t>65208000</t>
  </si>
  <si>
    <t>60206916329</t>
  </si>
  <si>
    <t>Fróes Menezes Mendes</t>
  </si>
  <si>
    <t>702-4012435-5366620,000405</t>
  </si>
  <si>
    <t>Ocorreu um erro ao tentar enviar a Nota Fiscal ao Marketplacce, por favor valide as informações da Nota fiscal e reenvie a notificação para uma nova tentativa.
Ocorreu um erro ao tentar enviar a Nota Fiscal ao Marketplacce, por favor valide as informações da Nota fiscal e reenvie a notificação para uma nova tentativa.
campos alterados: status, sub_status
Nota Fiscal aceita pelo Marketplace.
Aguardando a retirada do pacote pela Amazon do vendedor.
A Amazon retirou o pacote do vendedor.</t>
  </si>
  <si>
    <t>662813c01edd8119387f4488</t>
  </si>
  <si>
    <t>701-7608493-3286648</t>
  </si>
  <si>
    <t>23-04-2024 17:02:08</t>
  </si>
  <si>
    <t>Kleydiana</t>
  </si>
  <si>
    <t>do vale Sousa Silva</t>
  </si>
  <si>
    <t>nnz6l6zlsn0qd3p@marketplace.amazon.com.br</t>
  </si>
  <si>
    <t>559991435029</t>
  </si>
  <si>
    <t xml:space="preserve">Rua 13 de maio </t>
  </si>
  <si>
    <t>São Mateus do Maranhão</t>
  </si>
  <si>
    <t>65470000</t>
  </si>
  <si>
    <t>04285229390</t>
  </si>
  <si>
    <t>701-7608493-3286648,000416</t>
  </si>
  <si>
    <t>28-05-2024 00:00:00</t>
  </si>
  <si>
    <t>Desodorante Piatan Roll on Do Rui 55ml SEM ALUMÍNIO</t>
  </si>
  <si>
    <t>6628621aca060a80a237673b</t>
  </si>
  <si>
    <t>240424J29UYKDR</t>
  </si>
  <si>
    <t>23-04-2024 22:36:26</t>
  </si>
  <si>
    <t>Alves Reis</t>
  </si>
  <si>
    <t>01469278189@shopee.com.br</t>
  </si>
  <si>
    <t>Quadra QNL 17 Conjunto F</t>
  </si>
  <si>
    <t>Casa 13</t>
  </si>
  <si>
    <t>Taguatinga Norte</t>
  </si>
  <si>
    <t>72151706</t>
  </si>
  <si>
    <t>01469278189</t>
  </si>
  <si>
    <t>240424J29UYKDR@shopee.com.br</t>
  </si>
  <si>
    <t>240424J29UYKDR,000430</t>
  </si>
  <si>
    <t>2024-05-02T01:45:44.047Z</t>
  </si>
  <si>
    <t>25-04-2024 22:36:26</t>
  </si>
  <si>
    <t>66299f10a39ecad6e7762d58</t>
  </si>
  <si>
    <t>240425ME7UT0DE</t>
  </si>
  <si>
    <t>24-04-2024 21:08:48</t>
  </si>
  <si>
    <t>França</t>
  </si>
  <si>
    <t>240425ME7UT0DE@shopee.com.br</t>
  </si>
  <si>
    <t>240425ME7UT0DE,000440</t>
  </si>
  <si>
    <t>01-05-2024 21:00:00</t>
  </si>
  <si>
    <t>2024-05-08T03:28:59.671Z</t>
  </si>
  <si>
    <t>26-04-2024 21:08:48</t>
  </si>
  <si>
    <t>662a7d5e553f9737c2ebd969</t>
  </si>
  <si>
    <t>701-9503148-5030633</t>
  </si>
  <si>
    <t>25-04-2024 12:57:18</t>
  </si>
  <si>
    <t>Mylana</t>
  </si>
  <si>
    <t>dp5vrw8nrd7cb63@marketplace.amazon.com.br</t>
  </si>
  <si>
    <t>98117-8697</t>
  </si>
  <si>
    <t>Avenida Brigadeiro Eduardo Gomes</t>
  </si>
  <si>
    <t>4037</t>
  </si>
  <si>
    <t>Na Graci Bolos Mecejana</t>
  </si>
  <si>
    <t>Mecejana</t>
  </si>
  <si>
    <t>RR</t>
  </si>
  <si>
    <t>69304015</t>
  </si>
  <si>
    <t>03161202279</t>
  </si>
  <si>
    <t>701-9503148-5030633,000449</t>
  </si>
  <si>
    <t>662bada603617d38da2907c9</t>
  </si>
  <si>
    <t>240426RC100BVG</t>
  </si>
  <si>
    <t>26-04-2024 10:35:34</t>
  </si>
  <si>
    <t>Aparecida Paganini</t>
  </si>
  <si>
    <t>99848678700@shopee.com.br</t>
  </si>
  <si>
    <t>Rua Aleixo Netto</t>
  </si>
  <si>
    <t>Edificio Piccadilly - apto 503</t>
  </si>
  <si>
    <t>Praia do Canto</t>
  </si>
  <si>
    <t>29055260</t>
  </si>
  <si>
    <t>99848678700</t>
  </si>
  <si>
    <t>240426RC100BVG@shopee.com.br</t>
  </si>
  <si>
    <t>240426RC100BVG,000450</t>
  </si>
  <si>
    <t>07-05-2024 21:00:00</t>
  </si>
  <si>
    <t>2024-05-11T04:49:05.863Z</t>
  </si>
  <si>
    <t>29-04-2024 10:35:34</t>
  </si>
  <si>
    <t>KIt Shampoo e Condicionador Natural e Vegano Fortalece e Hidrata 300ml Piatan Natural Sem silicones</t>
  </si>
  <si>
    <t>662c488ffb8f205e79b165b6</t>
  </si>
  <si>
    <t>240427SH0XK0J5</t>
  </si>
  <si>
    <t>26-04-2024 21:36:31</t>
  </si>
  <si>
    <t>Elisangela</t>
  </si>
  <si>
    <t>Araujo Severo De Barros</t>
  </si>
  <si>
    <t>07008603711@shopee.com.br</t>
  </si>
  <si>
    <t>Estrada Rodrigues Caldas</t>
  </si>
  <si>
    <t>2543</t>
  </si>
  <si>
    <t>22713374</t>
  </si>
  <si>
    <t>07008603711</t>
  </si>
  <si>
    <t>240427SH0XK0J5@shopee.com.br</t>
  </si>
  <si>
    <t>240427SH0XK0J5,000463</t>
  </si>
  <si>
    <t>Não foi possível realizar o download do XML da nota fiscal, verifique se a URL está correta e se o servidor disponível
Não foi possível realizar o download do XML da nota fiscal, verifique se a URL está correta e se o servidor disponível</t>
  </si>
  <si>
    <t>09-05-2024 21:00:00</t>
  </si>
  <si>
    <t>2024-05-07T15:27:09.299Z</t>
  </si>
  <si>
    <t>29-04-2024 21:36:31</t>
  </si>
  <si>
    <t>662d2cf74f4dddb06becd838</t>
  </si>
  <si>
    <t>240427RSV37QE6</t>
  </si>
  <si>
    <t>27-04-2024 13:51:03</t>
  </si>
  <si>
    <t>240427RSV37QE6@shopee.com.br</t>
  </si>
  <si>
    <t>240427RSV37QE6,000469</t>
  </si>
  <si>
    <t>2024-05-07T22:45:08.710Z</t>
  </si>
  <si>
    <t>29-04-2024 13:51:03</t>
  </si>
  <si>
    <t>662d7e0f31027ea7d8a78542</t>
  </si>
  <si>
    <t>701-2699541-5234632</t>
  </si>
  <si>
    <t>27-04-2024 19:37:03</t>
  </si>
  <si>
    <t>Dias da Silva</t>
  </si>
  <si>
    <t>j8z92jp19zg7dx9@marketplace.amazon.com.br</t>
  </si>
  <si>
    <t>97002-1674</t>
  </si>
  <si>
    <t>Avenida Ernani Cardoso</t>
  </si>
  <si>
    <t>Bl 1, Apto 404 Cascadura</t>
  </si>
  <si>
    <t>Cascadura</t>
  </si>
  <si>
    <t>21310310</t>
  </si>
  <si>
    <t>14191116711</t>
  </si>
  <si>
    <t>701-2699541-5234632,000472</t>
  </si>
  <si>
    <t>Ocorreu um erro ao tentar enviar a Nota Fiscal ao Marketplacce, por favor valide as informações da Nota fiscal e reenvie a notificação para uma nova tentativa.
Ocorreu um erro ao tentar enviar a Nota Fiscal ao Marketplacce, por favor valide as informações da Nota fiscal e reenvie a notificação para uma nova tentativa.
Aguardando a retirada do pacote pela Amazon do vendedor.
A Amazon retirou o pacote do vendedor.</t>
  </si>
  <si>
    <t>08-05-2024 00:00:00</t>
  </si>
  <si>
    <t>6630453ae92a54add93de1f9</t>
  </si>
  <si>
    <t>701-6704880-1345868</t>
  </si>
  <si>
    <t>29-04-2024 22:11:22</t>
  </si>
  <si>
    <t>Nelso</t>
  </si>
  <si>
    <t>Camargo da Silva</t>
  </si>
  <si>
    <t>lhj7625gbwm7p9q@marketplace.amazon.com.br</t>
  </si>
  <si>
    <t>99951-3660</t>
  </si>
  <si>
    <t>Rua João Rizzo</t>
  </si>
  <si>
    <t>979</t>
  </si>
  <si>
    <t>95110637</t>
  </si>
  <si>
    <t>04044443009</t>
  </si>
  <si>
    <t>Milara</t>
  </si>
  <si>
    <t>Panizzon da Silva</t>
  </si>
  <si>
    <t>701-6704880-1345868,000496</t>
  </si>
  <si>
    <t>Ocorreu um erro ao tentar enviar a Nota Fiscal ao Marketplacce, por favor valide as informações da Nota fiscal e reenvie a notificação para uma nova tentativa.
Aguardando a retirada do pacote pela Amazon do vendedor.
A Amazon retirou o pacote do vendedor.</t>
  </si>
  <si>
    <t>13-05-2024 00:00:00</t>
  </si>
  <si>
    <t>30-04-2024 00:00:00</t>
  </si>
  <si>
    <t>Desodorante Cristal Pedra Natural e Vegano Unissex Sem Cheiro Transparente 75g Piatan Natural</t>
  </si>
  <si>
    <t>66304e409c3f9aa3c6201458</t>
  </si>
  <si>
    <t>702-6137242-6127465</t>
  </si>
  <si>
    <t>29-04-2024 22:49:52</t>
  </si>
  <si>
    <t>Rufino</t>
  </si>
  <si>
    <t>zl4z9375hhc1ykk@marketplace.amazon.com.br</t>
  </si>
  <si>
    <t>99974-4303</t>
  </si>
  <si>
    <t>Rua Monza</t>
  </si>
  <si>
    <t>635</t>
  </si>
  <si>
    <t>Condom Hills 3 Jardim Imperial</t>
  </si>
  <si>
    <t>Jardim Imperial</t>
  </si>
  <si>
    <t>Arujá</t>
  </si>
  <si>
    <t>07438550</t>
  </si>
  <si>
    <t>27692499837</t>
  </si>
  <si>
    <t>702-6137242-6127465,000497</t>
  </si>
  <si>
    <t>09-05-2024 00:00:00</t>
  </si>
  <si>
    <t>663124dd50d11d4e592c8cbc</t>
  </si>
  <si>
    <t>2405015NX252JB</t>
  </si>
  <si>
    <t>30-04-2024 14:05:33</t>
  </si>
  <si>
    <t>Devid</t>
  </si>
  <si>
    <t>Da Rosa</t>
  </si>
  <si>
    <t>12187273903@shopee.com.br</t>
  </si>
  <si>
    <t>Rua prefeito joao orestes de araujo</t>
  </si>
  <si>
    <t>834</t>
  </si>
  <si>
    <t>Leal instaladora</t>
  </si>
  <si>
    <t>Garopaba</t>
  </si>
  <si>
    <t>88495000</t>
  </si>
  <si>
    <t>12187273903</t>
  </si>
  <si>
    <t>2405015NX252JB@shopee.com.br</t>
  </si>
  <si>
    <t>2405015NX252JB,000508</t>
  </si>
  <si>
    <t>2024-05-16T03:23:36.112Z</t>
  </si>
  <si>
    <t>02-05-2024 14:05:33</t>
  </si>
  <si>
    <t>6631b282d491fc93e9e184ba</t>
  </si>
  <si>
    <t>2000008162866858</t>
  </si>
  <si>
    <t>01-05-2024 00:09:54</t>
  </si>
  <si>
    <t>Saballa</t>
  </si>
  <si>
    <t>2000008162866858@mercadolibre.com</t>
  </si>
  <si>
    <t>Rua Santa Cruz</t>
  </si>
  <si>
    <t>1364</t>
  </si>
  <si>
    <t>Esquina D. Pedro II</t>
  </si>
  <si>
    <t>96015710</t>
  </si>
  <si>
    <t>60839384068</t>
  </si>
  <si>
    <t>2000008162866858,000518</t>
  </si>
  <si>
    <t>02-05-2024 00:00:00</t>
  </si>
  <si>
    <t>Kit Sabonetes Intimo Previne Candidíase Controle Da Higiene</t>
  </si>
  <si>
    <t>6631d258d79597954a23a2de</t>
  </si>
  <si>
    <t>702-7501314-1402607</t>
  </si>
  <si>
    <t>01-05-2024 02:25:44</t>
  </si>
  <si>
    <t>Altair</t>
  </si>
  <si>
    <t>1brkrs5bkjgvjd1@marketplace.amazon.com.br</t>
  </si>
  <si>
    <t>99922-1442</t>
  </si>
  <si>
    <t>Rua Carlos Tunes</t>
  </si>
  <si>
    <t>243</t>
  </si>
  <si>
    <t>Rua Carlos Tunes 243, Casa</t>
  </si>
  <si>
    <t>Juscelino Kubitschek</t>
  </si>
  <si>
    <t>38607150</t>
  </si>
  <si>
    <t>05233032627</t>
  </si>
  <si>
    <t>ALTAIR</t>
  </si>
  <si>
    <t>RODRIGUES ALBERNAZ</t>
  </si>
  <si>
    <t>702-7501314-1402607,000520</t>
  </si>
  <si>
    <t>6633bf15a933282c44086b73</t>
  </si>
  <si>
    <t>240503AMV81CDT</t>
  </si>
  <si>
    <t>02-05-2024 13:28:05</t>
  </si>
  <si>
    <t>Sandro</t>
  </si>
  <si>
    <t>José Silvério</t>
  </si>
  <si>
    <t>41103599968@shopee.com.br</t>
  </si>
  <si>
    <t>Rua Arlindo Ribeiro</t>
  </si>
  <si>
    <t>2014</t>
  </si>
  <si>
    <t>Bairro</t>
  </si>
  <si>
    <t>Batel</t>
  </si>
  <si>
    <t>85015350</t>
  </si>
  <si>
    <t>41103599968</t>
  </si>
  <si>
    <t>240503AMV81CDT@shopee.com.br</t>
  </si>
  <si>
    <t>240503AMV81CDT,000530</t>
  </si>
  <si>
    <t>15-05-2024 21:00:00</t>
  </si>
  <si>
    <t>2024-05-14T00:28:47.141Z</t>
  </si>
  <si>
    <t>06-05-2024 13:28:05</t>
  </si>
  <si>
    <t>6633c4798e2a234f7a7b8799</t>
  </si>
  <si>
    <t>240503AP64TTUQ</t>
  </si>
  <si>
    <t>02-05-2024 13:51:05</t>
  </si>
  <si>
    <t>Clara Alberoni</t>
  </si>
  <si>
    <t>12282353765@shopee.com.br</t>
  </si>
  <si>
    <t>Rua Doutor Gradim</t>
  </si>
  <si>
    <t>626</t>
  </si>
  <si>
    <t>Gradim</t>
  </si>
  <si>
    <t>24431150</t>
  </si>
  <si>
    <t>12282353765</t>
  </si>
  <si>
    <t>240503AP64TTUQ@shopee.com.br</t>
  </si>
  <si>
    <t>240503AP64TTUQ,000532</t>
  </si>
  <si>
    <t>12-05-2024 21:00:00</t>
  </si>
  <si>
    <t>2024-05-09T14:12:43.658Z</t>
  </si>
  <si>
    <t>06-05-2024 13:51:05</t>
  </si>
  <si>
    <t>6634270afe0e5ba2359a7fc4</t>
  </si>
  <si>
    <t>702-4679305-9627417</t>
  </si>
  <si>
    <t>02-05-2024 20:51:38</t>
  </si>
  <si>
    <t>gabriel</t>
  </si>
  <si>
    <t>saraiva sousa</t>
  </si>
  <si>
    <t>ddm7b2zh5f4z1bk@marketplace.amazon.com.br</t>
  </si>
  <si>
    <t>99383-2887</t>
  </si>
  <si>
    <t>Rua Pereira da Silva</t>
  </si>
  <si>
    <t>Mooca</t>
  </si>
  <si>
    <t>03162110</t>
  </si>
  <si>
    <t>01599156601</t>
  </si>
  <si>
    <t>702-4679305-9627417,000537</t>
  </si>
  <si>
    <t>10-05-2024 00:00:00</t>
  </si>
  <si>
    <t>6634b4c97a9ab42e68f8dba5</t>
  </si>
  <si>
    <t>2000008179557710</t>
  </si>
  <si>
    <t>03-05-2024 06:56:25</t>
  </si>
  <si>
    <t>joao Anderson</t>
  </si>
  <si>
    <t>ferreira Silva</t>
  </si>
  <si>
    <t>2000008179557710@mercadolibre.com</t>
  </si>
  <si>
    <t>Rua Vinte e Cinco</t>
  </si>
  <si>
    <t>315</t>
  </si>
  <si>
    <t>Casa A</t>
  </si>
  <si>
    <t>39403577</t>
  </si>
  <si>
    <t>03775371605</t>
  </si>
  <si>
    <t>Anderson Ferreira Silva</t>
  </si>
  <si>
    <t>Rua José Aldir Ribeiro Veloso</t>
  </si>
  <si>
    <t>A Referencia: próximo ao motel skay</t>
  </si>
  <si>
    <t>2000008179557710,000544</t>
  </si>
  <si>
    <t>06-05-2024 06:56:25</t>
  </si>
  <si>
    <t>Desodorante Masculino Natural Orgânico Roll On Do Rui 55ml</t>
  </si>
  <si>
    <t>66367307f01e9ea19c9c4899</t>
  </si>
  <si>
    <t>240505FS598UHU</t>
  </si>
  <si>
    <t>04-05-2024 14:40:23</t>
  </si>
  <si>
    <t>240505FS598UHU@shopee.com.br</t>
  </si>
  <si>
    <t>240505FS598UHU,000565</t>
  </si>
  <si>
    <t>Não foi possível realizar o download do XML da nota fiscal, verifique se a URL está correta e se o servidor disponível</t>
  </si>
  <si>
    <t>14-05-2024 21:00:00</t>
  </si>
  <si>
    <t>2024-05-11T02:43:41.827Z</t>
  </si>
  <si>
    <t>06-05-2024 14:40:23</t>
  </si>
  <si>
    <t>66382077c2f87e88f078f1c0</t>
  </si>
  <si>
    <t>240506JY6S9BCR</t>
  </si>
  <si>
    <t>05-05-2024 21:12:39</t>
  </si>
  <si>
    <t>Larissa</t>
  </si>
  <si>
    <t>Cardoso de Carvalho</t>
  </si>
  <si>
    <t>16161216701@shopee.com.br</t>
  </si>
  <si>
    <t>Rua Teodoro da Silva</t>
  </si>
  <si>
    <t>Apto 103</t>
  </si>
  <si>
    <t>Vila Isabel</t>
  </si>
  <si>
    <t>20560040</t>
  </si>
  <si>
    <t>16161216701</t>
  </si>
  <si>
    <t>240506JY6S9BCR@shopee.com.br</t>
  </si>
  <si>
    <t>240506JY6S9BCR,000575</t>
  </si>
  <si>
    <t>16-05-2024 21:00:00</t>
  </si>
  <si>
    <t>2024-05-13T16:59:44.483Z</t>
  </si>
  <si>
    <t>07-05-2024 21:12:39</t>
  </si>
  <si>
    <t>Perfume Feminino Coporal Natural e Vegano Deo Colônia Body Splash Frutal Suave 120ml Piatan Natural - Pitanga</t>
  </si>
  <si>
    <t>*61030</t>
  </si>
  <si>
    <t>6638c8e2399e00263bf005f5</t>
  </si>
  <si>
    <t>240506M7YBFAD0</t>
  </si>
  <si>
    <t>06-05-2024 09:11:14</t>
  </si>
  <si>
    <t>Luan</t>
  </si>
  <si>
    <t>Victor Guimarães Do Nascimento</t>
  </si>
  <si>
    <t>49432807819@shopee.com.br</t>
  </si>
  <si>
    <t>R Francisco de Assis</t>
  </si>
  <si>
    <t>Início da rua</t>
  </si>
  <si>
    <t>Cantinho do céu</t>
  </si>
  <si>
    <t>04849507</t>
  </si>
  <si>
    <t>49432807819</t>
  </si>
  <si>
    <t>240506M7YBFAD0@shopee.com.br</t>
  </si>
  <si>
    <t>240506M7YBFAD0,000578</t>
  </si>
  <si>
    <t>2024-05-16T10:12:26.827Z</t>
  </si>
  <si>
    <t>08-05-2024 09:11:14</t>
  </si>
  <si>
    <t>6638e4f7adf777cd515cfc20</t>
  </si>
  <si>
    <t>240506METDWCDM</t>
  </si>
  <si>
    <t>06-05-2024 11:11:03</t>
  </si>
  <si>
    <t>240506METDWCDM@shopee.com.br</t>
  </si>
  <si>
    <t>240506METDWCDM,000581</t>
  </si>
  <si>
    <t>13-05-2024 21:00:00</t>
  </si>
  <si>
    <t>2024-05-14T14:01:28.019Z</t>
  </si>
  <si>
    <t>08-05-2024 11:11:03</t>
  </si>
  <si>
    <t>Desodorante Piatan Natural Roll-On Vegano do Rui Sem Alumínio Masculino Bloqueador de Odor Kit com 3und 55ml</t>
  </si>
  <si>
    <t>*2608</t>
  </si>
  <si>
    <t>6638ef573d1118e0a52ab4a5</t>
  </si>
  <si>
    <t>701-7083630-7277839</t>
  </si>
  <si>
    <t>06-05-2024 11:55:19</t>
  </si>
  <si>
    <t>Italo</t>
  </si>
  <si>
    <t>Barreto</t>
  </si>
  <si>
    <t>yjd9xjj8mqhttvd@marketplace.amazon.com.br</t>
  </si>
  <si>
    <t>99688-7152</t>
  </si>
  <si>
    <t>Quadra SQN 404 Bloco N</t>
  </si>
  <si>
    <t>Apto 102 Asa Norte</t>
  </si>
  <si>
    <t>70845140</t>
  </si>
  <si>
    <t>05641280909</t>
  </si>
  <si>
    <t>701-7083630-7277839,000582</t>
  </si>
  <si>
    <t>06-05-2024 18:42:24</t>
  </si>
  <si>
    <t>07-05-2024 00:00:00</t>
  </si>
  <si>
    <t>*IB-W4HH-B2GK</t>
  </si>
  <si>
    <t>66394895d61e5bccf75c94b8</t>
  </si>
  <si>
    <t>240507N3P9RA7E</t>
  </si>
  <si>
    <t>06-05-2024 18:16:05</t>
  </si>
  <si>
    <t>37660873806@shopee.com.br</t>
  </si>
  <si>
    <t>R Albino de Moraes</t>
  </si>
  <si>
    <t>252</t>
  </si>
  <si>
    <t>Vila Caldas</t>
  </si>
  <si>
    <t>06310020</t>
  </si>
  <si>
    <t>37660873806</t>
  </si>
  <si>
    <t>240507N3P9RA7E@shopee.com.br</t>
  </si>
  <si>
    <t>240507N3P9RA7E,000585</t>
  </si>
  <si>
    <t>2024-05-13T21:01:19.765Z</t>
  </si>
  <si>
    <t>08-05-2024 18:16:05</t>
  </si>
  <si>
    <t>663ba3697685f15be98de5c9</t>
  </si>
  <si>
    <t>701-9547373-1360249</t>
  </si>
  <si>
    <t>08-05-2024 13:08:09</t>
  </si>
  <si>
    <t>Ricardo</t>
  </si>
  <si>
    <t>Lomas Pinto</t>
  </si>
  <si>
    <t>v2tbvq1tl36hv2c@marketplace.amazon.com.br</t>
  </si>
  <si>
    <t>96194-2444</t>
  </si>
  <si>
    <t>Rua Eduardo Valim</t>
  </si>
  <si>
    <t>Casa Jardim Botucatu</t>
  </si>
  <si>
    <t>Jardim Botucatu</t>
  </si>
  <si>
    <t>04173060</t>
  </si>
  <si>
    <t>32821593821</t>
  </si>
  <si>
    <t>701-9547373-1360249,000600</t>
  </si>
  <si>
    <t>Desodorante Roll On Natural e Vegano Protege 55ml Kit Com 6 unidades Piatan Natural sem alumínio</t>
  </si>
  <si>
    <t>*2606</t>
  </si>
  <si>
    <t>663bab10fdf73082d4141802</t>
  </si>
  <si>
    <t>240509SR8CTQ41</t>
  </si>
  <si>
    <t>08-05-2024 13:40:48</t>
  </si>
  <si>
    <t>Gisleine</t>
  </si>
  <si>
    <t>Torricelli</t>
  </si>
  <si>
    <t>32931885835@shopee.com.br</t>
  </si>
  <si>
    <t>Rua Septimo Fruchi</t>
  </si>
  <si>
    <t>53</t>
  </si>
  <si>
    <t>Socorro</t>
  </si>
  <si>
    <t>13960000</t>
  </si>
  <si>
    <t>32931885835</t>
  </si>
  <si>
    <t>240509SR8CTQ41@shopee.com.br</t>
  </si>
  <si>
    <t>240509SR8CTQ41,000602</t>
  </si>
  <si>
    <t>Erro ao enviar a nota fiscal: Wrong parameters, detail: Invalid NF-e.</t>
  </si>
  <si>
    <t>2024-05-14T14:01:27.972Z</t>
  </si>
  <si>
    <t>10-05-2024 13:40:48</t>
  </si>
  <si>
    <t>663bded8e4d749e97f9560ff</t>
  </si>
  <si>
    <t>701-2733203-7623454</t>
  </si>
  <si>
    <t>08-05-2024 17:21:44</t>
  </si>
  <si>
    <t>z108wlnzzf8vr1n@marketplace.amazon.com.br</t>
  </si>
  <si>
    <t>96662-1077</t>
  </si>
  <si>
    <t>Estrada do Piaí</t>
  </si>
  <si>
    <t>3910</t>
  </si>
  <si>
    <t>Rua D casa 12</t>
  </si>
  <si>
    <t>Sepetiba</t>
  </si>
  <si>
    <t>23530610</t>
  </si>
  <si>
    <t>12926669780</t>
  </si>
  <si>
    <t>701-2733203-7623454,000603</t>
  </si>
  <si>
    <t>663c075f07cb452dc7691e16</t>
  </si>
  <si>
    <t>LU-13351707269958722650</t>
  </si>
  <si>
    <t>08-05-2024 20:14:39</t>
  </si>
  <si>
    <t>de Souza</t>
  </si>
  <si>
    <t>LU-1335170726995872@alias.integracommerce.com.br</t>
  </si>
  <si>
    <t>ABELARDO DA SILVA GUIMARAES BARRETO</t>
  </si>
  <si>
    <t>ap 1703</t>
  </si>
  <si>
    <t>ALTIPLANO CABO BRANCO</t>
  </si>
  <si>
    <t>58046110</t>
  </si>
  <si>
    <t>34481425814</t>
  </si>
  <si>
    <t>LU-1335170726995872,000609</t>
  </si>
  <si>
    <t>20-05-2024 21:00:00</t>
  </si>
  <si>
    <t>10-05-2024 20:14:39</t>
  </si>
  <si>
    <t>663cc3bb2d716b0ca3adcf0a</t>
  </si>
  <si>
    <t>701-0464212-6466633</t>
  </si>
  <si>
    <t>09-05-2024 09:38:19</t>
  </si>
  <si>
    <t>701-0464212-6466633,000615</t>
  </si>
  <si>
    <t>663d562e955c1097341212d7</t>
  </si>
  <si>
    <t>2000008233378280,2000008233369782,2000008233367950</t>
  </si>
  <si>
    <t>09-05-2024 20:03:10</t>
  </si>
  <si>
    <t xml:space="preserve">Edubel </t>
  </si>
  <si>
    <t>Reche Peres</t>
  </si>
  <si>
    <t>2000008233367950@mercadolibre.com</t>
  </si>
  <si>
    <t>Rua Trajano de Faria</t>
  </si>
  <si>
    <t>216</t>
  </si>
  <si>
    <t>Bloco C Ap 116 Referencia: Entregar das 9:00 às 17:00hs</t>
  </si>
  <si>
    <t>Jardim Nova Taboão</t>
  </si>
  <si>
    <t>07141080</t>
  </si>
  <si>
    <t>08255095802</t>
  </si>
  <si>
    <t>Edubel</t>
  </si>
  <si>
    <t>REche PEres</t>
  </si>
  <si>
    <t>2000005741428415,000617</t>
  </si>
  <si>
    <t>12-05-2024 00:00:00</t>
  </si>
  <si>
    <t>Gel Dental Anticaries Com Xilitol E Stevia 90g C/ 3 Unidades</t>
  </si>
  <si>
    <t>6640e12e1db307db39bcc4cc</t>
  </si>
  <si>
    <t>2000008249596566</t>
  </si>
  <si>
    <t>12-05-2024 12:33:02</t>
  </si>
  <si>
    <t>Trench Ciampone</t>
  </si>
  <si>
    <t>2000008249596566@mercadolibre.com</t>
  </si>
  <si>
    <t>Rua Siqueira Campos</t>
  </si>
  <si>
    <t>254</t>
  </si>
  <si>
    <t>apto 92</t>
  </si>
  <si>
    <t>Vila Sfeir</t>
  </si>
  <si>
    <t>13330290</t>
  </si>
  <si>
    <t>31213437857</t>
  </si>
  <si>
    <t>Trench</t>
  </si>
  <si>
    <t>ap 92</t>
  </si>
  <si>
    <t>2000005749912263,000636</t>
  </si>
  <si>
    <t>15-05-2024 00:00:00</t>
  </si>
  <si>
    <t>664142454fcf9c0b6b06c9ea</t>
  </si>
  <si>
    <t>2405137AG2GVW0</t>
  </si>
  <si>
    <t>12-05-2024 19:27:17</t>
  </si>
  <si>
    <t>Renan</t>
  </si>
  <si>
    <t>(Wanderson)</t>
  </si>
  <si>
    <t>12991491701@shopee.com.br</t>
  </si>
  <si>
    <t>Rua Waldemar Ferreira de Sousa</t>
  </si>
  <si>
    <t>392</t>
  </si>
  <si>
    <t>22640230</t>
  </si>
  <si>
    <t>12991491701</t>
  </si>
  <si>
    <t>2405137AG2GVW0@shopee.com.br</t>
  </si>
  <si>
    <t>2405137AG2GVW0,000638</t>
  </si>
  <si>
    <t>Erro ao enviar a nota fiscal: Wrong parameters, detail: Invalid NF-e.
Erro ao enviar a nota fiscal: Wrong parameters, detail: Invalid NF-e.</t>
  </si>
  <si>
    <t>22-05-2024 21:00:00</t>
  </si>
  <si>
    <t>2024-05-19T02:03:35.102Z</t>
  </si>
  <si>
    <t>14-05-2024 19:27:17</t>
  </si>
  <si>
    <t>66423fb09b9861281cf862f8</t>
  </si>
  <si>
    <t>24051497199MKV</t>
  </si>
  <si>
    <t>13-05-2024 13:28:32</t>
  </si>
  <si>
    <t>Maria Russi da Silva</t>
  </si>
  <si>
    <t>01633217957@shopee.com.br</t>
  </si>
  <si>
    <t>Rua Rocha Pombo</t>
  </si>
  <si>
    <t>379</t>
  </si>
  <si>
    <t>Contenda</t>
  </si>
  <si>
    <t>83730000</t>
  </si>
  <si>
    <t>01633217957</t>
  </si>
  <si>
    <t>24051497199MKV@shopee.com.br</t>
  </si>
  <si>
    <t>24051497199MKV,000641</t>
  </si>
  <si>
    <t>02-06-2024 21:00:00</t>
  </si>
  <si>
    <t>2024-05-20T11:10:29.149Z</t>
  </si>
  <si>
    <t>15-05-2024 13:28:32</t>
  </si>
  <si>
    <t>66426c359c2810280c682e7f</t>
  </si>
  <si>
    <t>2405149HD2JG32</t>
  </si>
  <si>
    <t>13-05-2024 16:38:29</t>
  </si>
  <si>
    <t>Judith Szumanski</t>
  </si>
  <si>
    <t>35773014904@shopee.com.br</t>
  </si>
  <si>
    <t>R Belarmino J da Silva</t>
  </si>
  <si>
    <t>45</t>
  </si>
  <si>
    <t>Bloco c</t>
  </si>
  <si>
    <t xml:space="preserve">Ipiranga </t>
  </si>
  <si>
    <t>88111390</t>
  </si>
  <si>
    <t>35773014904</t>
  </si>
  <si>
    <t>2405149HD2JG32@shopee.com.br</t>
  </si>
  <si>
    <t>2405149HD2JG32,000650</t>
  </si>
  <si>
    <t>2024-05-29T03:41:39.466Z</t>
  </si>
  <si>
    <t>15-05-2024 16:38:29</t>
  </si>
  <si>
    <t>66435b84f95accb202f0feed</t>
  </si>
  <si>
    <t>702-2799980-5047407</t>
  </si>
  <si>
    <t>14-05-2024 09:39:32</t>
  </si>
  <si>
    <t>Lisboa</t>
  </si>
  <si>
    <t>n5t2hjlz5ql675x@marketplace.amazon.com.br</t>
  </si>
  <si>
    <t>94774-8712</t>
  </si>
  <si>
    <t>Rua Gama Cerqueira</t>
  </si>
  <si>
    <t>466</t>
  </si>
  <si>
    <t>Apto 940 Cambuci</t>
  </si>
  <si>
    <t>Cambuci</t>
  </si>
  <si>
    <t>01539010</t>
  </si>
  <si>
    <t>15413635826</t>
  </si>
  <si>
    <t>WILSON</t>
  </si>
  <si>
    <t>702-2799980-5047407,000663</t>
  </si>
  <si>
    <t>65c8cefd54ec322325f40319</t>
  </si>
  <si>
    <t>2000007582382418</t>
  </si>
  <si>
    <t>11-02-2024 10:43:25</t>
  </si>
  <si>
    <t>2000007582382418@mercadolibre.com</t>
  </si>
  <si>
    <t>2000007582382418,29572</t>
  </si>
  <si>
    <t>14-02-2024 10:20:35</t>
  </si>
  <si>
    <t>*</t>
  </si>
  <si>
    <t>65c913ef4447089a125347fb</t>
  </si>
  <si>
    <t>2000007583791688</t>
  </si>
  <si>
    <t>11-02-2024 15:37:35</t>
  </si>
  <si>
    <t>2000007583791688@mercadolibre.com</t>
  </si>
  <si>
    <t>2000007583791688,29577</t>
  </si>
  <si>
    <t>19-02-2024 00:00:00</t>
  </si>
  <si>
    <t>15-02-2024 00:00:00</t>
  </si>
  <si>
    <t>65ce7a826551ce2201d90855</t>
  </si>
  <si>
    <t>LU-13124707129117862650</t>
  </si>
  <si>
    <t>15-02-2024 17:56:34</t>
  </si>
  <si>
    <t>Thiago</t>
  </si>
  <si>
    <t>Chahad</t>
  </si>
  <si>
    <t>LU-1312470712911786@alias.integracommerce.com.br</t>
  </si>
  <si>
    <t>NICOLAU COPERNICO</t>
  </si>
  <si>
    <t>PEREQUE ACU</t>
  </si>
  <si>
    <t>UBATUBA</t>
  </si>
  <si>
    <t>11695142</t>
  </si>
  <si>
    <t>30037605801</t>
  </si>
  <si>
    <t>Nicolau Copernico 64</t>
  </si>
  <si>
    <t>LU-1312470712911786,29611</t>
  </si>
  <si>
    <t>05-03-2024 21:00:00</t>
  </si>
  <si>
    <t>19-02-2024 17:56:34</t>
  </si>
  <si>
    <t>Perfume Masculino Colônia Blend Especiado Homme 90ml</t>
  </si>
  <si>
    <t>*620979537</t>
  </si>
  <si>
    <t>65d233f33404af204ae5b43a</t>
  </si>
  <si>
    <t>8397-130807367</t>
  </si>
  <si>
    <t>18-02-2024 13:44:35</t>
  </si>
  <si>
    <t>Franciele</t>
  </si>
  <si>
    <t>Souza</t>
  </si>
  <si>
    <t>ZnJhbnppbmhhLm1hc@grupoboticario.com.br</t>
  </si>
  <si>
    <t>981209282</t>
  </si>
  <si>
    <t>Rua Domingos Guedes Cabral</t>
  </si>
  <si>
    <t>251</t>
  </si>
  <si>
    <t>Apartamento 304</t>
  </si>
  <si>
    <t>Fragata</t>
  </si>
  <si>
    <t>96030310</t>
  </si>
  <si>
    <t>01345225083</t>
  </si>
  <si>
    <t>Masiero</t>
  </si>
  <si>
    <t>Rua General Canabarro</t>
  </si>
  <si>
    <t>375</t>
  </si>
  <si>
    <t>Apartamento 18</t>
  </si>
  <si>
    <t>90010160</t>
  </si>
  <si>
    <t>130807367,29677</t>
  </si>
  <si>
    <t>25-02-2024 13:44:25</t>
  </si>
  <si>
    <t>18-02-2024 13:45:34</t>
  </si>
  <si>
    <t>20-02-2024 13:45:34</t>
  </si>
  <si>
    <t>65d3a900dc6a3af50682167e</t>
  </si>
  <si>
    <t>2000007638332614</t>
  </si>
  <si>
    <t>19-02-2024 16:16:16</t>
  </si>
  <si>
    <t>2000007638332614@mercadolibre.com</t>
  </si>
  <si>
    <t>AVENIDA CENTRAL EWERTON XAVIER</t>
  </si>
  <si>
    <t>4554</t>
  </si>
  <si>
    <t>Em frente ao Itapuã madeiras</t>
  </si>
  <si>
    <t>ITAIPU</t>
  </si>
  <si>
    <t>24340105</t>
  </si>
  <si>
    <t>2000007638332614,29701</t>
  </si>
  <si>
    <t>23-02-2024 00:00:00</t>
  </si>
  <si>
    <t>20-02-2024 00:00:00</t>
  </si>
  <si>
    <t>65d5406fa6e7c6d1fa55f5b5</t>
  </si>
  <si>
    <t>2402106T3KU4PQ</t>
  </si>
  <si>
    <t>20-02-2024 21:14:39</t>
  </si>
  <si>
    <t>M******a</t>
  </si>
  <si>
    <t>******@shopee.com.br</t>
  </si>
  <si>
    <t>Ru******</t>
  </si>
  <si>
    <t>******</t>
  </si>
  <si>
    <t>2402106T3KU4PQ@shopee.com.br</t>
  </si>
  <si>
    <t>2402106T3KU4PQ,29727</t>
  </si>
  <si>
    <t>29-02-2024 21:00:00</t>
  </si>
  <si>
    <t>2024-02-28T18:38:53.306Z</t>
  </si>
  <si>
    <t>Sabonete Líquido Íntimo Piatan Natural Protege Vegano 200ml</t>
  </si>
  <si>
    <t>65d561926b29806b16c0c7b4</t>
  </si>
  <si>
    <t>8397-130873525</t>
  </si>
  <si>
    <t>20-02-2024 23:36:02</t>
  </si>
  <si>
    <t>Munhos</t>
  </si>
  <si>
    <t>bG11bmhvc0Bob3RtY@grupoboticario.com.br</t>
  </si>
  <si>
    <t>997918996</t>
  </si>
  <si>
    <t>Rua Capitão Nelson Pereira</t>
  </si>
  <si>
    <t>2041</t>
  </si>
  <si>
    <t>Casa 27</t>
  </si>
  <si>
    <t>Areal</t>
  </si>
  <si>
    <t>96085080</t>
  </si>
  <si>
    <t>01838726063</t>
  </si>
  <si>
    <t>Munhos Gonçalves</t>
  </si>
  <si>
    <t>130873525,29730</t>
  </si>
  <si>
    <t>27-02-2024 23:35:46</t>
  </si>
  <si>
    <t>20-02-2024 23:37:33</t>
  </si>
  <si>
    <t>22-02-2024 23:37:33</t>
  </si>
  <si>
    <t>65d589dc2feb73470220fa76</t>
  </si>
  <si>
    <t>2402106PRK6H2P</t>
  </si>
  <si>
    <t>21-02-2024 02:27:56</t>
  </si>
  <si>
    <t>D******s</t>
  </si>
  <si>
    <t>Hélio Ferraz</t>
  </si>
  <si>
    <t>Serra</t>
  </si>
  <si>
    <t>29160566</t>
  </si>
  <si>
    <t>2402106PRK6H2P@shopee.com.br</t>
  </si>
  <si>
    <t>2402106PRK6H2P,29731</t>
  </si>
  <si>
    <t>25-02-2024 21:00:00</t>
  </si>
  <si>
    <t>2024-03-02T03:59:01.895Z</t>
  </si>
  <si>
    <t>65d5f5f064099086f6e1803e</t>
  </si>
  <si>
    <t>2402070GPP0QR4</t>
  </si>
  <si>
    <t>21-02-2024 10:09:04</t>
  </si>
  <si>
    <t>M******s</t>
  </si>
  <si>
    <t>Av******</t>
  </si>
  <si>
    <t>Plano Diretor Norte</t>
  </si>
  <si>
    <t>77006328</t>
  </si>
  <si>
    <t>2402070GPP0QR4@shopee.com.br</t>
  </si>
  <si>
    <t>2402070GPP0QR4,29736</t>
  </si>
  <si>
    <t>2024-02-21T16:57:29.464Z</t>
  </si>
  <si>
    <t>Desodorante Piatan Natural Vegano Sem Alumínio Feminino Roll On Sem Perfume 55ml Kit C/03und</t>
  </si>
  <si>
    <t>65d600bc851d4e3179ab9d91</t>
  </si>
  <si>
    <t>2402216FB83WAR</t>
  </si>
  <si>
    <t>21-02-2024 10:55:08</t>
  </si>
  <si>
    <t>Carnavalli</t>
  </si>
  <si>
    <t>13187063942@shopee.com.br</t>
  </si>
  <si>
    <t>Rod Dr Antônio L M Gonzaga</t>
  </si>
  <si>
    <t>3825</t>
  </si>
  <si>
    <t>Casa 7</t>
  </si>
  <si>
    <t>Rio Tavares</t>
  </si>
  <si>
    <t>88048300</t>
  </si>
  <si>
    <t>13187063942</t>
  </si>
  <si>
    <t>2402216FB83WAR@shopee.com.br</t>
  </si>
  <si>
    <t>2402216FB83WAR,29739</t>
  </si>
  <si>
    <t>17-03-2024 21:00:00</t>
  </si>
  <si>
    <t>2024-03-04T14:18:00.183Z</t>
  </si>
  <si>
    <t>23-02-2024 10:55:08</t>
  </si>
  <si>
    <t>Desodorante Cristal Pedra Alunita Mineral 75g</t>
  </si>
  <si>
    <t>65d6b3e36533d0e577cd7202</t>
  </si>
  <si>
    <t>240213DEWVPKC3</t>
  </si>
  <si>
    <t>21-02-2024 23:39:31</t>
  </si>
  <si>
    <t>V******a</t>
  </si>
  <si>
    <t>Frade (Cunhambebe)</t>
  </si>
  <si>
    <t>Angra dos Reis</t>
  </si>
  <si>
    <t>23946290</t>
  </si>
  <si>
    <t>240213DEWVPKC3@shopee.com.br</t>
  </si>
  <si>
    <t>240213DEWVPKC3,29750</t>
  </si>
  <si>
    <t>2024-02-22T22:00:26.366Z</t>
  </si>
  <si>
    <t>65d6b7def2b106e591e45e17</t>
  </si>
  <si>
    <t>2000007658154532</t>
  </si>
  <si>
    <t>21-02-2024 23:56:30</t>
  </si>
  <si>
    <t>Favaro Belentani</t>
  </si>
  <si>
    <t>2000007658154532@mercadolibre.com</t>
  </si>
  <si>
    <t>Avenida das Nações</t>
  </si>
  <si>
    <t>1105</t>
  </si>
  <si>
    <t>apartamento 111</t>
  </si>
  <si>
    <t>Jardim</t>
  </si>
  <si>
    <t>09260000</t>
  </si>
  <si>
    <t>28742889855</t>
  </si>
  <si>
    <t>Heide</t>
  </si>
  <si>
    <t>Piva</t>
  </si>
  <si>
    <t>Rua das Paineiras</t>
  </si>
  <si>
    <t>700</t>
  </si>
  <si>
    <t>09070220</t>
  </si>
  <si>
    <t>2000007658154532,29751</t>
  </si>
  <si>
    <t>24-02-2024 00:00:00</t>
  </si>
  <si>
    <t>22-02-2024 00:00:00</t>
  </si>
  <si>
    <t>65d7ab351a4bb677b2a8f407</t>
  </si>
  <si>
    <t>2402239K5A5K6D</t>
  </si>
  <si>
    <t>22-02-2024 17:14:45</t>
  </si>
  <si>
    <t>Léo</t>
  </si>
  <si>
    <t>Marinho</t>
  </si>
  <si>
    <t>05781762469@shopee.com.br</t>
  </si>
  <si>
    <t>Avenida Paulo Moreira de Albuquerque</t>
  </si>
  <si>
    <t>Capela</t>
  </si>
  <si>
    <t>Loteamento Claudina</t>
  </si>
  <si>
    <t>57780000</t>
  </si>
  <si>
    <t>05781762469</t>
  </si>
  <si>
    <t>2402239K5A5K6D@shopee.com.br</t>
  </si>
  <si>
    <t>2402239K5A5K6D,29765</t>
  </si>
  <si>
    <t>24-03-2024 21:00:00</t>
  </si>
  <si>
    <t>2024-03-10T22:08:12.394Z</t>
  </si>
  <si>
    <t>26-02-2024 17:14:45</t>
  </si>
  <si>
    <t>65d7ab361a4bb677b2a8f40e</t>
  </si>
  <si>
    <t>2402239K4GD384</t>
  </si>
  <si>
    <t>22-02-2024 17:14:46</t>
  </si>
  <si>
    <t>Carolina dos santos nascimento</t>
  </si>
  <si>
    <t>45276166846@shopee.com.br</t>
  </si>
  <si>
    <t>Rua Cafelândia</t>
  </si>
  <si>
    <t>36B</t>
  </si>
  <si>
    <t>Sobrado</t>
  </si>
  <si>
    <t>Vila Áurea (Vicente de Carvalho)</t>
  </si>
  <si>
    <t>11454190</t>
  </si>
  <si>
    <t>45276166846</t>
  </si>
  <si>
    <t>2402239K4GD384@shopee.com.br</t>
  </si>
  <si>
    <t>2402239K4GD384,29766</t>
  </si>
  <si>
    <t>03-03-2024 21:00:00</t>
  </si>
  <si>
    <t>2024-02-29T14:57:41.710Z</t>
  </si>
  <si>
    <t>26-02-2024 17:14:46</t>
  </si>
  <si>
    <t>65d7d155cd9d70c80a990d54</t>
  </si>
  <si>
    <t>2402239WYRJCXH</t>
  </si>
  <si>
    <t>22-02-2024 19:57:25</t>
  </si>
  <si>
    <t>Arthur</t>
  </si>
  <si>
    <t>Lael Sousa Santos Belfort De Carvalho</t>
  </si>
  <si>
    <t>08377360306@shopee.com.br</t>
  </si>
  <si>
    <t>Rua Oito</t>
  </si>
  <si>
    <t>Quadra 14</t>
  </si>
  <si>
    <t>Cohatrac IV</t>
  </si>
  <si>
    <t>65054590</t>
  </si>
  <si>
    <t>08377360306</t>
  </si>
  <si>
    <t>2402239WYRJCXH@shopee.com.br</t>
  </si>
  <si>
    <t>2402239WYRJCXH,29771</t>
  </si>
  <si>
    <t>2024-03-08T16:17:04.625Z</t>
  </si>
  <si>
    <t>26-02-2024 19:57:25</t>
  </si>
  <si>
    <t>Desodorante Piatan Natural Vegano Sem Aluminio Kit com 03und Variadas</t>
  </si>
  <si>
    <t>65d87d8262978e5db753c9d6</t>
  </si>
  <si>
    <t>2402118JTCT6HC</t>
  </si>
  <si>
    <t>23-02-2024 08:12:02</t>
  </si>
  <si>
    <t>C******s</t>
  </si>
  <si>
    <t>Porteirinha</t>
  </si>
  <si>
    <t>39520000</t>
  </si>
  <si>
    <t>2402118JTCT6HC@shopee.com.br</t>
  </si>
  <si>
    <t>2402118JTCT6HC,29776</t>
  </si>
  <si>
    <t>28-02-2024 21:00:00</t>
  </si>
  <si>
    <t>2024-02-25T19:00:10.754Z</t>
  </si>
  <si>
    <t>65d89f9d22dccf5ad080c229</t>
  </si>
  <si>
    <t>2402105TCNEP00</t>
  </si>
  <si>
    <t>23-02-2024 10:37:33</t>
  </si>
  <si>
    <t>N******s</t>
  </si>
  <si>
    <t>38610009</t>
  </si>
  <si>
    <t>2402105TCNEP00@shopee.com.br</t>
  </si>
  <si>
    <t>2402105TCNEP00,29779</t>
  </si>
  <si>
    <t>2024-03-02T03:08:56.476Z</t>
  </si>
  <si>
    <t>65da96228507565aed75c3e9</t>
  </si>
  <si>
    <t>240225F6S4HH0U</t>
  </si>
  <si>
    <t>24-02-2024 22:21:38</t>
  </si>
  <si>
    <t>Fabio</t>
  </si>
  <si>
    <t>Reginaldo De Matos</t>
  </si>
  <si>
    <t>00346540119@shopee.com.br</t>
  </si>
  <si>
    <t>Rua dos Moricotes</t>
  </si>
  <si>
    <t>Jardim Celeste</t>
  </si>
  <si>
    <t>78556606</t>
  </si>
  <si>
    <t>00346540119</t>
  </si>
  <si>
    <t>240225F6S4HH0U@shopee.com.br</t>
  </si>
  <si>
    <t>240225F6S4HH0U,29806</t>
  </si>
  <si>
    <t>20-03-2024 21:00:00</t>
  </si>
  <si>
    <t>2024-03-05T13:08:45.579Z</t>
  </si>
  <si>
    <t>26-02-2024 22:21:39</t>
  </si>
  <si>
    <t>65db44021f649d0fa56be37a</t>
  </si>
  <si>
    <t>LU-13151707144759512650</t>
  </si>
  <si>
    <t>25-02-2024 10:43:30</t>
  </si>
  <si>
    <t>Andrade Campana</t>
  </si>
  <si>
    <t>LU-1315170714475951@alias.integracommerce.com.br</t>
  </si>
  <si>
    <t>KENNEDY MARO CAMPOS</t>
  </si>
  <si>
    <t>Apto 503</t>
  </si>
  <si>
    <t>CASTELO</t>
  </si>
  <si>
    <t>30840440</t>
  </si>
  <si>
    <t>65760220268</t>
  </si>
  <si>
    <t>Campana</t>
  </si>
  <si>
    <t>Quase esquina com Rua Romualdo Lopes Cançado</t>
  </si>
  <si>
    <t>LU-1315170714475951,29811</t>
  </si>
  <si>
    <t>12-03-2024 21:00:00</t>
  </si>
  <si>
    <t>27-02-2024 10:43:30</t>
  </si>
  <si>
    <t>65dbd584a6656880f4b27e07</t>
  </si>
  <si>
    <t>240226HK787VYF</t>
  </si>
  <si>
    <t>25-02-2024 21:04:20</t>
  </si>
  <si>
    <t>Judith</t>
  </si>
  <si>
    <t>Ferreira Campos</t>
  </si>
  <si>
    <t>08964927613@shopee.com.br</t>
  </si>
  <si>
    <t>Rua Itaberá</t>
  </si>
  <si>
    <t>481</t>
  </si>
  <si>
    <t>Santa Efigênia</t>
  </si>
  <si>
    <t>30270330</t>
  </si>
  <si>
    <t>08964927613</t>
  </si>
  <si>
    <t>240226HK787VYF@shopee.com.br</t>
  </si>
  <si>
    <t>240226HK787VYF,29817</t>
  </si>
  <si>
    <t>26-03-2024 21:00:00</t>
  </si>
  <si>
    <t>2024-03-07T15:03:58.840Z</t>
  </si>
  <si>
    <t>27-02-2024 21:04:20</t>
  </si>
  <si>
    <t>65dbebea039e498080522094</t>
  </si>
  <si>
    <t>240226HRNXN8PR</t>
  </si>
  <si>
    <t>25-02-2024 22:39:54</t>
  </si>
  <si>
    <t>renata</t>
  </si>
  <si>
    <t>peixoto</t>
  </si>
  <si>
    <t>41926864816@shopee.com.br</t>
  </si>
  <si>
    <t>Rua Valentim Feltrin</t>
  </si>
  <si>
    <t>bloco 1-  apto 64</t>
  </si>
  <si>
    <t>Santa Cruz</t>
  </si>
  <si>
    <t>Americana</t>
  </si>
  <si>
    <t>13477440</t>
  </si>
  <si>
    <t>41926864816</t>
  </si>
  <si>
    <t>240226HRNXN8PR@shopee.com.br</t>
  </si>
  <si>
    <t>240226HRNXN8PR,29820</t>
  </si>
  <si>
    <t>04-03-2024 21:00:00</t>
  </si>
  <si>
    <t>25-02-2024 23:10:11</t>
  </si>
  <si>
    <t>27-02-2024 22:39:54</t>
  </si>
  <si>
    <t>65dbf303b3785f919222016a</t>
  </si>
  <si>
    <t>240226HSQS3GXJ</t>
  </si>
  <si>
    <t>240226HSQS3GXJ@shopee.com.br</t>
  </si>
  <si>
    <t>240226HSQS3GXJ,29821</t>
  </si>
  <si>
    <t>2024-03-04T23:02:55.386Z</t>
  </si>
  <si>
    <t>27-02-2024 23:10:11</t>
  </si>
  <si>
    <t>65dcaf87f6e8b20f529d27a0</t>
  </si>
  <si>
    <t>LU-13154707146274902650</t>
  </si>
  <si>
    <t>26-02-2024 12:34:31</t>
  </si>
  <si>
    <t>Arli</t>
  </si>
  <si>
    <t>Sales do Nascimento Oliveira</t>
  </si>
  <si>
    <t>LU-1315470714627490@alias.integracommerce.com.br</t>
  </si>
  <si>
    <t>JOSE ARAUJO NETO</t>
  </si>
  <si>
    <t>126</t>
  </si>
  <si>
    <t>Conjunto Orlando Dan</t>
  </si>
  <si>
    <t>SAO CONRADO</t>
  </si>
  <si>
    <t>ARACAJU</t>
  </si>
  <si>
    <t>SE</t>
  </si>
  <si>
    <t>49042250</t>
  </si>
  <si>
    <t>18991955568</t>
  </si>
  <si>
    <t>Em frente ao colégio barão de Mauá</t>
  </si>
  <si>
    <t>LU-1315470714627490,29835</t>
  </si>
  <si>
    <t>18-03-2024 21:00:00</t>
  </si>
  <si>
    <t>28-02-2024 12:34:31</t>
  </si>
  <si>
    <t>Desodorantes Feminino Vegano Roll On Renova 55ml C/3 - Piatan Natural</t>
  </si>
  <si>
    <t>*6460208498</t>
  </si>
  <si>
    <t>65ddf03b3f9c6467802e7110</t>
  </si>
  <si>
    <t>240214GGVCADK0</t>
  </si>
  <si>
    <t>27-02-2024 11:22:51</t>
  </si>
  <si>
    <t>A******a</t>
  </si>
  <si>
    <t>Conjunto Ceará I</t>
  </si>
  <si>
    <t>60531550</t>
  </si>
  <si>
    <t>240214GGVCADK0@shopee.com.br</t>
  </si>
  <si>
    <t>240214GGVCADK0,29841</t>
  </si>
  <si>
    <t>2024-02-27T21:09:04.105Z</t>
  </si>
  <si>
    <t>65de8b0ee762ac8401d4aa58</t>
  </si>
  <si>
    <t>2000007702957688</t>
  </si>
  <si>
    <t>27-02-2024 22:23:26</t>
  </si>
  <si>
    <t>Julia</t>
  </si>
  <si>
    <t>Elise Onsager</t>
  </si>
  <si>
    <t>2000007702957688@mercadolibre.com</t>
  </si>
  <si>
    <t>2000007702957688,29872</t>
  </si>
  <si>
    <t>04-03-2024 00:00:00</t>
  </si>
  <si>
    <t>29-02-2024 22:23:26</t>
  </si>
  <si>
    <t>65df0693fc2b2e85b00dea97</t>
  </si>
  <si>
    <t>240217Q9ETE7TA</t>
  </si>
  <si>
    <t>28-02-2024 07:10:27</t>
  </si>
  <si>
    <t>D******a</t>
  </si>
  <si>
    <t>Loteamento Lago das Mansões</t>
  </si>
  <si>
    <t>Catalão</t>
  </si>
  <si>
    <t>75707230</t>
  </si>
  <si>
    <t>240217Q9ETE7TA@shopee.com.br</t>
  </si>
  <si>
    <t>240217Q9ETE7TA,29881</t>
  </si>
  <si>
    <t>26-02-2024 21:00:00</t>
  </si>
  <si>
    <t>2024-03-08T03:42:17.705Z</t>
  </si>
  <si>
    <t>65df62d76ed3a8f124d58bba</t>
  </si>
  <si>
    <t>240202GQ8UGBEU</t>
  </si>
  <si>
    <t>28-02-2024 13:44:07</t>
  </si>
  <si>
    <t>A******s</t>
  </si>
  <si>
    <t>Cordovil</t>
  </si>
  <si>
    <t>21250141</t>
  </si>
  <si>
    <t>240202GQ8UGBEU@shopee.com.br</t>
  </si>
  <si>
    <t>240202GQ8UGBEU,29889</t>
  </si>
  <si>
    <t>18-02-2024 21:00:00</t>
  </si>
  <si>
    <t>2024-02-28T23:16:48.887Z</t>
  </si>
  <si>
    <t>65e0f59db9f602a1790aeaaa</t>
  </si>
  <si>
    <t>2000007717043698</t>
  </si>
  <si>
    <t>29-02-2024 18:22:37</t>
  </si>
  <si>
    <t>ALEXANDRO MACHADO VIDAL</t>
  </si>
  <si>
    <t>2000007717043698@mercadolibre.com</t>
  </si>
  <si>
    <t>31524961000129</t>
  </si>
  <si>
    <t>Alexandro</t>
  </si>
  <si>
    <t>Machado Vidal</t>
  </si>
  <si>
    <t>2000007717043698,29928</t>
  </si>
  <si>
    <t>04-03-2024 18:22:37</t>
  </si>
  <si>
    <t>65e3a2bdca6255983d0abc1e</t>
  </si>
  <si>
    <t>2403033BXBHGPG</t>
  </si>
  <si>
    <t>02-03-2024 19:05:49</t>
  </si>
  <si>
    <t>Monna</t>
  </si>
  <si>
    <t>Rafaelle Barros</t>
  </si>
  <si>
    <t>03582975320@shopee.com.br</t>
  </si>
  <si>
    <t>Avenida Gerardo Rangel</t>
  </si>
  <si>
    <t>Ap803</t>
  </si>
  <si>
    <t>Derby Prime</t>
  </si>
  <si>
    <t>62041380</t>
  </si>
  <si>
    <t>03582975320</t>
  </si>
  <si>
    <t>2403033BXBHGPG@shopee.com.br</t>
  </si>
  <si>
    <t>2403033BXBHGPG,29949</t>
  </si>
  <si>
    <t>19-03-2024 21:00:00</t>
  </si>
  <si>
    <t>2024-03-18T19:20:46.622Z</t>
  </si>
  <si>
    <t>04-03-2024 19:05:49</t>
  </si>
  <si>
    <t>65e4ceb414efdfe976cfb59f</t>
  </si>
  <si>
    <t>8397-131209615</t>
  </si>
  <si>
    <t>03-03-2024 16:25:40</t>
  </si>
  <si>
    <t>Sander</t>
  </si>
  <si>
    <t>cmFmYWVsYV9zYW5kZ@grupoboticario.com.br</t>
  </si>
  <si>
    <t>99605-1281</t>
  </si>
  <si>
    <t>Rua Paulo Dalloglio</t>
  </si>
  <si>
    <t>925</t>
  </si>
  <si>
    <t>602</t>
  </si>
  <si>
    <t>Sarandi</t>
  </si>
  <si>
    <t>99560-000</t>
  </si>
  <si>
    <t>007.746.360-92</t>
  </si>
  <si>
    <t>131209615,29952</t>
  </si>
  <si>
    <t>campos alterados: status, shipments
campos alterados: status_history, receiver_phone, receiver_zipcode, payer_phone, payer_zipcode, payer_cpf
campos alterados: status_history, receiver_phone, receiver_zipcode, payer_phone, payer_zipcode, payer_cpf
campos alterados: status, sub_status</t>
  </si>
  <si>
    <t>6</t>
  </si>
  <si>
    <t>03-03-2024 16:26:41</t>
  </si>
  <si>
    <t>05-03-2024 16:26:41</t>
  </si>
  <si>
    <t>65e50deb8b8247e8a60c9360</t>
  </si>
  <si>
    <t>8397-131218717</t>
  </si>
  <si>
    <t>03-03-2024 20:55:23</t>
  </si>
  <si>
    <t>Chin Guilharducci</t>
  </si>
  <si>
    <t>ZWxpYW5lY2hpQGdtY@grupoboticario.com.br</t>
  </si>
  <si>
    <t>976627446</t>
  </si>
  <si>
    <t>Rua Belchior de Azevedo</t>
  </si>
  <si>
    <t>Apto 94 B</t>
  </si>
  <si>
    <t>Vila Leopoldina</t>
  </si>
  <si>
    <t>05089030</t>
  </si>
  <si>
    <t>15365367847</t>
  </si>
  <si>
    <t>131218717,29956</t>
  </si>
  <si>
    <t>10-03-2024 20:55:11</t>
  </si>
  <si>
    <t>03-03-2024 20:56:24</t>
  </si>
  <si>
    <t>05-03-2024 20:56:24</t>
  </si>
  <si>
    <t>65e5a1a8daa8eee89f17adbb</t>
  </si>
  <si>
    <t>8397-131226747</t>
  </si>
  <si>
    <t>04-03-2024 07:25:44</t>
  </si>
  <si>
    <t>de Paiva Dhein</t>
  </si>
  <si>
    <t>Y3Jpc3RpYW5lZGhla@grupoboticario.com.br</t>
  </si>
  <si>
    <t>981574726</t>
  </si>
  <si>
    <t>R Filipe Camarão</t>
  </si>
  <si>
    <t>160</t>
  </si>
  <si>
    <t>101A</t>
  </si>
  <si>
    <t>Tatuapé</t>
  </si>
  <si>
    <t>03065000</t>
  </si>
  <si>
    <t>09505807830</t>
  </si>
  <si>
    <t>Rua Coronel Carlos Oliva</t>
  </si>
  <si>
    <t>104</t>
  </si>
  <si>
    <t>212A</t>
  </si>
  <si>
    <t>03067010</t>
  </si>
  <si>
    <t>131226747,29960</t>
  </si>
  <si>
    <t>10-03-2024 07:25:08</t>
  </si>
  <si>
    <t>04-03-2024 07:26:16</t>
  </si>
  <si>
    <t>06-03-2024 07:26:16</t>
  </si>
  <si>
    <t>65e5bb8dd2a0113e09e1d90d</t>
  </si>
  <si>
    <t>2403047BMUD131</t>
  </si>
  <si>
    <t>04-03-2024 09:16:13</t>
  </si>
  <si>
    <t>Lídia</t>
  </si>
  <si>
    <t>Cristiane Aigner</t>
  </si>
  <si>
    <t>04738104926@shopee.com.br</t>
  </si>
  <si>
    <t>Av Brasília</t>
  </si>
  <si>
    <t>Ao lado Bicicletaria Rota 7</t>
  </si>
  <si>
    <t>Santa Regina I</t>
  </si>
  <si>
    <t>Camboriú</t>
  </si>
  <si>
    <t>88345541</t>
  </si>
  <si>
    <t>04738104926</t>
  </si>
  <si>
    <t>2403047BMUD131@shopee.com.br</t>
  </si>
  <si>
    <t>2403047BMUD131,29961</t>
  </si>
  <si>
    <t>"{\"retorno\":{\"erros\":{\"1\":\"Pedido numero 29961 nao foi encontrado. A situacao nao foi atualizada.\"}}}"</t>
  </si>
  <si>
    <t>27-03-2024 09:04:03</t>
  </si>
  <si>
    <t>2024-03-10T03:09:21.935Z</t>
  </si>
  <si>
    <t>06-03-2024 09:16:13</t>
  </si>
  <si>
    <t>65e639622fa1b1de53e50a00</t>
  </si>
  <si>
    <t>24030588YRWPBX</t>
  </si>
  <si>
    <t>04-03-2024 18:13:06</t>
  </si>
  <si>
    <t>Braga Tourinho</t>
  </si>
  <si>
    <t>00265416108@shopee.com.br</t>
  </si>
  <si>
    <t>Rua Vladimir Seneme</t>
  </si>
  <si>
    <t>416</t>
  </si>
  <si>
    <t>Qd 30 lote 26</t>
  </si>
  <si>
    <t>Jardim Park Real</t>
  </si>
  <si>
    <t>13348749</t>
  </si>
  <si>
    <t>00265416108</t>
  </si>
  <si>
    <t>24030588YRWPBX@shopee.com.br</t>
  </si>
  <si>
    <t>24030588YRWPBX,29969</t>
  </si>
  <si>
    <t>27-03-2024 17:51:24</t>
  </si>
  <si>
    <t>2024-03-18T08:37:25.697Z</t>
  </si>
  <si>
    <t>06-03-2024 18:13:06</t>
  </si>
  <si>
    <t>65e72317563bcade0b03d19c</t>
  </si>
  <si>
    <t>240305A0KGE0C1</t>
  </si>
  <si>
    <t>05-03-2024 10:50:15</t>
  </si>
  <si>
    <t>240305A0KGE0C1@shopee.com.br</t>
  </si>
  <si>
    <t>240305A0KGE0C1,29975</t>
  </si>
  <si>
    <t>29-03-2024 21:00:00</t>
  </si>
  <si>
    <t>2024-03-20T10:14:14.695Z</t>
  </si>
  <si>
    <t>07-03-2024 10:50:15</t>
  </si>
  <si>
    <t>65e74d836654668f233f5150</t>
  </si>
  <si>
    <t>240306ABE5JRSQ</t>
  </si>
  <si>
    <t>05-03-2024 13:51:15</t>
  </si>
  <si>
    <t>Benevides</t>
  </si>
  <si>
    <t>03993528131@shopee.com.br</t>
  </si>
  <si>
    <t>Quadra QE 17 Conjunto N</t>
  </si>
  <si>
    <t>Guará II</t>
  </si>
  <si>
    <t>71050142</t>
  </si>
  <si>
    <t>03993528131</t>
  </si>
  <si>
    <t>240306ABE5JRSQ@shopee.com.br</t>
  </si>
  <si>
    <t>240306ABE5JRSQ,29976</t>
  </si>
  <si>
    <t>31-03-2024 21:00:00</t>
  </si>
  <si>
    <t>2024-03-21T12:12:05.410Z</t>
  </si>
  <si>
    <t>07-03-2024 13:51:15</t>
  </si>
  <si>
    <t>65e78cb588f310ac154220e8</t>
  </si>
  <si>
    <t>240306ATBJGKYF</t>
  </si>
  <si>
    <t>05-03-2024 18:20:53</t>
  </si>
  <si>
    <t>Thaíris</t>
  </si>
  <si>
    <t>Christiane Miranda Moraes</t>
  </si>
  <si>
    <t>14064504720@shopee.com.br</t>
  </si>
  <si>
    <t>Travessa do imperador</t>
  </si>
  <si>
    <t>Atrasdopostodegasolinatalismã</t>
  </si>
  <si>
    <t>Ribeira</t>
  </si>
  <si>
    <t>Cachoeiras de Macacu</t>
  </si>
  <si>
    <t>28680000</t>
  </si>
  <si>
    <t>14064504720</t>
  </si>
  <si>
    <t>240306ATBJGKYF@shopee.com.br</t>
  </si>
  <si>
    <t>240306ATBJGKYF,29981</t>
  </si>
  <si>
    <t>13-03-2024 21:00:00</t>
  </si>
  <si>
    <t>2024-03-21T04:52:30.467Z</t>
  </si>
  <si>
    <t>07-03-2024 18:20:53</t>
  </si>
  <si>
    <t>65e7e805bfeb4e9ec18870e9</t>
  </si>
  <si>
    <t>240306BDAPRNG1</t>
  </si>
  <si>
    <t>06-03-2024 00:50:29</t>
  </si>
  <si>
    <t>Anete</t>
  </si>
  <si>
    <t>Miriane Calixto do Valle</t>
  </si>
  <si>
    <t>11288187874@shopee.com.br</t>
  </si>
  <si>
    <t>Rua Elizabetha Gaubatz Rohde</t>
  </si>
  <si>
    <t>Cidade Vista Verde</t>
  </si>
  <si>
    <t>12223560</t>
  </si>
  <si>
    <t>11288187874</t>
  </si>
  <si>
    <t>240306BDAPRNG1@shopee.com.br</t>
  </si>
  <si>
    <t>240306BDAPRNG1,29987</t>
  </si>
  <si>
    <t>2024-03-13T15:07:32.065Z</t>
  </si>
  <si>
    <t>08-03-2024 00:50:29</t>
  </si>
  <si>
    <t>65e8a0de236c7c9c77d89e29</t>
  </si>
  <si>
    <t>2000007759820310</t>
  </si>
  <si>
    <t>06-03-2024 13:59:10</t>
  </si>
  <si>
    <t>Roberto</t>
  </si>
  <si>
    <t>2000007759820310@mercadolibre.com</t>
  </si>
  <si>
    <t>RUA PROFESSOR GASTAO BAHIANA</t>
  </si>
  <si>
    <t>22071030</t>
  </si>
  <si>
    <t>06994338789</t>
  </si>
  <si>
    <t>Vilela Torres</t>
  </si>
  <si>
    <t>Avenida Rui Barbosa</t>
  </si>
  <si>
    <t>1993</t>
  </si>
  <si>
    <t>78700130</t>
  </si>
  <si>
    <t>2000007759820310,29997</t>
  </si>
  <si>
    <t>12-03-2024 00:00:00</t>
  </si>
  <si>
    <t>08-03-2024 13:59:10</t>
  </si>
  <si>
    <t>Desodorante Roll On Do Rui 55ml Sem Alumínio - Piatan</t>
  </si>
  <si>
    <t>65e8d8b885a268e8fcd2d486</t>
  </si>
  <si>
    <t>702-7136288-1101842</t>
  </si>
  <si>
    <t>06-03-2024 17:57:28</t>
  </si>
  <si>
    <t>maria</t>
  </si>
  <si>
    <t>gabriela marques ferreira</t>
  </si>
  <si>
    <t>3h60ksblxxfwyx5@marketplace.amazon.com.br</t>
  </si>
  <si>
    <t>99981-5489</t>
  </si>
  <si>
    <t>RUA DOUTOR HOMEM DE</t>
  </si>
  <si>
    <t>MELO</t>
  </si>
  <si>
    <t>678 apto 51</t>
  </si>
  <si>
    <t>Perdizes</t>
  </si>
  <si>
    <t>05007001</t>
  </si>
  <si>
    <t>01201218837</t>
  </si>
  <si>
    <t>MARIA</t>
  </si>
  <si>
    <t>GABRIELA MARQUES FERREIRA</t>
  </si>
  <si>
    <t>702-7136288-1101842,30004</t>
  </si>
  <si>
    <t>Informações de Entrega enviadas com Sucesso para Amazon
campos alterados: status, sub_status</t>
  </si>
  <si>
    <t>18-03-2024 00:00:00</t>
  </si>
  <si>
    <t>07-03-2024 00:00:00</t>
  </si>
  <si>
    <t>Original Eco Desodorante Cristal Eco Natural Vegano Transparente</t>
  </si>
  <si>
    <t>65e8e70e72ef14e998f847cc</t>
  </si>
  <si>
    <t>8397-131311106</t>
  </si>
  <si>
    <t>06-03-2024 18:58:38</t>
  </si>
  <si>
    <t>Lôbo</t>
  </si>
  <si>
    <t>Y2FtaWxhLm9rYWRhQ@grupoboticario.com.br</t>
  </si>
  <si>
    <t>99685-0440</t>
  </si>
  <si>
    <t>Quadra QE 24 Conjunto H</t>
  </si>
  <si>
    <t>71060-080</t>
  </si>
  <si>
    <t>353.459.768-05</t>
  </si>
  <si>
    <t>Lobo</t>
  </si>
  <si>
    <t>131311106,30006</t>
  </si>
  <si>
    <t>campos alterados: status, shipments
campos alterados: status_history, receiver_phone, receiver_zipcode, payer_phone, payer_zipcode, payer_cpf
campos alterados: status, sub_status</t>
  </si>
  <si>
    <t>10-03-2024 21:00:00</t>
  </si>
  <si>
    <t>06-03-2024 18:59:24</t>
  </si>
  <si>
    <t>08-03-2024 18:59:24</t>
  </si>
  <si>
    <t>65e8f01a615966e8664cf814</t>
  </si>
  <si>
    <t>702-0332272-8797033</t>
  </si>
  <si>
    <t>06-03-2024 19:37:14</t>
  </si>
  <si>
    <t>y5y2dvxvl04q4h3@marketplace.amazon.com.br</t>
  </si>
  <si>
    <t>99763-3728</t>
  </si>
  <si>
    <t xml:space="preserve">Av. Cesário Carlos de Almeida </t>
  </si>
  <si>
    <t>Casa São Roque</t>
  </si>
  <si>
    <t>702-0332272-8797033,30008</t>
  </si>
  <si>
    <t>65e99ecb19f88136cad16188</t>
  </si>
  <si>
    <t>240307ESF6JYKE</t>
  </si>
  <si>
    <t>07-03-2024 08:02:35</t>
  </si>
  <si>
    <t>22558827871@shopee.com.br</t>
  </si>
  <si>
    <t>R da Consolação</t>
  </si>
  <si>
    <t>439</t>
  </si>
  <si>
    <t>Prédio Comercial Seg/Sexta</t>
  </si>
  <si>
    <t>Consolação</t>
  </si>
  <si>
    <t>01301000</t>
  </si>
  <si>
    <t>22558827871</t>
  </si>
  <si>
    <t>240307ESF6JYKE@shopee.com.br</t>
  </si>
  <si>
    <t>240307ESF6JYKE,30016</t>
  </si>
  <si>
    <t>2024-03-28T10:08:47.795Z</t>
  </si>
  <si>
    <t>11-03-2024 08:02:35</t>
  </si>
  <si>
    <t>65ea03368180f679500a5161</t>
  </si>
  <si>
    <t>240308FH9DS0U5</t>
  </si>
  <si>
    <t>07-03-2024 15:11:02</t>
  </si>
  <si>
    <t>Rosane</t>
  </si>
  <si>
    <t>de Azevedo</t>
  </si>
  <si>
    <t>15485983723@shopee.com.br</t>
  </si>
  <si>
    <t>Rua José Bonifácio</t>
  </si>
  <si>
    <t>458</t>
  </si>
  <si>
    <t>Apt 706 bloco 2</t>
  </si>
  <si>
    <t>20770240</t>
  </si>
  <si>
    <t>15485983723</t>
  </si>
  <si>
    <t>240308FH9DS0U5@shopee.com.br</t>
  </si>
  <si>
    <t>240308FH9DS0U5,30026</t>
  </si>
  <si>
    <t>21-03-2024 21:00:00</t>
  </si>
  <si>
    <t>2024-03-23T04:50:36.533Z</t>
  </si>
  <si>
    <t>11-03-2024 15:11:02</t>
  </si>
  <si>
    <t>65ea52dfa77070d0760a038c</t>
  </si>
  <si>
    <t>240308G4FVKNX1</t>
  </si>
  <si>
    <t>07-03-2024 20:50:55</t>
  </si>
  <si>
    <t>Claudino</t>
  </si>
  <si>
    <t>02635766983@shopee.com.br</t>
  </si>
  <si>
    <t>R Cid Marcondes de Albuquerque</t>
  </si>
  <si>
    <t>Casa 68</t>
  </si>
  <si>
    <t>81820000</t>
  </si>
  <si>
    <t>02635766983</t>
  </si>
  <si>
    <t>240308G4FVKNX1@shopee.com.br</t>
  </si>
  <si>
    <t>240308G4FVKNX1,30042</t>
  </si>
  <si>
    <t>2024-03-18T18:31:39.036Z</t>
  </si>
  <si>
    <t>11-03-2024 20:50:55</t>
  </si>
  <si>
    <t>65eb74ba07cafe76843546d1</t>
  </si>
  <si>
    <t>240309J9GFGENU</t>
  </si>
  <si>
    <t>08-03-2024 17:27:38</t>
  </si>
  <si>
    <t>240309J9GFGENU@shopee.com.br</t>
  </si>
  <si>
    <t>240309J9GFGENU,30067</t>
  </si>
  <si>
    <t>2024-03-26T22:03:01.956Z</t>
  </si>
  <si>
    <t>11-03-2024 17:27:38</t>
  </si>
  <si>
    <t>65ec67555dbdfae03d3d7fdd</t>
  </si>
  <si>
    <t>240309M2YEY91R</t>
  </si>
  <si>
    <t>09-03-2024 10:42:45</t>
  </si>
  <si>
    <t>240309M2YEY91R@shopee.com.br</t>
  </si>
  <si>
    <t>240309M2YEY91R,30092</t>
  </si>
  <si>
    <t>2024-03-22T14:39:30.591Z</t>
  </si>
  <si>
    <t>11-03-2024 10:42:45</t>
  </si>
  <si>
    <t>65eca919aed564e91a68b07e</t>
  </si>
  <si>
    <t>LU-13187707168442232650</t>
  </si>
  <si>
    <t>09-03-2024 15:23:21</t>
  </si>
  <si>
    <t>Nájla</t>
  </si>
  <si>
    <t>Bitencourt Gonzaga Louzada e Estanislau</t>
  </si>
  <si>
    <t>LU-1318770716844223@alias.integracommerce.com.br</t>
  </si>
  <si>
    <t>Loja</t>
  </si>
  <si>
    <t>SOBRALIA</t>
  </si>
  <si>
    <t>35145000</t>
  </si>
  <si>
    <t>10816582661</t>
  </si>
  <si>
    <t>Casa Mendes</t>
  </si>
  <si>
    <t>LU-1318770716844223,30097</t>
  </si>
  <si>
    <t>27-03-2024 21:00:00</t>
  </si>
  <si>
    <t>09-03-2024 15:26:40</t>
  </si>
  <si>
    <t>11-03-2024 15:26:40</t>
  </si>
  <si>
    <t>Dom Deo Parfum Masculino 100ml</t>
  </si>
  <si>
    <t>*5205</t>
  </si>
  <si>
    <t>65eddb8029b5e62a8b1c3b97</t>
  </si>
  <si>
    <t>240311PV6UGMG2</t>
  </si>
  <si>
    <t>10-03-2024 13:10:40</t>
  </si>
  <si>
    <t>240311PV6UGMG2@shopee.com.br</t>
  </si>
  <si>
    <t>240311PV6UGMG2,30108</t>
  </si>
  <si>
    <t>2024-03-17T18:21:35.597Z</t>
  </si>
  <si>
    <t>12-03-2024 13:10:40</t>
  </si>
  <si>
    <t>65eef8da2137ffe94aed9020</t>
  </si>
  <si>
    <t>701-5245367-3854668</t>
  </si>
  <si>
    <t>11-03-2024 09:28:10</t>
  </si>
  <si>
    <t>CRISTINA</t>
  </si>
  <si>
    <t>xc9vlwrrz2b1t28@marketplace.amazon.com.br</t>
  </si>
  <si>
    <t>2286-9254</t>
  </si>
  <si>
    <t>rua voluntarios da patria 1 apt</t>
  </si>
  <si>
    <t>1003</t>
  </si>
  <si>
    <t>rio de janeiro</t>
  </si>
  <si>
    <t>22270000</t>
  </si>
  <si>
    <t>06934252705</t>
  </si>
  <si>
    <t>701-5245367-3854668,30128</t>
  </si>
  <si>
    <t>21-03-2024 00:00:00</t>
  </si>
  <si>
    <t>Desodorantes Vegano Renova, Protege e do Rui Kit C/3 - Piatan Natural</t>
  </si>
  <si>
    <t>65ef13d877ff23a518add0d1</t>
  </si>
  <si>
    <t>2000007794782228</t>
  </si>
  <si>
    <t>11-03-2024 11:23:20</t>
  </si>
  <si>
    <t>2000007794782228@mercadolibre.com</t>
  </si>
  <si>
    <t>Alameda 15 de Dezembro</t>
  </si>
  <si>
    <t>Bloco 04 Apartamento 72 Cx 15 Bairro Julio Mesquita</t>
  </si>
  <si>
    <t>12910690</t>
  </si>
  <si>
    <t>07794179688</t>
  </si>
  <si>
    <t>Rua Doutor Cândido Rodrigues</t>
  </si>
  <si>
    <t>139</t>
  </si>
  <si>
    <t>Banco Bradesco  Referencia: Entregar dàs 9h às 17h de segunda a sexta</t>
  </si>
  <si>
    <t>12900360</t>
  </si>
  <si>
    <t>2000007794782228,30135</t>
  </si>
  <si>
    <t>14-03-2024 00:00:00</t>
  </si>
  <si>
    <t>65efb5fbaf8cf3849fd6e9f3</t>
  </si>
  <si>
    <t>2000007800885132</t>
  </si>
  <si>
    <t>11-03-2024 22:55:07</t>
  </si>
  <si>
    <t>2000007800885132@mercadolibre.com</t>
  </si>
  <si>
    <t>avenida irai 300</t>
  </si>
  <si>
    <t>902</t>
  </si>
  <si>
    <t>Guarapari</t>
  </si>
  <si>
    <t>04082000</t>
  </si>
  <si>
    <t>2000005510688257,30156</t>
  </si>
  <si>
    <t>65f0a81ded3a565b267dad02</t>
  </si>
  <si>
    <t>2000007806162068</t>
  </si>
  <si>
    <t>12-03-2024 16:08:13</t>
  </si>
  <si>
    <t>Tatiane De Almeida Guedes</t>
  </si>
  <si>
    <t>Guedes</t>
  </si>
  <si>
    <t>2000007806162068@mercadolibre.com</t>
  </si>
  <si>
    <t>Rua Belo Horizonte</t>
  </si>
  <si>
    <t>km 25</t>
  </si>
  <si>
    <t>Simoes Filho</t>
  </si>
  <si>
    <t>43700000</t>
  </si>
  <si>
    <t>04073085557</t>
  </si>
  <si>
    <t>de Almeida Guedes</t>
  </si>
  <si>
    <t>Simões Filho</t>
  </si>
  <si>
    <t>2000007806162068,30175</t>
  </si>
  <si>
    <t>Nota Fiscal não foi enviada para o Mercado Livre, o motivo do erro foi: This shipment already have an invoice associated.</t>
  </si>
  <si>
    <t>13-03-2024 00:00:00</t>
  </si>
  <si>
    <t>65f1096f5ee76069694a2849</t>
  </si>
  <si>
    <t>8397-131529197</t>
  </si>
  <si>
    <t>12-03-2024 23:03:27</t>
  </si>
  <si>
    <t>Lima Silva</t>
  </si>
  <si>
    <t>bHVjaWFuZWRlbGltY@grupoboticario.com.br</t>
  </si>
  <si>
    <t>940115715</t>
  </si>
  <si>
    <t>Rua Buenos Aires</t>
  </si>
  <si>
    <t>Ap 01</t>
  </si>
  <si>
    <t>Utinga</t>
  </si>
  <si>
    <t>09230130</t>
  </si>
  <si>
    <t>32873323841</t>
  </si>
  <si>
    <t>131529197,30188</t>
  </si>
  <si>
    <t>20-03-2024 23:03:25</t>
  </si>
  <si>
    <t>12-03-2024 23:04:27</t>
  </si>
  <si>
    <t>14-03-2024 23:04:27</t>
  </si>
  <si>
    <t>65f12820c20bf45c22ea2402</t>
  </si>
  <si>
    <t>2000007810195206</t>
  </si>
  <si>
    <t>13-03-2024 01:14:24</t>
  </si>
  <si>
    <t>Katia Dos</t>
  </si>
  <si>
    <t>Santos Lourenco</t>
  </si>
  <si>
    <t>2000007810195206@mercadolibre.com</t>
  </si>
  <si>
    <t>Rua Curitiba - D</t>
  </si>
  <si>
    <t>1850</t>
  </si>
  <si>
    <t>casa muro de vidro</t>
  </si>
  <si>
    <t>89812185</t>
  </si>
  <si>
    <t>06265752901</t>
  </si>
  <si>
    <t>Kátia</t>
  </si>
  <si>
    <t>dos Santos Lourenço</t>
  </si>
  <si>
    <t>2000005515583407,30192</t>
  </si>
  <si>
    <t>16-03-2024 00:00:00</t>
  </si>
  <si>
    <t>Antitranspirante Roll On Desodorante Roll On 55 Ml Pacote De 3 U</t>
  </si>
  <si>
    <t>65f132c610bcc688f32d7ff6</t>
  </si>
  <si>
    <t>24031304GTXWSF</t>
  </si>
  <si>
    <t>13-03-2024 01:59:50</t>
  </si>
  <si>
    <t>Evelin</t>
  </si>
  <si>
    <t>Branco</t>
  </si>
  <si>
    <t>36601724807@shopee.com.br</t>
  </si>
  <si>
    <t>R José V de Araújo</t>
  </si>
  <si>
    <t>171</t>
  </si>
  <si>
    <t>Casa sobrado de esquina</t>
  </si>
  <si>
    <t>Jardim São Pedro</t>
  </si>
  <si>
    <t>08820450</t>
  </si>
  <si>
    <t>36601724807</t>
  </si>
  <si>
    <t>24031304GTXWSF@shopee.com.br</t>
  </si>
  <si>
    <t>24031304GTXWSF,30193</t>
  </si>
  <si>
    <t>2024-03-18T14:14:18.251Z</t>
  </si>
  <si>
    <t>15-03-2024 01:59:50</t>
  </si>
  <si>
    <t>65f155b410cd76874b53a15c</t>
  </si>
  <si>
    <t>2000007806738262</t>
  </si>
  <si>
    <t>13-03-2024 04:28:52</t>
  </si>
  <si>
    <t>RODRIGUES BANDEIRA</t>
  </si>
  <si>
    <t>2000007806738262@mercadolibre.com</t>
  </si>
  <si>
    <t>vereador jose tranquilino da silva</t>
  </si>
  <si>
    <t>planalto</t>
  </si>
  <si>
    <t>Pedras de Fogo</t>
  </si>
  <si>
    <t>58328000</t>
  </si>
  <si>
    <t>22471332315</t>
  </si>
  <si>
    <t>nataly</t>
  </si>
  <si>
    <t>de pauça</t>
  </si>
  <si>
    <t>993528724</t>
  </si>
  <si>
    <t>2000007806738262,30195</t>
  </si>
  <si>
    <t>bolbradesco</t>
  </si>
  <si>
    <t>13-03-2024 11:30:21</t>
  </si>
  <si>
    <t>Creme Para As Mãos Hidrata Sem Parabenos 50g Piatan</t>
  </si>
  <si>
    <t>65f1858c1c73d09376c6f9e0</t>
  </si>
  <si>
    <t>2000007810885008</t>
  </si>
  <si>
    <t>13-03-2024 07:53:00</t>
  </si>
  <si>
    <t>AGROPECUARIA WK LTDA AGROPECUARIA WK LTDA</t>
  </si>
  <si>
    <t>2000007810885008@mercadolibre.com</t>
  </si>
  <si>
    <t>Rua XV de Novembro</t>
  </si>
  <si>
    <t>510</t>
  </si>
  <si>
    <t>agropecuária passoca Referencia: agropecuária passoca</t>
  </si>
  <si>
    <t>Aurora</t>
  </si>
  <si>
    <t>89186000</t>
  </si>
  <si>
    <t>18863195000169</t>
  </si>
  <si>
    <t>agropecuária</t>
  </si>
  <si>
    <t>wk ltda</t>
  </si>
  <si>
    <t>2000007810885008,30199</t>
  </si>
  <si>
    <t>15-03-2024 07:53:00</t>
  </si>
  <si>
    <t>65f199935e3a54e2ad4a0255</t>
  </si>
  <si>
    <t>2403130W3UNAN0</t>
  </si>
  <si>
    <t>13-03-2024 09:18:27</t>
  </si>
  <si>
    <t>Ivânia</t>
  </si>
  <si>
    <t>Ferreira Borges</t>
  </si>
  <si>
    <t>14734301786@shopee.com.br</t>
  </si>
  <si>
    <t>Admar Ferreira de Medeiros</t>
  </si>
  <si>
    <t>Bairro Cachoeiro</t>
  </si>
  <si>
    <t>Cachoeiro</t>
  </si>
  <si>
    <t>Cardoso Moreira</t>
  </si>
  <si>
    <t>28180000</t>
  </si>
  <si>
    <t>14734301786</t>
  </si>
  <si>
    <t>2403130W3UNAN0@shopee.com.br</t>
  </si>
  <si>
    <t>2403130W3UNAN0,30202</t>
  </si>
  <si>
    <t>2024-03-20T18:34:15.351Z</t>
  </si>
  <si>
    <t>15-03-2024 09:18:27</t>
  </si>
  <si>
    <t>65f1adb0d54f029a93cbc745</t>
  </si>
  <si>
    <t>24031311JA6SM0</t>
  </si>
  <si>
    <t>13-03-2024 10:44:16</t>
  </si>
  <si>
    <t>Taiane</t>
  </si>
  <si>
    <t>da Silva Maciel</t>
  </si>
  <si>
    <t>15477714700@shopee.com.br</t>
  </si>
  <si>
    <t>Rua Santa Catarina</t>
  </si>
  <si>
    <t>20</t>
  </si>
  <si>
    <t>Casa 1</t>
  </si>
  <si>
    <t>Parque Aldeia</t>
  </si>
  <si>
    <t>28060430</t>
  </si>
  <si>
    <t>15477714700</t>
  </si>
  <si>
    <t>24031311JA6SM0@shopee.com.br</t>
  </si>
  <si>
    <t>24031311JA6SM0,30206</t>
  </si>
  <si>
    <t>2024-03-19T16:35:27.230Z</t>
  </si>
  <si>
    <t>15-03-2024 10:44:16</t>
  </si>
  <si>
    <t>65f2282ed0bb096a41361b1a</t>
  </si>
  <si>
    <t>702-6729058-5366614</t>
  </si>
  <si>
    <t>13-03-2024 19:26:54</t>
  </si>
  <si>
    <t>RUA JOSÉ ALVES</t>
  </si>
  <si>
    <t>PROXIMO A KLC FLORES</t>
  </si>
  <si>
    <t>62900000</t>
  </si>
  <si>
    <t>702-6729058-5366614,30228</t>
  </si>
  <si>
    <t>25-03-2024 00:00:00</t>
  </si>
  <si>
    <t>65f25515d9761e69c183693b</t>
  </si>
  <si>
    <t>702-5374354-0575414</t>
  </si>
  <si>
    <t>13-03-2024 22:38:29</t>
  </si>
  <si>
    <t>Celeste</t>
  </si>
  <si>
    <t>Li Tamashiro</t>
  </si>
  <si>
    <t>wz13chgsq8s7lf8@marketplace.amazon.com.br</t>
  </si>
  <si>
    <t>99121-1701</t>
  </si>
  <si>
    <t>Rua Corifeu de Azevedo Marques</t>
  </si>
  <si>
    <t>3202</t>
  </si>
  <si>
    <t>92 Bloco A Jardim das Indústrias</t>
  </si>
  <si>
    <t>Jardim das Indústrias</t>
  </si>
  <si>
    <t>12241040</t>
  </si>
  <si>
    <t>05025429854</t>
  </si>
  <si>
    <t>702-5374354-0575414,30234</t>
  </si>
  <si>
    <t>65f2d1735ee76069695768f1</t>
  </si>
  <si>
    <t>LU-13200707178050482650</t>
  </si>
  <si>
    <t>14-03-2024 07:29:07</t>
  </si>
  <si>
    <t>Rebecca</t>
  </si>
  <si>
    <t>Chateaubriand Cabral de Sena</t>
  </si>
  <si>
    <t>LU-1320070717805048@alias.integracommerce.com.br</t>
  </si>
  <si>
    <t>CCSW 2 LOTE 5</t>
  </si>
  <si>
    <t>223</t>
  </si>
  <si>
    <t>Lote 4 Ed Linea</t>
  </si>
  <si>
    <t>SETOR SUDOESTE</t>
  </si>
  <si>
    <t>70680250</t>
  </si>
  <si>
    <t>01067867171</t>
  </si>
  <si>
    <t>Alaine</t>
  </si>
  <si>
    <t>Alves Cabral</t>
  </si>
  <si>
    <t>Praça</t>
  </si>
  <si>
    <t>LU-1320070717805048,30240</t>
  </si>
  <si>
    <t>18-03-2024 07:29:07</t>
  </si>
  <si>
    <t>Deo Colonia Splash Cereja do Cerrado 120ml - Piatan</t>
  </si>
  <si>
    <t>65f2fe3858b129defef4464d</t>
  </si>
  <si>
    <t>2000007820104244</t>
  </si>
  <si>
    <t>14-03-2024 10:40:08</t>
  </si>
  <si>
    <t>Célia</t>
  </si>
  <si>
    <t>2000007820104244@mercadolibre.com</t>
  </si>
  <si>
    <t>Rua 27 de Agosto</t>
  </si>
  <si>
    <t>131</t>
  </si>
  <si>
    <t>Referencia: Em frente o mercado central.</t>
  </si>
  <si>
    <t>Santa Luzia do Paruá</t>
  </si>
  <si>
    <t>65272000</t>
  </si>
  <si>
    <t>73098582391</t>
  </si>
  <si>
    <t>Costa dos Santos</t>
  </si>
  <si>
    <t>2000007820104244,30248</t>
  </si>
  <si>
    <t>22-03-2024 00:00:00</t>
  </si>
  <si>
    <t>15-03-2024 00:00:00</t>
  </si>
  <si>
    <t>65f3912bdea44011f8ec89ef</t>
  </si>
  <si>
    <t>701-5279450-4596264</t>
  </si>
  <si>
    <t>14-03-2024 21:07:07</t>
  </si>
  <si>
    <t>Tamires</t>
  </si>
  <si>
    <t>bcy5cqckc6f7tws@marketplace.amazon.com.br</t>
  </si>
  <si>
    <t>99157-8794</t>
  </si>
  <si>
    <t>Rua pontal,</t>
  </si>
  <si>
    <t>Jardim Alvorada</t>
  </si>
  <si>
    <t>Santo andre</t>
  </si>
  <si>
    <t>09180430</t>
  </si>
  <si>
    <t>37692588864</t>
  </si>
  <si>
    <t>Oliveira de sousa</t>
  </si>
  <si>
    <t>701-5279450-4596264,30269</t>
  </si>
  <si>
    <t>26-03-2024 00:00:00</t>
  </si>
  <si>
    <t>65f45a1d6d54955199746df8</t>
  </si>
  <si>
    <t>2000007828236412</t>
  </si>
  <si>
    <t>15-03-2024 11:24:29</t>
  </si>
  <si>
    <t>Ferreira de Souza</t>
  </si>
  <si>
    <t>2000007828236412@mercadolibre.com</t>
  </si>
  <si>
    <t>Rua Olívia Martins</t>
  </si>
  <si>
    <t>668</t>
  </si>
  <si>
    <t>Jardim Regina Alice</t>
  </si>
  <si>
    <t>06636130</t>
  </si>
  <si>
    <t>36008905814</t>
  </si>
  <si>
    <t>Rua Mar Vermelho</t>
  </si>
  <si>
    <t>798</t>
  </si>
  <si>
    <t>CASA Referencia: Portão branco grande, próximo ao condomínio Mirante do Bosque 1</t>
  </si>
  <si>
    <t>06412140</t>
  </si>
  <si>
    <t>2000007828236412,30286</t>
  </si>
  <si>
    <t>20-03-2024 00:00:00</t>
  </si>
  <si>
    <t>Antitranspirante Roll On Piatan Roll On Neutro 55 Ml Pacote De 2 U</t>
  </si>
  <si>
    <t>65f4682626999f0f6a90483e</t>
  </si>
  <si>
    <t>240315683EF02E</t>
  </si>
  <si>
    <t>15-03-2024 12:24:22</t>
  </si>
  <si>
    <t>Mikaela</t>
  </si>
  <si>
    <t>Miyagi</t>
  </si>
  <si>
    <t>13176666900@shopee.com.br</t>
  </si>
  <si>
    <t>Av Visconde de Guarapuava</t>
  </si>
  <si>
    <t>3698</t>
  </si>
  <si>
    <t>Ap. 103</t>
  </si>
  <si>
    <t>80250220</t>
  </si>
  <si>
    <t>13176666900</t>
  </si>
  <si>
    <t>240315683EF02E@shopee.com.br</t>
  </si>
  <si>
    <t>240315683EF02E,30289</t>
  </si>
  <si>
    <t>25-03-2024 21:00:00</t>
  </si>
  <si>
    <t>2024-03-22T20:15:16.691Z</t>
  </si>
  <si>
    <t>18-03-2024 12:24:22</t>
  </si>
  <si>
    <t>65f47aca29c26ce4eb882bec</t>
  </si>
  <si>
    <t>2403153V7AQF55</t>
  </si>
  <si>
    <t>15-03-2024 13:43:54</t>
  </si>
  <si>
    <t>Dorca</t>
  </si>
  <si>
    <t>Ferreira Nunes</t>
  </si>
  <si>
    <t>36733260824@shopee.com.br</t>
  </si>
  <si>
    <t>Rua Moacyr Zambon</t>
  </si>
  <si>
    <t>127</t>
  </si>
  <si>
    <t>Bauru</t>
  </si>
  <si>
    <t>Bauru 22</t>
  </si>
  <si>
    <t>17031606</t>
  </si>
  <si>
    <t>36733260824</t>
  </si>
  <si>
    <t>2403153V7AQF55@shopee.com.br</t>
  </si>
  <si>
    <t>2403153V7AQF55,30291</t>
  </si>
  <si>
    <t>2024-03-29T20:00:14.970Z</t>
  </si>
  <si>
    <t>18-03-2024 13:43:54</t>
  </si>
  <si>
    <t>65f60abf4a5f11cfc82c5271</t>
  </si>
  <si>
    <t>8397-131775892</t>
  </si>
  <si>
    <t>16-03-2024 18:10:23</t>
  </si>
  <si>
    <t>Araújo</t>
  </si>
  <si>
    <t>dGFuaWFjZTE2QGhvd@grupoboticario.com.br</t>
  </si>
  <si>
    <t>997113231</t>
  </si>
  <si>
    <t>Rua Treze de Maio</t>
  </si>
  <si>
    <t>1397</t>
  </si>
  <si>
    <t>Iguatu</t>
  </si>
  <si>
    <t>63502120</t>
  </si>
  <si>
    <t>79396933368</t>
  </si>
  <si>
    <t>131775892,30349</t>
  </si>
  <si>
    <t>28-03-2024 18:10:11</t>
  </si>
  <si>
    <t>16-03-2024 18:11:09</t>
  </si>
  <si>
    <t>18-03-2024 18:11:09</t>
  </si>
  <si>
    <t>Creme Hidratante para as Mãos VEGANO Hidrata 50g Sem Parabenos - Piatan Natural</t>
  </si>
  <si>
    <t>65f6d6d48a93e165fb8b97e7</t>
  </si>
  <si>
    <t>2000007839825154</t>
  </si>
  <si>
    <t>17-03-2024 08:41:08</t>
  </si>
  <si>
    <t>Francilene</t>
  </si>
  <si>
    <t>Oliveira Dantas</t>
  </si>
  <si>
    <t>2000007839825154@mercadolibre.com</t>
  </si>
  <si>
    <t>Cobdominio Quintas Do SOL QUADRA 10 CHACARA 1 a</t>
  </si>
  <si>
    <t>7</t>
  </si>
  <si>
    <t>Brasilia</t>
  </si>
  <si>
    <t>71680370</t>
  </si>
  <si>
    <t>91182999115</t>
  </si>
  <si>
    <t>Condomínio Quintas do Sol</t>
  </si>
  <si>
    <t>2000007839825154,30363</t>
  </si>
  <si>
    <t>19-03-2024 00:00:00</t>
  </si>
  <si>
    <t>65f834e08f74056cd5d30513</t>
  </si>
  <si>
    <t>2000007846249178</t>
  </si>
  <si>
    <t>18-03-2024 09:34:40</t>
  </si>
  <si>
    <t>Betysa</t>
  </si>
  <si>
    <t>2000007846249178@mercadolibre.com</t>
  </si>
  <si>
    <t>RUA Francisco Alberto Micelli</t>
  </si>
  <si>
    <t>Empresa Mundo Bras</t>
  </si>
  <si>
    <t>Cidade Aracy I</t>
  </si>
  <si>
    <t>São Carlos</t>
  </si>
  <si>
    <t>13573016</t>
  </si>
  <si>
    <t>04397390630</t>
  </si>
  <si>
    <t>Empresa Mundo Bras Referencia: Rua Francisco Alberto Micelli, 61 Casa</t>
  </si>
  <si>
    <t>2000005534903267,30414</t>
  </si>
  <si>
    <t>Desodorante Feminino Piatan Natural Vegano Renova Sem Alumínio Roll-on 55ml</t>
  </si>
  <si>
    <t>65f9fc91343497cd9bb30de3</t>
  </si>
  <si>
    <t>2000007858252794</t>
  </si>
  <si>
    <t>19-03-2024 17:58:57</t>
  </si>
  <si>
    <t>larissa</t>
  </si>
  <si>
    <t>oliveira</t>
  </si>
  <si>
    <t>2000007858252794@mercadolibre.com</t>
  </si>
  <si>
    <t>Orlando Imbassahy Petromar. Via C. Quadra 396. Casa A</t>
  </si>
  <si>
    <t>Defronte À Borracharia Doctor Bike</t>
  </si>
  <si>
    <t>Stella Maris</t>
  </si>
  <si>
    <t>41600200</t>
  </si>
  <si>
    <t>06364723535</t>
  </si>
  <si>
    <t>LARISSA</t>
  </si>
  <si>
    <t>ALVES DE OLIVEIRA</t>
  </si>
  <si>
    <t>Rua Herbert José de Souza</t>
  </si>
  <si>
    <t>355</t>
  </si>
  <si>
    <t>Casa 4D interfone 44 Referencia: Quadra de fachada azul e branca</t>
  </si>
  <si>
    <t>41600820</t>
  </si>
  <si>
    <t>2000007858252794,30459</t>
  </si>
  <si>
    <t>Body Splash Vegano Deo Colonia Cereja 120ml - Piatan</t>
  </si>
  <si>
    <t>65f9fcfc05fe87f0ed621ba6</t>
  </si>
  <si>
    <t>240320GUPWMU8Y</t>
  </si>
  <si>
    <t>19-03-2024 18:00:44</t>
  </si>
  <si>
    <t>De J. Santos</t>
  </si>
  <si>
    <t>14207531777@shopee.com.br</t>
  </si>
  <si>
    <t>Rua Cabrobó</t>
  </si>
  <si>
    <t>Apto 402</t>
  </si>
  <si>
    <t>31035350</t>
  </si>
  <si>
    <t>14207531777</t>
  </si>
  <si>
    <t>240320GUPWMU8Y@shopee.com.br</t>
  </si>
  <si>
    <t>240320GUPWMU8Y,30460</t>
  </si>
  <si>
    <t>02-04-2024 21:00:00</t>
  </si>
  <si>
    <t>2024-03-30T19:52:35.897Z</t>
  </si>
  <si>
    <t>21-03-2024 18:00:44</t>
  </si>
  <si>
    <t>65fa5afac076c669d4ed3181</t>
  </si>
  <si>
    <t>240320HKGGTAD4</t>
  </si>
  <si>
    <t>20-03-2024 00:41:46</t>
  </si>
  <si>
    <t>Pedroso</t>
  </si>
  <si>
    <t>12199226921@shopee.com.br</t>
  </si>
  <si>
    <t>R Júlia A Perizzolo</t>
  </si>
  <si>
    <t>60</t>
  </si>
  <si>
    <t>E</t>
  </si>
  <si>
    <t>Esplanada</t>
  </si>
  <si>
    <t>89812573</t>
  </si>
  <si>
    <t>12199226921</t>
  </si>
  <si>
    <t>240320HKGGTAD4@shopee.com.br</t>
  </si>
  <si>
    <t>240320HKGGTAD4,30467</t>
  </si>
  <si>
    <t>2024-03-26T15:29:10.855Z</t>
  </si>
  <si>
    <t>22-03-2024 00:41:46</t>
  </si>
  <si>
    <t>65fa5afb36cd99ea446c343b</t>
  </si>
  <si>
    <t>240320HK777X2Y</t>
  </si>
  <si>
    <t>20-03-2024 00:41:47</t>
  </si>
  <si>
    <t>Soares Assunção</t>
  </si>
  <si>
    <t>17378181757@shopee.com.br</t>
  </si>
  <si>
    <t>Rua Safira</t>
  </si>
  <si>
    <t>lote 16 quadra 35</t>
  </si>
  <si>
    <t>Jardim Catarina</t>
  </si>
  <si>
    <t>24715532</t>
  </si>
  <si>
    <t>17378181757</t>
  </si>
  <si>
    <t>240320HK777X2Y@shopee.com.br</t>
  </si>
  <si>
    <t>240320HK777X2Y,30468</t>
  </si>
  <si>
    <t>2024-03-27T20:43:28.782Z</t>
  </si>
  <si>
    <t>22-03-2024 00:41:47</t>
  </si>
  <si>
    <t>65fb23d28ac589aaff8fed17</t>
  </si>
  <si>
    <t>8397-131918969</t>
  </si>
  <si>
    <t>20-03-2024 14:58:42</t>
  </si>
  <si>
    <t>Guinever</t>
  </si>
  <si>
    <t>Bertin</t>
  </si>
  <si>
    <t>ZzN3YmVydGluQGdtY@grupoboticario.com.br</t>
  </si>
  <si>
    <t>988286289</t>
  </si>
  <si>
    <t>Rua Conselheiro Saraiva</t>
  </si>
  <si>
    <t>Edifício Montreal AP 61</t>
  </si>
  <si>
    <t>Limeira</t>
  </si>
  <si>
    <t>13480191</t>
  </si>
  <si>
    <t>34050377861</t>
  </si>
  <si>
    <t>131918969,30482</t>
  </si>
  <si>
    <t>25-03-2024 14:58:38</t>
  </si>
  <si>
    <t>20-03-2024 14:59:42</t>
  </si>
  <si>
    <t>22-03-2024 14:59:42</t>
  </si>
  <si>
    <t>65fba850cfb663410119c319</t>
  </si>
  <si>
    <t>701-4587896-3351442</t>
  </si>
  <si>
    <t>21-03-2024 00:24:00</t>
  </si>
  <si>
    <t>Paulo</t>
  </si>
  <si>
    <t>Ricardo Olmedo Freind</t>
  </si>
  <si>
    <t>rvrk2ygxxt52sr1@marketplace.amazon.com.br</t>
  </si>
  <si>
    <t>98100-7888</t>
  </si>
  <si>
    <t>Rua Clovis Bevilaqua</t>
  </si>
  <si>
    <t>apt. 301</t>
  </si>
  <si>
    <t>20520160</t>
  </si>
  <si>
    <t>77543637715</t>
  </si>
  <si>
    <t>701-4587896-3351442,30490</t>
  </si>
  <si>
    <t>65fc411dfeb07356b0fe8489</t>
  </si>
  <si>
    <t>240321N6VU9UFT</t>
  </si>
  <si>
    <t>21-03-2024 11:15:57</t>
  </si>
  <si>
    <t>Gleice</t>
  </si>
  <si>
    <t>Kellin Guimarães Ramos</t>
  </si>
  <si>
    <t>43331463809@shopee.com.br</t>
  </si>
  <si>
    <t>406</t>
  </si>
  <si>
    <t>43331463809</t>
  </si>
  <si>
    <t>240321N6VU9UFT@shopee.com.br</t>
  </si>
  <si>
    <t>240321N6VU9UFT,30509</t>
  </si>
  <si>
    <t>2024-04-02T16:34:09.131Z</t>
  </si>
  <si>
    <t>25-03-2024 11:15:57</t>
  </si>
  <si>
    <t>65fc77436b05f066cbf025b1</t>
  </si>
  <si>
    <t>240322NKF42DMQ</t>
  </si>
  <si>
    <t>21-03-2024 15:06:59</t>
  </si>
  <si>
    <t>Celina</t>
  </si>
  <si>
    <t>36466202852@shopee.com.br</t>
  </si>
  <si>
    <t>Rua João Januário Pamplona</t>
  </si>
  <si>
    <t>Jardim Santa Tereza</t>
  </si>
  <si>
    <t>13311050</t>
  </si>
  <si>
    <t>36466202852</t>
  </si>
  <si>
    <t>240322NKF42DMQ@shopee.com.br</t>
  </si>
  <si>
    <t>240322NKF42DMQ,30514</t>
  </si>
  <si>
    <t>2024-04-06T04:17:13.915Z</t>
  </si>
  <si>
    <t>25-03-2024 15:06:59</t>
  </si>
  <si>
    <t>Desodorante Piatan Natural Vegano Sem Aluminio Kit com 03 und Variadas</t>
  </si>
  <si>
    <t>65fc9ad64d2d72e10fdf12e6</t>
  </si>
  <si>
    <t>701-5245537-7986646</t>
  </si>
  <si>
    <t>21-03-2024 17:38:46</t>
  </si>
  <si>
    <t>Paulo Videiro Rosa</t>
  </si>
  <si>
    <t>nn4582nlr5c1t2f@marketplace.amazon.com.br</t>
  </si>
  <si>
    <t>99964-6609</t>
  </si>
  <si>
    <t>SHIN QI 3 CONJUNTO 3 CASA</t>
  </si>
  <si>
    <t>71505230</t>
  </si>
  <si>
    <t>00929792114</t>
  </si>
  <si>
    <t>PEDRO</t>
  </si>
  <si>
    <t>PAULO V ROSA</t>
  </si>
  <si>
    <t>701-5245537-7986646,30518</t>
  </si>
  <si>
    <t>65fcdfe9809a361417388c1d</t>
  </si>
  <si>
    <t>240322PCS8PJ70</t>
  </si>
  <si>
    <t>21-03-2024 22:33:29</t>
  </si>
  <si>
    <t>Siméia</t>
  </si>
  <si>
    <t>06589711313@shopee.com.br</t>
  </si>
  <si>
    <t>Rua Padre Geraldo</t>
  </si>
  <si>
    <t>Frente à creche</t>
  </si>
  <si>
    <t>Mafrense</t>
  </si>
  <si>
    <t>64005610</t>
  </si>
  <si>
    <t>06589711313</t>
  </si>
  <si>
    <t>240322PCS8PJ70@shopee.com.br</t>
  </si>
  <si>
    <t>240322PCS8PJ70,30527</t>
  </si>
  <si>
    <t>08-04-2024 21:00:00</t>
  </si>
  <si>
    <t>05-04-2024 17:14:54</t>
  </si>
  <si>
    <t>25-03-2024 22:33:29</t>
  </si>
  <si>
    <t>65fdb077b20f725af843ab57</t>
  </si>
  <si>
    <t>240323QXKMB1X7</t>
  </si>
  <si>
    <t>22-03-2024 13:23:19</t>
  </si>
  <si>
    <t>91788-602</t>
  </si>
  <si>
    <t>044.298.390-50</t>
  </si>
  <si>
    <t>240323QXKMB1X7@shopee.com.br</t>
  </si>
  <si>
    <t>240323QXKMB1X7,30552</t>
  </si>
  <si>
    <t>campos alterados: status, sub_status
campos alterados: status_history, receiver_zipcode, payer_zipcode, payer_cpf</t>
  </si>
  <si>
    <t>03-04-2024 21:00:00</t>
  </si>
  <si>
    <t>2024-04-09T04:14:56.413Z</t>
  </si>
  <si>
    <t>25-03-2024 13:23:19</t>
  </si>
  <si>
    <t>65fde6d4ba95da9ecee72bad</t>
  </si>
  <si>
    <t>240323RBTB9FMH</t>
  </si>
  <si>
    <t>22-03-2024 17:15:16</t>
  </si>
  <si>
    <t>Verion Vervloet</t>
  </si>
  <si>
    <t>03152202792@shopee.com.br</t>
  </si>
  <si>
    <t>Rua Júlia Lacourt Penna</t>
  </si>
  <si>
    <t>802</t>
  </si>
  <si>
    <t>casa superior</t>
  </si>
  <si>
    <t>29090210</t>
  </si>
  <si>
    <t>03152202792</t>
  </si>
  <si>
    <t>240323RBTB9FMH@shopee.com.br</t>
  </si>
  <si>
    <t>240323RBTB9FMH,30558</t>
  </si>
  <si>
    <t>2024-03-30T17:14:56.614Z</t>
  </si>
  <si>
    <t>25-03-2024 17:15:16</t>
  </si>
  <si>
    <t>65fdedb399deb89f3ed320b5</t>
  </si>
  <si>
    <t>701-3825901-7465033</t>
  </si>
  <si>
    <t>22-03-2024 17:44:35</t>
  </si>
  <si>
    <t>Isabela Almeida Mendes</t>
  </si>
  <si>
    <t>0tgrr53v52v9qkd@marketplace.amazon.com.br</t>
  </si>
  <si>
    <t>99813-7470</t>
  </si>
  <si>
    <t xml:space="preserve">Rua Herminta Mendonça </t>
  </si>
  <si>
    <t>1339</t>
  </si>
  <si>
    <t>Geraldo Magela</t>
  </si>
  <si>
    <t>39300-000</t>
  </si>
  <si>
    <t>132.882.676-75</t>
  </si>
  <si>
    <t>701-3825901-7465033,30562</t>
  </si>
  <si>
    <t>Informações de Entrega enviadas com Sucesso para Amazon
Informações de Entrega enviadas com Sucesso para Amazon
campos alterados: status, sub_status
campos alterados: status_history, receiver_zipcode, payer_zipcode, payer_cpf</t>
  </si>
  <si>
    <t>65fe1dcff725c1487d322b2c</t>
  </si>
  <si>
    <t>240323RQY32C4R</t>
  </si>
  <si>
    <t>22-03-2024 21:09:51</t>
  </si>
  <si>
    <t>Aleixo Diniz</t>
  </si>
  <si>
    <t>01626511209@shopee.com.br</t>
  </si>
  <si>
    <t>R Olinda</t>
  </si>
  <si>
    <t>227</t>
  </si>
  <si>
    <t>09770070</t>
  </si>
  <si>
    <t>01626511209</t>
  </si>
  <si>
    <t>240323RQY32C4R@shopee.com.br</t>
  </si>
  <si>
    <t>240323RQY32C4R,30569</t>
  </si>
  <si>
    <t>01-04-2024 21:00:00</t>
  </si>
  <si>
    <t>2024-03-30T14:25:59.630Z</t>
  </si>
  <si>
    <t>25-03-2024 21:09:51</t>
  </si>
  <si>
    <t>65fed0789509a216747a9776</t>
  </si>
  <si>
    <t>240323T3JC3SUS</t>
  </si>
  <si>
    <t>23-03-2024 09:52:08</t>
  </si>
  <si>
    <t>Denise</t>
  </si>
  <si>
    <t>Dias da Cruz</t>
  </si>
  <si>
    <t>07316953721@shopee.com.br</t>
  </si>
  <si>
    <t>Av Oceano Pacifico</t>
  </si>
  <si>
    <t>1436</t>
  </si>
  <si>
    <t>Apt 303 Cond Aluizio Guerreiro</t>
  </si>
  <si>
    <t>Intermares</t>
  </si>
  <si>
    <t>Cabedelo</t>
  </si>
  <si>
    <t>58102252</t>
  </si>
  <si>
    <t>07316953721</t>
  </si>
  <si>
    <t>240323T3JC3SUS@shopee.com.br</t>
  </si>
  <si>
    <t>240323T3JC3SUS,30586</t>
  </si>
  <si>
    <t>2024-04-04T14:37:06.889Z</t>
  </si>
  <si>
    <t>25-03-2024 09:52:08</t>
  </si>
  <si>
    <t>65fed478a81364e99bc7bf4d</t>
  </si>
  <si>
    <t>240323T4PTFX1D</t>
  </si>
  <si>
    <t>23-03-2024 10:09:12</t>
  </si>
  <si>
    <t>Gleidson</t>
  </si>
  <si>
    <t>Bruno Nunes Da silva</t>
  </si>
  <si>
    <t>73834416134@shopee.com.br</t>
  </si>
  <si>
    <t>Quadra QN 14E Conjunto 9</t>
  </si>
  <si>
    <t>Casa 22</t>
  </si>
  <si>
    <t>Riacho Fundo II</t>
  </si>
  <si>
    <t>71881159</t>
  </si>
  <si>
    <t>73834416134</t>
  </si>
  <si>
    <t>240323T4PTFX1D@shopee.com.br</t>
  </si>
  <si>
    <t>240323T4PTFX1D,30587</t>
  </si>
  <si>
    <t>2024-03-30T16:56:18.227Z</t>
  </si>
  <si>
    <t>25-03-2024 10:09:12</t>
  </si>
  <si>
    <t>65ff312521b5dcd153aff092</t>
  </si>
  <si>
    <t>240324TT77DSQ0</t>
  </si>
  <si>
    <t>23-03-2024 16:44:37</t>
  </si>
  <si>
    <t>Aoki</t>
  </si>
  <si>
    <t>17039767899@shopee.com.br</t>
  </si>
  <si>
    <t>R Argeu Egydio da Costa</t>
  </si>
  <si>
    <t>Residencial Paineiras</t>
  </si>
  <si>
    <t>Betel</t>
  </si>
  <si>
    <t>13148252</t>
  </si>
  <si>
    <t>17039767899</t>
  </si>
  <si>
    <t>240324TT77DSQ0@shopee.com.br</t>
  </si>
  <si>
    <t>240324TT77DSQ0,30600</t>
  </si>
  <si>
    <t>2024-04-07T04:06:39.590Z</t>
  </si>
  <si>
    <t>25-03-2024 16:44:37</t>
  </si>
  <si>
    <t>66002cb6617d3a49041b1ece</t>
  </si>
  <si>
    <t>2000007891394372</t>
  </si>
  <si>
    <t>24-03-2024 10:37:58</t>
  </si>
  <si>
    <t>Neuza</t>
  </si>
  <si>
    <t>Gonzaga</t>
  </si>
  <si>
    <t>2000007891394372@mercadolibre.com</t>
  </si>
  <si>
    <t>Alameda Francisco da Cunha Menezes</t>
  </si>
  <si>
    <t>Falcão</t>
  </si>
  <si>
    <t>Cunha</t>
  </si>
  <si>
    <t>12530000</t>
  </si>
  <si>
    <t>15343080839</t>
  </si>
  <si>
    <t>Gonzaga de Siqueira</t>
  </si>
  <si>
    <t>2000007891394372,30609</t>
  </si>
  <si>
    <t>27-03-2024 00:00:00</t>
  </si>
  <si>
    <t>66008f4ee7b7d8fb734c43eb</t>
  </si>
  <si>
    <t>2403250B0F90MH</t>
  </si>
  <si>
    <t>24-03-2024 17:38:38</t>
  </si>
  <si>
    <t>Reis da Paz</t>
  </si>
  <si>
    <t>38413093805@shopee.com.br</t>
  </si>
  <si>
    <t>R Isidoro de P Boucaut</t>
  </si>
  <si>
    <t>Modena 92</t>
  </si>
  <si>
    <t>Mogi Moderno</t>
  </si>
  <si>
    <t>08717770</t>
  </si>
  <si>
    <t>38413093805</t>
  </si>
  <si>
    <t>2403250B0F90MH@shopee.com.br</t>
  </si>
  <si>
    <t>2403250B0F90MH,30622</t>
  </si>
  <si>
    <t>2024-04-07T04:06:39.503Z</t>
  </si>
  <si>
    <t>26-03-2024 17:38:38</t>
  </si>
  <si>
    <t>6600b95aa73382d5ce35da9b</t>
  </si>
  <si>
    <t>8397-132084048</t>
  </si>
  <si>
    <t>24-03-2024 20:38:02</t>
  </si>
  <si>
    <t>132084048,30629</t>
  </si>
  <si>
    <t>03-04-2024 20:37:51</t>
  </si>
  <si>
    <t>24-03-2024 20:38:46</t>
  </si>
  <si>
    <t>26-03-2024 20:38:46</t>
  </si>
  <si>
    <t>6600d40b76d97b48db2b7c77</t>
  </si>
  <si>
    <t>2000007895593278,2000007895595152,2000007895595150</t>
  </si>
  <si>
    <t>24-03-2024 22:31:55</t>
  </si>
  <si>
    <t>luana</t>
  </si>
  <si>
    <t>2000007895593278@mercadolibre.com</t>
  </si>
  <si>
    <t>Rua Cananeia</t>
  </si>
  <si>
    <t>Apt 164</t>
  </si>
  <si>
    <t>09060480</t>
  </si>
  <si>
    <t>2000005560730253,30632</t>
  </si>
  <si>
    <t>Mascara Capilar Vegano Hidrata Piatan - 280g</t>
  </si>
  <si>
    <t>6600ea87d360f773fa579b87</t>
  </si>
  <si>
    <t>2000007896136100</t>
  </si>
  <si>
    <t>25-03-2024 00:07:51</t>
  </si>
  <si>
    <t>2000007896136100@mercadolibre.com</t>
  </si>
  <si>
    <t>Rua Isabel Angelina Gomes, 251</t>
  </si>
  <si>
    <t xml:space="preserve">Perto da rotatória </t>
  </si>
  <si>
    <t>Jardim Real</t>
  </si>
  <si>
    <t>Cubatão</t>
  </si>
  <si>
    <t>11534840</t>
  </si>
  <si>
    <t>04572776458</t>
  </si>
  <si>
    <t>Valéria</t>
  </si>
  <si>
    <t>De Araujo</t>
  </si>
  <si>
    <t>Rua Isabel Angelina Gomes</t>
  </si>
  <si>
    <t>2000007896136100,30635</t>
  </si>
  <si>
    <t>A nota não pode ser enviada, pois seu pedido se encontra dentro do prazo de manuseio no Mercado Livre.
A nota não pode ser enviada, pois seu pedido se encontra dentro do prazo de manuseio no Mercado Livre.</t>
  </si>
  <si>
    <t>27-03-2024 00:07:51</t>
  </si>
  <si>
    <t>Sabonete Íntimo Líquido Protege Sem Sulfatos 200ml Piatan</t>
  </si>
  <si>
    <t>66014cd27f07ec31ec5fa536</t>
  </si>
  <si>
    <t>2403251QPQX39B</t>
  </si>
  <si>
    <t>25-03-2024 07:07:14</t>
  </si>
  <si>
    <t>Lucilaine</t>
  </si>
  <si>
    <t>13214960792@shopee.com.br</t>
  </si>
  <si>
    <t>Rua Dublin</t>
  </si>
  <si>
    <t>LT 17 Qd 36</t>
  </si>
  <si>
    <t>Parque Paulista</t>
  </si>
  <si>
    <t>25261380</t>
  </si>
  <si>
    <t>13214960792</t>
  </si>
  <si>
    <t>2403251QPQX39B@shopee.com.br</t>
  </si>
  <si>
    <t>2403251QPQX39B,30637</t>
  </si>
  <si>
    <t>2024-04-04T17:04:06.901Z</t>
  </si>
  <si>
    <t>27-03-2024 07:07:14</t>
  </si>
  <si>
    <t>Serum Capilar Vegetal Tratamento dos Fios de Rambutan + Biotina 60ml - Piatan Natural</t>
  </si>
  <si>
    <t>Kit Shampoo e Condicionador Rambutan + Biotina Vegano - Piatan</t>
  </si>
  <si>
    <t>6601522d1a4356e54c481084</t>
  </si>
  <si>
    <t>2000007896863662</t>
  </si>
  <si>
    <t>25-03-2024 07:30:05</t>
  </si>
  <si>
    <t>Ana Claudia</t>
  </si>
  <si>
    <t>Do Carmo Rodrigues P Cunha</t>
  </si>
  <si>
    <t>2000007896863662@mercadolibre.com</t>
  </si>
  <si>
    <t xml:space="preserve">Av Dona helena pereira de moraes </t>
  </si>
  <si>
    <t>415</t>
  </si>
  <si>
    <t>Apto 182 B</t>
  </si>
  <si>
    <t>Parque do Morumbi</t>
  </si>
  <si>
    <t>Sao Paulo</t>
  </si>
  <si>
    <t>05707400</t>
  </si>
  <si>
    <t>22092147854</t>
  </si>
  <si>
    <t>Claudia Rodrigues</t>
  </si>
  <si>
    <t>Avenida Dona Helena Pereira de Moraes</t>
  </si>
  <si>
    <t>2000007896863662,30638</t>
  </si>
  <si>
    <t>Piatan Natural Vegano Renova Desodorante Feminino Sem Alumínio Roll On 55ml</t>
  </si>
  <si>
    <t>66031fd4f1acfe7a304a8f9f</t>
  </si>
  <si>
    <t>LU-13233707199789892650</t>
  </si>
  <si>
    <t>26-03-2024 16:19:48</t>
  </si>
  <si>
    <t>gilmar</t>
  </si>
  <si>
    <t>pereira</t>
  </si>
  <si>
    <t>LU-1323370719978989@alias.integracommerce.com.br</t>
  </si>
  <si>
    <t>MAURICIO AUGUSTO DE AZEVEDO</t>
  </si>
  <si>
    <t>ESPLANADA</t>
  </si>
  <si>
    <t>JANAUBA</t>
  </si>
  <si>
    <t>39445150</t>
  </si>
  <si>
    <t>20318111187</t>
  </si>
  <si>
    <t>ROSIMERE</t>
  </si>
  <si>
    <t>FERREIRA DA MOTA PEREIRA</t>
  </si>
  <si>
    <t>gm pneus</t>
  </si>
  <si>
    <t>LU-1323370719978989,30666</t>
  </si>
  <si>
    <t>15-04-2024 21:00:00</t>
  </si>
  <si>
    <t>28-03-2024 16:19:48</t>
  </si>
  <si>
    <t>*92609</t>
  </si>
  <si>
    <t>660383e8e62973b7a313fad4</t>
  </si>
  <si>
    <t>2403275Y9W25Q7</t>
  </si>
  <si>
    <t>26-03-2024 23:26:48</t>
  </si>
  <si>
    <t>Godoy</t>
  </si>
  <si>
    <t>46810764810@shopee.com.br</t>
  </si>
  <si>
    <t>Rua Pedro Luís Volta Brabo</t>
  </si>
  <si>
    <t>Conjunto Vila Comerciários I</t>
  </si>
  <si>
    <t>17527601</t>
  </si>
  <si>
    <t>46810764810</t>
  </si>
  <si>
    <t>2403275Y9W25Q7@shopee.com.br</t>
  </si>
  <si>
    <t>2403275Y9W25Q7,30678</t>
  </si>
  <si>
    <t>2024-04-03T14:16:04.296Z</t>
  </si>
  <si>
    <t>28-03-2024 23:26:48</t>
  </si>
  <si>
    <t>6604ac6f5ebfcfc0d4ace8eb</t>
  </si>
  <si>
    <t>2000007917164406</t>
  </si>
  <si>
    <t>27-03-2024 20:31:59</t>
  </si>
  <si>
    <t>Hindemburg da Silva Marques</t>
  </si>
  <si>
    <t>2000007917164406@mercadolibre.com</t>
  </si>
  <si>
    <t>Rua Armando de Salles Oliveira</t>
  </si>
  <si>
    <t>Apto 64</t>
  </si>
  <si>
    <t>Jardim das Nações</t>
  </si>
  <si>
    <t>12030080</t>
  </si>
  <si>
    <t>83210130825</t>
  </si>
  <si>
    <t>2000005572301361,30683,000012</t>
  </si>
  <si>
    <t>Shampoo Para Cabelos Normais A Oleosos, Detox Natural 300ml</t>
  </si>
  <si>
    <t>*2101</t>
  </si>
  <si>
    <t>6604ac748d740dbc9a90fa07</t>
  </si>
  <si>
    <t>2000007917166088</t>
  </si>
  <si>
    <t>27-03-2024 20:32:04</t>
  </si>
  <si>
    <t>2000007917166088@mercadolibre.com</t>
  </si>
  <si>
    <t>2000005572301359,30684</t>
  </si>
  <si>
    <t>29-03-2024 20:32:04</t>
  </si>
  <si>
    <t>Kit Com (3 Desodorantes) Roll-on 55ml - Piatan Natural</t>
  </si>
  <si>
    <t>6604dd9604b20c8a645f8e42</t>
  </si>
  <si>
    <t>2000007918406712</t>
  </si>
  <si>
    <t>28-03-2024 00:01:42</t>
  </si>
  <si>
    <t>Cristiane piccoli</t>
  </si>
  <si>
    <t xml:space="preserve">Argenta </t>
  </si>
  <si>
    <t>2000007918406712@mercadolibre.com</t>
  </si>
  <si>
    <t>professora maria dal conte</t>
  </si>
  <si>
    <t>2636</t>
  </si>
  <si>
    <t>Flores da Cunha</t>
  </si>
  <si>
    <t>95270000</t>
  </si>
  <si>
    <t>00136345000</t>
  </si>
  <si>
    <t>Piccoli Argenta</t>
  </si>
  <si>
    <t>Rua Professora Maria dal Conte</t>
  </si>
  <si>
    <t>2000005572983561,30685</t>
  </si>
  <si>
    <t>63e6f1a7132afb2615f89f6e</t>
  </si>
  <si>
    <t>8397-117955217</t>
  </si>
  <si>
    <t>10-02-2023 22:38:47</t>
  </si>
  <si>
    <t>Julianna</t>
  </si>
  <si>
    <t>Mota</t>
  </si>
  <si>
    <t>anVsaW1vdGEyQGhvd@grupoboticario.com.br</t>
  </si>
  <si>
    <t>99111-5728</t>
  </si>
  <si>
    <t>Avenida Odonel Miranda Rios</t>
  </si>
  <si>
    <t>346</t>
  </si>
  <si>
    <t>Miguel Calmon</t>
  </si>
  <si>
    <t>44720-000</t>
  </si>
  <si>
    <t>059.174.895-99</t>
  </si>
  <si>
    <t>Jai</t>
  </si>
  <si>
    <t>ou Kadu</t>
  </si>
  <si>
    <t>Rua Vicente galo</t>
  </si>
  <si>
    <t>409</t>
  </si>
  <si>
    <t>Santa tereza</t>
  </si>
  <si>
    <t>117955217,22324</t>
  </si>
  <si>
    <t>campos alterados: status, sub_status
campos alterados: status, sub_status
campos alterados: status, sub_status
campos alterados: status_history, receiver_phone, receiver_zipcode, payer_phone, payer_zipcode, payer_cpf</t>
  </si>
  <si>
    <t>12-03-2023 22:38:05</t>
  </si>
  <si>
    <t>10-02-2023 22:39:26</t>
  </si>
  <si>
    <t>12-02-2023 22:39:26</t>
  </si>
  <si>
    <t>Piatan Natural Men - Desodorante Roll-On 55ml</t>
  </si>
  <si>
    <t>63e805053d576a25f824a2b1</t>
  </si>
  <si>
    <t>8397-117972790</t>
  </si>
  <si>
    <t>11-02-2023 18:13:41</t>
  </si>
  <si>
    <t>Adrielle</t>
  </si>
  <si>
    <t>YWRyaWVsbGUubGltY@grupoboticario.com.br</t>
  </si>
  <si>
    <t>993513268</t>
  </si>
  <si>
    <t>Avenida Pau Brasil</t>
  </si>
  <si>
    <t>Torre 01 Apartamenro 1204</t>
  </si>
  <si>
    <t>71926000</t>
  </si>
  <si>
    <t>01877735132</t>
  </si>
  <si>
    <t>Maicon</t>
  </si>
  <si>
    <t>117972790,22333</t>
  </si>
  <si>
    <t>19-02-2023 18:13:13</t>
  </si>
  <si>
    <t>11-02-2023 18:14:57</t>
  </si>
  <si>
    <t>13-02-2023 18:14:57</t>
  </si>
  <si>
    <t>Piatan Natural Renova - Desodorante Roll-On 55ml</t>
  </si>
  <si>
    <t>63e9970fd7c2062614e0fa13</t>
  </si>
  <si>
    <t>8397-118002631</t>
  </si>
  <si>
    <t>12-02-2023 22:49:03</t>
  </si>
  <si>
    <t>Castanheira</t>
  </si>
  <si>
    <t>Y3Jpc2Nhc3Rhbmhla@grupoboticario.com.br</t>
  </si>
  <si>
    <t>996885871</t>
  </si>
  <si>
    <t>Rua Fábia</t>
  </si>
  <si>
    <t>800</t>
  </si>
  <si>
    <t>apto 41A</t>
  </si>
  <si>
    <t>Vila Romana</t>
  </si>
  <si>
    <t>05051030</t>
  </si>
  <si>
    <t>17079492807</t>
  </si>
  <si>
    <t>118002631</t>
  </si>
  <si>
    <t>11-03-2023 22:48:28</t>
  </si>
  <si>
    <t>12-02-2023 23:25:48</t>
  </si>
  <si>
    <t>63e99817d7c2062614e0fae2</t>
  </si>
  <si>
    <t>8397-118002737</t>
  </si>
  <si>
    <t>12-02-2023 22:53:27</t>
  </si>
  <si>
    <t>118002737,22348</t>
  </si>
  <si>
    <t>19-02-2023 22:52:32</t>
  </si>
  <si>
    <t>12-02-2023 22:54:25</t>
  </si>
  <si>
    <t>14-02-2023 22:54:25</t>
  </si>
  <si>
    <t>63ea3451132afb2615fa64d0</t>
  </si>
  <si>
    <t>8397-118007968</t>
  </si>
  <si>
    <t>13-02-2023 10:00:01</t>
  </si>
  <si>
    <t>Letícia Daiane</t>
  </si>
  <si>
    <t>Izeppe Pires</t>
  </si>
  <si>
    <t>bGV0aWNpYV9mZTIwM@grupoboticario.com.br</t>
  </si>
  <si>
    <t>997163148</t>
  </si>
  <si>
    <t>Rua Hipólito Lopes</t>
  </si>
  <si>
    <t>Jardim Novo Igaraçu</t>
  </si>
  <si>
    <t>Igaraçu do Tietê</t>
  </si>
  <si>
    <t>17350264</t>
  </si>
  <si>
    <t>38135207816</t>
  </si>
  <si>
    <t>118007968,22353</t>
  </si>
  <si>
    <t>21-02-2023 09:59:50</t>
  </si>
  <si>
    <t>13-02-2023 10:02:14</t>
  </si>
  <si>
    <t>15-02-2023 10:02:14</t>
  </si>
  <si>
    <t>63ee98bcd7c2062614e44c8d</t>
  </si>
  <si>
    <t>8397-118095817</t>
  </si>
  <si>
    <t>16-02-2023 17:57:32</t>
  </si>
  <si>
    <t>Taize</t>
  </si>
  <si>
    <t>Medeiros</t>
  </si>
  <si>
    <t>Y29tZXJjaWFsMUBsZ@grupoboticario.com.br</t>
  </si>
  <si>
    <t>98489-1451</t>
  </si>
  <si>
    <t>AVENIDA EUGENIO KRAUSE</t>
  </si>
  <si>
    <t>2054</t>
  </si>
  <si>
    <t>LOJA LENE MODAS</t>
  </si>
  <si>
    <t>88385-000</t>
  </si>
  <si>
    <t>079.967.829-54</t>
  </si>
  <si>
    <t>118095817,22449</t>
  </si>
  <si>
    <t>campos alterados: status, sub_status
campos alterados: status, sub_status
campos alterados: status, sub_status
campos alterados: status_history, receiver_phone, receiver_zipcode, payer_phone, payer_zipcode, payer_cpf
campos alterados: status, sub_status
campos alterados: status_history, receiver_phone, receiver_zipcode, payer_phone, payer_zipcode, payer_cpf</t>
  </si>
  <si>
    <t>01-03-2023 17:56:16</t>
  </si>
  <si>
    <t>18-02-2023 17:57:32</t>
  </si>
  <si>
    <t>Sabonete Líquido Íntimo VEGANO Protege 200ml Sem Sulfatos - Piatan Natural</t>
  </si>
  <si>
    <t>63f62ccb55443b098608361e</t>
  </si>
  <si>
    <t>8397-118203597</t>
  </si>
  <si>
    <t>22-02-2023 11:55:07</t>
  </si>
  <si>
    <t>Gallina Santos</t>
  </si>
  <si>
    <t>ZmVyZ2FsbGluYS5hZ@grupoboticario.com.br</t>
  </si>
  <si>
    <t>969884591</t>
  </si>
  <si>
    <t>Avenida Estados Unidos</t>
  </si>
  <si>
    <t>211C</t>
  </si>
  <si>
    <t>Parque das Nações</t>
  </si>
  <si>
    <t>09210300</t>
  </si>
  <si>
    <t>35514932869</t>
  </si>
  <si>
    <t>Fernanda Gallina Santos</t>
  </si>
  <si>
    <t>Fernanda Gallina</t>
  </si>
  <si>
    <t>118203597,22509</t>
  </si>
  <si>
    <t>28-02-2023 11:54:37</t>
  </si>
  <si>
    <t>22-02-2023 11:56:42</t>
  </si>
  <si>
    <t>24-02-2023 11:56:42</t>
  </si>
  <si>
    <t>Creme Hidratante para os Pés Anti ressecamento e Anti Rachaduras no Calcanhar VEGANO Hidrata 80g</t>
  </si>
  <si>
    <t>*1206</t>
  </si>
  <si>
    <t>6414be99dc41f85e318bf446</t>
  </si>
  <si>
    <t>8397-118907760</t>
  </si>
  <si>
    <t>17-03-2023 16:25:13</t>
  </si>
  <si>
    <t>Sousa Lima</t>
  </si>
  <si>
    <t>YnJ1bmFzc21hQGdtY@grupoboticario.com.br</t>
  </si>
  <si>
    <t>999735160</t>
  </si>
  <si>
    <t>rua caete</t>
  </si>
  <si>
    <t>70</t>
  </si>
  <si>
    <t>proximo ao clube</t>
  </si>
  <si>
    <t>Carajás</t>
  </si>
  <si>
    <t>68516000</t>
  </si>
  <si>
    <t>69822972253</t>
  </si>
  <si>
    <t>118907760,23095</t>
  </si>
  <si>
    <t>02-04-2023 16:24:36</t>
  </si>
  <si>
    <t>17-03-2023 16:25:41</t>
  </si>
  <si>
    <t>19-03-2023 16:25:41</t>
  </si>
  <si>
    <t>641756fac757c7110267dcc5</t>
  </si>
  <si>
    <t>8397-118955647</t>
  </si>
  <si>
    <t>19-03-2023 15:39:54</t>
  </si>
  <si>
    <t>Nilsa</t>
  </si>
  <si>
    <t>Schon</t>
  </si>
  <si>
    <t>c2Nob24ubmlsc2FAa@grupoboticario.com.br</t>
  </si>
  <si>
    <t>999126027</t>
  </si>
  <si>
    <t>Rua Miosotes</t>
  </si>
  <si>
    <t>986</t>
  </si>
  <si>
    <t xml:space="preserve">Tecnils </t>
  </si>
  <si>
    <t>89229202</t>
  </si>
  <si>
    <t>02020126974</t>
  </si>
  <si>
    <t>Rua Almirante Protogenes Pereira</t>
  </si>
  <si>
    <t>438</t>
  </si>
  <si>
    <t>89229150</t>
  </si>
  <si>
    <t>118955647,23115</t>
  </si>
  <si>
    <t>26-03-2023 15:39:45</t>
  </si>
  <si>
    <t>19-03-2023 15:40:53</t>
  </si>
  <si>
    <t>21-03-2023 15:40:53</t>
  </si>
  <si>
    <t>64207e3a042cca0843a655cd</t>
  </si>
  <si>
    <t>8397-119115012</t>
  </si>
  <si>
    <t>26-03-2023 14:17:46</t>
  </si>
  <si>
    <t>Miranda</t>
  </si>
  <si>
    <t>Z2lvdmFuYS1tZ3NAa@grupoboticario.com.br</t>
  </si>
  <si>
    <t>979795495</t>
  </si>
  <si>
    <t>Avenida Leonardo da Vinci</t>
  </si>
  <si>
    <t>1875</t>
  </si>
  <si>
    <t>Vila Guarani (Z Sul)</t>
  </si>
  <si>
    <t>04313002</t>
  </si>
  <si>
    <t>41989209823</t>
  </si>
  <si>
    <t>119115012,23202</t>
  </si>
  <si>
    <t>01-04-2023 14:17:38</t>
  </si>
  <si>
    <t>26-03-2023 14:18:55</t>
  </si>
  <si>
    <t>28-03-2023 14:18:55</t>
  </si>
  <si>
    <t>6422c7a092b7f5083569291c</t>
  </si>
  <si>
    <t>8397-119152568</t>
  </si>
  <si>
    <t>28-03-2023 07:55:28</t>
  </si>
  <si>
    <t>Kupfer Kupfer</t>
  </si>
  <si>
    <t>bWFyaWFuYWt1cGZlc@grupoboticario.com.br</t>
  </si>
  <si>
    <t>982229090</t>
  </si>
  <si>
    <t>Rua Armando Petrella</t>
  </si>
  <si>
    <t>431</t>
  </si>
  <si>
    <t>torre 1 ap 18</t>
  </si>
  <si>
    <t>05679010</t>
  </si>
  <si>
    <t>17681117822</t>
  </si>
  <si>
    <t>Kupfer</t>
  </si>
  <si>
    <t>Rua Joapé</t>
  </si>
  <si>
    <t>12000</t>
  </si>
  <si>
    <t>Torre 1 ape 18</t>
  </si>
  <si>
    <t>Cidade Jardim</t>
  </si>
  <si>
    <t>05676100</t>
  </si>
  <si>
    <t>119152568,23216</t>
  </si>
  <si>
    <t>03-04-2023 07:55:11</t>
  </si>
  <si>
    <t>28-03-2023 07:57:05</t>
  </si>
  <si>
    <t>30-03-2023 07:57:05</t>
  </si>
  <si>
    <t>6429e9ad95aea8ce3bd8010a</t>
  </si>
  <si>
    <t>8397-119276746</t>
  </si>
  <si>
    <t>02-04-2023 17:46:37</t>
  </si>
  <si>
    <t>Jeane</t>
  </si>
  <si>
    <t>amVhbmVjaHJpc3Rpb@grupoboticario.com.br</t>
  </si>
  <si>
    <t>981279987</t>
  </si>
  <si>
    <t>Rua Rua 6 Chácara 273</t>
  </si>
  <si>
    <t>Cond. Alameda dos Ipes</t>
  </si>
  <si>
    <t>72006595</t>
  </si>
  <si>
    <t>57871868268</t>
  </si>
  <si>
    <t>119276746,23322</t>
  </si>
  <si>
    <t>06-04-2023 17:45:05</t>
  </si>
  <si>
    <t>04-04-2023 17:46:37</t>
  </si>
  <si>
    <t>642c4e632de56011b6ef52c6</t>
  </si>
  <si>
    <t>8397-119326658</t>
  </si>
  <si>
    <t>04-04-2023 13:20:51</t>
  </si>
  <si>
    <t>Queiroz</t>
  </si>
  <si>
    <t>ZGJvcmFxdWVpcm96Q@grupoboticario.com.br</t>
  </si>
  <si>
    <t>991219616</t>
  </si>
  <si>
    <t>Rua 15</t>
  </si>
  <si>
    <t>1763</t>
  </si>
  <si>
    <t>Point Convenience Apt 408</t>
  </si>
  <si>
    <t>Setor Marista</t>
  </si>
  <si>
    <t>74150020</t>
  </si>
  <si>
    <t>03548671136</t>
  </si>
  <si>
    <t>119326658,23337</t>
  </si>
  <si>
    <t>8</t>
  </si>
  <si>
    <t>08-04-2023 13:20:43</t>
  </si>
  <si>
    <t>04-04-2023 13:21:58</t>
  </si>
  <si>
    <t>06-04-2023 13:21:58</t>
  </si>
  <si>
    <t>642f3c1fdd43f0f7287c8e24</t>
  </si>
  <si>
    <t>8397-119380006</t>
  </si>
  <si>
    <t>06-04-2023 18:39:43</t>
  </si>
  <si>
    <t>Marildy</t>
  </si>
  <si>
    <t>Pontes</t>
  </si>
  <si>
    <t>bmVuYXBvbnRlczA1Q@grupoboticario.com.br</t>
  </si>
  <si>
    <t>947975938</t>
  </si>
  <si>
    <t>Rua Juiz de Fora</t>
  </si>
  <si>
    <t>390</t>
  </si>
  <si>
    <t>Vila Virgínia</t>
  </si>
  <si>
    <t>Itaquaquecetuba</t>
  </si>
  <si>
    <t>08573060</t>
  </si>
  <si>
    <t>30394327888</t>
  </si>
  <si>
    <t>119380006,23422</t>
  </si>
  <si>
    <t>12-04-2023 18:39:12</t>
  </si>
  <si>
    <t>06-04-2023 18:42:17</t>
  </si>
  <si>
    <t>08-04-2023 18:42:17</t>
  </si>
  <si>
    <t>6430d4c06b2489f71cae1831</t>
  </si>
  <si>
    <t>8397-119416246</t>
  </si>
  <si>
    <t>07-04-2023 23:43:12</t>
  </si>
  <si>
    <t>Vanessa de Souza</t>
  </si>
  <si>
    <t>Campos Quatrone</t>
  </si>
  <si>
    <t>Y2FtcG9zLmpvcm5hb@grupoboticario.com.br</t>
  </si>
  <si>
    <t>991557509</t>
  </si>
  <si>
    <t>Rua Doutor Abel Capela</t>
  </si>
  <si>
    <t>184</t>
  </si>
  <si>
    <t>apto 205</t>
  </si>
  <si>
    <t>Coqueiros</t>
  </si>
  <si>
    <t>88080250</t>
  </si>
  <si>
    <t>08895366786</t>
  </si>
  <si>
    <t>119416246,23430</t>
  </si>
  <si>
    <t>14-04-2023 23:42:37</t>
  </si>
  <si>
    <t>07-04-2023 23:44:36</t>
  </si>
  <si>
    <t>09-04-2023 23:44:36</t>
  </si>
  <si>
    <t>643a79fcf1689b0bd45cbb2a</t>
  </si>
  <si>
    <t>8397-119611089</t>
  </si>
  <si>
    <t>15-04-2023 07:18:36</t>
  </si>
  <si>
    <t>Diana</t>
  </si>
  <si>
    <t>ZHlhbm5hY2FzdHJvQ@grupoboticario.com.br</t>
  </si>
  <si>
    <t>999881547</t>
  </si>
  <si>
    <t>av prefeito jose neves teixeira</t>
  </si>
  <si>
    <t>2911</t>
  </si>
  <si>
    <t>ipanema</t>
  </si>
  <si>
    <t>Guanambi</t>
  </si>
  <si>
    <t>46430000</t>
  </si>
  <si>
    <t>04712421525</t>
  </si>
  <si>
    <t>119611089,23484</t>
  </si>
  <si>
    <t>26-04-2023 07:12:20</t>
  </si>
  <si>
    <t>17-04-2023 07:18:36</t>
  </si>
  <si>
    <t>643c1021856ff30bf23701a4</t>
  </si>
  <si>
    <t>8397-119637093</t>
  </si>
  <si>
    <t>16-04-2023 12:11:29</t>
  </si>
  <si>
    <t>Verena</t>
  </si>
  <si>
    <t>dmVyZW5hZmFyYWdAe@grupoboticario.com.br</t>
  </si>
  <si>
    <t>91</t>
  </si>
  <si>
    <t>993832526</t>
  </si>
  <si>
    <t>Avenida W-3</t>
  </si>
  <si>
    <t>Condomínio Jardim Itororo</t>
  </si>
  <si>
    <t>Curió-Utinga</t>
  </si>
  <si>
    <t>66610415</t>
  </si>
  <si>
    <t>81379765234</t>
  </si>
  <si>
    <t>Passagem Henrique Engelhard</t>
  </si>
  <si>
    <t>Apto 202</t>
  </si>
  <si>
    <t>66613860</t>
  </si>
  <si>
    <t>119637093,23495</t>
  </si>
  <si>
    <t>27-04-2023 12:11:01</t>
  </si>
  <si>
    <t>16-04-2023 12:13:31</t>
  </si>
  <si>
    <t>18-04-2023 12:13:31</t>
  </si>
  <si>
    <t>643f13a65c4b130bda79bef6</t>
  </si>
  <si>
    <t>8397-119705675</t>
  </si>
  <si>
    <t>18-04-2023 19:03:18</t>
  </si>
  <si>
    <t>Salomao</t>
  </si>
  <si>
    <t>YWxsZXNhbG9tYW9AZ@grupoboticario.com.br</t>
  </si>
  <si>
    <t>981118380</t>
  </si>
  <si>
    <t>SQS 105 Bloco E</t>
  </si>
  <si>
    <t>70344050</t>
  </si>
  <si>
    <t>69791112134</t>
  </si>
  <si>
    <t>119705675,23524</t>
  </si>
  <si>
    <t>23-04-2023 19:02:18</t>
  </si>
  <si>
    <t>20-04-2023 19:03:18</t>
  </si>
  <si>
    <t>644a0253856ff30bf2493525</t>
  </si>
  <si>
    <t>8397-119904056</t>
  </si>
  <si>
    <t>27-04-2023 02:04:19</t>
  </si>
  <si>
    <t>Deotti</t>
  </si>
  <si>
    <t>cmVmZmRlb3R0aUBnb@grupoboticario.com.br</t>
  </si>
  <si>
    <t>985444043</t>
  </si>
  <si>
    <t>Rua Goitacazes</t>
  </si>
  <si>
    <t>323</t>
  </si>
  <si>
    <t>casa 201</t>
  </si>
  <si>
    <t>24360350</t>
  </si>
  <si>
    <t>03615756614</t>
  </si>
  <si>
    <t>119904056,23594</t>
  </si>
  <si>
    <t>03-05-2023 01:59:48</t>
  </si>
  <si>
    <t>29-04-2023 02:04:19</t>
  </si>
  <si>
    <t>64563cd85c4b130bda983f45</t>
  </si>
  <si>
    <t>8397-120153583</t>
  </si>
  <si>
    <t>06-05-2023 08:41:12</t>
  </si>
  <si>
    <t>Takahara</t>
  </si>
  <si>
    <t>ZmFiaWFuZXRha2FoY@grupoboticario.com.br</t>
  </si>
  <si>
    <t>63</t>
  </si>
  <si>
    <t>999675399</t>
  </si>
  <si>
    <t>Rua jk</t>
  </si>
  <si>
    <t>Colinas do Tocantins</t>
  </si>
  <si>
    <t>TO</t>
  </si>
  <si>
    <t>77760000</t>
  </si>
  <si>
    <t>02209447178</t>
  </si>
  <si>
    <t xml:space="preserve">Rua Delson Da Fonscenca </t>
  </si>
  <si>
    <t>1217</t>
  </si>
  <si>
    <t xml:space="preserve">Comercio </t>
  </si>
  <si>
    <t>120153583,23756</t>
  </si>
  <si>
    <t>17-05-2023 08:40:12</t>
  </si>
  <si>
    <t>08-05-2023 08:41:12</t>
  </si>
  <si>
    <t>6456c48d5c4b130bda991efd</t>
  </si>
  <si>
    <t>8397-120169028</t>
  </si>
  <si>
    <t>06-05-2023 18:20:13</t>
  </si>
  <si>
    <t>Sabrina</t>
  </si>
  <si>
    <t>Santos Costa</t>
  </si>
  <si>
    <t>c2Ffc2NickB5YWhvb@grupoboticario.com.br</t>
  </si>
  <si>
    <t>992190649</t>
  </si>
  <si>
    <t>Avenida César Abraão</t>
  </si>
  <si>
    <t>Empresa Copaso</t>
  </si>
  <si>
    <t>Vila Osasco</t>
  </si>
  <si>
    <t>06086170</t>
  </si>
  <si>
    <t>28451827837</t>
  </si>
  <si>
    <t>Sabrina Dos Santos</t>
  </si>
  <si>
    <t>Avenida Franz Voegeli</t>
  </si>
  <si>
    <t>007 C</t>
  </si>
  <si>
    <t>Continental</t>
  </si>
  <si>
    <t>06020190</t>
  </si>
  <si>
    <t>120169028,23759</t>
  </si>
  <si>
    <t>12-05-2023 18:19:47</t>
  </si>
  <si>
    <t>06-05-2023 18:25:10</t>
  </si>
  <si>
    <t>08-05-2023 18:25:10</t>
  </si>
  <si>
    <t>64580b9f5bf0050becb5de59</t>
  </si>
  <si>
    <t>8397-120193355</t>
  </si>
  <si>
    <t>07-05-2023 17:35:43</t>
  </si>
  <si>
    <t>Maira</t>
  </si>
  <si>
    <t>Prioli</t>
  </si>
  <si>
    <t>bWFpcmFwcmlvbGlAZ@grupoboticario.com.br</t>
  </si>
  <si>
    <t>983043814</t>
  </si>
  <si>
    <t>Rua Gabriel dos Santos</t>
  </si>
  <si>
    <t>652</t>
  </si>
  <si>
    <t>ap901</t>
  </si>
  <si>
    <t>Santa Cecília</t>
  </si>
  <si>
    <t>01231010</t>
  </si>
  <si>
    <t>21990795897</t>
  </si>
  <si>
    <t>maira</t>
  </si>
  <si>
    <t>prioli</t>
  </si>
  <si>
    <t>120193355,23776</t>
  </si>
  <si>
    <t>13-05-2023 17:34:08</t>
  </si>
  <si>
    <t>09-05-2023 17:35:43</t>
  </si>
  <si>
    <t>6458672d5c4b130bda9b6aeb</t>
  </si>
  <si>
    <t>8397-120205753</t>
  </si>
  <si>
    <t>08-05-2023 00:06:21</t>
  </si>
  <si>
    <t>ZGVpYS5kZ2RvQGdtY@grupoboticario.com.br</t>
  </si>
  <si>
    <t>989791256</t>
  </si>
  <si>
    <t>120205753,23778</t>
  </si>
  <si>
    <t>5</t>
  </si>
  <si>
    <t>14-05-2023 00:04:31</t>
  </si>
  <si>
    <t>08-05-2023 00:06:22</t>
  </si>
  <si>
    <t>10-05-2023 00:06:22</t>
  </si>
  <si>
    <t>645b7e931a57f136e63cc787</t>
  </si>
  <si>
    <t>8397-120290422</t>
  </si>
  <si>
    <t>10-05-2023 08:22:59</t>
  </si>
  <si>
    <t>Binotto Pereira</t>
  </si>
  <si>
    <t>cHJpX3BlcmVpcmFAa@grupoboticario.com.br</t>
  </si>
  <si>
    <t>982739759</t>
  </si>
  <si>
    <t>Alameda Gramado</t>
  </si>
  <si>
    <t>471</t>
  </si>
  <si>
    <t>Alphaville</t>
  </si>
  <si>
    <t>Santana de Parnaíba</t>
  </si>
  <si>
    <t>06543220</t>
  </si>
  <si>
    <t>33046608870</t>
  </si>
  <si>
    <t>120290422,23817</t>
  </si>
  <si>
    <t>19-05-2023 08:20:05</t>
  </si>
  <si>
    <t>12-05-2023 08:22:59</t>
  </si>
  <si>
    <t>645bab7c1a57f136e63d1d7c</t>
  </si>
  <si>
    <t>8397-120297310</t>
  </si>
  <si>
    <t>10-05-2023 11:34:36</t>
  </si>
  <si>
    <t>Emilia</t>
  </si>
  <si>
    <t>Y3Jpc3RpbmFyb2Rya@grupoboticario.com.br</t>
  </si>
  <si>
    <t>965333245</t>
  </si>
  <si>
    <t>Rua João Tezza</t>
  </si>
  <si>
    <t>Parque Planalto</t>
  </si>
  <si>
    <t>04841240</t>
  </si>
  <si>
    <t>34398152857</t>
  </si>
  <si>
    <t>120297310,23830</t>
  </si>
  <si>
    <t>26-05-2023 11:31:56</t>
  </si>
  <si>
    <t>12-05-2023 11:34:36</t>
  </si>
  <si>
    <t>Desodorante Natural Orgânico Roll On do Rui 55ml Sem Alumínio - Piatan</t>
  </si>
  <si>
    <t>645be774856ff30bf2bcf327</t>
  </si>
  <si>
    <t>8397-120307544</t>
  </si>
  <si>
    <t>10-05-2023 15:50:28</t>
  </si>
  <si>
    <t>Larissa Lima</t>
  </si>
  <si>
    <t>Rodrigues da Silva</t>
  </si>
  <si>
    <t>bGxhcmlzc2Ffcm9kc@grupoboticario.com.br</t>
  </si>
  <si>
    <t>991224648</t>
  </si>
  <si>
    <t>Rua Antonio Lindo Basso</t>
  </si>
  <si>
    <t>Residencial Real Parque Sumaré</t>
  </si>
  <si>
    <t>13178557</t>
  </si>
  <si>
    <t>39215538810</t>
  </si>
  <si>
    <t>120307544,23836</t>
  </si>
  <si>
    <t>16-05-2023 15:47:55</t>
  </si>
  <si>
    <t>12-05-2023 15:50:28</t>
  </si>
  <si>
    <t>645d77bb1a57f136e63ff5ab</t>
  </si>
  <si>
    <t>8397-120355540</t>
  </si>
  <si>
    <t>11-05-2023 20:18:19</t>
  </si>
  <si>
    <t>Paula Roberta de</t>
  </si>
  <si>
    <t>Oliveira Seifert</t>
  </si>
  <si>
    <t>cGF1bGFyb2xpdmVpc@grupoboticario.com.br</t>
  </si>
  <si>
    <t>992349837</t>
  </si>
  <si>
    <t>Rua César Antonio D¿ottaviano</t>
  </si>
  <si>
    <t>381</t>
  </si>
  <si>
    <t>Casa Condominio</t>
  </si>
  <si>
    <t>Vila dos Plátanos</t>
  </si>
  <si>
    <t>13097163</t>
  </si>
  <si>
    <t>59585269104</t>
  </si>
  <si>
    <t>120355540,23868</t>
  </si>
  <si>
    <t>17-05-2023 20:13:06</t>
  </si>
  <si>
    <t>13-05-2023 20:18:19</t>
  </si>
  <si>
    <t>645e746c856ff30bf2ea3067</t>
  </si>
  <si>
    <t>8397-120379133</t>
  </si>
  <si>
    <t>12-05-2023 14:16:28</t>
  </si>
  <si>
    <t>Irene</t>
  </si>
  <si>
    <t>Fuzii</t>
  </si>
  <si>
    <t>aXJlbmUudGZAaG90b@grupoboticario.com.br</t>
  </si>
  <si>
    <t>999413375</t>
  </si>
  <si>
    <t>Avenida XV de Novembro</t>
  </si>
  <si>
    <t>332</t>
  </si>
  <si>
    <t>Lojas 04/05, Splendor Tecidos</t>
  </si>
  <si>
    <t>Zona 01</t>
  </si>
  <si>
    <t>87013230</t>
  </si>
  <si>
    <t>48590258904</t>
  </si>
  <si>
    <t>Praça Nossa Senhora Aparecida</t>
  </si>
  <si>
    <t>87020790</t>
  </si>
  <si>
    <t>120379133,23875</t>
  </si>
  <si>
    <t>19-05-2023 14:16:18</t>
  </si>
  <si>
    <t>12-05-2023 14:18:38</t>
  </si>
  <si>
    <t>14-05-2023 14:18:38</t>
  </si>
  <si>
    <t>6463dec75bf0050becc63e63</t>
  </si>
  <si>
    <t>8397-120486123</t>
  </si>
  <si>
    <t>16-05-2023 16:51:35</t>
  </si>
  <si>
    <t>ZGFueWVsbGFtZW5kZ@grupoboticario.com.br</t>
  </si>
  <si>
    <t>981519392</t>
  </si>
  <si>
    <t>Avenida Feira de Santana</t>
  </si>
  <si>
    <t>Ibirapuera</t>
  </si>
  <si>
    <t>Vitória da Conquista</t>
  </si>
  <si>
    <t>45075300</t>
  </si>
  <si>
    <t>43676053885</t>
  </si>
  <si>
    <t>120486123,23933</t>
  </si>
  <si>
    <t>27-05-2023 16:50:23</t>
  </si>
  <si>
    <t>17-05-2023 16:39:42</t>
  </si>
  <si>
    <t>19-05-2023 16:39:42</t>
  </si>
  <si>
    <t>6463fb1e856ff30bf262d766</t>
  </si>
  <si>
    <t>8397-120488905</t>
  </si>
  <si>
    <t>16-05-2023 18:52:30</t>
  </si>
  <si>
    <t>de Almeida Silveira</t>
  </si>
  <si>
    <t>dGRlX3ZpdmlAaG90b@grupoboticario.com.br</t>
  </si>
  <si>
    <t>997891016</t>
  </si>
  <si>
    <t>Estrada de Camorim</t>
  </si>
  <si>
    <t>205</t>
  </si>
  <si>
    <t>bloco 4 apto 110</t>
  </si>
  <si>
    <t>22780070</t>
  </si>
  <si>
    <t>11680208756</t>
  </si>
  <si>
    <t>120488905,23922</t>
  </si>
  <si>
    <t>22-05-2023 18:51:33</t>
  </si>
  <si>
    <t>18-05-2023 18:52:30</t>
  </si>
  <si>
    <t>6464e65a856ff30bf263f4fe</t>
  </si>
  <si>
    <t>8397-120503685</t>
  </si>
  <si>
    <t>17-05-2023 11:36:10</t>
  </si>
  <si>
    <t>Borlenghi</t>
  </si>
  <si>
    <t>bWFsb3ZlX21hQGhvd@grupoboticario.com.br</t>
  </si>
  <si>
    <t>947395550</t>
  </si>
  <si>
    <t>Rua Sílvio Felice Vazzolla</t>
  </si>
  <si>
    <t>Demarchi</t>
  </si>
  <si>
    <t>09822350</t>
  </si>
  <si>
    <t>30688878873</t>
  </si>
  <si>
    <t>120503685,23931</t>
  </si>
  <si>
    <t>24-05-2023 11:35:31</t>
  </si>
  <si>
    <t>17-05-2023 11:39:36</t>
  </si>
  <si>
    <t>19-05-2023 11:39:36</t>
  </si>
  <si>
    <t>646762eb808ec9aca7c0e4f1</t>
  </si>
  <si>
    <t>8397-120566283</t>
  </si>
  <si>
    <t>19-05-2023 08:52:11</t>
  </si>
  <si>
    <t>ZHVkdXNtZjE1QGdtY@grupoboticario.com.br</t>
  </si>
  <si>
    <t>975055079</t>
  </si>
  <si>
    <t>Rua Monte Serrat</t>
  </si>
  <si>
    <t>754</t>
  </si>
  <si>
    <t>Apartamento 12</t>
  </si>
  <si>
    <t>03312000</t>
  </si>
  <si>
    <t>29497860811</t>
  </si>
  <si>
    <t>120566283,23951</t>
  </si>
  <si>
    <t>25-05-2023 08:50:56</t>
  </si>
  <si>
    <t>21-05-2023 08:52:11</t>
  </si>
  <si>
    <t>646df376a541feacbd30b8bd</t>
  </si>
  <si>
    <t>8397-120673063</t>
  </si>
  <si>
    <t>24-05-2023 08:22:30</t>
  </si>
  <si>
    <t>Dos Santos Lima</t>
  </si>
  <si>
    <t>amFxdWUuc29waGlhL@grupoboticario.com.br</t>
  </si>
  <si>
    <t>96073-5474</t>
  </si>
  <si>
    <t>Estrada das Nações</t>
  </si>
  <si>
    <t>404</t>
  </si>
  <si>
    <t>Apartamento 187</t>
  </si>
  <si>
    <t>Vila Iracema</t>
  </si>
  <si>
    <t>06422-100</t>
  </si>
  <si>
    <t>337.829.058-73</t>
  </si>
  <si>
    <t>Avenida Trindade</t>
  </si>
  <si>
    <t>374</t>
  </si>
  <si>
    <t>Bethaville I</t>
  </si>
  <si>
    <t>06404-326</t>
  </si>
  <si>
    <t>120673063,24219</t>
  </si>
  <si>
    <t>campos alterados: status, sub_status
campos alterados: status_history, receiver_phone, receiver_zipcode, payer_phone, payer_zipcode, payer_cpf
campos alterados: status_history, receiver_phone, receiver_zipcode, payer_phone, payer_zipcode, payer_cpf
campos alterados: status_history, receiver_phone, receiver_zipcode, payer_phone, payer_zipcode, payer_cpf</t>
  </si>
  <si>
    <t>30-05-2023 08:21:18</t>
  </si>
  <si>
    <t>26-05-2023 08:22:30</t>
  </si>
  <si>
    <t>646e54ad808ec9aca7ca8af5</t>
  </si>
  <si>
    <t>8397-120687386</t>
  </si>
  <si>
    <t>24-05-2023 15:17:17</t>
  </si>
  <si>
    <t>Elisama</t>
  </si>
  <si>
    <t>Jesus</t>
  </si>
  <si>
    <t>ZWxpc2FtYWpzMjNAZ@grupoboticario.com.br</t>
  </si>
  <si>
    <t>992029072</t>
  </si>
  <si>
    <t>Rua Indígena</t>
  </si>
  <si>
    <t>São Lourenço</t>
  </si>
  <si>
    <t>24060037</t>
  </si>
  <si>
    <t>16781399713</t>
  </si>
  <si>
    <t>120687386</t>
  </si>
  <si>
    <t>02-06-2023 15:15:28</t>
  </si>
  <si>
    <t>24-05-2023 15:51:15</t>
  </si>
  <si>
    <t>646ec151d04e48acc368a71e</t>
  </si>
  <si>
    <t>8397-120701886</t>
  </si>
  <si>
    <t>24-05-2023 23:00:49</t>
  </si>
  <si>
    <t>Magali</t>
  </si>
  <si>
    <t>Megie Sarmento</t>
  </si>
  <si>
    <t>bWFnYWxpbWVnaWVAZ@grupoboticario.com.br</t>
  </si>
  <si>
    <t>993945719</t>
  </si>
  <si>
    <t>Rua Jorge Fares</t>
  </si>
  <si>
    <t>Casa 153</t>
  </si>
  <si>
    <t>Jardim São Luís</t>
  </si>
  <si>
    <t>05805040</t>
  </si>
  <si>
    <t>25333779880</t>
  </si>
  <si>
    <t>120701886,24247</t>
  </si>
  <si>
    <t>30-05-2023 22:58:32</t>
  </si>
  <si>
    <t>24-05-2023 23:01:54</t>
  </si>
  <si>
    <t>26-05-2023 23:01:54</t>
  </si>
  <si>
    <t>647e5fff8ba7daab498e78f2</t>
  </si>
  <si>
    <t>8397-121031970</t>
  </si>
  <si>
    <t>05-06-2023 19:21:51</t>
  </si>
  <si>
    <t>Madeira Arzillo</t>
  </si>
  <si>
    <t>ZmFiaW9hcnppbGxvQ@grupoboticario.com.br</t>
  </si>
  <si>
    <t>99852-9101</t>
  </si>
  <si>
    <t>NAO POSSUI</t>
  </si>
  <si>
    <t>Casa Grande</t>
  </si>
  <si>
    <t>09961-730</t>
  </si>
  <si>
    <t>400.625.458-09</t>
  </si>
  <si>
    <t>121031970,24358</t>
  </si>
  <si>
    <t>campos alterados: status, sub_status
campos alterados: status_history, receiver_phone, receiver_zipcode, payer_phone, payer_zipcode, payer_cpf</t>
  </si>
  <si>
    <t>11-06-2023 19:20:16</t>
  </si>
  <si>
    <t>07-06-2023 19:21:51</t>
  </si>
  <si>
    <t>648362f1610f3eb167372b37</t>
  </si>
  <si>
    <t>8397-121147011</t>
  </si>
  <si>
    <t>09-06-2023 14:35:45</t>
  </si>
  <si>
    <t>r Vezaro da Silva</t>
  </si>
  <si>
    <t>dmV6YXJvLnNpbHZhQ@grupoboticario.com.br</t>
  </si>
  <si>
    <t>98461-8451</t>
  </si>
  <si>
    <t>Rua C229</t>
  </si>
  <si>
    <t>213</t>
  </si>
  <si>
    <t>Essência Homeclub, apto 2104B</t>
  </si>
  <si>
    <t>74290-110</t>
  </si>
  <si>
    <t>010.112.901-70</t>
  </si>
  <si>
    <t>121147011,24391</t>
  </si>
  <si>
    <t>13-06-2023 14:35:05</t>
  </si>
  <si>
    <t>09-06-2023 14:40:11</t>
  </si>
  <si>
    <t>11-06-2023 14:40:11</t>
  </si>
  <si>
    <t>64888457610f3eb1673e1a11</t>
  </si>
  <si>
    <t>8397-121246236</t>
  </si>
  <si>
    <t>13-06-2023 11:59:35</t>
  </si>
  <si>
    <t>Hernandes Agnoletto</t>
  </si>
  <si>
    <t>YWdub2xldHRvY2Fta@grupoboticario.com.br</t>
  </si>
  <si>
    <t>94424-4928</t>
  </si>
  <si>
    <t>Rua José Francisco Dalledone</t>
  </si>
  <si>
    <t>237</t>
  </si>
  <si>
    <t>Casa 20</t>
  </si>
  <si>
    <t>82200-164</t>
  </si>
  <si>
    <t>441.921.788-00</t>
  </si>
  <si>
    <t>121246236,24419</t>
  </si>
  <si>
    <t>20-06-2023 11:58:32</t>
  </si>
  <si>
    <t>13-06-2023 12:02:19</t>
  </si>
  <si>
    <t>15-06-2023 12:02:19</t>
  </si>
  <si>
    <t>6488bce8799704b17682b892</t>
  </si>
  <si>
    <t>8397-121253235</t>
  </si>
  <si>
    <t>13-06-2023 16:00:56</t>
  </si>
  <si>
    <t>Franciosi Marcon</t>
  </si>
  <si>
    <t>ZmVybmFuZGFfZm1hc@grupoboticario.com.br</t>
  </si>
  <si>
    <t>99976-1405</t>
  </si>
  <si>
    <t>Condomínio Morada Nobre</t>
  </si>
  <si>
    <t>Qd 3, Bl A,  Ap.201</t>
  </si>
  <si>
    <t>Morada Nobre</t>
  </si>
  <si>
    <t>Barreiras</t>
  </si>
  <si>
    <t>47806-460</t>
  </si>
  <si>
    <t>052.748.705-89</t>
  </si>
  <si>
    <t>Residencial Poeta Drummond</t>
  </si>
  <si>
    <t>47810-032</t>
  </si>
  <si>
    <t>121253235,24420</t>
  </si>
  <si>
    <t>26-06-2023 15:59:53</t>
  </si>
  <si>
    <t>15-06-2023 16:00:56</t>
  </si>
  <si>
    <t>648d95f4799704b17689c8dd</t>
  </si>
  <si>
    <t>8397-121345700</t>
  </si>
  <si>
    <t>17-06-2023 08:16:04</t>
  </si>
  <si>
    <t>Francini</t>
  </si>
  <si>
    <t>Reis</t>
  </si>
  <si>
    <t>ZnJhbmNpbmltYXllc@grupoboticario.com.br</t>
  </si>
  <si>
    <t>99758-4456</t>
  </si>
  <si>
    <t>Rodovia José Lizandro Albernaz Gomes</t>
  </si>
  <si>
    <t>G7</t>
  </si>
  <si>
    <t>Vila da Rainha</t>
  </si>
  <si>
    <t>28016-315</t>
  </si>
  <si>
    <t>117.994.417-84</t>
  </si>
  <si>
    <t>121345700,24514</t>
  </si>
  <si>
    <t>24-06-2023 08:14:37</t>
  </si>
  <si>
    <t>19-06-2023 08:16:04</t>
  </si>
  <si>
    <t>64904b9465b5deb158b11b31</t>
  </si>
  <si>
    <t>8397-121385577</t>
  </si>
  <si>
    <t>19-06-2023 09:35:32</t>
  </si>
  <si>
    <t>ZWxpYW5lZmVycmVpc@grupoboticario.com.br</t>
  </si>
  <si>
    <t>99955-1305</t>
  </si>
  <si>
    <t>Calçada Aldebarã</t>
  </si>
  <si>
    <t>sala 201</t>
  </si>
  <si>
    <t>06541-055</t>
  </si>
  <si>
    <t>313.945.818-58</t>
  </si>
  <si>
    <t>121385577,24545</t>
  </si>
  <si>
    <t>28-06-2023 09:35:18</t>
  </si>
  <si>
    <t>19-06-2023 09:36:45</t>
  </si>
  <si>
    <t>21-06-2023 09:36:45</t>
  </si>
  <si>
    <t>64a741be73c305226a940cd4</t>
  </si>
  <si>
    <t>8397-121854043</t>
  </si>
  <si>
    <t>06-07-2023 19:35:42</t>
  </si>
  <si>
    <t>Iasmin</t>
  </si>
  <si>
    <t>Magalhães</t>
  </si>
  <si>
    <t>aWFzbWluZXZlcnRvb@grupoboticario.com.br</t>
  </si>
  <si>
    <t>98328-5985</t>
  </si>
  <si>
    <t>Conjunto SHA Conjunto 4 Chácara 55A</t>
  </si>
  <si>
    <t>loja 01 - Auto mais centro aut</t>
  </si>
  <si>
    <t>Setor Habitacional Arniqueira (Águas Claras)</t>
  </si>
  <si>
    <t>71994-240</t>
  </si>
  <si>
    <t>056.713.811-93</t>
  </si>
  <si>
    <t>Brenda Marcos</t>
  </si>
  <si>
    <t>121854043,24960</t>
  </si>
  <si>
    <t>10-07-2023 19:26:03</t>
  </si>
  <si>
    <t>08-07-2023 19:35:42</t>
  </si>
  <si>
    <t>Piatan Natural Refresca - Sabonete Vegetal em Barra 3x90g</t>
  </si>
  <si>
    <t>*1301</t>
  </si>
  <si>
    <t>64a9c60cd922297e6326749e</t>
  </si>
  <si>
    <t>8397-121921555</t>
  </si>
  <si>
    <t>08-07-2023 17:24:44</t>
  </si>
  <si>
    <t>998529101</t>
  </si>
  <si>
    <t>09961730</t>
  </si>
  <si>
    <t>40062545809</t>
  </si>
  <si>
    <t>121921555,24979</t>
  </si>
  <si>
    <t>14-07-2023 17:24:40</t>
  </si>
  <si>
    <t>10-07-2023 16:03:56</t>
  </si>
  <si>
    <t>08-07-2023 17:25:36</t>
  </si>
  <si>
    <t>10-07-2023 17:25:36</t>
  </si>
  <si>
    <t>64b02395e1d3787ea250c461</t>
  </si>
  <si>
    <t>8397-122072222</t>
  </si>
  <si>
    <t>13-07-2023 13:17:25</t>
  </si>
  <si>
    <t>Ibrahim</t>
  </si>
  <si>
    <t>YWRyaWFuYS5pYnJha@grupoboticario.com.br</t>
  </si>
  <si>
    <t>999649977</t>
  </si>
  <si>
    <t>Rua Doutor Vital Brasil</t>
  </si>
  <si>
    <t>Apartamento 33</t>
  </si>
  <si>
    <t>Vila Cristina</t>
  </si>
  <si>
    <t>15070030</t>
  </si>
  <si>
    <t>30723109800</t>
  </si>
  <si>
    <t>122072222,25057</t>
  </si>
  <si>
    <t>20-07-2023 13:17:06</t>
  </si>
  <si>
    <t>13-07-2023 13:18:25</t>
  </si>
  <si>
    <t>15-07-2023 13:18:25</t>
  </si>
  <si>
    <t>Deo Colônia Splash Cereja do Cerrado: fragrância natural feminina de 120ml para mulheres envolventes</t>
  </si>
  <si>
    <t>64ba1b130802f97223c33b2d</t>
  </si>
  <si>
    <t>8397-122295180</t>
  </si>
  <si>
    <t>21-07-2023 02:43:47</t>
  </si>
  <si>
    <t>Karen Cristiane Gutschow</t>
  </si>
  <si>
    <t>Gutschow</t>
  </si>
  <si>
    <t>a2FyZW5ndXRzY2hvd@grupoboticario.com.br</t>
  </si>
  <si>
    <t>997894567</t>
  </si>
  <si>
    <t>Rua Emílio de Menezes</t>
  </si>
  <si>
    <t>709</t>
  </si>
  <si>
    <t>Vila Xavier</t>
  </si>
  <si>
    <t>19802101</t>
  </si>
  <si>
    <t>36561933800</t>
  </si>
  <si>
    <t>Teresa</t>
  </si>
  <si>
    <t>122295180</t>
  </si>
  <si>
    <t>BOLETO</t>
  </si>
  <si>
    <t>28-07-2023 01:40:30</t>
  </si>
  <si>
    <t>27-07-2023 05:00:05</t>
  </si>
  <si>
    <t>64bb0b2a01e69289f2e1e3c4</t>
  </si>
  <si>
    <t>8397-122313674</t>
  </si>
  <si>
    <t>21-07-2023 19:48:10</t>
  </si>
  <si>
    <t>Tawana</t>
  </si>
  <si>
    <t>Xavier</t>
  </si>
  <si>
    <t>dGF3YW5heEBnbWFpb@grupoboticario.com.br</t>
  </si>
  <si>
    <t>99209-3942</t>
  </si>
  <si>
    <t>Rua Maria Buzzi</t>
  </si>
  <si>
    <t>161</t>
  </si>
  <si>
    <t>Santa Lucia</t>
  </si>
  <si>
    <t>São Joaquim da Barra</t>
  </si>
  <si>
    <t>14600-000</t>
  </si>
  <si>
    <t>406.838.128-31</t>
  </si>
  <si>
    <t>122313674,25223</t>
  </si>
  <si>
    <t>28-07-2023 19:47:25</t>
  </si>
  <si>
    <t>21-07-2023 19:49:11</t>
  </si>
  <si>
    <t>23-07-2023 19:49:11</t>
  </si>
  <si>
    <t>64c05900b565b8ae3964ac24</t>
  </si>
  <si>
    <t>8397-122404971</t>
  </si>
  <si>
    <t>25-07-2023 20:21:36</t>
  </si>
  <si>
    <t>Vera Maria</t>
  </si>
  <si>
    <t>Dutra</t>
  </si>
  <si>
    <t>ZDYydmVyYW1hcmlhQ@grupoboticario.com.br</t>
  </si>
  <si>
    <t>99601-1089</t>
  </si>
  <si>
    <t>Rua Dores do Indaiá</t>
  </si>
  <si>
    <t>301</t>
  </si>
  <si>
    <t>Santa Tereza</t>
  </si>
  <si>
    <t>31010-360</t>
  </si>
  <si>
    <t>523.895.026-87</t>
  </si>
  <si>
    <t>122404971,25262</t>
  </si>
  <si>
    <t>01-08-2023 20:20:54</t>
  </si>
  <si>
    <t>25-07-2023 20:23:03</t>
  </si>
  <si>
    <t>27-07-2023 20:23:03</t>
  </si>
  <si>
    <t>64c1213eb0ca16f8b9ba86c8</t>
  </si>
  <si>
    <t>8397-122416890</t>
  </si>
  <si>
    <t>26-07-2023 10:35:58</t>
  </si>
  <si>
    <t>Caran Duque</t>
  </si>
  <si>
    <t>Y2Fyb2xpbmFjYXJhb@grupoboticario.com.br</t>
  </si>
  <si>
    <t>99103-4329</t>
  </si>
  <si>
    <t>Rua São José</t>
  </si>
  <si>
    <t>655</t>
  </si>
  <si>
    <t>Apto. 102</t>
  </si>
  <si>
    <t>14010-160</t>
  </si>
  <si>
    <t>218.872.968-40</t>
  </si>
  <si>
    <t>122416890,25273</t>
  </si>
  <si>
    <t>01-08-2023 10:35:57</t>
  </si>
  <si>
    <t>26-07-2023 10:36:57</t>
  </si>
  <si>
    <t>28-07-2023 10:36:57</t>
  </si>
  <si>
    <t>64c2b9d21f524bf9f24ac7a7</t>
  </si>
  <si>
    <t>8397-122455454</t>
  </si>
  <si>
    <t>27-07-2023 15:39:14</t>
  </si>
  <si>
    <t>Mello</t>
  </si>
  <si>
    <t>ZmluYW5jZWlyb0BqY@grupoboticario.com.br</t>
  </si>
  <si>
    <t>99817-3139</t>
  </si>
  <si>
    <t>Avenida Doutor Quinzinho</t>
  </si>
  <si>
    <t>ADMINISTRAÇÃO</t>
  </si>
  <si>
    <t>Chácara Peccioli</t>
  </si>
  <si>
    <t>Jaú</t>
  </si>
  <si>
    <t>17210-110</t>
  </si>
  <si>
    <t>040.371.448-67</t>
  </si>
  <si>
    <t>122455454,25333</t>
  </si>
  <si>
    <t>02-08-2023 15:39:08</t>
  </si>
  <si>
    <t>27-07-2023 15:40:26</t>
  </si>
  <si>
    <t>29-07-2023 15:40:26</t>
  </si>
  <si>
    <t>64cf11b213c1f7c288ab88ef</t>
  </si>
  <si>
    <t>8397-122705333</t>
  </si>
  <si>
    <t>06-08-2023 00:21:22</t>
  </si>
  <si>
    <t>Cantarella</t>
  </si>
  <si>
    <t>dGFsaXRhY2FudGFyZ@grupoboticario.com.br</t>
  </si>
  <si>
    <t>99112-0604</t>
  </si>
  <si>
    <t>Rua Costa Rica</t>
  </si>
  <si>
    <t>Ap 502, T3</t>
  </si>
  <si>
    <t>Bacacheri</t>
  </si>
  <si>
    <t>82510-180</t>
  </si>
  <si>
    <t>045.182.109-21</t>
  </si>
  <si>
    <t>122705333,25491</t>
  </si>
  <si>
    <t>13-08-2023 00:21:16</t>
  </si>
  <si>
    <t>06-08-2023 00:22:29</t>
  </si>
  <si>
    <t>08-08-2023 00:22:29</t>
  </si>
  <si>
    <t>64e95dbdbde0cbe40e57d701</t>
  </si>
  <si>
    <t>8397-123264554</t>
  </si>
  <si>
    <t>25-08-2023 23:04:45</t>
  </si>
  <si>
    <t>anVsaWFtYXNzb25zb@grupoboticario.com.br</t>
  </si>
  <si>
    <t>99420-8865</t>
  </si>
  <si>
    <t>Rua Boa Vista</t>
  </si>
  <si>
    <t>76B</t>
  </si>
  <si>
    <t>09572-300</t>
  </si>
  <si>
    <t>540.961.128-44</t>
  </si>
  <si>
    <t>123264554,25846</t>
  </si>
  <si>
    <t>31-08-2023 23:04:40</t>
  </si>
  <si>
    <t>25-08-2023 23:06:30</t>
  </si>
  <si>
    <t>28-08-2023 23:06:30</t>
  </si>
  <si>
    <t>64ee97b5cbd56d5c4a33c504</t>
  </si>
  <si>
    <t>8397-123350765</t>
  </si>
  <si>
    <t>29-08-2023 22:13:25</t>
  </si>
  <si>
    <t>Katia</t>
  </si>
  <si>
    <t>Malosso</t>
  </si>
  <si>
    <t>a21hbG9zc29AZ21ha@grupoboticario.com.br</t>
  </si>
  <si>
    <t>97406-4303</t>
  </si>
  <si>
    <t>Rua Hugo Beraldo</t>
  </si>
  <si>
    <t>Jardim Jacyra</t>
  </si>
  <si>
    <t>13467-060</t>
  </si>
  <si>
    <t>288.069.068-44</t>
  </si>
  <si>
    <t>123350765,25942</t>
  </si>
  <si>
    <t>04-09-2023 22:13:22</t>
  </si>
  <si>
    <t>29-08-2023 22:17:31</t>
  </si>
  <si>
    <t>31-08-2023 22:17:31</t>
  </si>
  <si>
    <t>64f23254f9b28738a2459e4a</t>
  </si>
  <si>
    <t>8397-123418713</t>
  </si>
  <si>
    <t>01-09-2023 15:49:56</t>
  </si>
  <si>
    <t>dGF0aWFuYXZlcmRlZ@grupoboticario.com.br</t>
  </si>
  <si>
    <t>98217-0837</t>
  </si>
  <si>
    <t>Rua Engenho Velho</t>
  </si>
  <si>
    <t>Apt131</t>
  </si>
  <si>
    <t>03077-040</t>
  </si>
  <si>
    <t>280.577.648-80</t>
  </si>
  <si>
    <t>03086-025</t>
  </si>
  <si>
    <t>123418713,26092</t>
  </si>
  <si>
    <t>07-09-2023 15:49:51</t>
  </si>
  <si>
    <t>01-09-2023 15:51:13</t>
  </si>
  <si>
    <t>04-09-2023 15:51:13</t>
  </si>
  <si>
    <t>Piatan Natural MEN do Rui Sem Alumínio - Desodorante Roll-On 55ml</t>
  </si>
  <si>
    <t>64ffa8186f48167a529d178c</t>
  </si>
  <si>
    <t>8397-123711114</t>
  </si>
  <si>
    <t>11-09-2023 20:51:52</t>
  </si>
  <si>
    <t>Vitorya</t>
  </si>
  <si>
    <t>dml0b3J5YXR5bmEud@grupoboticario.com.br</t>
  </si>
  <si>
    <t>97593-8465</t>
  </si>
  <si>
    <t>Rua Oliveira Paes</t>
  </si>
  <si>
    <t>Cachamorra, Mangueiral - CG</t>
  </si>
  <si>
    <t>23042-195</t>
  </si>
  <si>
    <t>130.017.357-24</t>
  </si>
  <si>
    <t>123711114,26232</t>
  </si>
  <si>
    <t>18-09-2023 20:51:49</t>
  </si>
  <si>
    <t>11-09-2023 21:00:53</t>
  </si>
  <si>
    <t>13-09-2023 21:00:53</t>
  </si>
  <si>
    <t>6500736a1288d0fd5501375e</t>
  </si>
  <si>
    <t>8397-123726921</t>
  </si>
  <si>
    <t>12-09-2023 11:19:22</t>
  </si>
  <si>
    <t>123726921,26239</t>
  </si>
  <si>
    <t>18-09-2023 11:19:12</t>
  </si>
  <si>
    <t>12-09-2023 11:20:52</t>
  </si>
  <si>
    <t>14-09-2023 11:20:52</t>
  </si>
  <si>
    <t>650200748545042b4a825cda</t>
  </si>
  <si>
    <t>8397-123775251</t>
  </si>
  <si>
    <t>13-09-2023 15:33:24</t>
  </si>
  <si>
    <t>Iza de</t>
  </si>
  <si>
    <t>bmluaWx6YTEyM0Bnb@grupoboticario.com.br</t>
  </si>
  <si>
    <t>94396-4874</t>
  </si>
  <si>
    <t>Rua Enéas de Barros</t>
  </si>
  <si>
    <t>490</t>
  </si>
  <si>
    <t>Vila Santana</t>
  </si>
  <si>
    <t>03613-000</t>
  </si>
  <si>
    <t>056.681.106-56</t>
  </si>
  <si>
    <t>123775251,26270</t>
  </si>
  <si>
    <t>19-09-2023 15:33:04</t>
  </si>
  <si>
    <t>13-09-2023 15:37:24</t>
  </si>
  <si>
    <t>15-09-2023 15:37:24</t>
  </si>
  <si>
    <t>650b1240cddfdf9a07ccc34e</t>
  </si>
  <si>
    <t>8397-124000062</t>
  </si>
  <si>
    <t>20-09-2023 12:39:44</t>
  </si>
  <si>
    <t>Ivani</t>
  </si>
  <si>
    <t>Lima Honda Marui</t>
  </si>
  <si>
    <t>aXZubGltYUB5YWhvb@grupoboticario.com.br</t>
  </si>
  <si>
    <t>93703-5051</t>
  </si>
  <si>
    <t xml:space="preserve">R Ibituruna </t>
  </si>
  <si>
    <t xml:space="preserve">79 </t>
  </si>
  <si>
    <t>Apto. 203</t>
  </si>
  <si>
    <t>Parque Imperial</t>
  </si>
  <si>
    <t>04302-050</t>
  </si>
  <si>
    <t>313.777.278-82</t>
  </si>
  <si>
    <t>Rua Ibituruna</t>
  </si>
  <si>
    <t>79</t>
  </si>
  <si>
    <t>Apto 203</t>
  </si>
  <si>
    <t>124000062,26503</t>
  </si>
  <si>
    <t>26-09-2023 12:39:30</t>
  </si>
  <si>
    <t>20-09-2023 12:41:09</t>
  </si>
  <si>
    <t>22-09-2023 12:41:09</t>
  </si>
  <si>
    <t>650b7dfff2b9483cb23313e1</t>
  </si>
  <si>
    <t>8397-124012004</t>
  </si>
  <si>
    <t>20-09-2023 20:19:27</t>
  </si>
  <si>
    <t>Duarte</t>
  </si>
  <si>
    <t>aXNhbW9yZWlyYWJlb@grupoboticario.com.br</t>
  </si>
  <si>
    <t>98234-1926</t>
  </si>
  <si>
    <t>Rua Adolfo Gordo</t>
  </si>
  <si>
    <t>52</t>
  </si>
  <si>
    <t>141b</t>
  </si>
  <si>
    <t>Campos Elíseos</t>
  </si>
  <si>
    <t>01217-020</t>
  </si>
  <si>
    <t>425.022.728-66</t>
  </si>
  <si>
    <t>124012004,26513</t>
  </si>
  <si>
    <t>26-09-2023 20:19:14</t>
  </si>
  <si>
    <t>20-09-2023 20:20:14</t>
  </si>
  <si>
    <t>22-09-2023 20:20:14</t>
  </si>
  <si>
    <t>650dfcb83efd20756eb920b0</t>
  </si>
  <si>
    <t>8397-124089128</t>
  </si>
  <si>
    <t>22-09-2023 17:44:40</t>
  </si>
  <si>
    <t>Liana</t>
  </si>
  <si>
    <t>Cardoso Soares</t>
  </si>
  <si>
    <t>bGlhbmFjc29hcmVzQ@grupoboticario.com.br</t>
  </si>
  <si>
    <t>99126-5129</t>
  </si>
  <si>
    <t>Rua Capote Valente</t>
  </si>
  <si>
    <t>964</t>
  </si>
  <si>
    <t>05409-002</t>
  </si>
  <si>
    <t>045.446.172-00</t>
  </si>
  <si>
    <t>124089128,26544</t>
  </si>
  <si>
    <t>28-09-2023 17:44:30</t>
  </si>
  <si>
    <t>22-09-2023 17:45:38</t>
  </si>
  <si>
    <t>25-09-2023 17:45:38</t>
  </si>
  <si>
    <t>650ef85df56e0b85e219c3b6</t>
  </si>
  <si>
    <t>8397-124108284</t>
  </si>
  <si>
    <t>23-09-2023 11:38:21</t>
  </si>
  <si>
    <t>Maria Luisa</t>
  </si>
  <si>
    <t>Nunes</t>
  </si>
  <si>
    <t>bWFyaWFhLmx1dWlzY@grupoboticario.com.br</t>
  </si>
  <si>
    <t>98319-9252</t>
  </si>
  <si>
    <t>Rua General Bagueira</t>
  </si>
  <si>
    <t>02021-010</t>
  </si>
  <si>
    <t>448.966.078-21</t>
  </si>
  <si>
    <t>124108284,26556</t>
  </si>
  <si>
    <t>29-09-2023 11:38:17</t>
  </si>
  <si>
    <t>23-09-2023 11:39:35</t>
  </si>
  <si>
    <t>25-09-2023 11:39:35</t>
  </si>
  <si>
    <t>65106f840d21e7263c0369fc</t>
  </si>
  <si>
    <t>8397-124135616</t>
  </si>
  <si>
    <t>24-09-2023 14:19:00</t>
  </si>
  <si>
    <t>de Lima</t>
  </si>
  <si>
    <t>ZGFuaWFycXVpdGV0d@grupoboticario.com.br</t>
  </si>
  <si>
    <t>97300-9484</t>
  </si>
  <si>
    <t>Rua Freire Farto</t>
  </si>
  <si>
    <t>Jabaquara</t>
  </si>
  <si>
    <t>04343-120</t>
  </si>
  <si>
    <t>412.642.508-00</t>
  </si>
  <si>
    <t>124135616,26571</t>
  </si>
  <si>
    <t>30-09-2023 14:18:55</t>
  </si>
  <si>
    <t>24-09-2023 14:20:29</t>
  </si>
  <si>
    <t>26-09-2023 14:20:29</t>
  </si>
  <si>
    <t>Piatan Natural Oral Veg Carvão Ativado com Melaleuca e Aloe Vera - Gel Dental 90g</t>
  </si>
  <si>
    <t>6517fe74abd9bca6124fc81a</t>
  </si>
  <si>
    <t>8397-124319085</t>
  </si>
  <si>
    <t>30-09-2023 07:54:44</t>
  </si>
  <si>
    <t>Thuany</t>
  </si>
  <si>
    <t>Ranieri</t>
  </si>
  <si>
    <t>dGh1YW55X3Jhbmllc@grupoboticario.com.br</t>
  </si>
  <si>
    <t>99166-5991</t>
  </si>
  <si>
    <t>Rua Durvalino Cezário Bassi</t>
  </si>
  <si>
    <t>Ap 71 bl 4</t>
  </si>
  <si>
    <t>Residencial Fortaleza</t>
  </si>
  <si>
    <t>16400-335</t>
  </si>
  <si>
    <t>075.717.146-05</t>
  </si>
  <si>
    <t>124319085,26789</t>
  </si>
  <si>
    <t>06-10-2023 07:54:35</t>
  </si>
  <si>
    <t>30-09-2023 07:55:58</t>
  </si>
  <si>
    <t>02-10-2023 07:55:58</t>
  </si>
  <si>
    <t>6519dd0fc7508ae1e72ea449</t>
  </si>
  <si>
    <t>8397-124355957</t>
  </si>
  <si>
    <t>01-10-2023 17:56:47</t>
  </si>
  <si>
    <t>Yasmin</t>
  </si>
  <si>
    <t>Fanti</t>
  </si>
  <si>
    <t>eWFzbWluZjkzQGdtY@grupoboticario.com.br</t>
  </si>
  <si>
    <t>99958-5826</t>
  </si>
  <si>
    <t>Rua Venâncio Aires</t>
  </si>
  <si>
    <t>2204</t>
  </si>
  <si>
    <t>Loja Materia Prima Suplementos</t>
  </si>
  <si>
    <t>Uruguaiana</t>
  </si>
  <si>
    <t>97502-454</t>
  </si>
  <si>
    <t>017.865.290-33</t>
  </si>
  <si>
    <t>124355957,26808</t>
  </si>
  <si>
    <t>10-10-2023 17:56:44</t>
  </si>
  <si>
    <t>01-10-2023 17:58:02</t>
  </si>
  <si>
    <t>03-10-2023 17:58:02</t>
  </si>
  <si>
    <t>651d9890699eedd1ab66c46a</t>
  </si>
  <si>
    <t>8397-124447918</t>
  </si>
  <si>
    <t>04-10-2023 13:53:36</t>
  </si>
  <si>
    <t>Ana Sidineia</t>
  </si>
  <si>
    <t>Schueroff Flores</t>
  </si>
  <si>
    <t>YW5hc2lkaW5laWFzY@grupoboticario.com.br</t>
  </si>
  <si>
    <t>99938-9482</t>
  </si>
  <si>
    <t xml:space="preserve">Rua Das Camélias </t>
  </si>
  <si>
    <t xml:space="preserve">Casa Cinza </t>
  </si>
  <si>
    <t>Iretama</t>
  </si>
  <si>
    <t>87280-000</t>
  </si>
  <si>
    <t>043.419.719-05</t>
  </si>
  <si>
    <t>Neia</t>
  </si>
  <si>
    <t>Celsina</t>
  </si>
  <si>
    <t>124447918,26858</t>
  </si>
  <si>
    <t>19-10-2023 13:53:06</t>
  </si>
  <si>
    <t>04-10-2023 13:54:52</t>
  </si>
  <si>
    <t>06-10-2023 13:54:52</t>
  </si>
  <si>
    <t>652159d591b308a01c991eb0</t>
  </si>
  <si>
    <t>8397-124553250</t>
  </si>
  <si>
    <t>07-10-2023 10:15:01</t>
  </si>
  <si>
    <t>Abner</t>
  </si>
  <si>
    <t>Libório</t>
  </si>
  <si>
    <t>bGlib3Jpby5hYm5lc@grupoboticario.com.br</t>
  </si>
  <si>
    <t>99618-8427</t>
  </si>
  <si>
    <t>Rua Rene Taccola</t>
  </si>
  <si>
    <t>945</t>
  </si>
  <si>
    <t>Esquina com Lins de Vasconcelo</t>
  </si>
  <si>
    <t>Mandaguari</t>
  </si>
  <si>
    <t>86975-000</t>
  </si>
  <si>
    <t>072.257.709-50</t>
  </si>
  <si>
    <t>124553250,27038</t>
  </si>
  <si>
    <t>18-10-2023 10:14:53</t>
  </si>
  <si>
    <t>11-10-2023 04:12:24</t>
  </si>
  <si>
    <t>13-10-2023 04:12:24</t>
  </si>
  <si>
    <t>6521d21ae2c96ed43fbd7e47</t>
  </si>
  <si>
    <t>8397-124568927</t>
  </si>
  <si>
    <t>07-10-2023 18:48:10</t>
  </si>
  <si>
    <t>Cleo</t>
  </si>
  <si>
    <t>Y2xlb2Zlcm5hbmRlc@grupoboticario.com.br</t>
  </si>
  <si>
    <t>84</t>
  </si>
  <si>
    <t>9139-5950</t>
  </si>
  <si>
    <t>Rua Manoel Francisco Nunes</t>
  </si>
  <si>
    <t>Nova Parnamirim</t>
  </si>
  <si>
    <t>Parnamirim</t>
  </si>
  <si>
    <t>RN</t>
  </si>
  <si>
    <t>59150-693</t>
  </si>
  <si>
    <t>272.706.228-17</t>
  </si>
  <si>
    <t>124568927,26912</t>
  </si>
  <si>
    <t>19-10-2023 18:47:58</t>
  </si>
  <si>
    <t>07-10-2023 18:49:09</t>
  </si>
  <si>
    <t>09-10-2023 18:49:09</t>
  </si>
  <si>
    <t>65236cf84e7674e4ed5950e6</t>
  </si>
  <si>
    <t>8397-124608375</t>
  </si>
  <si>
    <t>09-10-2023 00:01:12</t>
  </si>
  <si>
    <t>Sales</t>
  </si>
  <si>
    <t>bXYuaXNhYmVsYXNhb@grupoboticario.com.br</t>
  </si>
  <si>
    <t>99450-0425</t>
  </si>
  <si>
    <t>Avenida Portugal</t>
  </si>
  <si>
    <t>3080</t>
  </si>
  <si>
    <t xml:space="preserve">Ame Hospital Veterinário </t>
  </si>
  <si>
    <t>Jardim Atlântico</t>
  </si>
  <si>
    <t>31560-000</t>
  </si>
  <si>
    <t>135.270.576-17</t>
  </si>
  <si>
    <t>124608375,26935</t>
  </si>
  <si>
    <t>16-10-2023 00:00:49</t>
  </si>
  <si>
    <t>09-10-2023 00:03:35</t>
  </si>
  <si>
    <t>11-10-2023 00:03:35</t>
  </si>
  <si>
    <t>652c9ba1da27ec38a52fd7c8</t>
  </si>
  <si>
    <t>8397-124840969</t>
  </si>
  <si>
    <t>15-10-2023 23:10:41</t>
  </si>
  <si>
    <t>Danila Simone</t>
  </si>
  <si>
    <t>Cassiano Aves de Albuquerque</t>
  </si>
  <si>
    <t>ZGFuaWxhc2ltb25lQ@grupoboticario.com.br</t>
  </si>
  <si>
    <t>9997-0311</t>
  </si>
  <si>
    <t>Rua Júlio Mendes</t>
  </si>
  <si>
    <t>550</t>
  </si>
  <si>
    <t>Cond. Naila Bucar, apto 503</t>
  </si>
  <si>
    <t>64049-320</t>
  </si>
  <si>
    <t>053.740.954-80</t>
  </si>
  <si>
    <t>124840969,27084</t>
  </si>
  <si>
    <t>26-10-2023 23:10:34</t>
  </si>
  <si>
    <t>15-10-2023 23:11:46</t>
  </si>
  <si>
    <t>17-10-2023 23:11:46</t>
  </si>
  <si>
    <t>652efdfb0460b95008a0b0ab</t>
  </si>
  <si>
    <t>8397-124897803</t>
  </si>
  <si>
    <t>17-10-2023 18:34:51</t>
  </si>
  <si>
    <t>Macaia</t>
  </si>
  <si>
    <t>Ferro</t>
  </si>
  <si>
    <t>bWFjYWlhZmVycm9AZ@grupoboticario.com.br</t>
  </si>
  <si>
    <t>98746-8543</t>
  </si>
  <si>
    <t>Avenida Paula Sousa</t>
  </si>
  <si>
    <t>351</t>
  </si>
  <si>
    <t>Maracanã</t>
  </si>
  <si>
    <t>20271-120</t>
  </si>
  <si>
    <t>165.570.447-88</t>
  </si>
  <si>
    <t>124897803,27124</t>
  </si>
  <si>
    <t>24-10-2023 18:34:39</t>
  </si>
  <si>
    <t>17-10-2023 18:36:36</t>
  </si>
  <si>
    <t>19-10-2023 18:36:36</t>
  </si>
  <si>
    <t>653cfa8bcd4aad4c5bf51095</t>
  </si>
  <si>
    <t>8397-125216364</t>
  </si>
  <si>
    <t>28-10-2023 09:11:55</t>
  </si>
  <si>
    <t>bWFyY2VsbGFzcDAzQ@grupoboticario.com.br</t>
  </si>
  <si>
    <t>98112-9478</t>
  </si>
  <si>
    <t>Rua Joaquim Piza</t>
  </si>
  <si>
    <t>96</t>
  </si>
  <si>
    <t>apto 81</t>
  </si>
  <si>
    <t>01528-010</t>
  </si>
  <si>
    <t>354.492.168-58</t>
  </si>
  <si>
    <t>Avenida Miguel Frias e Vasconcelos</t>
  </si>
  <si>
    <t>756</t>
  </si>
  <si>
    <t>65 Bloco 1</t>
  </si>
  <si>
    <t>Jaguaré</t>
  </si>
  <si>
    <t>05345-000</t>
  </si>
  <si>
    <t>125216364,27361</t>
  </si>
  <si>
    <t>03-11-2023 09:11:43</t>
  </si>
  <si>
    <t>28-10-2023 09:12:56</t>
  </si>
  <si>
    <t>30-10-2023 09:12:56</t>
  </si>
  <si>
    <t>6545943f89d6c84041da179d</t>
  </si>
  <si>
    <t>8397-125509208</t>
  </si>
  <si>
    <t>03-11-2023 21:45:51</t>
  </si>
  <si>
    <t>Daisy</t>
  </si>
  <si>
    <t>do Vale</t>
  </si>
  <si>
    <t>ZGFpc3lkZW5pbHNvb@grupoboticario.com.br</t>
  </si>
  <si>
    <t>99173-3700</t>
  </si>
  <si>
    <t>Rua João da Silva Porto</t>
  </si>
  <si>
    <t>Cond. altos serra 2</t>
  </si>
  <si>
    <t>urbanova</t>
  </si>
  <si>
    <t>sjcampos</t>
  </si>
  <si>
    <t>12244-524</t>
  </si>
  <si>
    <t>218.279.198-17</t>
  </si>
  <si>
    <t>Daisy Martins</t>
  </si>
  <si>
    <t>125509208,27411</t>
  </si>
  <si>
    <t>11-11-2023 21:45:48</t>
  </si>
  <si>
    <t>03-11-2023 21:46:36</t>
  </si>
  <si>
    <t>06-11-2023 21:46:36</t>
  </si>
  <si>
    <t>6550067c4af28e0dc85f015a</t>
  </si>
  <si>
    <t>8397-126003311</t>
  </si>
  <si>
    <t>11-11-2023 19:55:56</t>
  </si>
  <si>
    <t>Bardolla</t>
  </si>
  <si>
    <t>c2ltb25lLmJhcmRvb@grupoboticario.com.br</t>
  </si>
  <si>
    <t>98130-4800</t>
  </si>
  <si>
    <t>Calçada Vale dos Pássaros</t>
  </si>
  <si>
    <t>Valville 2</t>
  </si>
  <si>
    <t>06532-003</t>
  </si>
  <si>
    <t>606.214.510-53</t>
  </si>
  <si>
    <t>Portaria</t>
  </si>
  <si>
    <t>126003311,27597</t>
  </si>
  <si>
    <t>19-11-2023 19:55:42</t>
  </si>
  <si>
    <t>11-11-2023 19:56:41</t>
  </si>
  <si>
    <t>13-11-2023 19:56:41</t>
  </si>
  <si>
    <t>65515b9e7a0cc70c0d9b379c</t>
  </si>
  <si>
    <t>8397-126070047</t>
  </si>
  <si>
    <t>12-11-2023 20:11:26</t>
  </si>
  <si>
    <t>Ferreira Domingos</t>
  </si>
  <si>
    <t>anV1X2ZlcnJlaXJpb@grupoboticario.com.br</t>
  </si>
  <si>
    <t>94731-1556</t>
  </si>
  <si>
    <t>R Rafael Sampaio</t>
  </si>
  <si>
    <t>Jardim Professor Francisco Morato</t>
  </si>
  <si>
    <t>Francisco Morato</t>
  </si>
  <si>
    <t>07910-080</t>
  </si>
  <si>
    <t>373.068.448-57</t>
  </si>
  <si>
    <t>Rua Cravo</t>
  </si>
  <si>
    <t>59</t>
  </si>
  <si>
    <t>Villa Verde</t>
  </si>
  <si>
    <t>07813-185</t>
  </si>
  <si>
    <t>126070047,27612</t>
  </si>
  <si>
    <t>20-11-2023 20:11:11</t>
  </si>
  <si>
    <t>12-11-2023 20:12:26</t>
  </si>
  <si>
    <t>14-11-2023 20:12:26</t>
  </si>
  <si>
    <t>655202a91402c20dbb120476</t>
  </si>
  <si>
    <t>8397-126090133</t>
  </si>
  <si>
    <t>13-11-2023 08:04:09</t>
  </si>
  <si>
    <t>da Silva França</t>
  </si>
  <si>
    <t>ZGFuaWllbGxlLmZyY@grupoboticario.com.br</t>
  </si>
  <si>
    <t>99284-7413</t>
  </si>
  <si>
    <t>Benedita ferreira</t>
  </si>
  <si>
    <t>Qd 05 lt 21</t>
  </si>
  <si>
    <t>Andirá</t>
  </si>
  <si>
    <t>Castelândia</t>
  </si>
  <si>
    <t>75925-000</t>
  </si>
  <si>
    <t>041.665.631-57</t>
  </si>
  <si>
    <t>Rua Antonio Ferreira dos Santos</t>
  </si>
  <si>
    <t>Casa02 Qd1 Lt13</t>
  </si>
  <si>
    <t>Residencial Campos Elíseos</t>
  </si>
  <si>
    <t>Rio Verde</t>
  </si>
  <si>
    <t>75912-470</t>
  </si>
  <si>
    <t>126090133,27618</t>
  </si>
  <si>
    <t>18-11-2023 08:03:44</t>
  </si>
  <si>
    <t>13-11-2023 08:05:56</t>
  </si>
  <si>
    <t>15-11-2023 08:05:56</t>
  </si>
  <si>
    <t>655ba2d35683c00d4fa2604e</t>
  </si>
  <si>
    <t>8397-126871748</t>
  </si>
  <si>
    <t>20-11-2023 15:17:55</t>
  </si>
  <si>
    <t>Bordini Manenti</t>
  </si>
  <si>
    <t>bHVjYXNibWFuZW50a@grupoboticario.com.br</t>
  </si>
  <si>
    <t>921412360</t>
  </si>
  <si>
    <t>Avenida Senador Souza Naves</t>
  </si>
  <si>
    <t>apto 37, bloco 4</t>
  </si>
  <si>
    <t>Alto da Rua XV</t>
  </si>
  <si>
    <t>80045190</t>
  </si>
  <si>
    <t>09001753973</t>
  </si>
  <si>
    <t>126871748,27857</t>
  </si>
  <si>
    <t>26-11-2023 15:17:31</t>
  </si>
  <si>
    <t>20-11-2023 15:18:37</t>
  </si>
  <si>
    <t>22-11-2023 15:18:37</t>
  </si>
  <si>
    <t>655fe3f9abab700c91767b93</t>
  </si>
  <si>
    <t>8397-127269417</t>
  </si>
  <si>
    <t>23-11-2023 20:44:57</t>
  </si>
  <si>
    <t>Andreza</t>
  </si>
  <si>
    <t>YW5kcmV6YWFyYXVqb@grupoboticario.com.br</t>
  </si>
  <si>
    <t>997091804</t>
  </si>
  <si>
    <t>Rua Miraíma</t>
  </si>
  <si>
    <t>26</t>
  </si>
  <si>
    <t>B</t>
  </si>
  <si>
    <t>Jardim Irapiranga</t>
  </si>
  <si>
    <t>05891290</t>
  </si>
  <si>
    <t>38297074870</t>
  </si>
  <si>
    <t>Expedito Araujo ou Ana Cristina</t>
  </si>
  <si>
    <t>127269417,28022</t>
  </si>
  <si>
    <t>09-12-2023 20:44:51</t>
  </si>
  <si>
    <t>23-11-2023 20:46:21</t>
  </si>
  <si>
    <t>27-11-2023 20:46:21</t>
  </si>
  <si>
    <t>65613538dd7045d7690ed20f</t>
  </si>
  <si>
    <t>8397-127522890</t>
  </si>
  <si>
    <t>24-11-2023 20:43:52</t>
  </si>
  <si>
    <t>Guimaraes Mauro</t>
  </si>
  <si>
    <t>YW5uYS1ndWltYXJhZ@grupoboticario.com.br</t>
  </si>
  <si>
    <t>997770706</t>
  </si>
  <si>
    <t>Rua do Rocio</t>
  </si>
  <si>
    <t>04552000</t>
  </si>
  <si>
    <t>44105426800</t>
  </si>
  <si>
    <t>127522890,28118</t>
  </si>
  <si>
    <t>03-12-2023 20:43:47</t>
  </si>
  <si>
    <t>24-11-2023 20:46:08</t>
  </si>
  <si>
    <t>27-11-2023 20:46:08</t>
  </si>
  <si>
    <t>6569f43c3d2f86457e7e6391</t>
  </si>
  <si>
    <t>8397-128032426</t>
  </si>
  <si>
    <t>01-12-2023 11:57:00</t>
  </si>
  <si>
    <t>Mendonça</t>
  </si>
  <si>
    <t>a2FyaW5lbWVuZG9uY@grupoboticario.com.br</t>
  </si>
  <si>
    <t>999167866</t>
  </si>
  <si>
    <t>Rua Oscar Machado</t>
  </si>
  <si>
    <t>Bloco B, Ap 402</t>
  </si>
  <si>
    <t>Parque Rosário</t>
  </si>
  <si>
    <t>28026080</t>
  </si>
  <si>
    <t>16279560775</t>
  </si>
  <si>
    <t>128032426</t>
  </si>
  <si>
    <t>11-12-2023 11:56:53</t>
  </si>
  <si>
    <t>01-12-2023 12:32:53</t>
  </si>
  <si>
    <t>657dad3773f67a775fb29c9c</t>
  </si>
  <si>
    <t>8397-128642177</t>
  </si>
  <si>
    <t>16-12-2023 10:59:19</t>
  </si>
  <si>
    <t>Tatiara Paranhos</t>
  </si>
  <si>
    <t>Guimarães</t>
  </si>
  <si>
    <t>dGF0aWFyYWd1aW1hc@grupoboticario.com.br</t>
  </si>
  <si>
    <t>999676439</t>
  </si>
  <si>
    <t>SQNW 107 Bloco A</t>
  </si>
  <si>
    <t>608</t>
  </si>
  <si>
    <t>Setor Noroeste</t>
  </si>
  <si>
    <t>70686055</t>
  </si>
  <si>
    <t>87489406153</t>
  </si>
  <si>
    <t>Tatiara</t>
  </si>
  <si>
    <t>Guimaraes</t>
  </si>
  <si>
    <t>128642177,28594</t>
  </si>
  <si>
    <t>21-12-2023 10:59:06</t>
  </si>
  <si>
    <t>16-12-2023 11:00:18</t>
  </si>
  <si>
    <t>18-12-2023 11:00:18</t>
  </si>
  <si>
    <t>65808c036ed2ce6804db656a</t>
  </si>
  <si>
    <t>8397-128718412</t>
  </si>
  <si>
    <t>18-12-2023 15:14:27</t>
  </si>
  <si>
    <t>Carlos Eduardo Castilho</t>
  </si>
  <si>
    <t>Nauff</t>
  </si>
  <si>
    <t>bWF2aWNlbnRpbkBob@grupoboticario.com.br</t>
  </si>
  <si>
    <t>982278085</t>
  </si>
  <si>
    <t>Avenida Professor Alceu Maynard Araújo</t>
  </si>
  <si>
    <t>443</t>
  </si>
  <si>
    <t>AP. 772</t>
  </si>
  <si>
    <t>04726160</t>
  </si>
  <si>
    <t>29975025862</t>
  </si>
  <si>
    <t>128718412,28638</t>
  </si>
  <si>
    <t>25-12-2023 15:14:23</t>
  </si>
  <si>
    <t>18-12-2023 15:16:57</t>
  </si>
  <si>
    <t>20-12-2023 15:16:57</t>
  </si>
  <si>
    <t>6592db3e36d9ecf569d8149d</t>
  </si>
  <si>
    <t>8397-129163497</t>
  </si>
  <si>
    <t>01-01-2024 12:33:18</t>
  </si>
  <si>
    <t>Wendsn</t>
  </si>
  <si>
    <t>YW5uYS53bmRAZ21ha@grupoboticario.com.br</t>
  </si>
  <si>
    <t>999663328</t>
  </si>
  <si>
    <t>Avenida Atlântica</t>
  </si>
  <si>
    <t>1080</t>
  </si>
  <si>
    <t>88330006</t>
  </si>
  <si>
    <t>08470981927</t>
  </si>
  <si>
    <t>129163497,28822</t>
  </si>
  <si>
    <t>09-01-2024 12:33:01</t>
  </si>
  <si>
    <t>03-01-2024 12:36:17</t>
  </si>
  <si>
    <t>6594b4ea3978eab8ff0dbe8a</t>
  </si>
  <si>
    <t>8397-129202769</t>
  </si>
  <si>
    <t>02-01-2024 22:14:18</t>
  </si>
  <si>
    <t>Maritania</t>
  </si>
  <si>
    <t>Richter</t>
  </si>
  <si>
    <t>bWFyaXRhbmlhLnJAc@grupoboticario.com.br</t>
  </si>
  <si>
    <t>999845613</t>
  </si>
  <si>
    <t>pedro cordensi</t>
  </si>
  <si>
    <t>860</t>
  </si>
  <si>
    <t>98550000</t>
  </si>
  <si>
    <t>92912370000</t>
  </si>
  <si>
    <t>129202769,28836</t>
  </si>
  <si>
    <t>14-01-2024 22:14:07</t>
  </si>
  <si>
    <t>04-01-2024 22:15:19</t>
  </si>
  <si>
    <t>659b2b0e674b41bf18ad072b</t>
  </si>
  <si>
    <t>8397-129377920</t>
  </si>
  <si>
    <t>07-01-2024 19:51:58</t>
  </si>
  <si>
    <t>ZXNpcXVlaXJhbW9yY@grupoboticario.com.br</t>
  </si>
  <si>
    <t>996475159</t>
  </si>
  <si>
    <t>SP 23</t>
  </si>
  <si>
    <t>02721030</t>
  </si>
  <si>
    <t>31833964837</t>
  </si>
  <si>
    <t>129377920,28887</t>
  </si>
  <si>
    <t>15-01-2024 19:51:53</t>
  </si>
  <si>
    <t>09-01-2024 19:53:13</t>
  </si>
  <si>
    <t>65a5fd42e9818d2f829bc68b</t>
  </si>
  <si>
    <t>8397-129681261</t>
  </si>
  <si>
    <t>16-01-2024 00:51:30</t>
  </si>
  <si>
    <t>Juliana Paula Sigoli</t>
  </si>
  <si>
    <t>anVsaWFuYXNpZ29sa@grupoboticario.com.br</t>
  </si>
  <si>
    <t>997013934</t>
  </si>
  <si>
    <t>Rua Maralinda</t>
  </si>
  <si>
    <t>Residencial Acapulco</t>
  </si>
  <si>
    <t>15804404</t>
  </si>
  <si>
    <t>24955194826</t>
  </si>
  <si>
    <t>129681261,29053</t>
  </si>
  <si>
    <t>24-01-2024 00:51:25</t>
  </si>
  <si>
    <t>16-01-2024 00:53:31</t>
  </si>
  <si>
    <t>18-01-2024 00:53:31</t>
  </si>
  <si>
    <t>65a697caaeaf3a2fa2d5f5c7</t>
  </si>
  <si>
    <t>8397-129697548</t>
  </si>
  <si>
    <t>16-01-2024 11:50:50</t>
  </si>
  <si>
    <t>Marcieli</t>
  </si>
  <si>
    <t>Bezerra</t>
  </si>
  <si>
    <t>bWFyY2VmYmV6ZXJyY@grupoboticario.com.br</t>
  </si>
  <si>
    <t>999037020</t>
  </si>
  <si>
    <t>Rua Nicolau Flessak</t>
  </si>
  <si>
    <t>3994</t>
  </si>
  <si>
    <t>Esquina com Rio Verde</t>
  </si>
  <si>
    <t>Jardim Maria Vindilina I</t>
  </si>
  <si>
    <t>78553018</t>
  </si>
  <si>
    <t>02491981181</t>
  </si>
  <si>
    <t>129697548,29061</t>
  </si>
  <si>
    <t>25-01-2024 11:50:34</t>
  </si>
  <si>
    <t>16-01-2024 11:53:34</t>
  </si>
  <si>
    <t>18-01-2024 11:53:34</t>
  </si>
  <si>
    <t>65a71ab193b5602f5b6be01a</t>
  </si>
  <si>
    <t>8397-129737107</t>
  </si>
  <si>
    <t>16-01-2024 21:09:21</t>
  </si>
  <si>
    <t>Cercos</t>
  </si>
  <si>
    <t>cGF0cmljaWFjZXJjb@grupoboticario.com.br</t>
  </si>
  <si>
    <t>992656568</t>
  </si>
  <si>
    <t>Avenida Jambeiro</t>
  </si>
  <si>
    <t>525</t>
  </si>
  <si>
    <t>apartamento 201</t>
  </si>
  <si>
    <t>Vila Valqueire</t>
  </si>
  <si>
    <t>21330300</t>
  </si>
  <si>
    <t>11747122793</t>
  </si>
  <si>
    <t>129737107,29079</t>
  </si>
  <si>
    <t>23-01-2024 21:09:05</t>
  </si>
  <si>
    <t>16-01-2024 21:14:23</t>
  </si>
  <si>
    <t>18-01-2024 21:14:23</t>
  </si>
  <si>
    <t>65a93ae5cea12c2e3a0c76d8</t>
  </si>
  <si>
    <t>8397-129786353</t>
  </si>
  <si>
    <t>18-01-2024 11:51:17</t>
  </si>
  <si>
    <t>Ofelia</t>
  </si>
  <si>
    <t>Campomori</t>
  </si>
  <si>
    <t>anVsaWEuY2FtcG9tb@grupoboticario.com.br</t>
  </si>
  <si>
    <t>999202121</t>
  </si>
  <si>
    <t>Avenida Monção</t>
  </si>
  <si>
    <t>03</t>
  </si>
  <si>
    <t>Ed BAHREIN Ap 405</t>
  </si>
  <si>
    <t>Jardim Renascença</t>
  </si>
  <si>
    <t>65075692</t>
  </si>
  <si>
    <t>48945323600</t>
  </si>
  <si>
    <t>Condominio ALPHAVILLE</t>
  </si>
  <si>
    <t>352</t>
  </si>
  <si>
    <t>Casa 352</t>
  </si>
  <si>
    <t>Araçagy</t>
  </si>
  <si>
    <t>Paço do Lumiar</t>
  </si>
  <si>
    <t>65130000</t>
  </si>
  <si>
    <t>129786353,29119</t>
  </si>
  <si>
    <t>31-01-2024 11:51:12</t>
  </si>
  <si>
    <t>18-01-2024 11:52:17</t>
  </si>
  <si>
    <t>22-01-2024 11:52:17</t>
  </si>
  <si>
    <t>65a9ca6bf62c482edbfa86e6</t>
  </si>
  <si>
    <t>8397-129802497</t>
  </si>
  <si>
    <t>18-01-2024 22:03:39</t>
  </si>
  <si>
    <t>Vicente</t>
  </si>
  <si>
    <t>Rezende Souza</t>
  </si>
  <si>
    <t>dmljZW50ZXNvdXphQ@grupoboticario.com.br</t>
  </si>
  <si>
    <t>984010675</t>
  </si>
  <si>
    <t>Rua Topazio</t>
  </si>
  <si>
    <t>125</t>
  </si>
  <si>
    <t>Boa Esperança</t>
  </si>
  <si>
    <t>37170000</t>
  </si>
  <si>
    <t>02528326637</t>
  </si>
  <si>
    <t>129802497,29137</t>
  </si>
  <si>
    <t>27-01-2024 22:03:27</t>
  </si>
  <si>
    <t>18-01-2024 22:04:39</t>
  </si>
  <si>
    <t>22-01-2024 22:04:39</t>
  </si>
  <si>
    <t>65ac13c31570f52f9b546e8c</t>
  </si>
  <si>
    <t>8397-129842254</t>
  </si>
  <si>
    <t>20-01-2024 15:41:07</t>
  </si>
  <si>
    <t>Giorgenon di Bonifacio</t>
  </si>
  <si>
    <t>ZGFueWJvbmlmYWNpb@grupoboticario.com.br</t>
  </si>
  <si>
    <t>981527046</t>
  </si>
  <si>
    <t>R Manoel Maximiano Junqueira</t>
  </si>
  <si>
    <t>214</t>
  </si>
  <si>
    <t>Quadra 37 Lote1</t>
  </si>
  <si>
    <t>Parque Residencial Lagoinha</t>
  </si>
  <si>
    <t>14095410</t>
  </si>
  <si>
    <t>29599317858</t>
  </si>
  <si>
    <t>Avenida Oscar Niemeyer</t>
  </si>
  <si>
    <t>995</t>
  </si>
  <si>
    <t>Loteamento Terras de Florença</t>
  </si>
  <si>
    <t>14028780</t>
  </si>
  <si>
    <t>129842254,29181</t>
  </si>
  <si>
    <t>25-01-2024 15:40:53</t>
  </si>
  <si>
    <t>20-01-2024 15:41:56</t>
  </si>
  <si>
    <t>22-01-2024 15:41:56</t>
  </si>
  <si>
    <t>65aeb80b93b5602f5b7a73f5</t>
  </si>
  <si>
    <t>8397-129899675</t>
  </si>
  <si>
    <t>22-01-2024 15:46:35</t>
  </si>
  <si>
    <t>ZmNhcmRvc29fMTBAa@grupoboticario.com.br</t>
  </si>
  <si>
    <t>995561898</t>
  </si>
  <si>
    <t>272</t>
  </si>
  <si>
    <t>20510052</t>
  </si>
  <si>
    <t>15906025790</t>
  </si>
  <si>
    <t>129899675,29210</t>
  </si>
  <si>
    <t>29-01-2024 15:46:20</t>
  </si>
  <si>
    <t>22-01-2024 15:47:28</t>
  </si>
  <si>
    <t>24-01-2024 15:47:28</t>
  </si>
  <si>
    <t>Shampoo Natural Orgânico Masculino, Cabelo e Barba do Rui 140ml Sem Sulfatos - Piatan</t>
  </si>
  <si>
    <t>*5104</t>
  </si>
  <si>
    <t>65aef8f7850f7430c5f476e4</t>
  </si>
  <si>
    <t>8397-129910500</t>
  </si>
  <si>
    <t>22-01-2024 20:23:35</t>
  </si>
  <si>
    <t>Christiane Geraldo de Carvalho</t>
  </si>
  <si>
    <t>dmFsZXJpYWNocmlzd@grupoboticario.com.br</t>
  </si>
  <si>
    <t>991321297</t>
  </si>
  <si>
    <t>R Maria O dos Santos</t>
  </si>
  <si>
    <t>Parque São Cristóvão</t>
  </si>
  <si>
    <t>12053380</t>
  </si>
  <si>
    <t>19907438898</t>
  </si>
  <si>
    <t>129910500,29216</t>
  </si>
  <si>
    <t>27-01-2024 20:23:16</t>
  </si>
  <si>
    <t>22-01-2024 20:24:20</t>
  </si>
  <si>
    <t>24-01-2024 20:24:20</t>
  </si>
  <si>
    <t>65b06e9c6ad42f315b019573</t>
  </si>
  <si>
    <t>8397-129953536</t>
  </si>
  <si>
    <t>23-01-2024 22:57:48</t>
  </si>
  <si>
    <t>de Amorim</t>
  </si>
  <si>
    <t>bWlsYXZpbGVsYUB5Y@grupoboticario.com.br</t>
  </si>
  <si>
    <t>982635000</t>
  </si>
  <si>
    <t>Rua Heitor Pompermayer</t>
  </si>
  <si>
    <t>218</t>
  </si>
  <si>
    <t>Terras de Piracicaba</t>
  </si>
  <si>
    <t>13403862</t>
  </si>
  <si>
    <t>29482765869</t>
  </si>
  <si>
    <t>129953536,29247</t>
  </si>
  <si>
    <t>30-01-2024 22:57:43</t>
  </si>
  <si>
    <t>23-01-2024 22:58:48</t>
  </si>
  <si>
    <t>25-01-2024 22:58:48</t>
  </si>
  <si>
    <t>65b12fbc5aafcd5f32761b8c</t>
  </si>
  <si>
    <t>2000007452267536</t>
  </si>
  <si>
    <t>24-01-2024 12:41:48</t>
  </si>
  <si>
    <t>Ricardo Lucas</t>
  </si>
  <si>
    <t>Streit</t>
  </si>
  <si>
    <t>2000007452267536@mercadolibre.com</t>
  </si>
  <si>
    <t>476</t>
  </si>
  <si>
    <t>Apto 601  Bela Vista</t>
  </si>
  <si>
    <t>Francisco Beltrão</t>
  </si>
  <si>
    <t>85601040</t>
  </si>
  <si>
    <t>96186640078</t>
  </si>
  <si>
    <t>Graziela Panizzi Streit</t>
  </si>
  <si>
    <t>Rua Minas Gerais</t>
  </si>
  <si>
    <t>599</t>
  </si>
  <si>
    <t>Clínica Vita Referencia: Entregar Para as Secretarias- Clínica Vita</t>
  </si>
  <si>
    <t>85601060</t>
  </si>
  <si>
    <t>2000005330475093,29264</t>
  </si>
  <si>
    <t>29-01-2024 00:00:00</t>
  </si>
  <si>
    <t>25-01-2024 00:00:00</t>
  </si>
  <si>
    <t>65b55f03e64aea82b7f6fc54</t>
  </si>
  <si>
    <t>8397-130077944</t>
  </si>
  <si>
    <t>27-01-2024 16:52:35</t>
  </si>
  <si>
    <t>Nivia</t>
  </si>
  <si>
    <t>Barbosa</t>
  </si>
  <si>
    <t>YmFyYm9zYW5pdmlhN@grupoboticario.com.br</t>
  </si>
  <si>
    <t>991261102</t>
  </si>
  <si>
    <t>Avenida José Higino Bernardo</t>
  </si>
  <si>
    <t xml:space="preserve">Apt.203 BL 04 </t>
  </si>
  <si>
    <t>Nova Pampulha</t>
  </si>
  <si>
    <t>Vespasiano</t>
  </si>
  <si>
    <t>33203416</t>
  </si>
  <si>
    <t>06461828621</t>
  </si>
  <si>
    <t>130077944,29349</t>
  </si>
  <si>
    <t>campos alterados: status, sub_status
campos alterados: status, sub_status
campos alterados: status, sub_status
campos alterados: status, sub_status
campos alterados: status, sub_status</t>
  </si>
  <si>
    <t>06-02-2024 16:52:27</t>
  </si>
  <si>
    <t>27-01-2024 16:53:36</t>
  </si>
  <si>
    <t>29-01-2024 16:53:36</t>
  </si>
  <si>
    <t>65b925ff0816ca32b3d72e67</t>
  </si>
  <si>
    <t>8397-130180346</t>
  </si>
  <si>
    <t>30-01-2024 13:38:23</t>
  </si>
  <si>
    <t>YXNpbHZhLnN1ZWxlb@grupoboticario.com.br</t>
  </si>
  <si>
    <t>950538899</t>
  </si>
  <si>
    <t>Rua Santa Bárbara do Oeste</t>
  </si>
  <si>
    <t>Vila Nova Cachoeirinha</t>
  </si>
  <si>
    <t>02612110</t>
  </si>
  <si>
    <t>31573103802</t>
  </si>
  <si>
    <t>130180346,29423</t>
  </si>
  <si>
    <t>05-02-2024 13:38:20</t>
  </si>
  <si>
    <t>30-01-2024 13:39:09</t>
  </si>
  <si>
    <t>01-02-2024 13:39:09</t>
  </si>
  <si>
    <t>65bd68fb8d24a432b974bc95</t>
  </si>
  <si>
    <t>LU-13089707106981242650</t>
  </si>
  <si>
    <t>02-02-2024 19:13:15</t>
  </si>
  <si>
    <t>Soares dos Santos</t>
  </si>
  <si>
    <t>LU-1308970710698124@alias.integracommerce.com.br</t>
  </si>
  <si>
    <t>K</t>
  </si>
  <si>
    <t>parada 52</t>
  </si>
  <si>
    <t>QUERENCIA</t>
  </si>
  <si>
    <t>VIAMAO</t>
  </si>
  <si>
    <t>94440080</t>
  </si>
  <si>
    <t>54858640078</t>
  </si>
  <si>
    <t>rua a esquerda do SUPER BRASIL</t>
  </si>
  <si>
    <t>LU-1308970710698124,29481</t>
  </si>
  <si>
    <t>campos alterados: status, sub_status
O Número da Nota Fiscal deve ser preenchido. A Chave da Nota Fiscal deve ser preenchida. A Série da Nota Fiscal deve ser preenchida.
campos alterados: status, sub_status</t>
  </si>
  <si>
    <t>05-02-2024 19:13:15</t>
  </si>
  <si>
    <t>65c0ead5056c53876bccc96d</t>
  </si>
  <si>
    <t>2000007536459486</t>
  </si>
  <si>
    <t>05-02-2024 11:04:05</t>
  </si>
  <si>
    <t>Cerqueira Pessanha</t>
  </si>
  <si>
    <t>2000007536459486@mercadolibre.com</t>
  </si>
  <si>
    <t>Rua Otavio Pinto De Oliveira</t>
  </si>
  <si>
    <t>Rua Da Cedae Terceira Esquina À Direita</t>
  </si>
  <si>
    <t>São Francisco de Itabapoana</t>
  </si>
  <si>
    <t>28230000</t>
  </si>
  <si>
    <t>01758335750</t>
  </si>
  <si>
    <t>Rua Otávio Pinto de Oliveira</t>
  </si>
  <si>
    <t>casa Referencia: escritório de Dra Eliane advogada</t>
  </si>
  <si>
    <t>2000007536459486,29499</t>
  </si>
  <si>
    <t>campos alterados: status, sub_status
Ocorreu um erro ao enviar a nota fiscal para o MercadoLivre, para esse tipo de entrega é necessário informar o XML da nota fiscal ou carregar o XML no campo documents
campos alterados: status, sub_status
Ocorreu um erro ao enviar a nota fiscal para o MercadoLivre, para esse tipo de entrega é necessário informar o XML da nota fiscal ou carregar o XML no campo documents
campos alterados: status, sub_status</t>
  </si>
  <si>
    <t>09-02-2024 00:00:00</t>
  </si>
  <si>
    <t>06-02-2024 00:00:00</t>
  </si>
  <si>
    <t>65c17e30ee28b433f1229675</t>
  </si>
  <si>
    <t>8397-130438930</t>
  </si>
  <si>
    <t>05-02-2024 21:32:48</t>
  </si>
  <si>
    <t>ZXJpa2FfYXJhdWpvM@grupoboticario.com.br</t>
  </si>
  <si>
    <t>971176273</t>
  </si>
  <si>
    <t>Alameda Cipreste</t>
  </si>
  <si>
    <t>n/A</t>
  </si>
  <si>
    <t>Altos de São Fernando</t>
  </si>
  <si>
    <t>06630090</t>
  </si>
  <si>
    <t>25277542876</t>
  </si>
  <si>
    <t>130438930,29510</t>
  </si>
  <si>
    <t>campos alterados: status, sub_status
campos alterados: status, sub_status
campos alterados: status, sub_status
campos alterados: status, sub_status</t>
  </si>
  <si>
    <t>13-02-2024 21:32:42</t>
  </si>
  <si>
    <t>05-02-2024 21:54:41</t>
  </si>
  <si>
    <t>07-02-2024 21:54:41</t>
  </si>
  <si>
    <t>65c18082869d58c3279a8663</t>
  </si>
  <si>
    <t>2000007541971002</t>
  </si>
  <si>
    <t>05-02-2024 21:42:42</t>
  </si>
  <si>
    <t>Adriano</t>
  </si>
  <si>
    <t>Fortolan Goncalves</t>
  </si>
  <si>
    <t>2000007541971002@mercadolibre.com</t>
  </si>
  <si>
    <t>Rua Inácio Ribeiro</t>
  </si>
  <si>
    <t>830</t>
  </si>
  <si>
    <t>Referencia: Em Frente Ao Supermercado Gricki - Loja 10</t>
  </si>
  <si>
    <t>Santa Rita do Passa Quatro</t>
  </si>
  <si>
    <t>13670000</t>
  </si>
  <si>
    <t>21853853801</t>
  </si>
  <si>
    <t>Fortolan Gonçalves</t>
  </si>
  <si>
    <t>2000005376899845,29509</t>
  </si>
  <si>
    <t>campos alterados: status, sub_status
A nota não pode ser enviada, pois seu pedido se encontra dentro do prazo de manuseio no Mercado Livre.</t>
  </si>
  <si>
    <t>10-02-2024 00:00:00</t>
  </si>
  <si>
    <t>07-02-2024 21:42:42</t>
  </si>
  <si>
    <t>65c64baf03b1f03fc92d7a6b</t>
  </si>
  <si>
    <t>LU-13107707119418522650</t>
  </si>
  <si>
    <t>09-02-2024 12:58:39</t>
  </si>
  <si>
    <t>Lins Fonte</t>
  </si>
  <si>
    <t>LU-1310770711941852@alias.integracommerce.com.br</t>
  </si>
  <si>
    <t>LIDIA DE SOUZA GATTI</t>
  </si>
  <si>
    <t>VILA GATTI</t>
  </si>
  <si>
    <t>ITU</t>
  </si>
  <si>
    <t>lins</t>
  </si>
  <si>
    <t>Condomínio edifício Luiz Nunes</t>
  </si>
  <si>
    <t>LU-1310770711941852,29546</t>
  </si>
  <si>
    <t>12-02-2024 12:58:39</t>
  </si>
  <si>
    <t>*6460282341</t>
  </si>
  <si>
    <t>6287899d96e3d948867dcc1d</t>
  </si>
  <si>
    <t>1678952465709-29-17353</t>
  </si>
  <si>
    <t>pedidoDeTeste</t>
  </si>
  <si>
    <t>20-05-2022 09:29:17</t>
  </si>
  <si>
    <t>Pedido Teste</t>
  </si>
  <si>
    <t>NÃO ENVIAR</t>
  </si>
  <si>
    <t>suporte@plugg.to</t>
  </si>
  <si>
    <t>965653434</t>
  </si>
  <si>
    <t>Rua Lincoln Albuquerque</t>
  </si>
  <si>
    <t>259</t>
  </si>
  <si>
    <t>Sala 22</t>
  </si>
  <si>
    <t>05004010</t>
  </si>
  <si>
    <t>ThirdLevel</t>
  </si>
  <si>
    <t>80224328069</t>
  </si>
  <si>
    <t>rua Almeira</t>
  </si>
  <si>
    <t>440</t>
  </si>
  <si>
    <t>Apt 401 bloco B</t>
  </si>
  <si>
    <t>Ao lado da pizzaria vegana</t>
  </si>
  <si>
    <t>16789524657,18801</t>
  </si>
  <si>
    <t>21-05-2022 12:05:00</t>
  </si>
  <si>
    <t>20-05-2022 11:13:43</t>
  </si>
  <si>
    <t>Perfume Colonia Floral Absoluto Femme 60mL - Piatan</t>
  </si>
  <si>
    <t>*7101</t>
  </si>
  <si>
    <t>628789b0193d2f6d8a7bbef0</t>
  </si>
  <si>
    <t>1678952465809-29-3645</t>
  </si>
  <si>
    <t>20-05-2022 09:29:36</t>
  </si>
  <si>
    <t>Pedido Teste 2</t>
  </si>
  <si>
    <t>96565-3434</t>
  </si>
  <si>
    <t>05004-010</t>
  </si>
  <si>
    <t>802.243.280-69</t>
  </si>
  <si>
    <t>16789524658,18802</t>
  </si>
  <si>
    <t>campos alterados: status, sub_status
campos alterados: status, sub_status
campos alterados: status_history, receiver_zipcode, receiver_phone, payer_zipcode, payer_phone, payer_cpf
campos alterados: status, sub_status
campos alterados: status_history</t>
  </si>
  <si>
    <t>22-05-2022 09:29:36</t>
  </si>
  <si>
    <t>628be8bfa967096ddd7794ab</t>
  </si>
  <si>
    <t>8397-6287b6491545664eef43eb4c-109666667</t>
  </si>
  <si>
    <t>23-05-2022 17:04:15</t>
  </si>
  <si>
    <t>Lúcia</t>
  </si>
  <si>
    <t>Pina</t>
  </si>
  <si>
    <t>bHVjaWEud2@grupoboticario.com.br</t>
  </si>
  <si>
    <t>952446647</t>
  </si>
  <si>
    <t>Avenida Brigadeiro Luís Antônio</t>
  </si>
  <si>
    <t>1930</t>
  </si>
  <si>
    <t>Apto 92B</t>
  </si>
  <si>
    <t>01318002</t>
  </si>
  <si>
    <t>00652134246</t>
  </si>
  <si>
    <t>6287b6491545664eef43eb4c-109666667,18830</t>
  </si>
  <si>
    <t>23-05-2022 17:18:31</t>
  </si>
  <si>
    <t>62ac7ad8cc742c02af5ae444</t>
  </si>
  <si>
    <t>8397-110308953</t>
  </si>
  <si>
    <t>17-06-2022 10:00:08</t>
  </si>
  <si>
    <t>Flávia Andressa</t>
  </si>
  <si>
    <t>Patutti</t>
  </si>
  <si>
    <t>ZmxhdmlhLmEuanVzd@grupoboticario.com.br</t>
  </si>
  <si>
    <t>991047056</t>
  </si>
  <si>
    <t>Praça Frederico Junqueira</t>
  </si>
  <si>
    <t>Apt135C</t>
  </si>
  <si>
    <t>Vila Cassaro</t>
  </si>
  <si>
    <t>Itatiba</t>
  </si>
  <si>
    <t>13256339</t>
  </si>
  <si>
    <t>38468459810</t>
  </si>
  <si>
    <t>110308953,19048</t>
  </si>
  <si>
    <t>30-06-2022 10:00:03</t>
  </si>
  <si>
    <t>17-06-2022 10:32:00</t>
  </si>
  <si>
    <t>19-06-2022 10:32:00</t>
  </si>
  <si>
    <t>Desodorante Feminino Roll On Vegano Renova 55ml Sem Alumínio - Piatan Natural</t>
  </si>
  <si>
    <t>62acb37595653b02e4aff28b</t>
  </si>
  <si>
    <t>8397-110314756</t>
  </si>
  <si>
    <t>17-06-2022 14:01:41</t>
  </si>
  <si>
    <t>Valter</t>
  </si>
  <si>
    <t>Pereira do Carmo</t>
  </si>
  <si>
    <t>dmFsdGVycEBjb250Y@grupoboticario.com.br</t>
  </si>
  <si>
    <t>996078578</t>
  </si>
  <si>
    <t>AV. JOSÉ GONÇALVES FILHO</t>
  </si>
  <si>
    <t>QD. 07, LT. 33-A2</t>
  </si>
  <si>
    <t>Nazário</t>
  </si>
  <si>
    <t>76180000</t>
  </si>
  <si>
    <t>02532417153</t>
  </si>
  <si>
    <t>110314756,19073</t>
  </si>
  <si>
    <t>26-06-2022 14:00:23</t>
  </si>
  <si>
    <t>21-06-2022 08:01:42</t>
  </si>
  <si>
    <t>23-06-2022 08:01:42</t>
  </si>
  <si>
    <t>Desodorante Masculino Natural Orgânico Roll On do Rui 55ml Sem Alumínio - Piatan</t>
  </si>
  <si>
    <t>62b3c907d6313fe2f1137a7b</t>
  </si>
  <si>
    <t>8397-110444482</t>
  </si>
  <si>
    <t>22-06-2022 22:59:35</t>
  </si>
  <si>
    <t>Stocchi</t>
  </si>
  <si>
    <t>bW9zdG9jY2hpQGhvd@grupoboticario.com.br</t>
  </si>
  <si>
    <t>961862387</t>
  </si>
  <si>
    <t>Rua Azevedo Soares</t>
  </si>
  <si>
    <t>517</t>
  </si>
  <si>
    <t>07851010</t>
  </si>
  <si>
    <t>16121936843</t>
  </si>
  <si>
    <t>110444482,19082</t>
  </si>
  <si>
    <t>03-07-2022 22:59:12</t>
  </si>
  <si>
    <t>22-06-2022 23:01:58</t>
  </si>
  <si>
    <t>24-06-2022 23:01:58</t>
  </si>
  <si>
    <t>62b5bf2acc742c02afaefb24</t>
  </si>
  <si>
    <t>8397-110474681</t>
  </si>
  <si>
    <t>24-06-2022 10:42:02</t>
  </si>
  <si>
    <t>Ribeiro Rodrigues</t>
  </si>
  <si>
    <t>cmVuYXRhcmliZWlyb@grupoboticario.com.br</t>
  </si>
  <si>
    <t>985752130</t>
  </si>
  <si>
    <t>RUA 47 COM 54</t>
  </si>
  <si>
    <t>EM FRENTE A IGREJA BATISTA</t>
  </si>
  <si>
    <t>95970576115</t>
  </si>
  <si>
    <t>Sueli</t>
  </si>
  <si>
    <t>Ribeiro do Nascimento</t>
  </si>
  <si>
    <t>Rua Dom Orione</t>
  </si>
  <si>
    <t>edifício porto de sagres</t>
  </si>
  <si>
    <t>74140080</t>
  </si>
  <si>
    <t>110474681,19179</t>
  </si>
  <si>
    <t>27-06-2022 10:41:08</t>
  </si>
  <si>
    <t>29-06-2022 13:32:48</t>
  </si>
  <si>
    <t>62bd1206b7a038bc8e22fc2e</t>
  </si>
  <si>
    <t>8397-110618156</t>
  </si>
  <si>
    <t>30-06-2022 00:01:26</t>
  </si>
  <si>
    <t>02409-000</t>
  </si>
  <si>
    <t>223.464.128-48</t>
  </si>
  <si>
    <t>110618156,19186</t>
  </si>
  <si>
    <t>campos alterados: status, sub_status
campos alterados: status_history, receiver_zipcode, payer_phone, payer_zipcode, payer_cpf</t>
  </si>
  <si>
    <t>08-07-2022 00:00:50</t>
  </si>
  <si>
    <t>30-06-2022 00:04:27</t>
  </si>
  <si>
    <t>02-07-2022 00:04:27</t>
  </si>
  <si>
    <t>62c1ea7a0b16e00ed996891a</t>
  </si>
  <si>
    <t>8397-110706136</t>
  </si>
  <si>
    <t>03-07-2022 16:14:02</t>
  </si>
  <si>
    <t>Natália Novais</t>
  </si>
  <si>
    <t>Jensen</t>
  </si>
  <si>
    <t>bmF0YWxpYW5zakBnb@grupoboticario.com.br</t>
  </si>
  <si>
    <t>980385643</t>
  </si>
  <si>
    <t>Rua Antônio Basílio</t>
  </si>
  <si>
    <t>Apto 502</t>
  </si>
  <si>
    <t>20511190</t>
  </si>
  <si>
    <t>03495967940</t>
  </si>
  <si>
    <t>110706136,19209</t>
  </si>
  <si>
    <t>09-07-2022 16:11:25</t>
  </si>
  <si>
    <t>03-07-2022 16:25:36</t>
  </si>
  <si>
    <t>05-07-2022 16:25:36</t>
  </si>
  <si>
    <t>Sabonete Líquido Íntimo Vegano Protege 200ml Sem Sulfatos - Piatan Natural</t>
  </si>
  <si>
    <t>62c47b260a561fedf641157c</t>
  </si>
  <si>
    <t>8397-110773365</t>
  </si>
  <si>
    <t>05-07-2022 14:55:50</t>
  </si>
  <si>
    <t>Dianne</t>
  </si>
  <si>
    <t>Dias</t>
  </si>
  <si>
    <t>ZGlhbm5lZGlhczFAZ@grupoboticario.com.br</t>
  </si>
  <si>
    <t>981122929</t>
  </si>
  <si>
    <t>1404</t>
  </si>
  <si>
    <t>64049320</t>
  </si>
  <si>
    <t>05378289408</t>
  </si>
  <si>
    <t>110773365,19227</t>
  </si>
  <si>
    <t>15-07-2022 14:54:22</t>
  </si>
  <si>
    <t>06-07-2022 07:01:45</t>
  </si>
  <si>
    <t>08-07-2022 07:01:45</t>
  </si>
  <si>
    <t>62c75960fb0997e936fd5bf7</t>
  </si>
  <si>
    <t>8397-110861166</t>
  </si>
  <si>
    <t>07-07-2022 19:08:32</t>
  </si>
  <si>
    <t>YWRyaWFuYS5kaXJla@grupoboticario.com.br</t>
  </si>
  <si>
    <t>992807561</t>
  </si>
  <si>
    <t>Rua Jaú</t>
  </si>
  <si>
    <t>642</t>
  </si>
  <si>
    <t>bloco 01 apto 61</t>
  </si>
  <si>
    <t>06126320</t>
  </si>
  <si>
    <t>32457813859</t>
  </si>
  <si>
    <t>Almeida</t>
  </si>
  <si>
    <t>110861166,19236</t>
  </si>
  <si>
    <t>13-07-2022 19:08:27</t>
  </si>
  <si>
    <t>07-07-2022 19:21:01</t>
  </si>
  <si>
    <t>09-07-2022 19:21:01</t>
  </si>
  <si>
    <t>62cf0a1a0b8c709b5c0117ff</t>
  </si>
  <si>
    <t>8397-111033530</t>
  </si>
  <si>
    <t>13-07-2022 15:08:26</t>
  </si>
  <si>
    <t>Demetrio</t>
  </si>
  <si>
    <t>Y2FtaWxhcGljaGlvb@grupoboticario.com.br</t>
  </si>
  <si>
    <t>99128-9008</t>
  </si>
  <si>
    <t>Alameda das Cabreúvas</t>
  </si>
  <si>
    <t>203</t>
  </si>
  <si>
    <t xml:space="preserve">20/07/2022 18:00 	Entrega realizada 	SJP - São José do Rio Preto </t>
  </si>
  <si>
    <t>ao lado clube</t>
  </si>
  <si>
    <t>Residencial Thermas Park</t>
  </si>
  <si>
    <t>Olímpia</t>
  </si>
  <si>
    <t>15405-206</t>
  </si>
  <si>
    <t>976.194.181-72</t>
  </si>
  <si>
    <t>991289008</t>
  </si>
  <si>
    <t>111033530,19296</t>
  </si>
  <si>
    <t>campos alterados: status_history, receiver_zipcode, payer_phone, payer_zipcode, payer_cpf, payer_additional_info
campos alterados: status, sub_status
campos alterados: status, sub_status
campos alterados: status, sub_status
campos alterados: status_history, payer_additional_info
campos alterados: status, sub_status
campos alterados: status_history, payer_additional_info
campos alterados: status, sub_status</t>
  </si>
  <si>
    <t>21-07-2022 15:07:15</t>
  </si>
  <si>
    <t>13-07-2022 15:14:13</t>
  </si>
  <si>
    <t>15-07-2022 15:14:13</t>
  </si>
  <si>
    <t>62d1b7d6aba89467becaa25d</t>
  </si>
  <si>
    <t>8397-111107901</t>
  </si>
  <si>
    <t>15-07-2022 15:54:14</t>
  </si>
  <si>
    <t>Ana Cristina</t>
  </si>
  <si>
    <t>Alessio</t>
  </si>
  <si>
    <t>YW5hY3Jpc19hbGVzc@grupoboticario.com.br</t>
  </si>
  <si>
    <t>99148-4216</t>
  </si>
  <si>
    <t>Marcilio Dias</t>
  </si>
  <si>
    <t>3721</t>
  </si>
  <si>
    <t xml:space="preserve">27/07/2022 16:00 	Entrega realizada 	SMO - São Miguel do Oeste </t>
  </si>
  <si>
    <t>marron e branca</t>
  </si>
  <si>
    <t>jardim peperi</t>
  </si>
  <si>
    <t>São Miguel do Oeste</t>
  </si>
  <si>
    <t>89900-000</t>
  </si>
  <si>
    <t>072.934.069-40</t>
  </si>
  <si>
    <t>991484216</t>
  </si>
  <si>
    <t>111107901,19320</t>
  </si>
  <si>
    <t>campos alterados: status, sub_status
campos alterados: status, sub_status
campos alterados: status, sub_status
campos alterados: status_history, receiver_zipcode, payer_phone, payer_zipcode, payer_cpf, payer_additional_info
campos alterados: status, sub_status
campos alterados: status_history, payer_additional_info</t>
  </si>
  <si>
    <t>24-07-2022 15:51:34</t>
  </si>
  <si>
    <t>18-07-2022 06:03:51</t>
  </si>
  <si>
    <t>20-07-2022 06:03:51</t>
  </si>
  <si>
    <t>62d6bc20e5e16a32ca20f413</t>
  </si>
  <si>
    <t>8397-111206717</t>
  </si>
  <si>
    <t>19-07-2022 11:13:52</t>
  </si>
  <si>
    <t>dml2aWFuZXBlcmVpc@grupoboticario.com.br</t>
  </si>
  <si>
    <t>98104-7920</t>
  </si>
  <si>
    <t>Conjunto Jardim Vila Rica</t>
  </si>
  <si>
    <t>2137</t>
  </si>
  <si>
    <t>Previsão de Entrega: 16/08/2022  ENCOMENDA PAC</t>
  </si>
  <si>
    <t>Quadra B Casa 4</t>
  </si>
  <si>
    <t>Aleixo</t>
  </si>
  <si>
    <t>69060-580</t>
  </si>
  <si>
    <t>008.483.164-28</t>
  </si>
  <si>
    <t>111206717,19347</t>
  </si>
  <si>
    <t>campos alterados: status_history, receiver_zipcode, payer_phone, payer_zipcode, payer_cpf, payer_additional_info
campos alterados: status, sub_status
campos alterados: status_history, receiver_phone
campos alterados: status, sub_status
campos alterados: status_history, receiver_phone</t>
  </si>
  <si>
    <t>12-08-2022 11:13:34</t>
  </si>
  <si>
    <t>21-07-2022 11:13:52</t>
  </si>
  <si>
    <t>62dd7234ef9f10f8ab2a6899</t>
  </si>
  <si>
    <t>8397-111335156</t>
  </si>
  <si>
    <t>24-07-2022 13:24:20</t>
  </si>
  <si>
    <t>Cabral</t>
  </si>
  <si>
    <t>aXNhYmVsYWNhYnJhb@grupoboticario.com.br</t>
  </si>
  <si>
    <t>99947-2438</t>
  </si>
  <si>
    <t>Avenida Segunda Avenida</t>
  </si>
  <si>
    <t>73</t>
  </si>
  <si>
    <t xml:space="preserve">  Objeto entregue ao destinatário  Pela Unidade de Distribuição, MINEIROS - GO  28/07/2022 17:01</t>
  </si>
  <si>
    <t>Clínica espaço saúde</t>
  </si>
  <si>
    <t>75830-082</t>
  </si>
  <si>
    <t>700.222.071-39</t>
  </si>
  <si>
    <t>999472438</t>
  </si>
  <si>
    <t>111335156,19408</t>
  </si>
  <si>
    <t>campos alterados: status, sub_status
campos alterados: status_history, receiver_zipcode, payer_phone, payer_zipcode, payer_cpf, payer_additional_info</t>
  </si>
  <si>
    <t>01-08-2022 13:20:55</t>
  </si>
  <si>
    <t>26-07-2022 13:24:20</t>
  </si>
  <si>
    <t>62df2a3f7646c6190c2522ba</t>
  </si>
  <si>
    <t>8397-111368449</t>
  </si>
  <si>
    <t>25-07-2022 20:41:51</t>
  </si>
  <si>
    <t>Souza Pires</t>
  </si>
  <si>
    <t>bWljaGVsbGVwMjRAa@grupoboticario.com.br</t>
  </si>
  <si>
    <t>99353-9000</t>
  </si>
  <si>
    <t>Rua Festejos</t>
  </si>
  <si>
    <t>3513</t>
  </si>
  <si>
    <t>Previsão de Entrega: 08/08/2022  ENCOMENDA PAC</t>
  </si>
  <si>
    <t>Garden Village Girassol 403</t>
  </si>
  <si>
    <t>Costa e Silva</t>
  </si>
  <si>
    <t>76803-596</t>
  </si>
  <si>
    <t>444.349.282-87</t>
  </si>
  <si>
    <t>111368449,19417</t>
  </si>
  <si>
    <t>campos alterados: status_history, receiver_zipcode, payer_phone, payer_zipcode, payer_cpf, payer_additional_info
campos alterados: status, sub_status
campos alterados: status_history, receiver_phone</t>
  </si>
  <si>
    <t>08-08-2022 20:40:16</t>
  </si>
  <si>
    <t>25-07-2022 20:43:52</t>
  </si>
  <si>
    <t>27-07-2022 20:43:52</t>
  </si>
  <si>
    <t>62e333926e92df3d7940c63c</t>
  </si>
  <si>
    <t>8397-111457254</t>
  </si>
  <si>
    <t>28-07-2022 22:10:42</t>
  </si>
  <si>
    <t>Francisca</t>
  </si>
  <si>
    <t>Pereira Bispo</t>
  </si>
  <si>
    <t>dGNoZXNrYXBlcmVpc@grupoboticario.com.br</t>
  </si>
  <si>
    <t>99212-1666</t>
  </si>
  <si>
    <t>Rua José devair</t>
  </si>
  <si>
    <t>PREVISÃO DE ENTREGA 16/08/2022</t>
  </si>
  <si>
    <t>Soteira</t>
  </si>
  <si>
    <t>Marcia Veloso</t>
  </si>
  <si>
    <t>Ourilândia do Norte</t>
  </si>
  <si>
    <t>68390-000</t>
  </si>
  <si>
    <t>996.586.822-00</t>
  </si>
  <si>
    <t>111457254,19449</t>
  </si>
  <si>
    <t>campos alterados: status, sub_status
campos alterados: status, sub_status
campos alterados: status_history, receiver_zipcode, payer_phone, payer_zipcode, payer_cpf
campos alterados: status_history, payer_additional_info
campos alterados: status, sub_status
campos alterados: status_history, receiver_phone</t>
  </si>
  <si>
    <t>10-08-2022 22:10:15</t>
  </si>
  <si>
    <t>28-07-2022 22:14:37</t>
  </si>
  <si>
    <t>30-07-2022 22:14:37</t>
  </si>
  <si>
    <t>62e53a97b8474aa721f68895</t>
  </si>
  <si>
    <t>8397-111490384</t>
  </si>
  <si>
    <t>30-07-2022 11:05:11</t>
  </si>
  <si>
    <t>Bittencourt</t>
  </si>
  <si>
    <t>bGFyaXNzYW1hcnF1Z@grupoboticario.com.br</t>
  </si>
  <si>
    <t>98888-9735</t>
  </si>
  <si>
    <t>Rua acesita</t>
  </si>
  <si>
    <t>158</t>
  </si>
  <si>
    <t>Entregue 	05/08/2022 16:28 http://www.jadlog.com.br/tracking?cte=10089964826376</t>
  </si>
  <si>
    <t>Siderurgia</t>
  </si>
  <si>
    <t>Ouro Branco</t>
  </si>
  <si>
    <t>36420-000</t>
  </si>
  <si>
    <t>089.244.586-63</t>
  </si>
  <si>
    <t>111490384,19456</t>
  </si>
  <si>
    <t>campos alterados: status, sub_status
campos alterados: status_history, receiver_phone, receiver_zipcode, payer_phone, payer_zipcode, payer_cpf, payer_additional_info
campos alterados: status, sub_status
campos alterados: status_history</t>
  </si>
  <si>
    <t>06-08-2022 11:04:48</t>
  </si>
  <si>
    <t>30-07-2022 11:13:43</t>
  </si>
  <si>
    <t>01-08-2022 11:13:43</t>
  </si>
  <si>
    <t>62e805f82fac3b7d830732d2</t>
  </si>
  <si>
    <t>8397-111539663</t>
  </si>
  <si>
    <t>01-08-2022 13:57:28</t>
  </si>
  <si>
    <t>Eloiza</t>
  </si>
  <si>
    <t>Teófilo</t>
  </si>
  <si>
    <t>ZWxvaXphLnNhcGVkc@grupoboticario.com.br</t>
  </si>
  <si>
    <t>98123-0183</t>
  </si>
  <si>
    <t>Rua Antônio Conde Filho</t>
  </si>
  <si>
    <t>EXTRAVIADO CLIENTE PEDIU O REEMBOLSO PARA A BLZ WEB</t>
  </si>
  <si>
    <t>Parque Primavera</t>
  </si>
  <si>
    <t>12722-820</t>
  </si>
  <si>
    <t>291.572.418-05</t>
  </si>
  <si>
    <t>111539663,19463</t>
  </si>
  <si>
    <t>campos alterados: status_history, receiver_phone, receiver_zipcode, payer_phone, payer_zipcode, payer_cpf, payer_additional_info
campos alterados: status_history, receiver_phone, receiver_zipcode, payer_phone, payer_zipcode, payer_cpf, payer_additional_info
campos alterados: status, sub_status
campos alterados: status_history
campos alterados: status, sub_status
campos alterados: status, sub_status
campos alterados: status_history
campos alterados: status, sub_status
campos alterados: status_history, payer_additional_info</t>
  </si>
  <si>
    <t>09-08-2022 13:56:58</t>
  </si>
  <si>
    <t>12-09-2022 08:54:11</t>
  </si>
  <si>
    <t>01-08-2022 14:00:40</t>
  </si>
  <si>
    <t>03-08-2022 14:00:40</t>
  </si>
  <si>
    <t>62ec1eb53356c2192b58bbef</t>
  </si>
  <si>
    <t>8397-111637671</t>
  </si>
  <si>
    <t>04-08-2022 16:32:05</t>
  </si>
  <si>
    <t>Marianna</t>
  </si>
  <si>
    <t>Cerqueira</t>
  </si>
  <si>
    <t>Y2VycXVlaXJhLm1hc@grupoboticario.com.br</t>
  </si>
  <si>
    <t>98555-9334</t>
  </si>
  <si>
    <t>Rua Leopoldo Couto Magalhães Júnior</t>
  </si>
  <si>
    <t>1305</t>
  </si>
  <si>
    <t>http://www.jadlog.com.br/tracking?cte=10089964842670</t>
  </si>
  <si>
    <t>Apto 41</t>
  </si>
  <si>
    <t>Itaim Bibi</t>
  </si>
  <si>
    <t>04542-012</t>
  </si>
  <si>
    <t>224.785.338-20</t>
  </si>
  <si>
    <t>111637671,19502</t>
  </si>
  <si>
    <t>campos alterados: status_history, receiver_phone, receiver_zipcode, payer_phone, payer_zipcode, payer_cpf, payer_additional_info
campos alterados: status, sub_status</t>
  </si>
  <si>
    <t>11-08-2022 16:31:28</t>
  </si>
  <si>
    <t>04-08-2022 16:46:43</t>
  </si>
  <si>
    <t>06-08-2022 16:46:43</t>
  </si>
  <si>
    <t>Kit Piatan Natural Desodorantes (3 Produtos)</t>
  </si>
  <si>
    <t>62ed483c0226d718059bd105</t>
  </si>
  <si>
    <t>8397-111658499</t>
  </si>
  <si>
    <t>05-08-2022 13:41:32</t>
  </si>
  <si>
    <t>bHVjaWFuYWVsdW5hM@grupoboticario.com.br</t>
  </si>
  <si>
    <t>99227-2354</t>
  </si>
  <si>
    <t>Rua Cesar Ramos dos Santos</t>
  </si>
  <si>
    <t>PREVISÃO DE ENTREGA 12/08/2022</t>
  </si>
  <si>
    <t>Rossi 2 - Casa 202</t>
  </si>
  <si>
    <t>Parque Residencial Rita Vieira</t>
  </si>
  <si>
    <t>79052-564</t>
  </si>
  <si>
    <t>069.295.021-46</t>
  </si>
  <si>
    <t>Andreia</t>
  </si>
  <si>
    <t>111658499,19511</t>
  </si>
  <si>
    <t>campos alterados: status, sub_status
campos alterados: status, sub_status
campos alterados: status_history, receiver_phone, receiver_zipcode, payer_phone, payer_zipcode, payer_cpf, payer_additional_info
campos alterados: status, sub_status
campos alterados: status_history</t>
  </si>
  <si>
    <t>14-08-2022 13:38:55</t>
  </si>
  <si>
    <t>05-08-2022 13:45:26</t>
  </si>
  <si>
    <t>07-08-2022 13:45:26</t>
  </si>
  <si>
    <t>62f048dad71e2d1973f5d662</t>
  </si>
  <si>
    <t>8397-111715214</t>
  </si>
  <si>
    <t>07-08-2022 20:20:58</t>
  </si>
  <si>
    <t>Petersen</t>
  </si>
  <si>
    <t>cGFtcGV0ZXJzZW5Ab@grupoboticario.com.br</t>
  </si>
  <si>
    <t>99804-7707</t>
  </si>
  <si>
    <t>Rua Linda Estrela do Mar</t>
  </si>
  <si>
    <t>108</t>
  </si>
  <si>
    <t>ape 103</t>
  </si>
  <si>
    <t>88048-638</t>
  </si>
  <si>
    <t>014.496.530-57</t>
  </si>
  <si>
    <t>111715214,19518</t>
  </si>
  <si>
    <t>campos alterados: status, sub_status
campos alterados: status, sub_status
campos alterados: status_history, receiver_phone, receiver_zipcode, payer_phone, payer_zipcode, payer_cpf
campos alterados: status, sub_status
campos alterados: status_history</t>
  </si>
  <si>
    <t>16-08-2022 20:19:10</t>
  </si>
  <si>
    <t>07-08-2022 20:23:25</t>
  </si>
  <si>
    <t>09-08-2022 20:23:25</t>
  </si>
  <si>
    <t>62f6519080f4c4e39efb5873</t>
  </si>
  <si>
    <t>8397-111854620</t>
  </si>
  <si>
    <t>12-08-2022 10:11:44</t>
  </si>
  <si>
    <t>Pimentel da Silva</t>
  </si>
  <si>
    <t>Y2FtaWxhcGltZW50Z@grupoboticario.com.br</t>
  </si>
  <si>
    <t>99626-4964</t>
  </si>
  <si>
    <t>Rua Paulo Moura</t>
  </si>
  <si>
    <t>385</t>
  </si>
  <si>
    <t>Bloco 1, 406</t>
  </si>
  <si>
    <t>22793-237</t>
  </si>
  <si>
    <t>085.953.697-12</t>
  </si>
  <si>
    <t>111854620,19584</t>
  </si>
  <si>
    <t>22-08-2022 10:11:19</t>
  </si>
  <si>
    <t>12-08-2022 10:34:37</t>
  </si>
  <si>
    <t>14-08-2022 10:34:37</t>
  </si>
  <si>
    <t>62fc2e6cf4934f9cd20274cd</t>
  </si>
  <si>
    <t>8397-111976637</t>
  </si>
  <si>
    <t>16-08-2022 20:55:24</t>
  </si>
  <si>
    <t>Paulina</t>
  </si>
  <si>
    <t>Paiva</t>
  </si>
  <si>
    <t>cGF1bGluYV9jb250Y@grupoboticario.com.br</t>
  </si>
  <si>
    <t>99103-1257</t>
  </si>
  <si>
    <t>Rua Basílio Zucato</t>
  </si>
  <si>
    <t>226</t>
  </si>
  <si>
    <t>Monte Sião</t>
  </si>
  <si>
    <t>37580-000</t>
  </si>
  <si>
    <t>061.668.526-22</t>
  </si>
  <si>
    <t>111976637,19623</t>
  </si>
  <si>
    <t>24-08-2022 20:53:47</t>
  </si>
  <si>
    <t>18-08-2022 06:02:46</t>
  </si>
  <si>
    <t>20-08-2022 06:02:46</t>
  </si>
  <si>
    <t>630beac7d694b9aedf20c694</t>
  </si>
  <si>
    <t>8397-112274889</t>
  </si>
  <si>
    <t>28-08-2022 19:23:03</t>
  </si>
  <si>
    <t>Flavia</t>
  </si>
  <si>
    <t>Siqueira</t>
  </si>
  <si>
    <t>ZmxhdmlhYXJxQGdsb@grupoboticario.com.br</t>
  </si>
  <si>
    <t>997441997</t>
  </si>
  <si>
    <t>Avenida Henfil</t>
  </si>
  <si>
    <t>1104</t>
  </si>
  <si>
    <t>22795641</t>
  </si>
  <si>
    <t>08854782742</t>
  </si>
  <si>
    <t>112274889,19696</t>
  </si>
  <si>
    <t>07-09-2022 19:22:44</t>
  </si>
  <si>
    <t>28-08-2022 19:27:06</t>
  </si>
  <si>
    <t>30-08-2022 19:27:06</t>
  </si>
  <si>
    <t>630d58bf028bfbf14dbc5a2c</t>
  </si>
  <si>
    <t>8397-112308522</t>
  </si>
  <si>
    <t>29-08-2022 21:24:31</t>
  </si>
  <si>
    <t>Marlon</t>
  </si>
  <si>
    <t>Furbino</t>
  </si>
  <si>
    <t>bWFybG9uZnVyYmlub@grupoboticario.com.br</t>
  </si>
  <si>
    <t>997215870</t>
  </si>
  <si>
    <t>196</t>
  </si>
  <si>
    <t>Das Águas</t>
  </si>
  <si>
    <t>Ipatinga</t>
  </si>
  <si>
    <t>35160171</t>
  </si>
  <si>
    <t>05094447688</t>
  </si>
  <si>
    <t>112308522,19704</t>
  </si>
  <si>
    <t>07-09-2022 21:23:09</t>
  </si>
  <si>
    <t>29-08-2022 21:25:33</t>
  </si>
  <si>
    <t>31-08-2022 21:25:33</t>
  </si>
  <si>
    <t>630fb6151690e1f19ace9af1</t>
  </si>
  <si>
    <t>8397-112367231</t>
  </si>
  <si>
    <t>31-08-2022 16:27:17</t>
  </si>
  <si>
    <t>bWFyaXBlcnNvbmFsc@grupoboticario.com.br</t>
  </si>
  <si>
    <t>974423482</t>
  </si>
  <si>
    <t>Rua Indiana</t>
  </si>
  <si>
    <t>AP 13</t>
  </si>
  <si>
    <t>Brooklin Paulista</t>
  </si>
  <si>
    <t>04562000</t>
  </si>
  <si>
    <t>27584395813</t>
  </si>
  <si>
    <t>112367231,19730</t>
  </si>
  <si>
    <t>05-09-2022 16:25:54</t>
  </si>
  <si>
    <t>31-08-2022 16:30:46</t>
  </si>
  <si>
    <t>02-09-2022 16:30:46</t>
  </si>
  <si>
    <t>Desodorante Feminino Roll On Vegano Protege 55ml Sem Alumínio - Piatan Natural</t>
  </si>
  <si>
    <t>63109eb475f3e5f0b25fac69</t>
  </si>
  <si>
    <t>8397-112385498</t>
  </si>
  <si>
    <t>01-09-2022 08:59:48</t>
  </si>
  <si>
    <t>Moura</t>
  </si>
  <si>
    <t>anVqdS5tb3VyYUBob@grupoboticario.com.br</t>
  </si>
  <si>
    <t>999036930</t>
  </si>
  <si>
    <t>Rua das Aroeiras</t>
  </si>
  <si>
    <t>78550238</t>
  </si>
  <si>
    <t>01618294148</t>
  </si>
  <si>
    <t>112385498,19753</t>
  </si>
  <si>
    <t>10-09-2022 08:53:25</t>
  </si>
  <si>
    <t>03-09-2022 08:59:48</t>
  </si>
  <si>
    <t>6320a8469d60fc258deb011c</t>
  </si>
  <si>
    <t>8397-112776526</t>
  </si>
  <si>
    <t>13-09-2022 12:56:54</t>
  </si>
  <si>
    <t>Pereira de Almeida</t>
  </si>
  <si>
    <t>YWxtZWlkYXZhbmVzc@grupoboticario.com.br</t>
  </si>
  <si>
    <t>971103694</t>
  </si>
  <si>
    <t>Praça Francisco Pires</t>
  </si>
  <si>
    <t>AP 58</t>
  </si>
  <si>
    <t>Santa Maria</t>
  </si>
  <si>
    <t>09560220</t>
  </si>
  <si>
    <t>32044753871</t>
  </si>
  <si>
    <t>112776526,19880</t>
  </si>
  <si>
    <t>20-09-2022 12:56:31</t>
  </si>
  <si>
    <t>13-09-2022 13:07:26</t>
  </si>
  <si>
    <t>15-09-2022 13:07:26</t>
  </si>
  <si>
    <t>632f1166c3e4a4590e71e09a</t>
  </si>
  <si>
    <t>8397-113079833</t>
  </si>
  <si>
    <t>24-09-2022 11:17:10</t>
  </si>
  <si>
    <t>Ruivo</t>
  </si>
  <si>
    <t>cnVpdm80MTJAZ21ha@grupoboticario.com.br</t>
  </si>
  <si>
    <t>43</t>
  </si>
  <si>
    <t>99690-0241</t>
  </si>
  <si>
    <t xml:space="preserve">Miguel Nicolal Fitz </t>
  </si>
  <si>
    <t>539</t>
  </si>
  <si>
    <t>La Residence apt 208</t>
  </si>
  <si>
    <t>Santa Cecilia</t>
  </si>
  <si>
    <t>Jaguariaíva</t>
  </si>
  <si>
    <t>84200-000</t>
  </si>
  <si>
    <t>112.339.869-02</t>
  </si>
  <si>
    <t>Rua S 5</t>
  </si>
  <si>
    <t>601</t>
  </si>
  <si>
    <t>Setor Bela Vista</t>
  </si>
  <si>
    <t>74823-460</t>
  </si>
  <si>
    <t>113079833,19995</t>
  </si>
  <si>
    <t>26-09-2022 11:13:55</t>
  </si>
  <si>
    <t>26-09-2022 11:17:10</t>
  </si>
  <si>
    <t>6330b8e15f3916979f2759dc</t>
  </si>
  <si>
    <t>8397-113105935</t>
  </si>
  <si>
    <t>25-09-2022 17:24:01</t>
  </si>
  <si>
    <t>Zucolo</t>
  </si>
  <si>
    <t>dGFpcy5lc2FscUBnb@grupoboticario.com.br</t>
  </si>
  <si>
    <t>998162503</t>
  </si>
  <si>
    <t>Rua João Batista Campos Pinto</t>
  </si>
  <si>
    <t>Bloco 4 apto 62</t>
  </si>
  <si>
    <t>Jardim Abaeté</t>
  </si>
  <si>
    <t>13420264</t>
  </si>
  <si>
    <t>40725557893</t>
  </si>
  <si>
    <t>113105935,20005</t>
  </si>
  <si>
    <t>30-09-2022 17:21:38</t>
  </si>
  <si>
    <t>25-09-2022 17:24:02</t>
  </si>
  <si>
    <t>27-09-2022 17:24:02</t>
  </si>
  <si>
    <t>633628685573033a28e19126</t>
  </si>
  <si>
    <t>8397-113225963</t>
  </si>
  <si>
    <t>29-09-2022 20:21:12</t>
  </si>
  <si>
    <t>113225963,20077</t>
  </si>
  <si>
    <t>03-10-2022 20:20:21</t>
  </si>
  <si>
    <t>29-09-2022 20:24:08</t>
  </si>
  <si>
    <t>01-10-2022 20:24:08</t>
  </si>
  <si>
    <t>633b0a85a71f15d6ceaf103d</t>
  </si>
  <si>
    <t>8397-113299033</t>
  </si>
  <si>
    <t>03-10-2022 13:15:01</t>
  </si>
  <si>
    <t>Amadi</t>
  </si>
  <si>
    <t>anVsaWEuYW1hZGlAa@grupoboticario.com.br</t>
  </si>
  <si>
    <t>99773-5451</t>
  </si>
  <si>
    <t>Alameda Amazonas</t>
  </si>
  <si>
    <t>875</t>
  </si>
  <si>
    <t>Apto 43 C</t>
  </si>
  <si>
    <t>Alphaville Centro Industrial e Empresarial/Alphaville.</t>
  </si>
  <si>
    <t>06454-070</t>
  </si>
  <si>
    <t>369.856.548-00</t>
  </si>
  <si>
    <t>Avenida Piraíba</t>
  </si>
  <si>
    <t>263</t>
  </si>
  <si>
    <t>Apto 182</t>
  </si>
  <si>
    <t>Centro Comercial Jubran</t>
  </si>
  <si>
    <t>06460-121</t>
  </si>
  <si>
    <t>113299033,20103</t>
  </si>
  <si>
    <t>07-10-2022 13:12:34</t>
  </si>
  <si>
    <t>03-10-2022 20:44:52</t>
  </si>
  <si>
    <t>05-10-2022 20:44:52</t>
  </si>
  <si>
    <t>634c84ea3a5f7fb008cabc4e</t>
  </si>
  <si>
    <t>8397-113646424</t>
  </si>
  <si>
    <t>16-10-2022 19:25:46</t>
  </si>
  <si>
    <t>Marly</t>
  </si>
  <si>
    <t>bWFybHltZWRlaXJvQ@grupoboticario.com.br</t>
  </si>
  <si>
    <t>995280845</t>
  </si>
  <si>
    <t>Rua do Ensino</t>
  </si>
  <si>
    <t>850</t>
  </si>
  <si>
    <t>Jardim Alto Alegre (São Rafael)</t>
  </si>
  <si>
    <t>08381680</t>
  </si>
  <si>
    <t>35388882802</t>
  </si>
  <si>
    <t>113646424,20202</t>
  </si>
  <si>
    <t>30-10-2022 19:23:46</t>
  </si>
  <si>
    <t>18-10-2022 19:25:46</t>
  </si>
  <si>
    <t>6351b8cc577e14d99bb85aa4</t>
  </si>
  <si>
    <t>8397-113751570</t>
  </si>
  <si>
    <t>20-10-2022 18:08:28</t>
  </si>
  <si>
    <t>Carminatti</t>
  </si>
  <si>
    <t>bW9uaWNhQGxpbXBhd@grupoboticario.com.br</t>
  </si>
  <si>
    <t>998308763</t>
  </si>
  <si>
    <t>Rua Felipe Schmidt</t>
  </si>
  <si>
    <t>Edificio Alfa</t>
  </si>
  <si>
    <t>Joaçaba</t>
  </si>
  <si>
    <t>89600000</t>
  </si>
  <si>
    <t>00388404990</t>
  </si>
  <si>
    <t>113751570,20251</t>
  </si>
  <si>
    <t>28-10-2022 18:07:15</t>
  </si>
  <si>
    <t>20-10-2022 18:09:51</t>
  </si>
  <si>
    <t>22-10-2022 18:09:51</t>
  </si>
  <si>
    <t>63543731671687130584b39e</t>
  </si>
  <si>
    <t>8397-113796001</t>
  </si>
  <si>
    <t>22-10-2022 15:32:17</t>
  </si>
  <si>
    <t>de Faria</t>
  </si>
  <si>
    <t>bWFyaWFuYWJydW5vZ@grupoboticario.com.br</t>
  </si>
  <si>
    <t>994081998</t>
  </si>
  <si>
    <t>Ap 1206</t>
  </si>
  <si>
    <t>98123173172</t>
  </si>
  <si>
    <t>113796001,20295</t>
  </si>
  <si>
    <t>31-10-2022 15:30:56</t>
  </si>
  <si>
    <t>22-10-2022 15:41:41</t>
  </si>
  <si>
    <t>24-10-2022 15:41:41</t>
  </si>
  <si>
    <t>Cereja do Cerrado Piatan Natural Desodorante Colônia - Perfume Feminino 120ml</t>
  </si>
  <si>
    <t>63545613a78de712c271db41</t>
  </si>
  <si>
    <t>8397-113798305</t>
  </si>
  <si>
    <t>22-10-2022 17:44:03</t>
  </si>
  <si>
    <t>Odila</t>
  </si>
  <si>
    <t>Anceschi</t>
  </si>
  <si>
    <t>YW9kaWxhQGdtYWlsL@grupoboticario.com.br</t>
  </si>
  <si>
    <t>999927841</t>
  </si>
  <si>
    <t>Rua Antônio Camardo</t>
  </si>
  <si>
    <t>apto.212</t>
  </si>
  <si>
    <t>Vila Gomes Cardim</t>
  </si>
  <si>
    <t>03309060</t>
  </si>
  <si>
    <t>36703311820</t>
  </si>
  <si>
    <t>odila</t>
  </si>
  <si>
    <t>anceschi</t>
  </si>
  <si>
    <t>113798305,20296</t>
  </si>
  <si>
    <t>30-10-2022 17:42:29</t>
  </si>
  <si>
    <t>24-10-2022 17:44:03</t>
  </si>
  <si>
    <t>635570c5414cbe12b7074f8c</t>
  </si>
  <si>
    <t>8397-113810507</t>
  </si>
  <si>
    <t>23-10-2022 13:50:13</t>
  </si>
  <si>
    <t>Ribeiro</t>
  </si>
  <si>
    <t>bWFyaWEubWFycXVlc@grupoboticario.com.br</t>
  </si>
  <si>
    <t>989631794</t>
  </si>
  <si>
    <t>Avenida Padre Arlindo Vieira</t>
  </si>
  <si>
    <t>2772</t>
  </si>
  <si>
    <t>Apto 1 bloco c</t>
  </si>
  <si>
    <t>Jardim Vergueiro (Sacomã)</t>
  </si>
  <si>
    <t>04166003</t>
  </si>
  <si>
    <t>45437485816</t>
  </si>
  <si>
    <t>Maria de Fátima</t>
  </si>
  <si>
    <t>113810507,20299</t>
  </si>
  <si>
    <t>31-10-2022 13:47:42</t>
  </si>
  <si>
    <t>25-10-2022 13:50:13</t>
  </si>
  <si>
    <t>Sabonete Vegetal VEGANO Em Barra Refresca 3 unidades de 90g Cada - Piatan</t>
  </si>
  <si>
    <t>Sabonete Vegetal Vegano Em Barra Detox 3 Unidades de 90g Cada - Piatan Natural</t>
  </si>
  <si>
    <t>*1102</t>
  </si>
  <si>
    <t>635ca719c22e1f9ca6c371aa</t>
  </si>
  <si>
    <t>8397-113949853</t>
  </si>
  <si>
    <t>29-10-2022 01:07:53</t>
  </si>
  <si>
    <t>Rodrigues Angeli de Cesaro</t>
  </si>
  <si>
    <t>YW5kcmVpYWRlY2VzY@grupoboticario.com.br</t>
  </si>
  <si>
    <t>996136468</t>
  </si>
  <si>
    <t>Rua Bento Gonçalves</t>
  </si>
  <si>
    <t>porao</t>
  </si>
  <si>
    <t>Vila Nova</t>
  </si>
  <si>
    <t>Carlos Barbosa</t>
  </si>
  <si>
    <t>95185000</t>
  </si>
  <si>
    <t>00860353044</t>
  </si>
  <si>
    <t>Rodrigues Angeli De Cesaro</t>
  </si>
  <si>
    <t>113949853,20403</t>
  </si>
  <si>
    <t>"{\"retorno\":{\"erros\":{\"1\":\"Pedido numero 20403 nao foi encontrado. A situacao nao foi atualizada.\"}}}"
campos alterados: status, sub_status</t>
  </si>
  <si>
    <t>10-11-2022 01:07:24</t>
  </si>
  <si>
    <t>29-10-2022 01:15:34</t>
  </si>
  <si>
    <t>31-10-2022 01:15:34</t>
  </si>
  <si>
    <t>6363d007053a17455d2dfe64</t>
  </si>
  <si>
    <t>8397-114117802</t>
  </si>
  <si>
    <t>03-11-2022 11:28:23</t>
  </si>
  <si>
    <t>Sayonara</t>
  </si>
  <si>
    <t>Rosado</t>
  </si>
  <si>
    <t>c2F5b3ppbmhhY29zd@grupoboticario.com.br</t>
  </si>
  <si>
    <t>987113848</t>
  </si>
  <si>
    <t>Rua Antônio Ribeiro de Andrade</t>
  </si>
  <si>
    <t>condominio burle marx, apt 120</t>
  </si>
  <si>
    <t>Neópolis</t>
  </si>
  <si>
    <t>59086580</t>
  </si>
  <si>
    <t>08948213423</t>
  </si>
  <si>
    <t>Rua Ataulfo Alves</t>
  </si>
  <si>
    <t>1938</t>
  </si>
  <si>
    <t>Candelária</t>
  </si>
  <si>
    <t>59064570</t>
  </si>
  <si>
    <t>114117802,20462</t>
  </si>
  <si>
    <t>13-11-2022 11:26:33</t>
  </si>
  <si>
    <t>05-11-2022 11:28:23</t>
  </si>
  <si>
    <t>636db4ede756b97bf33acfc0</t>
  </si>
  <si>
    <t>8397-114465432</t>
  </si>
  <si>
    <t>10-11-2022 23:35:25</t>
  </si>
  <si>
    <t>Peterossi Maricato</t>
  </si>
  <si>
    <t>Z2FicmllbHBtYXJpY@grupoboticario.com.br</t>
  </si>
  <si>
    <t>957411143</t>
  </si>
  <si>
    <t>Avenida Líbero Badaró</t>
  </si>
  <si>
    <t>Jaboticabal</t>
  </si>
  <si>
    <t>14870540</t>
  </si>
  <si>
    <t>40594933846</t>
  </si>
  <si>
    <t>114465432,20576</t>
  </si>
  <si>
    <t>21-11-2022 23:33:30</t>
  </si>
  <si>
    <t>12-11-2022 23:35:25</t>
  </si>
  <si>
    <t>63714910fe4b2994192de7d0</t>
  </si>
  <si>
    <t>8397-114611842</t>
  </si>
  <si>
    <t>13-11-2022 16:44:16</t>
  </si>
  <si>
    <t>Luis a</t>
  </si>
  <si>
    <t>Laufer</t>
  </si>
  <si>
    <t>bGxhdWZlcjIwMDBAe@grupoboticario.com.br</t>
  </si>
  <si>
    <t>999950890</t>
  </si>
  <si>
    <t>560</t>
  </si>
  <si>
    <t>apt 704</t>
  </si>
  <si>
    <t>10187322767</t>
  </si>
  <si>
    <t>114611842,20603</t>
  </si>
  <si>
    <t>22-11-2022 16:42:57</t>
  </si>
  <si>
    <t>15-11-2022 16:44:16</t>
  </si>
  <si>
    <t>Piatan Natural Hidrata - Creme Hidratante Para as Mãos 50g</t>
  </si>
  <si>
    <t>63716ac4c0627893d7c2c039</t>
  </si>
  <si>
    <t>8397-114618392</t>
  </si>
  <si>
    <t>13-11-2022 19:08:04</t>
  </si>
  <si>
    <t>Mayane</t>
  </si>
  <si>
    <t>bWF5YW5lbmFzY2ltZ@grupoboticario.com.br</t>
  </si>
  <si>
    <t>970487711</t>
  </si>
  <si>
    <t>Rua Carolina Fonseca</t>
  </si>
  <si>
    <t>453</t>
  </si>
  <si>
    <t>85A</t>
  </si>
  <si>
    <t>08230030</t>
  </si>
  <si>
    <t>35220091859</t>
  </si>
  <si>
    <t>114618392,20604</t>
  </si>
  <si>
    <t>29-11-2022 19:07:35</t>
  </si>
  <si>
    <t>13-11-2022 19:09:39</t>
  </si>
  <si>
    <t>15-11-2022 19:09:39</t>
  </si>
  <si>
    <t>Piatan Natural Protege - Desodorante Roll-On 55ml</t>
  </si>
  <si>
    <t>6371d0629ff9ff345438fb7a</t>
  </si>
  <si>
    <t>8397-114633166</t>
  </si>
  <si>
    <t>14-11-2022 02:21:38</t>
  </si>
  <si>
    <t>Andréia</t>
  </si>
  <si>
    <t>YW5kcmVpYWNtb3VyY@grupoboticario.com.br</t>
  </si>
  <si>
    <t>99238-5524</t>
  </si>
  <si>
    <t>Avenida Ayrton Senna Condomínio Mazzaropi Apto 02</t>
  </si>
  <si>
    <t>144 S</t>
  </si>
  <si>
    <t>Condomínio Mazzaropi Apto 02</t>
  </si>
  <si>
    <t>Juara</t>
  </si>
  <si>
    <t>78575-000</t>
  </si>
  <si>
    <t>000.316.242-78</t>
  </si>
  <si>
    <t>Andréia Cristina r de Moura</t>
  </si>
  <si>
    <t>114633166,20605</t>
  </si>
  <si>
    <t>24-11-2022 02:21:24</t>
  </si>
  <si>
    <t>14-11-2022 02:23:16</t>
  </si>
  <si>
    <t>16-11-2022 02:23:16</t>
  </si>
  <si>
    <t>Piatan Natural Cabelo e Barba - Shampoo 140ml</t>
  </si>
  <si>
    <t>63740153766a00b45f70e1aa</t>
  </si>
  <si>
    <t>8397-114710515</t>
  </si>
  <si>
    <t>15-11-2022 18:14:59</t>
  </si>
  <si>
    <t>Z2VyZW5jaWFAc2lkZ@grupoboticario.com.br</t>
  </si>
  <si>
    <t>99971-6985</t>
  </si>
  <si>
    <t xml:space="preserve">Praça Governador Valadares </t>
  </si>
  <si>
    <t>056.541.166-73</t>
  </si>
  <si>
    <t>114710515,20619</t>
  </si>
  <si>
    <t>24-11-2022 18:13:36</t>
  </si>
  <si>
    <t>15-11-2022 19:08:51</t>
  </si>
  <si>
    <t>17-11-2022 19:08:51</t>
  </si>
  <si>
    <t>637600b20c381a12a1e12c5a</t>
  </si>
  <si>
    <t>8397-114785405</t>
  </si>
  <si>
    <t>17-11-2022 06:36:50</t>
  </si>
  <si>
    <t>Y2xhdWRpYW1pb2xhY@grupoboticario.com.br</t>
  </si>
  <si>
    <t>97287-6710</t>
  </si>
  <si>
    <t>Rua Barralhara</t>
  </si>
  <si>
    <t>Cidade Antônio Estevão de Carvalho</t>
  </si>
  <si>
    <t>08220-250</t>
  </si>
  <si>
    <t>328.702.828-69</t>
  </si>
  <si>
    <t>BENEVIDES</t>
  </si>
  <si>
    <t>114785405,20644</t>
  </si>
  <si>
    <t>25-11-2022 06:36:20</t>
  </si>
  <si>
    <t>17-11-2022 06:39:27</t>
  </si>
  <si>
    <t>19-11-2022 06:39:27</t>
  </si>
  <si>
    <t>63772c83d6a2a2615eb6b6f0</t>
  </si>
  <si>
    <t>8397-114871427</t>
  </si>
  <si>
    <t>18-11-2022 03:56:03</t>
  </si>
  <si>
    <t>Harumi</t>
  </si>
  <si>
    <t>amVlX2hhcnVtaUBob@grupoboticario.com.br</t>
  </si>
  <si>
    <t>98480-0250</t>
  </si>
  <si>
    <t>Rua Edmundo Juventino Fuentes</t>
  </si>
  <si>
    <t>Apto 91 A</t>
  </si>
  <si>
    <t>Parque Tomas Saraiva</t>
  </si>
  <si>
    <t>03280-000</t>
  </si>
  <si>
    <t>433.433.348-63</t>
  </si>
  <si>
    <t>114871427,20661</t>
  </si>
  <si>
    <t>26-11-2022 03:55:37</t>
  </si>
  <si>
    <t>18-11-2022 04:06:24</t>
  </si>
  <si>
    <t>20-11-2022 04:06:24</t>
  </si>
  <si>
    <t>63778e518c0bedca51b8f9f7</t>
  </si>
  <si>
    <t>8397-114888609</t>
  </si>
  <si>
    <t>18-11-2022 10:53:21</t>
  </si>
  <si>
    <t>Silvia</t>
  </si>
  <si>
    <t>Fontaneda</t>
  </si>
  <si>
    <t>c2lsdmlhLmZvbnRhb@grupoboticario.com.br</t>
  </si>
  <si>
    <t>98731-8831</t>
  </si>
  <si>
    <t>04142-020</t>
  </si>
  <si>
    <t>273.139.828-01</t>
  </si>
  <si>
    <t>114888609,20667</t>
  </si>
  <si>
    <t>26-11-2022 10:53:01</t>
  </si>
  <si>
    <t>18-11-2022 10:55:52</t>
  </si>
  <si>
    <t>20-11-2022 10:55:52</t>
  </si>
  <si>
    <t>6378dc6cbb48d3ee4a9111da</t>
  </si>
  <si>
    <t>8397-114952844</t>
  </si>
  <si>
    <t>19-11-2022 10:38:52</t>
  </si>
  <si>
    <t>Dos Santos Silva</t>
  </si>
  <si>
    <t>bWFyY2Vsb2Rvc3NhQ@grupoboticario.com.br</t>
  </si>
  <si>
    <t>998079459</t>
  </si>
  <si>
    <t>Rua Raul Pompéia</t>
  </si>
  <si>
    <t>05025010</t>
  </si>
  <si>
    <t>35604963810</t>
  </si>
  <si>
    <t>114952844</t>
  </si>
  <si>
    <t>27-11-2022 10:38:35</t>
  </si>
  <si>
    <t>19-11-2022 11:14:14</t>
  </si>
  <si>
    <t>Piatan Natural Protege - Sabonete Líquido Íntimo 200ml</t>
  </si>
  <si>
    <t>637b8441e794b0c1309c6ecc</t>
  </si>
  <si>
    <t>8397-115061518</t>
  </si>
  <si>
    <t>21-11-2022 10:59:29</t>
  </si>
  <si>
    <t>Kelli</t>
  </si>
  <si>
    <t>Cristina de Freitas</t>
  </si>
  <si>
    <t>a2VsbGljZnJlaXRhc@grupoboticario.com.br</t>
  </si>
  <si>
    <t>99539-8571</t>
  </si>
  <si>
    <t>Rua Desembargador Aurélio Feijó</t>
  </si>
  <si>
    <t>293</t>
  </si>
  <si>
    <t>Ap 42 A</t>
  </si>
  <si>
    <t>82540-091</t>
  </si>
  <si>
    <t>858.747.369-72</t>
  </si>
  <si>
    <t>115061518,20714</t>
  </si>
  <si>
    <t>campos alterados: status, sub_status
campos alterados: status_history, receiver_phone, receiver_zipcode, payer_phone, payer_zipcode, payer_cpf
campos alterados: status_history, receiver_phone, receiver_zipcode, payer_phone, payer_zipcode, payer_cpf</t>
  </si>
  <si>
    <t>28-11-2022 10:58:56</t>
  </si>
  <si>
    <t>21-11-2022 11:07:15</t>
  </si>
  <si>
    <t>23-11-2022 11:07:15</t>
  </si>
  <si>
    <t>637d595bbdbc3cc900fa5262</t>
  </si>
  <si>
    <t>8397-115172219</t>
  </si>
  <si>
    <t>22-11-2022 20:20:59</t>
  </si>
  <si>
    <t>Maria Eduarda</t>
  </si>
  <si>
    <t>Poyares</t>
  </si>
  <si>
    <t>ZHVkYXBveWFyZXMyM@grupoboticario.com.br</t>
  </si>
  <si>
    <t>940246690</t>
  </si>
  <si>
    <t>Rua União dos Movimentos</t>
  </si>
  <si>
    <t>Conjunto Habitacional Jardim São Bento</t>
  </si>
  <si>
    <t>05885520</t>
  </si>
  <si>
    <t>54116057843</t>
  </si>
  <si>
    <t>115172219</t>
  </si>
  <si>
    <t>08-12-2022 20:19:29</t>
  </si>
  <si>
    <t>22-11-2022 20:55:16</t>
  </si>
  <si>
    <t>637d5d903a328fbd5698642e</t>
  </si>
  <si>
    <t>8397-115174020</t>
  </si>
  <si>
    <t>22-11-2022 20:38:56</t>
  </si>
  <si>
    <t>94024-6690</t>
  </si>
  <si>
    <t>05885-520</t>
  </si>
  <si>
    <t>541.160.578-43</t>
  </si>
  <si>
    <t>115174020,20736</t>
  </si>
  <si>
    <t>08-12-2022 20:38:37</t>
  </si>
  <si>
    <t>22-11-2022 20:50:48</t>
  </si>
  <si>
    <t>24-11-2022 20:50:48</t>
  </si>
  <si>
    <t>637d7ead07bd731f8d5b9726</t>
  </si>
  <si>
    <t>8397-115189107</t>
  </si>
  <si>
    <t>22-11-2022 23:00:13</t>
  </si>
  <si>
    <t>amNvMy41QGhvdG1ha@grupoboticario.com.br</t>
  </si>
  <si>
    <t>99246-7192</t>
  </si>
  <si>
    <t>Rua RV 9</t>
  </si>
  <si>
    <t>Qd 19 lt 03 Vilhena</t>
  </si>
  <si>
    <t>Residencial Vilhena</t>
  </si>
  <si>
    <t>75833-154</t>
  </si>
  <si>
    <t>919.959.491-91</t>
  </si>
  <si>
    <t>115189107,20738</t>
  </si>
  <si>
    <t>01-12-2022 22:59:55</t>
  </si>
  <si>
    <t>22-11-2022 23:01:25</t>
  </si>
  <si>
    <t>24-11-2022 23:01:25</t>
  </si>
  <si>
    <t>6380ceaf5964b578b94ff4dd</t>
  </si>
  <si>
    <t>8397-115417925</t>
  </si>
  <si>
    <t>25-11-2022 11:18:23</t>
  </si>
  <si>
    <t>Medina Ferreira</t>
  </si>
  <si>
    <t>anVsaWFuYV9tLmZlc@grupoboticario.com.br</t>
  </si>
  <si>
    <t>99968-9221</t>
  </si>
  <si>
    <t>Rua Frei Antônio</t>
  </si>
  <si>
    <t>2700</t>
  </si>
  <si>
    <t>antiga w 17</t>
  </si>
  <si>
    <t>Conjunto Habitacional Terra Roxa</t>
  </si>
  <si>
    <t>Dourados</t>
  </si>
  <si>
    <t>79840-610</t>
  </si>
  <si>
    <t>046.748.441-42</t>
  </si>
  <si>
    <t>medina ferreira</t>
  </si>
  <si>
    <t>115417925,20769</t>
  </si>
  <si>
    <t>08-12-2022 11:15:56</t>
  </si>
  <si>
    <t>27-11-2022 11:18:23</t>
  </si>
  <si>
    <t>63810749aeecf53c294a0a89</t>
  </si>
  <si>
    <t>8397-115458199</t>
  </si>
  <si>
    <t>25-11-2022 15:19:53</t>
  </si>
  <si>
    <t>Marcondes Avelar de Souza</t>
  </si>
  <si>
    <t>bWFyaW1hdmVsYXJAZ@grupoboticario.com.br</t>
  </si>
  <si>
    <t>97155-3948</t>
  </si>
  <si>
    <t>Rua Coração Eucaristico de Jesus</t>
  </si>
  <si>
    <t>Coração Eucarístico</t>
  </si>
  <si>
    <t>30535-460</t>
  </si>
  <si>
    <t>138.318.026-10</t>
  </si>
  <si>
    <t>Alameda dos Anapurus</t>
  </si>
  <si>
    <t>Apto 102</t>
  </si>
  <si>
    <t>04087-004</t>
  </si>
  <si>
    <t>115458199,20777</t>
  </si>
  <si>
    <t>05-12-2022 15:18:04</t>
  </si>
  <si>
    <t>27-11-2022 15:19:53</t>
  </si>
  <si>
    <t>63815ad56bcd60d6f0627d34</t>
  </si>
  <si>
    <t>8397-115521025</t>
  </si>
  <si>
    <t>25-11-2022 21:16:21</t>
  </si>
  <si>
    <t>Nicola</t>
  </si>
  <si>
    <t>cGF0cmljaWFuaWNvb@grupoboticario.com.br</t>
  </si>
  <si>
    <t>9997-2813</t>
  </si>
  <si>
    <t>Avenida Pereira da Silva</t>
  </si>
  <si>
    <t>1952</t>
  </si>
  <si>
    <t>Nacional rei das pedras</t>
  </si>
  <si>
    <t>Jardim Santa Rosália</t>
  </si>
  <si>
    <t>18095-340</t>
  </si>
  <si>
    <t>331.609.438-52</t>
  </si>
  <si>
    <t>Avenida Doutor Mário Zanussi de Oliveira</t>
  </si>
  <si>
    <t>664</t>
  </si>
  <si>
    <t>Granja Olga III</t>
  </si>
  <si>
    <t>18017-180</t>
  </si>
  <si>
    <t>115521025,20790</t>
  </si>
  <si>
    <t>06-12-2022 21:15:00</t>
  </si>
  <si>
    <t>27-11-2022 21:16:21</t>
  </si>
  <si>
    <t>6381832d9d4ad7f80e8101b2</t>
  </si>
  <si>
    <t>8397-115558583</t>
  </si>
  <si>
    <t>26-11-2022 00:08:29</t>
  </si>
  <si>
    <t>Kamilla</t>
  </si>
  <si>
    <t>Gurgel</t>
  </si>
  <si>
    <t>a2FtaWxsYS5scmdAZ@grupoboticario.com.br</t>
  </si>
  <si>
    <t>99999-8024</t>
  </si>
  <si>
    <t>Rua Baltazar Passos</t>
  </si>
  <si>
    <t>Boa Viagem</t>
  </si>
  <si>
    <t>51130-290</t>
  </si>
  <si>
    <t>089.159.304-79</t>
  </si>
  <si>
    <t>115558583,20804</t>
  </si>
  <si>
    <t>07-12-2022 00:06:49</t>
  </si>
  <si>
    <t>28-11-2022 00:08:29</t>
  </si>
  <si>
    <t>6382122f86ae613d52aeeecc</t>
  </si>
  <si>
    <t>8397-115583768</t>
  </si>
  <si>
    <t>26-11-2022 10:18:39</t>
  </si>
  <si>
    <t>Aglaene</t>
  </si>
  <si>
    <t>Santos Silva</t>
  </si>
  <si>
    <t>YWdsYWVuZW9saUB5Y@grupoboticario.com.br</t>
  </si>
  <si>
    <t>983131029</t>
  </si>
  <si>
    <t>Rua Paes Leme</t>
  </si>
  <si>
    <t>Centro Alto</t>
  </si>
  <si>
    <t>Ribeirão Pires</t>
  </si>
  <si>
    <t>09420120</t>
  </si>
  <si>
    <t>34800792886</t>
  </si>
  <si>
    <t>Santos silva</t>
  </si>
  <si>
    <t>115583768,20818</t>
  </si>
  <si>
    <t>07-12-2022 10:16:55</t>
  </si>
  <si>
    <t>26-11-2022 10:19:47</t>
  </si>
  <si>
    <t>28-11-2022 10:19:47</t>
  </si>
  <si>
    <t>6383ff5d1ff6010e183e63ae</t>
  </si>
  <si>
    <t>8397-115717370</t>
  </si>
  <si>
    <t>27-11-2022 21:22:53</t>
  </si>
  <si>
    <t>Barbara</t>
  </si>
  <si>
    <t>c2hpb25oaWVAZ21ha@grupoboticario.com.br</t>
  </si>
  <si>
    <t>984027542</t>
  </si>
  <si>
    <t>Avenida Coelho Neto</t>
  </si>
  <si>
    <t>1204</t>
  </si>
  <si>
    <t>apt.</t>
  </si>
  <si>
    <t>Nova Brasília</t>
  </si>
  <si>
    <t>AP</t>
  </si>
  <si>
    <t>68927233</t>
  </si>
  <si>
    <t>00372882293</t>
  </si>
  <si>
    <t>Dominic</t>
  </si>
  <si>
    <t>115717370,20891</t>
  </si>
  <si>
    <t>17-12-2022 21:22:23</t>
  </si>
  <si>
    <t>27-11-2022 21:24:11</t>
  </si>
  <si>
    <t>29-11-2022 21:24:11</t>
  </si>
  <si>
    <t>63853bf50ac0cde9f366e0bc</t>
  </si>
  <si>
    <t>8397-115787810</t>
  </si>
  <si>
    <t>28-11-2022 19:53:41</t>
  </si>
  <si>
    <t>Glauciana</t>
  </si>
  <si>
    <t>Z2xhdWNpYW5hbWVsb@grupoboticario.com.br</t>
  </si>
  <si>
    <t>98488-4957</t>
  </si>
  <si>
    <t>Rua Manaus</t>
  </si>
  <si>
    <t>Ao 1204 torre aida</t>
  </si>
  <si>
    <t>74815-765</t>
  </si>
  <si>
    <t>893.001.221-34</t>
  </si>
  <si>
    <t>115787810,20918</t>
  </si>
  <si>
    <t>04-12-2022 19:52:30</t>
  </si>
  <si>
    <t>30-11-2022 19:53:41</t>
  </si>
  <si>
    <t>63855c1e71ec513eaf0b2300</t>
  </si>
  <si>
    <t>8397-115801569</t>
  </si>
  <si>
    <t>28-11-2022 22:10:54</t>
  </si>
  <si>
    <t>Érica</t>
  </si>
  <si>
    <t>a2luaGEubXNhQGdtY@grupoboticario.com.br</t>
  </si>
  <si>
    <t>984460952</t>
  </si>
  <si>
    <t>Quadra 203 lote 07 Ed. Ravel</t>
  </si>
  <si>
    <t>308</t>
  </si>
  <si>
    <t>Ed. Ravel</t>
  </si>
  <si>
    <t>71939360</t>
  </si>
  <si>
    <t>02510717154</t>
  </si>
  <si>
    <t>Erica</t>
  </si>
  <si>
    <t>115801569,20921</t>
  </si>
  <si>
    <t>08-12-2022 22:09:53</t>
  </si>
  <si>
    <t>30-11-2022 22:10:54</t>
  </si>
  <si>
    <t>63866d65f77bf4b796810979</t>
  </si>
  <si>
    <t>8397-115840499</t>
  </si>
  <si>
    <t>29-11-2022 17:36:53</t>
  </si>
  <si>
    <t>992385524</t>
  </si>
  <si>
    <t>78575000</t>
  </si>
  <si>
    <t>00031624278</t>
  </si>
  <si>
    <t>115840499,20950</t>
  </si>
  <si>
    <t>11-12-2022 17:36:09</t>
  </si>
  <si>
    <t>29-11-2022 17:39:36</t>
  </si>
  <si>
    <t>01-12-2022 17:39:36</t>
  </si>
  <si>
    <t>Piatan Natural Hidrata - Creme Hidratante Para os Pés 80g</t>
  </si>
  <si>
    <t>63876c36b77befa489856d16</t>
  </si>
  <si>
    <t>8397-115863626</t>
  </si>
  <si>
    <t>30-11-2022 11:44:06</t>
  </si>
  <si>
    <t>bWlsZW5hLnNtYWNoY@grupoboticario.com.br</t>
  </si>
  <si>
    <t>984011927</t>
  </si>
  <si>
    <t>Rua Bernardo Mascarenhas</t>
  </si>
  <si>
    <t>628</t>
  </si>
  <si>
    <t xml:space="preserve">DF Car </t>
  </si>
  <si>
    <t>Fábrica</t>
  </si>
  <si>
    <t>36080001</t>
  </si>
  <si>
    <t>07916587670</t>
  </si>
  <si>
    <t>115863626,20967</t>
  </si>
  <si>
    <t>09-12-2022 11:43:46</t>
  </si>
  <si>
    <t>30-11-2022 11:47:02</t>
  </si>
  <si>
    <t>02-12-2022 11:47:02</t>
  </si>
  <si>
    <t>6387b1b034f72a83af762273</t>
  </si>
  <si>
    <t>8397-115874684</t>
  </si>
  <si>
    <t>30-11-2022 16:40:32</t>
  </si>
  <si>
    <t>Louvem</t>
  </si>
  <si>
    <t>dmxvdXZlbUBob3RtY@grupoboticario.com.br</t>
  </si>
  <si>
    <t>995062878</t>
  </si>
  <si>
    <t>07522245737</t>
  </si>
  <si>
    <t>115874684,20982</t>
  </si>
  <si>
    <t>08-12-2022 16:40:04</t>
  </si>
  <si>
    <t>30-11-2022 16:43:02</t>
  </si>
  <si>
    <t>02-12-2022 16:43:02</t>
  </si>
  <si>
    <t>BRINDE Amostra Deo Colônia Splash Cereja do Cerrado 4ml - Piatan</t>
  </si>
  <si>
    <t>*8111</t>
  </si>
  <si>
    <t>BRINDE Amostra Madeira Nobre Femme Desodorante Colônia 4ml - Piatan</t>
  </si>
  <si>
    <t>*8105</t>
  </si>
  <si>
    <t>6387d44e1ffe97bb9cfc7667</t>
  </si>
  <si>
    <t>8397-115879682</t>
  </si>
  <si>
    <t>30-11-2022 19:08:14</t>
  </si>
  <si>
    <t>Cesário Bandeira</t>
  </si>
  <si>
    <t>dGhpYWdvYmFuZGVpc@grupoboticario.com.br</t>
  </si>
  <si>
    <t>991940036</t>
  </si>
  <si>
    <t>Avenida Corinto Crisóstomo Freire</t>
  </si>
  <si>
    <t>600</t>
  </si>
  <si>
    <t>apto 207 bloco tulipas</t>
  </si>
  <si>
    <t>Morada do Parque</t>
  </si>
  <si>
    <t>39401365</t>
  </si>
  <si>
    <t>06640520613</t>
  </si>
  <si>
    <t>115879682</t>
  </si>
  <si>
    <t>11-12-2022 19:07:46</t>
  </si>
  <si>
    <t>03-12-2022 13:03:16</t>
  </si>
  <si>
    <t>6388f0ecffca403e17698614</t>
  </si>
  <si>
    <t>8397-115905687</t>
  </si>
  <si>
    <t>01-12-2022 15:22:36</t>
  </si>
  <si>
    <t>c3lib3VyZ2VzQHlha@grupoboticario.com.br</t>
  </si>
  <si>
    <t>992107721</t>
  </si>
  <si>
    <t xml:space="preserve">Rua Angelo Bonatti </t>
  </si>
  <si>
    <t xml:space="preserve">Jardim Alvorada </t>
  </si>
  <si>
    <t>Sacramento</t>
  </si>
  <si>
    <t>38190000</t>
  </si>
  <si>
    <t>95544399620</t>
  </si>
  <si>
    <t>Anisia</t>
  </si>
  <si>
    <t>115905687,20996</t>
  </si>
  <si>
    <t>11-12-2022 15:20:09</t>
  </si>
  <si>
    <t>03-12-2022 15:22:36</t>
  </si>
  <si>
    <t>638906b0e81c05404713281c</t>
  </si>
  <si>
    <t>8397-115908896</t>
  </si>
  <si>
    <t>01-12-2022 16:55:28</t>
  </si>
  <si>
    <t>Zogheib</t>
  </si>
  <si>
    <t>dHpvZ2hlaWJAY29uZ@grupoboticario.com.br</t>
  </si>
  <si>
    <t>996614151</t>
  </si>
  <si>
    <t>Avenida Affonso José Aiello</t>
  </si>
  <si>
    <t>21-100</t>
  </si>
  <si>
    <t>apartamento 21</t>
  </si>
  <si>
    <t>Vila Aviação</t>
  </si>
  <si>
    <t>17018520</t>
  </si>
  <si>
    <t>01566688825</t>
  </si>
  <si>
    <t>115908896,20998</t>
  </si>
  <si>
    <t>10-12-2022 16:54:41</t>
  </si>
  <si>
    <t>01-12-2022 16:56:42</t>
  </si>
  <si>
    <t>03-12-2022 16:56:42</t>
  </si>
  <si>
    <t>638a8d081bc4ee7b9d9b0210</t>
  </si>
  <si>
    <t>8397-115944988</t>
  </si>
  <si>
    <t>02-12-2022 20:40:56</t>
  </si>
  <si>
    <t>Louisiana</t>
  </si>
  <si>
    <t>Monteiro de Barros Pereira</t>
  </si>
  <si>
    <t>bG91aXNpYW5hbWJwQ@grupoboticario.com.br</t>
  </si>
  <si>
    <t>992021684</t>
  </si>
  <si>
    <t>Rua Padre Machado</t>
  </si>
  <si>
    <t>470</t>
  </si>
  <si>
    <t>Apto 51</t>
  </si>
  <si>
    <t>Bosque da Saúde</t>
  </si>
  <si>
    <t>04127000</t>
  </si>
  <si>
    <t>08424372662</t>
  </si>
  <si>
    <t>115944988,21068</t>
  </si>
  <si>
    <t>09-12-2022 20:39:30</t>
  </si>
  <si>
    <t>06-12-2022 08:03:29</t>
  </si>
  <si>
    <t>08-12-2022 08:03:29</t>
  </si>
  <si>
    <t>638ab6c0f5bd63b4ef91bd40</t>
  </si>
  <si>
    <t>8397-115948656</t>
  </si>
  <si>
    <t>02-12-2022 23:38:56</t>
  </si>
  <si>
    <t>Arlete</t>
  </si>
  <si>
    <t>Araújo Falchembak</t>
  </si>
  <si>
    <t>YXJsZXRlYWVnQGlzc@grupoboticario.com.br</t>
  </si>
  <si>
    <t>99243630</t>
  </si>
  <si>
    <t>Rua Lacerda</t>
  </si>
  <si>
    <t>173</t>
  </si>
  <si>
    <t>Próxima ao CREA</t>
  </si>
  <si>
    <t>79010440</t>
  </si>
  <si>
    <t>43735622100</t>
  </si>
  <si>
    <t>Rua Quatorze de Julho</t>
  </si>
  <si>
    <t>4576</t>
  </si>
  <si>
    <t>Escritório</t>
  </si>
  <si>
    <t>79010470</t>
  </si>
  <si>
    <t>115948656,21069</t>
  </si>
  <si>
    <t>11-12-2022 23:38:39</t>
  </si>
  <si>
    <t>06-12-2022 08:03:36</t>
  </si>
  <si>
    <t>08-12-2022 08:03:36</t>
  </si>
  <si>
    <t>638f1a7a747bfbd25c031b57</t>
  </si>
  <si>
    <t>8397-116038902</t>
  </si>
  <si>
    <t>06-12-2022 07:33:30</t>
  </si>
  <si>
    <t>Pércia</t>
  </si>
  <si>
    <t>cGVyY2lhX3RlaXhla@grupoboticario.com.br</t>
  </si>
  <si>
    <t>996117707</t>
  </si>
  <si>
    <t>Avenida Gessy Lever</t>
  </si>
  <si>
    <t>915</t>
  </si>
  <si>
    <t>350</t>
  </si>
  <si>
    <t>Lenheiro</t>
  </si>
  <si>
    <t>Valinhos</t>
  </si>
  <si>
    <t>13272000</t>
  </si>
  <si>
    <t>40397957840</t>
  </si>
  <si>
    <t>116038902,21067</t>
  </si>
  <si>
    <t>15-12-2022 07:33:22</t>
  </si>
  <si>
    <t>06-12-2022 07:35:45</t>
  </si>
  <si>
    <t>08-12-2022 07:35:45</t>
  </si>
  <si>
    <t>63909e35342aca7044c7b850</t>
  </si>
  <si>
    <t>8397-116080442</t>
  </si>
  <si>
    <t>07-12-2022 11:07:49</t>
  </si>
  <si>
    <t>Bastos</t>
  </si>
  <si>
    <t>Z2lzZWxsZW1hZ2xpY@grupoboticario.com.br</t>
  </si>
  <si>
    <t>976074341</t>
  </si>
  <si>
    <t>Rua Cosme Velho</t>
  </si>
  <si>
    <t>404 bloco2</t>
  </si>
  <si>
    <t>Cosme Velho</t>
  </si>
  <si>
    <t>22241090</t>
  </si>
  <si>
    <t>51635623715</t>
  </si>
  <si>
    <t>116080442,21079</t>
  </si>
  <si>
    <t>16-12-2022 11:06:58</t>
  </si>
  <si>
    <t>07-12-2022 11:09:26</t>
  </si>
  <si>
    <t>09-12-2022 11:09:26</t>
  </si>
  <si>
    <t>63933f8e779ccf3517cb023d</t>
  </si>
  <si>
    <t>8397-116153819</t>
  </si>
  <si>
    <t>09-12-2022 11:00:46</t>
  </si>
  <si>
    <t>Bianca Carolina</t>
  </si>
  <si>
    <t>Gonçalves Viana</t>
  </si>
  <si>
    <t>YmlhbmNhXzI1MDhAa@grupoboticario.com.br</t>
  </si>
  <si>
    <t>996386686</t>
  </si>
  <si>
    <t>Rua Salime Tanure - Instituto Federal de Educacao</t>
  </si>
  <si>
    <t>IFMS</t>
  </si>
  <si>
    <t>Coxim</t>
  </si>
  <si>
    <t>79400000</t>
  </si>
  <si>
    <t>04311798164</t>
  </si>
  <si>
    <t>Bianca</t>
  </si>
  <si>
    <t>116153819,21114</t>
  </si>
  <si>
    <t>21-12-2022 10:59:00</t>
  </si>
  <si>
    <t>09-12-2022 11:03:18</t>
  </si>
  <si>
    <t>11-12-2022 11:03:18</t>
  </si>
  <si>
    <t>6394932f1640b238aacff92d</t>
  </si>
  <si>
    <t>8397-116179310</t>
  </si>
  <si>
    <t>10-12-2022 11:09:51</t>
  </si>
  <si>
    <t>99154-8383</t>
  </si>
  <si>
    <t>603</t>
  </si>
  <si>
    <t>88015-240</t>
  </si>
  <si>
    <t>098.235.459-28</t>
  </si>
  <si>
    <t>116179310,21162</t>
  </si>
  <si>
    <t>campos alterados: status, sub_status
campos alterados: status, sub_status
campos alterados: status, sub_status
campos alterados: status, sub_status
campos alterados: status_history, receiver_phone, receiver_zipcode, payer_phone, payer_zipcode, payer_cpf</t>
  </si>
  <si>
    <t>18-12-2022 11:09:12</t>
  </si>
  <si>
    <t>12-12-2022 11:09:51</t>
  </si>
  <si>
    <t>63977f07321d3d855632ab50</t>
  </si>
  <si>
    <t>8397-116246034</t>
  </si>
  <si>
    <t>12-12-2022 16:20:39</t>
  </si>
  <si>
    <t>Y2Fyb2x6aW5oYTAzM@grupoboticario.com.br</t>
  </si>
  <si>
    <t>998840013</t>
  </si>
  <si>
    <t>Rua Arthur Leinig</t>
  </si>
  <si>
    <t>Vista Alegre</t>
  </si>
  <si>
    <t>80810300</t>
  </si>
  <si>
    <t>12084777909</t>
  </si>
  <si>
    <t>116246034</t>
  </si>
  <si>
    <t>19-12-2022 16:19:11</t>
  </si>
  <si>
    <t>12-12-2022 16:55:06</t>
  </si>
  <si>
    <t>639b7efa07ea325d4aec71db</t>
  </si>
  <si>
    <t>8397-116358776</t>
  </si>
  <si>
    <t>15-12-2022 17:09:30</t>
  </si>
  <si>
    <t>bmVzc2EuYWV2MTBAZ@grupoboticario.com.br</t>
  </si>
  <si>
    <t>949696372</t>
  </si>
  <si>
    <t>Avenida Moaci</t>
  </si>
  <si>
    <t>993</t>
  </si>
  <si>
    <t>Horario Comercial</t>
  </si>
  <si>
    <t>Planalto Paulista</t>
  </si>
  <si>
    <t>04083002</t>
  </si>
  <si>
    <t>07795987508</t>
  </si>
  <si>
    <t>Anderson</t>
  </si>
  <si>
    <t>116358776,21281</t>
  </si>
  <si>
    <t>23-12-2022 17:08:42</t>
  </si>
  <si>
    <t>15-12-2022 17:11:10</t>
  </si>
  <si>
    <t>17-12-2022 17:11:10</t>
  </si>
  <si>
    <t>63a07ab6850e06cb66c9379d</t>
  </si>
  <si>
    <t>8397-116469842</t>
  </si>
  <si>
    <t>19-12-2022 11:52:38</t>
  </si>
  <si>
    <t>Elizandra</t>
  </si>
  <si>
    <t>Grando</t>
  </si>
  <si>
    <t>bXVyaWxvZ3JhbmRvM@grupoboticario.com.br</t>
  </si>
  <si>
    <t>991073584</t>
  </si>
  <si>
    <t>Av Paraná</t>
  </si>
  <si>
    <t>Três Barras do Paraná</t>
  </si>
  <si>
    <t>85485000</t>
  </si>
  <si>
    <t>84010630949</t>
  </si>
  <si>
    <t>116469842,21319</t>
  </si>
  <si>
    <t>28-12-2022 11:51:04</t>
  </si>
  <si>
    <t>19-12-2022 11:57:32</t>
  </si>
  <si>
    <t>21-12-2022 11:57:32</t>
  </si>
  <si>
    <t>63a2ffb712d40a17d30641d8</t>
  </si>
  <si>
    <t>8397-116539527</t>
  </si>
  <si>
    <t>21-12-2022 09:44:39</t>
  </si>
  <si>
    <t>Schaun</t>
  </si>
  <si>
    <t>c2NoYXVuc2NoYXVuQ@grupoboticario.com.br</t>
  </si>
  <si>
    <t>98106-9760</t>
  </si>
  <si>
    <t>Avenida Frederico Augusto Ritter</t>
  </si>
  <si>
    <t>3601</t>
  </si>
  <si>
    <t>Casa 12</t>
  </si>
  <si>
    <t>Central Park</t>
  </si>
  <si>
    <t>Cachoeirinha</t>
  </si>
  <si>
    <t>94931-001</t>
  </si>
  <si>
    <t>990.287.940-34</t>
  </si>
  <si>
    <t>116539527,21387</t>
  </si>
  <si>
    <t>01-01-2023 09:43:23</t>
  </si>
  <si>
    <t>23-12-2022 09:44:39</t>
  </si>
  <si>
    <t>63ac79fda512910d9cacd010</t>
  </si>
  <si>
    <t>8397-116732279</t>
  </si>
  <si>
    <t>28-12-2022 14:16:45</t>
  </si>
  <si>
    <t>Ana Flávia</t>
  </si>
  <si>
    <t>Castro Vidigal</t>
  </si>
  <si>
    <t>YW5hZjI5QGdtYWlsL@grupoboticario.com.br</t>
  </si>
  <si>
    <t>98349-4962</t>
  </si>
  <si>
    <t>Avenida Albert Einstein</t>
  </si>
  <si>
    <t>521</t>
  </si>
  <si>
    <t>Jardim Leonor</t>
  </si>
  <si>
    <t>05652-000</t>
  </si>
  <si>
    <t>943.900.706-06</t>
  </si>
  <si>
    <t>116732279,21485</t>
  </si>
  <si>
    <t>05-01-2023 14:16:22</t>
  </si>
  <si>
    <t>28-12-2022 14:17:46</t>
  </si>
  <si>
    <t>30-12-2022 14:17:46</t>
  </si>
  <si>
    <t>63ad0e1aa512910d9cad3be4</t>
  </si>
  <si>
    <t>8397-116749988</t>
  </si>
  <si>
    <t>29-12-2022 00:48:42</t>
  </si>
  <si>
    <t>cHJpX21hcnRpbnMyN@grupoboticario.com.br</t>
  </si>
  <si>
    <t>991978277</t>
  </si>
  <si>
    <t>Avenida Amador Alves de Queiroz</t>
  </si>
  <si>
    <t>Barretos</t>
  </si>
  <si>
    <t>14781555</t>
  </si>
  <si>
    <t>27492835825</t>
  </si>
  <si>
    <t>Miriam</t>
  </si>
  <si>
    <t>116749988</t>
  </si>
  <si>
    <t>05-01-2023 00:48:14</t>
  </si>
  <si>
    <t>29-12-2022 01:26:12</t>
  </si>
  <si>
    <t>63aded7da512910d9cadaac0</t>
  </si>
  <si>
    <t>8397-116769497</t>
  </si>
  <si>
    <t>29-12-2022 16:41:49</t>
  </si>
  <si>
    <t>André</t>
  </si>
  <si>
    <t>Menna</t>
  </si>
  <si>
    <t>YW5kcmVtZW5uYUB5Y@grupoboticario.com.br</t>
  </si>
  <si>
    <t>99283-7118</t>
  </si>
  <si>
    <t>Rua São Josemaria Escriva</t>
  </si>
  <si>
    <t>669</t>
  </si>
  <si>
    <t>1024</t>
  </si>
  <si>
    <t>Jardim do Salso</t>
  </si>
  <si>
    <t>91410-470</t>
  </si>
  <si>
    <t>004.617.050-28</t>
  </si>
  <si>
    <t>116769497,21505</t>
  </si>
  <si>
    <t>campos alterados: status, sub_status
campos alterados: status_history, receiver_phone, receiver_zipcode, payer_phone, payer_zipcode, payer_cpf
campos alterados: status, sub_status
campos alterados: status_history</t>
  </si>
  <si>
    <t>06-01-2023 16:41:33</t>
  </si>
  <si>
    <t>29-12-2022 16:43:54</t>
  </si>
  <si>
    <t>31-12-2022 16:43:54</t>
  </si>
  <si>
    <t>63ae6d03a512910d9cadf813</t>
  </si>
  <si>
    <t>8397-116780159</t>
  </si>
  <si>
    <t>30-12-2022 01:45:55</t>
  </si>
  <si>
    <t>Chapina Dias</t>
  </si>
  <si>
    <t>bWFyaV9jaGFkaUBob@grupoboticario.com.br</t>
  </si>
  <si>
    <t>996417538</t>
  </si>
  <si>
    <t>Rua Caravelas</t>
  </si>
  <si>
    <t>Vila Mariana</t>
  </si>
  <si>
    <t>04012060</t>
  </si>
  <si>
    <t>35626866841</t>
  </si>
  <si>
    <t>Rua José Antônio Coelho</t>
  </si>
  <si>
    <t>730</t>
  </si>
  <si>
    <t>04011062</t>
  </si>
  <si>
    <t>116780159,21511</t>
  </si>
  <si>
    <t>07-01-2023 01:45:24</t>
  </si>
  <si>
    <t>30-12-2022 01:47:19</t>
  </si>
  <si>
    <t>01-01-2023 01:47:19</t>
  </si>
  <si>
    <t>63b33b0435e0760d8ae719a8</t>
  </si>
  <si>
    <t>8397-116842009</t>
  </si>
  <si>
    <t>02-01-2023 17:13:56</t>
  </si>
  <si>
    <t>Domingos</t>
  </si>
  <si>
    <t>amVzc2ljYW1pbmdvc@grupoboticario.com.br</t>
  </si>
  <si>
    <t>997972693</t>
  </si>
  <si>
    <t>Rua José Joaquim Cabeleira</t>
  </si>
  <si>
    <t>144</t>
  </si>
  <si>
    <t>Parque das Laranjeiras</t>
  </si>
  <si>
    <t>18077390</t>
  </si>
  <si>
    <t>24088652800</t>
  </si>
  <si>
    <t>Jéssica Domingos</t>
  </si>
  <si>
    <t>116842009,21552</t>
  </si>
  <si>
    <t>11-01-2023 17:13:22</t>
  </si>
  <si>
    <t>04-01-2023 17:13:56</t>
  </si>
  <si>
    <t>63b57b2c35e0760d8ae8ea4f</t>
  </si>
  <si>
    <t>8397-116886906</t>
  </si>
  <si>
    <t>04-01-2023 10:12:12</t>
  </si>
  <si>
    <t>Regiani</t>
  </si>
  <si>
    <t>Peters</t>
  </si>
  <si>
    <t>ZmFybWFjaWFmYXJtY@grupoboticario.com.br</t>
  </si>
  <si>
    <t>35622237</t>
  </si>
  <si>
    <t>RUA: CORONEL FEDDERSEN</t>
  </si>
  <si>
    <t>2747</t>
  </si>
  <si>
    <t>SALA 01</t>
  </si>
  <si>
    <t>Vila mariana</t>
  </si>
  <si>
    <t>Taió</t>
  </si>
  <si>
    <t>89190000</t>
  </si>
  <si>
    <t>03770372905</t>
  </si>
  <si>
    <t>116886906,21608</t>
  </si>
  <si>
    <t>15-01-2023 10:11:02</t>
  </si>
  <si>
    <t>05-01-2023 08:02:34</t>
  </si>
  <si>
    <t>07-01-2023 08:02:34</t>
  </si>
  <si>
    <t>63ba148135e0760d8aecab0c</t>
  </si>
  <si>
    <t>8397-117001353</t>
  </si>
  <si>
    <t>07-01-2023 21:55:29</t>
  </si>
  <si>
    <t>Alves Gomes Neves</t>
  </si>
  <si>
    <t>ZGVuaXNlLmdvbWVzM@grupoboticario.com.br</t>
  </si>
  <si>
    <t>99900-0844</t>
  </si>
  <si>
    <t>Rua Coronel Manoel Coimbra</t>
  </si>
  <si>
    <t>336</t>
  </si>
  <si>
    <t xml:space="preserve">Data estimada de entrega: 19/01/2023 </t>
  </si>
  <si>
    <t>Povoado Marambainha</t>
  </si>
  <si>
    <t>Marambainha</t>
  </si>
  <si>
    <t>Caraí</t>
  </si>
  <si>
    <t>39813-000</t>
  </si>
  <si>
    <t>085.442.626-43</t>
  </si>
  <si>
    <t>117001353,21637</t>
  </si>
  <si>
    <t>campos alterados: status, sub_status
campos alterados: status_history, receiver_phone, receiver_zipcode, payer_phone, payer_zipcode, payer_cpf, payer_additional_info
campos alterados: status, sub_status</t>
  </si>
  <si>
    <t>18-01-2023 21:55:15</t>
  </si>
  <si>
    <t>07-01-2023 21:56:26</t>
  </si>
  <si>
    <t>09-01-2023 21:56:26</t>
  </si>
  <si>
    <t>63ba34eb28240d0d83b69870</t>
  </si>
  <si>
    <t>8397-117004668</t>
  </si>
  <si>
    <t>08-01-2023 00:13:47</t>
  </si>
  <si>
    <t>99789-1016</t>
  </si>
  <si>
    <t>22780-070</t>
  </si>
  <si>
    <t>116.802.087-56</t>
  </si>
  <si>
    <t>117004668,21640</t>
  </si>
  <si>
    <t>17-01-2023 00:12:29</t>
  </si>
  <si>
    <t>10-01-2023 00:13:47</t>
  </si>
  <si>
    <t>63bc83fee9ef4e0d91428a14</t>
  </si>
  <si>
    <t>8397-117053705</t>
  </si>
  <si>
    <t>09-01-2023 18:15:42</t>
  </si>
  <si>
    <t>Paula</t>
  </si>
  <si>
    <t>Ferreira Freitas</t>
  </si>
  <si>
    <t>d21pc3RwYXVsYUBob@grupoboticario.com.br</t>
  </si>
  <si>
    <t>99307-2603</t>
  </si>
  <si>
    <t>Avenida T 10</t>
  </si>
  <si>
    <t>208</t>
  </si>
  <si>
    <t>Sala 902</t>
  </si>
  <si>
    <t>74223-060</t>
  </si>
  <si>
    <t>012.026.601-69</t>
  </si>
  <si>
    <t>Rua 28</t>
  </si>
  <si>
    <t>Qd A8, Lt 12</t>
  </si>
  <si>
    <t>Jardim Goiás</t>
  </si>
  <si>
    <t>74805-310</t>
  </si>
  <si>
    <t>117053705,21659</t>
  </si>
  <si>
    <t>13-01-2023 18:14:57</t>
  </si>
  <si>
    <t>09-01-2023 18:16:27</t>
  </si>
  <si>
    <t>11-01-2023 18:16:27</t>
  </si>
  <si>
    <t>63c1d79e35e0760d8af1e8b0</t>
  </si>
  <si>
    <t>8397-117185867</t>
  </si>
  <si>
    <t>13-01-2023 19:13:50</t>
  </si>
  <si>
    <t>Francieli</t>
  </si>
  <si>
    <t>ZnJhbi5yZHJpZ3Vlc@grupoboticario.com.br</t>
  </si>
  <si>
    <t>98464-5136</t>
  </si>
  <si>
    <t xml:space="preserve">27 De Janeiro </t>
  </si>
  <si>
    <t>446</t>
  </si>
  <si>
    <t>PREVISÃO DE ENTREGA 30/01/2023</t>
  </si>
  <si>
    <t>Farmácia Agafarma</t>
  </si>
  <si>
    <t>Jaguarão</t>
  </si>
  <si>
    <t>96300-000</t>
  </si>
  <si>
    <t>043.579.640-24</t>
  </si>
  <si>
    <t>117185867,21918</t>
  </si>
  <si>
    <t>24-01-2023 19:13:31</t>
  </si>
  <si>
    <t>13-01-2023 19:16:41</t>
  </si>
  <si>
    <t>15-01-2023 19:16:41</t>
  </si>
  <si>
    <t>63c3cd7c35e0760d8af2e1c5</t>
  </si>
  <si>
    <t>8397-117215203</t>
  </si>
  <si>
    <t>15-01-2023 06:55:08</t>
  </si>
  <si>
    <t>Beatriz</t>
  </si>
  <si>
    <t>YmVhdHJpemJhdGlzd@grupoboticario.com.br</t>
  </si>
  <si>
    <t>976555229</t>
  </si>
  <si>
    <t>Rua Doutor Suzano Brandão</t>
  </si>
  <si>
    <t>1123</t>
  </si>
  <si>
    <t>44 - B</t>
  </si>
  <si>
    <t>Vila Aricanduva</t>
  </si>
  <si>
    <t>03502000</t>
  </si>
  <si>
    <t>39857971881</t>
  </si>
  <si>
    <t>Rua Alonso Calhamares</t>
  </si>
  <si>
    <t>244</t>
  </si>
  <si>
    <t>Jardim Anália Franco</t>
  </si>
  <si>
    <t>03335080</t>
  </si>
  <si>
    <t>117215203,21922</t>
  </si>
  <si>
    <t>23-01-2023 06:53:01</t>
  </si>
  <si>
    <t>17-01-2023 06:55:08</t>
  </si>
  <si>
    <t>63c8972b075c2866e2f8b171</t>
  </si>
  <si>
    <t>8397-117322063</t>
  </si>
  <si>
    <t>18-01-2023 22:04:43</t>
  </si>
  <si>
    <t>Elisiane</t>
  </si>
  <si>
    <t>ZWxpc2lhbmVfdGF2Y@grupoboticario.com.br</t>
  </si>
  <si>
    <t>99679-2156</t>
  </si>
  <si>
    <t>Servidão Henrique Thomas Nunes</t>
  </si>
  <si>
    <t>256</t>
  </si>
  <si>
    <t>São João do Rio Vermelho</t>
  </si>
  <si>
    <t>88060-315</t>
  </si>
  <si>
    <t>073.351.229-10</t>
  </si>
  <si>
    <t>117322063,21968</t>
  </si>
  <si>
    <t>26-01-2023 22:03:48</t>
  </si>
  <si>
    <t>18-01-2023 22:05:55</t>
  </si>
  <si>
    <t>20-01-2023 22:05:55</t>
  </si>
  <si>
    <t>63c9c07628240d0d83c18b85</t>
  </si>
  <si>
    <t>8397-117347778</t>
  </si>
  <si>
    <t>19-01-2023 19:13:10</t>
  </si>
  <si>
    <t>Souza e Silva</t>
  </si>
  <si>
    <t>Z2VzdGFvLmNzcHNzQ@grupoboticario.com.br</t>
  </si>
  <si>
    <t>981838878</t>
  </si>
  <si>
    <t>Rua Aetaba</t>
  </si>
  <si>
    <t>Vila Madalena</t>
  </si>
  <si>
    <t>05447170</t>
  </si>
  <si>
    <t>26556709816</t>
  </si>
  <si>
    <t>117347778,21977</t>
  </si>
  <si>
    <t>27-01-2023 19:12:54</t>
  </si>
  <si>
    <t>19-01-2023 19:15:59</t>
  </si>
  <si>
    <t>21-01-2023 19:15:59</t>
  </si>
  <si>
    <t>63c9ee9d28240d0d83c1b7b4</t>
  </si>
  <si>
    <t>8397-117354125</t>
  </si>
  <si>
    <t>19-01-2023 22:30:05</t>
  </si>
  <si>
    <t>Paula Gesica</t>
  </si>
  <si>
    <t>Ferreira Alves</t>
  </si>
  <si>
    <t>cGF1bGFnZXNpY2FAZ@grupoboticario.com.br</t>
  </si>
  <si>
    <t>992192102</t>
  </si>
  <si>
    <t>Rua Alma de Gato</t>
  </si>
  <si>
    <t>Quadra 51 , 1 Etapa</t>
  </si>
  <si>
    <t>Morada da Serra</t>
  </si>
  <si>
    <t>78058084</t>
  </si>
  <si>
    <t>03893630147</t>
  </si>
  <si>
    <t>117354125,21985</t>
  </si>
  <si>
    <t>28-01-2023 22:29:41</t>
  </si>
  <si>
    <t>19-01-2023 22:31:55</t>
  </si>
  <si>
    <t>21-01-2023 22:31:55</t>
  </si>
  <si>
    <t>63cc264335e0760d8af96319</t>
  </si>
  <si>
    <t>8397-117398438</t>
  </si>
  <si>
    <t>21-01-2023 14:52:03</t>
  </si>
  <si>
    <t>Sabino</t>
  </si>
  <si>
    <t>bXVyMTFiZXIxNEBnb@grupoboticario.com.br</t>
  </si>
  <si>
    <t>997861535</t>
  </si>
  <si>
    <t>734</t>
  </si>
  <si>
    <t>Jardim Hikari</t>
  </si>
  <si>
    <t>17690000</t>
  </si>
  <si>
    <t>35003567880</t>
  </si>
  <si>
    <t>117398438,21989</t>
  </si>
  <si>
    <t>29-01-2023 14:51:06</t>
  </si>
  <si>
    <t>21-01-2023 14:54:08</t>
  </si>
  <si>
    <t>23-01-2023 14:54:08</t>
  </si>
  <si>
    <t>63cfdea1e9ef4e0d91502225</t>
  </si>
  <si>
    <t>8397-117469050</t>
  </si>
  <si>
    <t>24-01-2023 10:35:29</t>
  </si>
  <si>
    <t>Maria Fernanda</t>
  </si>
  <si>
    <t>Kopacheski</t>
  </si>
  <si>
    <t>bWYua29wYWNoZXNra@grupoboticario.com.br</t>
  </si>
  <si>
    <t>971781912</t>
  </si>
  <si>
    <t>Avenida Tancredo de Almeida Neves</t>
  </si>
  <si>
    <t>615w</t>
  </si>
  <si>
    <t>Tangará da Serra</t>
  </si>
  <si>
    <t>78300081</t>
  </si>
  <si>
    <t>09095310990</t>
  </si>
  <si>
    <t>Frederico</t>
  </si>
  <si>
    <t>117469050,22005</t>
  </si>
  <si>
    <t>26-02-2023 10:33:46</t>
  </si>
  <si>
    <t>26-01-2023 10:35:29</t>
  </si>
  <si>
    <t>63d06fbe075c2866e2fea37e</t>
  </si>
  <si>
    <t>8397-117489266</t>
  </si>
  <si>
    <t>24-01-2023 20:54:38</t>
  </si>
  <si>
    <t>Y3Jpc29saXZlckB1b@grupoboticario.com.br</t>
  </si>
  <si>
    <t>982224707</t>
  </si>
  <si>
    <t>Rua Professor João Luiz Almeida</t>
  </si>
  <si>
    <t>Village Mantiqueira</t>
  </si>
  <si>
    <t>Guaratinguetá</t>
  </si>
  <si>
    <t>12513606</t>
  </si>
  <si>
    <t>15952620833</t>
  </si>
  <si>
    <t>117489266,22014</t>
  </si>
  <si>
    <t>19-02-2023 20:54:12</t>
  </si>
  <si>
    <t>24-01-2023 20:57:26</t>
  </si>
  <si>
    <t>26-01-2023 20:57:26</t>
  </si>
  <si>
    <t>63d71c86e9ef4e0d915633d4</t>
  </si>
  <si>
    <t>8397-117609083</t>
  </si>
  <si>
    <t>29-01-2023 22:25:26</t>
  </si>
  <si>
    <t>ZmxhdmlhbWFycmFlQ@grupoboticario.com.br</t>
  </si>
  <si>
    <t>98265-6238</t>
  </si>
  <si>
    <t>QI 6 Bloco T</t>
  </si>
  <si>
    <t>316</t>
  </si>
  <si>
    <t>Previsão de Entrega: 07/02/2023</t>
  </si>
  <si>
    <t>71010-204</t>
  </si>
  <si>
    <t>840.233.411-34</t>
  </si>
  <si>
    <t>117609083,22077</t>
  </si>
  <si>
    <t>06-02-2023 22:24:36</t>
  </si>
  <si>
    <t>29-01-2023 22:29:18</t>
  </si>
  <si>
    <t>31-01-2023 22:29:18</t>
  </si>
  <si>
    <t>63d7ba11e9ef4e0d915670aa</t>
  </si>
  <si>
    <t>8397-117614312</t>
  </si>
  <si>
    <t>30-01-2023 09:37:37</t>
  </si>
  <si>
    <t>YW5pbmhhcHQxQGhvd@grupoboticario.com.br</t>
  </si>
  <si>
    <t>981484779</t>
  </si>
  <si>
    <t>rua santo afonso</t>
  </si>
  <si>
    <t>109</t>
  </si>
  <si>
    <t>apt 102</t>
  </si>
  <si>
    <t>Aparecida</t>
  </si>
  <si>
    <t>12570000</t>
  </si>
  <si>
    <t>33999502843</t>
  </si>
  <si>
    <t>Rua Ari Cajado</t>
  </si>
  <si>
    <t>13 ed. Tenente Amaro</t>
  </si>
  <si>
    <t>Vila Monumento</t>
  </si>
  <si>
    <t>01551080</t>
  </si>
  <si>
    <t>117614312,22083</t>
  </si>
  <si>
    <t>26-02-2023 09:37:12</t>
  </si>
  <si>
    <t>30-01-2023 09:39:17</t>
  </si>
  <si>
    <t>01-02-2023 09:39:17</t>
  </si>
  <si>
    <t>63da5a69e9ef4e0d9158ad8f</t>
  </si>
  <si>
    <t>8397-117673115</t>
  </si>
  <si>
    <t>01-02-2023 09:26:17</t>
  </si>
  <si>
    <t>Mauricelia</t>
  </si>
  <si>
    <t>Sillva</t>
  </si>
  <si>
    <t>anJtYXVyaWNlbGlhQ@grupoboticario.com.br</t>
  </si>
  <si>
    <t>994875812</t>
  </si>
  <si>
    <t>Rua  27 de setembro</t>
  </si>
  <si>
    <t>1 andar</t>
  </si>
  <si>
    <t>Araçoiaba</t>
  </si>
  <si>
    <t>53690000</t>
  </si>
  <si>
    <t>03322657493</t>
  </si>
  <si>
    <t>Mauricelia Alves</t>
  </si>
  <si>
    <t>117673115,22188</t>
  </si>
  <si>
    <t>15-02-2023 09:25:37</t>
  </si>
  <si>
    <t>01-02-2023 09:27:58</t>
  </si>
  <si>
    <t>03-02-2023 09:27:58</t>
  </si>
  <si>
    <t>63def130547ba025fa85c625</t>
  </si>
  <si>
    <t>8397-117783086</t>
  </si>
  <si>
    <t>04-02-2023 20:58:40</t>
  </si>
  <si>
    <t>Izolda</t>
  </si>
  <si>
    <t>Soares Abade da Silva</t>
  </si>
  <si>
    <t>aXpvbGRhc2lsdmFAa@grupoboticario.com.br</t>
  </si>
  <si>
    <t>992593353</t>
  </si>
  <si>
    <t>662</t>
  </si>
  <si>
    <t>Apto 11</t>
  </si>
  <si>
    <t>Vila Buarque</t>
  </si>
  <si>
    <t>01223010</t>
  </si>
  <si>
    <t>17309942884</t>
  </si>
  <si>
    <t>117783086,22227</t>
  </si>
  <si>
    <t>10-02-2023 20:58:16</t>
  </si>
  <si>
    <t>04-02-2023 21:00:26</t>
  </si>
  <si>
    <t>06-02-2023 21:00:26</t>
  </si>
  <si>
    <t>63e12999132afb2615f4074e</t>
  </si>
  <si>
    <t>8397-117819974</t>
  </si>
  <si>
    <t>06-02-2023 13:23:53</t>
  </si>
  <si>
    <t>Z2FieV9yaWJlaXJvZ@grupoboticario.com.br</t>
  </si>
  <si>
    <t>9641-0664</t>
  </si>
  <si>
    <t>Rua Campelo</t>
  </si>
  <si>
    <t>378</t>
  </si>
  <si>
    <t>Vila Nova Mazzei</t>
  </si>
  <si>
    <t>02313-100</t>
  </si>
  <si>
    <t>381.000.998-98</t>
  </si>
  <si>
    <t>Alameda Campinas</t>
  </si>
  <si>
    <t>977</t>
  </si>
  <si>
    <t>10 ANDAR</t>
  </si>
  <si>
    <t>01404-001</t>
  </si>
  <si>
    <t>117819974,22251</t>
  </si>
  <si>
    <t>12-02-2023 13:23:39</t>
  </si>
  <si>
    <t>07-02-2023 06:05:09</t>
  </si>
  <si>
    <t>09-02-2023 06:05:09</t>
  </si>
  <si>
    <t>63e42ce7132afb2615f6a93c</t>
  </si>
  <si>
    <t>8397-117893665</t>
  </si>
  <si>
    <t>08-02-2023 20:14:47</t>
  </si>
  <si>
    <t>anVfZ29pc3NAaG90b@grupoboticario.com.br</t>
  </si>
  <si>
    <t>984225665</t>
  </si>
  <si>
    <t>Avenida Porto Velho</t>
  </si>
  <si>
    <t>2497</t>
  </si>
  <si>
    <t>Trabalho</t>
  </si>
  <si>
    <t>Cacoal</t>
  </si>
  <si>
    <t>76963877</t>
  </si>
  <si>
    <t>93509880200</t>
  </si>
  <si>
    <t>117893665,22270</t>
  </si>
  <si>
    <t>26-02-2023 20:14:05</t>
  </si>
  <si>
    <t>10-02-2023 20:14:47</t>
  </si>
  <si>
    <t>Americanas</t>
  </si>
  <si>
    <t>2024-10-16T02:12:01.253Z</t>
  </si>
  <si>
    <t>2024-10-15T22:44:31.675Z</t>
  </si>
  <si>
    <t>670e9f8981e0198d44b857e4</t>
  </si>
  <si>
    <t>LU-13787705963619412650</t>
  </si>
  <si>
    <t>15-10-2024 13:59:53</t>
  </si>
  <si>
    <t>Lucas Valadares</t>
  </si>
  <si>
    <t>LU-1378770596361941@alias.integracommerce.com.br</t>
  </si>
  <si>
    <t>ZAIDA TORRES MARTINS</t>
  </si>
  <si>
    <t>Em frente panificadora Cruzeiro</t>
  </si>
  <si>
    <t>CRUZEIRO</t>
  </si>
  <si>
    <t>38616016</t>
  </si>
  <si>
    <t>14577103664</t>
  </si>
  <si>
    <t>LU-1378770596361941,003168</t>
  </si>
  <si>
    <t>17-10-2024 13:59:53</t>
  </si>
  <si>
    <t>670ebd7b7162478caea0b5c6</t>
  </si>
  <si>
    <t>241016MVX3SHV4</t>
  </si>
  <si>
    <t>15-10-2024 16:07:39</t>
  </si>
  <si>
    <t>ERICA</t>
  </si>
  <si>
    <t>SALES SOUZA</t>
  </si>
  <si>
    <t>36366149836@shopee.com.br</t>
  </si>
  <si>
    <t>Rua Mário Magini</t>
  </si>
  <si>
    <t>Próximo  a Sama (Sabesp)</t>
  </si>
  <si>
    <t>Vila Magini</t>
  </si>
  <si>
    <t>09390220</t>
  </si>
  <si>
    <t>36366149836</t>
  </si>
  <si>
    <t>241016MVX3SHV4@shopee.com.br</t>
  </si>
  <si>
    <t>241016MVX3SHV4,003171</t>
  </si>
  <si>
    <t>17-10-2024 16:07:39</t>
  </si>
  <si>
    <t>670f1baeae6fb57c1a5470d4</t>
  </si>
  <si>
    <t>702-3047595-6493859</t>
  </si>
  <si>
    <t>15-10-2024 22:49:34</t>
  </si>
  <si>
    <t>Rômulo</t>
  </si>
  <si>
    <t>Fereira Maia Vieira</t>
  </si>
  <si>
    <t>9f14n4m2s6bp7nx@marketplace.amazon.com.br</t>
  </si>
  <si>
    <t>552781357186</t>
  </si>
  <si>
    <t>Rodovia do Sol</t>
  </si>
  <si>
    <t>819</t>
  </si>
  <si>
    <t>Apto 1103</t>
  </si>
  <si>
    <t>Praia de Itaparica</t>
  </si>
  <si>
    <t>29102023</t>
  </si>
  <si>
    <t>121.803.737-75</t>
  </si>
  <si>
    <t>702-3047595-6493859,003176</t>
  </si>
  <si>
    <t>23-10-2024 00:00:00</t>
  </si>
  <si>
    <t>2024-10-15T16:33:03.910Z</t>
  </si>
  <si>
    <t>2024-10-16T05:36:32.623Z</t>
  </si>
  <si>
    <t>1469470514239-01</t>
  </si>
  <si>
    <t>Daniel</t>
  </si>
  <si>
    <t xml:space="preserve">Oliveira </t>
  </si>
  <si>
    <t>danieljunioliveira@gmail.com</t>
  </si>
  <si>
    <t>Aparecida de Goiânia</t>
  </si>
  <si>
    <t xml:space="preserve">Daniel Oliveira </t>
  </si>
  <si>
    <t>Rua Tapajós</t>
  </si>
  <si>
    <t xml:space="preserve">Qd23, Lt01 loja mundo dos colchões </t>
  </si>
  <si>
    <t>74905-700</t>
  </si>
  <si>
    <t>123.44</t>
  </si>
  <si>
    <t>1.49</t>
  </si>
  <si>
    <t>-56.96</t>
  </si>
  <si>
    <t>Frete grátis, Esquenta com 65% OFF</t>
  </si>
  <si>
    <t>045707</t>
  </si>
  <si>
    <t>2024-10-16 07:45:47Z</t>
  </si>
  <si>
    <t>DC0C441B81194E2D8FECE9CC5EF1B916</t>
  </si>
  <si>
    <t>B078A02B1F2047F09E456896D30BC89B</t>
  </si>
  <si>
    <t>7.66</t>
  </si>
  <si>
    <t>15.32</t>
  </si>
  <si>
    <t>2.95</t>
  </si>
  <si>
    <t>1469390514237-01</t>
  </si>
  <si>
    <t>Geisiane</t>
  </si>
  <si>
    <t>Meneghetti</t>
  </si>
  <si>
    <t>03870985003</t>
  </si>
  <si>
    <t>geisianemeneghetti@gmail.com</t>
  </si>
  <si>
    <t>Geisiane Meneghetti</t>
  </si>
  <si>
    <t>Rua Francisco de Medeiros</t>
  </si>
  <si>
    <t>91110-391</t>
  </si>
  <si>
    <t>101.12</t>
  </si>
  <si>
    <t>94.23</t>
  </si>
  <si>
    <t>17.18</t>
  </si>
  <si>
    <t>-25.48</t>
  </si>
  <si>
    <t>A Vista, Frete grátis, Esquenta com 65% OFF</t>
  </si>
  <si>
    <t>2024-10-16 00:28:20Z</t>
  </si>
  <si>
    <t>8070C435B4964535B757956D212DD495</t>
  </si>
  <si>
    <t>D6D51E83F37C4585BEA2FADF544117D1</t>
  </si>
  <si>
    <t>5.65</t>
  </si>
  <si>
    <t>1469380514235-01</t>
  </si>
  <si>
    <t>RENATA</t>
  </si>
  <si>
    <t>rennatta._@hotmail.com</t>
  </si>
  <si>
    <t>Renata Lobo</t>
  </si>
  <si>
    <t>Rua Galiano Antônio da Silva</t>
  </si>
  <si>
    <t>07500-000</t>
  </si>
  <si>
    <t>2024-10-15 22:54:03Z</t>
  </si>
  <si>
    <t>4E554FD19ADE42BABBE0B8DE0FE09742</t>
  </si>
  <si>
    <t>1EDD65DC591F4A6E9CB6B9B7D6CE67B8</t>
  </si>
  <si>
    <t>1469370514233-01</t>
  </si>
  <si>
    <t xml:space="preserve">DELAI </t>
  </si>
  <si>
    <t>renata2.delai@gmail.com</t>
  </si>
  <si>
    <t xml:space="preserve">Renata DELAI </t>
  </si>
  <si>
    <t>Rua das Nações</t>
  </si>
  <si>
    <t xml:space="preserve">Casa B </t>
  </si>
  <si>
    <t>09210-310</t>
  </si>
  <si>
    <t>[GE] [Vendas] Categorias do site - Catálogo</t>
  </si>
  <si>
    <t>84.87</t>
  </si>
  <si>
    <t>-21.49</t>
  </si>
  <si>
    <t>A Vista, Esquenta com 65% OFF</t>
  </si>
  <si>
    <t>2024-10-15 21:47:47Z</t>
  </si>
  <si>
    <t>13287E353A864938B56689C885CB060D</t>
  </si>
  <si>
    <t>A81B8444847846679420E609ACB7C511</t>
  </si>
  <si>
    <t>6.5</t>
  </si>
  <si>
    <t>1469350514231-01</t>
  </si>
  <si>
    <t>pfa1984@hotmail.com</t>
  </si>
  <si>
    <t>Patricia Silva</t>
  </si>
  <si>
    <t>Rodovia BA-526</t>
  </si>
  <si>
    <t>Cond canto belo. BL corrupião Ap 801</t>
  </si>
  <si>
    <t>41510-000</t>
  </si>
  <si>
    <t>Social</t>
  </si>
  <si>
    <t>IGShopping</t>
  </si>
  <si>
    <t>212.72</t>
  </si>
  <si>
    <t>34.96</t>
  </si>
  <si>
    <t>6.74</t>
  </si>
  <si>
    <t>-302.48</t>
  </si>
  <si>
    <t>Esquenta com 65% OFF, Frete grátis</t>
  </si>
  <si>
    <t>026297</t>
  </si>
  <si>
    <t>2024-10-15 20:00:07Z</t>
  </si>
  <si>
    <t>6FEB3558F8004F36841E837331063A1E</t>
  </si>
  <si>
    <t>AD6DC4F158144CB1AAA53CC5C265CFC3</t>
  </si>
  <si>
    <t>0.02</t>
  </si>
  <si>
    <t>0.01</t>
  </si>
  <si>
    <t>1469330514221-01</t>
  </si>
  <si>
    <t xml:space="preserve">Marluza </t>
  </si>
  <si>
    <t>00859041042</t>
  </si>
  <si>
    <t>maluletras@yahoo.com.br</t>
  </si>
  <si>
    <t>Frederico Westphalen</t>
  </si>
  <si>
    <t>MARLUZA DA ROSA</t>
  </si>
  <si>
    <t>Apto 605</t>
  </si>
  <si>
    <t>Itapagé</t>
  </si>
  <si>
    <t>98400-000</t>
  </si>
  <si>
    <t>103.61</t>
  </si>
  <si>
    <t>-169.89</t>
  </si>
  <si>
    <t>Esquenta com 65% OFF, Primeira Compra, Frete grátis</t>
  </si>
  <si>
    <t>2024-10-15 18:23:37Z</t>
  </si>
  <si>
    <t>AB991777FF4B49F58D2F75BBD4D80786</t>
  </si>
  <si>
    <t>2E975A2087094B81AA090F1271456E4A</t>
  </si>
  <si>
    <t>31.46</t>
  </si>
  <si>
    <t>19.49</t>
  </si>
  <si>
    <t>1469330514219-01</t>
  </si>
  <si>
    <t>LENIR</t>
  </si>
  <si>
    <t>Seben</t>
  </si>
  <si>
    <t>lenir_cerezerseben@yahoo.com.br</t>
  </si>
  <si>
    <t>LENIR CEREZER SEBEN</t>
  </si>
  <si>
    <t>Avenida Willy Barth</t>
  </si>
  <si>
    <t>85877-000</t>
  </si>
  <si>
    <t>2024-10-29 17:56:54Z</t>
  </si>
  <si>
    <t>269.7</t>
  </si>
  <si>
    <t>13.08</t>
  </si>
  <si>
    <t>2024-10-15 17:56:53Z</t>
  </si>
  <si>
    <t>E3C9B558ED89472EB2D67D1ECD2901FA</t>
  </si>
  <si>
    <t>5CB1D26DEB6E4B3BA8BC84226E0A596E</t>
  </si>
  <si>
    <t>12.91</t>
  </si>
  <si>
    <t>1469310514217-01</t>
  </si>
  <si>
    <t>paloma.ribeiroaraujo@hotmail.com</t>
  </si>
  <si>
    <t>Paloma Araujo</t>
  </si>
  <si>
    <t>Rua José Ferraz Camargo Penteado</t>
  </si>
  <si>
    <t>Jardim Netinho Prado</t>
  </si>
  <si>
    <t>17208-100</t>
  </si>
  <si>
    <t>2024-10-23 16:03:55Z</t>
  </si>
  <si>
    <t>137.98</t>
  </si>
  <si>
    <t>7.36</t>
  </si>
  <si>
    <t>-45.81</t>
  </si>
  <si>
    <t>2024-10-15 16:03:54Z</t>
  </si>
  <si>
    <t>B73AAAC5831443248F00C900A3FD63BF</t>
  </si>
  <si>
    <t>5B059C82BC90411FBA493B5165707F62</t>
  </si>
  <si>
    <t>6.29</t>
  </si>
  <si>
    <t>7.27</t>
  </si>
  <si>
    <t>1469290514209-01</t>
  </si>
  <si>
    <t>Christiane</t>
  </si>
  <si>
    <t>Diez</t>
  </si>
  <si>
    <t>chrispaschoall@hotmail.com</t>
  </si>
  <si>
    <t>Christiane Diez</t>
  </si>
  <si>
    <t>Avenida Interlagos</t>
  </si>
  <si>
    <t>Gama 2 Ap 27</t>
  </si>
  <si>
    <t>Jardim Marajoara</t>
  </si>
  <si>
    <t>04660-002</t>
  </si>
  <si>
    <t>2024-10-18 13:49:52Z</t>
  </si>
  <si>
    <t>153.59</t>
  </si>
  <si>
    <t>4.96</t>
  </si>
  <si>
    <t>-56.01</t>
  </si>
  <si>
    <t>Primeira Compra, Frete grátis, Esquenta com 65% OFF</t>
  </si>
  <si>
    <t>2024-10-15 13:50:00Z</t>
  </si>
  <si>
    <t>7EDDB9B2A31A4780B291901650FA58CB</t>
  </si>
  <si>
    <t>36AC7F4D3A444658BE482FE7DB72C96B</t>
  </si>
  <si>
    <t>5.02</t>
  </si>
  <si>
    <t>18.86</t>
  </si>
  <si>
    <t>5.03</t>
  </si>
  <si>
    <t>1469280514203-01</t>
  </si>
  <si>
    <t>Paulo Giovani</t>
  </si>
  <si>
    <t>Vertejo Moraes</t>
  </si>
  <si>
    <t>paulogiovanigejf@gmail.com</t>
  </si>
  <si>
    <t>Recreio</t>
  </si>
  <si>
    <t>Paulo Giovani Vertejo Moraes</t>
  </si>
  <si>
    <t>Rua Tenente Joaquim Pereira</t>
  </si>
  <si>
    <t>36740-000</t>
  </si>
  <si>
    <t>2024-10-28 12:50:42Z</t>
  </si>
  <si>
    <t>115.14</t>
  </si>
  <si>
    <t>25.26</t>
  </si>
  <si>
    <t>-74.92</t>
  </si>
  <si>
    <t>Esquenta com 65% OFF, A Vista</t>
  </si>
  <si>
    <t>2024-10-15 12:50:47Z</t>
  </si>
  <si>
    <t>F522F0BC01F745BF82895C514BD38F9F</t>
  </si>
  <si>
    <t>31ADF74ABA3844F1925E93AD91C5600F</t>
  </si>
  <si>
    <t>1469280514201-01</t>
  </si>
  <si>
    <t>Eunides</t>
  </si>
  <si>
    <t>eunidesribeiro@gmail.com</t>
  </si>
  <si>
    <t>Eunides  Ribeiro</t>
  </si>
  <si>
    <t>Quadra SQSW 504 Bloco G</t>
  </si>
  <si>
    <t>70673-507</t>
  </si>
  <si>
    <t>2024-10-22 12:46:56Z</t>
  </si>
  <si>
    <t>99.8</t>
  </si>
  <si>
    <t>2024-10-15 12:47:04Z</t>
  </si>
  <si>
    <t>8ACB8AE702914F1EAE9964BD5D5BC054</t>
  </si>
  <si>
    <t>C8BF2A95F6D642C5A4461316D86C1CFC</t>
  </si>
  <si>
    <t>1469280514199-01</t>
  </si>
  <si>
    <t xml:space="preserve">LETICIA </t>
  </si>
  <si>
    <t xml:space="preserve">ESPINDOLA </t>
  </si>
  <si>
    <t>leticia_espindola@hotmail.com</t>
  </si>
  <si>
    <t>Lorena</t>
  </si>
  <si>
    <t xml:space="preserve">LETICIA  CAMPOS ESPINDOLA </t>
  </si>
  <si>
    <t>Avenida Godoy Neto</t>
  </si>
  <si>
    <t xml:space="preserve">Escritório de advocacia </t>
  </si>
  <si>
    <t>Olaria</t>
  </si>
  <si>
    <t>12607-060</t>
  </si>
  <si>
    <t>2024-10-21 12:44:58Z</t>
  </si>
  <si>
    <t>108.1</t>
  </si>
  <si>
    <t>22.98</t>
  </si>
  <si>
    <t>9.72</t>
  </si>
  <si>
    <t>-71.2</t>
  </si>
  <si>
    <t>Esquenta com 65% OFF, Frete grátis, Brinde Sacola Presenteável G</t>
  </si>
  <si>
    <t>2024-10-15 12:45:06Z</t>
  </si>
  <si>
    <t>580F337628FD43AFACF867BEAE71594C</t>
  </si>
  <si>
    <t>8AA7EDC4B7A74349A36756ED7AC90E8F</t>
  </si>
  <si>
    <t>6.48</t>
  </si>
  <si>
    <t>6.56</t>
  </si>
  <si>
    <t>1469270514193-01</t>
  </si>
  <si>
    <t>Harab</t>
  </si>
  <si>
    <t>harab.luiza@gmail.com</t>
  </si>
  <si>
    <t>Luiza Harab</t>
  </si>
  <si>
    <t>Rua das Laranjeiras</t>
  </si>
  <si>
    <t>Bloco A / 406</t>
  </si>
  <si>
    <t>Laranjeiras</t>
  </si>
  <si>
    <t>22240-000</t>
  </si>
  <si>
    <t>2024-10-18 12:11:43Z</t>
  </si>
  <si>
    <t>211.1</t>
  </si>
  <si>
    <t>5.81</t>
  </si>
  <si>
    <t>-298.2</t>
  </si>
  <si>
    <t>Esquenta com 65% OFF, A Vista, Frete grátis, Compre e Ganhe</t>
  </si>
  <si>
    <t>2024-10-15 12:11:38Z</t>
  </si>
  <si>
    <t>3282900B70B740DFB615C83F505F657F</t>
  </si>
  <si>
    <t>9CA04190BF3742AEA3DF8A9AB9582670</t>
  </si>
  <si>
    <t>31.44</t>
  </si>
  <si>
    <t>1469250514191-01</t>
  </si>
  <si>
    <t>Mesquita Araújo</t>
  </si>
  <si>
    <t>05189530337</t>
  </si>
  <si>
    <t>adv.leticiaraujo@gmail.com</t>
  </si>
  <si>
    <t>Fernanda Letícia M. Araujo</t>
  </si>
  <si>
    <t>Rua Francisco Ferreira Farias</t>
  </si>
  <si>
    <t>Cidade Pedro Mendes Carneiro</t>
  </si>
  <si>
    <t>62030-505</t>
  </si>
  <si>
    <t>2024-10-31 09:46:02Z</t>
  </si>
  <si>
    <t>2024-10-15 17:11:24Z</t>
  </si>
  <si>
    <t>113.09</t>
  </si>
  <si>
    <t>6.21</t>
  </si>
  <si>
    <t>-3.51</t>
  </si>
  <si>
    <t>06367100008777</t>
  </si>
  <si>
    <t>2024-10-15 09:46:08Z</t>
  </si>
  <si>
    <t>B1F0371FFCCC412697F12109D0CC855B</t>
  </si>
  <si>
    <t>D08814795F834673864F018CB8AB97E3</t>
  </si>
  <si>
    <t>003002827</t>
  </si>
  <si>
    <t>6.14</t>
  </si>
  <si>
    <t>6.22</t>
  </si>
  <si>
    <t>1469250514189-01</t>
  </si>
  <si>
    <t xml:space="preserve">Rafaela </t>
  </si>
  <si>
    <t>Sousa</t>
  </si>
  <si>
    <t>rafamsousa@gmail.com</t>
  </si>
  <si>
    <t>Rafaela  Sousa</t>
  </si>
  <si>
    <t>Rua Ribeiro de Barros</t>
  </si>
  <si>
    <t>Ap 103</t>
  </si>
  <si>
    <t>Vila Anglo Brasileira</t>
  </si>
  <si>
    <t>05027-020</t>
  </si>
  <si>
    <t>2024-10-18 09:36:12Z</t>
  </si>
  <si>
    <t>2024-10-15 17:11:26Z</t>
  </si>
  <si>
    <t>205.04</t>
  </si>
  <si>
    <t>3.35</t>
  </si>
  <si>
    <t>-6.36</t>
  </si>
  <si>
    <t>06367100008778</t>
  </si>
  <si>
    <t>2024-10-15 09:36:42Z</t>
  </si>
  <si>
    <t>BAFDB7FE432C4B159BFFFE1B7E8BD475</t>
  </si>
  <si>
    <t>9E74C0BB3C444393B42AA5597DC61270</t>
  </si>
  <si>
    <t>003002828</t>
  </si>
  <si>
    <t>6.7</t>
  </si>
  <si>
    <t>3.31</t>
  </si>
  <si>
    <t>2024-10-15 17:11:23Z</t>
  </si>
  <si>
    <t>AK561207387BR</t>
  </si>
  <si>
    <t>003002831</t>
  </si>
  <si>
    <t>2024-10-15 17:11:21Z</t>
  </si>
  <si>
    <t>06367100008776</t>
  </si>
  <si>
    <t>003002826</t>
  </si>
  <si>
    <t>2024-10-15 17:11:20Z</t>
  </si>
  <si>
    <t>06367100008775</t>
  </si>
  <si>
    <t>003002825</t>
  </si>
  <si>
    <t>2024-10-15 17:11:19Z</t>
  </si>
  <si>
    <t>06367100008774</t>
  </si>
  <si>
    <t>003002824</t>
  </si>
  <si>
    <t>2024-10-15 17:11:15Z</t>
  </si>
  <si>
    <t>06367100008773</t>
  </si>
  <si>
    <t>003002823</t>
  </si>
  <si>
    <t>2024-10-15 10:33:04Z</t>
  </si>
  <si>
    <t>AK555594727BR</t>
  </si>
  <si>
    <t>003002819</t>
  </si>
  <si>
    <t>2024-10-15 17:11:18Z</t>
  </si>
  <si>
    <t>AK561206599BR</t>
  </si>
  <si>
    <t>003002830</t>
  </si>
  <si>
    <t>2024-10-15 17:11:16Z</t>
  </si>
  <si>
    <t>AK561205868BR</t>
  </si>
  <si>
    <t>003002829</t>
  </si>
  <si>
    <t>1469700514293-01</t>
  </si>
  <si>
    <t>Crepaldi</t>
  </si>
  <si>
    <t>01652384103</t>
  </si>
  <si>
    <t>renatocrepaldi@gmail.com</t>
  </si>
  <si>
    <t>Renato Crepaldi</t>
  </si>
  <si>
    <t>Rua Spipe Calarge</t>
  </si>
  <si>
    <t>Oficina de Motos</t>
  </si>
  <si>
    <t>Vila Carlota</t>
  </si>
  <si>
    <t>79051-560</t>
  </si>
  <si>
    <t>157.79</t>
  </si>
  <si>
    <t>3.26</t>
  </si>
  <si>
    <t>-47.61</t>
  </si>
  <si>
    <t>Livelo, Frete grátis, Esquenta com 65% OFF</t>
  </si>
  <si>
    <t>019367</t>
  </si>
  <si>
    <t>2024-10-17 07:13:25Z</t>
  </si>
  <si>
    <t>77D4FC1344A14991889CFEFF2BDC718D</t>
  </si>
  <si>
    <t>394B8FA6763649069E862494135001C6</t>
  </si>
  <si>
    <t>6.59</t>
  </si>
  <si>
    <t>7.43</t>
  </si>
  <si>
    <t>14.86</t>
  </si>
  <si>
    <t>6.51</t>
  </si>
  <si>
    <t>1469690514291-01</t>
  </si>
  <si>
    <t>KASHIMOTO</t>
  </si>
  <si>
    <t>03852986842</t>
  </si>
  <si>
    <t>oscarhiromi@gmail.com</t>
  </si>
  <si>
    <t>OSCAR H KASHIMOTO</t>
  </si>
  <si>
    <t>Rua Marian Kamalakian</t>
  </si>
  <si>
    <t xml:space="preserve">Casa em frente a rotatória </t>
  </si>
  <si>
    <t>Bussocaba</t>
  </si>
  <si>
    <t>06056-560</t>
  </si>
  <si>
    <t>46.88</t>
  </si>
  <si>
    <t>20.67</t>
  </si>
  <si>
    <t>14.49</t>
  </si>
  <si>
    <t>-60.04</t>
  </si>
  <si>
    <t>2024-10-17 05:49:18Z</t>
  </si>
  <si>
    <t>321DD964AC0D40BFAC2F7E43E5471458</t>
  </si>
  <si>
    <t>5E4640CC514B480BB8BFE016F3837A97</t>
  </si>
  <si>
    <t>4.83</t>
  </si>
  <si>
    <t>1469630514289-01</t>
  </si>
  <si>
    <t>Marchiori</t>
  </si>
  <si>
    <t>fabiana_marchiori@yahoo.com.br</t>
  </si>
  <si>
    <t>Fabiana Marchiori</t>
  </si>
  <si>
    <t>ap 11</t>
  </si>
  <si>
    <t>04087-005</t>
  </si>
  <si>
    <t>102.58</t>
  </si>
  <si>
    <t>4.97</t>
  </si>
  <si>
    <t>-88.62</t>
  </si>
  <si>
    <t>Esquenta com 65% OFF, Livelo, Frete grátis</t>
  </si>
  <si>
    <t>2024-10-17 00:26:44Z</t>
  </si>
  <si>
    <t>EF73504F892A48E3BCDB616B524C3FFE</t>
  </si>
  <si>
    <t>C585F7C3884F44C5A2CCDC406519A366</t>
  </si>
  <si>
    <t>1469600514287-01</t>
  </si>
  <si>
    <t>Fabiele</t>
  </si>
  <si>
    <t>Pauli</t>
  </si>
  <si>
    <t>03305146010</t>
  </si>
  <si>
    <t>fabipauli@hotmail.com</t>
  </si>
  <si>
    <t>Santa Clara do Sul</t>
  </si>
  <si>
    <t>Fabiele Taisa Pauli</t>
  </si>
  <si>
    <t>Rua Alberto Schabbach</t>
  </si>
  <si>
    <t>Sala 1, próximo ao Posto de Saúde</t>
  </si>
  <si>
    <t>95915-000</t>
  </si>
  <si>
    <t>2024-10-31 08:00:00Z</t>
  </si>
  <si>
    <t>172.52</t>
  </si>
  <si>
    <t>0.08</t>
  </si>
  <si>
    <t>-79.18</t>
  </si>
  <si>
    <t>2024-10-16 21:29:53Z</t>
  </si>
  <si>
    <t>B47044C1650042E48981AE904D77A6BC</t>
  </si>
  <si>
    <t>25037E6196844E15A5FA5636EC60AB97</t>
  </si>
  <si>
    <t>42.32</t>
  </si>
  <si>
    <t>1469600514285-01</t>
  </si>
  <si>
    <t>Lira Dourado</t>
  </si>
  <si>
    <t>dooduar@gmail.com</t>
  </si>
  <si>
    <t>Sandra Dourado</t>
  </si>
  <si>
    <t>Rua Edson Castro</t>
  </si>
  <si>
    <t>69309-014</t>
  </si>
  <si>
    <t>390.41</t>
  </si>
  <si>
    <t>338.5</t>
  </si>
  <si>
    <t>51.91</t>
  </si>
  <si>
    <t>-10.5</t>
  </si>
  <si>
    <t>2024-10-16 21:04:53Z</t>
  </si>
  <si>
    <t>D7167A57DB104EB78E64B0E584463A62</t>
  </si>
  <si>
    <t>D081E6DBB3B44D17BDC4140DC56EA67D</t>
  </si>
  <si>
    <t>1469600514283-01</t>
  </si>
  <si>
    <t xml:space="preserve">De Conto </t>
  </si>
  <si>
    <t>01022331019</t>
  </si>
  <si>
    <t>juliacristinakoppe@gmail.com</t>
  </si>
  <si>
    <t xml:space="preserve">Julia De Conto </t>
  </si>
  <si>
    <t>Rua Monte Arraes</t>
  </si>
  <si>
    <t>601 A</t>
  </si>
  <si>
    <t>Nonoai</t>
  </si>
  <si>
    <t>90830-380</t>
  </si>
  <si>
    <t>113.06</t>
  </si>
  <si>
    <t>88.98</t>
  </si>
  <si>
    <t>24.08</t>
  </si>
  <si>
    <t>-15.72</t>
  </si>
  <si>
    <t>Cupom Carrinho Abandonado VOLTA15</t>
  </si>
  <si>
    <t>T02628</t>
  </si>
  <si>
    <t>2024-10-16 20:37:03Z</t>
  </si>
  <si>
    <t>D4C368621A21447ABFD9063C38DD2689</t>
  </si>
  <si>
    <t>3EAD486C0FBE41A4884F28B50FFF134C</t>
  </si>
  <si>
    <t>1469590514281-01</t>
  </si>
  <si>
    <t>Roratto</t>
  </si>
  <si>
    <t>00104144017</t>
  </si>
  <si>
    <t>p.angelica21@gmail.com</t>
  </si>
  <si>
    <t>Paula Roratto</t>
  </si>
  <si>
    <t>Rua Roberto Baier</t>
  </si>
  <si>
    <t>Itoupava Seca</t>
  </si>
  <si>
    <t>89030-550</t>
  </si>
  <si>
    <t>101.67</t>
  </si>
  <si>
    <t>33.88</t>
  </si>
  <si>
    <t>-147.93</t>
  </si>
  <si>
    <t>Compre e Ganhe, Livelo, Frete grátis, Esquenta com 65% OFF</t>
  </si>
  <si>
    <t>0490</t>
  </si>
  <si>
    <t>2024-10-16 19:58:28Z</t>
  </si>
  <si>
    <t>6B12AABC0AC0415092D4F021DFE127DF</t>
  </si>
  <si>
    <t>FFBD287DACE64857A93E88121720F38B</t>
  </si>
  <si>
    <t>33.91</t>
  </si>
  <si>
    <t>24.89</t>
  </si>
  <si>
    <t>16.94</t>
  </si>
  <si>
    <t>1469580514279-01</t>
  </si>
  <si>
    <t>Rosevan</t>
  </si>
  <si>
    <t>Da Silva Santos</t>
  </si>
  <si>
    <t>rosevansantos_@hotmail.com</t>
  </si>
  <si>
    <t>Capela do Alto Alegre</t>
  </si>
  <si>
    <t>Rosevan da Silva Santos</t>
  </si>
  <si>
    <t>Eulália Sapucaia Costa</t>
  </si>
  <si>
    <t>44645-000</t>
  </si>
  <si>
    <t>2024-11-13 08:00:00Z</t>
  </si>
  <si>
    <t>20bd</t>
  </si>
  <si>
    <t>367.94</t>
  </si>
  <si>
    <t>37.15</t>
  </si>
  <si>
    <t>0.12</t>
  </si>
  <si>
    <t>-484.76</t>
  </si>
  <si>
    <t>2024-10-16 19:21:30Z</t>
  </si>
  <si>
    <t>1925D54234E74158B592668A7628D448</t>
  </si>
  <si>
    <t>2102BC46AE134366BCBD55B8CBC6308B</t>
  </si>
  <si>
    <t>13.09</t>
  </si>
  <si>
    <t>1469580514277-01</t>
  </si>
  <si>
    <t xml:space="preserve">Aguiar </t>
  </si>
  <si>
    <t>priscilalala@hotmail.com</t>
  </si>
  <si>
    <t xml:space="preserve">Priscila Aguiar </t>
  </si>
  <si>
    <t>Rua Neves de Carvalho</t>
  </si>
  <si>
    <t>Apto35b</t>
  </si>
  <si>
    <t>01132-010</t>
  </si>
  <si>
    <t>107.42</t>
  </si>
  <si>
    <t>19.77</t>
  </si>
  <si>
    <t>019119</t>
  </si>
  <si>
    <t>2024-10-16 18:45:58Z</t>
  </si>
  <si>
    <t>74C0AF95FFCD4CE8B7AB990BD082933E</t>
  </si>
  <si>
    <t>C451913E55224EBE8B15E747FBE787B4</t>
  </si>
  <si>
    <t>1469540514273-01</t>
  </si>
  <si>
    <t>Pimenta</t>
  </si>
  <si>
    <t>marinapimentapsique@hotmail.com</t>
  </si>
  <si>
    <t>Marina Pimenta</t>
  </si>
  <si>
    <t>Rua João Ferreira de Aguiar</t>
  </si>
  <si>
    <t>Apt 201</t>
  </si>
  <si>
    <t>Fonte Grande</t>
  </si>
  <si>
    <t>32013-550</t>
  </si>
  <si>
    <t>2024-10-22 15:06:24Z</t>
  </si>
  <si>
    <t>31.75</t>
  </si>
  <si>
    <t>14.14</t>
  </si>
  <si>
    <t>-35.76</t>
  </si>
  <si>
    <t>Esquenta com 65% OFF, A Vista, Primeira Compra</t>
  </si>
  <si>
    <t>2024-10-16 15:06:25Z</t>
  </si>
  <si>
    <t>3D494887549849DB8A2297534C20D0CF</t>
  </si>
  <si>
    <t>62E15BBBDC4D4C15A46A0F876255B4EA</t>
  </si>
  <si>
    <t>1469540514271-01</t>
  </si>
  <si>
    <t>Mariza</t>
  </si>
  <si>
    <t>Silverio</t>
  </si>
  <si>
    <t>marizadall08@gmail.com</t>
  </si>
  <si>
    <t>Mariza Silverio</t>
  </si>
  <si>
    <t>85015-350</t>
  </si>
  <si>
    <t>2024-10-25 14:44:45Z</t>
  </si>
  <si>
    <t>347.31</t>
  </si>
  <si>
    <t>44.58</t>
  </si>
  <si>
    <t>-676.09</t>
  </si>
  <si>
    <t>091236</t>
  </si>
  <si>
    <t>0896</t>
  </si>
  <si>
    <t>2024-10-16 14:44:44Z</t>
  </si>
  <si>
    <t>520DE2CA4A8B45B7A9666431D8EF0399</t>
  </si>
  <si>
    <t>871E27BD6B304F8C878A0AD141F0D3BE</t>
  </si>
  <si>
    <t>8.31</t>
  </si>
  <si>
    <t>20.33</t>
  </si>
  <si>
    <t>60.99</t>
  </si>
  <si>
    <t>8.33</t>
  </si>
  <si>
    <t>1469540514269-01</t>
  </si>
  <si>
    <t>Priester</t>
  </si>
  <si>
    <t>03578728942</t>
  </si>
  <si>
    <t>mipriester@gmail.com</t>
  </si>
  <si>
    <t>Michelle Priester</t>
  </si>
  <si>
    <t>Rua Eduardo Rosa</t>
  </si>
  <si>
    <t>apto 206</t>
  </si>
  <si>
    <t>Cachoeira do Bom Jesus</t>
  </si>
  <si>
    <t>88056-060</t>
  </si>
  <si>
    <t>2024-10-22 14:35:48Z</t>
  </si>
  <si>
    <t>192.82</t>
  </si>
  <si>
    <t>8.12</t>
  </si>
  <si>
    <t>-178.28</t>
  </si>
  <si>
    <t>Esquenta com 65% OFF, A Vista, Frete grátis, FRETE GRÁTIS INFLUENCER</t>
  </si>
  <si>
    <t>2024-10-16 14:35:48Z</t>
  </si>
  <si>
    <t>8BD67CEAD0674213B426295ACCC5A91C</t>
  </si>
  <si>
    <t>2858FE3B2D31403D9CA66C0D81B6A833</t>
  </si>
  <si>
    <t>2.74</t>
  </si>
  <si>
    <t>15.71</t>
  </si>
  <si>
    <t>2.72</t>
  </si>
  <si>
    <t>1469530514265-01</t>
  </si>
  <si>
    <t>solange</t>
  </si>
  <si>
    <t>duarte</t>
  </si>
  <si>
    <t>solange.gomes26@yahoo.com</t>
  </si>
  <si>
    <t>João Monlevade</t>
  </si>
  <si>
    <t>solange duarte</t>
  </si>
  <si>
    <t>Rua Campestre</t>
  </si>
  <si>
    <t>2 andar</t>
  </si>
  <si>
    <t>São Jorge</t>
  </si>
  <si>
    <t>35930-237</t>
  </si>
  <si>
    <t>2024-10-23 13:46:16Z</t>
  </si>
  <si>
    <t>Nova [GE] [Vendas] Sazonais Estático - Full Adv+</t>
  </si>
  <si>
    <t>20.36</t>
  </si>
  <si>
    <t>078706</t>
  </si>
  <si>
    <t>0078</t>
  </si>
  <si>
    <t>2024-10-16 13:46:14Z</t>
  </si>
  <si>
    <t>80F8385E4B584688A5E25F79BFDB3842</t>
  </si>
  <si>
    <t>2AF1491D7AB04B3793AAB123A9B1074A</t>
  </si>
  <si>
    <t>1469530514263-01</t>
  </si>
  <si>
    <t>BEATRIZ</t>
  </si>
  <si>
    <t>beatrizasantoss07@gmail.com</t>
  </si>
  <si>
    <t>BEATRIZ Santos</t>
  </si>
  <si>
    <t>Rua Crisciúma</t>
  </si>
  <si>
    <t>Jardim Brasil (Zona Norte)</t>
  </si>
  <si>
    <t>02225-001</t>
  </si>
  <si>
    <t>2024-10-21 13:36:34Z</t>
  </si>
  <si>
    <t>54.62</t>
  </si>
  <si>
    <t>-64.94</t>
  </si>
  <si>
    <t>Esquenta com 65% OFF</t>
  </si>
  <si>
    <t>2024-10-16 13:36:33Z</t>
  </si>
  <si>
    <t>E551FD6E987B408A8511347A88EE66CE</t>
  </si>
  <si>
    <t>DC9981935AD44AC58A132721864E8B90</t>
  </si>
  <si>
    <t>1469530514261-01</t>
  </si>
  <si>
    <t>Milena da</t>
  </si>
  <si>
    <t>Caldas</t>
  </si>
  <si>
    <t>miccaldas@gmail.com</t>
  </si>
  <si>
    <t>Vinhedo</t>
  </si>
  <si>
    <t>Milena Da Costa Caldas</t>
  </si>
  <si>
    <t>Rua Miguel Ferragut</t>
  </si>
  <si>
    <t>Apt 12. Bloco B</t>
  </si>
  <si>
    <t>13289-448</t>
  </si>
  <si>
    <t>2024-10-24 13:31:44Z</t>
  </si>
  <si>
    <t>120.76</t>
  </si>
  <si>
    <t>6.2</t>
  </si>
  <si>
    <t>-116.63</t>
  </si>
  <si>
    <t>2024-10-16 13:31:44Z</t>
  </si>
  <si>
    <t>96144E13E4894F069736377198C95428</t>
  </si>
  <si>
    <t>70F8C27B7A414E459E4CBF83F3820A98</t>
  </si>
  <si>
    <t>28.31</t>
  </si>
  <si>
    <t>21.7</t>
  </si>
  <si>
    <t>1469490514247-01</t>
  </si>
  <si>
    <t>CAROLINE</t>
  </si>
  <si>
    <t>Bavaresco</t>
  </si>
  <si>
    <t>02647251070</t>
  </si>
  <si>
    <t>carollbavaresco@gmail.com</t>
  </si>
  <si>
    <t>CAROLINE Bavaresco</t>
  </si>
  <si>
    <t>Sala Fisio Derm</t>
  </si>
  <si>
    <t>99150-000</t>
  </si>
  <si>
    <t>2024-10-30 10:29:39Z</t>
  </si>
  <si>
    <t>125.64</t>
  </si>
  <si>
    <t>24.93</t>
  </si>
  <si>
    <t>-13.96</t>
  </si>
  <si>
    <t>2024-10-16 10:29:39Z</t>
  </si>
  <si>
    <t>0ADF507A054F4A95A2EC74EED15484E9</t>
  </si>
  <si>
    <t>A8260B5B2054496E84BF974FAB5EB087</t>
  </si>
  <si>
    <t>24.59</t>
  </si>
  <si>
    <t>1469490514245-01</t>
  </si>
  <si>
    <t>JOAO CARLOS</t>
  </si>
  <si>
    <t>Teles de oliveira</t>
  </si>
  <si>
    <t>02362869784</t>
  </si>
  <si>
    <t>joaolenimanuela@gmail.com</t>
  </si>
  <si>
    <t>JOAO CARLOS TELES DE OLIVEIRA</t>
  </si>
  <si>
    <t>Rua General Rúbens de Castro</t>
  </si>
  <si>
    <t>22723-615</t>
  </si>
  <si>
    <t>2024-10-21 10:10:04Z</t>
  </si>
  <si>
    <t>42.35</t>
  </si>
  <si>
    <t>-42.72</t>
  </si>
  <si>
    <t>2024-10-16 10:10:03Z</t>
  </si>
  <si>
    <t>8B159F1AFFC942B1B9E57912209723FC</t>
  </si>
  <si>
    <t>129E7D225C4F4D8CAA3449F2720D4E1D</t>
  </si>
  <si>
    <t>6.46</t>
  </si>
  <si>
    <t>1469480514243-01</t>
  </si>
  <si>
    <t xml:space="preserve">Fernanda </t>
  </si>
  <si>
    <t xml:space="preserve">Zandonai </t>
  </si>
  <si>
    <t>00502141956</t>
  </si>
  <si>
    <t>fersavaris@gmail.com</t>
  </si>
  <si>
    <t xml:space="preserve">Fernanda  Zandonai </t>
  </si>
  <si>
    <t>Rua Pioneiro Carlos Bulla</t>
  </si>
  <si>
    <t xml:space="preserve">Lote 3 quadra 11 </t>
  </si>
  <si>
    <t>Jardim Paraíso</t>
  </si>
  <si>
    <t>87053-009</t>
  </si>
  <si>
    <t>2024-10-22 08:39:30Z</t>
  </si>
  <si>
    <t>124.93</t>
  </si>
  <si>
    <t>0.07</t>
  </si>
  <si>
    <t>-271.97</t>
  </si>
  <si>
    <t>2024-10-16 08:39:26Z</t>
  </si>
  <si>
    <t>8B9E4C44FDC343D891159AA759CCC945</t>
  </si>
  <si>
    <t>B5F30CB110794A28ADFD9BCA27035475</t>
  </si>
  <si>
    <t>12.88</t>
  </si>
  <si>
    <t>16-10-2024 14:49:08</t>
  </si>
  <si>
    <t>21-10-2024 00:00:00</t>
  </si>
  <si>
    <t>2000006473715445,003191</t>
  </si>
  <si>
    <t>39355000</t>
  </si>
  <si>
    <t>São João da Lagoa</t>
  </si>
  <si>
    <t>loja Referencia: loja</t>
  </si>
  <si>
    <t>Rua Horácio Ramos</t>
  </si>
  <si>
    <t>2000009577315344@mercadolibre.com</t>
  </si>
  <si>
    <t>Clara</t>
  </si>
  <si>
    <t>10040184609</t>
  </si>
  <si>
    <t>clarasoares17</t>
  </si>
  <si>
    <t>2000009577315344</t>
  </si>
  <si>
    <t>670ffc94dff0328c80cf3685</t>
  </si>
  <si>
    <t>Desodorante Stick Cristal Sem Alumínio E Perfume Piatan 60g</t>
  </si>
  <si>
    <t>16-10-2024 10:12:10</t>
  </si>
  <si>
    <t>16-10-2024 14:08:52</t>
  </si>
  <si>
    <t>22-10-2024 00:00:00</t>
  </si>
  <si>
    <t>2000009574500372,003184</t>
  </si>
  <si>
    <t>26383070</t>
  </si>
  <si>
    <t>Queimados</t>
  </si>
  <si>
    <t>Nº 290B - em frente a Escola Tecnica Sandra e Silva</t>
  </si>
  <si>
    <t>AVENIDA DO TINGUÁ</t>
  </si>
  <si>
    <t>2000009574500372@mercadolibre.com</t>
  </si>
  <si>
    <t>10226048721</t>
  </si>
  <si>
    <t>2000009574500372</t>
  </si>
  <si>
    <t>670fbbaabca573f352913b79</t>
  </si>
  <si>
    <t>16-10-2024 09:27:24</t>
  </si>
  <si>
    <t>702-8935274-2199436,003182</t>
  </si>
  <si>
    <t>04125040</t>
  </si>
  <si>
    <t>Vila Firmiano Pinto</t>
  </si>
  <si>
    <t>Rua Visconde de Guaratiba</t>
  </si>
  <si>
    <t>97634-7122</t>
  </si>
  <si>
    <t>wt83n3dn9sx0cv6@marketplace.amazon.com.br</t>
  </si>
  <si>
    <t>Aparecida Teixeira da Silva</t>
  </si>
  <si>
    <t>06077806811</t>
  </si>
  <si>
    <t>702-8935274-2199436</t>
  </si>
  <si>
    <t>670fb12c8d96c90e61dca3f7</t>
  </si>
  <si>
    <t>16-10-2024 08:12:58</t>
  </si>
  <si>
    <t>2024-10-16T23:43:01.084Z</t>
  </si>
  <si>
    <t>2024-10-16T18:11:57.413Z</t>
  </si>
  <si>
    <t>2024-10-16T13:45:20.462Z</t>
  </si>
  <si>
    <t>2024-10-17T05:52:27.163Z</t>
  </si>
  <si>
    <t>1469930514341-01</t>
  </si>
  <si>
    <t>Petrolli</t>
  </si>
  <si>
    <t>05198438944</t>
  </si>
  <si>
    <t>k_myla@yahoo.com.br</t>
  </si>
  <si>
    <t>Camila Petrolli</t>
  </si>
  <si>
    <t>Rua Altamiro Guimarães</t>
  </si>
  <si>
    <t>Ap 901 A</t>
  </si>
  <si>
    <t>88015-510</t>
  </si>
  <si>
    <t>149.82</t>
  </si>
  <si>
    <t>114.9</t>
  </si>
  <si>
    <t>-278.48</t>
  </si>
  <si>
    <t>0902</t>
  </si>
  <si>
    <t>2024-10-18 06:03:28Z</t>
  </si>
  <si>
    <t>B4E0436B58DF446BBEFEE2E628B0D04A</t>
  </si>
  <si>
    <t>0F7BD01739274AF389557DE3C3E0BA50</t>
  </si>
  <si>
    <t>17.46</t>
  </si>
  <si>
    <t>34.92</t>
  </si>
  <si>
    <t>2.92</t>
  </si>
  <si>
    <t>1469890514339-01</t>
  </si>
  <si>
    <t>Wesley</t>
  </si>
  <si>
    <t>Nóbrega</t>
  </si>
  <si>
    <t>wesnobrega@gmail.com</t>
  </si>
  <si>
    <t>Wesley Nóbrega</t>
  </si>
  <si>
    <t>Rua José Elpídio da Costa Monteiro</t>
  </si>
  <si>
    <t>Próximo ao campo do 13</t>
  </si>
  <si>
    <t>58400-424</t>
  </si>
  <si>
    <t>135.64</t>
  </si>
  <si>
    <t>6.95</t>
  </si>
  <si>
    <t>-263.96</t>
  </si>
  <si>
    <t>2024-10-18 02:13:20Z</t>
  </si>
  <si>
    <t>C0F1E22D60D641DF9315EB7694CDCD53</t>
  </si>
  <si>
    <t>BEF04A7A26224F65B6AB1FCF082D4765</t>
  </si>
  <si>
    <t>6.93</t>
  </si>
  <si>
    <t>1469860514337-01</t>
  </si>
  <si>
    <t>Ethel</t>
  </si>
  <si>
    <t>Shuña</t>
  </si>
  <si>
    <t>ethelsq12@gmail.com</t>
  </si>
  <si>
    <t>Ethel Shuña Queiroz</t>
  </si>
  <si>
    <t>Rua Bueno de Andrade</t>
  </si>
  <si>
    <t>apto 2</t>
  </si>
  <si>
    <t>Aclimação</t>
  </si>
  <si>
    <t>01526-000</t>
  </si>
  <si>
    <t>65.49</t>
  </si>
  <si>
    <t>9.77</t>
  </si>
  <si>
    <t>-85.44</t>
  </si>
  <si>
    <t>2024-10-17 23:11:01Z</t>
  </si>
  <si>
    <t>409D96E690C74EA2B7378AAE05F7BD3C</t>
  </si>
  <si>
    <t>BB1DBA8EA2C44CD98CE32A31F70DA92D</t>
  </si>
  <si>
    <t>9.76</t>
  </si>
  <si>
    <t>1469850514335-01</t>
  </si>
  <si>
    <t>08010981656</t>
  </si>
  <si>
    <t>natcampost@gmail.com</t>
  </si>
  <si>
    <t>Natalia Nunes</t>
  </si>
  <si>
    <t>Rua José de Figueiredo</t>
  </si>
  <si>
    <t xml:space="preserve">Vivendas do Bosque </t>
  </si>
  <si>
    <t>22793-170</t>
  </si>
  <si>
    <t>232.3</t>
  </si>
  <si>
    <t>22.29</t>
  </si>
  <si>
    <t>4.57</t>
  </si>
  <si>
    <t>-174.3</t>
  </si>
  <si>
    <t>2024-10-17 22:20:42Z</t>
  </si>
  <si>
    <t>CC9CCBF54EDC49AF9664C32428CA8F4F</t>
  </si>
  <si>
    <t>797E4F59FE6B42938B01FE3AAEC72F88</t>
  </si>
  <si>
    <t>1.54</t>
  </si>
  <si>
    <t>1.52</t>
  </si>
  <si>
    <t>1469850514333-01</t>
  </si>
  <si>
    <t xml:space="preserve">Ana Paula </t>
  </si>
  <si>
    <t xml:space="preserve">Ribeiro dos Santos </t>
  </si>
  <si>
    <t>anakk2089@gmail.com</t>
  </si>
  <si>
    <t xml:space="preserve">Ana Paula  Ribeiro dos Santos </t>
  </si>
  <si>
    <t>Rua Maria José Caetano da Silva</t>
  </si>
  <si>
    <t>Ao 104 b</t>
  </si>
  <si>
    <t>Altiplano Cabo Branco</t>
  </si>
  <si>
    <t>58046-195</t>
  </si>
  <si>
    <t>2024-10-30 08:00:00Z</t>
  </si>
  <si>
    <t>145.22</t>
  </si>
  <si>
    <t>Protetor Solar Facial Mineral sunVEG FPS 70 Bege Escuro 50ml Piatan  Protetor Solar Facial Mineral Sunveg Com Cor Fps70 Bege Escuro 50ml</t>
  </si>
  <si>
    <t>/protetor-solar-facial-mineral-sunveg-fps-70-bege-escuro-50ml/p</t>
  </si>
  <si>
    <t>8.62</t>
  </si>
  <si>
    <t>-28.48</t>
  </si>
  <si>
    <t>2024-10-17 21:53:58Z</t>
  </si>
  <si>
    <t>FFBCAA0626A54E0AAA05F86D2119EF7C</t>
  </si>
  <si>
    <t>E5F312C2291C412E8A205FA2D3B57B6C</t>
  </si>
  <si>
    <t>17.02</t>
  </si>
  <si>
    <t>1469840514325-01</t>
  </si>
  <si>
    <t>tai.sol@hotmail.com</t>
  </si>
  <si>
    <t>Tais de Oliveira Neres Rodrigues</t>
  </si>
  <si>
    <t xml:space="preserve">AP 14 Edf Maria Helena </t>
  </si>
  <si>
    <t>40285-700</t>
  </si>
  <si>
    <t>150.96</t>
  </si>
  <si>
    <t>8.32</t>
  </si>
  <si>
    <t>-280.44</t>
  </si>
  <si>
    <t>2024-10-17 20:50:02Z</t>
  </si>
  <si>
    <t>7A6479F30AA1464EB6B96656B09969D9</t>
  </si>
  <si>
    <t>FC07FB816E0649739F86930BC7A1B47A</t>
  </si>
  <si>
    <t>20.96</t>
  </si>
  <si>
    <t>1469830514323-01</t>
  </si>
  <si>
    <t>Mirene</t>
  </si>
  <si>
    <t>Leaw</t>
  </si>
  <si>
    <t>mirene_star@hotmail.com</t>
  </si>
  <si>
    <t>Mirene Leaw</t>
  </si>
  <si>
    <t>Rua Conquista</t>
  </si>
  <si>
    <t>Apto 31 ou 21</t>
  </si>
  <si>
    <t>18055-430</t>
  </si>
  <si>
    <t>129.78</t>
  </si>
  <si>
    <t>29.72</t>
  </si>
  <si>
    <t>0.16</t>
  </si>
  <si>
    <t>-197.12</t>
  </si>
  <si>
    <t>2024-10-17 20:10:03Z</t>
  </si>
  <si>
    <t>557C02E6C0E0494088202E9CD38999DE</t>
  </si>
  <si>
    <t>27A52DC5950240BAA0537F580BA23562</t>
  </si>
  <si>
    <t>21.5</t>
  </si>
  <si>
    <t>1469820514321-01</t>
  </si>
  <si>
    <t>Juliana de Fátima Silva</t>
  </si>
  <si>
    <t>09768329920</t>
  </si>
  <si>
    <t>leandrolima239144@gmail.com</t>
  </si>
  <si>
    <t>Rolândia</t>
  </si>
  <si>
    <t>Juliana de Fátima Silva Santos</t>
  </si>
  <si>
    <t>Rua Verdes Mares</t>
  </si>
  <si>
    <t>Jardim Nobre</t>
  </si>
  <si>
    <t>86602-556</t>
  </si>
  <si>
    <t>2024-10-17 19:27:16Z</t>
  </si>
  <si>
    <t>5919EE3F766D420A9B0FB71D751F71DA</t>
  </si>
  <si>
    <t>0680C71B518F400282F96E953E3409EF</t>
  </si>
  <si>
    <t>1469790514315-01</t>
  </si>
  <si>
    <t>Maristela</t>
  </si>
  <si>
    <t>m.queiroz.br@gmail.com</t>
  </si>
  <si>
    <t>Maristela Queiroz</t>
  </si>
  <si>
    <t>Rua SB 15</t>
  </si>
  <si>
    <t>Qd. 07 Lt. 02</t>
  </si>
  <si>
    <t>Loteamento Portal do Sol I</t>
  </si>
  <si>
    <t>74884-601</t>
  </si>
  <si>
    <t>2024-10-18 15:31:47Z</t>
  </si>
  <si>
    <t>71.7</t>
  </si>
  <si>
    <t>-6.98</t>
  </si>
  <si>
    <t>2024-10-17 15:31:47Z</t>
  </si>
  <si>
    <t>322DFF3A206B4E0C8E9FA9C0B919D325</t>
  </si>
  <si>
    <t>97DC235B6A044035B66863AC19FCD885</t>
  </si>
  <si>
    <t>1469770514313-01</t>
  </si>
  <si>
    <t>Caixeta</t>
  </si>
  <si>
    <t>00637995104</t>
  </si>
  <si>
    <t>lucianabcaixetac@gmail.com</t>
  </si>
  <si>
    <t>Luciana Caixeta</t>
  </si>
  <si>
    <t>Condomínio Estância Jardim Botânico II</t>
  </si>
  <si>
    <t>Ao lado da Academia Sport Point</t>
  </si>
  <si>
    <t>71680-390</t>
  </si>
  <si>
    <t>2024-10-24 13:44:04Z</t>
  </si>
  <si>
    <t>102.7</t>
  </si>
  <si>
    <t>-168.1</t>
  </si>
  <si>
    <t>Esquenta com 65% OFF, A Vista, Frete grátis</t>
  </si>
  <si>
    <t>2024-10-17 13:44:02Z</t>
  </si>
  <si>
    <t>0B9927315B924B958C58160CA0D6CCE4</t>
  </si>
  <si>
    <t>8FCC4198311848F1B3F5A3E270AB5BBE</t>
  </si>
  <si>
    <t>27.56</t>
  </si>
  <si>
    <t>5.15</t>
  </si>
  <si>
    <t>1.31</t>
  </si>
  <si>
    <t>1469740514311-01</t>
  </si>
  <si>
    <t>02854784006</t>
  </si>
  <si>
    <t>re.fdcunha@gmail.com</t>
  </si>
  <si>
    <t>Renata Ferreira da Cunha</t>
  </si>
  <si>
    <t>Avenida Professor Luiz Ignácio Anhaia Mello</t>
  </si>
  <si>
    <t>APTO 61A</t>
  </si>
  <si>
    <t>Vila Prudente</t>
  </si>
  <si>
    <t>03155-100</t>
  </si>
  <si>
    <t>2024-10-22 11:02:38Z</t>
  </si>
  <si>
    <t>primeira10</t>
  </si>
  <si>
    <t>62.1</t>
  </si>
  <si>
    <t>19.61</t>
  </si>
  <si>
    <t>-107.35</t>
  </si>
  <si>
    <t>2024-10-17 11:02:38Z</t>
  </si>
  <si>
    <t>96423F816EEE43A3B42C2D166A9D7B13</t>
  </si>
  <si>
    <t>83E9BE3B2AB443B1B40B8EDB32836EFD</t>
  </si>
  <si>
    <t>1469730514305-01</t>
  </si>
  <si>
    <t>mattosaisabela@gmail.com</t>
  </si>
  <si>
    <t>Isabela Mattos</t>
  </si>
  <si>
    <t>Avenida Erathostenes Menezes</t>
  </si>
  <si>
    <t>Ap 403</t>
  </si>
  <si>
    <t>Candeias</t>
  </si>
  <si>
    <t>45028-105</t>
  </si>
  <si>
    <t>2024-10-29 10:07:10Z</t>
  </si>
  <si>
    <t>106.39</t>
  </si>
  <si>
    <t>-83.21</t>
  </si>
  <si>
    <t>2024-10-17 10:07:12Z</t>
  </si>
  <si>
    <t>2BEDF3E83AB74F11A9BE7954A697A5D1</t>
  </si>
  <si>
    <t>A3B4E259D5C9479CA6831E63CF911591</t>
  </si>
  <si>
    <t>1469730514303-01</t>
  </si>
  <si>
    <t>wilson</t>
  </si>
  <si>
    <t>ledo</t>
  </si>
  <si>
    <t>wwilson.ledo@gmail.com</t>
  </si>
  <si>
    <t>wilson ledo</t>
  </si>
  <si>
    <t>Rua Sítio dos Moreiras</t>
  </si>
  <si>
    <t>Jardim São João (Jaraguá)</t>
  </si>
  <si>
    <t>02995-050</t>
  </si>
  <si>
    <t>2024-11-01 08:00:00Z</t>
  </si>
  <si>
    <t>100.31</t>
  </si>
  <si>
    <t>68.9</t>
  </si>
  <si>
    <t>19.91</t>
  </si>
  <si>
    <t>-153.59</t>
  </si>
  <si>
    <t>2024-10-18 05:03:33Z</t>
  </si>
  <si>
    <t>540787156138450B8F12C6DFF64D1DE4</t>
  </si>
  <si>
    <t>B75C61DFF0D04FEBB22109BD740B3BD1</t>
  </si>
  <si>
    <t>1.99</t>
  </si>
  <si>
    <t>1469710514301-01</t>
  </si>
  <si>
    <t>FERNANDA</t>
  </si>
  <si>
    <t>MORAES</t>
  </si>
  <si>
    <t>03385603943</t>
  </si>
  <si>
    <t>fcraviski@gmail.com</t>
  </si>
  <si>
    <t>Fernanda C Moraes</t>
  </si>
  <si>
    <t>CASA 2</t>
  </si>
  <si>
    <t>Guaíra</t>
  </si>
  <si>
    <t>80630-180</t>
  </si>
  <si>
    <t>2024-10-23 08:28:44Z</t>
  </si>
  <si>
    <t>104.47</t>
  </si>
  <si>
    <t>13.78</t>
  </si>
  <si>
    <t>4.39</t>
  </si>
  <si>
    <t>-227.43</t>
  </si>
  <si>
    <t>088568</t>
  </si>
  <si>
    <t>2024-10-17 08:28:38Z</t>
  </si>
  <si>
    <t>800EF5F56B0649CCBF7753220DDD8A3A</t>
  </si>
  <si>
    <t>7C75FCDFED074B48A422B0EC91228FCE</t>
  </si>
  <si>
    <t>2.2</t>
  </si>
  <si>
    <t>2.23</t>
  </si>
  <si>
    <t>2024-10-17 09:24:39Z</t>
  </si>
  <si>
    <t>06367100008787</t>
  </si>
  <si>
    <t>003002843</t>
  </si>
  <si>
    <t>2024-10-17 09:24:45Z</t>
  </si>
  <si>
    <t>06367100008789</t>
  </si>
  <si>
    <t>003002845</t>
  </si>
  <si>
    <t>2024-10-17 09:24:43Z</t>
  </si>
  <si>
    <t>06367100008788</t>
  </si>
  <si>
    <t>003002844</t>
  </si>
  <si>
    <t>2024-10-17 09:24:40Z</t>
  </si>
  <si>
    <t>AA302006843BR</t>
  </si>
  <si>
    <t>003002850</t>
  </si>
  <si>
    <t>2024-10-17 09:24:37Z</t>
  </si>
  <si>
    <t>06367100008786</t>
  </si>
  <si>
    <t>003002842</t>
  </si>
  <si>
    <t>2024-10-17 09:24:36Z</t>
  </si>
  <si>
    <t>AK565669901BR</t>
  </si>
  <si>
    <t>003002849</t>
  </si>
  <si>
    <t>2024-10-17 09:24:34Z</t>
  </si>
  <si>
    <t>06367100008785</t>
  </si>
  <si>
    <t>003002841</t>
  </si>
  <si>
    <t>2024-10-17 09:24:33Z</t>
  </si>
  <si>
    <t>06367100008784</t>
  </si>
  <si>
    <t>003002840</t>
  </si>
  <si>
    <t>2024-10-17 09:24:31Z</t>
  </si>
  <si>
    <t>06367100008783</t>
  </si>
  <si>
    <t>003002839</t>
  </si>
  <si>
    <t>2024-10-17 09:24:28Z</t>
  </si>
  <si>
    <t>06367100008782</t>
  </si>
  <si>
    <t>003002838</t>
  </si>
  <si>
    <t>2024-10-17 09:24:29Z</t>
  </si>
  <si>
    <t>AK565669345BR</t>
  </si>
  <si>
    <t>003002848</t>
  </si>
  <si>
    <t>2024-10-17 09:24:26Z</t>
  </si>
  <si>
    <t>06367100008781</t>
  </si>
  <si>
    <t>003002837</t>
  </si>
  <si>
    <t>2024-10-17 09:24:21Z</t>
  </si>
  <si>
    <t>AK565668101BR</t>
  </si>
  <si>
    <t>003002846</t>
  </si>
  <si>
    <t>2024-10-17 09:24:23Z</t>
  </si>
  <si>
    <t>AK565668693BR</t>
  </si>
  <si>
    <t>003002847</t>
  </si>
  <si>
    <t>2024-10-17 09:24:25Z</t>
  </si>
  <si>
    <t>06367100008780</t>
  </si>
  <si>
    <t>003002836</t>
  </si>
  <si>
    <t>2024-10-17 09:24:20Z</t>
  </si>
  <si>
    <t>06367100008779</t>
  </si>
  <si>
    <t>003002835</t>
  </si>
  <si>
    <t>2024-10-18T06:36:52.969Z</t>
  </si>
  <si>
    <t>2024-10-17T20:07:01.976Z</t>
  </si>
  <si>
    <t>2024-10-18T01:11:11.533Z</t>
  </si>
  <si>
    <t>Nota Fiscal aceita pelo Marketplace.
Aguardando a retirada do pacote pela Amazon do vendedor.
Agendado a coleta do pedido no período entre 17/10/24 16:00 e 17/10/24 21:00
A Amazon retirou o pacote do vendedor.</t>
  </si>
  <si>
    <t>Nota Fiscal aceita pelo Marketplace.
Agendado a coleta do pedido no período entre 17/10/24 16:00 e 17/10/24 21:00
Aguardando a retirada do pacote pela Amazon do vendedor.
A Amazon retirou o pacote do vendedor.</t>
  </si>
  <si>
    <t>67112f236c05e0338b10ddf3</t>
  </si>
  <si>
    <t>241017SJ67NAKC</t>
  </si>
  <si>
    <t>17-10-2024 12:37:07</t>
  </si>
  <si>
    <t>Mayra</t>
  </si>
  <si>
    <t>15431648705@shopee.com.br</t>
  </si>
  <si>
    <t>Rua Santa Clara</t>
  </si>
  <si>
    <t>APT 1101</t>
  </si>
  <si>
    <t>22041012</t>
  </si>
  <si>
    <t>15431648705</t>
  </si>
  <si>
    <t>241017SJ67NAKC@shopee.com.br</t>
  </si>
  <si>
    <t>21-10-2024 12:37:07</t>
  </si>
  <si>
    <t>67113d46ba2a4c32771c7da4</t>
  </si>
  <si>
    <t>241018SNBDCYMR</t>
  </si>
  <si>
    <t>17-10-2024 13:37:26</t>
  </si>
  <si>
    <t>Da Silva Menecucci</t>
  </si>
  <si>
    <t>41920448896@shopee.com.br</t>
  </si>
  <si>
    <t>R José R Martins</t>
  </si>
  <si>
    <t>Casa 1 - Victor Souza</t>
  </si>
  <si>
    <t>Jardim Aracy</t>
  </si>
  <si>
    <t>08770580</t>
  </si>
  <si>
    <t>41920448896</t>
  </si>
  <si>
    <t>241018SNBDCYMR@shopee.com.br</t>
  </si>
  <si>
    <t>241018SNBDCYMR,003203</t>
  </si>
  <si>
    <t>21-10-2024 13:37:26</t>
  </si>
  <si>
    <t>6711a8bb7362e90721bec232</t>
  </si>
  <si>
    <t>241018TF6CTJ04</t>
  </si>
  <si>
    <t>17-10-2024 21:15:55</t>
  </si>
  <si>
    <t>241018TF6CTJ04@shopee.com.br</t>
  </si>
  <si>
    <t>241018TF6CTJ04,003216</t>
  </si>
  <si>
    <t>21-10-2024 21:15:55</t>
  </si>
  <si>
    <t>2024-10-18T04:36:50.553Z</t>
  </si>
  <si>
    <t>2024-10-19T17:40:30.617Z</t>
  </si>
  <si>
    <t>2024-10-20T06:17:22.111Z</t>
  </si>
  <si>
    <t>2024-10-20T06:57:18.270Z</t>
  </si>
  <si>
    <t>2024-10-21T04:32:04.000Z</t>
  </si>
  <si>
    <t>2024-10-18T23:56:37.377Z</t>
  </si>
  <si>
    <t>2024-10-18T19:36:30.721Z</t>
  </si>
  <si>
    <t>18-10-2024 18:22:00</t>
  </si>
  <si>
    <t>671279633d3be706fbd40041</t>
  </si>
  <si>
    <t>241018V0TVKYBH</t>
  </si>
  <si>
    <t>18-10-2024 12:06:11</t>
  </si>
  <si>
    <t>Alves Santos</t>
  </si>
  <si>
    <t>85885161526@shopee.com.br</t>
  </si>
  <si>
    <t>Rua Clélia</t>
  </si>
  <si>
    <t>1414</t>
  </si>
  <si>
    <t>Apto. 03</t>
  </si>
  <si>
    <t>05042000</t>
  </si>
  <si>
    <t>85885161526</t>
  </si>
  <si>
    <t>241018V0TVKYBH@shopee.com.br</t>
  </si>
  <si>
    <t>241018V0TVKYBH,003228</t>
  </si>
  <si>
    <t>21-10-2024 12:06:11</t>
  </si>
  <si>
    <t>67129dc8692cc106a61c7f02</t>
  </si>
  <si>
    <t>241019V9NM7417</t>
  </si>
  <si>
    <t>18-10-2024 14:41:28</t>
  </si>
  <si>
    <t>241019V9NM7417@shopee.com.br</t>
  </si>
  <si>
    <t>241019V9NM7417,003237</t>
  </si>
  <si>
    <t>30-10-2024 21:00:00</t>
  </si>
  <si>
    <t>21-10-2024 14:41:28</t>
  </si>
  <si>
    <t>6712e30e73c97ecde6fdd298</t>
  </si>
  <si>
    <t>241019VSRV8R36</t>
  </si>
  <si>
    <t>18-10-2024 19:37:02</t>
  </si>
  <si>
    <t>dos santos gomes</t>
  </si>
  <si>
    <t>47363058865@shopee.com.br</t>
  </si>
  <si>
    <t>Rua Valinhos</t>
  </si>
  <si>
    <t>11454510</t>
  </si>
  <si>
    <t>47363058865</t>
  </si>
  <si>
    <t>241019VSRV8R36@shopee.com.br</t>
  </si>
  <si>
    <t>241019VSRV8R36,003241</t>
  </si>
  <si>
    <t>31-10-2024 21:00:00</t>
  </si>
  <si>
    <t>21-10-2024 19:37:02</t>
  </si>
  <si>
    <t>67139c6e34638e116f1844ea</t>
  </si>
  <si>
    <t>2000009601478060</t>
  </si>
  <si>
    <t>19-10-2024 08:47:58</t>
  </si>
  <si>
    <t>Narciso Vieira</t>
  </si>
  <si>
    <t>2000009601478060@mercadolibre.com</t>
  </si>
  <si>
    <t>Avenida Senador Teotônio Vilela</t>
  </si>
  <si>
    <t>5991</t>
  </si>
  <si>
    <t>Rua 3 casa 177</t>
  </si>
  <si>
    <t>Jardim Icaraí</t>
  </si>
  <si>
    <t>04833901</t>
  </si>
  <si>
    <t>18834759885</t>
  </si>
  <si>
    <t>Rua 3 casa 177 Referencia: Vila São José Cidade Dutra Conjunto Res Flavia</t>
  </si>
  <si>
    <t>2000006488216447,003243</t>
  </si>
  <si>
    <t>6714165ab846cdc988821e27</t>
  </si>
  <si>
    <t>702-2298781-2489813</t>
  </si>
  <si>
    <t>19-10-2024 17:28:10</t>
  </si>
  <si>
    <t>Azevedo</t>
  </si>
  <si>
    <t>28t39t5lkt5k2rn@marketplace.amazon.com.br</t>
  </si>
  <si>
    <t>556199776798</t>
  </si>
  <si>
    <t>SHIN QL 03 - Conjunto 05 - Casa</t>
  </si>
  <si>
    <t>Lago Norte</t>
  </si>
  <si>
    <t>BRASÍLIA</t>
  </si>
  <si>
    <t>71505255</t>
  </si>
  <si>
    <t>83650407191</t>
  </si>
  <si>
    <t>GABRIELA</t>
  </si>
  <si>
    <t>MOREIRA DE AZEVEDO SOARES</t>
  </si>
  <si>
    <t>702-2298781-2489813,003244</t>
  </si>
  <si>
    <t>28-10-2024 00:00:00</t>
  </si>
  <si>
    <t>671449dee9193bcdcd9d6a1e</t>
  </si>
  <si>
    <t>LU-13799708735334932650</t>
  </si>
  <si>
    <t>19-10-2024 21:07:58</t>
  </si>
  <si>
    <t>Gisela</t>
  </si>
  <si>
    <t>Nunes Feu Rosa</t>
  </si>
  <si>
    <t>LU-1379970873533493@alias.integracommerce.com.br</t>
  </si>
  <si>
    <t>CONDOMINIO ESTANCIA QUINTAS DA ALVORADA</t>
  </si>
  <si>
    <t>Casa residencial</t>
  </si>
  <si>
    <t>Qd3 cj2 cs7</t>
  </si>
  <si>
    <t>SETOR HABITACIONAL JARDIM BOTA</t>
  </si>
  <si>
    <t>71680389</t>
  </si>
  <si>
    <t>98239805191</t>
  </si>
  <si>
    <t>LU-1379970873533493,003245</t>
  </si>
  <si>
    <t>29-10-2024 21:00:00</t>
  </si>
  <si>
    <t>21-10-2024 21:07:58</t>
  </si>
  <si>
    <t>Desodorante Natural Tapioca Romã E Aloe Vera Sem Alumínio</t>
  </si>
  <si>
    <t>67153c41c47b3dcda6d525ce</t>
  </si>
  <si>
    <t>241021461S0RUW</t>
  </si>
  <si>
    <t>20-10-2024 14:22:09</t>
  </si>
  <si>
    <t>Rhane</t>
  </si>
  <si>
    <t>Paula Ferreira Moreira dos Santos</t>
  </si>
  <si>
    <t>04733208510@shopee.com.br</t>
  </si>
  <si>
    <t>R Novo Planeta Lote 03 Quadra 38</t>
  </si>
  <si>
    <t>Casa Amarela</t>
  </si>
  <si>
    <t>Jardim Petrolar</t>
  </si>
  <si>
    <t>Alagoinhas</t>
  </si>
  <si>
    <t>48005408</t>
  </si>
  <si>
    <t>04733208510</t>
  </si>
  <si>
    <t>241021461S0RUW@shopee.com.br</t>
  </si>
  <si>
    <t>241021461S0RUW,003246</t>
  </si>
  <si>
    <t>22-10-2024 14:22:09</t>
  </si>
  <si>
    <t>67155388bd5c58cf56c469fb</t>
  </si>
  <si>
    <t>2410214BP1S8NA</t>
  </si>
  <si>
    <t>20-10-2024 16:01:28</t>
  </si>
  <si>
    <t>De Carvalho Varjão</t>
  </si>
  <si>
    <t>06119399593@shopee.com.br</t>
  </si>
  <si>
    <t>101</t>
  </si>
  <si>
    <t>Entrada do bar de Peloquinha</t>
  </si>
  <si>
    <t>Centro- Proximo ao Posto Vilar</t>
  </si>
  <si>
    <t>Santa Brígida</t>
  </si>
  <si>
    <t>48570000</t>
  </si>
  <si>
    <t>06119399593</t>
  </si>
  <si>
    <t>2410214BP1S8NA@shopee.com.br</t>
  </si>
  <si>
    <t>2410214BP1S8NA,003247</t>
  </si>
  <si>
    <t>22-10-2024 16:01:29</t>
  </si>
  <si>
    <t>67155c0ba6d76f11a58b47d7</t>
  </si>
  <si>
    <t>702-4273055-1543446</t>
  </si>
  <si>
    <t>20-10-2024 16:37:47</t>
  </si>
  <si>
    <t>Leandro</t>
  </si>
  <si>
    <t>tt07ty984vsq40q@marketplace.amazon.com.br</t>
  </si>
  <si>
    <t>99197-1820</t>
  </si>
  <si>
    <t>Rua 13, Edifício The One, Torre Love</t>
  </si>
  <si>
    <t>AP. 202</t>
  </si>
  <si>
    <t>74810170</t>
  </si>
  <si>
    <t>93024380159</t>
  </si>
  <si>
    <t>Aleixo Lemes</t>
  </si>
  <si>
    <t>702-4273055-1543446,003248</t>
  </si>
  <si>
    <t>25-10-2024 00:00:00</t>
  </si>
  <si>
    <t>1470000514379-01</t>
  </si>
  <si>
    <t>Crhistelli</t>
  </si>
  <si>
    <t>Bandeira</t>
  </si>
  <si>
    <t>crhistellibandeira@gmail.com</t>
  </si>
  <si>
    <t>Crhistelli Bandeira</t>
  </si>
  <si>
    <t>Rua Professor Homero de Mello Oliveira</t>
  </si>
  <si>
    <t>Sobrado, em cima da Padaria Pão Nobre</t>
  </si>
  <si>
    <t>Residencial e Comercial Cidade Jardim</t>
  </si>
  <si>
    <t>12424-250</t>
  </si>
  <si>
    <t>2024-10-28 13:16:42Z</t>
  </si>
  <si>
    <t>105.28</t>
  </si>
  <si>
    <t>34.45</t>
  </si>
  <si>
    <t>-229.32</t>
  </si>
  <si>
    <t>2024-10-18 13:16:43Z</t>
  </si>
  <si>
    <t>BEFF17B74A3F4A3BAC5FC22FD5FCBB52</t>
  </si>
  <si>
    <t>CBB6F020D913434DBBAFEC43E33F7B8A</t>
  </si>
  <si>
    <t>41.34</t>
  </si>
  <si>
    <t>9.39</t>
  </si>
  <si>
    <t>3.13</t>
  </si>
  <si>
    <t>1.56</t>
  </si>
  <si>
    <t>1470670514533-01</t>
  </si>
  <si>
    <t>Eliane Brito</t>
  </si>
  <si>
    <t>dos Santos</t>
  </si>
  <si>
    <t>eliane.elisol@gmail.com</t>
  </si>
  <si>
    <t>Arapiraca</t>
  </si>
  <si>
    <t>Eliane Brito dos Santos</t>
  </si>
  <si>
    <t>Rua Santa Tereza</t>
  </si>
  <si>
    <t>Baixa Grande</t>
  </si>
  <si>
    <t>57307-155</t>
  </si>
  <si>
    <t>2024-11-04 08:00:00Z</t>
  </si>
  <si>
    <t>111.52</t>
  </si>
  <si>
    <t>38.3</t>
  </si>
  <si>
    <t>10.68</t>
  </si>
  <si>
    <t>-207.28</t>
  </si>
  <si>
    <t>018682</t>
  </si>
  <si>
    <t>2024-10-21 07:56:45Z</t>
  </si>
  <si>
    <t>C4AF4C8AF0344AA8912DD97B929A020C</t>
  </si>
  <si>
    <t>02794B2151A1488CB524AFD8E85EE9A3</t>
  </si>
  <si>
    <t>10.69</t>
  </si>
  <si>
    <t>1470000514371-01</t>
  </si>
  <si>
    <t>Regiane</t>
  </si>
  <si>
    <t>02909000931</t>
  </si>
  <si>
    <t>regianeolifer@gmail.com</t>
  </si>
  <si>
    <t>Regiane Oliveira</t>
  </si>
  <si>
    <t>Rua Robert Redzimski</t>
  </si>
  <si>
    <t>Ap3 bloco 4</t>
  </si>
  <si>
    <t>Cidade Industrial</t>
  </si>
  <si>
    <t>81270-102</t>
  </si>
  <si>
    <t>2024-10-24 12:56:19Z</t>
  </si>
  <si>
    <t>Verde20</t>
  </si>
  <si>
    <t>112.12</t>
  </si>
  <si>
    <t>5.52</t>
  </si>
  <si>
    <t>11.04</t>
  </si>
  <si>
    <t>-255.07</t>
  </si>
  <si>
    <t>Esquenta com 65% OFF, Carrinho Abandonado, A Vista, Frete grátis</t>
  </si>
  <si>
    <t>2024-10-18 12:56:17Z</t>
  </si>
  <si>
    <t>3DFB16AB7F524C128D52F74255D35FB4</t>
  </si>
  <si>
    <t>423F21FEBB734709A94CF0D1B8D35090</t>
  </si>
  <si>
    <t>25.13</t>
  </si>
  <si>
    <t>25.14</t>
  </si>
  <si>
    <t>15.09</t>
  </si>
  <si>
    <t>25.17</t>
  </si>
  <si>
    <t>24.06</t>
  </si>
  <si>
    <t>1470600514531-01</t>
  </si>
  <si>
    <t>juliaguedesdarocha@gmail.com</t>
  </si>
  <si>
    <t>Julia Rocha</t>
  </si>
  <si>
    <t>Rua Morgado de Mateus</t>
  </si>
  <si>
    <t>ap 24</t>
  </si>
  <si>
    <t>04015-050</t>
  </si>
  <si>
    <t>294.76</t>
  </si>
  <si>
    <t>20.95</t>
  </si>
  <si>
    <t>2024-10-21 01:01:19Z</t>
  </si>
  <si>
    <t>BC3113B607C24A1498493DA8AA762D43</t>
  </si>
  <si>
    <t>BEAA73DB9B424934ADCF81085519268B</t>
  </si>
  <si>
    <t>259.8</t>
  </si>
  <si>
    <t>1470000514369-01</t>
  </si>
  <si>
    <t>ana claudia</t>
  </si>
  <si>
    <t>santiago</t>
  </si>
  <si>
    <t>claudiasantiago.ana@gmail.com</t>
  </si>
  <si>
    <t>ana claudia santiago</t>
  </si>
  <si>
    <t>Rua Jasmim</t>
  </si>
  <si>
    <t>Casa de esquina</t>
  </si>
  <si>
    <t>Jardim das Rosas</t>
  </si>
  <si>
    <t>13309-490</t>
  </si>
  <si>
    <t>2024-10-29 08:00:00Z</t>
  </si>
  <si>
    <t>104.35</t>
  </si>
  <si>
    <t>12.4</t>
  </si>
  <si>
    <t>-208.65</t>
  </si>
  <si>
    <t>2024-10-19 07:02:56Z</t>
  </si>
  <si>
    <t>9F86CD4850924DBFA1BEF4737EF8EFA0</t>
  </si>
  <si>
    <t>9D9FF5CE62A2455B8B0765E2BD9E18AD</t>
  </si>
  <si>
    <t>28.28</t>
  </si>
  <si>
    <t>16.97</t>
  </si>
  <si>
    <t>1470590514529-01</t>
  </si>
  <si>
    <t>fraanciele.souza.santos@gmail.com</t>
  </si>
  <si>
    <t>Franciele ou Murilo</t>
  </si>
  <si>
    <t>Rua Marquês do Herval</t>
  </si>
  <si>
    <t>Apto 1002</t>
  </si>
  <si>
    <t>93010-200</t>
  </si>
  <si>
    <t>254.49</t>
  </si>
  <si>
    <t>5.09</t>
  </si>
  <si>
    <t>-71.01</t>
  </si>
  <si>
    <t>2024-10-21 00:23:21Z</t>
  </si>
  <si>
    <t>0C4E5B136EC643AD85859EA59D5A50E3</t>
  </si>
  <si>
    <t>36C5C7DE9E634B11A3E60BA22FB49152</t>
  </si>
  <si>
    <t>1469990514367-01</t>
  </si>
  <si>
    <t>Morais</t>
  </si>
  <si>
    <t>04407834617</t>
  </si>
  <si>
    <t>vcissa@yahoo.com</t>
  </si>
  <si>
    <t>Cecília Morais</t>
  </si>
  <si>
    <t>Rua Grão Pará</t>
  </si>
  <si>
    <t>30150-341</t>
  </si>
  <si>
    <t>2024-10-25 12:21:23Z</t>
  </si>
  <si>
    <t>152.19</t>
  </si>
  <si>
    <t>5.86</t>
  </si>
  <si>
    <t>-241.99</t>
  </si>
  <si>
    <t>Esquenta com 65% OFF, Cupom Carrinho Abandonado VOLTA15, A Vista, Frete grátis</t>
  </si>
  <si>
    <t>2024-10-18 12:21:24Z</t>
  </si>
  <si>
    <t>39270FD5620C454787B351E7F8735235</t>
  </si>
  <si>
    <t>3BC99E12D3B54464825FDE791F15D8A7</t>
  </si>
  <si>
    <t>12.56</t>
  </si>
  <si>
    <t>16.04</t>
  </si>
  <si>
    <t>13.36</t>
  </si>
  <si>
    <t>5.35</t>
  </si>
  <si>
    <t>10.7</t>
  </si>
  <si>
    <t>26.75</t>
  </si>
  <si>
    <t>19.27</t>
  </si>
  <si>
    <t>38.18</t>
  </si>
  <si>
    <t>22.88</t>
  </si>
  <si>
    <t>1470580514527-01</t>
  </si>
  <si>
    <t>Arissa</t>
  </si>
  <si>
    <t>Tabushi do Prado</t>
  </si>
  <si>
    <t>09076455937</t>
  </si>
  <si>
    <t>arissa.tabushi@gmail.com</t>
  </si>
  <si>
    <t>Paranaguá</t>
  </si>
  <si>
    <t>Arissa Tabushi do Prado</t>
  </si>
  <si>
    <t>Rua Manoel Gonçalves Maia Júnior</t>
  </si>
  <si>
    <t>83206-295</t>
  </si>
  <si>
    <t>Adv+ (M - 25 + Brasil) Sazonais - Fragrâncias</t>
  </si>
  <si>
    <t>NYLEFERRARI</t>
  </si>
  <si>
    <t>62.92</t>
  </si>
  <si>
    <t>13.41</t>
  </si>
  <si>
    <t>-136.88</t>
  </si>
  <si>
    <t>Esquenta com 65% OFF, A Vista, FRETE GRÁTIS INFLUENCER</t>
  </si>
  <si>
    <t>2024-10-20 23:03:36Z</t>
  </si>
  <si>
    <t>8100CB9903A84901AD669A93701D942B</t>
  </si>
  <si>
    <t>B5A2534EDD4249BDAE0B1C031C130A69</t>
  </si>
  <si>
    <t>1470570514525-01</t>
  </si>
  <si>
    <t>gabriela</t>
  </si>
  <si>
    <t>Garcia da Silva</t>
  </si>
  <si>
    <t>00446741124</t>
  </si>
  <si>
    <t>gabrielagarciamachado@gmail.com</t>
  </si>
  <si>
    <t>gabriela Garcia da Silva</t>
  </si>
  <si>
    <t>Rua 19</t>
  </si>
  <si>
    <t>Qd 25 Lt 26 3ª Etapa</t>
  </si>
  <si>
    <t>72871-019</t>
  </si>
  <si>
    <t>99.7</t>
  </si>
  <si>
    <t>61.28</t>
  </si>
  <si>
    <t>12.5</t>
  </si>
  <si>
    <t>-185.3</t>
  </si>
  <si>
    <t>008920</t>
  </si>
  <si>
    <t>2024-10-20 21:47:51Z</t>
  </si>
  <si>
    <t>6DFE89B9ACAB4450A8E7B2D29C0FEA0F</t>
  </si>
  <si>
    <t>59C56DF118DD4338AAC01A08C0E428FD</t>
  </si>
  <si>
    <t>1.57</t>
  </si>
  <si>
    <t>1.58</t>
  </si>
  <si>
    <t>1470560514523-01</t>
  </si>
  <si>
    <t>Tamara</t>
  </si>
  <si>
    <t>05249956300</t>
  </si>
  <si>
    <t>tamaraestrela10@hotmail.com</t>
  </si>
  <si>
    <t>Tamara Estrela ou Alberto Júnior</t>
  </si>
  <si>
    <t>Avenida Tancredo Neves</t>
  </si>
  <si>
    <t>Cond. Salvador Primer, Home 1, Apto 1603</t>
  </si>
  <si>
    <t>41820-021</t>
  </si>
  <si>
    <t>101.86</t>
  </si>
  <si>
    <t>4.63</t>
  </si>
  <si>
    <t>-31.64</t>
  </si>
  <si>
    <t>2024-10-20 21:25:58Z</t>
  </si>
  <si>
    <t>CBE2AA5E0FAF41FBBFB118628A3E73E8</t>
  </si>
  <si>
    <t>C17D8048CB664C42A49F2F452893C3D9</t>
  </si>
  <si>
    <t>4.59</t>
  </si>
  <si>
    <t>1470560514521-01</t>
  </si>
  <si>
    <t>Edna</t>
  </si>
  <si>
    <t>Brun</t>
  </si>
  <si>
    <t>edhama@gmail.com</t>
  </si>
  <si>
    <t>Arroio do Sal</t>
  </si>
  <si>
    <t>Edna Brun</t>
  </si>
  <si>
    <t>Av Assis brasil</t>
  </si>
  <si>
    <t>95585-000</t>
  </si>
  <si>
    <t>41.69</t>
  </si>
  <si>
    <t>-3.94</t>
  </si>
  <si>
    <t>092060</t>
  </si>
  <si>
    <t>2024-10-20 21:23:47Z</t>
  </si>
  <si>
    <t>39DB3A7F53CA4E82A9FFC434B29E9DA4</t>
  </si>
  <si>
    <t>59B87FCBE0584B6BAE0B118FB53C60D9</t>
  </si>
  <si>
    <t>1469990514365-01</t>
  </si>
  <si>
    <t>Luz</t>
  </si>
  <si>
    <t>simone.nl@gmail.com</t>
  </si>
  <si>
    <t>Simone Luz</t>
  </si>
  <si>
    <t>Avenida Santos Dumont</t>
  </si>
  <si>
    <t>G22</t>
  </si>
  <si>
    <t>02012-010</t>
  </si>
  <si>
    <t>2024-10-23 12:08:44Z</t>
  </si>
  <si>
    <t>168.14</t>
  </si>
  <si>
    <t>-195.26</t>
  </si>
  <si>
    <t>0411</t>
  </si>
  <si>
    <t>2024-10-18 12:08:44Z</t>
  </si>
  <si>
    <t>B35880B245A64C27B693014FD5E46B41</t>
  </si>
  <si>
    <t>A762D972316443F0856576797833AFB0</t>
  </si>
  <si>
    <t>10.49</t>
  </si>
  <si>
    <t>1470560514519-01</t>
  </si>
  <si>
    <t>05694083695</t>
  </si>
  <si>
    <t>thiagool@hotmail.com</t>
  </si>
  <si>
    <t>Conselheiro Lafaiete</t>
  </si>
  <si>
    <t>Thiago Oliveira</t>
  </si>
  <si>
    <t>Rua Djalma Campos</t>
  </si>
  <si>
    <t>36407-046</t>
  </si>
  <si>
    <t>189.97</t>
  </si>
  <si>
    <t>109.82</t>
  </si>
  <si>
    <t>8.64</t>
  </si>
  <si>
    <t>-92.53</t>
  </si>
  <si>
    <t>A Vista, Livelo, Frete grátis, Esquenta com 65% OFF</t>
  </si>
  <si>
    <t>2024-10-20 21:03:28Z</t>
  </si>
  <si>
    <t>8DA83F8FB8CB4613B407C8D73F34245C</t>
  </si>
  <si>
    <t>75D060C5B3AD430382DB639A080394BE</t>
  </si>
  <si>
    <t>4.26</t>
  </si>
  <si>
    <t>15.24</t>
  </si>
  <si>
    <t>30.48</t>
  </si>
  <si>
    <t>8.53</t>
  </si>
  <si>
    <t>1469980514359-01</t>
  </si>
  <si>
    <t xml:space="preserve">Maciel </t>
  </si>
  <si>
    <t>carolina.nsm@proton.me</t>
  </si>
  <si>
    <t xml:space="preserve">Carolina Maciel </t>
  </si>
  <si>
    <t>Condomínio RK</t>
  </si>
  <si>
    <t>Antares Quadra A Casa 5</t>
  </si>
  <si>
    <t>Região dos Lagos (Sobradinho)</t>
  </si>
  <si>
    <t>73252-200</t>
  </si>
  <si>
    <t>2024-10-25 11:16:15Z</t>
  </si>
  <si>
    <t>134.6</t>
  </si>
  <si>
    <t>1.41</t>
  </si>
  <si>
    <t>2024-10-18 11:16:13Z</t>
  </si>
  <si>
    <t>624F572E5E784C16B50764AA0E42918E</t>
  </si>
  <si>
    <t>7E49855923A0412080C5A51CF1712605</t>
  </si>
  <si>
    <t>1.42</t>
  </si>
  <si>
    <t>30.64</t>
  </si>
  <si>
    <t>5.62</t>
  </si>
  <si>
    <t>1470550514517-01</t>
  </si>
  <si>
    <t>Zhu</t>
  </si>
  <si>
    <t>luizazhu@gmail.com</t>
  </si>
  <si>
    <t>Luiza Zhu</t>
  </si>
  <si>
    <t>Rua Galvão Bueno</t>
  </si>
  <si>
    <t>172-D</t>
  </si>
  <si>
    <t>01506-000</t>
  </si>
  <si>
    <t>116.17</t>
  </si>
  <si>
    <t>-127.13</t>
  </si>
  <si>
    <t>A Vista, Primeira Compra, Frete grátis, Esquenta com 65% OFF</t>
  </si>
  <si>
    <t>2024-10-20 19:44:33Z</t>
  </si>
  <si>
    <t>479B3180BF4C4069AAD3829F7B199279</t>
  </si>
  <si>
    <t>D2AB1A98B09C40718977F5AD4FD9C107</t>
  </si>
  <si>
    <t>2.93</t>
  </si>
  <si>
    <t>2.89</t>
  </si>
  <si>
    <t>1469980514357-01</t>
  </si>
  <si>
    <t>Balbino</t>
  </si>
  <si>
    <t>erica_balbino@hotmail.com</t>
  </si>
  <si>
    <t>Sengés</t>
  </si>
  <si>
    <t>Erica Balbino</t>
  </si>
  <si>
    <t>Rua Vereador Francisco Maia</t>
  </si>
  <si>
    <t>84220-000</t>
  </si>
  <si>
    <t>2024-10-28 10:37:09Z</t>
  </si>
  <si>
    <t>99.84</t>
  </si>
  <si>
    <t>4.89</t>
  </si>
  <si>
    <t>-107.6</t>
  </si>
  <si>
    <t>0546</t>
  </si>
  <si>
    <t>2024-10-18 10:37:09Z</t>
  </si>
  <si>
    <t>8DFF8D26477840BAA40853E62978BEE8</t>
  </si>
  <si>
    <t>45B19759058E44D7B9B582C49D6FA795</t>
  </si>
  <si>
    <t>41.94</t>
  </si>
  <si>
    <t>14.66</t>
  </si>
  <si>
    <t>2.44</t>
  </si>
  <si>
    <t>1470530514511-01</t>
  </si>
  <si>
    <t xml:space="preserve">Evandi </t>
  </si>
  <si>
    <t>03015918575</t>
  </si>
  <si>
    <t>evandioliveiranf.0117@gmail.com</t>
  </si>
  <si>
    <t>Nova Fátima</t>
  </si>
  <si>
    <t xml:space="preserve">Evandi  Oliveira </t>
  </si>
  <si>
    <t xml:space="preserve">Rua José Américo </t>
  </si>
  <si>
    <t>44642-000</t>
  </si>
  <si>
    <t>filipe_ultimos_dias_desconto_progressivo</t>
  </si>
  <si>
    <t>29.24</t>
  </si>
  <si>
    <t>2024-10-20 17:59:28Z</t>
  </si>
  <si>
    <t>414F9B0EE755466FB781932B99E3681A</t>
  </si>
  <si>
    <t>99C3E6BDA01945DAB24769B8185022AF</t>
  </si>
  <si>
    <t>1469980514355-01</t>
  </si>
  <si>
    <t>Elise</t>
  </si>
  <si>
    <t>Piasson</t>
  </si>
  <si>
    <t>04560907978</t>
  </si>
  <si>
    <t>elisepiasson@gmail.com</t>
  </si>
  <si>
    <t>Avenida Silva Jardim</t>
  </si>
  <si>
    <t>ap 102</t>
  </si>
  <si>
    <t>Rebouças</t>
  </si>
  <si>
    <t>80230-000</t>
  </si>
  <si>
    <t>2024-10-24 10:34:50Z</t>
  </si>
  <si>
    <t>195.5</t>
  </si>
  <si>
    <t>52.01</t>
  </si>
  <si>
    <t>9.48</t>
  </si>
  <si>
    <t>-380.6</t>
  </si>
  <si>
    <t>2024-10-18 10:34:49Z</t>
  </si>
  <si>
    <t>8CD449281F29406CA91A869B2AD6FA23</t>
  </si>
  <si>
    <t>7848FBFC32F24E88AEC9B148A85BDEA1</t>
  </si>
  <si>
    <t>9.49</t>
  </si>
  <si>
    <t>50.82</t>
  </si>
  <si>
    <t>4.07</t>
  </si>
  <si>
    <t>40.66</t>
  </si>
  <si>
    <t>2.75</t>
  </si>
  <si>
    <t>1470530514509-01</t>
  </si>
  <si>
    <t>Mamede</t>
  </si>
  <si>
    <t>01855642166</t>
  </si>
  <si>
    <t>debm.mamede@gmail.com</t>
  </si>
  <si>
    <t>Débora  Mamede</t>
  </si>
  <si>
    <t>Quadra SQS 212 Bloco J</t>
  </si>
  <si>
    <t>70275-100</t>
  </si>
  <si>
    <t>2bd</t>
  </si>
  <si>
    <t>79.83</t>
  </si>
  <si>
    <t>17.01</t>
  </si>
  <si>
    <t>Primeira Compra</t>
  </si>
  <si>
    <t>2024-10-20 17:52:16Z</t>
  </si>
  <si>
    <t>420FC1BF11984344805BCFFE62577C26</t>
  </si>
  <si>
    <t>BB58897C893244A3A05845EFEE9ACD0B</t>
  </si>
  <si>
    <t>1469960514343-01</t>
  </si>
  <si>
    <t>Anna Karina</t>
  </si>
  <si>
    <t>casamentoedueanna@gmail.com</t>
  </si>
  <si>
    <t>Anna Karina Gonçalves</t>
  </si>
  <si>
    <t>Quadra 207</t>
  </si>
  <si>
    <t xml:space="preserve">apto 701-A - Ed Refinatto </t>
  </si>
  <si>
    <t>71926-250</t>
  </si>
  <si>
    <t>2024-10-25 08:54:46Z</t>
  </si>
  <si>
    <t>91.91</t>
  </si>
  <si>
    <t>3.85</t>
  </si>
  <si>
    <t>-55.18</t>
  </si>
  <si>
    <t>2024-10-18 08:54:46Z</t>
  </si>
  <si>
    <t>8510D61EE1E74794918101D372D6AB95</t>
  </si>
  <si>
    <t>232EB74D0CDE4C74ADC101D3D78C9554</t>
  </si>
  <si>
    <t>1470520514507-01</t>
  </si>
  <si>
    <t>200.25</t>
  </si>
  <si>
    <t>2.91</t>
  </si>
  <si>
    <t>-334.25</t>
  </si>
  <si>
    <t>040492</t>
  </si>
  <si>
    <t>2024-10-20 16:49:44Z</t>
  </si>
  <si>
    <t>5BADF824EA3E4131A695B1B66E6553E7</t>
  </si>
  <si>
    <t>F688FFB5A0D84E3C9F1715CB4BE5B424</t>
  </si>
  <si>
    <t>4.36</t>
  </si>
  <si>
    <t>2024-10-18 14:06:06Z</t>
  </si>
  <si>
    <t>06367100008809</t>
  </si>
  <si>
    <t>003002876</t>
  </si>
  <si>
    <t>1470510514505-01</t>
  </si>
  <si>
    <t>Estevez</t>
  </si>
  <si>
    <t>07551289747</t>
  </si>
  <si>
    <t>flaviarestevez@gmail.com</t>
  </si>
  <si>
    <t>Flávia  Estevez</t>
  </si>
  <si>
    <t>Estrada do Rio Grande</t>
  </si>
  <si>
    <t>Casa 606 condomínio Rio Grande</t>
  </si>
  <si>
    <t>22723-002</t>
  </si>
  <si>
    <t>132.18</t>
  </si>
  <si>
    <t>4.71</t>
  </si>
  <si>
    <t>-115.92</t>
  </si>
  <si>
    <t>031119</t>
  </si>
  <si>
    <t>2024-10-20 16:21:33Z</t>
  </si>
  <si>
    <t>59B3FDC24AD84FF0A3BA27CC0D319A6E</t>
  </si>
  <si>
    <t>CEA0F92043BB41BF89409BA853573030</t>
  </si>
  <si>
    <t>2.35</t>
  </si>
  <si>
    <t>2024-10-18 14:06:05Z</t>
  </si>
  <si>
    <t>06367100008808</t>
  </si>
  <si>
    <t>003002875</t>
  </si>
  <si>
    <t>1470510514503-01</t>
  </si>
  <si>
    <t>André Gabriel</t>
  </si>
  <si>
    <t>05093661988</t>
  </si>
  <si>
    <t>andreegf@hotmail.com</t>
  </si>
  <si>
    <t>Guaramirim</t>
  </si>
  <si>
    <t>André Gabriel Ferreira</t>
  </si>
  <si>
    <t>R. Isolmiro João Corrêa</t>
  </si>
  <si>
    <t>Bl B. Ap 703</t>
  </si>
  <si>
    <t>Amizade</t>
  </si>
  <si>
    <t>89270-000</t>
  </si>
  <si>
    <t>140.86</t>
  </si>
  <si>
    <t>6.61</t>
  </si>
  <si>
    <t>-75.74</t>
  </si>
  <si>
    <t>2024-10-20 16:02:02Z</t>
  </si>
  <si>
    <t>6C4628417C054A729F272464A2F4101D</t>
  </si>
  <si>
    <t>7287EE1A239B4CDA9137D3F1CCB45D42</t>
  </si>
  <si>
    <t>6.53</t>
  </si>
  <si>
    <t>1470500514501-01</t>
  </si>
  <si>
    <t>Mainara</t>
  </si>
  <si>
    <t>Egewardt</t>
  </si>
  <si>
    <t>01942480032</t>
  </si>
  <si>
    <t>mainara_egewardt@hotmail.com</t>
  </si>
  <si>
    <t>Teutônia</t>
  </si>
  <si>
    <t>Mainara Egewardt</t>
  </si>
  <si>
    <t xml:space="preserve">Major Bandeira </t>
  </si>
  <si>
    <t>Languiru</t>
  </si>
  <si>
    <t>95890-000</t>
  </si>
  <si>
    <t>100.5</t>
  </si>
  <si>
    <t>26.72</t>
  </si>
  <si>
    <t>-121.9</t>
  </si>
  <si>
    <t>T00625</t>
  </si>
  <si>
    <t>2024-10-20 15:07:43Z</t>
  </si>
  <si>
    <t>643FF723C2C44DC1BC8E5A2CFE0156C9</t>
  </si>
  <si>
    <t>4C6BCD83E99D4E0AA44F917066A7FE48</t>
  </si>
  <si>
    <t>0.1</t>
  </si>
  <si>
    <t>06367100008807</t>
  </si>
  <si>
    <t>003002874</t>
  </si>
  <si>
    <t>1470490514497-01</t>
  </si>
  <si>
    <t>Mayara</t>
  </si>
  <si>
    <t>mayara.jdepp@gmail.com</t>
  </si>
  <si>
    <t>Mayara Araujo</t>
  </si>
  <si>
    <t>Avenida Miguel Estefno</t>
  </si>
  <si>
    <t>Apto 134</t>
  </si>
  <si>
    <t>04301-010</t>
  </si>
  <si>
    <t>19.96</t>
  </si>
  <si>
    <t>Influencer 20%OFF, Frete grátis</t>
  </si>
  <si>
    <t>2024-10-20 14:02:58Z</t>
  </si>
  <si>
    <t>46C738EBAC5F402DB12D06734039164D</t>
  </si>
  <si>
    <t>E1AE9F1FD8234B4FBEAE11690DDCC711</t>
  </si>
  <si>
    <t>1470490514495-01</t>
  </si>
  <si>
    <t>04546259794</t>
  </si>
  <si>
    <t>lu.rmonteiro@hotmail.com</t>
  </si>
  <si>
    <t>Luciana Santos</t>
  </si>
  <si>
    <t>Rua Silva Guimarães</t>
  </si>
  <si>
    <t>20521-200</t>
  </si>
  <si>
    <t>20.01</t>
  </si>
  <si>
    <t>2024-10-20 13:33:07Z</t>
  </si>
  <si>
    <t>22F5B0FC99A24A289368C5838BF12B97</t>
  </si>
  <si>
    <t>5AB8DBFA00114AA4A71FEAAD1A2B3722</t>
  </si>
  <si>
    <t>2024-10-18 14:06:04Z</t>
  </si>
  <si>
    <t>06367100008806</t>
  </si>
  <si>
    <t>003002873</t>
  </si>
  <si>
    <t>1470480514493-01</t>
  </si>
  <si>
    <t>Naiara</t>
  </si>
  <si>
    <t>Cristofoletti</t>
  </si>
  <si>
    <t>nai_cristofoletti@hotmail.com</t>
  </si>
  <si>
    <t>Naiara Cristofoletti</t>
  </si>
  <si>
    <t>Rua Coronel Oscar Porto</t>
  </si>
  <si>
    <t>Apto33</t>
  </si>
  <si>
    <t>04003-005</t>
  </si>
  <si>
    <t>247.48</t>
  </si>
  <si>
    <t>3.8</t>
  </si>
  <si>
    <t>-128.82</t>
  </si>
  <si>
    <t>2024-10-20 13:22:23Z</t>
  </si>
  <si>
    <t>81AB3857A8F34EA8942B21DB0D9F081A</t>
  </si>
  <si>
    <t>A2F74CE61CF94A54A308B0D5ADA0BEAD</t>
  </si>
  <si>
    <t>3.84</t>
  </si>
  <si>
    <t>62.88</t>
  </si>
  <si>
    <t>2.05</t>
  </si>
  <si>
    <t>2024-10-18 14:06:11Z</t>
  </si>
  <si>
    <t>AK574585192BR</t>
  </si>
  <si>
    <t>003002881</t>
  </si>
  <si>
    <t>1470480514491-01</t>
  </si>
  <si>
    <t>ritabarros641@hotmail.com</t>
  </si>
  <si>
    <t>Grajaú</t>
  </si>
  <si>
    <t>Rita  de Sá Barros</t>
  </si>
  <si>
    <t>Antônio Teles</t>
  </si>
  <si>
    <t>Loja Paula Essências</t>
  </si>
  <si>
    <t>Rodoviária</t>
  </si>
  <si>
    <t>65940-000</t>
  </si>
  <si>
    <t>2024-11-07 08:00:00Z</t>
  </si>
  <si>
    <t>123.1</t>
  </si>
  <si>
    <t>16.71</t>
  </si>
  <si>
    <t>2024-10-20 13:10:51Z</t>
  </si>
  <si>
    <t>97F71C637BF341E2AEED020F9B2453DF</t>
  </si>
  <si>
    <t>9B276CC46E044789941A652EE5EF6334</t>
  </si>
  <si>
    <t>8.36</t>
  </si>
  <si>
    <t>8.35</t>
  </si>
  <si>
    <t>2024-10-18 14:06:10Z</t>
  </si>
  <si>
    <t>AK574584722BR</t>
  </si>
  <si>
    <t>003002880</t>
  </si>
  <si>
    <t>1470470514489-01</t>
  </si>
  <si>
    <t>RIBEIRO</t>
  </si>
  <si>
    <t>fontes.ericar@gmail.com</t>
  </si>
  <si>
    <t>ERICA RIBEIRO</t>
  </si>
  <si>
    <t>Rua Doutor Pelágio Lobo</t>
  </si>
  <si>
    <t>APTO21</t>
  </si>
  <si>
    <t>Jardim Brasil</t>
  </si>
  <si>
    <t>13073-013</t>
  </si>
  <si>
    <t>235.36</t>
  </si>
  <si>
    <t>37.72</t>
  </si>
  <si>
    <t>7.31</t>
  </si>
  <si>
    <t>-104.04</t>
  </si>
  <si>
    <t>2024-10-20 12:02:02Z</t>
  </si>
  <si>
    <t>9700E70D1CB54AF796DF978F31D1801F</t>
  </si>
  <si>
    <t>26F4C2147B704523991A184538790E9F</t>
  </si>
  <si>
    <t>3.66</t>
  </si>
  <si>
    <t>3.61</t>
  </si>
  <si>
    <t>89.82</t>
  </si>
  <si>
    <t>7.32</t>
  </si>
  <si>
    <t>2024-10-18 14:06:09Z</t>
  </si>
  <si>
    <t>AA311040627BR</t>
  </si>
  <si>
    <t>003002879</t>
  </si>
  <si>
    <t>1470450514487-01</t>
  </si>
  <si>
    <t>FLAVIA</t>
  </si>
  <si>
    <t>DA SILVA</t>
  </si>
  <si>
    <t>05803137782</t>
  </si>
  <si>
    <t>flaviabs68@gmail.com</t>
  </si>
  <si>
    <t>Flavia Bezerra da Silva</t>
  </si>
  <si>
    <t>Rua Dias da Cruz, 255 Locker Correios Locker Correios</t>
  </si>
  <si>
    <t xml:space="preserve">Shopping Méier. Locker Correios </t>
  </si>
  <si>
    <t>Meier</t>
  </si>
  <si>
    <t>20720-988</t>
  </si>
  <si>
    <t>41.97</t>
  </si>
  <si>
    <t>7.3</t>
  </si>
  <si>
    <t>-30.72</t>
  </si>
  <si>
    <t>2024-10-20 10:08:09Z</t>
  </si>
  <si>
    <t>A23F98FF30864CB4BF6F5BB4BE1A895A</t>
  </si>
  <si>
    <t>9C2BB52689D44D568944CDEFBAAA3A3B</t>
  </si>
  <si>
    <t>2024-10-18 14:06:07Z</t>
  </si>
  <si>
    <t>AK574582488BR</t>
  </si>
  <si>
    <t>003002877</t>
  </si>
  <si>
    <t>1470450514485-01</t>
  </si>
  <si>
    <t>DAIANE</t>
  </si>
  <si>
    <t>04528738945</t>
  </si>
  <si>
    <t>daibsanches@hotmail.com</t>
  </si>
  <si>
    <t>Sertanópolis</t>
  </si>
  <si>
    <t>DAIANE BALZANELO</t>
  </si>
  <si>
    <t>RUA MARIA CASAGRANDE FAVORETO</t>
  </si>
  <si>
    <t>BARRACÃO COMERCIAL</t>
  </si>
  <si>
    <t>PARQUE INUSTRIAL</t>
  </si>
  <si>
    <t>86170-000</t>
  </si>
  <si>
    <t>95.52</t>
  </si>
  <si>
    <t>31.42</t>
  </si>
  <si>
    <t>-207.88</t>
  </si>
  <si>
    <t>2024-10-20 09:53:57Z</t>
  </si>
  <si>
    <t>77237ADAA4F040B9BB613FF9758B4727</t>
  </si>
  <si>
    <t>D06C5E5C45284DD199909235FDE4C239</t>
  </si>
  <si>
    <t>26.03</t>
  </si>
  <si>
    <t>2024-10-18 14:05:56Z</t>
  </si>
  <si>
    <t>06367100008801</t>
  </si>
  <si>
    <t>003002868</t>
  </si>
  <si>
    <t>1470430514483-01</t>
  </si>
  <si>
    <t>Wanderlea</t>
  </si>
  <si>
    <t>03885847426</t>
  </si>
  <si>
    <t>wjwanderlea@gmail.com</t>
  </si>
  <si>
    <t>Wanderlea  Andrade</t>
  </si>
  <si>
    <t>Rua Químico Alfeu Rabelo</t>
  </si>
  <si>
    <t>Lado esquerdo da rua sentido br</t>
  </si>
  <si>
    <t>Ibura</t>
  </si>
  <si>
    <t>51230-240</t>
  </si>
  <si>
    <t>103.9</t>
  </si>
  <si>
    <t>-193.1</t>
  </si>
  <si>
    <t>T52339</t>
  </si>
  <si>
    <t>2024-10-20 07:43:26Z</t>
  </si>
  <si>
    <t>9F0FA2772F3541EEBC4BA198961B4752</t>
  </si>
  <si>
    <t>7BFEF08ECD2545B9A8D4973FC7935332</t>
  </si>
  <si>
    <t>0.19</t>
  </si>
  <si>
    <t>25.85</t>
  </si>
  <si>
    <t>2024-10-18 14:05:57Z</t>
  </si>
  <si>
    <t>06367100008802</t>
  </si>
  <si>
    <t>003002869</t>
  </si>
  <si>
    <t>1470360514481-01</t>
  </si>
  <si>
    <t xml:space="preserve">Geane </t>
  </si>
  <si>
    <t xml:space="preserve">Moreira </t>
  </si>
  <si>
    <t>geaneasmoreira24@gmail.com</t>
  </si>
  <si>
    <t xml:space="preserve">Geane  Moreira </t>
  </si>
  <si>
    <t>Rua Guian</t>
  </si>
  <si>
    <t>102 A (Galpão serralheria)</t>
  </si>
  <si>
    <t>Vila Campestre</t>
  </si>
  <si>
    <t>04330-090</t>
  </si>
  <si>
    <t>VERDE20</t>
  </si>
  <si>
    <t>156.38</t>
  </si>
  <si>
    <t>6.13</t>
  </si>
  <si>
    <t>12.26</t>
  </si>
  <si>
    <t>-124.52</t>
  </si>
  <si>
    <t>Esquenta com 65% OFF, Carrinho Abandonado, Frete grátis</t>
  </si>
  <si>
    <t>T06239</t>
  </si>
  <si>
    <t>2024-10-20 00:54:22Z</t>
  </si>
  <si>
    <t>78FA65814CDB4DD9945FD56EA0E2398C</t>
  </si>
  <si>
    <t>C1CD5DEAD22846B7B1513A1CB1064358</t>
  </si>
  <si>
    <t>1.97</t>
  </si>
  <si>
    <t>47.84</t>
  </si>
  <si>
    <t>3.93</t>
  </si>
  <si>
    <t>1470350514479-01</t>
  </si>
  <si>
    <t>04301917748</t>
  </si>
  <si>
    <t>flaviadrato@gmail.com</t>
  </si>
  <si>
    <t>Flavia Azevedo</t>
  </si>
  <si>
    <t>Rua Ministro Ramos Monteiro</t>
  </si>
  <si>
    <t>701A</t>
  </si>
  <si>
    <t>Leblon</t>
  </si>
  <si>
    <t>22430-100</t>
  </si>
  <si>
    <t>290.5</t>
  </si>
  <si>
    <t>4.15</t>
  </si>
  <si>
    <t>2024-10-20 00:14:24Z</t>
  </si>
  <si>
    <t>6A063561BC5648EE97AD5466C479B8BB</t>
  </si>
  <si>
    <t>8A238399BB5E4F0A9A7BAC903734EB8B</t>
  </si>
  <si>
    <t>4.09</t>
  </si>
  <si>
    <t>2024-10-18 14:05:58Z</t>
  </si>
  <si>
    <t>06367100008803</t>
  </si>
  <si>
    <t>003002870</t>
  </si>
  <si>
    <t>2024-10-18 14:06:08Z</t>
  </si>
  <si>
    <t>AK574583316BR</t>
  </si>
  <si>
    <t>003002878</t>
  </si>
  <si>
    <t>1470340514477-01</t>
  </si>
  <si>
    <t xml:space="preserve">Santos Garcia </t>
  </si>
  <si>
    <t>zetegarcia@hotmail.com</t>
  </si>
  <si>
    <t>Uruaçu</t>
  </si>
  <si>
    <t xml:space="preserve">Marizete Santos Garcia </t>
  </si>
  <si>
    <t>Rua Duque de Caxias Q-08</t>
  </si>
  <si>
    <t>Lot-11</t>
  </si>
  <si>
    <t xml:space="preserve">Perto da motoway </t>
  </si>
  <si>
    <t>76400-000</t>
  </si>
  <si>
    <t>89.57</t>
  </si>
  <si>
    <t>-195.13</t>
  </si>
  <si>
    <t>2024-10-19 23:08:22Z</t>
  </si>
  <si>
    <t>222AD38D6F704482B37A216AF5DD9EEA</t>
  </si>
  <si>
    <t>6F26810FF29B4B8B951A56A0873D0B98</t>
  </si>
  <si>
    <t>2024-10-18 14:05:59Z</t>
  </si>
  <si>
    <t>06367100008804</t>
  </si>
  <si>
    <t>003002871</t>
  </si>
  <si>
    <t>1470320514475-01</t>
  </si>
  <si>
    <t xml:space="preserve">Hellen Cristiny </t>
  </si>
  <si>
    <t xml:space="preserve">Ferreira da Silva </t>
  </si>
  <si>
    <t>hellen-ferreirasilva@hotmail.com</t>
  </si>
  <si>
    <t xml:space="preserve">Hellen Cristiny  Ferreira da Silva </t>
  </si>
  <si>
    <t>Rua Cardo Santo</t>
  </si>
  <si>
    <t>Portaria 08h-12h, 14h-17h30</t>
  </si>
  <si>
    <t>21330-210</t>
  </si>
  <si>
    <t>57.27</t>
  </si>
  <si>
    <t>9.79</t>
  </si>
  <si>
    <t>-14.24</t>
  </si>
  <si>
    <t>2024-10-19 21:07:50Z</t>
  </si>
  <si>
    <t>CA6AE232BBC0478F962CF5F8E7090CC1</t>
  </si>
  <si>
    <t>67E0458724774463A65A47825DF3F034</t>
  </si>
  <si>
    <t>2024-10-18 14:06:01Z</t>
  </si>
  <si>
    <t>06367100008805</t>
  </si>
  <si>
    <t>003002872</t>
  </si>
  <si>
    <t>1470310514473-01</t>
  </si>
  <si>
    <t xml:space="preserve">Silva </t>
  </si>
  <si>
    <t>nutrimarina@hotmail.com</t>
  </si>
  <si>
    <t xml:space="preserve">Marina Silva </t>
  </si>
  <si>
    <t>Avenida Mirage</t>
  </si>
  <si>
    <t>Cond Premiere Park bloco 03 apart 107</t>
  </si>
  <si>
    <t xml:space="preserve">Brasil Sul </t>
  </si>
  <si>
    <t>Polocentro 1ª Etapa</t>
  </si>
  <si>
    <t>75130-290</t>
  </si>
  <si>
    <t>29.55</t>
  </si>
  <si>
    <t>2.96</t>
  </si>
  <si>
    <t>-45.03</t>
  </si>
  <si>
    <t>2024-10-19 20:27:52Z</t>
  </si>
  <si>
    <t>52008EB5A3264C8C99CA90A99BF455B0</t>
  </si>
  <si>
    <t>5D0489B747254FF88F9066AF6313F687</t>
  </si>
  <si>
    <t>2024-10-18 09:02:07Z</t>
  </si>
  <si>
    <t>06367100008800</t>
  </si>
  <si>
    <t>003002862</t>
  </si>
  <si>
    <t>1470310514471-01</t>
  </si>
  <si>
    <t>Silvana dos Santos</t>
  </si>
  <si>
    <t>sil.le.gi@hotmail.com</t>
  </si>
  <si>
    <t>Silvana dos Santos Reis</t>
  </si>
  <si>
    <t>Rua João Carazzolle</t>
  </si>
  <si>
    <t>Parque das Colinas</t>
  </si>
  <si>
    <t>13273-640</t>
  </si>
  <si>
    <t>filipe_livelo_81-51_dias_23_a_2909</t>
  </si>
  <si>
    <t>290.71</t>
  </si>
  <si>
    <t>3.68</t>
  </si>
  <si>
    <t>-80.2</t>
  </si>
  <si>
    <t>Livelo, Frete grátis, Brinde Sacola Presenteável G, Esquenta com 65% OFF</t>
  </si>
  <si>
    <t>060411</t>
  </si>
  <si>
    <t>2024-10-19 20:22:20Z</t>
  </si>
  <si>
    <t>C5AB8D93DE984D9686F93B8520C5B3C5</t>
  </si>
  <si>
    <t>2D66F2E83E08464F9C4D9317A0DCFCA4</t>
  </si>
  <si>
    <t>1.84</t>
  </si>
  <si>
    <t>111.37</t>
  </si>
  <si>
    <t>5.46</t>
  </si>
  <si>
    <t>5.45</t>
  </si>
  <si>
    <t>1.83</t>
  </si>
  <si>
    <t>2024-10-18 09:02:06Z</t>
  </si>
  <si>
    <t>AA306506924BR</t>
  </si>
  <si>
    <t>003002864</t>
  </si>
  <si>
    <t>1470300514467-01</t>
  </si>
  <si>
    <t>Maria da Conceicao</t>
  </si>
  <si>
    <t>Perez</t>
  </si>
  <si>
    <t>vvperez78@gmail.com</t>
  </si>
  <si>
    <t>Maria da Conceicao Perez</t>
  </si>
  <si>
    <t>Rua Souza Lima</t>
  </si>
  <si>
    <t>Apto 601</t>
  </si>
  <si>
    <t>22081-010</t>
  </si>
  <si>
    <t>100.15</t>
  </si>
  <si>
    <t>-89.45</t>
  </si>
  <si>
    <t>Esquenta com 65% OFF, Livelo, Frete grátis, Compre e Ganhe</t>
  </si>
  <si>
    <t>023693</t>
  </si>
  <si>
    <t>2024-10-19 19:24:05Z</t>
  </si>
  <si>
    <t>4003BE46281A4630AAF97CEE29520C3C</t>
  </si>
  <si>
    <t>21939CA456534862972DC2651FFE9673</t>
  </si>
  <si>
    <t>1.64</t>
  </si>
  <si>
    <t>2024-10-18 09:02:04Z</t>
  </si>
  <si>
    <t>06367100008799</t>
  </si>
  <si>
    <t>003002861</t>
  </si>
  <si>
    <t>1470290514461-01</t>
  </si>
  <si>
    <t>Lawisch</t>
  </si>
  <si>
    <t>02827702088</t>
  </si>
  <si>
    <t>dessapl@msn.com</t>
  </si>
  <si>
    <t>Andressa  Lawisch</t>
  </si>
  <si>
    <t>Rua São Vicente</t>
  </si>
  <si>
    <t>Rio Branco</t>
  </si>
  <si>
    <t>90630-180</t>
  </si>
  <si>
    <t>95.91</t>
  </si>
  <si>
    <t>-129.88</t>
  </si>
  <si>
    <t>2024-10-19 18:23:39Z</t>
  </si>
  <si>
    <t>4217A85A57AD415A8CB94D6DD77B3A85</t>
  </si>
  <si>
    <t>7A3B1865D5D9483287032531C0C735AD</t>
  </si>
  <si>
    <t>2024-10-18 09:02:03Z</t>
  </si>
  <si>
    <t>06367100008798</t>
  </si>
  <si>
    <t>003002860</t>
  </si>
  <si>
    <t>1470280514459-01</t>
  </si>
  <si>
    <t>lizcrisjo@hotmail.com</t>
  </si>
  <si>
    <t>Elizabeth  Souza</t>
  </si>
  <si>
    <t>Rua Capivari</t>
  </si>
  <si>
    <t>07143-430</t>
  </si>
  <si>
    <t>104.7</t>
  </si>
  <si>
    <t>Brinde Sacola Presenteável G, Frete grátis</t>
  </si>
  <si>
    <t>017939</t>
  </si>
  <si>
    <t>2024-10-19 16:53:21Z</t>
  </si>
  <si>
    <t>6F66EC31AAA44ECC8A5B25DC29E528FB</t>
  </si>
  <si>
    <t>B06D00383F184E759123DC04483758BB</t>
  </si>
  <si>
    <t>2024-10-18 09:02:02Z</t>
  </si>
  <si>
    <t>06367100008797</t>
  </si>
  <si>
    <t>003002859</t>
  </si>
  <si>
    <t>1470260514447-01</t>
  </si>
  <si>
    <t>Gloria</t>
  </si>
  <si>
    <t>Marques</t>
  </si>
  <si>
    <t>05876862789</t>
  </si>
  <si>
    <t>gloria.marques@gmail.com</t>
  </si>
  <si>
    <t>Gloria Marques</t>
  </si>
  <si>
    <t>Rua Assuene Antônio Ribeiro</t>
  </si>
  <si>
    <t>Nova Benfica</t>
  </si>
  <si>
    <t>36091-050</t>
  </si>
  <si>
    <t>121.59</t>
  </si>
  <si>
    <t>66.8</t>
  </si>
  <si>
    <t>17.7</t>
  </si>
  <si>
    <t>-228.47</t>
  </si>
  <si>
    <t>Esquenta com 65% OFF, A Vista, Livelo</t>
  </si>
  <si>
    <t>2024-10-19 14:48:22Z</t>
  </si>
  <si>
    <t>6D7753DA52B8429F8B7C9D40E6FEF82A</t>
  </si>
  <si>
    <t>BA1E8EBBF7AD4FA493D3E90C91073CF1</t>
  </si>
  <si>
    <t>18.29</t>
  </si>
  <si>
    <t>1.79</t>
  </si>
  <si>
    <t>1.77</t>
  </si>
  <si>
    <t>1470260514441-01</t>
  </si>
  <si>
    <t>Saito</t>
  </si>
  <si>
    <t>kssaito@gmail.com</t>
  </si>
  <si>
    <t>Karina Saito</t>
  </si>
  <si>
    <t>Rua Antônio Calafiori</t>
  </si>
  <si>
    <t>05047-050</t>
  </si>
  <si>
    <t>20.26</t>
  </si>
  <si>
    <t>-4.8</t>
  </si>
  <si>
    <t>2024-10-19 14:31:23Z</t>
  </si>
  <si>
    <t>33B7CF798F774B02AB673319514532B0</t>
  </si>
  <si>
    <t>D5D85166F7924AC396246B06B2264B0F</t>
  </si>
  <si>
    <t>2024-10-18 09:02:01Z</t>
  </si>
  <si>
    <t>06367100008796</t>
  </si>
  <si>
    <t>003002858</t>
  </si>
  <si>
    <t>1470250514439-01</t>
  </si>
  <si>
    <t>AMANDA</t>
  </si>
  <si>
    <t>CAVALCANTI</t>
  </si>
  <si>
    <t>08422929422</t>
  </si>
  <si>
    <t>mandacavalcanti@gmail.com</t>
  </si>
  <si>
    <t>AMANDA CAVALCANTI</t>
  </si>
  <si>
    <t>Rua Doutor Genaro Guimarães</t>
  </si>
  <si>
    <t>Apto 801</t>
  </si>
  <si>
    <t>52070-040</t>
  </si>
  <si>
    <t>480.58</t>
  </si>
  <si>
    <t>3.91</t>
  </si>
  <si>
    <t>-133.72</t>
  </si>
  <si>
    <t>Livelo, Compre e Ganhe, Frete grátis, Esquenta com 65% OFF</t>
  </si>
  <si>
    <t>074274</t>
  </si>
  <si>
    <t>2024-10-19 14:07:44Z</t>
  </si>
  <si>
    <t>C674CE1D3B5E478D80714033204F2F91</t>
  </si>
  <si>
    <t>A9C2B40AB3904C43AD1EF2899EBE85D7</t>
  </si>
  <si>
    <t>145.4</t>
  </si>
  <si>
    <t>3.97</t>
  </si>
  <si>
    <t>2.64</t>
  </si>
  <si>
    <t>2024-10-18 09:01:59Z</t>
  </si>
  <si>
    <t>06367100008795</t>
  </si>
  <si>
    <t>003002857</t>
  </si>
  <si>
    <t>1470250514437-01</t>
  </si>
  <si>
    <t>Nathalia</t>
  </si>
  <si>
    <t>Tadeu</t>
  </si>
  <si>
    <t>nathalia.tadeu@gmail.com</t>
  </si>
  <si>
    <t>Nathalia Tadeu</t>
  </si>
  <si>
    <t>Avenida Alcindo Dell'Agnese</t>
  </si>
  <si>
    <t>Casa 62</t>
  </si>
  <si>
    <t>Vale das Paineiras</t>
  </si>
  <si>
    <t>13474-260</t>
  </si>
  <si>
    <t>77.74</t>
  </si>
  <si>
    <t>10.56</t>
  </si>
  <si>
    <t>-143.18</t>
  </si>
  <si>
    <t>2024-10-19 14:06:30Z</t>
  </si>
  <si>
    <t>5D29D63AD645461CA37D8FD48C0E3543</t>
  </si>
  <si>
    <t>F61F6F1CAA9C42B286F436A875FB4511</t>
  </si>
  <si>
    <t>2024-10-18 09:01:56Z</t>
  </si>
  <si>
    <t>06367100008793</t>
  </si>
  <si>
    <t>003002855</t>
  </si>
  <si>
    <t>1470250514433-01</t>
  </si>
  <si>
    <t xml:space="preserve">Jose Roberto </t>
  </si>
  <si>
    <t xml:space="preserve">Meciano Junior </t>
  </si>
  <si>
    <t>jrmeciano@gmail.com</t>
  </si>
  <si>
    <t xml:space="preserve">Jose Roberto  Meciano Junior </t>
  </si>
  <si>
    <t>Avenida Cônego Jeronymo Cesar</t>
  </si>
  <si>
    <t>14800-470</t>
  </si>
  <si>
    <t>114.75</t>
  </si>
  <si>
    <t>-138.58</t>
  </si>
  <si>
    <t>Esquenta com 65% OFF, Primeira Compra</t>
  </si>
  <si>
    <t>2024-10-19 13:30:52Z</t>
  </si>
  <si>
    <t>4D2C8032E9094F2599AC5B35482376D2</t>
  </si>
  <si>
    <t>722995E02CDA430392A0E60EBEFB5A9B</t>
  </si>
  <si>
    <t>2.14</t>
  </si>
  <si>
    <t>2.13</t>
  </si>
  <si>
    <t>2024-10-18 09:01:57Z</t>
  </si>
  <si>
    <t>06367100008794</t>
  </si>
  <si>
    <t>003002856</t>
  </si>
  <si>
    <t>1470240514431-01</t>
  </si>
  <si>
    <t>Francine Rech Ceresoli</t>
  </si>
  <si>
    <t>Ceresoli</t>
  </si>
  <si>
    <t>francine@mirasul.com.br</t>
  </si>
  <si>
    <t>Francine Rech Ceresoli Ceresoli</t>
  </si>
  <si>
    <t>Br 386</t>
  </si>
  <si>
    <t>Km134</t>
  </si>
  <si>
    <t>Fábrica Mirasul</t>
  </si>
  <si>
    <t>Mirasul</t>
  </si>
  <si>
    <t>134.55</t>
  </si>
  <si>
    <t>26.49</t>
  </si>
  <si>
    <t>2024-10-19 13:24:21Z</t>
  </si>
  <si>
    <t>87A7B46FE00A48CFB668959E5EA3B66E</t>
  </si>
  <si>
    <t>74E25D0256BE44CA846C0146FD058184</t>
  </si>
  <si>
    <t>2024-10-18 09:01:51Z</t>
  </si>
  <si>
    <t>06367100008791</t>
  </si>
  <si>
    <t>003002853</t>
  </si>
  <si>
    <t>1470230514427-01</t>
  </si>
  <si>
    <t>Adalgisa</t>
  </si>
  <si>
    <t>Mocellin</t>
  </si>
  <si>
    <t>adalgisamocellin@yahoo.com.br</t>
  </si>
  <si>
    <t>Adalgisa Mocellin</t>
  </si>
  <si>
    <t>Rua dr Carlos Barbosa</t>
  </si>
  <si>
    <t>Apto 604</t>
  </si>
  <si>
    <t>95185-000</t>
  </si>
  <si>
    <t>125.84</t>
  </si>
  <si>
    <t>-273.76</t>
  </si>
  <si>
    <t>2024-10-19 11:57:02Z</t>
  </si>
  <si>
    <t>E0C615A0D5F844D5B14FAA5773CC0211</t>
  </si>
  <si>
    <t>5E54E395F9284C9C9F40C9578C7D4F2F</t>
  </si>
  <si>
    <t>7.04</t>
  </si>
  <si>
    <t>2024-10-18 09:01:53Z</t>
  </si>
  <si>
    <t>06367100008792</t>
  </si>
  <si>
    <t>003002854</t>
  </si>
  <si>
    <t>1470210514425-01</t>
  </si>
  <si>
    <t>01276364040</t>
  </si>
  <si>
    <t>jamileom@hotmail.com</t>
  </si>
  <si>
    <t>Jamile Martins</t>
  </si>
  <si>
    <t>Rua Caju</t>
  </si>
  <si>
    <t>Sala 802</t>
  </si>
  <si>
    <t>90690-310</t>
  </si>
  <si>
    <t>139.84</t>
  </si>
  <si>
    <t>-259.76</t>
  </si>
  <si>
    <t>2024-10-19 10:13:10Z</t>
  </si>
  <si>
    <t>6D1C20459CA44315AF099008882B0A78</t>
  </si>
  <si>
    <t>32FB90CE049A4475AC762A55B18A8DAF</t>
  </si>
  <si>
    <t>2024-10-18 09:01:54Z</t>
  </si>
  <si>
    <t>AK570074658BR</t>
  </si>
  <si>
    <t>003002863</t>
  </si>
  <si>
    <t>1470210514423-01</t>
  </si>
  <si>
    <t>DEBORA</t>
  </si>
  <si>
    <t>MOURA</t>
  </si>
  <si>
    <t>mouradebora38@hotmail.com</t>
  </si>
  <si>
    <t>Camaçari</t>
  </si>
  <si>
    <t>DEBORA  MOURA</t>
  </si>
  <si>
    <t>Rua do Cravo</t>
  </si>
  <si>
    <t>Parque das Mangabas</t>
  </si>
  <si>
    <t>42812-568</t>
  </si>
  <si>
    <t>202.75</t>
  </si>
  <si>
    <t>7.01</t>
  </si>
  <si>
    <t>-441.15</t>
  </si>
  <si>
    <t>0842</t>
  </si>
  <si>
    <t>2024-10-19 09:36:23Z</t>
  </si>
  <si>
    <t>ED63EB5D97CD46F7A27042DF6907304D</t>
  </si>
  <si>
    <t>138645FF07D54BE999B263B32AD23C87</t>
  </si>
  <si>
    <t>1470200514421-01</t>
  </si>
  <si>
    <t>Susiane</t>
  </si>
  <si>
    <t>susianemachado4@gmail.com</t>
  </si>
  <si>
    <t>Susiane Aparecido Machado</t>
  </si>
  <si>
    <t>Rua Cecílio Corrá</t>
  </si>
  <si>
    <t>Jardim Guimarães</t>
  </si>
  <si>
    <t>12213-160</t>
  </si>
  <si>
    <t>179.68</t>
  </si>
  <si>
    <t>-59.92</t>
  </si>
  <si>
    <t>Cupom dia da Natureza, Frete grátis</t>
  </si>
  <si>
    <t>049386</t>
  </si>
  <si>
    <t>2024-10-19 09:21:09Z</t>
  </si>
  <si>
    <t>7296D147D432479D8B5EFF5D7D8DEEE8</t>
  </si>
  <si>
    <t>E63BC39F5E574B3EA2F2B9FF56BE37C1</t>
  </si>
  <si>
    <t>1470200514415-01</t>
  </si>
  <si>
    <t>renatasgodoy.oliveira@gmail.com</t>
  </si>
  <si>
    <t>Renata Oliveira</t>
  </si>
  <si>
    <t>Rua Frei Jorge</t>
  </si>
  <si>
    <t>Vila Santa Rita</t>
  </si>
  <si>
    <t>12502-580</t>
  </si>
  <si>
    <t>184.2</t>
  </si>
  <si>
    <t>-286.7</t>
  </si>
  <si>
    <t>2024-10-19 09:07:10Z</t>
  </si>
  <si>
    <t>41E0764308C845A79DB3CAA30B72402B</t>
  </si>
  <si>
    <t>740DECDD4364480CB6C9B2E604C9E3FE</t>
  </si>
  <si>
    <t>1470190514413-01</t>
  </si>
  <si>
    <t>Kimura</t>
  </si>
  <si>
    <t>mariemiki@hotmail.com</t>
  </si>
  <si>
    <t>Mariana Emi Kimura</t>
  </si>
  <si>
    <t>Rua Antônio Sampaio Ferraz</t>
  </si>
  <si>
    <t>Cidade Patriarca</t>
  </si>
  <si>
    <t>03547-060</t>
  </si>
  <si>
    <t>100.13</t>
  </si>
  <si>
    <t>6.55</t>
  </si>
  <si>
    <t>-14.57</t>
  </si>
  <si>
    <t>2024-10-19 08:16:05Z</t>
  </si>
  <si>
    <t>B1751CB2C43E41FBB7CBF41A9BDA3117</t>
  </si>
  <si>
    <t>F722F8B962DE405B8C86EDD32E835DEC</t>
  </si>
  <si>
    <t>6.63</t>
  </si>
  <si>
    <t>1470170514411-01</t>
  </si>
  <si>
    <t>Yáskara</t>
  </si>
  <si>
    <t>Tonin</t>
  </si>
  <si>
    <t>05332275773</t>
  </si>
  <si>
    <t>ytonin@yahoo.com.br</t>
  </si>
  <si>
    <t>Yáskara Tonin</t>
  </si>
  <si>
    <t>104.6</t>
  </si>
  <si>
    <t>27.97</t>
  </si>
  <si>
    <t>-215.79</t>
  </si>
  <si>
    <t>Esquenta com 65% OFF, Carrinho Abandonado</t>
  </si>
  <si>
    <t>041504</t>
  </si>
  <si>
    <t>2024-10-19 06:07:43Z</t>
  </si>
  <si>
    <t>C24614BC871A4ADC8882F8859869CA7D</t>
  </si>
  <si>
    <t>61DE15D5CAB142CD8607193F85ACF68E</t>
  </si>
  <si>
    <t>6.9</t>
  </si>
  <si>
    <t>1470080514399-01</t>
  </si>
  <si>
    <t>Rua Dr. Aprígio de Sá</t>
  </si>
  <si>
    <t>414.9</t>
  </si>
  <si>
    <t>67.82</t>
  </si>
  <si>
    <t>13.76</t>
  </si>
  <si>
    <t>-674.11</t>
  </si>
  <si>
    <t>Esquenta com 65% OFF, Livelo, Compre e Ganhe, Frete grátis, Brinde Sacola Presenteável G</t>
  </si>
  <si>
    <t>2024-10-18 20:52:00Z</t>
  </si>
  <si>
    <t>566CF967418F44D59AF09033BF5C7804</t>
  </si>
  <si>
    <t>B1B2E9D0EFF14501A08FFF5575558269</t>
  </si>
  <si>
    <t>6.88</t>
  </si>
  <si>
    <t>1470060514393-01</t>
  </si>
  <si>
    <t xml:space="preserve">Anny Cristina </t>
  </si>
  <si>
    <t xml:space="preserve">Dos Santos Freitas </t>
  </si>
  <si>
    <t>annycristinasantosfreitas@gmail.com</t>
  </si>
  <si>
    <t>Aracati</t>
  </si>
  <si>
    <t xml:space="preserve">Anny Cristina  Dos Santos Freitas </t>
  </si>
  <si>
    <t xml:space="preserve">Rua Marambaia </t>
  </si>
  <si>
    <t>Casa do Pescador Badia ,próx a casa do Dr.Uchoa</t>
  </si>
  <si>
    <t xml:space="preserve">Praia de Majorlândia </t>
  </si>
  <si>
    <t>62800-000</t>
  </si>
  <si>
    <t>366.73</t>
  </si>
  <si>
    <t>94.38</t>
  </si>
  <si>
    <t>15.27</t>
  </si>
  <si>
    <t>-797.87</t>
  </si>
  <si>
    <t>2024-10-18 18:47:44Z</t>
  </si>
  <si>
    <t>BA6412043E1D41CD8A9F71D64B5D2D33</t>
  </si>
  <si>
    <t>91BE23226F1F4FCDBCF8B92B6F1B1E00</t>
  </si>
  <si>
    <t>157.3</t>
  </si>
  <si>
    <t>25.44</t>
  </si>
  <si>
    <t>10.18</t>
  </si>
  <si>
    <t>1470040514391-01</t>
  </si>
  <si>
    <t>Mercia</t>
  </si>
  <si>
    <t>02792423447</t>
  </si>
  <si>
    <t>merciarodriguesas@gmail.com</t>
  </si>
  <si>
    <t>Mercia Silva</t>
  </si>
  <si>
    <t>Rua Philadelpho Pinto de Carvalho</t>
  </si>
  <si>
    <t>Apartamento 702</t>
  </si>
  <si>
    <t>Aeroclube</t>
  </si>
  <si>
    <t>58036-105</t>
  </si>
  <si>
    <t>2024-10-30 16:49:44Z</t>
  </si>
  <si>
    <t>24.26</t>
  </si>
  <si>
    <t>059697</t>
  </si>
  <si>
    <t>2024-10-18 16:49:42Z</t>
  </si>
  <si>
    <t>6AC60615F439479ABF7C518C353B37DD</t>
  </si>
  <si>
    <t>FBDC2D6E4F51478DAB8621D21EAAA3C0</t>
  </si>
  <si>
    <t>1470020514387-01</t>
  </si>
  <si>
    <t>Roseli</t>
  </si>
  <si>
    <t>rofp2@hotmail.com</t>
  </si>
  <si>
    <t>Roseli Fazanaro Pereira</t>
  </si>
  <si>
    <t>Rua Alferes José Caetano</t>
  </si>
  <si>
    <t>152B</t>
  </si>
  <si>
    <t>13400-126</t>
  </si>
  <si>
    <t>2024-10-24 15:16:40Z</t>
  </si>
  <si>
    <t>137.06</t>
  </si>
  <si>
    <t>3.59</t>
  </si>
  <si>
    <t>-118.34</t>
  </si>
  <si>
    <t>021591</t>
  </si>
  <si>
    <t>2024-10-18 15:16:35Z</t>
  </si>
  <si>
    <t>DA44E586E36F4ED4B1AE997F6DDD8A0A</t>
  </si>
  <si>
    <t>F23EE52C0AA94A1595274CE02B67BDAD</t>
  </si>
  <si>
    <t>3.57</t>
  </si>
  <si>
    <t>3.62</t>
  </si>
  <si>
    <t>1470010514383-01</t>
  </si>
  <si>
    <t>Mariany</t>
  </si>
  <si>
    <t>07282519900</t>
  </si>
  <si>
    <t>mariany.nuoli@gmail.com</t>
  </si>
  <si>
    <t>Ribeirão do Pinhal</t>
  </si>
  <si>
    <t>MARIANY NUNES DE OLIVEIRA</t>
  </si>
  <si>
    <t>Av Silveira Pinto 1107</t>
  </si>
  <si>
    <t>86490-000</t>
  </si>
  <si>
    <t>2024-10-30 14:05:39Z</t>
  </si>
  <si>
    <t>106.48</t>
  </si>
  <si>
    <t>13.96</t>
  </si>
  <si>
    <t>-83.22</t>
  </si>
  <si>
    <t>052532</t>
  </si>
  <si>
    <t>2024-10-18 14:05:38Z</t>
  </si>
  <si>
    <t>07A4D9D249D645E7ADE7344649152327</t>
  </si>
  <si>
    <t>7379306CC3414475873B1799B4C1FD63</t>
  </si>
  <si>
    <t>14.15</t>
  </si>
  <si>
    <t>1470910514591-01</t>
  </si>
  <si>
    <t xml:space="preserve">Maria Aparecida </t>
  </si>
  <si>
    <t xml:space="preserve">Oliveira Dutra </t>
  </si>
  <si>
    <t>maparecidadutra@yahoo.com.br</t>
  </si>
  <si>
    <t>Paraty</t>
  </si>
  <si>
    <t xml:space="preserve">Maria Aparecida  Oliveira Dutra </t>
  </si>
  <si>
    <t xml:space="preserve">Avenida Otávio Gama </t>
  </si>
  <si>
    <t xml:space="preserve">Pousada Condessa Rose </t>
  </si>
  <si>
    <t xml:space="preserve">Caborê </t>
  </si>
  <si>
    <t>23970-000</t>
  </si>
  <si>
    <t>148.73</t>
  </si>
  <si>
    <t>11.22</t>
  </si>
  <si>
    <t>-61.57</t>
  </si>
  <si>
    <t>X0YLTJ</t>
  </si>
  <si>
    <t>2024-10-22 07:41:18Z</t>
  </si>
  <si>
    <t>34988E0052534EECBDEB3E16F1620A8C</t>
  </si>
  <si>
    <t>015C00AF280D4FF68476919B7EE2CCAA</t>
  </si>
  <si>
    <t>5.69</t>
  </si>
  <si>
    <t>11.36</t>
  </si>
  <si>
    <t>1470900514589-01</t>
  </si>
  <si>
    <t xml:space="preserve">Camila </t>
  </si>
  <si>
    <t xml:space="preserve">Seibt </t>
  </si>
  <si>
    <t>04797071974</t>
  </si>
  <si>
    <t>camilaseibt@gmail.com</t>
  </si>
  <si>
    <t xml:space="preserve">Camila  Seibt </t>
  </si>
  <si>
    <t>Rua Augusto Setter</t>
  </si>
  <si>
    <t>89057-280</t>
  </si>
  <si>
    <t>mailbiz</t>
  </si>
  <si>
    <t>2024-10-21 / Tema da campanha / Destinatários</t>
  </si>
  <si>
    <t>99.2</t>
  </si>
  <si>
    <t>25.66</t>
  </si>
  <si>
    <t>-251.2</t>
  </si>
  <si>
    <t>Esquenta com 65% OFF, A Vista, Primeira Compra, Frete grátis</t>
  </si>
  <si>
    <t>2024-10-22 06:43:49Z</t>
  </si>
  <si>
    <t>FE1BBD3BEF414A2ABEEE9EBA901F844F</t>
  </si>
  <si>
    <t>38430324CE2A48648C9B450B9E0BEF08</t>
  </si>
  <si>
    <t>1470840514573-01</t>
  </si>
  <si>
    <t>Lobão</t>
  </si>
  <si>
    <t>01801944105</t>
  </si>
  <si>
    <t>lu.lobaob@gmail.com</t>
  </si>
  <si>
    <t>Luciana Lobão</t>
  </si>
  <si>
    <t>Quadra SEPS 712/912</t>
  </si>
  <si>
    <t>Cond Grand Ville Bl D apt 221</t>
  </si>
  <si>
    <t>70390-125</t>
  </si>
  <si>
    <t>110.24</t>
  </si>
  <si>
    <t>-150.65</t>
  </si>
  <si>
    <t>2024-10-22 00:42:53Z</t>
  </si>
  <si>
    <t>B022759DF03046219C74503E2B1D7002</t>
  </si>
  <si>
    <t>0D0903E0EC4D424FAE9EA5E2279AC037</t>
  </si>
  <si>
    <t>1470830514569-01</t>
  </si>
  <si>
    <t>OLIVEIRA</t>
  </si>
  <si>
    <t>pedromoya81@gmail.com</t>
  </si>
  <si>
    <t>PEDRO OLIVEIRA</t>
  </si>
  <si>
    <t>Rua Paraíba</t>
  </si>
  <si>
    <t>AP 32</t>
  </si>
  <si>
    <t>Pompéia</t>
  </si>
  <si>
    <t>11065-470</t>
  </si>
  <si>
    <t>138.82</t>
  </si>
  <si>
    <t>-205.38</t>
  </si>
  <si>
    <t>074228</t>
  </si>
  <si>
    <t>2024-10-22 00:16:04Z</t>
  </si>
  <si>
    <t>5F59D64A6947483D9CA62A78D4F68849</t>
  </si>
  <si>
    <t>C046BE39CC15431483E1BB1494AAD376</t>
  </si>
  <si>
    <t>10.89</t>
  </si>
  <si>
    <t>1470830514565-01</t>
  </si>
  <si>
    <t>Elifas</t>
  </si>
  <si>
    <t>Junior</t>
  </si>
  <si>
    <t>elifasju@yahoo.com.br</t>
  </si>
  <si>
    <t>Elifas Junior</t>
  </si>
  <si>
    <t>Rua Frederico Grotte</t>
  </si>
  <si>
    <t>Apto 81 A</t>
  </si>
  <si>
    <t>Jardim Vergueiro</t>
  </si>
  <si>
    <t>05818-270</t>
  </si>
  <si>
    <t>100.48</t>
  </si>
  <si>
    <t>21.62</t>
  </si>
  <si>
    <t>-218.72</t>
  </si>
  <si>
    <t>2024-10-21 23:35:07Z</t>
  </si>
  <si>
    <t>F8AE62B3435948458DAD80883FCB2A39</t>
  </si>
  <si>
    <t>F00A57035A4342EB9B6FCD1E592E31D8</t>
  </si>
  <si>
    <t>1470800514555-01</t>
  </si>
  <si>
    <t>Ruzene</t>
  </si>
  <si>
    <t>mariruzene@hotmail.com</t>
  </si>
  <si>
    <t>Mariana Ruzene</t>
  </si>
  <si>
    <t>Rua Ponta Grossa</t>
  </si>
  <si>
    <t>Esquina</t>
  </si>
  <si>
    <t>13287-070</t>
  </si>
  <si>
    <t>136.28</t>
  </si>
  <si>
    <t>-136.32</t>
  </si>
  <si>
    <t>0235</t>
  </si>
  <si>
    <t>2024-10-21 20:34:59Z</t>
  </si>
  <si>
    <t>934E0CEE4E654D8F8C3BEAE5E119919D</t>
  </si>
  <si>
    <t>66D768DA46764060ADC88A295C97FF23</t>
  </si>
  <si>
    <t>21.78</t>
  </si>
  <si>
    <t>1470770514553-01</t>
  </si>
  <si>
    <t>gabriela.soares.santos@usp.br</t>
  </si>
  <si>
    <t>GABRIELA SOARES DOS SANTOS</t>
  </si>
  <si>
    <t>Rua Trajano Reis</t>
  </si>
  <si>
    <t>Jardim das Vertentes</t>
  </si>
  <si>
    <t>05541-030</t>
  </si>
  <si>
    <t>105.09</t>
  </si>
  <si>
    <t>-204.51</t>
  </si>
  <si>
    <t>T04676</t>
  </si>
  <si>
    <t>0203</t>
  </si>
  <si>
    <t>2024-10-21 18:19:40Z</t>
  </si>
  <si>
    <t>7565A55A102A4712AE798B76EE58FB28</t>
  </si>
  <si>
    <t>26F0E14400EC405EA46AF6A7D4643953</t>
  </si>
  <si>
    <t>1470740514551-01</t>
  </si>
  <si>
    <t>Alves</t>
  </si>
  <si>
    <t>05058399628</t>
  </si>
  <si>
    <t>nanenutri@gmail.com</t>
  </si>
  <si>
    <t>Eliane  Alves</t>
  </si>
  <si>
    <t>Rua Dona Carmem</t>
  </si>
  <si>
    <t>Santa Terezinha</t>
  </si>
  <si>
    <t>31360-090</t>
  </si>
  <si>
    <t>2024-10-28 15:16:39Z</t>
  </si>
  <si>
    <t>234.46</t>
  </si>
  <si>
    <t>Frete grátis, Esquenta com 65% OFF, Brinde Sacola Presenteável G</t>
  </si>
  <si>
    <t>006097</t>
  </si>
  <si>
    <t>2024-10-21 15:16:45Z</t>
  </si>
  <si>
    <t>EAA866BF24B04DC382741DC728D2F95B</t>
  </si>
  <si>
    <t>A6BD34A3D53E44308713370E3D143C02</t>
  </si>
  <si>
    <t>19.43</t>
  </si>
  <si>
    <t>1470740514549-01</t>
  </si>
  <si>
    <t>Carolina Ayumi</t>
  </si>
  <si>
    <t>Ban</t>
  </si>
  <si>
    <t>banayumi@gmail.com</t>
  </si>
  <si>
    <t>Carolina Ayumi Ban</t>
  </si>
  <si>
    <t>Rua Frei Caneca</t>
  </si>
  <si>
    <t>Ap62</t>
  </si>
  <si>
    <t>01307-003</t>
  </si>
  <si>
    <t>2024-10-24 15:02:28Z</t>
  </si>
  <si>
    <t>7.39</t>
  </si>
  <si>
    <t>2024-10-21 15:02:32Z</t>
  </si>
  <si>
    <t>18314C916D674B76B390EB165C55EBD1</t>
  </si>
  <si>
    <t>8B18E1BD1A234AA197396C70582C45BE</t>
  </si>
  <si>
    <t>5.54</t>
  </si>
  <si>
    <t>1.87</t>
  </si>
  <si>
    <t>1470740514547-01</t>
  </si>
  <si>
    <t>Maria Rosa</t>
  </si>
  <si>
    <t>Baptista</t>
  </si>
  <si>
    <t>mariarosalima@hotmail.com</t>
  </si>
  <si>
    <t>Maria Rosa Baptista</t>
  </si>
  <si>
    <t>Rua Gilberto Cardoso</t>
  </si>
  <si>
    <t>22430-070</t>
  </si>
  <si>
    <t>2024-10-24 15:01:31Z</t>
  </si>
  <si>
    <t>175.91</t>
  </si>
  <si>
    <t>-91.49</t>
  </si>
  <si>
    <t>Esquenta com 65% OFF, Primeira Compra, Frete grátis, Compre e Ganhe</t>
  </si>
  <si>
    <t>2024-10-21 15:01:36Z</t>
  </si>
  <si>
    <t>1DCBAF4CA0924ACC9C4502FBE393E390</t>
  </si>
  <si>
    <t>D4722DF085664A93AE5382923F94FA1C</t>
  </si>
  <si>
    <t>1.05</t>
  </si>
  <si>
    <t>1470740514545-01</t>
  </si>
  <si>
    <t xml:space="preserve">Gildo </t>
  </si>
  <si>
    <t>Costa Dias</t>
  </si>
  <si>
    <t>gildocostadias@gmail.com</t>
  </si>
  <si>
    <t>Gildo  Costa Dias</t>
  </si>
  <si>
    <t>Rua da Cerâmica</t>
  </si>
  <si>
    <t xml:space="preserve">912-A </t>
  </si>
  <si>
    <t xml:space="preserve">Salão d Gildo </t>
  </si>
  <si>
    <t>João Paulo</t>
  </si>
  <si>
    <t>65040-430</t>
  </si>
  <si>
    <t>2024-10-31 14:51:41Z</t>
  </si>
  <si>
    <t>130.53</t>
  </si>
  <si>
    <t>-330.27</t>
  </si>
  <si>
    <t>2024-10-21 14:51:48Z</t>
  </si>
  <si>
    <t>56E833AA099541D3ADA86305D7DDC8A4</t>
  </si>
  <si>
    <t>527200835CB34818ACA72ED5BEF7F216</t>
  </si>
  <si>
    <t>50.91</t>
  </si>
  <si>
    <t>6.62</t>
  </si>
  <si>
    <t>42.42</t>
  </si>
  <si>
    <t>1470720514543-01</t>
  </si>
  <si>
    <t>bianca.cms@outlook.com.br</t>
  </si>
  <si>
    <t>Bianca Mendes</t>
  </si>
  <si>
    <t>Rua Santo Estêvão</t>
  </si>
  <si>
    <t>Vila Bocaina</t>
  </si>
  <si>
    <t>09310-490</t>
  </si>
  <si>
    <t>2024-10-24 13:22:49Z</t>
  </si>
  <si>
    <t>5.63</t>
  </si>
  <si>
    <t>2024-10-21 13:22:51Z</t>
  </si>
  <si>
    <t>397864D419D747DE97133D5AD0DBAB2D</t>
  </si>
  <si>
    <t>B919139CD9D84DB9813F4C38B43B67F4</t>
  </si>
  <si>
    <t>1470720514541-01</t>
  </si>
  <si>
    <t>Dangelo</t>
  </si>
  <si>
    <t>flaviamoreiradangelo@gmail.com</t>
  </si>
  <si>
    <t>Flavia Dangelo</t>
  </si>
  <si>
    <t>Alameda Mário Lago</t>
  </si>
  <si>
    <t>Moinho Velho</t>
  </si>
  <si>
    <t>06714-460</t>
  </si>
  <si>
    <t>2024-10-29 13:17:29Z</t>
  </si>
  <si>
    <t>148.6</t>
  </si>
  <si>
    <t>74.3</t>
  </si>
  <si>
    <t>-289.4</t>
  </si>
  <si>
    <t>015679</t>
  </si>
  <si>
    <t>2024-10-21 13:17:31Z</t>
  </si>
  <si>
    <t>F7F7556C67CD474593BB44A8C5C5C2AB</t>
  </si>
  <si>
    <t>178941729B20466F80D2091B078784DC</t>
  </si>
  <si>
    <t>1470720514539-01</t>
  </si>
  <si>
    <t xml:space="preserve">LUCIANO </t>
  </si>
  <si>
    <t>SIQUEIRA</t>
  </si>
  <si>
    <t>eulucianosiqueira@gmail.com</t>
  </si>
  <si>
    <t>LUCIANO  SIQUEIRA</t>
  </si>
  <si>
    <t>LONDON - T2 - 702</t>
  </si>
  <si>
    <t>69037-000</t>
  </si>
  <si>
    <t>2024-10-24 12:56:02Z</t>
  </si>
  <si>
    <t>342.55</t>
  </si>
  <si>
    <t>17.31</t>
  </si>
  <si>
    <t>-68.16</t>
  </si>
  <si>
    <t>2024-10-21 12:56:19Z</t>
  </si>
  <si>
    <t>E9C1EBECDC314EA38873BF88D29FDC4B</t>
  </si>
  <si>
    <t>C5AA5B6C38494803AE68CEBCA70335C9</t>
  </si>
  <si>
    <t>17.3</t>
  </si>
  <si>
    <t>1470710514537-01</t>
  </si>
  <si>
    <t>Marta</t>
  </si>
  <si>
    <t>mfloresmachado@hotmail.com</t>
  </si>
  <si>
    <t>Marta Adriana Flores Machado</t>
  </si>
  <si>
    <t>Rua Sapê</t>
  </si>
  <si>
    <t>ap. 421</t>
  </si>
  <si>
    <t>Passo da Areia</t>
  </si>
  <si>
    <t>91350-050</t>
  </si>
  <si>
    <t>2024-10-25 11:44:06Z</t>
  </si>
  <si>
    <t>99.82</t>
  </si>
  <si>
    <t>6.79</t>
  </si>
  <si>
    <t>-185.48</t>
  </si>
  <si>
    <t>T66923</t>
  </si>
  <si>
    <t>2024-10-21 11:44:10Z</t>
  </si>
  <si>
    <t>3FE2072FA0D645F8B5A47A41EE8D0566</t>
  </si>
  <si>
    <t>01DE0C442B07493792B8135956BF83EA</t>
  </si>
  <si>
    <t>3.4</t>
  </si>
  <si>
    <t>41.92</t>
  </si>
  <si>
    <t>1470690514535-01</t>
  </si>
  <si>
    <t>Scabello</t>
  </si>
  <si>
    <t>daniscabello@hotmail.com</t>
  </si>
  <si>
    <t>Daniela Scabello</t>
  </si>
  <si>
    <t>Avenida Rodrigo Fernando Grillo</t>
  </si>
  <si>
    <t>apto 125 torre A4</t>
  </si>
  <si>
    <t>Jardim dos Manacás</t>
  </si>
  <si>
    <t>14801-534</t>
  </si>
  <si>
    <t>2024-10-24 10:07:58Z</t>
  </si>
  <si>
    <t>20.59</t>
  </si>
  <si>
    <t>2024-10-21 10:07:54Z</t>
  </si>
  <si>
    <t>A7F91E3BE3954FC889EF7B999BAFC1C5</t>
  </si>
  <si>
    <t>F7271D01E0434BB3ADBAADBE2B1ABFBE</t>
  </si>
  <si>
    <t>2024-10-21 15:27:04Z</t>
  </si>
  <si>
    <t>06367100008819</t>
  </si>
  <si>
    <t>003002900</t>
  </si>
  <si>
    <t>2024-10-21 15:27:05Z</t>
  </si>
  <si>
    <t>06367100008820</t>
  </si>
  <si>
    <t>003002901</t>
  </si>
  <si>
    <t>2024-10-21 15:27:07Z</t>
  </si>
  <si>
    <t>06367100008821</t>
  </si>
  <si>
    <t>003002902</t>
  </si>
  <si>
    <t>2024-10-21 16:29:21Z</t>
  </si>
  <si>
    <t>AK583532184BR</t>
  </si>
  <si>
    <t>003002913</t>
  </si>
  <si>
    <t>06367100008822</t>
  </si>
  <si>
    <t>003002903</t>
  </si>
  <si>
    <t>2024-10-21 15:27:09Z</t>
  </si>
  <si>
    <t>06367100008823</t>
  </si>
  <si>
    <t>003002904</t>
  </si>
  <si>
    <t>2024-10-21 15:27:11Z</t>
  </si>
  <si>
    <t>06367100008824</t>
  </si>
  <si>
    <t>003002905</t>
  </si>
  <si>
    <t>2024-10-21 16:29:24Z</t>
  </si>
  <si>
    <t>AK583946827BR</t>
  </si>
  <si>
    <t>003002915</t>
  </si>
  <si>
    <t>2024-10-21 15:27:12Z</t>
  </si>
  <si>
    <t>06367100008825</t>
  </si>
  <si>
    <t>003002906</t>
  </si>
  <si>
    <t>2024-10-21 16:29:22Z</t>
  </si>
  <si>
    <t>AK583534494BR</t>
  </si>
  <si>
    <t>003002914</t>
  </si>
  <si>
    <t>2024-10-21 16:29:25Z</t>
  </si>
  <si>
    <t>AK583947561BR</t>
  </si>
  <si>
    <t>003002916</t>
  </si>
  <si>
    <t>2024-10-21 16:29:27Z</t>
  </si>
  <si>
    <t>AK583948385BR</t>
  </si>
  <si>
    <t>003002917</t>
  </si>
  <si>
    <t>2024-10-21 15:27:15Z</t>
  </si>
  <si>
    <t>06367100008818</t>
  </si>
  <si>
    <t>003002908</t>
  </si>
  <si>
    <t>2024-10-21 15:27:03Z</t>
  </si>
  <si>
    <t>06367100008817</t>
  </si>
  <si>
    <t>003002899</t>
  </si>
  <si>
    <t>2024-10-21 15:27:02Z</t>
  </si>
  <si>
    <t>06367100008816</t>
  </si>
  <si>
    <t>003002898</t>
  </si>
  <si>
    <t>2024-10-21 15:27:00Z</t>
  </si>
  <si>
    <t>06367100008815</t>
  </si>
  <si>
    <t>003002897</t>
  </si>
  <si>
    <t>2024-10-21 15:26:58Z</t>
  </si>
  <si>
    <t>06367100008814</t>
  </si>
  <si>
    <t>003002896</t>
  </si>
  <si>
    <t>2024-10-21 16:29:19Z</t>
  </si>
  <si>
    <t>AK583531365BR</t>
  </si>
  <si>
    <t>003002912</t>
  </si>
  <si>
    <t>2024-10-21 16:29:17Z</t>
  </si>
  <si>
    <t>AK583530603BR</t>
  </si>
  <si>
    <t>003002911</t>
  </si>
  <si>
    <t>2024-10-21 15:26:55Z</t>
  </si>
  <si>
    <t>06367100008812</t>
  </si>
  <si>
    <t>003002894</t>
  </si>
  <si>
    <t>2024-10-21 15:26:56Z</t>
  </si>
  <si>
    <t>06367100008813</t>
  </si>
  <si>
    <t>003002895</t>
  </si>
  <si>
    <t>2024-10-21 15:27:14Z</t>
  </si>
  <si>
    <t>06367100008826</t>
  </si>
  <si>
    <t>003002907</t>
  </si>
  <si>
    <t>2024-10-21 16:29:15Z</t>
  </si>
  <si>
    <t>AK583529874BR</t>
  </si>
  <si>
    <t>003002910</t>
  </si>
  <si>
    <t>2024-10-21 15:26:53Z</t>
  </si>
  <si>
    <t>06367100008811</t>
  </si>
  <si>
    <t>003002893</t>
  </si>
  <si>
    <t>2024-10-21 15:26:52Z</t>
  </si>
  <si>
    <t>06367100008810</t>
  </si>
  <si>
    <t>003002892</t>
  </si>
  <si>
    <t>2024-10-21T11:06:36.710Z</t>
  </si>
  <si>
    <t>2024-10-21T19:26:54.118Z</t>
  </si>
  <si>
    <t>2024-10-21T11:46:09.632Z</t>
  </si>
  <si>
    <t>2024-10-21T22:28:36.383Z</t>
  </si>
  <si>
    <t>2024-10-21T23:44:22.424Z</t>
  </si>
  <si>
    <t>2024-10-21T11:21:14.292Z</t>
  </si>
  <si>
    <t>Nota Fiscal aceita pelo Marketplace.
Aguardando a retirada do pacote pela Amazon do vendedor.
Agendado a coleta do pedido no período entre 21/10/24 16:00 e 21/10/24 21:00
A Amazon retirou o pacote do vendedor.</t>
  </si>
  <si>
    <t>6716406a73c97ecde6087d9c</t>
  </si>
  <si>
    <t>241021643033YE</t>
  </si>
  <si>
    <t>21-10-2024 08:52:10</t>
  </si>
  <si>
    <t>Leonel de Biagi</t>
  </si>
  <si>
    <t>46584392805@shopee.com.br</t>
  </si>
  <si>
    <t>Rua Onofre Giorgianni</t>
  </si>
  <si>
    <t>Loteamento Reserva Ermida</t>
  </si>
  <si>
    <t>13212108</t>
  </si>
  <si>
    <t>46584392805</t>
  </si>
  <si>
    <t>241021643033YE@shopee.com.br</t>
  </si>
  <si>
    <t>241021643033YE,003297</t>
  </si>
  <si>
    <t>23-10-2024 08:52:10</t>
  </si>
  <si>
    <t>67165a21e0a4e6b570f4bd43</t>
  </si>
  <si>
    <t>2410216A9VV6AG</t>
  </si>
  <si>
    <t>21-10-2024 10:41:53</t>
  </si>
  <si>
    <t>Romulo</t>
  </si>
  <si>
    <t>Apolinário dos Santos</t>
  </si>
  <si>
    <t>29914892272@shopee.com.br</t>
  </si>
  <si>
    <t>Faxinal</t>
  </si>
  <si>
    <t>774</t>
  </si>
  <si>
    <t>salão Ribeiro</t>
  </si>
  <si>
    <t>86840000</t>
  </si>
  <si>
    <t>29914892272</t>
  </si>
  <si>
    <t>2410216A9VV6AG@shopee.com.br</t>
  </si>
  <si>
    <t>2410216A9VV6AG,003299</t>
  </si>
  <si>
    <t>23-10-2024 10:41:53</t>
  </si>
  <si>
    <t>Deo Colonia Body Splash Jasmim Manacá 120ml Vegano, Natural e Sem Parabenos - Piatan Natural</t>
  </si>
  <si>
    <t>67165a226f69d6cca636d34a</t>
  </si>
  <si>
    <t>2410216A567TSB</t>
  </si>
  <si>
    <t>21-10-2024 10:41:54</t>
  </si>
  <si>
    <t>Giane</t>
  </si>
  <si>
    <t>Oliveira Gomes</t>
  </si>
  <si>
    <t>10212231669@shopee.com.br</t>
  </si>
  <si>
    <t>Rua Professora Maria dos Reis</t>
  </si>
  <si>
    <t>Chevrand</t>
  </si>
  <si>
    <t>Carangola</t>
  </si>
  <si>
    <t>36800200</t>
  </si>
  <si>
    <t>10212231669</t>
  </si>
  <si>
    <t>2410216A567TSB@shopee.com.br</t>
  </si>
  <si>
    <t>2410216A567TSB,003300</t>
  </si>
  <si>
    <t>23-10-2024 10:41:54</t>
  </si>
  <si>
    <t>6716a4af17d82b1e041589d6</t>
  </si>
  <si>
    <t>2000009619722732,2000009619726442</t>
  </si>
  <si>
    <t>21-10-2024 15:59:59</t>
  </si>
  <si>
    <t>KARINA</t>
  </si>
  <si>
    <t>FERNANDES FREIRE</t>
  </si>
  <si>
    <t>Rua Aguinaldo de Lima Nobre</t>
  </si>
  <si>
    <t>Casa das Orquídeas</t>
  </si>
  <si>
    <t>Tibau do Sul</t>
  </si>
  <si>
    <t>59178000</t>
  </si>
  <si>
    <t>28427207840</t>
  </si>
  <si>
    <t>Fernandes Freire</t>
  </si>
  <si>
    <t>2000006499128615,003308</t>
  </si>
  <si>
    <t>6716e252a0a0b043d37baf5f</t>
  </si>
  <si>
    <t>2000009622377654</t>
  </si>
  <si>
    <t>21-10-2024 20:22:58</t>
  </si>
  <si>
    <t>Nascente</t>
  </si>
  <si>
    <t>2000009622377654@mercadolibre.com</t>
  </si>
  <si>
    <t>Rua Caratinga</t>
  </si>
  <si>
    <t>595</t>
  </si>
  <si>
    <t>Referencia: antes da igreja monte carmelo, em um portao cinza escada descendo</t>
  </si>
  <si>
    <t>Nossa Senhora das Graças</t>
  </si>
  <si>
    <t>35060100</t>
  </si>
  <si>
    <t>06927553657</t>
  </si>
  <si>
    <t>anderson</t>
  </si>
  <si>
    <t>thiago reis nascente</t>
  </si>
  <si>
    <t>67170544e9193bcdcda5ec08</t>
  </si>
  <si>
    <t>2410227K0XD187</t>
  </si>
  <si>
    <t>21-10-2024 22:52:04</t>
  </si>
  <si>
    <t>Oliveira Da Silva</t>
  </si>
  <si>
    <t>06508908413@shopee.com.br</t>
  </si>
  <si>
    <t>Leonel Nilo</t>
  </si>
  <si>
    <t>100</t>
  </si>
  <si>
    <t>Barra</t>
  </si>
  <si>
    <t>Sirinhaém</t>
  </si>
  <si>
    <t>55580000</t>
  </si>
  <si>
    <t>06508908413</t>
  </si>
  <si>
    <t>2410227K0XD187@shopee.com.br</t>
  </si>
  <si>
    <t>2410227K0XD187,003311</t>
  </si>
  <si>
    <t>05-11-2024 21:00:00</t>
  </si>
  <si>
    <t>23-10-2024 22:52:05</t>
  </si>
  <si>
    <t>67171a54e9193bcdcda612ae</t>
  </si>
  <si>
    <t>2410227QYUE739</t>
  </si>
  <si>
    <t>22-10-2024 00:21:56</t>
  </si>
  <si>
    <t>2410227QYUE739@shopee.com.br</t>
  </si>
  <si>
    <t>2410227QYUE739,003312</t>
  </si>
  <si>
    <t>24-10-2024 00:21:56</t>
  </si>
  <si>
    <t>2024-10-22T13:36:34.892Z</t>
  </si>
  <si>
    <t>2024-10-22T16:43:17.530Z</t>
  </si>
  <si>
    <t>2024-10-22T19:12:54.275Z</t>
  </si>
  <si>
    <t>2024-10-22T23:21:46.743Z</t>
  </si>
  <si>
    <t>2024-10-22T14:37:05.493Z</t>
  </si>
  <si>
    <t>2024-10-22T13:27:40.339Z</t>
  </si>
  <si>
    <t>2000009622377654,003316</t>
  </si>
  <si>
    <t>campos alterados: status, sub_status
Nota Fiscal enviada para o Mercado Livre com sucesso</t>
  </si>
  <si>
    <t>6717a4a9332058ce46957cee</t>
  </si>
  <si>
    <t>2410228RW6266R</t>
  </si>
  <si>
    <t>22-10-2024 10:12:09</t>
  </si>
  <si>
    <t>Deslandes</t>
  </si>
  <si>
    <t>05460500770@shopee.com.br</t>
  </si>
  <si>
    <t>953</t>
  </si>
  <si>
    <t>Ap 1201</t>
  </si>
  <si>
    <t>20560000</t>
  </si>
  <si>
    <t>05460500770</t>
  </si>
  <si>
    <t>2410228RW6266R@shopee.com.br</t>
  </si>
  <si>
    <t>2410228RW6266R,003314</t>
  </si>
  <si>
    <t>24-10-2024 10:12:09</t>
  </si>
  <si>
    <t>6717a99a9b3eb0bcb1a05463</t>
  </si>
  <si>
    <t>2000009621200924,2000009621197136,2000009621200926</t>
  </si>
  <si>
    <t>22-10-2024 10:33:14</t>
  </si>
  <si>
    <t>Nathalia Campos</t>
  </si>
  <si>
    <t>de Pinho</t>
  </si>
  <si>
    <t>2000009621200926@mercadolibre.com</t>
  </si>
  <si>
    <t>Avenida Alda</t>
  </si>
  <si>
    <t>623</t>
  </si>
  <si>
    <t>Apto 25</t>
  </si>
  <si>
    <t>09910170</t>
  </si>
  <si>
    <t>35048770811</t>
  </si>
  <si>
    <t>2000006500026173,003317</t>
  </si>
  <si>
    <t>24-10-2024 00:00:00</t>
  </si>
  <si>
    <t>Desodorante Cristal Em Pedra Natural E Vegano 90g Piatan</t>
  </si>
  <si>
    <t>*1407</t>
  </si>
  <si>
    <t>6717aba36f69d6cca63b8971</t>
  </si>
  <si>
    <t>2410228TRQES1T</t>
  </si>
  <si>
    <t>22-10-2024 10:41:55</t>
  </si>
  <si>
    <t>Cleidelene</t>
  </si>
  <si>
    <t xml:space="preserve">Guariento Gomes </t>
  </si>
  <si>
    <t>16788038805@shopee.com.br</t>
  </si>
  <si>
    <t>Rua Guarantã</t>
  </si>
  <si>
    <t>Jd alvorada</t>
  </si>
  <si>
    <t>13382490</t>
  </si>
  <si>
    <t>16788038805</t>
  </si>
  <si>
    <t>2410228TRQES1T@shopee.com.br</t>
  </si>
  <si>
    <t>2410228TRQES1T,003318</t>
  </si>
  <si>
    <t>24-10-2024 10:41:55</t>
  </si>
  <si>
    <t>6717f61006feeccc8abdfe45</t>
  </si>
  <si>
    <t>24102396CT4T1R</t>
  </si>
  <si>
    <t>22-10-2024 15:59:28</t>
  </si>
  <si>
    <t>Diniz</t>
  </si>
  <si>
    <t>42690261898@shopee.com.br</t>
  </si>
  <si>
    <t>Vereador Ataliba da Costa Ávila</t>
  </si>
  <si>
    <t>Vila São Judas Tadeu</t>
  </si>
  <si>
    <t>Porangaba</t>
  </si>
  <si>
    <t>18260000</t>
  </si>
  <si>
    <t>42690261898</t>
  </si>
  <si>
    <t>24102396CT4T1R@shopee.com.br</t>
  </si>
  <si>
    <t>24102396CT4T1R,003324</t>
  </si>
  <si>
    <t>24-10-2024 15:59:28</t>
  </si>
  <si>
    <t>6717fdf1a023c1b084fb6cdd</t>
  </si>
  <si>
    <t>2410239DS2TNXT</t>
  </si>
  <si>
    <t>22-10-2024 16:33:05</t>
  </si>
  <si>
    <t>Ribeiro De Moraes Alves</t>
  </si>
  <si>
    <t>03616771110@shopee.com.br</t>
  </si>
  <si>
    <t>Rua RS12</t>
  </si>
  <si>
    <t>Quadra 12 lote 18</t>
  </si>
  <si>
    <t>Residencial Portal Sul</t>
  </si>
  <si>
    <t>Bela Vista de Goiás</t>
  </si>
  <si>
    <t>75240000</t>
  </si>
  <si>
    <t>03616771110</t>
  </si>
  <si>
    <t>2410239DS2TNXT@shopee.com.br</t>
  </si>
  <si>
    <t>2410239DS2TNXT,003326</t>
  </si>
  <si>
    <t>24-10-2024 16:33:05</t>
  </si>
  <si>
    <t>67180cccb75128f98b791ee8</t>
  </si>
  <si>
    <t>701-8276802-2592239</t>
  </si>
  <si>
    <t>22-10-2024 17:36:28</t>
  </si>
  <si>
    <t>Cancio de P Machado</t>
  </si>
  <si>
    <t>bk1p70x8wfkgy5k@marketplace.amazon.com.br</t>
  </si>
  <si>
    <t>98238-6000</t>
  </si>
  <si>
    <t>Avenida Sete s/nº  - Galeão - Rio de Janeiro</t>
  </si>
  <si>
    <t>BL 23, Apt 302</t>
  </si>
  <si>
    <t>Galeão</t>
  </si>
  <si>
    <t>21941535</t>
  </si>
  <si>
    <t>09394477705</t>
  </si>
  <si>
    <t>LEANDRO</t>
  </si>
  <si>
    <t>CANCIO DE P MACHADO</t>
  </si>
  <si>
    <t>701-8276802-2592239,003325</t>
  </si>
  <si>
    <t>30-10-2024 00:00:00</t>
  </si>
  <si>
    <t>67189b73bc0b96fb4a2a9fa0</t>
  </si>
  <si>
    <t>702-7302903-3562663</t>
  </si>
  <si>
    <t>23-10-2024 03:45:07</t>
  </si>
  <si>
    <t>Marcus</t>
  </si>
  <si>
    <t>Vinicius Corrêa da Conceiçâo</t>
  </si>
  <si>
    <t>9v431241t5y3h6x@marketplace.amazon.com.br</t>
  </si>
  <si>
    <t>2542-2018</t>
  </si>
  <si>
    <t>Rua Belfort Roxo, 417  Aptº</t>
  </si>
  <si>
    <t>302</t>
  </si>
  <si>
    <t>22020010</t>
  </si>
  <si>
    <t>966.625.307-00</t>
  </si>
  <si>
    <t>702-7302903-3562663,003327</t>
  </si>
  <si>
    <t>1471060514643-01</t>
  </si>
  <si>
    <t>2024-11-08 08:00:00Z</t>
  </si>
  <si>
    <t>107.2</t>
  </si>
  <si>
    <t>49.26</t>
  </si>
  <si>
    <t>-199.1</t>
  </si>
  <si>
    <t>2024-10-22 22:54:18Z</t>
  </si>
  <si>
    <t>A8F3930FC7C44B149D27FD7DF5CDAAF8</t>
  </si>
  <si>
    <t>B68D6EDE2FB8470A84CC5E0B4958077D</t>
  </si>
  <si>
    <t>25.06</t>
  </si>
  <si>
    <t>1471050514641-01</t>
  </si>
  <si>
    <t>João Vitor</t>
  </si>
  <si>
    <t>Correia da Silva</t>
  </si>
  <si>
    <t>06491608514</t>
  </si>
  <si>
    <t>jvcorreia97@live.com</t>
  </si>
  <si>
    <t>João Vitor  Correia da Silva</t>
  </si>
  <si>
    <t>Alameda das Hortênsias</t>
  </si>
  <si>
    <t>Bl 10 Apt 103</t>
  </si>
  <si>
    <t>Jardim Nova Esperança</t>
  </si>
  <si>
    <t>41370-780</t>
  </si>
  <si>
    <t>99.58</t>
  </si>
  <si>
    <t>24.05</t>
  </si>
  <si>
    <t>-185.12</t>
  </si>
  <si>
    <t>2024-10-22 21:56:07Z</t>
  </si>
  <si>
    <t>F4FCA76BBE8B45BBA8E219BB1178872A</t>
  </si>
  <si>
    <t>1566CCA99B2846D890C6A0FC6B4AAB4C</t>
  </si>
  <si>
    <t>1471020514639-01</t>
  </si>
  <si>
    <t xml:space="preserve">Jaqueline </t>
  </si>
  <si>
    <t xml:space="preserve">Tavares </t>
  </si>
  <si>
    <t>jaquetavares@msn.com</t>
  </si>
  <si>
    <t xml:space="preserve">Jaqueline  Tavares </t>
  </si>
  <si>
    <t>Rua Estônia</t>
  </si>
  <si>
    <t xml:space="preserve">Casa 2 </t>
  </si>
  <si>
    <t>09280-171</t>
  </si>
  <si>
    <t>151.25</t>
  </si>
  <si>
    <t>55.94</t>
  </si>
  <si>
    <t>11.71</t>
  </si>
  <si>
    <t>-388.95</t>
  </si>
  <si>
    <t>2024-10-22 19:04:12Z</t>
  </si>
  <si>
    <t>2060F1B6418B4DF4BD09192F3C6A88EC</t>
  </si>
  <si>
    <t>F8A4E2DBF8EA4C9FA764E26BB12BB85D</t>
  </si>
  <si>
    <t>13.97</t>
  </si>
  <si>
    <t>1471010514637-01</t>
  </si>
  <si>
    <t>Márcia Regina</t>
  </si>
  <si>
    <t>Griseli</t>
  </si>
  <si>
    <t>02621642993</t>
  </si>
  <si>
    <t>ancoradecristal@yahoo.com.br</t>
  </si>
  <si>
    <t>Erechim</t>
  </si>
  <si>
    <t>Janete Cristina Magro/Márcia Regina Griseli</t>
  </si>
  <si>
    <t>Rua Carlos Miranda</t>
  </si>
  <si>
    <t>Apt 23  Edifício Primavera</t>
  </si>
  <si>
    <t>99709-292</t>
  </si>
  <si>
    <t>245.56</t>
  </si>
  <si>
    <t>2024-10-22 18:25:20Z</t>
  </si>
  <si>
    <t>34E214D9608246648012A1184C369967</t>
  </si>
  <si>
    <t>A1E60088C7D3420794FB72441A284083</t>
  </si>
  <si>
    <t>2.8</t>
  </si>
  <si>
    <t>119.8</t>
  </si>
  <si>
    <t>2024-10-22 15:03:52Z</t>
  </si>
  <si>
    <t>06367100008832</t>
  </si>
  <si>
    <t>003002932</t>
  </si>
  <si>
    <t>1471010514635-01</t>
  </si>
  <si>
    <t>LEO</t>
  </si>
  <si>
    <t>Gaspar</t>
  </si>
  <si>
    <t>03291700317</t>
  </si>
  <si>
    <t>gasparleo@outlook.com</t>
  </si>
  <si>
    <t>Léo Jorge Ferreira Santos Gaspar</t>
  </si>
  <si>
    <t>Quadra QC 5 Rua L</t>
  </si>
  <si>
    <t>Jd Paineiras</t>
  </si>
  <si>
    <t>71687-362</t>
  </si>
  <si>
    <t>131.68</t>
  </si>
  <si>
    <t>5.18</t>
  </si>
  <si>
    <t>-43.02</t>
  </si>
  <si>
    <t>025724</t>
  </si>
  <si>
    <t>2024-10-22 18:08:05Z</t>
  </si>
  <si>
    <t>B1C8191DB2934AB6AA1C963E54598420</t>
  </si>
  <si>
    <t>DFFF14562ABB495C8FE208018AC1876A</t>
  </si>
  <si>
    <t>5.19</t>
  </si>
  <si>
    <t>1471010514633-01</t>
  </si>
  <si>
    <t>Leão</t>
  </si>
  <si>
    <t>07166110660</t>
  </si>
  <si>
    <t>priscilamoleao@hotmail.com</t>
  </si>
  <si>
    <t>PRISCILA LEAO</t>
  </si>
  <si>
    <t>Estrada Benvindo de Novaes</t>
  </si>
  <si>
    <t>bloco 7 apartamento 801</t>
  </si>
  <si>
    <t>22790-382</t>
  </si>
  <si>
    <t>2024-10-25 17:59:28Z</t>
  </si>
  <si>
    <t>150.06</t>
  </si>
  <si>
    <t>-223.24</t>
  </si>
  <si>
    <t>076522</t>
  </si>
  <si>
    <t>2024-10-22 17:59:33Z</t>
  </si>
  <si>
    <t>1CDB71386D1643EBAC0E5ADA124DBE3A</t>
  </si>
  <si>
    <t>77B163851AB64F3AB6ECB55CACD8FB81</t>
  </si>
  <si>
    <t>69.92</t>
  </si>
  <si>
    <t>21.07</t>
  </si>
  <si>
    <t>1471000514625-01</t>
  </si>
  <si>
    <t>wilson@vipower.com.br</t>
  </si>
  <si>
    <t>Wilson Lisboa</t>
  </si>
  <si>
    <t>Apto 940</t>
  </si>
  <si>
    <t>01539-010</t>
  </si>
  <si>
    <t>2024-10-25 16:35:16Z</t>
  </si>
  <si>
    <t>2024-9-17 / Tema da campanha / Destinatários</t>
  </si>
  <si>
    <t>145.32</t>
  </si>
  <si>
    <t>19.84</t>
  </si>
  <si>
    <t>-34.08</t>
  </si>
  <si>
    <t>2024-10-22 16:35:25Z</t>
  </si>
  <si>
    <t>763C1ECC3A304BA49E2B7C580FD3EE17</t>
  </si>
  <si>
    <t>D9000A504759425B84DD0DB988DA448A</t>
  </si>
  <si>
    <t>2024-10-22 15:03:54Z</t>
  </si>
  <si>
    <t>06367100008833</t>
  </si>
  <si>
    <t>003002933</t>
  </si>
  <si>
    <t>1470990514623-01</t>
  </si>
  <si>
    <t>Kellyanny</t>
  </si>
  <si>
    <t>01636202705</t>
  </si>
  <si>
    <t>kellyannyasilva39@gmail.com</t>
  </si>
  <si>
    <t>Kellyanny  Silva</t>
  </si>
  <si>
    <t>Quadra QNL 9 Bloco B</t>
  </si>
  <si>
    <t>Ed. Mar Adriático</t>
  </si>
  <si>
    <t>72151-012</t>
  </si>
  <si>
    <t>2024-10-29 16:25:34Z</t>
  </si>
  <si>
    <t>2024-10-22 16:25:39Z</t>
  </si>
  <si>
    <t>56EF76DF310E4CC1A4FF7D8434C5C1E0</t>
  </si>
  <si>
    <t>56929ECA61A14B159F34315E166E6EBC</t>
  </si>
  <si>
    <t>06367100008834</t>
  </si>
  <si>
    <t>003002934</t>
  </si>
  <si>
    <t>1470990514621-01</t>
  </si>
  <si>
    <t>sr.lariissa@gmail.com</t>
  </si>
  <si>
    <t>Bombinhas</t>
  </si>
  <si>
    <t>Larissa Silva</t>
  </si>
  <si>
    <t xml:space="preserve">Rua Rio Canindé </t>
  </si>
  <si>
    <t>Casa marrom com grade branca de esquina</t>
  </si>
  <si>
    <t>Zimbros</t>
  </si>
  <si>
    <t>88215-000</t>
  </si>
  <si>
    <t>2024-11-01 16:24:56Z</t>
  </si>
  <si>
    <t>104.86</t>
  </si>
  <si>
    <t>13.1</t>
  </si>
  <si>
    <t>-168.82</t>
  </si>
  <si>
    <t>0037</t>
  </si>
  <si>
    <t>2024-10-22 16:24:52Z</t>
  </si>
  <si>
    <t>B2AF4FA07EC94CB29465B9563D919FFC</t>
  </si>
  <si>
    <t>6A435DCE0E174CDDB005B79391B9D5A2</t>
  </si>
  <si>
    <t>13.98</t>
  </si>
  <si>
    <t>2024-10-22 15:03:55Z</t>
  </si>
  <si>
    <t>06367100008835</t>
  </si>
  <si>
    <t>003002935</t>
  </si>
  <si>
    <t>1470990514617-01</t>
  </si>
  <si>
    <t>CYNIRA HELENA</t>
  </si>
  <si>
    <t>GUITLER NOGUEIRA</t>
  </si>
  <si>
    <t>helenaguitler@hotmail.com</t>
  </si>
  <si>
    <t>CYNIRA HELENA GUITLER NOGUEIRA</t>
  </si>
  <si>
    <t>Rua Francisca de Paula</t>
  </si>
  <si>
    <t>apto 112 - Ed. Deise - esquina com a rua Renato Rinaldi</t>
  </si>
  <si>
    <t>03436-000</t>
  </si>
  <si>
    <t>2024-10-25 15:43:54Z</t>
  </si>
  <si>
    <t>16.41</t>
  </si>
  <si>
    <t>2024-10-22 15:44:02Z</t>
  </si>
  <si>
    <t>D06ABCB8DD4A44D2AC591E02D6B199BA</t>
  </si>
  <si>
    <t>53BE175EB9C5473281D84CC9EB30ADE1</t>
  </si>
  <si>
    <t>2.08</t>
  </si>
  <si>
    <t>1470980514613-01</t>
  </si>
  <si>
    <t>Consuelo</t>
  </si>
  <si>
    <t>ALBERT</t>
  </si>
  <si>
    <t>consueloalbert@gmail.com</t>
  </si>
  <si>
    <t>Consuelo ALBERT</t>
  </si>
  <si>
    <t>Rua Ministro Calógeras</t>
  </si>
  <si>
    <t>Ap 163 T2</t>
  </si>
  <si>
    <t>Anita Garibaldi</t>
  </si>
  <si>
    <t>89202-008</t>
  </si>
  <si>
    <t>2024-10-28 14:58:16Z</t>
  </si>
  <si>
    <t>186.59</t>
  </si>
  <si>
    <t>59.33</t>
  </si>
  <si>
    <t>-32.91</t>
  </si>
  <si>
    <t>Cupom Carrinho Abandonado VOLTA15, Brinde Sacola Presenteável G, Frete grátis</t>
  </si>
  <si>
    <t>C4PD98</t>
  </si>
  <si>
    <t>2024-10-22 14:58:23Z</t>
  </si>
  <si>
    <t>6385146FAE9045939767AB91196801A2</t>
  </si>
  <si>
    <t>60FA9F074B7942258C9E09AA63579F71</t>
  </si>
  <si>
    <t>127.26</t>
  </si>
  <si>
    <t>14.88</t>
  </si>
  <si>
    <t>1470970514609-01</t>
  </si>
  <si>
    <t>JO VERISSIMO</t>
  </si>
  <si>
    <t>TEIXEIRA DA SILVA</t>
  </si>
  <si>
    <t>06515349335</t>
  </si>
  <si>
    <t>verissimo.jo@hotmail.com</t>
  </si>
  <si>
    <t>Crateús</t>
  </si>
  <si>
    <t>JAINE LIMA DE SOUSA</t>
  </si>
  <si>
    <t>Rua Agaci Machado</t>
  </si>
  <si>
    <t>CASA, PRÓXIMO AO POSTO SÃO CRISTÓVÃO</t>
  </si>
  <si>
    <t>José Rosa</t>
  </si>
  <si>
    <t>63707-475</t>
  </si>
  <si>
    <t>2024-11-06 14:25:31Z</t>
  </si>
  <si>
    <t>219.73</t>
  </si>
  <si>
    <t>11.68</t>
  </si>
  <si>
    <t>-181.27</t>
  </si>
  <si>
    <t>0828</t>
  </si>
  <si>
    <t>2024-10-22 14:25:37Z</t>
  </si>
  <si>
    <t>F8AA1C94F69042AB8CE1968DDB8ACCD6</t>
  </si>
  <si>
    <t>A22486E3B5B04C6CA339664170BD9DDE</t>
  </si>
  <si>
    <t>143.82</t>
  </si>
  <si>
    <t>5.84</t>
  </si>
  <si>
    <t>5.92</t>
  </si>
  <si>
    <t>1470930514593-01</t>
  </si>
  <si>
    <t>Atala</t>
  </si>
  <si>
    <t>Pireneus de Oliveira</t>
  </si>
  <si>
    <t>atalapireneus@gmail.com</t>
  </si>
  <si>
    <t>Pirenópolis</t>
  </si>
  <si>
    <t>Atala  Pireneus de Oliveira</t>
  </si>
  <si>
    <t>Rua: Pireneus</t>
  </si>
  <si>
    <t>Pousada rio das almas</t>
  </si>
  <si>
    <t>72980-240</t>
  </si>
  <si>
    <t>2024-10-30 09:49:23Z</t>
  </si>
  <si>
    <t>111.25</t>
  </si>
  <si>
    <t>-192.15</t>
  </si>
  <si>
    <t>Compre e Ganhe, A Vista, Frete grátis, Esquenta com 65% OFF</t>
  </si>
  <si>
    <t>2024-10-22 09:49:30Z</t>
  </si>
  <si>
    <t>9B964CDC5C9F483481D264C145347A12</t>
  </si>
  <si>
    <t>551290FF3A0B4F629550FFA793CE5079</t>
  </si>
  <si>
    <t>15.52</t>
  </si>
  <si>
    <t>2024-10-22 15:03:56Z</t>
  </si>
  <si>
    <t>06367100008836</t>
  </si>
  <si>
    <t>003002936</t>
  </si>
  <si>
    <t>2024-10-22 15:03:57Z</t>
  </si>
  <si>
    <t>06367100008837</t>
  </si>
  <si>
    <t>003002937</t>
  </si>
  <si>
    <t>2024-10-22 15:03:59Z</t>
  </si>
  <si>
    <t>06367100008838</t>
  </si>
  <si>
    <t>003002938</t>
  </si>
  <si>
    <t>2024-10-22 15:04:00Z</t>
  </si>
  <si>
    <t>06367100008839</t>
  </si>
  <si>
    <t>003002939</t>
  </si>
  <si>
    <t>2024-10-22 15:04:01Z</t>
  </si>
  <si>
    <t>06367100008840</t>
  </si>
  <si>
    <t>003002940</t>
  </si>
  <si>
    <t>2024-10-22 15:04:03Z</t>
  </si>
  <si>
    <t>06367100008841</t>
  </si>
  <si>
    <t>003002941</t>
  </si>
  <si>
    <t>2024-10-22 15:03:49Z</t>
  </si>
  <si>
    <t>06367100008828</t>
  </si>
  <si>
    <t>003002928</t>
  </si>
  <si>
    <t>06367100008829</t>
  </si>
  <si>
    <t>003002929</t>
  </si>
  <si>
    <t>2024-10-22 15:03:50Z</t>
  </si>
  <si>
    <t>06367100008830</t>
  </si>
  <si>
    <t>003002930</t>
  </si>
  <si>
    <t>2024-10-22 15:03:51Z</t>
  </si>
  <si>
    <t>06367100008831</t>
  </si>
  <si>
    <t>003002931</t>
  </si>
  <si>
    <t>2024-10-22 15:03:46Z</t>
  </si>
  <si>
    <t>06367100008827</t>
  </si>
  <si>
    <t>003002927</t>
  </si>
  <si>
    <t>2024-10-23 14:54:20Z</t>
  </si>
  <si>
    <t>06367100008843</t>
  </si>
  <si>
    <t>003002960</t>
  </si>
  <si>
    <t>2024-10-23 14:54:22Z</t>
  </si>
  <si>
    <t>06367100008844</t>
  </si>
  <si>
    <t>003002961</t>
  </si>
  <si>
    <t>1471270514675-01</t>
  </si>
  <si>
    <t xml:space="preserve">Camilla </t>
  </si>
  <si>
    <t>00498172309</t>
  </si>
  <si>
    <t>camilla.christie.ro@gmail.com</t>
  </si>
  <si>
    <t xml:space="preserve">Camilla  Oliveira </t>
  </si>
  <si>
    <t>Quadra ARNE 14 Alameda 23</t>
  </si>
  <si>
    <t>77006-146</t>
  </si>
  <si>
    <t>78.81</t>
  </si>
  <si>
    <t>5.6</t>
  </si>
  <si>
    <t>-135.09</t>
  </si>
  <si>
    <t>2024-10-23 19:58:18Z</t>
  </si>
  <si>
    <t>1F65FDD1EA9B464EA44F996F8808B05B</t>
  </si>
  <si>
    <t>414FDA91284E443084F1BCE16AE7CAD1</t>
  </si>
  <si>
    <t>1471260514667-01</t>
  </si>
  <si>
    <t xml:space="preserve">Shi Juin </t>
  </si>
  <si>
    <t>Lam</t>
  </si>
  <si>
    <t>klaralsj@gmail.com</t>
  </si>
  <si>
    <t>Shi Juin  Lam</t>
  </si>
  <si>
    <t>Rua Ivana Bittar Righi</t>
  </si>
  <si>
    <t>Condomínio Reserva das Paineiras</t>
  </si>
  <si>
    <t>Ondas</t>
  </si>
  <si>
    <t>13403-714</t>
  </si>
  <si>
    <t>5.88</t>
  </si>
  <si>
    <t>2024-10-23 18:52:20Z</t>
  </si>
  <si>
    <t>64091E1FE2FB46ACACA57F6752C593C5</t>
  </si>
  <si>
    <t>37D87ADB26464058B728DFAAA6AA1E66</t>
  </si>
  <si>
    <t>1471230514663-01</t>
  </si>
  <si>
    <t xml:space="preserve">Talita </t>
  </si>
  <si>
    <t xml:space="preserve">Santos </t>
  </si>
  <si>
    <t>talitalarissadss@gmail.com</t>
  </si>
  <si>
    <t>Pitanga</t>
  </si>
  <si>
    <t xml:space="preserve">Talita  Santos </t>
  </si>
  <si>
    <t xml:space="preserve">Rua João Gonçalves Padilha </t>
  </si>
  <si>
    <t xml:space="preserve">Em frente ao Restaurante Arco-íris </t>
  </si>
  <si>
    <t>Maria do Carmo</t>
  </si>
  <si>
    <t>85200-150</t>
  </si>
  <si>
    <t>2024-11-11 15:42:58Z</t>
  </si>
  <si>
    <t>109.16</t>
  </si>
  <si>
    <t>28.6</t>
  </si>
  <si>
    <t>-212.44</t>
  </si>
  <si>
    <t>2024-10-23 15:43:05Z</t>
  </si>
  <si>
    <t>7A26556B84EF423A837ED724E6C24BF1</t>
  </si>
  <si>
    <t>CD864DCE59EC472199E51F304B67E6C7</t>
  </si>
  <si>
    <t>14.31</t>
  </si>
  <si>
    <t>1471210514661-01</t>
  </si>
  <si>
    <t>Juliane de Sousa</t>
  </si>
  <si>
    <t>julianne.beautyestetica@gmail.com</t>
  </si>
  <si>
    <t>Juliane de Sousa Silva</t>
  </si>
  <si>
    <t>Rua Lopo Dias</t>
  </si>
  <si>
    <t>Recanto Silvestre (Fazendinha)</t>
  </si>
  <si>
    <t>06530-201</t>
  </si>
  <si>
    <t>2024-10-28 14:18:17Z</t>
  </si>
  <si>
    <t>052466</t>
  </si>
  <si>
    <t>2024-10-23 14:18:27Z</t>
  </si>
  <si>
    <t>4051F6A777B248FDAA4FE81FD7231CAF</t>
  </si>
  <si>
    <t>817307CC82BE483A89765DA17FF6BEE1</t>
  </si>
  <si>
    <t>0.15</t>
  </si>
  <si>
    <t>0.11</t>
  </si>
  <si>
    <t>20.28</t>
  </si>
  <si>
    <t>1471210514659-01</t>
  </si>
  <si>
    <t>cleydivan</t>
  </si>
  <si>
    <t>wanderley</t>
  </si>
  <si>
    <t>cleydivan@hotmail.com</t>
  </si>
  <si>
    <t>cleydivan de Sousa Vanderley</t>
  </si>
  <si>
    <t>Rua FL 32</t>
  </si>
  <si>
    <t>qd. E lt. 27</t>
  </si>
  <si>
    <t>Residencial Itália</t>
  </si>
  <si>
    <t>74595-307</t>
  </si>
  <si>
    <t>2024-10-24 14:08:50Z</t>
  </si>
  <si>
    <t>filipe_todo_site_com_30_off</t>
  </si>
  <si>
    <t>197.51</t>
  </si>
  <si>
    <t>53.91</t>
  </si>
  <si>
    <t>107.82</t>
  </si>
  <si>
    <t>1.48</t>
  </si>
  <si>
    <t>-207.29</t>
  </si>
  <si>
    <t>2024-10-23 14:08:56Z</t>
  </si>
  <si>
    <t>3B894BE320E74886B1BCF63419561C33</t>
  </si>
  <si>
    <t>406EA1E3B86D49A284F722C3711E9C58</t>
  </si>
  <si>
    <t>0.74</t>
  </si>
  <si>
    <t>0.75</t>
  </si>
  <si>
    <t>2024-10-23 14:54:23Z</t>
  </si>
  <si>
    <t>06367100008845</t>
  </si>
  <si>
    <t>003002962</t>
  </si>
  <si>
    <t>2024-10-23 14:54:25Z</t>
  </si>
  <si>
    <t>06367100008846</t>
  </si>
  <si>
    <t>003002963</t>
  </si>
  <si>
    <t>2024-10-23 14:54:26Z</t>
  </si>
  <si>
    <t>06367100008847</t>
  </si>
  <si>
    <t>003002964</t>
  </si>
  <si>
    <t>2024-10-23 14:54:27Z</t>
  </si>
  <si>
    <t>06367100008848</t>
  </si>
  <si>
    <t>003002965</t>
  </si>
  <si>
    <t>2024-10-23 14:54:18Z</t>
  </si>
  <si>
    <t>06367100008842</t>
  </si>
  <si>
    <t>003002943</t>
  </si>
  <si>
    <t>1471210514657-01</t>
  </si>
  <si>
    <t>ANGELA</t>
  </si>
  <si>
    <t>TEIXEIRA</t>
  </si>
  <si>
    <t>angelaateixeira99@gmail.com</t>
  </si>
  <si>
    <t>ANGELA A. TEIXEIRA</t>
  </si>
  <si>
    <t>Rua Barão do Rio Branco</t>
  </si>
  <si>
    <t xml:space="preserve">1º andar </t>
  </si>
  <si>
    <t>Sete de Setembro</t>
  </si>
  <si>
    <t>89114-730</t>
  </si>
  <si>
    <t>2024-10-31 13:34:03Z</t>
  </si>
  <si>
    <t>282.58</t>
  </si>
  <si>
    <t>0673</t>
  </si>
  <si>
    <t>2024-10-23 13:34:13Z</t>
  </si>
  <si>
    <t>77DF3955C7BD4E8EA8F9C67D3118CADF</t>
  </si>
  <si>
    <t>CEDBC11C48E54A309B754B46A49F5665</t>
  </si>
  <si>
    <t>3.75</t>
  </si>
  <si>
    <t>1471190514655-01</t>
  </si>
  <si>
    <t xml:space="preserve">Vieira </t>
  </si>
  <si>
    <t>ritadecassiafvieira@hotmail.com</t>
  </si>
  <si>
    <t>Atibaia</t>
  </si>
  <si>
    <t xml:space="preserve">Rita Vieira </t>
  </si>
  <si>
    <t>Rua Independência</t>
  </si>
  <si>
    <t>Vila Rica</t>
  </si>
  <si>
    <t>12940-342</t>
  </si>
  <si>
    <t>2024-10-31 11:59:50Z</t>
  </si>
  <si>
    <t>372.96</t>
  </si>
  <si>
    <t>-377.84</t>
  </si>
  <si>
    <t>2024-10-23 11:59:59Z</t>
  </si>
  <si>
    <t>6D25BBF4DB1D400E9F85E69563BDD73A</t>
  </si>
  <si>
    <t>6BC598839BEB4B878ECE230648DCCFEB</t>
  </si>
  <si>
    <t>5.85</t>
  </si>
  <si>
    <t>1471190514653-01</t>
  </si>
  <si>
    <t>Betazza</t>
  </si>
  <si>
    <t>mhbetazza@hotmail.com</t>
  </si>
  <si>
    <t>Mariahelena</t>
  </si>
  <si>
    <t>Rua Pica Pau</t>
  </si>
  <si>
    <t>Apto 03</t>
  </si>
  <si>
    <t>86700-100</t>
  </si>
  <si>
    <t>2024-10-31 11:49:02Z</t>
  </si>
  <si>
    <t>392.02</t>
  </si>
  <si>
    <t>2024-10-23 11:49:12Z</t>
  </si>
  <si>
    <t>C79C36FBB82547E8BFDB3F2C26B6EC18</t>
  </si>
  <si>
    <t>9A324030DB044D439A9F897CD036F083</t>
  </si>
  <si>
    <t>25.93</t>
  </si>
  <si>
    <t>Mix de Óleos Essenciais Relaxe 10ml Piatan  Mix Oleos Essenciais Sono Relaxante 10ml</t>
  </si>
  <si>
    <t>89.9</t>
  </si>
  <si>
    <t>/mix-de-oleos-essenciais-relaxe-10ml/p</t>
  </si>
  <si>
    <t>1471160514647-01</t>
  </si>
  <si>
    <t>lemos</t>
  </si>
  <si>
    <t>vanessarjbangu@outlook.com</t>
  </si>
  <si>
    <t>Vanessa  lemos</t>
  </si>
  <si>
    <t>Rua Pitanga do Gericinó</t>
  </si>
  <si>
    <t>lote 73</t>
  </si>
  <si>
    <t>Bangu</t>
  </si>
  <si>
    <t>21853-002</t>
  </si>
  <si>
    <t>2024-10-29 09:28:17Z</t>
  </si>
  <si>
    <t>78.9</t>
  </si>
  <si>
    <t>7.97</t>
  </si>
  <si>
    <t>-63.53</t>
  </si>
  <si>
    <t>0069</t>
  </si>
  <si>
    <t>2024-10-23 09:28:24Z</t>
  </si>
  <si>
    <t>8DF667B5DAE44155BD46E68D78243A5E</t>
  </si>
  <si>
    <t>57845A866305463CBA4E214A81B99754</t>
  </si>
  <si>
    <t>3.99</t>
  </si>
  <si>
    <t>1471160514645-01</t>
  </si>
  <si>
    <t xml:space="preserve">Franciene </t>
  </si>
  <si>
    <t xml:space="preserve">Morais </t>
  </si>
  <si>
    <t>fran.cica@hotmail.com</t>
  </si>
  <si>
    <t xml:space="preserve">Franciene  Morais </t>
  </si>
  <si>
    <t>Rua Delmar Soares</t>
  </si>
  <si>
    <t>Vila Pedra Branca</t>
  </si>
  <si>
    <t>02635-170</t>
  </si>
  <si>
    <t>2024-10-28 08:56:37Z</t>
  </si>
  <si>
    <t>54.21</t>
  </si>
  <si>
    <t>19.76</t>
  </si>
  <si>
    <t>-75.05</t>
  </si>
  <si>
    <t>2024-10-23 08:56:46Z</t>
  </si>
  <si>
    <t>8F5116136823445F81B7A3EE61B5F110</t>
  </si>
  <si>
    <t>DA3FDF352B764E4980CAC26E0907AFF5</t>
  </si>
  <si>
    <t>2024-10-23 14:54:38Z</t>
  </si>
  <si>
    <t>06367100008855</t>
  </si>
  <si>
    <t>003002972</t>
  </si>
  <si>
    <t>2024-10-23 14:54:40Z</t>
  </si>
  <si>
    <t>06367100008856</t>
  </si>
  <si>
    <t>003002973</t>
  </si>
  <si>
    <t>2024-10-23 14:54:41Z</t>
  </si>
  <si>
    <t>06367100008857</t>
  </si>
  <si>
    <t>003002974</t>
  </si>
  <si>
    <t>2024-10-23 14:54:43Z</t>
  </si>
  <si>
    <t>06367100008858</t>
  </si>
  <si>
    <t>003002975</t>
  </si>
  <si>
    <t>2024-10-23 14:54:44Z</t>
  </si>
  <si>
    <t>06367100008859</t>
  </si>
  <si>
    <t>003002976</t>
  </si>
  <si>
    <t>2024-10-23 14:54:46Z</t>
  </si>
  <si>
    <t>06367100008860</t>
  </si>
  <si>
    <t>003002977</t>
  </si>
  <si>
    <t>2024-10-23 14:54:48Z</t>
  </si>
  <si>
    <t>06367100008861</t>
  </si>
  <si>
    <t>003002978</t>
  </si>
  <si>
    <t>2024-10-23 14:54:49Z</t>
  </si>
  <si>
    <t>06367100008862</t>
  </si>
  <si>
    <t>003002979</t>
  </si>
  <si>
    <t>2024-10-23 14:54:50Z</t>
  </si>
  <si>
    <t>06367100008863</t>
  </si>
  <si>
    <t>003002980</t>
  </si>
  <si>
    <t>2024-10-23 14:54:52Z</t>
  </si>
  <si>
    <t>06367100008864</t>
  </si>
  <si>
    <t>003002981</t>
  </si>
  <si>
    <t>2024-10-23 14:54:35Z</t>
  </si>
  <si>
    <t>06367100008853</t>
  </si>
  <si>
    <t>003002970</t>
  </si>
  <si>
    <t>2024-10-23 14:54:37Z</t>
  </si>
  <si>
    <t>06367100008854</t>
  </si>
  <si>
    <t>003002971</t>
  </si>
  <si>
    <t>2024-10-23 14:54:34Z</t>
  </si>
  <si>
    <t>06367100008852</t>
  </si>
  <si>
    <t>003002969</t>
  </si>
  <si>
    <t>2024-10-23 14:54:29Z</t>
  </si>
  <si>
    <t>06367100008849</t>
  </si>
  <si>
    <t>003002966</t>
  </si>
  <si>
    <t>2024-10-23 14:54:32Z</t>
  </si>
  <si>
    <t>06367100008851</t>
  </si>
  <si>
    <t>003002968</t>
  </si>
  <si>
    <t>2024-10-23 14:54:30Z</t>
  </si>
  <si>
    <t>06367100008850</t>
  </si>
  <si>
    <t>003002967</t>
  </si>
  <si>
    <t>2024-10-24T00:26:41.481Z</t>
  </si>
  <si>
    <t>Ocorreu um erro ao tentar enviar a Nota Fiscal ao Marketplace, por favor valide as informações da Nota fiscal e reenvie a notificação para uma nova tentativa.
Nota Fiscal aceita pelo Marketplace.
Aguardando a retirada do pacote pela Amazon do vendedor.
Agendado a coleta do pedido no período entre 23/10/24 16:00 e 23/10/24 21:00
A Amazon retirou o pacote do vendedor.</t>
  </si>
  <si>
    <t>Nota Fiscal aceita pelo Marketplace.
Agendado a coleta do pedido no período entre 24/10/24 16:00 e 24/10/24 21:00
Aguardando a retirada do pacote pela Amazon do vendedor.
A Amazon retirou o pacote do vendedor.</t>
  </si>
  <si>
    <t>671984fb5ad50dcebef118e3</t>
  </si>
  <si>
    <t>241023BHEQGS4N</t>
  </si>
  <si>
    <t>23-10-2024 20:21:31</t>
  </si>
  <si>
    <t>MAIRA</t>
  </si>
  <si>
    <t>CRISTINA SANTOS DE OLVEIRA</t>
  </si>
  <si>
    <t>41730790879@shopee.com.br</t>
  </si>
  <si>
    <t>Avenida Orlando Scutare</t>
  </si>
  <si>
    <t>PORTÃO DOURADO COM PLANTAS NF</t>
  </si>
  <si>
    <t>Adalberto roxo 2</t>
  </si>
  <si>
    <t>14806780</t>
  </si>
  <si>
    <t>41730790879</t>
  </si>
  <si>
    <t>241023BHEQGS4N@shopee.com.br</t>
  </si>
  <si>
    <t>241023BHEQGS4N,003361</t>
  </si>
  <si>
    <t>25-10-2024 20:21:31</t>
  </si>
  <si>
    <t>1471540514741-01</t>
  </si>
  <si>
    <t>natalia</t>
  </si>
  <si>
    <t>barreto</t>
  </si>
  <si>
    <t>natalia.floyd@hotmail.com</t>
  </si>
  <si>
    <t>natalia barreto</t>
  </si>
  <si>
    <t>Rua Espártaco</t>
  </si>
  <si>
    <t>apto 24</t>
  </si>
  <si>
    <t>05045-000</t>
  </si>
  <si>
    <t>111.27</t>
  </si>
  <si>
    <t>10.91</t>
  </si>
  <si>
    <t>-242.13</t>
  </si>
  <si>
    <t>2024-10-24 23:23:29Z</t>
  </si>
  <si>
    <t>78412829ABB0477E8E7EF587AE3B8B92</t>
  </si>
  <si>
    <t>4D55B88FFA0E497391D586266087E420</t>
  </si>
  <si>
    <t>1471530514739-01</t>
  </si>
  <si>
    <t>Mangialardo</t>
  </si>
  <si>
    <t>andreamangialardo@yahoo.com.br</t>
  </si>
  <si>
    <t>Andréa Baraldi Mangialardo</t>
  </si>
  <si>
    <t>Quadra SQS 209 Bloco G</t>
  </si>
  <si>
    <t>apartamento</t>
  </si>
  <si>
    <t>70272-070</t>
  </si>
  <si>
    <t>312.12</t>
  </si>
  <si>
    <t>-524.58</t>
  </si>
  <si>
    <t>2024-10-24 22:09:24Z</t>
  </si>
  <si>
    <t>C839494DEC7245F6BE08DA56F0CAA804</t>
  </si>
  <si>
    <t>1B118601D00A4833A72A76ED23F30A25</t>
  </si>
  <si>
    <t>76.6</t>
  </si>
  <si>
    <t>0.27</t>
  </si>
  <si>
    <t>14.62</t>
  </si>
  <si>
    <t>1471530514737-01</t>
  </si>
  <si>
    <t>Rodrigues Ramos</t>
  </si>
  <si>
    <t>bru.rramoss@gmail.com</t>
  </si>
  <si>
    <t>Bruna Rodrigues Ramos</t>
  </si>
  <si>
    <t>Rua Agostinho Gomes</t>
  </si>
  <si>
    <t>Ap 408</t>
  </si>
  <si>
    <t>Ipiranga</t>
  </si>
  <si>
    <t>04206-000</t>
  </si>
  <si>
    <t>Nyleferrari</t>
  </si>
  <si>
    <t>194.19</t>
  </si>
  <si>
    <t>-292.2</t>
  </si>
  <si>
    <t>Esquenta com 65% OFF, Frete grátis, FRETE GRÁTIS INFLUENCER</t>
  </si>
  <si>
    <t>2024-10-24 21:54:43Z</t>
  </si>
  <si>
    <t>493E22FD3CBE4072BEA2FBF68AE78AE4</t>
  </si>
  <si>
    <t>BC76318DEFDE4F96BFFC5357FE85200A</t>
  </si>
  <si>
    <t>1471520514735-01</t>
  </si>
  <si>
    <t>Sabrina Pereira</t>
  </si>
  <si>
    <t>sabrinapereiragoncalves1989@gmail.com</t>
  </si>
  <si>
    <t>Ribeirão das Neves</t>
  </si>
  <si>
    <t>Sabrina Pereira  Gonçalves</t>
  </si>
  <si>
    <t>Rua Alvinópolis</t>
  </si>
  <si>
    <t>113 c</t>
  </si>
  <si>
    <t>Casa sem muro</t>
  </si>
  <si>
    <t>Kátia (Justinópolis)</t>
  </si>
  <si>
    <t>33935-480</t>
  </si>
  <si>
    <t>68.94</t>
  </si>
  <si>
    <t>13.58</t>
  </si>
  <si>
    <t>2024-10-24 21:23:41Z</t>
  </si>
  <si>
    <t>CC723DDE34844CAFB569EEEA15A1698D</t>
  </si>
  <si>
    <t>AC5FFF989AEA4401BD201CA9C58293E9</t>
  </si>
  <si>
    <t>6.04</t>
  </si>
  <si>
    <t>1471520514733-01</t>
  </si>
  <si>
    <t xml:space="preserve">Da Silva </t>
  </si>
  <si>
    <t>ana.lkc1976@gmail.com</t>
  </si>
  <si>
    <t>Alexânia</t>
  </si>
  <si>
    <t xml:space="preserve">Ana Maria Da Silva </t>
  </si>
  <si>
    <t>Rua 160quadra271lote08</t>
  </si>
  <si>
    <t xml:space="preserve">Vila Bené </t>
  </si>
  <si>
    <t>72930-000</t>
  </si>
  <si>
    <t>paid</t>
  </si>
  <si>
    <t>fb</t>
  </si>
  <si>
    <t>120212687784430172</t>
  </si>
  <si>
    <t>55.79</t>
  </si>
  <si>
    <t>5.21</t>
  </si>
  <si>
    <t>-61.44</t>
  </si>
  <si>
    <t>2024-10-24 21:22:19Z</t>
  </si>
  <si>
    <t>BD06C73447EA494196E9A91BFE1C65AF</t>
  </si>
  <si>
    <t>6B2CFD45B57D4C7985E6843C80052F64</t>
  </si>
  <si>
    <t>12.58</t>
  </si>
  <si>
    <t>5.22</t>
  </si>
  <si>
    <t>2.61</t>
  </si>
  <si>
    <t>1471510514731-01</t>
  </si>
  <si>
    <t>rachelpaivamk@gmail.com</t>
  </si>
  <si>
    <t>Rachel Paiva</t>
  </si>
  <si>
    <t>Rua Dois de Dezembro</t>
  </si>
  <si>
    <t xml:space="preserve">Papelaria didáticos </t>
  </si>
  <si>
    <t>57020-120</t>
  </si>
  <si>
    <t>100.56</t>
  </si>
  <si>
    <t>-186.84</t>
  </si>
  <si>
    <t>2024-10-24 20:21:48Z</t>
  </si>
  <si>
    <t>0F5CF0B9F9464B1387130D7D88C08AC4</t>
  </si>
  <si>
    <t>DA29E22D4A10441DBED7BC087F1D119E</t>
  </si>
  <si>
    <t>12.48</t>
  </si>
  <si>
    <t>1471510514729-01</t>
  </si>
  <si>
    <t>marcia.tecnologa@gmail.com</t>
  </si>
  <si>
    <t>Márcia M. Pereira</t>
  </si>
  <si>
    <t>conj 14</t>
  </si>
  <si>
    <t>05415-012</t>
  </si>
  <si>
    <t>85.5</t>
  </si>
  <si>
    <t>19.75</t>
  </si>
  <si>
    <t>013092</t>
  </si>
  <si>
    <t>2024-10-24 20:12:49Z</t>
  </si>
  <si>
    <t>8EACA4B52DA54C9E98700C27BEEF4DF6</t>
  </si>
  <si>
    <t>B4136F13E24B434FB48AC893AFC783E3</t>
  </si>
  <si>
    <t>Rua V 1</t>
  </si>
  <si>
    <t>74335-180</t>
  </si>
  <si>
    <t>1471480514721-01</t>
  </si>
  <si>
    <t>DAFRY</t>
  </si>
  <si>
    <t>PARENTE</t>
  </si>
  <si>
    <t>frydadf@hotmail.com</t>
  </si>
  <si>
    <t>DAFRY PARENTE</t>
  </si>
  <si>
    <t>Quadra Quadra 302 Conjunto 3</t>
  </si>
  <si>
    <t>LOTE 4/11  APTO  804</t>
  </si>
  <si>
    <t>RES. BOULEVARD DAS ACACIAS</t>
  </si>
  <si>
    <t>Samambaia Sul (Samambaia)</t>
  </si>
  <si>
    <t>72300-635</t>
  </si>
  <si>
    <t>2024-10-31 16:53:06Z</t>
  </si>
  <si>
    <t>103.37</t>
  </si>
  <si>
    <t>4.43</t>
  </si>
  <si>
    <t>-188.32</t>
  </si>
  <si>
    <t>033726</t>
  </si>
  <si>
    <t>2024-10-24 16:53:47Z</t>
  </si>
  <si>
    <t>7DCACF687DAD49CDA35E217F179D95C8</t>
  </si>
  <si>
    <t>0D6FD9F2306545E78FB91B439F3DC50B</t>
  </si>
  <si>
    <t>6.78</t>
  </si>
  <si>
    <t>1.11</t>
  </si>
  <si>
    <t>1471480514719-01</t>
  </si>
  <si>
    <t>Gabriella</t>
  </si>
  <si>
    <t>Parrode</t>
  </si>
  <si>
    <t>03557658104</t>
  </si>
  <si>
    <t>gabriellaparrodembarbosa@gmail.com</t>
  </si>
  <si>
    <t>Gabriella Parrode</t>
  </si>
  <si>
    <t>Rua 17</t>
  </si>
  <si>
    <t>74140-050</t>
  </si>
  <si>
    <t>2024-10-25 16:51:31Z</t>
  </si>
  <si>
    <t>205.3</t>
  </si>
  <si>
    <t>-94.2</t>
  </si>
  <si>
    <t>021288</t>
  </si>
  <si>
    <t>2024-10-24 16:51:29Z</t>
  </si>
  <si>
    <t>A2248BF2F57541579E5A7CDD92081601</t>
  </si>
  <si>
    <t>B7667B1ADA9E478BB69A78C0282D669F</t>
  </si>
  <si>
    <t>1.78</t>
  </si>
  <si>
    <t>1471470514717-01</t>
  </si>
  <si>
    <t xml:space="preserve">Giuliana </t>
  </si>
  <si>
    <t>Conti</t>
  </si>
  <si>
    <t>giulianaconti@hotmail.com</t>
  </si>
  <si>
    <t>Giuliana  Conti</t>
  </si>
  <si>
    <t>Avenida Antônio de Souza Noschese</t>
  </si>
  <si>
    <t>Parque Continental</t>
  </si>
  <si>
    <t>05328-000</t>
  </si>
  <si>
    <t>2024-10-31 15:52:19Z</t>
  </si>
  <si>
    <t>173.94</t>
  </si>
  <si>
    <t>-323.16</t>
  </si>
  <si>
    <t>004634</t>
  </si>
  <si>
    <t>0918</t>
  </si>
  <si>
    <t>2024-10-24 15:52:24Z</t>
  </si>
  <si>
    <t>9B0F5930DCC74621937C7329805F66FB</t>
  </si>
  <si>
    <t>C253A190A0CD41E8BC614346A88E8DD3</t>
  </si>
  <si>
    <t>1471460514715-01</t>
  </si>
  <si>
    <t>Jorge</t>
  </si>
  <si>
    <t>jufnobre@gmail.com</t>
  </si>
  <si>
    <t>Alessandra Jorge</t>
  </si>
  <si>
    <t>Rua Tucumã</t>
  </si>
  <si>
    <t>apto 121</t>
  </si>
  <si>
    <t>01455-010</t>
  </si>
  <si>
    <t>2024-10-29 15:27:25Z</t>
  </si>
  <si>
    <t>274.56</t>
  </si>
  <si>
    <t>074413</t>
  </si>
  <si>
    <t>0307</t>
  </si>
  <si>
    <t>2024-10-24 15:27:33Z</t>
  </si>
  <si>
    <t>CFD68EACA261457B94D68216354C5771</t>
  </si>
  <si>
    <t>4C9655BA0BF94AF8A5790C4D815279AD</t>
  </si>
  <si>
    <t>1471450514713-01</t>
  </si>
  <si>
    <t>Brenda</t>
  </si>
  <si>
    <t>brenda.gb@hotmail.com</t>
  </si>
  <si>
    <t>Brenda Machado</t>
  </si>
  <si>
    <t>Rua C 63</t>
  </si>
  <si>
    <t>Qd 79, Lt 11. Sobrado 01</t>
  </si>
  <si>
    <t>74305-420</t>
  </si>
  <si>
    <t>2024-10-25 14:07:12Z</t>
  </si>
  <si>
    <t>104.88</t>
  </si>
  <si>
    <t>3.32</t>
  </si>
  <si>
    <t>-194.82</t>
  </si>
  <si>
    <t>2024-10-24 14:07:10Z</t>
  </si>
  <si>
    <t>7DF940BBEFE34464A15DD28F788269E9</t>
  </si>
  <si>
    <t>42096ACDB3324F9C89C0295B72344368</t>
  </si>
  <si>
    <t>1471450514711-01</t>
  </si>
  <si>
    <t>lamendola.anaide@gmail.com</t>
  </si>
  <si>
    <t>Anaíde Lamendola</t>
  </si>
  <si>
    <t>Ap 102 BL 5</t>
  </si>
  <si>
    <t>30570-080</t>
  </si>
  <si>
    <t>2024-10-30 13:30:37Z</t>
  </si>
  <si>
    <t>137.48</t>
  </si>
  <si>
    <t>9.38</t>
  </si>
  <si>
    <t>-144.12</t>
  </si>
  <si>
    <t>2024-10-24 13:31:18Z</t>
  </si>
  <si>
    <t>2CCF37EED48344B3B3C829D9E7882B8F</t>
  </si>
  <si>
    <t>62F612CAEC014565988C5DBCC4D1F306</t>
  </si>
  <si>
    <t>1471440514705-01</t>
  </si>
  <si>
    <t>marcia</t>
  </si>
  <si>
    <t>SEEMANN</t>
  </si>
  <si>
    <t>01999155980</t>
  </si>
  <si>
    <t>facioni_s@hotmail.com</t>
  </si>
  <si>
    <t>Itaipulândia</t>
  </si>
  <si>
    <t>marcia SEEMANN</t>
  </si>
  <si>
    <t>RUA PARAGUAI</t>
  </si>
  <si>
    <t>85880-000</t>
  </si>
  <si>
    <t>2024-11-08 12:32:15Z</t>
  </si>
  <si>
    <t>fdlzmarcia</t>
  </si>
  <si>
    <t>113.2</t>
  </si>
  <si>
    <t>16.88</t>
  </si>
  <si>
    <t>-96.3</t>
  </si>
  <si>
    <t>A Vista, Cupom MARCIA, Frete grátis</t>
  </si>
  <si>
    <t>2024-10-24 12:32:27Z</t>
  </si>
  <si>
    <t>8A15D586796040B9BACDB3D3714C34A5</t>
  </si>
  <si>
    <t>819DB2C46BA54692AABC7F695168EA48</t>
  </si>
  <si>
    <t>80.88</t>
  </si>
  <si>
    <t>25.32</t>
  </si>
  <si>
    <t>1471430514699-01</t>
  </si>
  <si>
    <t>Debora</t>
  </si>
  <si>
    <t>Roggiero</t>
  </si>
  <si>
    <t>deborafcr@gmail.com</t>
  </si>
  <si>
    <t>Araras</t>
  </si>
  <si>
    <t>Debora Roggiero</t>
  </si>
  <si>
    <t>Rua Augusto Lagazzi</t>
  </si>
  <si>
    <t>AP 304</t>
  </si>
  <si>
    <t>Jardim Alto das Araras</t>
  </si>
  <si>
    <t>13604-127</t>
  </si>
  <si>
    <t>2024-11-01 12:29:20Z</t>
  </si>
  <si>
    <t>86.42</t>
  </si>
  <si>
    <t>5.49</t>
  </si>
  <si>
    <t>-20.27</t>
  </si>
  <si>
    <t>2024-10-24 12:29:29Z</t>
  </si>
  <si>
    <t>4BB5F5B531C148DE876A21FC2E7FA931</t>
  </si>
  <si>
    <t>72340B6F32E34D23BA0C1E7527A15CBF</t>
  </si>
  <si>
    <t>10.98</t>
  </si>
  <si>
    <t>1471430514695-01</t>
  </si>
  <si>
    <t>marinahonoratoc@gmail.com</t>
  </si>
  <si>
    <t>Marina Honorato Cardoso Dias</t>
  </si>
  <si>
    <t>Rua Christiano Pagani</t>
  </si>
  <si>
    <t>Bloco C, Apto 32</t>
  </si>
  <si>
    <t>Jardim Auri Verde</t>
  </si>
  <si>
    <t>17047-144</t>
  </si>
  <si>
    <t>2024-11-01 11:46:27Z</t>
  </si>
  <si>
    <t>202.96</t>
  </si>
  <si>
    <t>-136.14</t>
  </si>
  <si>
    <t>2024-10-24 11:46:38Z</t>
  </si>
  <si>
    <t>508A677D4EE94774983092235347D196</t>
  </si>
  <si>
    <t>6DA8C2D2CE6F4FBEBFEC03F507E7C2F7</t>
  </si>
  <si>
    <t>21.58</t>
  </si>
  <si>
    <t>1471420514693-01</t>
  </si>
  <si>
    <t xml:space="preserve">Selma </t>
  </si>
  <si>
    <t xml:space="preserve">Moraes </t>
  </si>
  <si>
    <t>05097063988</t>
  </si>
  <si>
    <t>mselmaeds@yahoo.com.br</t>
  </si>
  <si>
    <t xml:space="preserve">Selma  Moraes </t>
  </si>
  <si>
    <t>Rua Padre Cláudio Arenal</t>
  </si>
  <si>
    <t xml:space="preserve">Loja </t>
  </si>
  <si>
    <t>Uberaba</t>
  </si>
  <si>
    <t>81590-010</t>
  </si>
  <si>
    <t>2024-10-30 10:56:03Z</t>
  </si>
  <si>
    <t>105.56</t>
  </si>
  <si>
    <t>-229.74</t>
  </si>
  <si>
    <t>2024-10-24 10:56:10Z</t>
  </si>
  <si>
    <t>40614CBD91EB4787A744ACBE484E324F</t>
  </si>
  <si>
    <t>CB2CFB3FA3FE4F7DA29F474029A2FA7B</t>
  </si>
  <si>
    <t>1471410514691-01</t>
  </si>
  <si>
    <t xml:space="preserve">Guimarães </t>
  </si>
  <si>
    <t>flaviamarrae@yahoo.com.br</t>
  </si>
  <si>
    <t xml:space="preserve">Flavia Guimarães </t>
  </si>
  <si>
    <t>Quadra QI 8 Bloco E</t>
  </si>
  <si>
    <t>Guará 1</t>
  </si>
  <si>
    <t>71010-055</t>
  </si>
  <si>
    <t>2024-10-25 09:57:53Z</t>
  </si>
  <si>
    <t>43.92</t>
  </si>
  <si>
    <t>2024-10-24 09:58:05Z</t>
  </si>
  <si>
    <t>0344E2B3D74C4AFBB698B895EAE6426F</t>
  </si>
  <si>
    <t>F9E95B0ECE8D49C1A24B411D67BCF742</t>
  </si>
  <si>
    <t>1471400514689-01</t>
  </si>
  <si>
    <t>Habie</t>
  </si>
  <si>
    <t>anaenutri@gmail.com</t>
  </si>
  <si>
    <t>Ana Habie</t>
  </si>
  <si>
    <t>Rua do Humaitá</t>
  </si>
  <si>
    <t>Apt 504</t>
  </si>
  <si>
    <t>Humaitá</t>
  </si>
  <si>
    <t>22261-003</t>
  </si>
  <si>
    <t>2024-10-29 08:35:16Z</t>
  </si>
  <si>
    <t>103.42</t>
  </si>
  <si>
    <t>4.91</t>
  </si>
  <si>
    <t>-58.18</t>
  </si>
  <si>
    <t>2024-10-24 08:35:49Z</t>
  </si>
  <si>
    <t>B8EA3383A0AB4E22964755582DCDE2DB</t>
  </si>
  <si>
    <t>CDA26E5FC85A4F6DB7B602DAD08A50FB</t>
  </si>
  <si>
    <t>35.91</t>
  </si>
  <si>
    <t>1471390514687-01</t>
  </si>
  <si>
    <t xml:space="preserve">Terra </t>
  </si>
  <si>
    <t>03392159689</t>
  </si>
  <si>
    <t>fernandafariaterra@gmail.com</t>
  </si>
  <si>
    <t xml:space="preserve">Fernanda Terra </t>
  </si>
  <si>
    <t>Rua Antônio Francisco Rosa</t>
  </si>
  <si>
    <t>Ingás 730</t>
  </si>
  <si>
    <t>38406-064</t>
  </si>
  <si>
    <t>2024-11-01 08:11:27Z</t>
  </si>
  <si>
    <t>-190.8</t>
  </si>
  <si>
    <t>2024-10-24 08:11:33Z</t>
  </si>
  <si>
    <t>C018E1056DB0440CB8ED4CE0EA84B52F</t>
  </si>
  <si>
    <t>EBC32F3D93BC46CB8355C3ECE5D54A99</t>
  </si>
  <si>
    <t>9.78</t>
  </si>
  <si>
    <t>1471380514685-01</t>
  </si>
  <si>
    <t>Jerlaine Valquiria</t>
  </si>
  <si>
    <t>jerlainebarbosa@gmail.com</t>
  </si>
  <si>
    <t>Jerlaine Valquiria Barbosa</t>
  </si>
  <si>
    <t>Praça Doutor Mário Margarido</t>
  </si>
  <si>
    <t>Apto 1614</t>
  </si>
  <si>
    <t>01514-020</t>
  </si>
  <si>
    <t>99.95</t>
  </si>
  <si>
    <t>16.77</t>
  </si>
  <si>
    <t>6.06</t>
  </si>
  <si>
    <t>-153.32</t>
  </si>
  <si>
    <t>Carrinho Abandonado, Frete grátis, Esquenta com 65% OFF</t>
  </si>
  <si>
    <t>2024-10-24 07:19:13Z</t>
  </si>
  <si>
    <t>CF929E70DB70418C9BD19DFC252581E8</t>
  </si>
  <si>
    <t>9AF07CC508CE49E28FF7332D49718133</t>
  </si>
  <si>
    <t>4.06</t>
  </si>
  <si>
    <t>27.92</t>
  </si>
  <si>
    <t>2.06</t>
  </si>
  <si>
    <t>2.03</t>
  </si>
  <si>
    <t>2024-10-24 13:53:34Z</t>
  </si>
  <si>
    <t>06367100008868</t>
  </si>
  <si>
    <t>003003005</t>
  </si>
  <si>
    <t>2024-10-24 13:53:35Z</t>
  </si>
  <si>
    <t>06367100008869</t>
  </si>
  <si>
    <t>003003006</t>
  </si>
  <si>
    <t>2024-10-24 13:53:36Z</t>
  </si>
  <si>
    <t>06367100008870</t>
  </si>
  <si>
    <t>003003007</t>
  </si>
  <si>
    <t>2024-10-24 13:53:33Z</t>
  </si>
  <si>
    <t>06367100008867</t>
  </si>
  <si>
    <t>003003004</t>
  </si>
  <si>
    <t>2024-10-24 13:53:31Z</t>
  </si>
  <si>
    <t>06367100008866</t>
  </si>
  <si>
    <t>003003003</t>
  </si>
  <si>
    <t>2024-10-24 09:25:25Z</t>
  </si>
  <si>
    <t>AK592730205BR</t>
  </si>
  <si>
    <t>003002983</t>
  </si>
  <si>
    <t>2024-10-24 09:25:24Z</t>
  </si>
  <si>
    <t>AK592717031BR</t>
  </si>
  <si>
    <t>003002942</t>
  </si>
  <si>
    <t>2024-10-25T05:46:16.119Z</t>
  </si>
  <si>
    <t>2024-10-24T11:06:51.908Z</t>
  </si>
  <si>
    <t>2024-10-25T03:37:38.430Z</t>
  </si>
  <si>
    <t>2024-10-25T07:03:56.616Z</t>
  </si>
  <si>
    <t>2024-10-25T04:50:48.000Z</t>
  </si>
  <si>
    <t>2024-10-25T04:50:47.000Z</t>
  </si>
  <si>
    <t>671a545a43aaf7ce26afe676</t>
  </si>
  <si>
    <t>241024DVW5D49R</t>
  </si>
  <si>
    <t>24-10-2024 11:06:18</t>
  </si>
  <si>
    <t>Pellicano Carvalho</t>
  </si>
  <si>
    <t>04642161171@shopee.com.br</t>
  </si>
  <si>
    <t>Quadra SMPW Quadra 26 Conjunto 8</t>
  </si>
  <si>
    <t>Lote 9 casa E/5 - Park Way</t>
  </si>
  <si>
    <t>Park Way</t>
  </si>
  <si>
    <t>71745608</t>
  </si>
  <si>
    <t>04642161171</t>
  </si>
  <si>
    <t>241024DVW5D49R@shopee.com.br</t>
  </si>
  <si>
    <t>241024DVW5D49R,003365</t>
  </si>
  <si>
    <t>28-10-2024 11:06:18</t>
  </si>
  <si>
    <t>2024-10-25 09:26:14Z</t>
  </si>
  <si>
    <t>AK592739964BR</t>
  </si>
  <si>
    <t>003002991</t>
  </si>
  <si>
    <t>1472250514833-01</t>
  </si>
  <si>
    <t xml:space="preserve">Luciana </t>
  </si>
  <si>
    <t>Sato</t>
  </si>
  <si>
    <t>lucianadipe@hotmail.coml</t>
  </si>
  <si>
    <t>Araputanga</t>
  </si>
  <si>
    <t>Luciana  Sato</t>
  </si>
  <si>
    <t xml:space="preserve">Rua José Bonifácio </t>
  </si>
  <si>
    <t>Chácara do Sato cx postal 40</t>
  </si>
  <si>
    <t>78260-000</t>
  </si>
  <si>
    <t>159.88</t>
  </si>
  <si>
    <t>-285.01</t>
  </si>
  <si>
    <t>2024-10-27 22:07:33Z</t>
  </si>
  <si>
    <t>201963330D404451A509EA6930CBF020</t>
  </si>
  <si>
    <t>4B3C5971C4964AF5B55F3569686A6237</t>
  </si>
  <si>
    <t>24.88</t>
  </si>
  <si>
    <t>1472240514831-01</t>
  </si>
  <si>
    <t xml:space="preserve">Jéssica </t>
  </si>
  <si>
    <t>jessicajmo02@gmail.com</t>
  </si>
  <si>
    <t xml:space="preserve">Jéssica  Oliveira </t>
  </si>
  <si>
    <t>Estrada Coronel Vieira</t>
  </si>
  <si>
    <t>Bl 02 apt 105</t>
  </si>
  <si>
    <t>21220-310</t>
  </si>
  <si>
    <t>102.78</t>
  </si>
  <si>
    <t>4.32</t>
  </si>
  <si>
    <t>2024-10-27 20:34:00Z</t>
  </si>
  <si>
    <t>B1BDF34809ED48FDB0592F2EA6AA34A9</t>
  </si>
  <si>
    <t>756D1CEAAA0B4CA88569F443402B0D32</t>
  </si>
  <si>
    <t>4.31</t>
  </si>
  <si>
    <t>2024-10-25 09:26:16Z</t>
  </si>
  <si>
    <t>AK592740534BR</t>
  </si>
  <si>
    <t>003002992</t>
  </si>
  <si>
    <t>1472220514829-01</t>
  </si>
  <si>
    <t xml:space="preserve">Adriana </t>
  </si>
  <si>
    <t>Alencar</t>
  </si>
  <si>
    <t>drika_leitte@hotmail.com</t>
  </si>
  <si>
    <t>Adriana  Alencar</t>
  </si>
  <si>
    <t>Passagem Rosângela Donata de Oliveira</t>
  </si>
  <si>
    <t>Ap 6 torre 2</t>
  </si>
  <si>
    <t>Aliança</t>
  </si>
  <si>
    <t>06236-110</t>
  </si>
  <si>
    <t>62.58</t>
  </si>
  <si>
    <t>20.16</t>
  </si>
  <si>
    <t>-107.28</t>
  </si>
  <si>
    <t>2024-10-27 19:19:47Z</t>
  </si>
  <si>
    <t>5DADA9AFDF4A433F9D1352A8174DA5A5</t>
  </si>
  <si>
    <t>EB57614CBCB14B90ADF976A3D592C8AE</t>
  </si>
  <si>
    <t>1472210514827-01</t>
  </si>
  <si>
    <t xml:space="preserve">Loeschke </t>
  </si>
  <si>
    <t>valerialoeschke@gmail.com</t>
  </si>
  <si>
    <t xml:space="preserve">Valéria Loeschke </t>
  </si>
  <si>
    <t>Rua Portugal</t>
  </si>
  <si>
    <t>Ap 23</t>
  </si>
  <si>
    <t>Vila Roma</t>
  </si>
  <si>
    <t>13310-440</t>
  </si>
  <si>
    <t>2024-11-05 08:00:00Z</t>
  </si>
  <si>
    <t>67.86</t>
  </si>
  <si>
    <t>14.6</t>
  </si>
  <si>
    <t>2024-10-27 17:36:28Z</t>
  </si>
  <si>
    <t>39DA15C1208E4E5EB8AA13B1CA8637EF</t>
  </si>
  <si>
    <t>B2B425AB85134DC288B24061F6B1A489</t>
  </si>
  <si>
    <t>1472190514821-01</t>
  </si>
  <si>
    <t>Bucci</t>
  </si>
  <si>
    <t>renatacienfuegos73@gmail.com</t>
  </si>
  <si>
    <t>São Francisco de Paula</t>
  </si>
  <si>
    <t>Renata Bucci</t>
  </si>
  <si>
    <t>Av Getulio Vargas</t>
  </si>
  <si>
    <t>Próximo do mercado acerte. Ao lado de um brechó</t>
  </si>
  <si>
    <t>Campo do Meio</t>
  </si>
  <si>
    <t>95400-000</t>
  </si>
  <si>
    <t>100.44</t>
  </si>
  <si>
    <t>-218.66</t>
  </si>
  <si>
    <t>2024-10-27 15:33:58Z</t>
  </si>
  <si>
    <t>D94E1A5CDE1642F284EFF129B4B97522</t>
  </si>
  <si>
    <t>6B379785F64544288CD928EBD9604FC3</t>
  </si>
  <si>
    <t>47.13</t>
  </si>
  <si>
    <t>5.7</t>
  </si>
  <si>
    <t>1472180514819-01</t>
  </si>
  <si>
    <t>Somalya</t>
  </si>
  <si>
    <t>somalya.freitas@gmail.com</t>
  </si>
  <si>
    <t>Somalya SILVA</t>
  </si>
  <si>
    <t>Rua Miriam Pires</t>
  </si>
  <si>
    <t>Apt 43A</t>
  </si>
  <si>
    <t>Vila Suzana</t>
  </si>
  <si>
    <t>05630-025</t>
  </si>
  <si>
    <t>304.25</t>
  </si>
  <si>
    <t>-32.44</t>
  </si>
  <si>
    <t>011080</t>
  </si>
  <si>
    <t>2024-10-27 15:01:12Z</t>
  </si>
  <si>
    <t>EFAC8E4AF96B42098E1D679B9C6CA941</t>
  </si>
  <si>
    <t>7C6D9287D30D4E47BBBB27512F61B583</t>
  </si>
  <si>
    <t>2024-10-25 09:26:17Z</t>
  </si>
  <si>
    <t>AK592742606BR</t>
  </si>
  <si>
    <t>003002994</t>
  </si>
  <si>
    <t>1472150514817-01</t>
  </si>
  <si>
    <t xml:space="preserve">Ana </t>
  </si>
  <si>
    <t xml:space="preserve">Dellanhesi </t>
  </si>
  <si>
    <t>tec.enf.dellanhesi@gmail.com</t>
  </si>
  <si>
    <t xml:space="preserve">Ana  Dellanhesi </t>
  </si>
  <si>
    <t>Avenida Baltazar de Oliveira Garcia</t>
  </si>
  <si>
    <t>512 D</t>
  </si>
  <si>
    <t>91150-000</t>
  </si>
  <si>
    <t>131.76</t>
  </si>
  <si>
    <t>-91.84</t>
  </si>
  <si>
    <t>2024-10-27 11:40:48Z</t>
  </si>
  <si>
    <t>6F4A8034FB6F4093B4EE2AFA50553E86</t>
  </si>
  <si>
    <t>E73DF9B8B9494ABE98F3164D1A2D761C</t>
  </si>
  <si>
    <t>5.87</t>
  </si>
  <si>
    <t>1472150514815-01</t>
  </si>
  <si>
    <t>Pizza</t>
  </si>
  <si>
    <t>agaruza.sol@gmail.com</t>
  </si>
  <si>
    <t>Maria Pizza</t>
  </si>
  <si>
    <t>Cond Jd Europa I Q.1 Conj.C casa</t>
  </si>
  <si>
    <t>DF 150 km 2,5  (Referência: após a padaria Pão Nosso, primeiro condomínio à esquerda. Dentro do condomínio descer à esquerda na primeira rua.</t>
  </si>
  <si>
    <t>Grande Colorado (Sobradinho)</t>
  </si>
  <si>
    <t>73105-900</t>
  </si>
  <si>
    <t>228.32</t>
  </si>
  <si>
    <t>6.44</t>
  </si>
  <si>
    <t>-313.28</t>
  </si>
  <si>
    <t>2024-10-27 11:38:25Z</t>
  </si>
  <si>
    <t>766EBD5DE5E8495EA73B1DDC236ABD59</t>
  </si>
  <si>
    <t>56028EFCB18843AE92B29936F303CF8A</t>
  </si>
  <si>
    <t>6.45</t>
  </si>
  <si>
    <t>1.29</t>
  </si>
  <si>
    <t>2024-10-25 09:26:19Z</t>
  </si>
  <si>
    <t>AK592743500BR</t>
  </si>
  <si>
    <t>003002995</t>
  </si>
  <si>
    <t>1472130514811-01</t>
  </si>
  <si>
    <t>Ishihara</t>
  </si>
  <si>
    <t>andreiaishihara@gmail.com</t>
  </si>
  <si>
    <t>Andréia Ishihara</t>
  </si>
  <si>
    <t>Rua dos Democratas</t>
  </si>
  <si>
    <t>04305-000</t>
  </si>
  <si>
    <t>64.54</t>
  </si>
  <si>
    <t>6.41</t>
  </si>
  <si>
    <t>T06082</t>
  </si>
  <si>
    <t>2024-10-27 10:22:39Z</t>
  </si>
  <si>
    <t>D0AC64CF05474D2ABE0201D18E804339</t>
  </si>
  <si>
    <t>B466340C41E447DB8CB83842B5CDBE62</t>
  </si>
  <si>
    <t>2024-10-25 09:26:20Z</t>
  </si>
  <si>
    <t>AK592744054BR</t>
  </si>
  <si>
    <t>003002996</t>
  </si>
  <si>
    <t>1472040514793-01</t>
  </si>
  <si>
    <t>Camargo</t>
  </si>
  <si>
    <t>monickvip@gmail.com</t>
  </si>
  <si>
    <t>Itaboraí</t>
  </si>
  <si>
    <t>Monique  Camargo</t>
  </si>
  <si>
    <t>Rua Izaura Pantoja</t>
  </si>
  <si>
    <t>Nova Cidade</t>
  </si>
  <si>
    <t>24804-162</t>
  </si>
  <si>
    <t>2024-11-06 08:00:00Z</t>
  </si>
  <si>
    <t>010871</t>
  </si>
  <si>
    <t>2024-10-27 01:01:09Z</t>
  </si>
  <si>
    <t>F3C393E9751A4108AC0B38438B1F6C14</t>
  </si>
  <si>
    <t>74E43CB251AC49048A3DCF4B127E4D34</t>
  </si>
  <si>
    <t>1471970514791-01</t>
  </si>
  <si>
    <t>Tuany</t>
  </si>
  <si>
    <t>Taveira</t>
  </si>
  <si>
    <t>tptaveira2015@gmail.com</t>
  </si>
  <si>
    <t>Tuany Taveira</t>
  </si>
  <si>
    <t>Rua Severo Braga</t>
  </si>
  <si>
    <t>14402-422</t>
  </si>
  <si>
    <t>70.36</t>
  </si>
  <si>
    <t>2024-10-26 17:31:09Z</t>
  </si>
  <si>
    <t>6A452922796D4605A0345C9BF1C1D885</t>
  </si>
  <si>
    <t>E01382C6A15842FDB93D41F5BCBCBB83</t>
  </si>
  <si>
    <t>1471960514789-01</t>
  </si>
  <si>
    <t>Glauber</t>
  </si>
  <si>
    <t>glauberlm@gmail.com</t>
  </si>
  <si>
    <t>Glauber Medeiros</t>
  </si>
  <si>
    <t>Rua Pedro Gomes</t>
  </si>
  <si>
    <t>Qd 27, LT 12</t>
  </si>
  <si>
    <t>74926-784</t>
  </si>
  <si>
    <t>153.2</t>
  </si>
  <si>
    <t>-284.8</t>
  </si>
  <si>
    <t>005722</t>
  </si>
  <si>
    <t>0065</t>
  </si>
  <si>
    <t>2024-10-26 17:12:56Z</t>
  </si>
  <si>
    <t>86737CA0C62C428BB3310D9595D14959</t>
  </si>
  <si>
    <t>167C38CA47B745379AF1E15E03C344B6</t>
  </si>
  <si>
    <t>1471940514787-01</t>
  </si>
  <si>
    <t>Licioni</t>
  </si>
  <si>
    <t>Simão</t>
  </si>
  <si>
    <t>04723061622</t>
  </si>
  <si>
    <t>licioniborges@gmail.com</t>
  </si>
  <si>
    <t>Licioni Simão</t>
  </si>
  <si>
    <t>Rua Nazareth Sabbag Attuch</t>
  </si>
  <si>
    <t>Jardim Patrícia</t>
  </si>
  <si>
    <t>38414-114</t>
  </si>
  <si>
    <t>119.3</t>
  </si>
  <si>
    <t>7.83</t>
  </si>
  <si>
    <t>-221.7</t>
  </si>
  <si>
    <t>2024-10-26 14:56:46Z</t>
  </si>
  <si>
    <t>847E71ACBA14416B89D4E79D542426DA</t>
  </si>
  <si>
    <t>00A8D045BC264FC89E8DD9AE80A5CB68</t>
  </si>
  <si>
    <t>52.38</t>
  </si>
  <si>
    <t>2024-10-25 09:26:22Z</t>
  </si>
  <si>
    <t>AK592746347BR</t>
  </si>
  <si>
    <t>003002997</t>
  </si>
  <si>
    <t>1471900514785-01</t>
  </si>
  <si>
    <t>Damico</t>
  </si>
  <si>
    <t>cristianedamico@hotmail.com</t>
  </si>
  <si>
    <t>Cristiane Damico</t>
  </si>
  <si>
    <t>Rua Biriricas</t>
  </si>
  <si>
    <t>Tremembé</t>
  </si>
  <si>
    <t>02357-150</t>
  </si>
  <si>
    <t>70.01</t>
  </si>
  <si>
    <t>24.8</t>
  </si>
  <si>
    <t>10.21</t>
  </si>
  <si>
    <t>-125.6</t>
  </si>
  <si>
    <t>2024-10-26 10:47:33Z</t>
  </si>
  <si>
    <t>D357E706A73346AE922D4F7B62B3160A</t>
  </si>
  <si>
    <t>2A0B151E4386440F819DA5FF818E3607</t>
  </si>
  <si>
    <t>5.1</t>
  </si>
  <si>
    <t>2024-10-25 09:26:24Z</t>
  </si>
  <si>
    <t>AK592748657BR</t>
  </si>
  <si>
    <t>003002998</t>
  </si>
  <si>
    <t>1471890514783-01</t>
  </si>
  <si>
    <t xml:space="preserve">Aline </t>
  </si>
  <si>
    <t xml:space="preserve">Soares de Sousa Cerqueira </t>
  </si>
  <si>
    <t>aline.zerbinii@gmail.com</t>
  </si>
  <si>
    <t xml:space="preserve">Aline  Soares de Sousa Cerqueira </t>
  </si>
  <si>
    <t>Conjunto SHA Conjunto 4 Chácara 58B</t>
  </si>
  <si>
    <t xml:space="preserve">Condomínio Angra dos reis </t>
  </si>
  <si>
    <t>71994-310</t>
  </si>
  <si>
    <t>1.93</t>
  </si>
  <si>
    <t>-117.5</t>
  </si>
  <si>
    <t>2024-10-26 10:03:29Z</t>
  </si>
  <si>
    <t>DE7A4B1897F4481AB893EDC85A10C52F</t>
  </si>
  <si>
    <t>129A4F7AD789461697484CC8A7EAF8BC</t>
  </si>
  <si>
    <t>18.6</t>
  </si>
  <si>
    <t>1.95</t>
  </si>
  <si>
    <t>2024-10-25 09:26:26Z</t>
  </si>
  <si>
    <t>AK592749312BR</t>
  </si>
  <si>
    <t>003002999</t>
  </si>
  <si>
    <t>2024-10-25 09:26:27Z</t>
  </si>
  <si>
    <t>AK592749873BR</t>
  </si>
  <si>
    <t>003003000</t>
  </si>
  <si>
    <t>1471890514781-01</t>
  </si>
  <si>
    <t>CASSIA ESTEFANI</t>
  </si>
  <si>
    <t>cassiaestefanisilva@gmail.com</t>
  </si>
  <si>
    <t>CASSIA ESTEFANI SILVA</t>
  </si>
  <si>
    <t>Rua Bom Pastor</t>
  </si>
  <si>
    <t>Osvaldo Cruz</t>
  </si>
  <si>
    <t>09570-500</t>
  </si>
  <si>
    <t>182.65</t>
  </si>
  <si>
    <t>43.13</t>
  </si>
  <si>
    <t>4.04</t>
  </si>
  <si>
    <t>-71.03</t>
  </si>
  <si>
    <t>2024-10-26 09:37:32Z</t>
  </si>
  <si>
    <t>047C2AF8811E443BB343D02DD3043751</t>
  </si>
  <si>
    <t>6FAA2F5DD4FD424FA5DBB9672BB0115B</t>
  </si>
  <si>
    <t>8.09</t>
  </si>
  <si>
    <t>4.1</t>
  </si>
  <si>
    <t>1471790514779-01</t>
  </si>
  <si>
    <t xml:space="preserve">Moro </t>
  </si>
  <si>
    <t>01375090658</t>
  </si>
  <si>
    <t>lopesflam@gmail.com</t>
  </si>
  <si>
    <t xml:space="preserve">Fernanda  Moro </t>
  </si>
  <si>
    <t xml:space="preserve">Avenida Marginal Oeste </t>
  </si>
  <si>
    <t>Várzea do Ranchinho</t>
  </si>
  <si>
    <t>88349-175</t>
  </si>
  <si>
    <t>122.95</t>
  </si>
  <si>
    <t>26.13</t>
  </si>
  <si>
    <t>-89.93</t>
  </si>
  <si>
    <t>068501</t>
  </si>
  <si>
    <t>2024-10-25 23:59:02Z</t>
  </si>
  <si>
    <t>C045CF2E3B154797A521CD8C4347AE3C</t>
  </si>
  <si>
    <t>F3D7D55EE132435DAB7F7864CE949B5F</t>
  </si>
  <si>
    <t>2024-10-25 09:26:10Z</t>
  </si>
  <si>
    <t>AK592729202BR</t>
  </si>
  <si>
    <t>003002955</t>
  </si>
  <si>
    <t>1471760514777-01</t>
  </si>
  <si>
    <t xml:space="preserve">Mânica </t>
  </si>
  <si>
    <t>07790024906</t>
  </si>
  <si>
    <t>gabriellamatiasmussi@gmail.com</t>
  </si>
  <si>
    <t xml:space="preserve">Gabriella Mânica </t>
  </si>
  <si>
    <t>Rua Embaixador Raul Garcia</t>
  </si>
  <si>
    <t>04127-010</t>
  </si>
  <si>
    <t>42.8</t>
  </si>
  <si>
    <t>9.6</t>
  </si>
  <si>
    <t>2024-10-25 20:53:38Z</t>
  </si>
  <si>
    <t>5967B11D67BF400EA230771632BB1CA9</t>
  </si>
  <si>
    <t>6FD57AF77B014D2997BDED3CF10228CB</t>
  </si>
  <si>
    <t>1471740514775-01</t>
  </si>
  <si>
    <t>Adilene</t>
  </si>
  <si>
    <t>02246087546</t>
  </si>
  <si>
    <t>psiadilenemoreira@gmail.com</t>
  </si>
  <si>
    <t>Adilene Moreira</t>
  </si>
  <si>
    <t>Rua Retiro</t>
  </si>
  <si>
    <t xml:space="preserve">Apto 162-b </t>
  </si>
  <si>
    <t>03073-005</t>
  </si>
  <si>
    <t>102.05</t>
  </si>
  <si>
    <t>48.23</t>
  </si>
  <si>
    <t>15.62</t>
  </si>
  <si>
    <t>-111.05</t>
  </si>
  <si>
    <t>2024-10-25 18:36:38Z</t>
  </si>
  <si>
    <t>E1A227B2463E4E3E94895406D30EED4C</t>
  </si>
  <si>
    <t>55F0A186897A450CBD6A9BDE061086F9</t>
  </si>
  <si>
    <t>Duo Sabonete Liquido Intimo com Melaleuca + Aloe Vera- 150 mL Duo Sabonete Íntimo com Melaleuca</t>
  </si>
  <si>
    <t>53.82</t>
  </si>
  <si>
    <t>/duo-sabonete-liquido-intimo-com-melaleuca---aloe-vera/p</t>
  </si>
  <si>
    <t>4.45</t>
  </si>
  <si>
    <t>1471740514773-01</t>
  </si>
  <si>
    <t>Moniz</t>
  </si>
  <si>
    <t>carolmoniz@gmail.com</t>
  </si>
  <si>
    <t>Ana Carolina Moniz</t>
  </si>
  <si>
    <t>Rua Francisco Sgambatt</t>
  </si>
  <si>
    <t>Apto 93B</t>
  </si>
  <si>
    <t>Quitaúna</t>
  </si>
  <si>
    <t>06182-040</t>
  </si>
  <si>
    <t>-106.55</t>
  </si>
  <si>
    <t>2024-10-25 18:35:57Z</t>
  </si>
  <si>
    <t>704FD454BFF0400D8FC9839EF65022C2</t>
  </si>
  <si>
    <t>97689D410A2143ED8517EC3FC127CAB1</t>
  </si>
  <si>
    <t>20.65</t>
  </si>
  <si>
    <t>Sérum Vegetal Capilar Rambutan + Biotina 60mL Piatan  Serum de Tratamento Capilar Rambutam + Biotina 50ml</t>
  </si>
  <si>
    <t>/serum-vegetal-capilar-rambutan-biotina-50ml/p</t>
  </si>
  <si>
    <t>2024-10-25 09:26:12Z</t>
  </si>
  <si>
    <t>AK592739292BR</t>
  </si>
  <si>
    <t>003002990</t>
  </si>
  <si>
    <t>1471670514761-01</t>
  </si>
  <si>
    <t>Vale</t>
  </si>
  <si>
    <t>elainelimavale@yahoo.com.br</t>
  </si>
  <si>
    <t>Elaine Vale</t>
  </si>
  <si>
    <t>Avenida dos Clarins</t>
  </si>
  <si>
    <t>Conjunto Califórnia</t>
  </si>
  <si>
    <t>30850-630</t>
  </si>
  <si>
    <t>2024-10-31 12:10:49Z</t>
  </si>
  <si>
    <t>128.2</t>
  </si>
  <si>
    <t>-107.2</t>
  </si>
  <si>
    <t>2024-10-25 12:10:42Z</t>
  </si>
  <si>
    <t>961F5698E27C478597D5B38FF86D1C1B</t>
  </si>
  <si>
    <t>D9ED8AB4C6C542D591D9043163E129B0</t>
  </si>
  <si>
    <t>18.39</t>
  </si>
  <si>
    <t>9.22</t>
  </si>
  <si>
    <t>45.52</t>
  </si>
  <si>
    <t>50.32</t>
  </si>
  <si>
    <t>3.12</t>
  </si>
  <si>
    <t>1471670514757-01</t>
  </si>
  <si>
    <t>Sebba</t>
  </si>
  <si>
    <t>igorsebba@hotmail.com</t>
  </si>
  <si>
    <t>r18dcp1bas</t>
  </si>
  <si>
    <t>Igor Sebba</t>
  </si>
  <si>
    <t>Rua 55</t>
  </si>
  <si>
    <t>Apto 1202 B Ed. Flamboyant Parc</t>
  </si>
  <si>
    <t>74810-230</t>
  </si>
  <si>
    <t>2024-10-28 11:44:55Z</t>
  </si>
  <si>
    <t>206.5</t>
  </si>
  <si>
    <t>-383.6</t>
  </si>
  <si>
    <t>021632</t>
  </si>
  <si>
    <t>2024-10-25 11:45:10Z</t>
  </si>
  <si>
    <t>EBB8EB8D7E154547953BBEAC9F1CE87B</t>
  </si>
  <si>
    <t>632BDB9ED89941978C4BFD4A22AF1551</t>
  </si>
  <si>
    <t>5.32</t>
  </si>
  <si>
    <t>2024-10-25 09:26:09Z</t>
  </si>
  <si>
    <t>AK592738561BR</t>
  </si>
  <si>
    <t>003002989</t>
  </si>
  <si>
    <t>1471660514755-01</t>
  </si>
  <si>
    <t>Flor</t>
  </si>
  <si>
    <t>flordocerradoofc@gmail.com</t>
  </si>
  <si>
    <t>Flor Gomes</t>
  </si>
  <si>
    <t>Qd v1 LT 09 C2 portão marrom metade de grade e metade fechado</t>
  </si>
  <si>
    <t>2024-10-28 10:56:03Z</t>
  </si>
  <si>
    <t>99.32</t>
  </si>
  <si>
    <t>8.78</t>
  </si>
  <si>
    <t>-196.86</t>
  </si>
  <si>
    <t>2024-10-25 10:56:44Z</t>
  </si>
  <si>
    <t>2B92834C09254A66949673DFF9FC7B61</t>
  </si>
  <si>
    <t>F689F6A3D5144B9BAA870A1FB2A78583</t>
  </si>
  <si>
    <t>2024-10-25 09:26:07Z</t>
  </si>
  <si>
    <t>AA329329992BR</t>
  </si>
  <si>
    <t>003002988</t>
  </si>
  <si>
    <t>1471640514751-01</t>
  </si>
  <si>
    <t xml:space="preserve">Natalia </t>
  </si>
  <si>
    <t>ncrosariosantos@gmail.com</t>
  </si>
  <si>
    <t>Natalia</t>
  </si>
  <si>
    <t>Rua 30</t>
  </si>
  <si>
    <t>casa D2 Condominio Petit Vilage</t>
  </si>
  <si>
    <t>13503-540</t>
  </si>
  <si>
    <t>2024-10-30 09:14:04Z</t>
  </si>
  <si>
    <t>107.24</t>
  </si>
  <si>
    <t>53.62</t>
  </si>
  <si>
    <t>-199.36</t>
  </si>
  <si>
    <t>2024-10-25 09:14:06Z</t>
  </si>
  <si>
    <t>BB317828CEC842E5838D2EA8843A213B</t>
  </si>
  <si>
    <t>2430990DF63149C3AE797829BA230174</t>
  </si>
  <si>
    <t>1471630514747-01</t>
  </si>
  <si>
    <t xml:space="preserve">Marília </t>
  </si>
  <si>
    <t>mariliasouza38@hotmail.com</t>
  </si>
  <si>
    <t xml:space="preserve">Marília  Santos </t>
  </si>
  <si>
    <t>Rua Tamandaré</t>
  </si>
  <si>
    <t xml:space="preserve">Clínica Novalis </t>
  </si>
  <si>
    <t>12501-150</t>
  </si>
  <si>
    <t>2024-10-31 08:22:16Z</t>
  </si>
  <si>
    <t>237.14</t>
  </si>
  <si>
    <t>6.8</t>
  </si>
  <si>
    <t>-137.96</t>
  </si>
  <si>
    <t>A Vista, Frete grátis, Compre e Ganhe, Esquenta com 65% OFF</t>
  </si>
  <si>
    <t>2024-10-25 08:22:29Z</t>
  </si>
  <si>
    <t>805D2406BFCF4A16AC6D2EFA1407D601</t>
  </si>
  <si>
    <t>EF85B7FFD41C40E8A4C5856172D57502</t>
  </si>
  <si>
    <t>1.82</t>
  </si>
  <si>
    <t>6.72</t>
  </si>
  <si>
    <t>1471630514745-01</t>
  </si>
  <si>
    <t xml:space="preserve">Barros </t>
  </si>
  <si>
    <t>mariangela.heloisa@gmail.com</t>
  </si>
  <si>
    <t xml:space="preserve">Mariangela Barros </t>
  </si>
  <si>
    <t>Rua Doutor Euzébio Dias Bicalho</t>
  </si>
  <si>
    <t xml:space="preserve">Nilda Contabilidade </t>
  </si>
  <si>
    <t>Chácara</t>
  </si>
  <si>
    <t>32670-286</t>
  </si>
  <si>
    <t>2024-10-31 08:18:30Z</t>
  </si>
  <si>
    <t>144.71</t>
  </si>
  <si>
    <t>4.53</t>
  </si>
  <si>
    <t>082494</t>
  </si>
  <si>
    <t>2024-10-25 08:18:26Z</t>
  </si>
  <si>
    <t>87BDA13C3A6841F4B0FC1F3512FD8513</t>
  </si>
  <si>
    <t>0E4DE7C429BD49609A202FAE39355229</t>
  </si>
  <si>
    <t>13.38</t>
  </si>
  <si>
    <t>2024-10-25 15:20:10Z</t>
  </si>
  <si>
    <t>06367100008871</t>
  </si>
  <si>
    <t>003003009</t>
  </si>
  <si>
    <t>2024-10-25 15:20:11Z</t>
  </si>
  <si>
    <t>06367100008872</t>
  </si>
  <si>
    <t>003003010</t>
  </si>
  <si>
    <t>2024-10-25 15:20:14Z</t>
  </si>
  <si>
    <t>06367100008873</t>
  </si>
  <si>
    <t>003003011</t>
  </si>
  <si>
    <t>06367100008874</t>
  </si>
  <si>
    <t>003003012</t>
  </si>
  <si>
    <t>2024-10-25 15:20:16Z</t>
  </si>
  <si>
    <t>06367100008875</t>
  </si>
  <si>
    <t>003003013</t>
  </si>
  <si>
    <t>2024-10-25 09:25:46Z</t>
  </si>
  <si>
    <t>AA329307348BR</t>
  </si>
  <si>
    <t>003002946</t>
  </si>
  <si>
    <t>2024-10-25 09:25:47Z</t>
  </si>
  <si>
    <t>AK592720305BR</t>
  </si>
  <si>
    <t>003002947</t>
  </si>
  <si>
    <t>2024-10-25 15:20:18Z</t>
  </si>
  <si>
    <t>06367100008876</t>
  </si>
  <si>
    <t>003003014</t>
  </si>
  <si>
    <t>2024-10-25 15:20:20Z</t>
  </si>
  <si>
    <t>06367100008877</t>
  </si>
  <si>
    <t>003003015</t>
  </si>
  <si>
    <t>2024-10-25 09:25:49Z</t>
  </si>
  <si>
    <t>AK592720971BR</t>
  </si>
  <si>
    <t>003002948</t>
  </si>
  <si>
    <t>2024-10-25 15:20:21Z</t>
  </si>
  <si>
    <t>06367100008878</t>
  </si>
  <si>
    <t>003003016</t>
  </si>
  <si>
    <t>2024-10-25 09:25:51Z</t>
  </si>
  <si>
    <t>AK592731170BR</t>
  </si>
  <si>
    <t>003002984</t>
  </si>
  <si>
    <t>2024-10-25 09:25:52Z</t>
  </si>
  <si>
    <t>AK592732158BR</t>
  </si>
  <si>
    <t>003002985</t>
  </si>
  <si>
    <t>2024-10-25 09:25:54Z</t>
  </si>
  <si>
    <t>AK592732881BR</t>
  </si>
  <si>
    <t>003002986</t>
  </si>
  <si>
    <t>2024-10-25 09:25:56Z</t>
  </si>
  <si>
    <t>AK592734865BR</t>
  </si>
  <si>
    <t>003002987</t>
  </si>
  <si>
    <t>2024-10-25 09:25:57Z</t>
  </si>
  <si>
    <t>AK592724386BR</t>
  </si>
  <si>
    <t>003002949</t>
  </si>
  <si>
    <t>2024-10-25 09:25:59Z</t>
  </si>
  <si>
    <t>AK592725792BR</t>
  </si>
  <si>
    <t>003002950</t>
  </si>
  <si>
    <t>2024-10-25 09:26:01Z</t>
  </si>
  <si>
    <t>AA329318663BR</t>
  </si>
  <si>
    <t>003002951</t>
  </si>
  <si>
    <t>2024-10-25 09:26:04Z</t>
  </si>
  <si>
    <t>AK592726974BR</t>
  </si>
  <si>
    <t>003002952</t>
  </si>
  <si>
    <t>AK592727728BR</t>
  </si>
  <si>
    <t>003002953</t>
  </si>
  <si>
    <t>2024-10-25 09:26:06Z</t>
  </si>
  <si>
    <t>AK592728480BR</t>
  </si>
  <si>
    <t>003002954</t>
  </si>
  <si>
    <t>2024-10-25T22:21:32.619Z</t>
  </si>
  <si>
    <t>2024-10-27T06:46:32.088Z</t>
  </si>
  <si>
    <t>2024-10-27T15:17:07.417Z</t>
  </si>
  <si>
    <t>2024-10-27T11:46:13.706Z</t>
  </si>
  <si>
    <t>2024-10-26T13:37:04.828Z</t>
  </si>
  <si>
    <t>2024-10-26T21:02:44.000Z</t>
  </si>
  <si>
    <t>2024-10-27T14:14:06.175Z</t>
  </si>
  <si>
    <t>2024-10-26T17:47:33.575Z</t>
  </si>
  <si>
    <t>671ba6ff912fa0cefabffe15</t>
  </si>
  <si>
    <t>241025GDNEBHPR</t>
  </si>
  <si>
    <t>25-10-2024 11:11:11</t>
  </si>
  <si>
    <t>Jeniffer</t>
  </si>
  <si>
    <t>dos Santos Sanches</t>
  </si>
  <si>
    <t>38440498861@shopee.com.br</t>
  </si>
  <si>
    <t>Rua Maria Aparecida Brunetti</t>
  </si>
  <si>
    <t>Vila haro</t>
  </si>
  <si>
    <t>18015061</t>
  </si>
  <si>
    <t>38440498861</t>
  </si>
  <si>
    <t>241025GDNEBHPR@shopee.com.br</t>
  </si>
  <si>
    <t>241025GDNEBHPR,003395</t>
  </si>
  <si>
    <t>03-11-2024 21:00:00</t>
  </si>
  <si>
    <t>28-10-2024 11:11:11</t>
  </si>
  <si>
    <t>671c0e7b06c668172badf2b9</t>
  </si>
  <si>
    <t>2000009659160244</t>
  </si>
  <si>
    <t>25-10-2024 18:32:43</t>
  </si>
  <si>
    <t>Jean Claudio</t>
  </si>
  <si>
    <t>Guelre Felisberto</t>
  </si>
  <si>
    <t>2000009659160244@mercadolibre.com</t>
  </si>
  <si>
    <t>Apto 14</t>
  </si>
  <si>
    <t>37846530810</t>
  </si>
  <si>
    <t>Jean</t>
  </si>
  <si>
    <t>Guelre</t>
  </si>
  <si>
    <t>2000009659160244,003396</t>
  </si>
  <si>
    <t>671c37f60717e2173a804e1b</t>
  </si>
  <si>
    <t>2000009660385340,2000009660385342,2000009660381410,2000009660381414</t>
  </si>
  <si>
    <t>25-10-2024 21:29:42</t>
  </si>
  <si>
    <t>Juvilde</t>
  </si>
  <si>
    <t>Bolzani Alberti</t>
  </si>
  <si>
    <t>2000009660381414@mercadolibre.com</t>
  </si>
  <si>
    <t>Itaguara</t>
  </si>
  <si>
    <t>35488000</t>
  </si>
  <si>
    <t>51381427987</t>
  </si>
  <si>
    <t>Pozzan</t>
  </si>
  <si>
    <t>2000006523916657,003397</t>
  </si>
  <si>
    <t>671c3dd247bcbefd8ad68b26</t>
  </si>
  <si>
    <t>702-6449644-0905012</t>
  </si>
  <si>
    <t>25-10-2024 21:54:42</t>
  </si>
  <si>
    <t>Rosamaria</t>
  </si>
  <si>
    <t>y8tkx27ynwthptk@marketplace.amazon.com.br</t>
  </si>
  <si>
    <t>99943-6759</t>
  </si>
  <si>
    <t>Rua Maria da Conceição Barra Mansa</t>
  </si>
  <si>
    <t>Casa d esquina</t>
  </si>
  <si>
    <t>Vila Pitangui</t>
  </si>
  <si>
    <t>Lavras</t>
  </si>
  <si>
    <t>37202720</t>
  </si>
  <si>
    <t>55470033600</t>
  </si>
  <si>
    <t>702-6449644-0905012,003399</t>
  </si>
  <si>
    <t>31-10-2024 00:00:00</t>
  </si>
  <si>
    <t>671c424bf90a88cc5d9ed00d</t>
  </si>
  <si>
    <t>2000009660672682,2000009660663674,2000009660668890,2000009660668892</t>
  </si>
  <si>
    <t>25-10-2024 22:13:47</t>
  </si>
  <si>
    <t>2000009660668892@mercadolibre.com</t>
  </si>
  <si>
    <t>2000006524091815,003400</t>
  </si>
  <si>
    <t>671cd8c5e0a4e6b5700cd57a</t>
  </si>
  <si>
    <t>241026JNK5E1S5</t>
  </si>
  <si>
    <t>26-10-2024 08:55:49</t>
  </si>
  <si>
    <t>Cindy</t>
  </si>
  <si>
    <t>Berti</t>
  </si>
  <si>
    <t>35062030889@shopee.com.br</t>
  </si>
  <si>
    <t>R do Acre</t>
  </si>
  <si>
    <t>153</t>
  </si>
  <si>
    <t>Vila Bertioga</t>
  </si>
  <si>
    <t>03181100</t>
  </si>
  <si>
    <t>35062030889</t>
  </si>
  <si>
    <t>241026JNK5E1S5@shopee.com.br</t>
  </si>
  <si>
    <t>241026JNK5E1S5,003401</t>
  </si>
  <si>
    <t>01-11-2024 21:00:00</t>
  </si>
  <si>
    <t>28-10-2024 08:55:49</t>
  </si>
  <si>
    <t>671d2795518411897dc0ed10</t>
  </si>
  <si>
    <t>2000009664257364,2000009664249856</t>
  </si>
  <si>
    <t>26-10-2024 14:32:05</t>
  </si>
  <si>
    <t>2000009664249856@mercadolibre.com</t>
  </si>
  <si>
    <t>Rua dos Americanos</t>
  </si>
  <si>
    <t>Ap 202A</t>
  </si>
  <si>
    <t>Barra Funda</t>
  </si>
  <si>
    <t>01138010</t>
  </si>
  <si>
    <t>27823226804</t>
  </si>
  <si>
    <t>Terra De Andrade</t>
  </si>
  <si>
    <t>2000006526241205,003402</t>
  </si>
  <si>
    <t>Desodorante Roll-on Feminino Sem Alumínio 75ml Piatan</t>
  </si>
  <si>
    <t>671d318cdace38ccd1004420</t>
  </si>
  <si>
    <t>241027KB9TPS0V</t>
  </si>
  <si>
    <t>26-10-2024 15:14:36</t>
  </si>
  <si>
    <t>Marya</t>
  </si>
  <si>
    <t>Isabella</t>
  </si>
  <si>
    <t>11368909710@shopee.com.br</t>
  </si>
  <si>
    <t>Rua Barão do Amazonas</t>
  </si>
  <si>
    <t>417</t>
  </si>
  <si>
    <t>Apartamento 504</t>
  </si>
  <si>
    <t>90670003</t>
  </si>
  <si>
    <t>11368909710</t>
  </si>
  <si>
    <t>241027KB9TPS0V@shopee.com.br</t>
  </si>
  <si>
    <t>241027KB9TPS0V,003403</t>
  </si>
  <si>
    <t>10-11-2024 21:00:00</t>
  </si>
  <si>
    <t>28-10-2024 15:14:36</t>
  </si>
  <si>
    <t>671dc08c35ab07fdf952b694</t>
  </si>
  <si>
    <t>702-0937516-9345053</t>
  </si>
  <si>
    <t>27-10-2024 01:24:44</t>
  </si>
  <si>
    <t>Avila de Esoindola</t>
  </si>
  <si>
    <t>90g29sn5hr87xfn@marketplace.amazon.com.br</t>
  </si>
  <si>
    <t>99963-7052</t>
  </si>
  <si>
    <t>Rua Voluntário Fernando Caldeira</t>
  </si>
  <si>
    <t>Bom Abrigo</t>
  </si>
  <si>
    <t>88085290</t>
  </si>
  <si>
    <t>98387600997</t>
  </si>
  <si>
    <t>Avila de Espindola</t>
  </si>
  <si>
    <t>702-0937516-9345053,003404</t>
  </si>
  <si>
    <t>06-11-2024 00:00:00</t>
  </si>
  <si>
    <t>671e44f6da004d931bc4c379</t>
  </si>
  <si>
    <t>702-3000512-8457014</t>
  </si>
  <si>
    <t>27-10-2024 10:49:42</t>
  </si>
  <si>
    <t>izabela</t>
  </si>
  <si>
    <t>qhwq8hlqfp7n6qw@marketplace.amazon.com.br</t>
  </si>
  <si>
    <t>97510-1340</t>
  </si>
  <si>
    <t>Rua Guaraciaba passos</t>
  </si>
  <si>
    <t>515</t>
  </si>
  <si>
    <t>AP 108</t>
  </si>
  <si>
    <t>Mateus Leme</t>
  </si>
  <si>
    <t>35670000</t>
  </si>
  <si>
    <t>01862879680</t>
  </si>
  <si>
    <t>Izabela</t>
  </si>
  <si>
    <t>702-3000512-8457014,003405</t>
  </si>
  <si>
    <t>671e81d45e327fcbea9dbb23</t>
  </si>
  <si>
    <t>2000009669611714</t>
  </si>
  <si>
    <t>27-10-2024 15:09:24</t>
  </si>
  <si>
    <t>Gusmao</t>
  </si>
  <si>
    <t>2000009669611714@mercadolibre.com</t>
  </si>
  <si>
    <t>Rua Plínio dos Santos</t>
  </si>
  <si>
    <t>fundos</t>
  </si>
  <si>
    <t>Jardim Eulália</t>
  </si>
  <si>
    <t>12090821</t>
  </si>
  <si>
    <t>37312768873</t>
  </si>
  <si>
    <t>2000009669611714,003406</t>
  </si>
  <si>
    <t>29-10-2024 15:09:24</t>
  </si>
  <si>
    <t>671e9f20685e11fdcc634d84</t>
  </si>
  <si>
    <t>2000009670821868</t>
  </si>
  <si>
    <t>27-10-2024 17:14:24</t>
  </si>
  <si>
    <t>2000009670821868@mercadolibre.com</t>
  </si>
  <si>
    <t>Rua Lorena</t>
  </si>
  <si>
    <t>2000006530172853,003407</t>
  </si>
  <si>
    <t>29-10-2024 00:00:00</t>
  </si>
  <si>
    <t>Sabonete Íntimo De Melaleuca E Aloe Vera 150ml - Piatan</t>
  </si>
  <si>
    <t>671ea1cc71bf13ce8b075925</t>
  </si>
  <si>
    <t>241028P3KK5T7F</t>
  </si>
  <si>
    <t>27-10-2024 17:25:48</t>
  </si>
  <si>
    <t>Maria Tavares da rosa</t>
  </si>
  <si>
    <t>07856160632@shopee.com.br</t>
  </si>
  <si>
    <t>Joao moreira salles</t>
  </si>
  <si>
    <t>770</t>
  </si>
  <si>
    <t>Cambuí</t>
  </si>
  <si>
    <t>37600000</t>
  </si>
  <si>
    <t>07856160632</t>
  </si>
  <si>
    <t>241028P3KK5T7F@shopee.com.br</t>
  </si>
  <si>
    <t>241028P3KK5T7F,003408</t>
  </si>
  <si>
    <t>29-10-2024 17:25:48</t>
  </si>
  <si>
    <t>671ea44ef663749d22bda614</t>
  </si>
  <si>
    <t>701-2392621-8485862</t>
  </si>
  <si>
    <t>27-10-2024 17:36:30</t>
  </si>
  <si>
    <t>Cleonice</t>
  </si>
  <si>
    <t>7kjv2ypcy97tdd8@marketplace.amazon.com.br</t>
  </si>
  <si>
    <t>97529-1172</t>
  </si>
  <si>
    <t>Rua Rio das Velhas</t>
  </si>
  <si>
    <t>Minaslândia (P Maio)</t>
  </si>
  <si>
    <t>31812060</t>
  </si>
  <si>
    <t>028.057.856-30</t>
  </si>
  <si>
    <t>Francisca Santos</t>
  </si>
  <si>
    <t>701-2392621-8485862,003409</t>
  </si>
  <si>
    <t>671eca80abcf784ab8c8fc54</t>
  </si>
  <si>
    <t>702-1029684-2819418</t>
  </si>
  <si>
    <t>27-10-2024 20:19:28</t>
  </si>
  <si>
    <t>julio</t>
  </si>
  <si>
    <t>cesar barretto</t>
  </si>
  <si>
    <t>z3lylrnz4s0bm5c@marketplace.amazon.com.br</t>
  </si>
  <si>
    <t>99339-0306</t>
  </si>
  <si>
    <t>Rua Coronel Euríco de Sousa Gomes Filho</t>
  </si>
  <si>
    <t>247</t>
  </si>
  <si>
    <t>102</t>
  </si>
  <si>
    <t>22620320</t>
  </si>
  <si>
    <t>09954691723</t>
  </si>
  <si>
    <t>Cesar Barretto Moreira</t>
  </si>
  <si>
    <t>702-1029684-2819418,003410</t>
  </si>
  <si>
    <t>671f4f8c1db290af76f21c22</t>
  </si>
  <si>
    <t>241028QD5JSJ0G</t>
  </si>
  <si>
    <t>28-10-2024 05:47:08</t>
  </si>
  <si>
    <t>Bergamo Gonini</t>
  </si>
  <si>
    <t>33174843812@shopee.com.br</t>
  </si>
  <si>
    <t>R Barata Ribeiro</t>
  </si>
  <si>
    <t>360</t>
  </si>
  <si>
    <t>ap 1002</t>
  </si>
  <si>
    <t>01308000</t>
  </si>
  <si>
    <t>33174843812</t>
  </si>
  <si>
    <t>241028QD5JSJ0G@shopee.com.br</t>
  </si>
  <si>
    <t>241028QD5JSJ0G,003411</t>
  </si>
  <si>
    <t>04-11-2024 21:00:00</t>
  </si>
  <si>
    <t>30-10-2024 05:47:08</t>
  </si>
  <si>
    <t>2024-10-28T12:45:08.704Z</t>
  </si>
  <si>
    <t>2024-10-28T16:05:26.699Z</t>
  </si>
  <si>
    <t>2000009619726442@mercadolibre.com</t>
  </si>
  <si>
    <t>2024-10-29T06:39:08.000Z</t>
  </si>
  <si>
    <t>2024-10-28T17:50:15.224Z</t>
  </si>
  <si>
    <t>2024-10-28T18:25:06.449Z</t>
  </si>
  <si>
    <t>A nota não pode ser enviada, pois seu pedido se encontra dentro do prazo de manuseio no Mercado Livre.</t>
  </si>
  <si>
    <t>A nota não pode ser enviada, pois seu pedido se encontra aguardando parceiro logístico no Mercado Livre. Data estimada para liberação de envio: 29/10/2024 00:00</t>
  </si>
  <si>
    <t>671fcb6dc060db0dd1d892d6</t>
  </si>
  <si>
    <t>2000009678610150,2000009678595862,2000009678612080</t>
  </si>
  <si>
    <t>28-10-2024 14:35:41</t>
  </si>
  <si>
    <t>suelen</t>
  </si>
  <si>
    <t>nicodemus ferreira</t>
  </si>
  <si>
    <t>2000009678612080@mercadolibre.com</t>
  </si>
  <si>
    <t>Estrada Isaías Vidal</t>
  </si>
  <si>
    <t>880</t>
  </si>
  <si>
    <t>Casa 176</t>
  </si>
  <si>
    <t>Albuquerque</t>
  </si>
  <si>
    <t>Teresópolis</t>
  </si>
  <si>
    <t>25976810</t>
  </si>
  <si>
    <t>10678529728</t>
  </si>
  <si>
    <t>Nicodemus Ferreira</t>
  </si>
  <si>
    <t>2000006534958061,003442</t>
  </si>
  <si>
    <t>01-11-2024 00:00:00</t>
  </si>
  <si>
    <t>67200a11f493710e2b4c8b19</t>
  </si>
  <si>
    <t>2000009681226904</t>
  </si>
  <si>
    <t>28-10-2024 19:02:57</t>
  </si>
  <si>
    <t>lucia</t>
  </si>
  <si>
    <t>silva</t>
  </si>
  <si>
    <t>2000009681226904@mercadolibre.com</t>
  </si>
  <si>
    <t>Rua Visconde de Faria</t>
  </si>
  <si>
    <t>189</t>
  </si>
  <si>
    <t>apt 63</t>
  </si>
  <si>
    <t>11075711</t>
  </si>
  <si>
    <t>19294264882</t>
  </si>
  <si>
    <t>Lucia</t>
  </si>
  <si>
    <t>de Fatima da Silva</t>
  </si>
  <si>
    <t>apt 63 Referencia: segunda rua paralela ao canal 2</t>
  </si>
  <si>
    <t>2000009681226904,003443</t>
  </si>
  <si>
    <t>672090c173c97ecde62cdc5d</t>
  </si>
  <si>
    <t>241028QM8NSADB</t>
  </si>
  <si>
    <t>29-10-2024 04:37:37</t>
  </si>
  <si>
    <t>Marilene</t>
  </si>
  <si>
    <t>Cristiane de Andrade Barcelos</t>
  </si>
  <si>
    <t>92609619715@shopee.com.br</t>
  </si>
  <si>
    <t>Rua General Miguel Ferreira</t>
  </si>
  <si>
    <t>Rua G    casa 17 Cond Vivendas</t>
  </si>
  <si>
    <t>22770590</t>
  </si>
  <si>
    <t>92609619715</t>
  </si>
  <si>
    <t>241028QM8NSADB@shopee.com.br</t>
  </si>
  <si>
    <t>241028QM8NSADB,003454</t>
  </si>
  <si>
    <t>31-10-2024 04:37:37</t>
  </si>
  <si>
    <t>2024-10-28 09:50:57Z</t>
  </si>
  <si>
    <t>AA338186285BR</t>
  </si>
  <si>
    <t>003003030</t>
  </si>
  <si>
    <t>2024-10-28 09:50:58Z</t>
  </si>
  <si>
    <t>AK600641178BR</t>
  </si>
  <si>
    <t>003003031</t>
  </si>
  <si>
    <t>2024-10-28 09:51:00Z</t>
  </si>
  <si>
    <t>AK600642244BR</t>
  </si>
  <si>
    <t>003003032</t>
  </si>
  <si>
    <t>2024-10-28 09:51:02Z</t>
  </si>
  <si>
    <t>AA338190157BR</t>
  </si>
  <si>
    <t>003003033</t>
  </si>
  <si>
    <t>2024-10-28 09:51:04Z</t>
  </si>
  <si>
    <t>AK600643275BR</t>
  </si>
  <si>
    <t>003003034</t>
  </si>
  <si>
    <t>2024-10-28 09:50:38Z</t>
  </si>
  <si>
    <t>AK600620677BR</t>
  </si>
  <si>
    <t>003003018</t>
  </si>
  <si>
    <t>2024-10-28 09:50:43Z</t>
  </si>
  <si>
    <t>AA338169857BR</t>
  </si>
  <si>
    <t>003003021</t>
  </si>
  <si>
    <t>2024-10-28 09:50:41Z</t>
  </si>
  <si>
    <t>AK600622094BR</t>
  </si>
  <si>
    <t>003003020</t>
  </si>
  <si>
    <t>2024-10-28 09:50:36Z</t>
  </si>
  <si>
    <t>AK600620178BR</t>
  </si>
  <si>
    <t>003003017</t>
  </si>
  <si>
    <t>2024-10-28 09:50:39Z</t>
  </si>
  <si>
    <t>AK600621519BR</t>
  </si>
  <si>
    <t>003003019</t>
  </si>
  <si>
    <t>2024-10-28 09:50:34Z</t>
  </si>
  <si>
    <t>AK600619550BR</t>
  </si>
  <si>
    <t>003002993</t>
  </si>
  <si>
    <t>1472500514881-01</t>
  </si>
  <si>
    <t xml:space="preserve">Bárbara </t>
  </si>
  <si>
    <t>GUIMARAES</t>
  </si>
  <si>
    <t>08917270603</t>
  </si>
  <si>
    <t>babi.jw2014@gmail.com</t>
  </si>
  <si>
    <t>BARBARA NOGUEIRA OLIVEIRA GUIMARAES</t>
  </si>
  <si>
    <t>Quadra Quadra 56</t>
  </si>
  <si>
    <t>Qd 56, lote 12, apto 216, Residencial Atenas (Rua do Shopping do Gama)</t>
  </si>
  <si>
    <t>Apto 216</t>
  </si>
  <si>
    <t>Setor Central (Gama)</t>
  </si>
  <si>
    <t>72405-560</t>
  </si>
  <si>
    <t>2024-10-28 23:20:41Z</t>
  </si>
  <si>
    <t>221BED863DB1414CA65073AADA488659</t>
  </si>
  <si>
    <t>58189B48A8E14B438756F6FEBC633797</t>
  </si>
  <si>
    <t>1472490514879-01</t>
  </si>
  <si>
    <t>Lidyane</t>
  </si>
  <si>
    <t>Correia Alves</t>
  </si>
  <si>
    <t>03966237512</t>
  </si>
  <si>
    <t>lidyanec.alves@hotmail.com</t>
  </si>
  <si>
    <t>Livramento de Nossa Senhora</t>
  </si>
  <si>
    <t>Lidyane Correia Alves</t>
  </si>
  <si>
    <t>Rua Francisco de Paula Lima</t>
  </si>
  <si>
    <t>Loja Vital Energia</t>
  </si>
  <si>
    <t>46140-000</t>
  </si>
  <si>
    <t>2024-11-11 08:00:00Z</t>
  </si>
  <si>
    <t>422.8</t>
  </si>
  <si>
    <t>-183.72</t>
  </si>
  <si>
    <t>Esquenta com 65% OFF, Compre e Ganhe, Frete grátis</t>
  </si>
  <si>
    <t>002747</t>
  </si>
  <si>
    <t>2024-10-28 22:24:45Z</t>
  </si>
  <si>
    <t>5542FCBDC99344D39B3939F6CBB7C2BF</t>
  </si>
  <si>
    <t>FD094F488BDD49439F61DF6CAA7EA104</t>
  </si>
  <si>
    <t>21.88</t>
  </si>
  <si>
    <t>3.7</t>
  </si>
  <si>
    <t>1472490514877-01</t>
  </si>
  <si>
    <t>Arnoso</t>
  </si>
  <si>
    <t>paula.arnoso@gmail.com</t>
  </si>
  <si>
    <t>Paula Arnoso</t>
  </si>
  <si>
    <t>Rua Pereira Estéfano</t>
  </si>
  <si>
    <t>Ap 63</t>
  </si>
  <si>
    <t>Vila da Saúde</t>
  </si>
  <si>
    <t>04144-070</t>
  </si>
  <si>
    <t>107.37</t>
  </si>
  <si>
    <t>-233.73</t>
  </si>
  <si>
    <t>2024-10-28 21:50:06Z</t>
  </si>
  <si>
    <t>535CD1270DDB4822B9931E344EBC5996</t>
  </si>
  <si>
    <t>E18A921C9B434CFCA7BB9928A0B02234</t>
  </si>
  <si>
    <t>20.6</t>
  </si>
  <si>
    <t>1472450514869-01</t>
  </si>
  <si>
    <t>Ariadne</t>
  </si>
  <si>
    <t>Sassamoto</t>
  </si>
  <si>
    <t>ariadnesassamoto@gmail.com</t>
  </si>
  <si>
    <t>Ariadne Sassamoto</t>
  </si>
  <si>
    <t>Avenida Senador Feijó</t>
  </si>
  <si>
    <t>62 Terra</t>
  </si>
  <si>
    <t>Encruzilhada</t>
  </si>
  <si>
    <t>11050-300</t>
  </si>
  <si>
    <t>2024-10-31 17:47:34Z</t>
  </si>
  <si>
    <t>135.76</t>
  </si>
  <si>
    <t>7.2</t>
  </si>
  <si>
    <t>-33.94</t>
  </si>
  <si>
    <t>T73278</t>
  </si>
  <si>
    <t>2024-10-28 17:47:54Z</t>
  </si>
  <si>
    <t>BB59139DCC0249CE9B4560B082700334</t>
  </si>
  <si>
    <t>2EFEF8D64D934953A75763DAD1B67890</t>
  </si>
  <si>
    <t>7.1</t>
  </si>
  <si>
    <t>39.92</t>
  </si>
  <si>
    <t>1472440514867-01</t>
  </si>
  <si>
    <t>03043773330</t>
  </si>
  <si>
    <t>joao_polli@hotmail.com</t>
  </si>
  <si>
    <t>Joao Machado</t>
  </si>
  <si>
    <t>Rua do Parque</t>
  </si>
  <si>
    <t>Teste</t>
  </si>
  <si>
    <t>74343-245</t>
  </si>
  <si>
    <t>Expresso</t>
  </si>
  <si>
    <t>AR Correios Sedex</t>
  </si>
  <si>
    <t>2024-10-29 16:56:41Z</t>
  </si>
  <si>
    <t>18.87</t>
  </si>
  <si>
    <t>/9/</t>
  </si>
  <si>
    <t>AR002158</t>
  </si>
  <si>
    <t>Ar Tratamento  Serum Pedra Hume 10 Ml</t>
  </si>
  <si>
    <t>9.99</t>
  </si>
  <si>
    <t>/ar-tratamento--serum-pedra-hume-10-ml/p</t>
  </si>
  <si>
    <t>abelharainha</t>
  </si>
  <si>
    <t>Abelha Rainha</t>
  </si>
  <si>
    <t>015323</t>
  </si>
  <si>
    <t>2024-10-28 16:56:59Z</t>
  </si>
  <si>
    <t>1EEAED6ECC224B02901D8C0B1CF49ACB</t>
  </si>
  <si>
    <t>DCB8C958EC8A4CFB97D050933A4ABDF2</t>
  </si>
  <si>
    <t>1472420514861-01</t>
  </si>
  <si>
    <t>Ariane</t>
  </si>
  <si>
    <t>Moretti</t>
  </si>
  <si>
    <t>arianemoretti@gmail.com</t>
  </si>
  <si>
    <t>Ariane Moretti</t>
  </si>
  <si>
    <t>Avenida Vereador Juarez Rios de Vasconcelos</t>
  </si>
  <si>
    <t>Ou 180, ou oficina</t>
  </si>
  <si>
    <t>09920-610</t>
  </si>
  <si>
    <t>2024-10-31 15:23:28Z</t>
  </si>
  <si>
    <t>158.52</t>
  </si>
  <si>
    <t>64.72</t>
  </si>
  <si>
    <t>-141.08</t>
  </si>
  <si>
    <t>2024-10-28 15:24:35Z</t>
  </si>
  <si>
    <t>B76BD260E2BC40828E95E9670A992D15</t>
  </si>
  <si>
    <t>A997FFDCCE414F54B7C5BCA7D287A143</t>
  </si>
  <si>
    <t>21.54</t>
  </si>
  <si>
    <t>1472420514859-01</t>
  </si>
  <si>
    <t>gabrielle</t>
  </si>
  <si>
    <t>signori</t>
  </si>
  <si>
    <t>gabriellesep@gmail.com</t>
  </si>
  <si>
    <t>gabrielle signori</t>
  </si>
  <si>
    <t>Rua Professor João de Oliveira Torres</t>
  </si>
  <si>
    <t>apt 52</t>
  </si>
  <si>
    <t>03337-010</t>
  </si>
  <si>
    <t>2024-10-31 15:20:39Z</t>
  </si>
  <si>
    <t>45.42</t>
  </si>
  <si>
    <t>-3.8</t>
  </si>
  <si>
    <t>2024-10-28 15:20:45Z</t>
  </si>
  <si>
    <t>1ED19E4A4E26408897AFDA1992B7AFD5</t>
  </si>
  <si>
    <t>0AB98A8FF28F4D5488A7B38697810145</t>
  </si>
  <si>
    <t>1472420514853-01</t>
  </si>
  <si>
    <t xml:space="preserve">Márcia Simone </t>
  </si>
  <si>
    <t xml:space="preserve">Miorelli </t>
  </si>
  <si>
    <t>05739894948</t>
  </si>
  <si>
    <t>maarcia_25@hotmail.com</t>
  </si>
  <si>
    <t xml:space="preserve">Márcia Simone  Miorelli </t>
  </si>
  <si>
    <t>Rua Pedro Balerini - D</t>
  </si>
  <si>
    <t>Efapi</t>
  </si>
  <si>
    <t>89809-546</t>
  </si>
  <si>
    <t>2024-11-05 14:49:54Z</t>
  </si>
  <si>
    <t>103.29</t>
  </si>
  <si>
    <t>-224.81</t>
  </si>
  <si>
    <t>2024-10-28 14:50:59Z</t>
  </si>
  <si>
    <t>5521E0811F6B44BE8267EE15BAC1B5BB</t>
  </si>
  <si>
    <t>A5EB8E42AA0F4B03B9781370C7BB68AB</t>
  </si>
  <si>
    <t>1472420514851-01</t>
  </si>
  <si>
    <t>00663621054</t>
  </si>
  <si>
    <t>laramadruga@yahoo.com.br</t>
  </si>
  <si>
    <t>Larissa Souza</t>
  </si>
  <si>
    <t>Rua Doutor Flores</t>
  </si>
  <si>
    <t xml:space="preserve">Loja Espaço Modas </t>
  </si>
  <si>
    <t>90020-120</t>
  </si>
  <si>
    <t>2024-11-01 14:37:41Z</t>
  </si>
  <si>
    <t>225.64</t>
  </si>
  <si>
    <t>-342.46</t>
  </si>
  <si>
    <t>2024-10-28 14:37:45Z</t>
  </si>
  <si>
    <t>5AB1101B527C4BBDBC71118D9661B1D0</t>
  </si>
  <si>
    <t>8373828E1E5E4C06A1363B31EA7522C6</t>
  </si>
  <si>
    <t>1472390514849-01</t>
  </si>
  <si>
    <t>2024-11-01 12:28:54Z</t>
  </si>
  <si>
    <t>121.37</t>
  </si>
  <si>
    <t>89.91</t>
  </si>
  <si>
    <t>-78.43</t>
  </si>
  <si>
    <t>2024-10-28 12:30:01Z</t>
  </si>
  <si>
    <t>FA69DEC7E2D44C70869739BC93024A95</t>
  </si>
  <si>
    <t>5A44596D333C4373BE9EA00CF3457F8F</t>
  </si>
  <si>
    <t>22.86</t>
  </si>
  <si>
    <t>1472370514845-01</t>
  </si>
  <si>
    <t xml:space="preserve">Klauzio Ricardo </t>
  </si>
  <si>
    <t xml:space="preserve">Ragaci dos Santos </t>
  </si>
  <si>
    <t>klauzioricardo@gmail.com</t>
  </si>
  <si>
    <t xml:space="preserve">Klauzio Ricardo  Ragaci dos Santos </t>
  </si>
  <si>
    <t>Rua 2051 Unidade 205 Lote 10</t>
  </si>
  <si>
    <t>Sem numero</t>
  </si>
  <si>
    <t xml:space="preserve">Casa próxima ao Ponto Final do Parque Atheneu </t>
  </si>
  <si>
    <t>Parque Atheneu</t>
  </si>
  <si>
    <t>74893-710</t>
  </si>
  <si>
    <t>2024-10-29 10:22:20Z</t>
  </si>
  <si>
    <t>042567</t>
  </si>
  <si>
    <t>2024-10-28 10:22:37Z</t>
  </si>
  <si>
    <t>A278F377F3E543F6819FC5B9C11288BD</t>
  </si>
  <si>
    <t>3974F64FCEAD46ADA3344461194D45DC</t>
  </si>
  <si>
    <t>1472360514837-01</t>
  </si>
  <si>
    <t>mari_chadi@hotmail.com</t>
  </si>
  <si>
    <t>Mariana Dias</t>
  </si>
  <si>
    <t>Apto 01</t>
  </si>
  <si>
    <t>04011-062</t>
  </si>
  <si>
    <t>2024-10-31 08:34:24Z</t>
  </si>
  <si>
    <t>161.46</t>
  </si>
  <si>
    <t>-17.94</t>
  </si>
  <si>
    <t>2024-10-28 08:34:39Z</t>
  </si>
  <si>
    <t>D2B8E33883A1475F90A42FC49F456B28</t>
  </si>
  <si>
    <t>6F06EDEF18B94F49A5945A9F9A69888A</t>
  </si>
  <si>
    <t>2024-10-28 16:05:58Z</t>
  </si>
  <si>
    <t>AK608115805BR</t>
  </si>
  <si>
    <t>003003072</t>
  </si>
  <si>
    <t>2024-10-28 15:07:53Z</t>
  </si>
  <si>
    <t>06367100008881</t>
  </si>
  <si>
    <t>003003058</t>
  </si>
  <si>
    <t>2024-10-28 15:07:54Z</t>
  </si>
  <si>
    <t>06367100008882</t>
  </si>
  <si>
    <t>003003059</t>
  </si>
  <si>
    <t>2024-10-28 16:05:59Z</t>
  </si>
  <si>
    <t>AK608116417BR</t>
  </si>
  <si>
    <t>003003073</t>
  </si>
  <si>
    <t>2024-10-28 15:07:56Z</t>
  </si>
  <si>
    <t>06367100008883</t>
  </si>
  <si>
    <t>003003060</t>
  </si>
  <si>
    <t>2024-10-28 15:07:58Z</t>
  </si>
  <si>
    <t>06367100008884</t>
  </si>
  <si>
    <t>003003061</t>
  </si>
  <si>
    <t>2024-10-28 16:06:01Z</t>
  </si>
  <si>
    <t>AK608117205BR</t>
  </si>
  <si>
    <t>003003074</t>
  </si>
  <si>
    <t>2024-10-28 15:07:59Z</t>
  </si>
  <si>
    <t>06367100008885</t>
  </si>
  <si>
    <t>003003062</t>
  </si>
  <si>
    <t>2024-10-28 16:06:05Z</t>
  </si>
  <si>
    <t>AK608117911BR</t>
  </si>
  <si>
    <t>003003075</t>
  </si>
  <si>
    <t>2024-10-28 15:08:00Z</t>
  </si>
  <si>
    <t>06367100008886</t>
  </si>
  <si>
    <t>003003063</t>
  </si>
  <si>
    <t>2024-10-28 16:06:06Z</t>
  </si>
  <si>
    <t>AA347846145BR</t>
  </si>
  <si>
    <t>003003076</t>
  </si>
  <si>
    <t>AK608119285BR</t>
  </si>
  <si>
    <t>003003077</t>
  </si>
  <si>
    <t>2024-10-28 15:08:02Z</t>
  </si>
  <si>
    <t>06367100008887</t>
  </si>
  <si>
    <t>003003064</t>
  </si>
  <si>
    <t>2024-10-28 16:06:07Z</t>
  </si>
  <si>
    <t>AK608119912BR</t>
  </si>
  <si>
    <t>003003078</t>
  </si>
  <si>
    <t>2024-10-28 15:08:04Z</t>
  </si>
  <si>
    <t>06367100008888</t>
  </si>
  <si>
    <t>003003065</t>
  </si>
  <si>
    <t>2024-10-28 16:06:08Z</t>
  </si>
  <si>
    <t>AK608122973BR</t>
  </si>
  <si>
    <t>003003079</t>
  </si>
  <si>
    <t>2024-10-28 15:08:05Z</t>
  </si>
  <si>
    <t>06367100008889</t>
  </si>
  <si>
    <t>003003066</t>
  </si>
  <si>
    <t>2024-10-28 15:08:06Z</t>
  </si>
  <si>
    <t>06367100008890</t>
  </si>
  <si>
    <t>003003067</t>
  </si>
  <si>
    <t>2024-10-28 15:08:08Z</t>
  </si>
  <si>
    <t>06367100008891</t>
  </si>
  <si>
    <t>003003068</t>
  </si>
  <si>
    <t>2024-10-28 15:08:09Z</t>
  </si>
  <si>
    <t>06367100008892</t>
  </si>
  <si>
    <t>003003069</t>
  </si>
  <si>
    <t>1471670514759-01</t>
  </si>
  <si>
    <t xml:space="preserve">Roberio Rodrigues </t>
  </si>
  <si>
    <t xml:space="preserve">Dos Anjos </t>
  </si>
  <si>
    <t>roberiotst@yahoo.com.br</t>
  </si>
  <si>
    <t xml:space="preserve">Roberio Rodrigues  Dos Anjos </t>
  </si>
  <si>
    <t>Rua Jardel Filho</t>
  </si>
  <si>
    <t>Vila Regina</t>
  </si>
  <si>
    <t>39400-195</t>
  </si>
  <si>
    <t>106.79</t>
  </si>
  <si>
    <t>43.4</t>
  </si>
  <si>
    <t>-219.8</t>
  </si>
  <si>
    <t>2024-10-29 04:02:04Z</t>
  </si>
  <si>
    <t>1874279984CC435E8163AA0B53978AB0</t>
  </si>
  <si>
    <t>3D59AEB2D6C94221BC383135717046CE</t>
  </si>
  <si>
    <t>2024-10-28 16:06:11Z</t>
  </si>
  <si>
    <t>AA347851508BR</t>
  </si>
  <si>
    <t>003003080</t>
  </si>
  <si>
    <t>2024-10-28 16:06:12Z</t>
  </si>
  <si>
    <t>AA347852684BR</t>
  </si>
  <si>
    <t>003003081</t>
  </si>
  <si>
    <t>2024-10-28 15:08:10Z</t>
  </si>
  <si>
    <t>06367100008893</t>
  </si>
  <si>
    <t>003003070</t>
  </si>
  <si>
    <t>2024-10-28 15:22:28Z</t>
  </si>
  <si>
    <t>06367100008879</t>
  </si>
  <si>
    <t>003003056</t>
  </si>
  <si>
    <t>2024-10-28 15:07:24Z</t>
  </si>
  <si>
    <t>06367100008880</t>
  </si>
  <si>
    <t>003003057</t>
  </si>
  <si>
    <t>2024-10-28 09:50:44Z</t>
  </si>
  <si>
    <t>AK600623355BR</t>
  </si>
  <si>
    <t>003003022</t>
  </si>
  <si>
    <t>2024-10-28 09:50:46Z</t>
  </si>
  <si>
    <t>AK600624299BR</t>
  </si>
  <si>
    <t>003003023</t>
  </si>
  <si>
    <t>2024-10-28 09:50:47Z</t>
  </si>
  <si>
    <t>AK600624991BR</t>
  </si>
  <si>
    <t>003003024</t>
  </si>
  <si>
    <t>2024-10-28 09:50:48Z</t>
  </si>
  <si>
    <t>AK600634716BR</t>
  </si>
  <si>
    <t>003003025</t>
  </si>
  <si>
    <t>2024-10-28 09:50:50Z</t>
  </si>
  <si>
    <t>AK600635243BR</t>
  </si>
  <si>
    <t>003003026</t>
  </si>
  <si>
    <t>2024-10-28 09:50:52Z</t>
  </si>
  <si>
    <t>AK600635875BR</t>
  </si>
  <si>
    <t>003003027</t>
  </si>
  <si>
    <t>2024-10-28 09:50:54Z</t>
  </si>
  <si>
    <t>AA338184338BR</t>
  </si>
  <si>
    <t>003003028</t>
  </si>
  <si>
    <t>2024-10-28 09:50:55Z</t>
  </si>
  <si>
    <t>AK600636853BR</t>
  </si>
  <si>
    <t>003003029</t>
  </si>
  <si>
    <t>1471560514743-01</t>
  </si>
  <si>
    <t>Eduarda</t>
  </si>
  <si>
    <t>Beranger</t>
  </si>
  <si>
    <t>09239845771</t>
  </si>
  <si>
    <t>eduardaberanger@gmail.com</t>
  </si>
  <si>
    <t>Eduarda Beranger</t>
  </si>
  <si>
    <t>Estrada Washington Luís</t>
  </si>
  <si>
    <t>Cond Lírios do Campo IV casa 175</t>
  </si>
  <si>
    <t>Sapê</t>
  </si>
  <si>
    <t>24315-375</t>
  </si>
  <si>
    <t>170.73</t>
  </si>
  <si>
    <t>Kit Proteína de Arroz</t>
  </si>
  <si>
    <t>/kit-shampoo-e-condicionador-proteina-de-arroz-300ml/p</t>
  </si>
  <si>
    <t>-18.97</t>
  </si>
  <si>
    <t>2024-10-30 03:03:12Z</t>
  </si>
  <si>
    <t>C26B989A5C924A6A8D0E84DC04A5CE4C</t>
  </si>
  <si>
    <t>12DE16C1A0E148BEBA07EF2B34E48D10</t>
  </si>
  <si>
    <t>1472820514923-01</t>
  </si>
  <si>
    <t xml:space="preserve">Francisco </t>
  </si>
  <si>
    <t xml:space="preserve">Alves </t>
  </si>
  <si>
    <t>francisco-thutha@hotmail.com</t>
  </si>
  <si>
    <t xml:space="preserve">Francisco  Alves </t>
  </si>
  <si>
    <t>Rua Lutécia</t>
  </si>
  <si>
    <t>Entregar seg/sex 8:30 as 17:30</t>
  </si>
  <si>
    <t>03423-000</t>
  </si>
  <si>
    <t>2024-10-30 08:00:23Z</t>
  </si>
  <si>
    <t>103.35</t>
  </si>
  <si>
    <t>-225.15</t>
  </si>
  <si>
    <t>2024-10-30 07:05:30Z</t>
  </si>
  <si>
    <t>05255672ABE44EE995623672671DAD41</t>
  </si>
  <si>
    <t>F955B7226F044006B51079AF932D7625</t>
  </si>
  <si>
    <t>55.12</t>
  </si>
  <si>
    <t>11.11</t>
  </si>
  <si>
    <t>1472820514919-01</t>
  </si>
  <si>
    <t xml:space="preserve">Maria </t>
  </si>
  <si>
    <t>ALVES</t>
  </si>
  <si>
    <t>vitorinhaalves777@gmail.com</t>
  </si>
  <si>
    <t xml:space="preserve">Campina Grande </t>
  </si>
  <si>
    <t xml:space="preserve">Maria  Vitória </t>
  </si>
  <si>
    <t xml:space="preserve">Rua Alcebíades Gonçalves Rocha </t>
  </si>
  <si>
    <t xml:space="preserve">Santa Cruz </t>
  </si>
  <si>
    <t>58471-335</t>
  </si>
  <si>
    <t>2024-10-30 07:30:34Z</t>
  </si>
  <si>
    <t xml:space="preserve">Nova [GE] [Vendas] Sazonais Estático - Full Adv </t>
  </si>
  <si>
    <t>335.87</t>
  </si>
  <si>
    <t>38.78</t>
  </si>
  <si>
    <t>-388.83</t>
  </si>
  <si>
    <t>Esquenta com 65% OFF, Frete grátis, Compre e Ganhe</t>
  </si>
  <si>
    <t>2024-10-30 06:57:14Z</t>
  </si>
  <si>
    <t>868A601D3B3D44E18467F40CBDF3814B</t>
  </si>
  <si>
    <t>E0131964EF254147A314EA27B6AA3437</t>
  </si>
  <si>
    <t>12.93</t>
  </si>
  <si>
    <t>34.93</t>
  </si>
  <si>
    <t>1472740514917-01</t>
  </si>
  <si>
    <t>Lenita</t>
  </si>
  <si>
    <t>Cendretti</t>
  </si>
  <si>
    <t>lenita.cendretti@outlook.com</t>
  </si>
  <si>
    <t>Cachoeira Paulista</t>
  </si>
  <si>
    <t>Lenita Cendretti</t>
  </si>
  <si>
    <t>Rua Joaquim Ferreira Junior</t>
  </si>
  <si>
    <t>12630-000</t>
  </si>
  <si>
    <t>2024-10-30 01:00:39Z</t>
  </si>
  <si>
    <t>22.37</t>
  </si>
  <si>
    <t>2024-10-29 23:29:33Z</t>
  </si>
  <si>
    <t>953429B1FA3640999BBB37855C587AFF</t>
  </si>
  <si>
    <t>C95A867E05144244807BC5FB4AF1CA65</t>
  </si>
  <si>
    <t>1472720514911-01</t>
  </si>
  <si>
    <t>Maria A.</t>
  </si>
  <si>
    <t xml:space="preserve">Souza Nascimento </t>
  </si>
  <si>
    <t>01443560820</t>
  </si>
  <si>
    <t>ci-souza@live.com</t>
  </si>
  <si>
    <t xml:space="preserve">Maria A. Souza Nascimento </t>
  </si>
  <si>
    <t>Avenida Sapé</t>
  </si>
  <si>
    <t>Ap 901</t>
  </si>
  <si>
    <t>Manaíra</t>
  </si>
  <si>
    <t>58038-381</t>
  </si>
  <si>
    <t>2024-10-29 21:30:20Z</t>
  </si>
  <si>
    <t>102.52</t>
  </si>
  <si>
    <t>4.78</t>
  </si>
  <si>
    <t>-164.56</t>
  </si>
  <si>
    <t>2024-10-29 20:42:19Z</t>
  </si>
  <si>
    <t>AFEE18F0BC674E2598F0217461E97087</t>
  </si>
  <si>
    <t>49BF208CD85F49939CCAC0889D55C38F</t>
  </si>
  <si>
    <t>7.16</t>
  </si>
  <si>
    <t>1472710514909-01</t>
  </si>
  <si>
    <t>Alair Fernanda</t>
  </si>
  <si>
    <t xml:space="preserve">Lopes Cordazzo </t>
  </si>
  <si>
    <t>fernandacordazzo@yahoo.com.br</t>
  </si>
  <si>
    <t>São José do Cedro</t>
  </si>
  <si>
    <t>Alair Fernanda Lopes Cordazzo</t>
  </si>
  <si>
    <t>R: Pe. Aurélio</t>
  </si>
  <si>
    <t xml:space="preserve">Fórum de SJCedro </t>
  </si>
  <si>
    <t>89930-000</t>
  </si>
  <si>
    <t>2024-11-18 08:00:00Z</t>
  </si>
  <si>
    <t>2024-10-29 21:30:25Z</t>
  </si>
  <si>
    <t>359.17</t>
  </si>
  <si>
    <t>4.9</t>
  </si>
  <si>
    <t>-112.73</t>
  </si>
  <si>
    <t>2024-10-29 20:30:45Z</t>
  </si>
  <si>
    <t>3E2D0264C5BE4F18883C6F2ECB69B499</t>
  </si>
  <si>
    <t>8197A0F14A3449DDB50BEAE8CED78B5B</t>
  </si>
  <si>
    <t>9.68</t>
  </si>
  <si>
    <t>4.84</t>
  </si>
  <si>
    <t>Kit Higiene Diária</t>
  </si>
  <si>
    <t>189.06</t>
  </si>
  <si>
    <t>/kit-higiene-diaria/p</t>
  </si>
  <si>
    <t>1472710514907-01</t>
  </si>
  <si>
    <t>Cavalcante</t>
  </si>
  <si>
    <t>belleanalu72@outlook.com</t>
  </si>
  <si>
    <t>Luciana Cavalcante</t>
  </si>
  <si>
    <t>Rua Correia da Câmara</t>
  </si>
  <si>
    <t>Vila Tolstoi</t>
  </si>
  <si>
    <t>03268-160</t>
  </si>
  <si>
    <t>244.45</t>
  </si>
  <si>
    <t>90.58</t>
  </si>
  <si>
    <t>-95.05</t>
  </si>
  <si>
    <t>2024-10-29 20:05:43Z</t>
  </si>
  <si>
    <t>3C6CADF00EB544DA91840646BB3E4561</t>
  </si>
  <si>
    <t>BE1D0C0453724B19A63E73A98FF427DB</t>
  </si>
  <si>
    <t>81.94</t>
  </si>
  <si>
    <t>71.93</t>
  </si>
  <si>
    <t>21.74</t>
  </si>
  <si>
    <t>1472690514903-01</t>
  </si>
  <si>
    <t>Pericles</t>
  </si>
  <si>
    <t>05523604577</t>
  </si>
  <si>
    <t>periclesneto@outlook.com.br</t>
  </si>
  <si>
    <t>Pericles Neto</t>
  </si>
  <si>
    <t>Rua Desembargador Adolfo Leitão Guerra</t>
  </si>
  <si>
    <t>Village praia de aleluia casa 08</t>
  </si>
  <si>
    <t>41601-060</t>
  </si>
  <si>
    <t>2024-11-06 17:31:13Z</t>
  </si>
  <si>
    <t>2024-10-29 18:30:20Z</t>
  </si>
  <si>
    <t>fdlzpericles</t>
  </si>
  <si>
    <t>117.4</t>
  </si>
  <si>
    <t>13.56</t>
  </si>
  <si>
    <t>7.72</t>
  </si>
  <si>
    <t>Esquenta com 65% OFF, A Vista, Cupom Pericles, Frete grátis</t>
  </si>
  <si>
    <t>2024-10-29 17:31:38Z</t>
  </si>
  <si>
    <t>4D0559D0C880466FA3639DA85545296A</t>
  </si>
  <si>
    <t>F865CA1B8EAD41FD8D64C470DDD4ED6D</t>
  </si>
  <si>
    <t>52.9</t>
  </si>
  <si>
    <t>44.16</t>
  </si>
  <si>
    <t>1472680514901-01</t>
  </si>
  <si>
    <t>Lazarin Vieira</t>
  </si>
  <si>
    <t>lazarin.caa@gmail.com</t>
  </si>
  <si>
    <t>Camila Lazarin Vieira</t>
  </si>
  <si>
    <t>Avenida das Nações Unidas</t>
  </si>
  <si>
    <t>Apto 44 bloco 2</t>
  </si>
  <si>
    <t>09726-110</t>
  </si>
  <si>
    <t>2024-11-05 17:01:01Z</t>
  </si>
  <si>
    <t>384.48</t>
  </si>
  <si>
    <t>121.88</t>
  </si>
  <si>
    <t>5.9</t>
  </si>
  <si>
    <t>-169.92</t>
  </si>
  <si>
    <t>2024-10-29 17:01:24Z</t>
  </si>
  <si>
    <t>852E7826E64F40E4883B59CC7C0EE082</t>
  </si>
  <si>
    <t>FFCFA2B1424848BDB48CC6F232195C94</t>
  </si>
  <si>
    <t>99.34</t>
  </si>
  <si>
    <t>1472670514899-01</t>
  </si>
  <si>
    <t xml:space="preserve">Jedilene </t>
  </si>
  <si>
    <t xml:space="preserve">Baptista </t>
  </si>
  <si>
    <t>04199275738</t>
  </si>
  <si>
    <t>jedilene@hotmail.com</t>
  </si>
  <si>
    <t>Marmelópolis</t>
  </si>
  <si>
    <t xml:space="preserve">Jedilene  Baptista </t>
  </si>
  <si>
    <t xml:space="preserve">Rua Deputado Manoel da Costa </t>
  </si>
  <si>
    <t>37516-000</t>
  </si>
  <si>
    <t>2024-11-08 16:24:59Z</t>
  </si>
  <si>
    <t>104.75</t>
  </si>
  <si>
    <t>-90.83</t>
  </si>
  <si>
    <t>2024-10-29 16:25:06Z</t>
  </si>
  <si>
    <t>2E04C29A4A4C4E28BAD0CACBCFB7A0DD</t>
  </si>
  <si>
    <t>EF1D0BDF1AD94C8D848125183CB955C4</t>
  </si>
  <si>
    <t>1472640514897-01</t>
  </si>
  <si>
    <t>Nogueira</t>
  </si>
  <si>
    <t>vanessadcn@hotmail.com</t>
  </si>
  <si>
    <t>Cabo Frio</t>
  </si>
  <si>
    <t>Vanessa Nogueira</t>
  </si>
  <si>
    <t>Apt 403</t>
  </si>
  <si>
    <t>28907-110</t>
  </si>
  <si>
    <t>2024-11-06 13:16:06Z</t>
  </si>
  <si>
    <t>2024-10-29 14:00:38Z</t>
  </si>
  <si>
    <t>103.96</t>
  </si>
  <si>
    <t>8.2</t>
  </si>
  <si>
    <t>-236.74</t>
  </si>
  <si>
    <t>Esquenta com 65% OFF, A Vista, Livelo, Frete grátis</t>
  </si>
  <si>
    <t>2024-10-29 13:16:25Z</t>
  </si>
  <si>
    <t>75F2328C03604A97ADE0D7B9E3583517</t>
  </si>
  <si>
    <t>C905077D619441BC822CB6DEB7E7ECA3</t>
  </si>
  <si>
    <t>20.04</t>
  </si>
  <si>
    <t>6.15</t>
  </si>
  <si>
    <t>4.11</t>
  </si>
  <si>
    <t>1472630514895-01</t>
  </si>
  <si>
    <t>Cabanne</t>
  </si>
  <si>
    <t>06169271426</t>
  </si>
  <si>
    <t>f_cabanne@hotmail.com</t>
  </si>
  <si>
    <t>Felipe Cabanne</t>
  </si>
  <si>
    <t>Alameda Aquá</t>
  </si>
  <si>
    <t>Chacara 397</t>
  </si>
  <si>
    <t>Parque Itaipu</t>
  </si>
  <si>
    <t>13571-814</t>
  </si>
  <si>
    <t>2024-11-01 11:35:34Z</t>
  </si>
  <si>
    <t>2024-10-29 12:30:28Z</t>
  </si>
  <si>
    <t>117.16</t>
  </si>
  <si>
    <t>-43.16</t>
  </si>
  <si>
    <t>2024-10-29 11:35:50Z</t>
  </si>
  <si>
    <t>D5AC4F5ABD3B4A38BD28426B02BF7D0A</t>
  </si>
  <si>
    <t>489DB7F7587149D099132537E8AF231F</t>
  </si>
  <si>
    <t>5.2</t>
  </si>
  <si>
    <t>5.13</t>
  </si>
  <si>
    <t>1472610514893-01</t>
  </si>
  <si>
    <t>Jordana</t>
  </si>
  <si>
    <t>Caetano</t>
  </si>
  <si>
    <t>06443085167</t>
  </si>
  <si>
    <t>jordanaa.caetano@gmail.com</t>
  </si>
  <si>
    <t>Jordana Caetano</t>
  </si>
  <si>
    <t>Rua Herculina Marques de Abreu</t>
  </si>
  <si>
    <t>Chácara 01 Casa 02</t>
  </si>
  <si>
    <t>Chácara 01 casa 02 primeiro portão no muro verde</t>
  </si>
  <si>
    <t>Residencial Sonho Dourado</t>
  </si>
  <si>
    <t>74781-001</t>
  </si>
  <si>
    <t>2024-10-30 10:06:51Z</t>
  </si>
  <si>
    <t>40.29</t>
  </si>
  <si>
    <t>2024-10-29 10:06:52Z</t>
  </si>
  <si>
    <t>354FECB2BB6B4490941012EA21E41B8A</t>
  </si>
  <si>
    <t>6407A0071EFA4B858CFC589FBF86B315</t>
  </si>
  <si>
    <t>1472600514891-01</t>
  </si>
  <si>
    <t xml:space="preserve">Erika </t>
  </si>
  <si>
    <t>07265504771</t>
  </si>
  <si>
    <t>lucerostar2009@yahoo.com.br</t>
  </si>
  <si>
    <t>Erika  Vieira</t>
  </si>
  <si>
    <t>Rua Castro Alves</t>
  </si>
  <si>
    <t>Ap 62</t>
  </si>
  <si>
    <t>11040-190</t>
  </si>
  <si>
    <t>2024-11-07 09:13:21Z</t>
  </si>
  <si>
    <t>37.2</t>
  </si>
  <si>
    <t>8.21</t>
  </si>
  <si>
    <t>2024-10-29 09:13:13Z</t>
  </si>
  <si>
    <t>7BD616CB284F42119BA9740F5EEC02C2</t>
  </si>
  <si>
    <t>BCE9D84A5DF747A7AF959FA6DB30164E</t>
  </si>
  <si>
    <t>5.48</t>
  </si>
  <si>
    <t>1472600514887-01</t>
  </si>
  <si>
    <t>Emannuella Rodrigues de</t>
  </si>
  <si>
    <t xml:space="preserve">Meneses </t>
  </si>
  <si>
    <t>02754774440</t>
  </si>
  <si>
    <t>emannuella.flor@gmail.com</t>
  </si>
  <si>
    <t>Alagoinha</t>
  </si>
  <si>
    <t xml:space="preserve">Emannuella Rodrigues de Meneses </t>
  </si>
  <si>
    <t xml:space="preserve">Padre Afonso </t>
  </si>
  <si>
    <t xml:space="preserve">Prédio de Zito cego </t>
  </si>
  <si>
    <t>58390-000</t>
  </si>
  <si>
    <t>2024-11-20 08:49:21Z</t>
  </si>
  <si>
    <t>16bd</t>
  </si>
  <si>
    <t>2024-10-29 09:30:17Z</t>
  </si>
  <si>
    <t>130.71</t>
  </si>
  <si>
    <t>-387.99</t>
  </si>
  <si>
    <t>2024-10-29 08:49:22Z</t>
  </si>
  <si>
    <t>68F440A4AADD48D8A8660EE2865D0905</t>
  </si>
  <si>
    <t>DCE6EC2DF60C499E907C9B57FB12D20A</t>
  </si>
  <si>
    <t>22.08</t>
  </si>
  <si>
    <t>1472600514885-01</t>
  </si>
  <si>
    <t>MARIA FRANCISCA</t>
  </si>
  <si>
    <t>ROPELATO</t>
  </si>
  <si>
    <t>00767218922</t>
  </si>
  <si>
    <t>mariasropelato10@gmail.com</t>
  </si>
  <si>
    <t>RUA JORGE BONN</t>
  </si>
  <si>
    <t>ESCOLA ESTADUAL</t>
  </si>
  <si>
    <t>TINGUI</t>
  </si>
  <si>
    <t>82600-290</t>
  </si>
  <si>
    <t>2024-11-04 08:46:00Z</t>
  </si>
  <si>
    <t>2024-10-29 09:30:21Z</t>
  </si>
  <si>
    <t>133.58</t>
  </si>
  <si>
    <t>-145.3</t>
  </si>
  <si>
    <t>2024-10-29 08:47:01Z</t>
  </si>
  <si>
    <t>365DBB5D7CB24B468471B0888A34B891</t>
  </si>
  <si>
    <t>76E4C79BD104409FAE35E7B21A76FE34</t>
  </si>
  <si>
    <t>3.65</t>
  </si>
  <si>
    <t>72.66</t>
  </si>
  <si>
    <t>5.56</t>
  </si>
  <si>
    <t>1472600514883-01</t>
  </si>
  <si>
    <t>Frimmel</t>
  </si>
  <si>
    <t>04446680986</t>
  </si>
  <si>
    <t>kellyfrimmel@gmail.com</t>
  </si>
  <si>
    <t>Kelly Frimmel Nutri</t>
  </si>
  <si>
    <t>Avenida Conselheiro Nébias</t>
  </si>
  <si>
    <t>Emirado - Apto 106 Oceano</t>
  </si>
  <si>
    <t>11045-003</t>
  </si>
  <si>
    <t>2024-11-01 08:38:55Z</t>
  </si>
  <si>
    <t>2024-10-29 09:30:24Z</t>
  </si>
  <si>
    <t>74.62</t>
  </si>
  <si>
    <t>20.8</t>
  </si>
  <si>
    <t>-5.98</t>
  </si>
  <si>
    <t>2024-10-29 08:39:16Z</t>
  </si>
  <si>
    <t>57B03AF846DE4F68BFA74291519192F0</t>
  </si>
  <si>
    <t>872D8566F79647C489537B49775D9BDE</t>
  </si>
  <si>
    <t>2024-10-29 14:35:19Z</t>
  </si>
  <si>
    <t>AK612016477BR</t>
  </si>
  <si>
    <t>003003105</t>
  </si>
  <si>
    <t>AK612015542BR</t>
  </si>
  <si>
    <t>003003104</t>
  </si>
  <si>
    <t>2024-10-29 14:35:17Z</t>
  </si>
  <si>
    <t>06367100008903</t>
  </si>
  <si>
    <t>003003101</t>
  </si>
  <si>
    <t>2024-10-29 14:35:06Z</t>
  </si>
  <si>
    <t>06367100008896</t>
  </si>
  <si>
    <t>003003094</t>
  </si>
  <si>
    <t>2024-10-29 14:32:26Z</t>
  </si>
  <si>
    <t>2024-10-29 14:35:12Z</t>
  </si>
  <si>
    <t>06367100008901</t>
  </si>
  <si>
    <t>003003099</t>
  </si>
  <si>
    <t>2024-10-29 14:35:15Z</t>
  </si>
  <si>
    <t>06367100008902</t>
  </si>
  <si>
    <t>003003100</t>
  </si>
  <si>
    <t>2024-10-29 14:35:11Z</t>
  </si>
  <si>
    <t>06367100008899</t>
  </si>
  <si>
    <t>003003097</t>
  </si>
  <si>
    <t>06367100008900</t>
  </si>
  <si>
    <t>003003098</t>
  </si>
  <si>
    <t>2024-10-29 14:35:08Z</t>
  </si>
  <si>
    <t>06367100008898</t>
  </si>
  <si>
    <t>003003096</t>
  </si>
  <si>
    <t>AA352372323BR</t>
  </si>
  <si>
    <t>003003103</t>
  </si>
  <si>
    <t>2024-10-29 14:35:07Z</t>
  </si>
  <si>
    <t>06367100008897</t>
  </si>
  <si>
    <t>003003095</t>
  </si>
  <si>
    <t>2024-10-29 14:35:05Z</t>
  </si>
  <si>
    <t>06367100008895</t>
  </si>
  <si>
    <t>003003093</t>
  </si>
  <si>
    <t>2024-10-29 14:35:20Z</t>
  </si>
  <si>
    <t>06367100008904</t>
  </si>
  <si>
    <t>003003102</t>
  </si>
  <si>
    <t>1473000514973-01</t>
  </si>
  <si>
    <t>Rosiele</t>
  </si>
  <si>
    <t>03515829245</t>
  </si>
  <si>
    <t>rosielealbuquerque142@gmail.com</t>
  </si>
  <si>
    <t>Rosiele Albuquerque</t>
  </si>
  <si>
    <t>Qd.01 Lt.02</t>
  </si>
  <si>
    <t>Vila Jardim São Judas Tadeu</t>
  </si>
  <si>
    <t>74685-020</t>
  </si>
  <si>
    <t>2024-10-31 07:44:09Z</t>
  </si>
  <si>
    <t>2024-10-31 01:29:03Z</t>
  </si>
  <si>
    <t>41EC8ACA62CC4427B9305B16252AA6A3</t>
  </si>
  <si>
    <t>21AD9BCA5C13443CBC2D4B59522B41EA</t>
  </si>
  <si>
    <t>1472990514971-01</t>
  </si>
  <si>
    <t>Karen</t>
  </si>
  <si>
    <t>03268986110</t>
  </si>
  <si>
    <t>karen.edfisica@hotmail.com</t>
  </si>
  <si>
    <t>Karen Gomes</t>
  </si>
  <si>
    <t>Rua 20</t>
  </si>
  <si>
    <t>Cond. Spazio Gran viver 1203c</t>
  </si>
  <si>
    <t>Vila Morais</t>
  </si>
  <si>
    <t>74620-230</t>
  </si>
  <si>
    <t>2024-10-31 07:44:13Z</t>
  </si>
  <si>
    <t>151.88</t>
  </si>
  <si>
    <t>-227.82</t>
  </si>
  <si>
    <t>Resveratrol Oscar, Frete grátis</t>
  </si>
  <si>
    <t>045925</t>
  </si>
  <si>
    <t>2024-10-30 23:49:55Z</t>
  </si>
  <si>
    <t>D885FC48D9AE423E9932D434E36643CC</t>
  </si>
  <si>
    <t>922A3ED628E44C45BBCFE584B1D8643D</t>
  </si>
  <si>
    <t>1472970514969-01</t>
  </si>
  <si>
    <t>Jeanine</t>
  </si>
  <si>
    <t>Elgersma</t>
  </si>
  <si>
    <t>jeanineelgersma@hotmail.com</t>
  </si>
  <si>
    <t>Arapoti</t>
  </si>
  <si>
    <t>Jeanine C. Elgersma</t>
  </si>
  <si>
    <t>Rua Moisés Lupion</t>
  </si>
  <si>
    <t>ap 702</t>
  </si>
  <si>
    <t>84990-000</t>
  </si>
  <si>
    <t>2024-10-31 07:44:16Z</t>
  </si>
  <si>
    <t>100.36</t>
  </si>
  <si>
    <t>0.36</t>
  </si>
  <si>
    <t>-218.54</t>
  </si>
  <si>
    <t>2024-10-31 03:01:58Z</t>
  </si>
  <si>
    <t>F6B49A21F0E8424F93F7B3B6B53A8BE4</t>
  </si>
  <si>
    <t>D09B494217A9486BA1BC437C55C2C0A9</t>
  </si>
  <si>
    <t>38.67</t>
  </si>
  <si>
    <t>1472960514967-01</t>
  </si>
  <si>
    <t xml:space="preserve">Paloma </t>
  </si>
  <si>
    <t>08501722928</t>
  </si>
  <si>
    <t>paloma.fbgo@hotmail.com</t>
  </si>
  <si>
    <t>Ibiporã</t>
  </si>
  <si>
    <t>Paloma Oliveira</t>
  </si>
  <si>
    <t>Rua Paulo Magri</t>
  </si>
  <si>
    <t>Casa esquina</t>
  </si>
  <si>
    <t>Itamarati</t>
  </si>
  <si>
    <t>86200-000</t>
  </si>
  <si>
    <t>2024-10-31 07:44:20Z</t>
  </si>
  <si>
    <t>190.74</t>
  </si>
  <si>
    <t>17.44</t>
  </si>
  <si>
    <t>-280.26</t>
  </si>
  <si>
    <t>076111</t>
  </si>
  <si>
    <t>2024-10-30 20:43:49Z</t>
  </si>
  <si>
    <t>06FB614F5D0B45E58AF98A93BAE486C6</t>
  </si>
  <si>
    <t>63CEF79F2B2848A8BB5AA8309EE19B2B</t>
  </si>
  <si>
    <t>8.72</t>
  </si>
  <si>
    <t>1472950514965-01</t>
  </si>
  <si>
    <t>Daniel Marcos</t>
  </si>
  <si>
    <t>Santiago de Morais</t>
  </si>
  <si>
    <t>01468711628</t>
  </si>
  <si>
    <t>danielsantiagomorais@gmail.com</t>
  </si>
  <si>
    <t>Varginha</t>
  </si>
  <si>
    <t>Daniel Marcos Santiago de Morais</t>
  </si>
  <si>
    <t>Avenida Gentil Reis</t>
  </si>
  <si>
    <t>Vila Verde</t>
  </si>
  <si>
    <t>37012-010</t>
  </si>
  <si>
    <t>2024-10-30 21:00:23Z</t>
  </si>
  <si>
    <t>99.94</t>
  </si>
  <si>
    <t>4.68</t>
  </si>
  <si>
    <t>-130.16</t>
  </si>
  <si>
    <t>014884</t>
  </si>
  <si>
    <t>2024-10-30 20:25:58Z</t>
  </si>
  <si>
    <t>B7321483D8A94F5DBDA99CFEBF08FB32</t>
  </si>
  <si>
    <t>BE39E43DC32743B8ACEEF88D65953433</t>
  </si>
  <si>
    <t>2.34</t>
  </si>
  <si>
    <t>2.37</t>
  </si>
  <si>
    <t>1472950514963-01</t>
  </si>
  <si>
    <t>05434108388</t>
  </si>
  <si>
    <t>julie18oliveira@gmail.com</t>
  </si>
  <si>
    <t>Juliana  Oliveira</t>
  </si>
  <si>
    <t>Fazenda Vivenda Asa Branca, CE 176</t>
  </si>
  <si>
    <t>Próximo a fábrica de panelas</t>
  </si>
  <si>
    <t>Aracatiaçu</t>
  </si>
  <si>
    <t>62111-000</t>
  </si>
  <si>
    <t>2024-10-30 21:00:27Z</t>
  </si>
  <si>
    <t>0979</t>
  </si>
  <si>
    <t>2024-10-30 20:19:36Z</t>
  </si>
  <si>
    <t>DB95A53588294D189E33292A877F1681</t>
  </si>
  <si>
    <t>C09CB57FD5AC45FFAC92E2D464ADEFB6</t>
  </si>
  <si>
    <t>29.13</t>
  </si>
  <si>
    <t>1472900514949-01</t>
  </si>
  <si>
    <t>lucianamullersantos@gmail.com</t>
  </si>
  <si>
    <t>Vassouras</t>
  </si>
  <si>
    <t>Luciana Rosa</t>
  </si>
  <si>
    <t>Rua Expedicionário Sebastião Paiva</t>
  </si>
  <si>
    <t>Fábrica de papel</t>
  </si>
  <si>
    <t>Residencia</t>
  </si>
  <si>
    <t>27700-000</t>
  </si>
  <si>
    <t>2024-11-08 15:18:43Z</t>
  </si>
  <si>
    <t>2024-10-30 16:00:38Z</t>
  </si>
  <si>
    <t>199.7</t>
  </si>
  <si>
    <t>25.8</t>
  </si>
  <si>
    <t>2024-10-30 15:18:40Z</t>
  </si>
  <si>
    <t>98342EA0769C44C6BFB143F177083FFB</t>
  </si>
  <si>
    <t>3AF0473A83984967A1C92C7D8B2F03CD</t>
  </si>
  <si>
    <t>1472900514947-01</t>
  </si>
  <si>
    <t>Cristiana</t>
  </si>
  <si>
    <t>Quadros</t>
  </si>
  <si>
    <t>cristiana@cynergya.com.br</t>
  </si>
  <si>
    <t>Cristiana Quadros</t>
  </si>
  <si>
    <t>Estrada Haroldo Soares Glavan</t>
  </si>
  <si>
    <t>Casa 15 Cond Madre Bertha</t>
  </si>
  <si>
    <t>Cacupé</t>
  </si>
  <si>
    <t>88050-005</t>
  </si>
  <si>
    <t>2024-11-05 15:15:37Z</t>
  </si>
  <si>
    <t>2024-10-30 16:00:42Z</t>
  </si>
  <si>
    <t>22.85</t>
  </si>
  <si>
    <t>2024-10-30 15:15:35Z</t>
  </si>
  <si>
    <t>E3971B0E71F44BE2BF64599F09AD2211</t>
  </si>
  <si>
    <t>C8DD8A50218845A581CF8AF9BE3004DF</t>
  </si>
  <si>
    <t>1472900514945-01</t>
  </si>
  <si>
    <t>Susete</t>
  </si>
  <si>
    <t>Xavier Santos</t>
  </si>
  <si>
    <t>00582957710</t>
  </si>
  <si>
    <t>suseteodonto@gmail.com</t>
  </si>
  <si>
    <t>Susete Xavier Santos</t>
  </si>
  <si>
    <t>Avenida Cesário de Melo</t>
  </si>
  <si>
    <t xml:space="preserve">Casa 15B </t>
  </si>
  <si>
    <t>Senador Vasconcelos</t>
  </si>
  <si>
    <t>23085-110</t>
  </si>
  <si>
    <t>2024-11-05 14:49:08Z</t>
  </si>
  <si>
    <t>2024-10-30 15:30:31Z</t>
  </si>
  <si>
    <t>95.04</t>
  </si>
  <si>
    <t>-161.12</t>
  </si>
  <si>
    <t>2024-10-30 14:49:30Z</t>
  </si>
  <si>
    <t>8213D1DBDD644545BB3232A9BE4AA7FA</t>
  </si>
  <si>
    <t>C823BEF1C1FB4894AE71EF7244508A32</t>
  </si>
  <si>
    <t>4.67</t>
  </si>
  <si>
    <t>1472880514941-01</t>
  </si>
  <si>
    <t>leticia-haud@hotmail.com</t>
  </si>
  <si>
    <t>Leticia Aguiar Pereira</t>
  </si>
  <si>
    <t>Rua Victória Salamene Jabur</t>
  </si>
  <si>
    <t>Vila Sônia I</t>
  </si>
  <si>
    <t>2024-11-08 12:47:16Z</t>
  </si>
  <si>
    <t>2024-10-30 17:06:27Z</t>
  </si>
  <si>
    <t>6.32</t>
  </si>
  <si>
    <t>-10.48</t>
  </si>
  <si>
    <t>AK616728787BR</t>
  </si>
  <si>
    <t>2024-10-30 12:47:37Z</t>
  </si>
  <si>
    <t>DC9E420481E040E2A03AB7F9E03BA48E</t>
  </si>
  <si>
    <t>2E060870965643518E4A2B8F249C1961</t>
  </si>
  <si>
    <t>003003120</t>
  </si>
  <si>
    <t>31.45</t>
  </si>
  <si>
    <t>15.58</t>
  </si>
  <si>
    <t>1472870514939-01</t>
  </si>
  <si>
    <t>Airton</t>
  </si>
  <si>
    <t>Braga Jr</t>
  </si>
  <si>
    <t>aebjr@terra.com.br</t>
  </si>
  <si>
    <t>Airton Braga Jr</t>
  </si>
  <si>
    <t>Avenida T 5</t>
  </si>
  <si>
    <t>Apto 2002</t>
  </si>
  <si>
    <t>74230-045</t>
  </si>
  <si>
    <t>2024-10-31 12:07:06Z</t>
  </si>
  <si>
    <t>2024-10-30 13:00:25Z</t>
  </si>
  <si>
    <t>68.68</t>
  </si>
  <si>
    <t>2024-10-30 12:07:26Z</t>
  </si>
  <si>
    <t>597C8FEB4E19459684632757795A61C4</t>
  </si>
  <si>
    <t>C450AD05876B4B989141E78F8DD6EFFF</t>
  </si>
  <si>
    <t>1472870514937-01</t>
  </si>
  <si>
    <t>Mirane</t>
  </si>
  <si>
    <t>mirane_1@hotmail.com</t>
  </si>
  <si>
    <t>Cícero Dantas</t>
  </si>
  <si>
    <t>Mirane Carvalho</t>
  </si>
  <si>
    <t>Praça Raimundo Borges</t>
  </si>
  <si>
    <t>Contab</t>
  </si>
  <si>
    <t>48410-000</t>
  </si>
  <si>
    <t>2024-11-11 12:05:29Z</t>
  </si>
  <si>
    <t>2024-10-30 13:00:29Z</t>
  </si>
  <si>
    <t>100.24</t>
  </si>
  <si>
    <t>11.82</t>
  </si>
  <si>
    <t>-78.26</t>
  </si>
  <si>
    <t>2024-10-30 12:05:47Z</t>
  </si>
  <si>
    <t>43039C7C20054C7890C3748144336994</t>
  </si>
  <si>
    <t>253D22D565E141BBA7600EE99525591B</t>
  </si>
  <si>
    <t>11.67</t>
  </si>
  <si>
    <t>34.99</t>
  </si>
  <si>
    <t>1472870514935-01</t>
  </si>
  <si>
    <t>ANA LEViTA</t>
  </si>
  <si>
    <t>RAICHER</t>
  </si>
  <si>
    <t>06872047801</t>
  </si>
  <si>
    <t>raicher@terra.com.br</t>
  </si>
  <si>
    <t>ANA LEViTA RAICHER</t>
  </si>
  <si>
    <t>Rua João Gumercindo Guimarães</t>
  </si>
  <si>
    <t>13092-072</t>
  </si>
  <si>
    <t>2024-11-06 12:02:38Z</t>
  </si>
  <si>
    <t>2024-10-30 17:06:26Z</t>
  </si>
  <si>
    <t>116.59</t>
  </si>
  <si>
    <t>7.29</t>
  </si>
  <si>
    <t>-226.91</t>
  </si>
  <si>
    <t>AK616728257BR</t>
  </si>
  <si>
    <t>024170</t>
  </si>
  <si>
    <t>2024-10-30 12:02:44Z</t>
  </si>
  <si>
    <t>9A22F9A7ACDA417A862E2A7390E8C1D6</t>
  </si>
  <si>
    <t>0A11E0CC15FB4C98A16814AEF5A8A9B3</t>
  </si>
  <si>
    <t>003003119</t>
  </si>
  <si>
    <t>1472860514931-01</t>
  </si>
  <si>
    <t>Rumpel</t>
  </si>
  <si>
    <t>01810701031</t>
  </si>
  <si>
    <t>anarumpel@yahoo.com.br</t>
  </si>
  <si>
    <t>Ana Maria  Rumpel</t>
  </si>
  <si>
    <t>Alameda Mantiqueira</t>
  </si>
  <si>
    <t>Residencial 08</t>
  </si>
  <si>
    <t>06541-130</t>
  </si>
  <si>
    <t>2024-11-04 11:07:01Z</t>
  </si>
  <si>
    <t>2024-10-30 12:00:23Z</t>
  </si>
  <si>
    <t>189.52</t>
  </si>
  <si>
    <t>10.34</t>
  </si>
  <si>
    <t>0734</t>
  </si>
  <si>
    <t>2024-10-30 11:07:14Z</t>
  </si>
  <si>
    <t>D43022169D0C478192B3DD29F2D16F3A</t>
  </si>
  <si>
    <t>4D78A6A81645463AB083F2D901B70280</t>
  </si>
  <si>
    <t>10.35</t>
  </si>
  <si>
    <t>1472860514929-01</t>
  </si>
  <si>
    <t>03117174117</t>
  </si>
  <si>
    <t>patriciavalhejodelima@gmail.com</t>
  </si>
  <si>
    <t>Patricia Lima</t>
  </si>
  <si>
    <t>Rua Quintino Bocaiúva</t>
  </si>
  <si>
    <t>79050-112</t>
  </si>
  <si>
    <t>2024-10-31 07:44:24Z</t>
  </si>
  <si>
    <t>105.47</t>
  </si>
  <si>
    <t>-229.53</t>
  </si>
  <si>
    <t>2024-10-31 03:05:00Z</t>
  </si>
  <si>
    <t>AB1B79D9E5AD483A878BD8861C80F12A</t>
  </si>
  <si>
    <t>F9F61E38425C41538B294A167768A6C5</t>
  </si>
  <si>
    <t>29.56</t>
  </si>
  <si>
    <t>1.96</t>
  </si>
  <si>
    <t>1472850514925-01</t>
  </si>
  <si>
    <t>Nathalha</t>
  </si>
  <si>
    <t>Domingues</t>
  </si>
  <si>
    <t>04244641017</t>
  </si>
  <si>
    <t>nathalhapedrosod@gmail.com</t>
  </si>
  <si>
    <t>Maracaju</t>
  </si>
  <si>
    <t xml:space="preserve">Lucas Magnan </t>
  </si>
  <si>
    <t>Av. Mal. Floriano</t>
  </si>
  <si>
    <t>Áster Máquinas (John Deere)</t>
  </si>
  <si>
    <t xml:space="preserve">Vila Prateada </t>
  </si>
  <si>
    <t>79150-000</t>
  </si>
  <si>
    <t>2024-11-12 09:46:42Z</t>
  </si>
  <si>
    <t>2024-10-30 17:06:25Z</t>
  </si>
  <si>
    <t>AK616727910BR</t>
  </si>
  <si>
    <t>2024-10-30 09:47:03Z</t>
  </si>
  <si>
    <t>EFBBD09F8FF74B6EBC07CCC716DADE6D</t>
  </si>
  <si>
    <t>6C3720F7D1A3462BA37E56C892132819</t>
  </si>
  <si>
    <t>003003118</t>
  </si>
  <si>
    <t>6.69</t>
  </si>
  <si>
    <t>2024-10-30 17:06:22Z</t>
  </si>
  <si>
    <t>AK616727353BR</t>
  </si>
  <si>
    <t>003003116</t>
  </si>
  <si>
    <t>2024-10-30 17:06:20Z</t>
  </si>
  <si>
    <t>AK616726619BR</t>
  </si>
  <si>
    <t>003003114</t>
  </si>
  <si>
    <t>AK616727000BR</t>
  </si>
  <si>
    <t>003003115</t>
  </si>
  <si>
    <t>2024-10-30 17:06:18Z</t>
  </si>
  <si>
    <t>AA358192157BR</t>
  </si>
  <si>
    <t>003003113</t>
  </si>
  <si>
    <t>2024-10-30 17:06:24Z</t>
  </si>
  <si>
    <t>AK616727565BR</t>
  </si>
  <si>
    <t>003003117</t>
  </si>
  <si>
    <t>2024-10-30 17:06:16Z</t>
  </si>
  <si>
    <t>AK616722435BR</t>
  </si>
  <si>
    <t>003003112</t>
  </si>
  <si>
    <t>2024-10-30T05:13:11.169Z</t>
  </si>
  <si>
    <t>2024-10-30T06:31:03.410Z</t>
  </si>
  <si>
    <t>2024-10-30T03:47:07.787Z</t>
  </si>
  <si>
    <t>2024-10-30T03:47:07.735Z</t>
  </si>
  <si>
    <t>2024-10-30T06:58:19.000Z</t>
  </si>
  <si>
    <t>2024-10-30T12:23:58.631Z</t>
  </si>
  <si>
    <t>2024-10-29T16:28:49.425Z</t>
  </si>
  <si>
    <t>2024-10-30T16:11:39.157Z</t>
  </si>
  <si>
    <t>2024-10-31T10:15:21.000Z</t>
  </si>
  <si>
    <t>2024-10-31T10:15:13.000Z</t>
  </si>
  <si>
    <t>2024-10-31T10:14:22.000Z</t>
  </si>
  <si>
    <t>2024-10-31T10:13:15.000Z</t>
  </si>
  <si>
    <t>2024-10-31T10:12:55.000Z</t>
  </si>
  <si>
    <t>6720d83de5f6fcb53c040acf</t>
  </si>
  <si>
    <t>241029TAP25TRC</t>
  </si>
  <si>
    <t>29-10-2024 09:42:37</t>
  </si>
  <si>
    <t>Sarane</t>
  </si>
  <si>
    <t>Barbara Machado</t>
  </si>
  <si>
    <t>10330655604@shopee.com.br</t>
  </si>
  <si>
    <t>R quatro Nova Pampulha</t>
  </si>
  <si>
    <t>33203454</t>
  </si>
  <si>
    <t>10330655604</t>
  </si>
  <si>
    <t>241029TAP25TRC@shopee.com.br</t>
  </si>
  <si>
    <t>241029TAP25TRC,003461</t>
  </si>
  <si>
    <t>31-10-2024 09:42:37</t>
  </si>
  <si>
    <t>6721062ee13c01fe52c3a8e5</t>
  </si>
  <si>
    <t>241029TN9NA2G1</t>
  </si>
  <si>
    <t>29-10-2024 12:58:38</t>
  </si>
  <si>
    <t>Kamila</t>
  </si>
  <si>
    <t>Cristina Borges</t>
  </si>
  <si>
    <t>41489657886@shopee.com.br</t>
  </si>
  <si>
    <t>Rua RIT3</t>
  </si>
  <si>
    <t>Quadra 3 Lote 5</t>
  </si>
  <si>
    <t>Residencial Itamaracá</t>
  </si>
  <si>
    <t>74580825</t>
  </si>
  <si>
    <t>41489657886</t>
  </si>
  <si>
    <t>241029TN9NA2G1@shopee.com.br</t>
  </si>
  <si>
    <t>241029TN9NA2G1,003475</t>
  </si>
  <si>
    <t>31-10-2024 12:58:38</t>
  </si>
  <si>
    <t>672164b42e58c7fb8eb3c431</t>
  </si>
  <si>
    <t>241030UBY2QNKE</t>
  </si>
  <si>
    <t>29-10-2024 19:41:56</t>
  </si>
  <si>
    <t>Wellington</t>
  </si>
  <si>
    <t>Da Silva Souza</t>
  </si>
  <si>
    <t>07250358464@shopee.com.br</t>
  </si>
  <si>
    <t>Condomínio São José 46 casa 5</t>
  </si>
  <si>
    <t>Próximo a lavanderia laver hos</t>
  </si>
  <si>
    <t>Clima bom 2</t>
  </si>
  <si>
    <t>57071051</t>
  </si>
  <si>
    <t>07250358464</t>
  </si>
  <si>
    <t>241030UBY2QNKE@shopee.com.br</t>
  </si>
  <si>
    <t>241030UBY2QNKE,003476</t>
  </si>
  <si>
    <t>08-11-2024 21:00:00</t>
  </si>
  <si>
    <t>31-10-2024 19:41:56</t>
  </si>
  <si>
    <t>6721719ac6eae5fd51e83c24</t>
  </si>
  <si>
    <t>241030UEUWCSE7</t>
  </si>
  <si>
    <t>29-10-2024 20:36:58</t>
  </si>
  <si>
    <t>00582957710@shopee.com.br</t>
  </si>
  <si>
    <t>Av Cesário de Melo - Senador Vasconcelos</t>
  </si>
  <si>
    <t>1314</t>
  </si>
  <si>
    <t>Casa 15 B Interfone 26</t>
  </si>
  <si>
    <t>23085110</t>
  </si>
  <si>
    <t>241030UEUWCSE7@shopee.com.br</t>
  </si>
  <si>
    <t>241030UEUWCSE7,003477</t>
  </si>
  <si>
    <t>06-11-2024 21:00:00</t>
  </si>
  <si>
    <t>31-10-2024 20:36:58</t>
  </si>
  <si>
    <t>Condicionador para os cabelos Natural e Vegano Rambutan e Biotina sem silicones 300ml Piatan Natural</t>
  </si>
  <si>
    <t>*2602</t>
  </si>
  <si>
    <t>672194380dd6375c0c9f0145</t>
  </si>
  <si>
    <t>2000009693129870,2000009693129868</t>
  </si>
  <si>
    <t>29-10-2024 23:04:40</t>
  </si>
  <si>
    <t xml:space="preserve">Cleide </t>
  </si>
  <si>
    <t>Esteves</t>
  </si>
  <si>
    <t>2000009693129868@mercadolibre.com</t>
  </si>
  <si>
    <t>RUA DONA MARTINHA</t>
  </si>
  <si>
    <t>Loja porta</t>
  </si>
  <si>
    <t>SANTA TERESINHA</t>
  </si>
  <si>
    <t>02460080</t>
  </si>
  <si>
    <t>08346407831</t>
  </si>
  <si>
    <t>2000006543809489,003478</t>
  </si>
  <si>
    <t>672206e7c3d27659e0057bfa</t>
  </si>
  <si>
    <t>2000009694536846</t>
  </si>
  <si>
    <t>30-10-2024 07:13:59</t>
  </si>
  <si>
    <t>Gelen</t>
  </si>
  <si>
    <t>Gomes Dos Santos</t>
  </si>
  <si>
    <t>2000009694536846@mercadolibre.com</t>
  </si>
  <si>
    <t>Rua Miguel Rachid 599</t>
  </si>
  <si>
    <t>Jardim Belém</t>
  </si>
  <si>
    <t>03808130</t>
  </si>
  <si>
    <t>01080085840</t>
  </si>
  <si>
    <t>Gomes dos Santos</t>
  </si>
  <si>
    <t>Rua Rui Pirozzelli</t>
  </si>
  <si>
    <t>39</t>
  </si>
  <si>
    <t>03811020</t>
  </si>
  <si>
    <t>2000009694536846,003479</t>
  </si>
  <si>
    <t>6722232b002bac39dceae063</t>
  </si>
  <si>
    <t>701-1230051-8481815</t>
  </si>
  <si>
    <t>30-10-2024 09:14:35</t>
  </si>
  <si>
    <t>LUCIANO</t>
  </si>
  <si>
    <t>FRANCISCO DE OLIVEIRA NOVAIS</t>
  </si>
  <si>
    <t>2y4bq1mcjj7mxd6@marketplace.amazon.com.br</t>
  </si>
  <si>
    <t>99181-2068</t>
  </si>
  <si>
    <t>Rua Florença casa esquina, muro verde</t>
  </si>
  <si>
    <t>Qd 42-A LT 4 m</t>
  </si>
  <si>
    <t>Vila Alvorada</t>
  </si>
  <si>
    <t>74315390</t>
  </si>
  <si>
    <t>77479416172</t>
  </si>
  <si>
    <t>FRANCISCO DE OLIVEIRA</t>
  </si>
  <si>
    <t>701-1230051-8481815,003493</t>
  </si>
  <si>
    <t>6722326d2e229c3ab5a449cf</t>
  </si>
  <si>
    <t>701-2661543-2433801</t>
  </si>
  <si>
    <t>30-10-2024 10:19:41</t>
  </si>
  <si>
    <t>701-2661543-2433801,003494</t>
  </si>
  <si>
    <t>67224d017c6d98979e2f086c</t>
  </si>
  <si>
    <t>241030005620DV</t>
  </si>
  <si>
    <t>30-10-2024 12:13:05</t>
  </si>
  <si>
    <t>Aparecida Ferreira</t>
  </si>
  <si>
    <t>12356915869@shopee.com.br</t>
  </si>
  <si>
    <t>Rua Bento Franco Machado</t>
  </si>
  <si>
    <t>584</t>
  </si>
  <si>
    <t>Sobrado de esquina</t>
  </si>
  <si>
    <t>Jardim Santa Adélia</t>
  </si>
  <si>
    <t>13482782</t>
  </si>
  <si>
    <t>12356915869</t>
  </si>
  <si>
    <t>241030005620DV@shopee.com.br</t>
  </si>
  <si>
    <t>241030005620DV,003495</t>
  </si>
  <si>
    <t>01-11-2024 12:13:05</t>
  </si>
  <si>
    <t>6722d96a8f6ede954c274998</t>
  </si>
  <si>
    <t>24103111MNFW13</t>
  </si>
  <si>
    <t>30-10-2024 22:12:10</t>
  </si>
  <si>
    <t>Inácio Corrêa</t>
  </si>
  <si>
    <t>02499368012@shopee.com.br</t>
  </si>
  <si>
    <t>Núcleo C38</t>
  </si>
  <si>
    <t>Aços Finos Piratini</t>
  </si>
  <si>
    <t>96745000</t>
  </si>
  <si>
    <t>02499368012</t>
  </si>
  <si>
    <t>24103111MNFW13@shopee.com.br</t>
  </si>
  <si>
    <t>24103111MNFW13,003498</t>
  </si>
  <si>
    <t>01-11-2024 22:12:11</t>
  </si>
  <si>
    <t>6722dbe78101f66ef60d5ae1</t>
  </si>
  <si>
    <t>702-4158564-1102623</t>
  </si>
  <si>
    <t>30-10-2024 22:22:47</t>
  </si>
  <si>
    <t>Socorro de Araujo</t>
  </si>
  <si>
    <t>qqdxnwhb5vl6q3n@marketplace.amazon.com.br</t>
  </si>
  <si>
    <t>99134-8872</t>
  </si>
  <si>
    <t>Rua 71</t>
  </si>
  <si>
    <t>333</t>
  </si>
  <si>
    <t>74810360</t>
  </si>
  <si>
    <t>47129484187</t>
  </si>
  <si>
    <t>702-4158564-1102623,003499</t>
  </si>
  <si>
    <t>waiting_invoice</t>
  </si>
  <si>
    <t>672311a467e68f9467120941</t>
  </si>
  <si>
    <t>2410311F22YFD0</t>
  </si>
  <si>
    <t>31-10-2024 02:12:04</t>
  </si>
  <si>
    <t>Selene fidelis da silva</t>
  </si>
  <si>
    <t>11237749603@shopee.com.br</t>
  </si>
  <si>
    <t>Rua Potumaio</t>
  </si>
  <si>
    <t>São Geraldo</t>
  </si>
  <si>
    <t>31050270</t>
  </si>
  <si>
    <t>11237749603</t>
  </si>
  <si>
    <t>2410311F22YFD0@shopee.com.br</t>
  </si>
  <si>
    <t>2410311F22YFD0,003500</t>
  </si>
  <si>
    <t>04-11-2024 02:12:04</t>
  </si>
  <si>
    <t>(vazio)</t>
  </si>
  <si>
    <t>Total Geral</t>
  </si>
  <si>
    <t>dia</t>
  </si>
  <si>
    <t>Creation</t>
  </si>
  <si>
    <t>Date</t>
  </si>
  <si>
    <t>01:28:15Z</t>
  </si>
  <si>
    <t>23:49:39Z</t>
  </si>
  <si>
    <t>21:35:25Z</t>
  </si>
  <si>
    <t>20:43:39Z</t>
  </si>
  <si>
    <t>20:25:47Z</t>
  </si>
  <si>
    <t>20:19:25Z</t>
  </si>
  <si>
    <t>15:18:34Z</t>
  </si>
  <si>
    <t>15:15:21Z</t>
  </si>
  <si>
    <t>14:49:20Z</t>
  </si>
  <si>
    <t>12:47:05Z</t>
  </si>
  <si>
    <t>12:07:17Z</t>
  </si>
  <si>
    <t>12:05:37Z</t>
  </si>
  <si>
    <t>12:02:33Z</t>
  </si>
  <si>
    <t>11:07:06Z</t>
  </si>
  <si>
    <t>10:34:35Z</t>
  </si>
  <si>
    <t>09:45:04Z</t>
  </si>
  <si>
    <t>07:05:21Z</t>
  </si>
  <si>
    <t>06:57:03Z</t>
  </si>
  <si>
    <t>23:27:55Z</t>
  </si>
  <si>
    <t>20:42:08Z</t>
  </si>
  <si>
    <t>20:29:27Z</t>
  </si>
  <si>
    <t>20:05:04Z</t>
  </si>
  <si>
    <t>17:30:53Z</t>
  </si>
  <si>
    <t>17:00:51Z</t>
  </si>
  <si>
    <t>16:24:13Z</t>
  </si>
  <si>
    <t>13:16:00Z</t>
  </si>
  <si>
    <t>11:35:09Z</t>
  </si>
  <si>
    <t>10:05:25Z</t>
  </si>
  <si>
    <t>11:39:36Z</t>
  </si>
  <si>
    <t>11:38:18Z</t>
  </si>
  <si>
    <t>10:22:30Z</t>
  </si>
  <si>
    <t>01:01:02Z</t>
  </si>
  <si>
    <t>17:31:01Z</t>
  </si>
  <si>
    <t>17:12:45Z</t>
  </si>
  <si>
    <t>14:56:36Z</t>
  </si>
  <si>
    <t>10:46:29Z</t>
  </si>
  <si>
    <t>10:02:26Z</t>
  </si>
  <si>
    <t>09:35:28Z</t>
  </si>
  <si>
    <t>23:58:50Z</t>
  </si>
  <si>
    <t>20:53:07Z</t>
  </si>
  <si>
    <t>18:35:11Z</t>
  </si>
  <si>
    <t>18:34:55Z</t>
  </si>
  <si>
    <t>12:10:30Z</t>
  </si>
  <si>
    <t>11:48:01Z</t>
  </si>
  <si>
    <t>11:44:58Z</t>
  </si>
  <si>
    <t>10:55:22Z</t>
  </si>
  <si>
    <t>09:13:55Z</t>
  </si>
  <si>
    <t>08:21:51Z</t>
  </si>
  <si>
    <t>08:18:17Z</t>
  </si>
  <si>
    <t>00:52:05Z</t>
  </si>
  <si>
    <t>23:23:16Z</t>
  </si>
  <si>
    <t>22:09:13Z</t>
  </si>
  <si>
    <t>21:54:34Z</t>
  </si>
  <si>
    <t>21:23:30Z</t>
  </si>
  <si>
    <t>21:20:44Z</t>
  </si>
  <si>
    <t>20:21:38Z</t>
  </si>
  <si>
    <t>20:12:39Z</t>
  </si>
  <si>
    <t>16:53:38Z</t>
  </si>
  <si>
    <t>16:51:21Z</t>
  </si>
  <si>
    <t>15:52:14Z</t>
  </si>
  <si>
    <t>15:27:22Z</t>
  </si>
  <si>
    <t>14:06:58Z</t>
  </si>
  <si>
    <t>13:31:07Z</t>
  </si>
  <si>
    <t>09:12:45Z</t>
  </si>
  <si>
    <t>08:47:43Z</t>
  </si>
  <si>
    <t>08:43:37Z</t>
  </si>
  <si>
    <t>08:38:24Z</t>
  </si>
  <si>
    <t>23:20:31Z</t>
  </si>
  <si>
    <t>22:24:35Z</t>
  </si>
  <si>
    <t>21:49:11Z</t>
  </si>
  <si>
    <t>17:47:42Z</t>
  </si>
  <si>
    <t>16:56:50Z</t>
  </si>
  <si>
    <t>15:23:43Z</t>
  </si>
  <si>
    <t>15:20:15Z</t>
  </si>
  <si>
    <t>14:50:46Z</t>
  </si>
  <si>
    <t>12:31:57Z</t>
  </si>
  <si>
    <t>12:27:43Z</t>
  </si>
  <si>
    <t>11:46:28Z</t>
  </si>
  <si>
    <t>10:55:10Z</t>
  </si>
  <si>
    <t>09:57:06Z</t>
  </si>
  <si>
    <t>08:35:38Z</t>
  </si>
  <si>
    <t>08:11:19Z</t>
  </si>
  <si>
    <t>07:18:58Z</t>
  </si>
  <si>
    <t>14:37:34Z</t>
  </si>
  <si>
    <t>19:57:14Z</t>
  </si>
  <si>
    <t>12:29:19Z</t>
  </si>
  <si>
    <t>18:51:21Z</t>
  </si>
  <si>
    <t>10:22:29Z</t>
  </si>
  <si>
    <t>15:42:56Z</t>
  </si>
  <si>
    <t>08:33:24Z</t>
  </si>
  <si>
    <t>14:18:07Z</t>
  </si>
  <si>
    <t>22:06:33Z</t>
  </si>
  <si>
    <t>14:08:00Z</t>
  </si>
  <si>
    <t>13:34:00Z</t>
  </si>
  <si>
    <t>20:33:50Z</t>
  </si>
  <si>
    <t>11:58:54Z</t>
  </si>
  <si>
    <t>19:18:46Z</t>
  </si>
  <si>
    <t>17:36:18Z</t>
  </si>
  <si>
    <t>15:33:43Z</t>
  </si>
  <si>
    <t>15:01:01Z</t>
  </si>
  <si>
    <t>13:10:43Z</t>
  </si>
  <si>
    <t>12:01:19Z</t>
  </si>
  <si>
    <t>10:06:49Z</t>
  </si>
  <si>
    <t>09:51:41Z</t>
  </si>
  <si>
    <t>11:49:01Z</t>
  </si>
  <si>
    <t>09:28:13Z</t>
  </si>
  <si>
    <t>08:54:05Z</t>
  </si>
  <si>
    <t>22:54:10Z</t>
  </si>
  <si>
    <t>21:55:58Z</t>
  </si>
  <si>
    <t>19:03:59Z</t>
  </si>
  <si>
    <t>18:25:11Z</t>
  </si>
  <si>
    <t>18:07:57Z</t>
  </si>
  <si>
    <t>17:59:22Z</t>
  </si>
  <si>
    <t>16:34:45Z</t>
  </si>
  <si>
    <t>16:25:28Z</t>
  </si>
  <si>
    <t>16:24:36Z</t>
  </si>
  <si>
    <t>15:43:51Z</t>
  </si>
  <si>
    <t>14:58:12Z</t>
  </si>
  <si>
    <t>14:25:26Z</t>
  </si>
  <si>
    <t>07:43:11Z</t>
  </si>
  <si>
    <t>00:54:09Z</t>
  </si>
  <si>
    <t>00:14:16Z</t>
  </si>
  <si>
    <t>09:48:56Z</t>
  </si>
  <si>
    <t>23:07:22Z</t>
  </si>
  <si>
    <t>07:41:08Z</t>
  </si>
  <si>
    <t>06:43:26Z</t>
  </si>
  <si>
    <t>00:42:43Z</t>
  </si>
  <si>
    <t>00:15:54Z</t>
  </si>
  <si>
    <t>21:07:39Z</t>
  </si>
  <si>
    <t>23:34:19Z</t>
  </si>
  <si>
    <t>20:27:12Z</t>
  </si>
  <si>
    <t>20:34:52Z</t>
  </si>
  <si>
    <t>20:22:11Z</t>
  </si>
  <si>
    <t>18:19:31Z</t>
  </si>
  <si>
    <t>19:23:54Z</t>
  </si>
  <si>
    <t>15:16:36Z</t>
  </si>
  <si>
    <t>18:22:15Z</t>
  </si>
  <si>
    <t>15:02:21Z</t>
  </si>
  <si>
    <t>16:53:13Z</t>
  </si>
  <si>
    <t>15:01:27Z</t>
  </si>
  <si>
    <t>14:50:53Z</t>
  </si>
  <si>
    <t>13:22:23Z</t>
  </si>
  <si>
    <t>13:17:21Z</t>
  </si>
  <si>
    <t>12:55:47Z</t>
  </si>
  <si>
    <t>11:43:59Z</t>
  </si>
  <si>
    <t>10:07:44Z</t>
  </si>
  <si>
    <t>07:56:35Z</t>
  </si>
  <si>
    <t>01:01:11Z</t>
  </si>
  <si>
    <t>00:23:11Z</t>
  </si>
  <si>
    <t>23:02:34Z</t>
  </si>
  <si>
    <t>21:47:41Z</t>
  </si>
  <si>
    <t>21:25:50Z</t>
  </si>
  <si>
    <t>21:23:35Z</t>
  </si>
  <si>
    <t>20:59:59Z</t>
  </si>
  <si>
    <t>19:43:58Z</t>
  </si>
  <si>
    <t>17:59:17Z</t>
  </si>
  <si>
    <t>17:52:04Z</t>
  </si>
  <si>
    <t>16:49:35Z</t>
  </si>
  <si>
    <t>16:21:24Z</t>
  </si>
  <si>
    <t>16:00:38Z</t>
  </si>
  <si>
    <t>15:07:34Z</t>
  </si>
  <si>
    <t>14:02:51Z</t>
  </si>
  <si>
    <t>13:32:11Z</t>
  </si>
  <si>
    <t>13:21:19Z</t>
  </si>
  <si>
    <t>14:47:33Z</t>
  </si>
  <si>
    <t>14:31:12Z</t>
  </si>
  <si>
    <t>14:07:37Z</t>
  </si>
  <si>
    <t>14:04:25Z</t>
  </si>
  <si>
    <t>13:30:41Z</t>
  </si>
  <si>
    <t>13:23:15Z</t>
  </si>
  <si>
    <t>11:56:13Z</t>
  </si>
  <si>
    <t>10:12:56Z</t>
  </si>
  <si>
    <t>09:36:12Z</t>
  </si>
  <si>
    <t>09:21:02Z</t>
  </si>
  <si>
    <t>09:06:57Z</t>
  </si>
  <si>
    <t>08:13:18Z</t>
  </si>
  <si>
    <t>06:07:33Z</t>
  </si>
  <si>
    <t>20:51:52Z</t>
  </si>
  <si>
    <t>18:47:36Z</t>
  </si>
  <si>
    <t>16:49:33Z</t>
  </si>
  <si>
    <t>15:16:27Z</t>
  </si>
  <si>
    <t>14:05:27Z</t>
  </si>
  <si>
    <t>13:15:46Z</t>
  </si>
  <si>
    <t>12:54:22Z</t>
  </si>
  <si>
    <t>12:44:29Z</t>
  </si>
  <si>
    <t>12:17:24Z</t>
  </si>
  <si>
    <t>12:08:36Z</t>
  </si>
  <si>
    <t>11:16:03Z</t>
  </si>
  <si>
    <t>10:36:58Z</t>
  </si>
  <si>
    <t>10:34:40Z</t>
  </si>
  <si>
    <t>08:54:09Z</t>
  </si>
  <si>
    <t>06:03:21Z</t>
  </si>
  <si>
    <t>02:13:09Z</t>
  </si>
  <si>
    <t>23:10:51Z</t>
  </si>
  <si>
    <t>22:20:33Z</t>
  </si>
  <si>
    <t>21:53:45Z</t>
  </si>
  <si>
    <t>20:49:48Z</t>
  </si>
  <si>
    <t>20:09:51Z</t>
  </si>
  <si>
    <t>19:26:09Z</t>
  </si>
  <si>
    <t>15:30:34Z</t>
  </si>
  <si>
    <t>13:43:33Z</t>
  </si>
  <si>
    <t>11:01:54Z</t>
  </si>
  <si>
    <t>10:06:47Z</t>
  </si>
  <si>
    <t>09:51:29Z</t>
  </si>
  <si>
    <t>08:28:28Z</t>
  </si>
  <si>
    <t>07:13:12Z</t>
  </si>
  <si>
    <t>05:48:19Z</t>
  </si>
  <si>
    <t>00:26:35Z</t>
  </si>
  <si>
    <t>21:29:44Z</t>
  </si>
  <si>
    <t>21:04:41Z</t>
  </si>
  <si>
    <t>20:36:53Z</t>
  </si>
  <si>
    <t>19:58:19Z</t>
  </si>
  <si>
    <t>19:21:20Z</t>
  </si>
  <si>
    <t>18:45:42Z</t>
  </si>
  <si>
    <t>15:05:35Z</t>
  </si>
  <si>
    <t>14:44:32Z</t>
  </si>
  <si>
    <t>14:35:03Z</t>
  </si>
  <si>
    <t>13:46:04Z</t>
  </si>
  <si>
    <t>13:36:25Z</t>
  </si>
  <si>
    <t>13:30:37Z</t>
  </si>
  <si>
    <t>10:28:47Z</t>
  </si>
  <si>
    <t>10:09:54Z</t>
  </si>
  <si>
    <t>08:39:18Z</t>
  </si>
  <si>
    <t>07:45:37Z</t>
  </si>
  <si>
    <t>00:27:31Z</t>
  </si>
  <si>
    <t>22:53:49Z</t>
  </si>
  <si>
    <t>21:47:09Z</t>
  </si>
  <si>
    <t>19:59:56Z</t>
  </si>
  <si>
    <t>18:23:27Z</t>
  </si>
  <si>
    <t>17:56:43Z</t>
  </si>
  <si>
    <t>16:02:33Z</t>
  </si>
  <si>
    <t>13:49:37Z</t>
  </si>
  <si>
    <t>12:49:14Z</t>
  </si>
  <si>
    <t>12:46:56Z</t>
  </si>
  <si>
    <t>12:44:53Z</t>
  </si>
  <si>
    <t>12:11:10Z</t>
  </si>
  <si>
    <t>09:45:56Z</t>
  </si>
  <si>
    <t>09:36:33Z</t>
  </si>
  <si>
    <t>22:58:45Z</t>
  </si>
  <si>
    <t>21:49:53Z</t>
  </si>
  <si>
    <t>20:30:56Z</t>
  </si>
  <si>
    <t>19:01:53Z</t>
  </si>
  <si>
    <t>16:03:30Z</t>
  </si>
  <si>
    <t>14:03:08Z</t>
  </si>
  <si>
    <t>13:54:14Z</t>
  </si>
  <si>
    <t>12:47:55Z</t>
  </si>
  <si>
    <t>09:04:30Z</t>
  </si>
  <si>
    <t>00:12:17Z</t>
  </si>
  <si>
    <t>22:07:56Z</t>
  </si>
  <si>
    <t>21:56:03Z</t>
  </si>
  <si>
    <t>18:49:15Z</t>
  </si>
  <si>
    <t>12:52:24Z</t>
  </si>
  <si>
    <t>09:29:12Z</t>
  </si>
  <si>
    <t>21:17:04Z</t>
  </si>
  <si>
    <t>20:13:25Z</t>
  </si>
  <si>
    <t>19:50:14Z</t>
  </si>
  <si>
    <t>17:42:59Z</t>
  </si>
  <si>
    <t>14:18:04Z</t>
  </si>
  <si>
    <t>12:23:16Z</t>
  </si>
  <si>
    <t>08:47:33Z</t>
  </si>
  <si>
    <t>22:21:37Z</t>
  </si>
  <si>
    <t>22:12:46Z</t>
  </si>
  <si>
    <t>16:47:25Z</t>
  </si>
  <si>
    <t>14:49:42Z</t>
  </si>
  <si>
    <t>14:04:44Z</t>
  </si>
  <si>
    <t>13:59:31Z</t>
  </si>
  <si>
    <t>09:49:58Z</t>
  </si>
  <si>
    <t>21:56:30Z</t>
  </si>
  <si>
    <t>20:49:12Z</t>
  </si>
  <si>
    <t>19:33:27Z</t>
  </si>
  <si>
    <t>19:27:23Z</t>
  </si>
  <si>
    <t>18:52:06Z</t>
  </si>
  <si>
    <t>14:52:33Z</t>
  </si>
  <si>
    <t>14:22:59Z</t>
  </si>
  <si>
    <t>11:19:48Z</t>
  </si>
  <si>
    <t>11:07:53Z</t>
  </si>
  <si>
    <t>10:50:59Z</t>
  </si>
  <si>
    <t>10:18:55Z</t>
  </si>
  <si>
    <t>08:51:59Z</t>
  </si>
  <si>
    <t>22:13:56Z</t>
  </si>
  <si>
    <t>20:42:53Z</t>
  </si>
  <si>
    <t>17:55:28Z</t>
  </si>
  <si>
    <t>17:38:17Z</t>
  </si>
  <si>
    <t>11:35:01Z</t>
  </si>
  <si>
    <t>07:50:34Z</t>
  </si>
  <si>
    <t>17:27:46Z</t>
  </si>
  <si>
    <t>10:50:30Z</t>
  </si>
  <si>
    <t>08:55:47Z</t>
  </si>
  <si>
    <t>19:07:40Z</t>
  </si>
  <si>
    <t>16:49:05Z</t>
  </si>
  <si>
    <t>15:34:14Z</t>
  </si>
  <si>
    <t>15:20:01Z</t>
  </si>
  <si>
    <t>12:44:10Z</t>
  </si>
  <si>
    <t>08:36:45Z</t>
  </si>
  <si>
    <t>23:19:22Z</t>
  </si>
  <si>
    <t>23:18:58Z</t>
  </si>
  <si>
    <t>22:37:47Z</t>
  </si>
  <si>
    <t>20:29:43Z</t>
  </si>
  <si>
    <t>09:01:17Z</t>
  </si>
  <si>
    <t>18:39:15Z</t>
  </si>
  <si>
    <t>08:41:15Z</t>
  </si>
  <si>
    <t>16:10:35Z</t>
  </si>
  <si>
    <t>08:20:58Z</t>
  </si>
  <si>
    <t>15:40:44Z</t>
  </si>
  <si>
    <t>07:26:54Z</t>
  </si>
  <si>
    <t>14:28:17Z</t>
  </si>
  <si>
    <t>22:57:37Z</t>
  </si>
  <si>
    <t>12:39:37Z</t>
  </si>
  <si>
    <t>22:15:40Z</t>
  </si>
  <si>
    <t>21:01:54Z</t>
  </si>
  <si>
    <t>20:50:49Z</t>
  </si>
  <si>
    <t>20:19:54Z</t>
  </si>
  <si>
    <t>19:33:36Z</t>
  </si>
  <si>
    <t>19:04:57Z</t>
  </si>
  <si>
    <t>17:00:24Z</t>
  </si>
  <si>
    <t>15:17:44Z</t>
  </si>
  <si>
    <t>14:36:13Z</t>
  </si>
  <si>
    <t>14:04:48Z</t>
  </si>
  <si>
    <t>12:59:14Z</t>
  </si>
  <si>
    <t>12:54:46Z</t>
  </si>
  <si>
    <t>10:07:46Z</t>
  </si>
  <si>
    <t>10:03:37Z</t>
  </si>
  <si>
    <t>08:50:41Z</t>
  </si>
  <si>
    <t>21:40:16Z</t>
  </si>
  <si>
    <t>21:24:19Z</t>
  </si>
  <si>
    <t>16:47:22Z</t>
  </si>
  <si>
    <t>15:18:31Z</t>
  </si>
  <si>
    <t>14:10:47Z</t>
  </si>
  <si>
    <t>13:32:32Z</t>
  </si>
  <si>
    <t>10:43:10Z</t>
  </si>
  <si>
    <t>10:14:43Z</t>
  </si>
  <si>
    <t>09:32:57Z</t>
  </si>
  <si>
    <t>03:21:27Z</t>
  </si>
  <si>
    <t>18:09:14Z</t>
  </si>
  <si>
    <t>16:20:29Z</t>
  </si>
  <si>
    <t>09:38:54Z</t>
  </si>
  <si>
    <t>08:55:52Z</t>
  </si>
  <si>
    <t>19:54:01Z</t>
  </si>
  <si>
    <t>19:15:48Z</t>
  </si>
  <si>
    <t>18:05:38Z</t>
  </si>
  <si>
    <t>16:47:18Z</t>
  </si>
  <si>
    <t>14:48:00Z</t>
  </si>
  <si>
    <t>14:13:29Z</t>
  </si>
  <si>
    <t>13:43:36Z</t>
  </si>
  <si>
    <t>13:09:04Z</t>
  </si>
  <si>
    <t>07:53:03Z</t>
  </si>
  <si>
    <t>23:34:45Z</t>
  </si>
  <si>
    <t>21:39:22Z</t>
  </si>
  <si>
    <t>18:26:40Z</t>
  </si>
  <si>
    <t>17:53:08Z</t>
  </si>
  <si>
    <t>17:08:11Z</t>
  </si>
  <si>
    <t>16:19:41Z</t>
  </si>
  <si>
    <t>15:59:07Z</t>
  </si>
  <si>
    <t>15:10:33Z</t>
  </si>
  <si>
    <t>13:39:04Z</t>
  </si>
  <si>
    <t>11:47:23Z</t>
  </si>
  <si>
    <t>11:22:04Z</t>
  </si>
  <si>
    <t>Cód.</t>
  </si>
  <si>
    <t>DESCRIÇÃO</t>
  </si>
  <si>
    <t>CUSTO TOTAL</t>
  </si>
  <si>
    <t>CATEGORIA</t>
  </si>
  <si>
    <t>PREÇO     E_COMMERCE</t>
  </si>
  <si>
    <t>Creme Para as Mãos Piatan Hidrata 50g</t>
  </si>
  <si>
    <t>CORPO</t>
  </si>
  <si>
    <r>
      <rPr>
        <sz val="12"/>
        <color theme="2" tint="-0.749992370372631"/>
        <rFont val="Century Gothic"/>
        <family val="2"/>
      </rPr>
      <t>5</t>
    </r>
    <r>
      <rPr>
        <b/>
        <sz val="12"/>
        <color theme="2" tint="-0.749992370372631"/>
        <rFont val="Century Gothic"/>
        <family val="2"/>
      </rPr>
      <t xml:space="preserve"> 1603</t>
    </r>
  </si>
  <si>
    <t>Desodorante Roll-on Piatan Protege 55ml</t>
  </si>
  <si>
    <r>
      <rPr>
        <sz val="12"/>
        <color theme="2" tint="-0.749992370372631"/>
        <rFont val="Century Gothic"/>
        <family val="2"/>
      </rPr>
      <t>5</t>
    </r>
    <r>
      <rPr>
        <b/>
        <sz val="12"/>
        <color theme="2" tint="-0.749992370372631"/>
        <rFont val="Century Gothic"/>
        <family val="2"/>
      </rPr>
      <t xml:space="preserve"> 1403</t>
    </r>
  </si>
  <si>
    <t>Desodorante Roll-on Piatan Renova 55ml</t>
  </si>
  <si>
    <t xml:space="preserve">Manteiga Hidratante Corporal Piatan Hidrata 200g </t>
  </si>
  <si>
    <t>Sabonete Íntimo Protege 200ml</t>
  </si>
  <si>
    <t>Sabonete Íntimo Óleo de Melaleuca 150ml</t>
  </si>
  <si>
    <t>Sabonete íntimo Aloe Vera e Óleo de Coco 150ml</t>
  </si>
  <si>
    <t>Desodorante Roll-on Unissex - Óleo coco + Tapioca + Aloe Vera 75ML</t>
  </si>
  <si>
    <t>Desodorante Roll-on Feminino - Tapioca + Romã + Melaleuca 75ML</t>
  </si>
  <si>
    <t>Desodorante Roll-on Masculino - Tapioca + Aloe Vera 75ML</t>
  </si>
  <si>
    <t>Máscara de Tratamento Capilar Piatan Detox  240g</t>
  </si>
  <si>
    <t>CABELOS</t>
  </si>
  <si>
    <t>Máscara de Tratamento Capilar Piatan Hidrata 240g</t>
  </si>
  <si>
    <t>Shampoo Piatan Hidrata 300ml</t>
  </si>
  <si>
    <t>Shampoo Piatan Proteínas de Arroz e Xilitol 300ml</t>
  </si>
  <si>
    <t>Condicionador Piatan Proteínas de Arroz e Xilitol 300ml</t>
  </si>
  <si>
    <t>Máscara Líquida Piatan Proteínas de Arroz e Xilitol 100ml</t>
  </si>
  <si>
    <t>Espuma de Limpeza Facial Piatan Detox 80ml</t>
  </si>
  <si>
    <t>ROSTO</t>
  </si>
  <si>
    <t>Gel Esfoliante Facial Piatan Detox 80ml</t>
  </si>
  <si>
    <t>Máscara de Argila Verde Facial Piatan Detox 80g</t>
  </si>
  <si>
    <t>Polpa Hidratante Facial Piatan Detox 30g</t>
  </si>
  <si>
    <t>Creme Emoliente para barbear Piatan "Do Rui" 80g</t>
  </si>
  <si>
    <t>PERFUMARIA MASCULINA</t>
  </si>
  <si>
    <r>
      <rPr>
        <sz val="12"/>
        <color theme="2" tint="-0.749992370372631"/>
        <rFont val="Century Gothic"/>
        <family val="2"/>
      </rPr>
      <t xml:space="preserve">5 </t>
    </r>
    <r>
      <rPr>
        <b/>
        <sz val="12"/>
        <color theme="2" tint="-0.749992370372631"/>
        <rFont val="Century Gothic"/>
        <family val="2"/>
      </rPr>
      <t>5103</t>
    </r>
  </si>
  <si>
    <t>Desodorante Roll On Piatan "Do Rui" 55ml</t>
  </si>
  <si>
    <t>Shampoo cabelo e barba  Piatan "Do Rui" 140ml</t>
  </si>
  <si>
    <t>Madeira Nobre Femme Desodorante Colônia 60ml</t>
  </si>
  <si>
    <t>BODY SPLASH</t>
  </si>
  <si>
    <t>Agata Deo Parfum Spray Feminino 60ml</t>
  </si>
  <si>
    <t>Sabonete Em Barra Ágata - 5 Unidades de 20g</t>
  </si>
  <si>
    <t>SABONETE</t>
  </si>
  <si>
    <t>Splash Deo Colonia Jasmim Manacá 120ml</t>
  </si>
  <si>
    <t>Splash Deo Colonia Jabuticaba 120ml</t>
  </si>
  <si>
    <t>Splash Deo Colonia Pitanga 120ml</t>
  </si>
  <si>
    <t>Splash Deo Colonia Cereja Do Cerrado 120ml</t>
  </si>
  <si>
    <t>Splash Deo Colonia Seriguela 120ml</t>
  </si>
  <si>
    <t>Creme Dental Natural com Carvão Ativado 90g</t>
  </si>
  <si>
    <t>CREME DENTAL</t>
  </si>
  <si>
    <t>Gel Dental Natural Romã e Melaleuca 90g</t>
  </si>
  <si>
    <t>Creme Dental Natural Gengibre e Melaleuca 90g</t>
  </si>
  <si>
    <t>Desodorante Cristal Natural Barra 75g</t>
  </si>
  <si>
    <t>DESODORANTE CRISTAL</t>
  </si>
  <si>
    <t>Desodorante Cristal Natural Stick 60g</t>
  </si>
  <si>
    <t>Desodorante Líquido Cristal 48h de Proteção 120ml</t>
  </si>
  <si>
    <t>Protetor Solar Mineral (FPS-70) com Micro Algas Rosa 50g</t>
  </si>
  <si>
    <t>Shampoo Rambutan + Biotina 300ml</t>
  </si>
  <si>
    <t>Condicionador Rambutan + Biotina 300ml</t>
  </si>
  <si>
    <t>Sérum Rambutan + Biotina 50ml</t>
  </si>
  <si>
    <t>Gel de Limpeza Facial Resveratrol 150ml</t>
  </si>
  <si>
    <t>Sérum Facial Resveratrol 30ml</t>
  </si>
  <si>
    <t>Creme Facial Noturno Resveratrol 50ml</t>
  </si>
  <si>
    <t xml:space="preserve">Mix de Óleos Essenciais - ANSIEDADE 10 ML	</t>
  </si>
  <si>
    <t>AMBIENTE</t>
  </si>
  <si>
    <t xml:space="preserve">Mix de Óleos Essenciais - RELAXAR E DORMIR 10 ML	</t>
  </si>
  <si>
    <t xml:space="preserve">Mix de Óleos Essenciais - MENOPAUSA 10 ML	</t>
  </si>
  <si>
    <t xml:space="preserve">Mix de Óleos Essenciais - RESPIRAR BEM 10 ML	</t>
  </si>
  <si>
    <t>Sabonete íntimo em Barra Aloe Vera e Óleo de Coco 80g</t>
  </si>
  <si>
    <t>Balm de Tratamento Labial Pracaxi 3,8gr</t>
  </si>
  <si>
    <t>Balm de Tratamento Labial Ucuuba 3,8gr</t>
  </si>
  <si>
    <t>Balm de Tratamento Labial chá Verde 3,8gr</t>
  </si>
  <si>
    <t>Base Stick Multifuncional Mineral  FPS-50 - 18gr PELE CLARA</t>
  </si>
  <si>
    <t>Base Stick Multifuncional Mineral  FPS-50 - 18gr PELE MÉDIA</t>
  </si>
  <si>
    <t>Base Stick Multifuncional Mineral  FPS-50 - 18gr PELE ESCURA</t>
  </si>
  <si>
    <t>Sérum Multifuncional (3 EM 1) Blush Utra Antioxidante 20ml - ROSÊ</t>
  </si>
  <si>
    <t>Sérum Multifuncional (3 EM 1) Blush Utra Antioxidante 20ml - TERRA</t>
  </si>
  <si>
    <t>Protetor Solar Mineral com Cor (FPS-70) 50ml CLARO</t>
  </si>
  <si>
    <t>Protetor Solar Mineral com Cor (FPS-70) 50ml MÉDIO</t>
  </si>
  <si>
    <t>Protetor Solar Mineral com Cor (FPS-70) 50ml ESCURO</t>
  </si>
  <si>
    <t>Shampoo em barra Dolomita - Antiqueda e Antioleosidade 80gr</t>
  </si>
  <si>
    <t>Soma de SKU Selling Price</t>
  </si>
  <si>
    <t>paridade bau</t>
  </si>
  <si>
    <t>paridade não clube</t>
  </si>
  <si>
    <t>paridade clube</t>
  </si>
  <si>
    <t>valor arredondado</t>
  </si>
  <si>
    <t>pontuação paridade clube</t>
  </si>
  <si>
    <t>pontuação não paridade clube</t>
  </si>
  <si>
    <t>pontuação paridade bau</t>
  </si>
  <si>
    <t>CPP (custo por ponto</t>
  </si>
  <si>
    <t>custo por paridade não clube</t>
  </si>
  <si>
    <t>custo por paridade clube</t>
  </si>
  <si>
    <t>custo por paridade bau</t>
  </si>
  <si>
    <t>lucro com paridade clube</t>
  </si>
  <si>
    <t>lucro com paridade não clube</t>
  </si>
  <si>
    <t>lucro paridade bau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</si>
</sst>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R$&quot;\ #,##0.00;[Red]\-&quot;R$&quot;\ #,##0.00"/>
    <numFmt numFmtId="44" formatCode="_-&quot;R$&quot;\ * #,##0.00_-;\-&quot;R$&quot;\ * #,##0.00_-;_-&quot;R$&quot;\ * &quot;-&quot;??_-;_-@_-"/>
    <numFmt numFmtId="165" formatCode="&quot;R$&quot;\ #,##0.00"/>
    <numFmt numFmtId="172" formatCode="&quot;R$&quot;\ #,##0.0000;[Red]\-&quot;R$&quot;\ #,##0.000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indexed="62"/>
      <name val="Calibri"/>
      <family val="2"/>
    </font>
    <font>
      <b/>
      <sz val="11"/>
      <color indexed="9"/>
      <name val="Calibri"/>
      <family val="2"/>
    </font>
    <font>
      <sz val="10"/>
      <color theme="1"/>
      <name val="Century Gothic"/>
      <family val="2"/>
    </font>
    <font>
      <sz val="10"/>
      <name val="Century Gothic"/>
      <family val="2"/>
    </font>
    <font>
      <b/>
      <sz val="10"/>
      <name val="Century Gothic"/>
      <family val="2"/>
    </font>
    <font>
      <b/>
      <sz val="12"/>
      <color theme="2" tint="-0.749992370372631"/>
      <name val="Century Gothic"/>
      <family val="2"/>
    </font>
    <font>
      <sz val="12"/>
      <color theme="2" tint="-0.749992370372631"/>
      <name val="Century Gothic"/>
      <family val="2"/>
    </font>
    <font>
      <b/>
      <sz val="12"/>
      <name val="Century Gothic"/>
      <family val="2"/>
    </font>
    <font>
      <sz val="12"/>
      <color theme="1"/>
      <name val="Century Gothic"/>
      <family val="2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theme="1"/>
      <name val="ArialMT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EDA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ck">
        <color rgb="FFFFFFFF"/>
      </bottom>
      <diagonal/>
    </border>
    <border>
      <left/>
      <right style="thin">
        <color rgb="FF4F81BD"/>
      </right>
      <top style="thin">
        <color rgb="FF4F81BD"/>
      </top>
      <bottom/>
      <diagonal/>
    </border>
    <border>
      <left style="thin">
        <color rgb="FFB8CCE4"/>
      </left>
      <right/>
      <top style="thin">
        <color rgb="FFB8CCE4"/>
      </top>
      <bottom/>
      <diagonal/>
    </border>
    <border>
      <left style="thin">
        <color rgb="FFDCE6F1"/>
      </left>
      <right/>
      <top style="thin">
        <color rgb="FFDCE6F1"/>
      </top>
      <bottom/>
      <diagonal/>
    </border>
    <border>
      <left/>
      <right/>
      <top style="thin">
        <color theme="2" tint="-9.9978637043366805E-2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theme="2" tint="-0.749961851863155"/>
      </top>
      <bottom style="thin">
        <color theme="2" tint="-0.749961851863155"/>
      </bottom>
      <diagonal/>
    </border>
    <border>
      <left style="thin">
        <color indexed="64"/>
      </left>
      <right style="thin">
        <color indexed="64"/>
      </right>
      <top style="thin">
        <color theme="2" tint="-0.749961851863155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2" tint="-0.749961851863155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0" fillId="0" borderId="0" applyNumberFormat="0" applyFill="0" applyBorder="0" applyProtection="0"/>
  </cellStyleXfs>
  <cellXfs count="76">
    <xf numFmtId="0" fontId="0" fillId="0" borderId="0" xfId="0"/>
    <xf numFmtId="14" fontId="0" fillId="0" borderId="0" xfId="0" applyNumberFormat="1"/>
    <xf numFmtId="14" fontId="18" fillId="0" borderId="0" xfId="0" applyNumberFormat="1" applyFont="1" applyAlignment="1">
      <alignment vertical="center"/>
    </xf>
    <xf numFmtId="0" fontId="18" fillId="0" borderId="0" xfId="0" applyFont="1" applyAlignment="1">
      <alignment vertical="center"/>
    </xf>
    <xf numFmtId="14" fontId="18" fillId="33" borderId="0" xfId="0" applyNumberFormat="1" applyFont="1" applyFill="1" applyAlignment="1">
      <alignment vertical="center"/>
    </xf>
    <xf numFmtId="0" fontId="18" fillId="33" borderId="0" xfId="0" applyFont="1" applyFill="1" applyAlignment="1">
      <alignment vertical="center"/>
    </xf>
    <xf numFmtId="10" fontId="18" fillId="0" borderId="0" xfId="42" applyNumberFormat="1" applyFont="1" applyAlignment="1">
      <alignment vertical="center"/>
    </xf>
    <xf numFmtId="44" fontId="18" fillId="33" borderId="0" xfId="0" applyNumberFormat="1" applyFont="1" applyFill="1" applyAlignment="1">
      <alignment vertical="center"/>
    </xf>
    <xf numFmtId="44" fontId="18" fillId="0" borderId="0" xfId="0" applyNumberFormat="1" applyFont="1" applyAlignment="1">
      <alignment vertical="center"/>
    </xf>
    <xf numFmtId="44" fontId="18" fillId="0" borderId="0" xfId="43" applyFont="1" applyAlignment="1">
      <alignment vertical="center"/>
    </xf>
    <xf numFmtId="10" fontId="18" fillId="34" borderId="0" xfId="42" applyNumberFormat="1" applyFont="1" applyFill="1" applyAlignment="1">
      <alignment vertical="center"/>
    </xf>
    <xf numFmtId="14" fontId="18" fillId="0" borderId="10" xfId="0" applyNumberFormat="1" applyFont="1" applyBorder="1" applyAlignment="1">
      <alignment vertical="center"/>
    </xf>
    <xf numFmtId="44" fontId="18" fillId="0" borderId="10" xfId="0" applyNumberFormat="1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2" fontId="0" fillId="35" borderId="0" xfId="0" applyNumberFormat="1" applyFill="1"/>
    <xf numFmtId="1" fontId="0" fillId="35" borderId="0" xfId="0" applyNumberFormat="1" applyFill="1" applyAlignment="1">
      <alignment horizontal="center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44" fontId="18" fillId="0" borderId="0" xfId="43" applyFont="1" applyAlignment="1">
      <alignment horizontal="center" vertical="center"/>
    </xf>
    <xf numFmtId="0" fontId="18" fillId="0" borderId="0" xfId="43" applyNumberFormat="1" applyFont="1" applyAlignment="1">
      <alignment horizontal="center" vertical="center"/>
    </xf>
    <xf numFmtId="0" fontId="20" fillId="0" borderId="0" xfId="44"/>
    <xf numFmtId="0" fontId="22" fillId="37" borderId="13" xfId="44" applyFont="1" applyFill="1" applyBorder="1" applyAlignment="1">
      <alignment horizontal="center"/>
    </xf>
    <xf numFmtId="0" fontId="20" fillId="38" borderId="14" xfId="44" applyFill="1" applyBorder="1" applyAlignment="1">
      <alignment horizontal="left"/>
    </xf>
    <xf numFmtId="14" fontId="20" fillId="38" borderId="14" xfId="44" applyNumberFormat="1" applyFill="1" applyBorder="1" applyAlignment="1">
      <alignment horizontal="left"/>
    </xf>
    <xf numFmtId="0" fontId="20" fillId="39" borderId="15" xfId="44" applyFill="1" applyBorder="1" applyAlignment="1">
      <alignment horizontal="left"/>
    </xf>
    <xf numFmtId="14" fontId="20" fillId="39" borderId="15" xfId="44" applyNumberFormat="1" applyFill="1" applyBorder="1" applyAlignment="1">
      <alignment horizontal="left"/>
    </xf>
    <xf numFmtId="0" fontId="16" fillId="0" borderId="0" xfId="0" applyFont="1"/>
    <xf numFmtId="44" fontId="18" fillId="33" borderId="16" xfId="0" applyNumberFormat="1" applyFont="1" applyFill="1" applyBorder="1" applyAlignment="1">
      <alignment vertical="center"/>
    </xf>
    <xf numFmtId="44" fontId="18" fillId="34" borderId="0" xfId="0" applyNumberFormat="1" applyFont="1" applyFill="1" applyAlignment="1">
      <alignment vertical="center"/>
    </xf>
    <xf numFmtId="10" fontId="18" fillId="34" borderId="0" xfId="42" applyNumberFormat="1" applyFont="1" applyFill="1" applyBorder="1" applyAlignment="1">
      <alignment vertical="center"/>
    </xf>
    <xf numFmtId="10" fontId="18" fillId="0" borderId="0" xfId="42" applyNumberFormat="1" applyFont="1" applyBorder="1" applyAlignment="1">
      <alignment vertical="center"/>
    </xf>
    <xf numFmtId="14" fontId="18" fillId="33" borderId="16" xfId="0" applyNumberFormat="1" applyFont="1" applyFill="1" applyBorder="1" applyAlignment="1">
      <alignment vertical="center"/>
    </xf>
    <xf numFmtId="0" fontId="18" fillId="33" borderId="16" xfId="0" applyFont="1" applyFill="1" applyBorder="1" applyAlignment="1">
      <alignment vertical="center"/>
    </xf>
    <xf numFmtId="0" fontId="0" fillId="0" borderId="0" xfId="0" quotePrefix="1"/>
    <xf numFmtId="11" fontId="0" fillId="0" borderId="0" xfId="0" applyNumberFormat="1"/>
    <xf numFmtId="44" fontId="19" fillId="0" borderId="0" xfId="43" applyFont="1" applyAlignment="1">
      <alignment horizontal="center" vertical="center"/>
    </xf>
    <xf numFmtId="17" fontId="0" fillId="0" borderId="0" xfId="0" applyNumberFormat="1"/>
    <xf numFmtId="0" fontId="0" fillId="0" borderId="0" xfId="0" pivotButton="1"/>
    <xf numFmtId="4" fontId="0" fillId="0" borderId="0" xfId="0" applyNumberFormat="1"/>
    <xf numFmtId="0" fontId="21" fillId="36" borderId="12" xfId="44" applyFont="1" applyFill="1" applyBorder="1" applyAlignment="1">
      <alignment horizontal="center"/>
    </xf>
    <xf numFmtId="10" fontId="18" fillId="34" borderId="17" xfId="42" applyNumberFormat="1" applyFont="1" applyFill="1" applyBorder="1" applyAlignment="1">
      <alignment horizontal="center" vertical="center"/>
    </xf>
    <xf numFmtId="44" fontId="18" fillId="33" borderId="16" xfId="0" applyNumberFormat="1" applyFont="1" applyFill="1" applyBorder="1" applyAlignment="1">
      <alignment horizontal="center"/>
    </xf>
    <xf numFmtId="1" fontId="23" fillId="0" borderId="0" xfId="0" applyNumberFormat="1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vertical="center"/>
    </xf>
    <xf numFmtId="1" fontId="26" fillId="40" borderId="18" xfId="0" applyNumberFormat="1" applyFont="1" applyFill="1" applyBorder="1" applyAlignment="1">
      <alignment horizontal="center" vertical="center" wrapText="1"/>
    </xf>
    <xf numFmtId="0" fontId="26" fillId="40" borderId="18" xfId="0" applyFont="1" applyFill="1" applyBorder="1" applyAlignment="1">
      <alignment horizontal="center" vertical="center" wrapText="1"/>
    </xf>
    <xf numFmtId="44" fontId="26" fillId="40" borderId="18" xfId="43" applyFont="1" applyFill="1" applyBorder="1" applyAlignment="1" applyProtection="1">
      <alignment horizontal="center" vertical="center" wrapText="1"/>
    </xf>
    <xf numFmtId="1" fontId="26" fillId="0" borderId="18" xfId="0" applyNumberFormat="1" applyFont="1" applyBorder="1" applyAlignment="1">
      <alignment horizontal="center" vertical="center"/>
    </xf>
    <xf numFmtId="0" fontId="27" fillId="0" borderId="18" xfId="0" applyFont="1" applyBorder="1" applyAlignment="1">
      <alignment horizontal="left" vertical="center"/>
    </xf>
    <xf numFmtId="165" fontId="28" fillId="41" borderId="19" xfId="0" applyNumberFormat="1" applyFont="1" applyFill="1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165" fontId="26" fillId="0" borderId="18" xfId="43" applyNumberFormat="1" applyFont="1" applyFill="1" applyBorder="1" applyAlignment="1" applyProtection="1">
      <alignment horizontal="center" vertical="center"/>
    </xf>
    <xf numFmtId="1" fontId="26" fillId="42" borderId="18" xfId="0" applyNumberFormat="1" applyFont="1" applyFill="1" applyBorder="1" applyAlignment="1">
      <alignment horizontal="center" vertical="center"/>
    </xf>
    <xf numFmtId="165" fontId="28" fillId="43" borderId="19" xfId="0" applyNumberFormat="1" applyFont="1" applyFill="1" applyBorder="1" applyAlignment="1">
      <alignment horizontal="center" vertical="center"/>
    </xf>
    <xf numFmtId="1" fontId="26" fillId="44" borderId="18" xfId="0" applyNumberFormat="1" applyFont="1" applyFill="1" applyBorder="1" applyAlignment="1">
      <alignment horizontal="center" vertical="center"/>
    </xf>
    <xf numFmtId="165" fontId="28" fillId="43" borderId="20" xfId="0" applyNumberFormat="1" applyFont="1" applyFill="1" applyBorder="1" applyAlignment="1">
      <alignment horizontal="center" vertical="center"/>
    </xf>
    <xf numFmtId="0" fontId="27" fillId="0" borderId="18" xfId="0" applyFont="1" applyBorder="1" applyAlignment="1">
      <alignment horizontal="center" vertical="center" wrapText="1"/>
    </xf>
    <xf numFmtId="165" fontId="28" fillId="43" borderId="21" xfId="0" applyNumberFormat="1" applyFont="1" applyFill="1" applyBorder="1" applyAlignment="1">
      <alignment horizontal="center" vertical="center"/>
    </xf>
    <xf numFmtId="0" fontId="29" fillId="0" borderId="18" xfId="0" applyFont="1" applyBorder="1" applyAlignment="1">
      <alignment vertical="center"/>
    </xf>
    <xf numFmtId="165" fontId="28" fillId="43" borderId="18" xfId="0" applyNumberFormat="1" applyFont="1" applyFill="1" applyBorder="1" applyAlignment="1">
      <alignment horizontal="center" vertical="center"/>
    </xf>
    <xf numFmtId="1" fontId="26" fillId="0" borderId="18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44" fontId="30" fillId="35" borderId="11" xfId="0" applyNumberFormat="1" applyFont="1" applyFill="1" applyBorder="1" applyAlignment="1">
      <alignment horizontal="center" vertical="center"/>
    </xf>
    <xf numFmtId="44" fontId="31" fillId="0" borderId="11" xfId="43" applyFont="1" applyBorder="1" applyAlignment="1">
      <alignment horizontal="left" vertical="center"/>
    </xf>
    <xf numFmtId="44" fontId="31" fillId="0" borderId="11" xfId="0" applyNumberFormat="1" applyFont="1" applyBorder="1"/>
    <xf numFmtId="44" fontId="31" fillId="0" borderId="0" xfId="0" applyNumberFormat="1" applyFont="1" applyAlignment="1">
      <alignment vertical="center"/>
    </xf>
    <xf numFmtId="44" fontId="30" fillId="0" borderId="0" xfId="0" applyNumberFormat="1" applyFont="1" applyAlignment="1">
      <alignment vertical="center"/>
    </xf>
    <xf numFmtId="44" fontId="30" fillId="0" borderId="0" xfId="0" applyNumberFormat="1" applyFont="1"/>
    <xf numFmtId="0" fontId="0" fillId="0" borderId="0" xfId="0" applyAlignment="1">
      <alignment horizontal="left"/>
    </xf>
    <xf numFmtId="172" fontId="32" fillId="0" borderId="0" xfId="0" applyNumberFormat="1" applyFont="1" applyAlignment="1">
      <alignment horizontal="center"/>
    </xf>
    <xf numFmtId="8" fontId="0" fillId="0" borderId="0" xfId="0" applyNumberFormat="1" applyAlignment="1">
      <alignment horizontal="center"/>
    </xf>
    <xf numFmtId="165" fontId="0" fillId="0" borderId="0" xfId="43" applyNumberFormat="1" applyFont="1" applyAlignment="1">
      <alignment horizontal="center"/>
    </xf>
  </cellXfs>
  <cellStyles count="45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3" builtinId="4"/>
    <cellStyle name="Neutro" xfId="8" builtinId="28" customBuiltin="1"/>
    <cellStyle name="Normal" xfId="0" builtinId="0"/>
    <cellStyle name="Normal 2" xfId="44" xr:uid="{DF9897BD-397C-4DAB-9F7A-0B2DF1C24B83}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40FF"/>
      <color rgb="FFFED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97.466029745374" createdVersion="8" refreshedVersion="8" minRefreshableVersion="3" recordCount="1197" xr:uid="{864417B4-3C50-2644-B03F-55DDC28052F4}">
  <cacheSource type="worksheet">
    <worksheetSource ref="A1:CQ1048576" sheet="livelo"/>
  </cacheSource>
  <cacheFields count="95">
    <cacheField name="Origin" numFmtId="0">
      <sharedItems containsBlank="1"/>
    </cacheField>
    <cacheField name="Order" numFmtId="0">
      <sharedItems containsBlank="1" count="360">
        <s v="1473000514973-01"/>
        <s v="1472990514971-01"/>
        <s v="1472970514969-01"/>
        <s v="1472960514967-01"/>
        <s v="1472950514965-01"/>
        <s v="1472950514963-01"/>
        <s v="1472900514949-01"/>
        <s v="1472900514947-01"/>
        <s v="1472900514945-01"/>
        <s v="1472880514941-01"/>
        <s v="1472870514939-01"/>
        <s v="1472870514937-01"/>
        <s v="1472870514935-01"/>
        <s v="1472860514931-01"/>
        <s v="1472860514929-01"/>
        <s v="1472850514925-01"/>
        <s v="1472820514923-01"/>
        <s v="1472820514919-01"/>
        <s v="1472740514917-01"/>
        <s v="1472720514911-01"/>
        <s v="1472710514909-01"/>
        <s v="1472710514907-01"/>
        <s v="1472690514903-01"/>
        <s v="1472680514901-01"/>
        <s v="1472670514899-01"/>
        <s v="1472640514897-01"/>
        <s v="1472630514895-01"/>
        <s v="1472610514893-01"/>
        <s v="1472150514817-01"/>
        <s v="1472150514815-01"/>
        <s v="1472130514811-01"/>
        <s v="1472040514793-01"/>
        <s v="1471970514791-01"/>
        <s v="1471960514789-01"/>
        <s v="1471940514787-01"/>
        <s v="1471900514785-01"/>
        <s v="1471890514783-01"/>
        <s v="1471890514781-01"/>
        <s v="1471790514779-01"/>
        <s v="1471760514777-01"/>
        <s v="1471740514775-01"/>
        <s v="1471740514773-01"/>
        <s v="1471670514761-01"/>
        <s v="1471670514759-01"/>
        <s v="1471670514757-01"/>
        <s v="1471660514755-01"/>
        <s v="1471640514751-01"/>
        <s v="1471630514747-01"/>
        <s v="1471630514745-01"/>
        <s v="1471560514743-01"/>
        <s v="1471540514741-01"/>
        <s v="1471530514739-01"/>
        <s v="1471530514737-01"/>
        <s v="1471520514735-01"/>
        <s v="1471520514733-01"/>
        <s v="1471510514731-01"/>
        <s v="1471510514729-01"/>
        <s v="1471480514721-01"/>
        <s v="1471480514719-01"/>
        <s v="1471470514717-01"/>
        <s v="1471460514715-01"/>
        <s v="1471450514713-01"/>
        <s v="1471450514711-01"/>
        <s v="1472600514891-01"/>
        <s v="1472600514887-01"/>
        <s v="1472600514885-01"/>
        <s v="1472600514883-01"/>
        <s v="1472500514881-01"/>
        <s v="1472490514879-01"/>
        <s v="1472490514877-01"/>
        <s v="1472450514869-01"/>
        <s v="1472440514867-01"/>
        <s v="1472420514861-01"/>
        <s v="1472420514859-01"/>
        <s v="1472420514853-01"/>
        <s v="1471440514705-01"/>
        <s v="1471430514699-01"/>
        <s v="1471430514695-01"/>
        <s v="1471420514693-01"/>
        <s v="1471410514691-01"/>
        <s v="1471400514689-01"/>
        <s v="1471390514687-01"/>
        <s v="1471380514685-01"/>
        <s v="1472420514851-01"/>
        <s v="1471270514675-01"/>
        <s v="1472390514849-01"/>
        <s v="1471260514667-01"/>
        <s v="1472370514845-01"/>
        <s v="1471230514663-01"/>
        <s v="1472360514837-01"/>
        <s v="1471210514661-01"/>
        <s v="1472250514833-01"/>
        <s v="1471210514659-01"/>
        <s v="1471210514657-01"/>
        <s v="1472240514831-01"/>
        <s v="1471190514655-01"/>
        <s v="1472220514829-01"/>
        <s v="1472210514827-01"/>
        <s v="1472190514821-01"/>
        <s v="1472180514819-01"/>
        <s v="1470480514491-01"/>
        <s v="1470470514489-01"/>
        <s v="1470450514487-01"/>
        <s v="1470450514485-01"/>
        <s v="1471190514653-01"/>
        <s v="1471160514647-01"/>
        <s v="1471160514645-01"/>
        <s v="1471060514643-01"/>
        <s v="1471050514641-01"/>
        <s v="1471020514639-01"/>
        <s v="1471010514637-01"/>
        <s v="1471010514635-01"/>
        <s v="1471010514633-01"/>
        <s v="1471000514625-01"/>
        <s v="1470990514623-01"/>
        <s v="1470990514621-01"/>
        <s v="1470990514617-01"/>
        <s v="1470980514613-01"/>
        <s v="1470970514609-01"/>
        <s v="1470430514483-01"/>
        <s v="1470360514481-01"/>
        <s v="1470350514479-01"/>
        <s v="1470930514593-01"/>
        <s v="1470340514477-01"/>
        <s v="1470910514591-01"/>
        <s v="1470900514589-01"/>
        <s v="1470840514573-01"/>
        <s v="1470830514569-01"/>
        <s v="1470320514475-01"/>
        <s v="1470830514565-01"/>
        <s v="1470310514473-01"/>
        <s v="1470800514555-01"/>
        <s v="1470310514471-01"/>
        <s v="1470770514553-01"/>
        <s v="1470300514467-01"/>
        <s v="1470740514551-01"/>
        <s v="1470290514461-01"/>
        <s v="1470740514549-01"/>
        <s v="1470280514459-01"/>
        <s v="1470740514547-01"/>
        <s v="1470740514545-01"/>
        <s v="1470720514543-01"/>
        <s v="1470720514541-01"/>
        <s v="1470720514539-01"/>
        <s v="1470710514537-01"/>
        <s v="1470690514535-01"/>
        <s v="1470670514533-01"/>
        <s v="1470600514531-01"/>
        <s v="1470590514529-01"/>
        <s v="1470580514527-01"/>
        <s v="1470570514525-01"/>
        <s v="1470560514523-01"/>
        <s v="1470560514521-01"/>
        <s v="1470560514519-01"/>
        <s v="1470550514517-01"/>
        <s v="1470530514511-01"/>
        <s v="1470530514509-01"/>
        <s v="1470520514507-01"/>
        <s v="1470510514505-01"/>
        <s v="1470510514503-01"/>
        <s v="1470500514501-01"/>
        <s v="1470490514497-01"/>
        <s v="1470490514495-01"/>
        <s v="1470480514493-01"/>
        <s v="1470260514447-01"/>
        <s v="1470260514441-01"/>
        <s v="1470250514439-01"/>
        <s v="1470250514437-01"/>
        <s v="1470250514433-01"/>
        <s v="1470240514431-01"/>
        <s v="1470230514427-01"/>
        <s v="1470210514425-01"/>
        <s v="1470210514423-01"/>
        <s v="1470200514421-01"/>
        <s v="1470200514415-01"/>
        <s v="1470190514413-01"/>
        <s v="1470170514411-01"/>
        <s v="1470080514399-01"/>
        <s v="1470060514393-01"/>
        <s v="1470040514391-01"/>
        <s v="1470020514387-01"/>
        <s v="1470010514383-01"/>
        <s v="1470000514379-01"/>
        <s v="1470000514371-01"/>
        <s v="1470000514369-01"/>
        <s v="1469990514367-01"/>
        <s v="1469990514365-01"/>
        <s v="1469980514359-01"/>
        <s v="1469980514357-01"/>
        <s v="1469980514355-01"/>
        <s v="1469960514343-01"/>
        <s v="1469930514341-01"/>
        <s v="1469890514339-01"/>
        <s v="1469860514337-01"/>
        <s v="1469850514335-01"/>
        <s v="1469850514333-01"/>
        <s v="1469840514325-01"/>
        <s v="1469830514323-01"/>
        <s v="1469820514321-01"/>
        <s v="1469790514315-01"/>
        <s v="1469770514313-01"/>
        <s v="1469740514311-01"/>
        <s v="1469730514305-01"/>
        <s v="1469730514303-01"/>
        <s v="1469710514301-01"/>
        <s v="1469700514293-01"/>
        <s v="1469690514291-01"/>
        <s v="1469630514289-01"/>
        <s v="1469600514287-01"/>
        <s v="1469600514285-01"/>
        <s v="1469600514283-01"/>
        <s v="1469590514281-01"/>
        <s v="1469580514279-01"/>
        <s v="1469580514277-01"/>
        <s v="1469540514273-01"/>
        <s v="1469540514271-01"/>
        <s v="1469540514269-01"/>
        <s v="1469530514265-01"/>
        <s v="1469530514263-01"/>
        <s v="1469530514261-01"/>
        <s v="1469490514247-01"/>
        <s v="1469490514245-01"/>
        <s v="1469480514243-01"/>
        <s v="1469470514239-01"/>
        <s v="1469390514237-01"/>
        <s v="1469380514235-01"/>
        <s v="1469370514233-01"/>
        <s v="1469350514231-01"/>
        <s v="1469330514221-01"/>
        <s v="1469330514219-01"/>
        <s v="1469310514217-01"/>
        <s v="1469290514209-01"/>
        <s v="1469280514203-01"/>
        <s v="1469280514201-01"/>
        <s v="1469280514199-01"/>
        <s v="1469270514193-01"/>
        <s v="1469250514191-01"/>
        <s v="1469250514189-01"/>
        <s v="1469140514185-01"/>
        <s v="1469130514183-01"/>
        <s v="1469120514181-01"/>
        <s v="1469100514179-01"/>
        <s v="1469070514177-01"/>
        <s v="1469050514175-01"/>
        <s v="1469050514173-01"/>
        <s v="1469040514169-01"/>
        <s v="1469000514161-01"/>
        <s v="1468910514159-01"/>
        <s v="1468890514157-01"/>
        <s v="1468890514155-01"/>
        <s v="1468860514149-01"/>
        <s v="1468800514145-01"/>
        <s v="1468760514143-01"/>
        <s v="1468640514141-01"/>
        <s v="1468630514137-01"/>
        <s v="1468630514135-01"/>
        <s v="1468610514133-01"/>
        <s v="1468570514131-01"/>
        <s v="1468550514129-01"/>
        <s v="1468520514127-01"/>
        <s v="1468410514125-01"/>
        <s v="1468410514123-01"/>
        <s v="1468360514111-01"/>
        <s v="1468340514109-01"/>
        <s v="1468330514107-01"/>
        <s v="1468330514105-01"/>
        <s v="1468290514101-01"/>
        <s v="1468170514095-01"/>
        <s v="1468160514093-01"/>
        <s v="1468150514091-01"/>
        <s v="1468140514089-01"/>
        <s v="1468140514087-01"/>
        <s v="1468130514085-01"/>
        <s v="1468100514065-01"/>
        <s v="1468090514057-01"/>
        <s v="1468060514023-01"/>
        <s v="1468060514017-01"/>
        <s v="1468060514011-01"/>
        <s v="1468050514003-01"/>
        <s v="1468040513989-01"/>
        <s v="1467930513931-01"/>
        <s v="1467920513915-01"/>
        <s v="1467890513883-01"/>
        <s v="1467890513877-01"/>
        <s v="1467830513763-01"/>
        <s v="1467790513723-01"/>
        <s v="1467640513461-01"/>
        <s v="1467580513311-01"/>
        <s v="1467570513301-01"/>
        <s v="1467560513297-01"/>
        <s v="1467420513241-01"/>
        <s v="1467400513213-01"/>
        <s v="1467390513189-01"/>
        <s v="1467380513187-01"/>
        <s v="1467360513185-01"/>
        <s v="1467320513183-01"/>
        <s v="1467220513159-01"/>
        <s v="1467220513157-01"/>
        <s v="1467220513143-01"/>
        <s v="1467190513123-01"/>
        <s v="1466360512649-01"/>
        <s v="1467180513105-01"/>
        <s v="1466360512647-01"/>
        <s v="1467150513083-01"/>
        <s v="1466350512645-01"/>
        <s v="1467150513077-01"/>
        <s v="1466340512643-01"/>
        <s v="1467130513073-01"/>
        <s v="1466260512605-01"/>
        <s v="1467120513065-01"/>
        <s v="1466250512593-01"/>
        <s v="1466240512579-01"/>
        <s v="1466240512577-01"/>
        <s v="1466230512565-01"/>
        <s v="1466230512555-01"/>
        <s v="1466220512549-01"/>
        <s v="1466200512529-01"/>
        <s v="1466180512511-01"/>
        <s v="1466180512493-01"/>
        <s v="1466170512481-01"/>
        <s v="1466160512465-01"/>
        <s v="1466160512463-01"/>
        <s v="1466130512461-01"/>
        <s v="1466130512459-01"/>
        <s v="1466120512457-01"/>
        <s v="1466010512399-01"/>
        <s v="1466000512395-01"/>
        <s v="1465960512355-01"/>
        <s v="1465940512341-01"/>
        <s v="1465930512329-01"/>
        <s v="1465930512319-01"/>
        <s v="1465900512293-01"/>
        <s v="1465890512287-01"/>
        <s v="1465890512281-01"/>
        <s v="1467020513061-01"/>
        <s v="1466930513047-01"/>
        <s v="1466910513031-01"/>
        <s v="1466850512969-01"/>
        <s v="1466840512967-01"/>
        <s v="1466710512929-01"/>
        <s v="1466700512923-01"/>
        <s v="1466690512915-01"/>
        <s v="1466680512899-01"/>
        <s v="1466660512887-01"/>
        <s v="1466650512879-01"/>
        <s v="1466650512871-01"/>
        <s v="1466640512863-01"/>
        <s v="1466590512831-01"/>
        <s v="1466510512799-01"/>
        <s v="1466490512775-01"/>
        <s v="1466450512745-01"/>
        <s v="1466450512735-01"/>
        <s v="1466440512725-01"/>
        <s v="1466430512713-01"/>
        <s v="1466430512707-01"/>
        <s v="1466420512697-01"/>
        <s v="1466410512679-01"/>
        <s v="1466390512655-01"/>
        <s v="1466380512651-01"/>
        <m/>
      </sharedItems>
    </cacheField>
    <cacheField name="Sequence" numFmtId="0">
      <sharedItems containsString="0" containsBlank="1" containsNumber="1" containsInteger="1" minValue="512281" maxValue="514973"/>
    </cacheField>
    <cacheField name="Creation" numFmtId="0">
      <sharedItems containsNonDate="0" containsDate="1" containsString="0" containsBlank="1" minDate="2024-10-01T00:00:00" maxDate="2024-11-01T00:00:00"/>
    </cacheField>
    <cacheField name="Date" numFmtId="0">
      <sharedItems containsBlank="1" count="358">
        <s v="01:28:15Z"/>
        <s v="23:49:39Z"/>
        <s v="21:35:25Z"/>
        <s v="20:43:39Z"/>
        <s v="20:25:47Z"/>
        <s v="20:19:25Z"/>
        <s v="15:18:34Z"/>
        <s v="15:15:21Z"/>
        <s v="14:49:20Z"/>
        <s v="12:47:05Z"/>
        <s v="12:07:17Z"/>
        <s v="12:05:37Z"/>
        <s v="12:02:33Z"/>
        <s v="11:07:06Z"/>
        <s v="10:34:35Z"/>
        <s v="09:45:04Z"/>
        <s v="07:05:21Z"/>
        <s v="06:57:03Z"/>
        <s v="23:27:55Z"/>
        <s v="20:42:08Z"/>
        <s v="20:29:27Z"/>
        <s v="20:05:04Z"/>
        <s v="17:30:53Z"/>
        <s v="17:00:51Z"/>
        <s v="16:24:13Z"/>
        <s v="13:16:00Z"/>
        <s v="11:35:09Z"/>
        <s v="10:05:25Z"/>
        <s v="11:39:36Z"/>
        <s v="11:38:18Z"/>
        <s v="10:22:30Z"/>
        <s v="01:01:02Z"/>
        <s v="17:31:01Z"/>
        <s v="17:12:45Z"/>
        <s v="14:56:36Z"/>
        <s v="10:46:29Z"/>
        <s v="10:02:26Z"/>
        <s v="09:35:28Z"/>
        <s v="23:58:50Z"/>
        <s v="20:53:07Z"/>
        <s v="18:35:11Z"/>
        <s v="18:34:55Z"/>
        <s v="12:10:30Z"/>
        <s v="11:48:01Z"/>
        <s v="11:44:58Z"/>
        <s v="10:55:22Z"/>
        <s v="09:13:55Z"/>
        <s v="08:21:51Z"/>
        <s v="08:18:17Z"/>
        <s v="00:52:05Z"/>
        <s v="23:23:16Z"/>
        <s v="22:09:13Z"/>
        <s v="21:54:34Z"/>
        <s v="21:23:30Z"/>
        <s v="21:20:44Z"/>
        <s v="20:21:38Z"/>
        <s v="20:12:39Z"/>
        <s v="16:53:38Z"/>
        <s v="16:51:21Z"/>
        <s v="15:52:14Z"/>
        <s v="15:27:22Z"/>
        <s v="14:06:58Z"/>
        <s v="13:31:07Z"/>
        <s v="09:12:45Z"/>
        <s v="08:47:43Z"/>
        <s v="08:43:37Z"/>
        <s v="08:38:24Z"/>
        <s v="23:20:31Z"/>
        <s v="22:24:35Z"/>
        <s v="21:49:11Z"/>
        <s v="17:47:42Z"/>
        <s v="16:56:50Z"/>
        <s v="15:23:43Z"/>
        <s v="15:20:15Z"/>
        <s v="14:50:46Z"/>
        <s v="12:31:57Z"/>
        <s v="12:27:43Z"/>
        <s v="11:46:28Z"/>
        <s v="10:55:10Z"/>
        <s v="09:57:06Z"/>
        <s v="08:35:38Z"/>
        <s v="08:11:19Z"/>
        <s v="07:18:58Z"/>
        <s v="14:37:34Z"/>
        <s v="19:57:14Z"/>
        <s v="12:29:19Z"/>
        <s v="18:51:21Z"/>
        <s v="10:22:29Z"/>
        <s v="15:42:56Z"/>
        <s v="08:33:24Z"/>
        <s v="14:18:07Z"/>
        <s v="22:06:33Z"/>
        <s v="14:08:00Z"/>
        <s v="13:34:00Z"/>
        <s v="20:33:50Z"/>
        <s v="11:58:54Z"/>
        <s v="19:18:46Z"/>
        <s v="17:36:18Z"/>
        <s v="15:33:43Z"/>
        <s v="15:01:01Z"/>
        <s v="13:10:43Z"/>
        <s v="12:01:19Z"/>
        <s v="10:06:49Z"/>
        <s v="09:51:41Z"/>
        <s v="11:49:01Z"/>
        <s v="09:28:13Z"/>
        <s v="08:54:05Z"/>
        <s v="22:54:10Z"/>
        <s v="21:55:58Z"/>
        <s v="19:03:59Z"/>
        <s v="18:25:11Z"/>
        <s v="18:07:57Z"/>
        <s v="17:59:22Z"/>
        <s v="16:34:45Z"/>
        <s v="16:25:28Z"/>
        <s v="16:24:36Z"/>
        <s v="15:43:51Z"/>
        <s v="14:58:12Z"/>
        <s v="14:25:26Z"/>
        <s v="07:43:11Z"/>
        <s v="00:54:09Z"/>
        <s v="00:14:16Z"/>
        <s v="09:48:56Z"/>
        <s v="23:07:22Z"/>
        <s v="07:41:08Z"/>
        <s v="06:43:26Z"/>
        <s v="00:42:43Z"/>
        <s v="00:15:54Z"/>
        <s v="21:07:39Z"/>
        <s v="23:34:19Z"/>
        <s v="20:27:12Z"/>
        <s v="20:34:52Z"/>
        <s v="20:22:11Z"/>
        <s v="18:19:31Z"/>
        <s v="19:23:54Z"/>
        <s v="15:16:36Z"/>
        <s v="18:22:15Z"/>
        <s v="15:02:21Z"/>
        <s v="16:53:13Z"/>
        <s v="15:01:27Z"/>
        <s v="14:50:53Z"/>
        <s v="13:22:23Z"/>
        <s v="13:17:21Z"/>
        <s v="12:55:47Z"/>
        <s v="11:43:59Z"/>
        <s v="10:07:44Z"/>
        <s v="07:56:35Z"/>
        <s v="01:01:11Z"/>
        <s v="00:23:11Z"/>
        <s v="23:02:34Z"/>
        <s v="21:47:41Z"/>
        <s v="21:25:50Z"/>
        <s v="21:23:35Z"/>
        <s v="20:59:59Z"/>
        <s v="19:43:58Z"/>
        <s v="17:59:17Z"/>
        <s v="17:52:04Z"/>
        <s v="16:49:35Z"/>
        <s v="16:21:24Z"/>
        <s v="16:00:38Z"/>
        <s v="15:07:34Z"/>
        <s v="14:02:51Z"/>
        <s v="13:32:11Z"/>
        <s v="13:21:19Z"/>
        <s v="14:47:33Z"/>
        <s v="14:31:12Z"/>
        <s v="14:07:37Z"/>
        <s v="14:04:25Z"/>
        <s v="13:30:41Z"/>
        <s v="13:23:15Z"/>
        <s v="11:56:13Z"/>
        <s v="10:12:56Z"/>
        <s v="09:36:12Z"/>
        <s v="09:21:02Z"/>
        <s v="09:06:57Z"/>
        <s v="08:13:18Z"/>
        <s v="06:07:33Z"/>
        <s v="20:51:52Z"/>
        <s v="18:47:36Z"/>
        <s v="16:49:33Z"/>
        <s v="15:16:27Z"/>
        <s v="14:05:27Z"/>
        <s v="13:15:46Z"/>
        <s v="12:54:22Z"/>
        <s v="12:44:29Z"/>
        <s v="12:17:24Z"/>
        <s v="12:08:36Z"/>
        <s v="11:16:03Z"/>
        <s v="10:36:58Z"/>
        <s v="10:34:40Z"/>
        <s v="08:54:09Z"/>
        <s v="06:03:21Z"/>
        <s v="02:13:09Z"/>
        <s v="23:10:51Z"/>
        <s v="22:20:33Z"/>
        <s v="21:53:45Z"/>
        <s v="20:49:48Z"/>
        <s v="20:09:51Z"/>
        <s v="19:26:09Z"/>
        <s v="15:30:34Z"/>
        <s v="13:43:33Z"/>
        <s v="11:01:54Z"/>
        <s v="10:06:47Z"/>
        <s v="09:51:29Z"/>
        <s v="08:28:28Z"/>
        <s v="07:13:12Z"/>
        <s v="05:48:19Z"/>
        <s v="00:26:35Z"/>
        <s v="21:29:44Z"/>
        <s v="21:04:41Z"/>
        <s v="20:36:53Z"/>
        <s v="19:58:19Z"/>
        <s v="19:21:20Z"/>
        <s v="18:45:42Z"/>
        <s v="15:05:35Z"/>
        <s v="14:44:32Z"/>
        <s v="14:35:03Z"/>
        <s v="13:46:04Z"/>
        <s v="13:36:25Z"/>
        <s v="13:30:37Z"/>
        <s v="10:28:47Z"/>
        <s v="10:09:54Z"/>
        <s v="08:39:18Z"/>
        <s v="07:45:37Z"/>
        <s v="00:27:31Z"/>
        <s v="22:53:49Z"/>
        <s v="21:47:09Z"/>
        <s v="19:59:56Z"/>
        <s v="18:23:27Z"/>
        <s v="17:56:43Z"/>
        <s v="16:02:33Z"/>
        <s v="13:49:37Z"/>
        <s v="12:49:14Z"/>
        <s v="12:46:56Z"/>
        <s v="12:44:53Z"/>
        <s v="12:11:10Z"/>
        <s v="09:45:56Z"/>
        <s v="09:36:33Z"/>
        <s v="22:58:45Z"/>
        <s v="21:49:53Z"/>
        <s v="20:30:56Z"/>
        <s v="19:01:53Z"/>
        <s v="16:03:30Z"/>
        <s v="14:03:08Z"/>
        <s v="13:54:14Z"/>
        <s v="12:47:55Z"/>
        <s v="09:04:30Z"/>
        <s v="00:12:17Z"/>
        <s v="22:07:56Z"/>
        <s v="21:56:03Z"/>
        <s v="18:49:15Z"/>
        <s v="12:52:24Z"/>
        <s v="09:29:12Z"/>
        <s v="21:17:04Z"/>
        <s v="20:13:25Z"/>
        <s v="19:50:14Z"/>
        <s v="17:42:59Z"/>
        <s v="14:18:04Z"/>
        <s v="12:23:16Z"/>
        <s v="08:47:33Z"/>
        <s v="22:21:37Z"/>
        <s v="22:12:46Z"/>
        <s v="16:47:25Z"/>
        <s v="14:49:42Z"/>
        <s v="14:04:44Z"/>
        <s v="13:59:31Z"/>
        <s v="09:49:58Z"/>
        <s v="21:56:30Z"/>
        <s v="20:49:12Z"/>
        <s v="19:33:27Z"/>
        <s v="19:27:23Z"/>
        <s v="18:52:06Z"/>
        <s v="14:52:33Z"/>
        <s v="14:22:59Z"/>
        <s v="11:19:48Z"/>
        <s v="11:07:53Z"/>
        <s v="10:50:59Z"/>
        <s v="10:18:55Z"/>
        <s v="08:51:59Z"/>
        <s v="22:13:56Z"/>
        <s v="20:42:53Z"/>
        <s v="17:55:28Z"/>
        <s v="17:38:17Z"/>
        <s v="11:35:01Z"/>
        <s v="07:50:34Z"/>
        <s v="17:27:46Z"/>
        <s v="10:50:30Z"/>
        <s v="08:55:47Z"/>
        <s v="19:07:40Z"/>
        <s v="16:49:05Z"/>
        <s v="15:34:14Z"/>
        <s v="15:20:01Z"/>
        <s v="12:44:10Z"/>
        <s v="08:36:45Z"/>
        <s v="23:19:22Z"/>
        <s v="23:18:58Z"/>
        <s v="22:37:47Z"/>
        <s v="20:29:43Z"/>
        <s v="09:01:17Z"/>
        <s v="18:39:15Z"/>
        <s v="08:41:15Z"/>
        <s v="16:10:35Z"/>
        <s v="08:20:58Z"/>
        <s v="15:40:44Z"/>
        <s v="07:26:54Z"/>
        <s v="14:28:17Z"/>
        <s v="22:57:37Z"/>
        <s v="12:39:37Z"/>
        <s v="22:15:40Z"/>
        <s v="21:01:54Z"/>
        <s v="20:50:49Z"/>
        <s v="20:19:54Z"/>
        <s v="19:33:36Z"/>
        <s v="19:04:57Z"/>
        <s v="17:00:24Z"/>
        <s v="15:17:44Z"/>
        <s v="14:36:13Z"/>
        <s v="14:04:48Z"/>
        <s v="12:59:14Z"/>
        <s v="12:54:46Z"/>
        <s v="10:07:46Z"/>
        <s v="10:03:37Z"/>
        <s v="08:50:41Z"/>
        <s v="21:40:16Z"/>
        <s v="21:24:19Z"/>
        <s v="16:47:22Z"/>
        <s v="15:18:31Z"/>
        <s v="14:10:47Z"/>
        <s v="13:32:32Z"/>
        <s v="10:43:10Z"/>
        <s v="10:14:43Z"/>
        <s v="09:32:57Z"/>
        <s v="03:21:27Z"/>
        <s v="18:09:14Z"/>
        <s v="16:20:29Z"/>
        <s v="09:38:54Z"/>
        <s v="08:55:52Z"/>
        <s v="19:54:01Z"/>
        <s v="19:15:48Z"/>
        <s v="18:05:38Z"/>
        <s v="16:47:18Z"/>
        <s v="14:48:00Z"/>
        <s v="14:13:29Z"/>
        <s v="13:43:36Z"/>
        <s v="13:09:04Z"/>
        <s v="07:53:03Z"/>
        <s v="23:34:45Z"/>
        <s v="21:39:22Z"/>
        <s v="18:26:40Z"/>
        <s v="17:53:08Z"/>
        <s v="17:08:11Z"/>
        <s v="16:19:41Z"/>
        <s v="15:59:07Z"/>
        <s v="15:10:33Z"/>
        <s v="13:39:04Z"/>
        <s v="11:47:23Z"/>
        <s v="11:22:04Z"/>
        <m/>
      </sharedItems>
    </cacheField>
    <cacheField name="Client Name" numFmtId="0">
      <sharedItems containsBlank="1"/>
    </cacheField>
    <cacheField name="Client Last Name" numFmtId="0">
      <sharedItems containsBlank="1"/>
    </cacheField>
    <cacheField name="Client Document" numFmtId="0">
      <sharedItems containsBlank="1" containsMixedTypes="1" containsNumber="1" containsInteger="1" minValue="10055249809" maxValue="99589680020"/>
    </cacheField>
    <cacheField name="Email" numFmtId="0">
      <sharedItems containsBlank="1"/>
    </cacheField>
    <cacheField name="Phone" numFmtId="0">
      <sharedItems containsString="0" containsBlank="1" containsNumber="1" containsInteger="1" minValue="552172794413" maxValue="5599985258657"/>
    </cacheField>
    <cacheField name="UF" numFmtId="0">
      <sharedItems containsBlank="1"/>
    </cacheField>
    <cacheField name="City" numFmtId="0">
      <sharedItems containsBlank="1"/>
    </cacheField>
    <cacheField name="Address Identification" numFmtId="0">
      <sharedItems containsBlank="1" containsMixedTypes="1" containsNumber="1" containsInteger="1" minValue="1720097790664" maxValue="8646693633450"/>
    </cacheField>
    <cacheField name="Address Type" numFmtId="0">
      <sharedItems containsBlank="1"/>
    </cacheField>
    <cacheField name="Receiver Name" numFmtId="0">
      <sharedItems containsBlank="1"/>
    </cacheField>
    <cacheField name="Street" numFmtId="0">
      <sharedItems containsBlank="1"/>
    </cacheField>
    <cacheField name="Number" numFmtId="0">
      <sharedItems containsDate="1" containsBlank="1" containsMixedTypes="1" minDate="1899-12-31T00:00:00" maxDate="1900-01-06T09:06:04"/>
    </cacheField>
    <cacheField name="Complement" numFmtId="0">
      <sharedItems containsBlank="1" containsMixedTypes="1" containsNumber="1" containsInteger="1" minValue="8" maxValue="2011"/>
    </cacheField>
    <cacheField name="Neighborhood" numFmtId="0">
      <sharedItems containsBlank="1"/>
    </cacheField>
    <cacheField name="Reference" numFmtId="0">
      <sharedItems containsNonDate="0" containsString="0" containsBlank="1"/>
    </cacheField>
    <cacheField name="Postal Code" numFmtId="0">
      <sharedItems containsBlank="1"/>
    </cacheField>
    <cacheField name="SLA Type" numFmtId="0">
      <sharedItems containsBlank="1"/>
    </cacheField>
    <cacheField name="Courrier" numFmtId="0">
      <sharedItems containsBlank="1"/>
    </cacheField>
    <cacheField name="Estimate Delivery Date" numFmtId="0">
      <sharedItems containsBlank="1"/>
    </cacheField>
    <cacheField name="Delivery Deadline" numFmtId="0">
      <sharedItems containsBlank="1"/>
    </cacheField>
    <cacheField name="Status" numFmtId="0">
      <sharedItems containsBlank="1"/>
    </cacheField>
    <cacheField name="Last Change Date" numFmtId="0">
      <sharedItems containsBlank="1"/>
    </cacheField>
    <cacheField name="UtmMedium" numFmtId="0">
      <sharedItems containsBlank="1"/>
    </cacheField>
    <cacheField name="UtmSource" numFmtId="0">
      <sharedItems containsBlank="1"/>
    </cacheField>
    <cacheField name="UtmCampaign" numFmtId="0">
      <sharedItems containsBlank="1"/>
    </cacheField>
    <cacheField name="Coupon" numFmtId="0">
      <sharedItems containsBlank="1" count="15">
        <m/>
        <s v="PRIMEIRA10"/>
        <s v="LIVELO"/>
        <s v="Monicawagner"/>
        <s v="ARI20"/>
        <s v="fdlzpericles"/>
        <s v="VERDE20"/>
        <s v="Nyleferrari"/>
        <s v="fdlzmarcia"/>
        <s v="VOLTA15"/>
        <s v="Natural25"/>
        <s v="ABCDAPELE"/>
        <s v="FDZMARIA"/>
        <s v="MANAKAI15"/>
        <s v="fdlzmagnum"/>
      </sharedItems>
    </cacheField>
    <cacheField name="Payment System Name" numFmtId="0">
      <sharedItems containsBlank="1"/>
    </cacheField>
    <cacheField name="Installments" numFmtId="0">
      <sharedItems containsString="0" containsBlank="1" containsNumber="1" containsInteger="1" minValue="1" maxValue="5"/>
    </cacheField>
    <cacheField name="Payment Value" numFmtId="0">
      <sharedItems containsString="0" containsBlank="1" containsNumber="1" minValue="18.87" maxValue="480.58"/>
    </cacheField>
    <cacheField name="Quantity_SKU" numFmtId="0">
      <sharedItems containsString="0" containsBlank="1" containsNumber="1" containsInteger="1" minValue="1" maxValue="16"/>
    </cacheField>
    <cacheField name="ID_SKU" numFmtId="0">
      <sharedItems containsString="0" containsBlank="1" containsNumber="1" containsInteger="1" minValue="1006" maxValue="143126"/>
    </cacheField>
    <cacheField name="Category Ids Sku" numFmtId="0">
      <sharedItems containsBlank="1"/>
    </cacheField>
    <cacheField name="Reference Code" numFmtId="0">
      <sharedItems containsBlank="1" containsMixedTypes="1" containsNumber="1" containsInteger="1" minValue="1006" maxValue="61050" count="57">
        <n v="1609"/>
        <m/>
        <n v="1111"/>
        <n v="1112"/>
        <n v="61050"/>
        <n v="61040"/>
        <n v="1110"/>
        <n v="61010"/>
        <n v="1205"/>
        <n v="5101"/>
        <n v="1603"/>
        <n v="61030"/>
        <n v="1622"/>
        <n v="8700"/>
        <n v="2103"/>
        <n v="1113"/>
        <n v="2601"/>
        <n v="2201"/>
        <n v="1621"/>
        <n v="1403"/>
        <n v="1096"/>
        <n v="1608"/>
        <n v="1620"/>
        <n v="8701"/>
        <n v="1607"/>
        <n v="10121"/>
        <n v="2501"/>
        <n v="2502"/>
        <n v="3102"/>
        <n v="5103"/>
        <n v="8122"/>
        <n v="1409"/>
        <n v="3114"/>
        <n v="2604"/>
        <n v="3110"/>
        <n v="2610"/>
        <n v="2500"/>
        <n v="2503"/>
        <n v="2602"/>
        <n v="3115"/>
        <n v="9009"/>
        <n v="8502"/>
        <s v="AR002158"/>
        <n v="1407"/>
        <n v="3104"/>
        <n v="3116"/>
        <n v="3101"/>
        <n v="3109"/>
        <n v="8124"/>
        <n v="1006"/>
        <n v="3103"/>
        <n v="3111"/>
        <n v="8702"/>
        <n v="8125"/>
        <n v="1406"/>
        <n v="3117"/>
        <n v="1203"/>
      </sharedItems>
    </cacheField>
    <cacheField name="SKU Name" numFmtId="0">
      <sharedItems containsBlank="1" count="58">
        <s v="Sabonete Líquido Íntimo Óleo de Coco + Aloe Vera 150 mL Sabonete Intimo de Aloe Vera Com Oleo de Coco 150ml"/>
        <s v="Kit Resveratrol"/>
        <s v="Gel Dental Natural de Romã e Melaleuca - 90g Piatan Creme Dental Natural Roma e Melaleuca 90g"/>
        <s v="Gel Dental Natural de Hortelã com Gengibre e Melaleuca - 90g Piatan Creme Dental Natural Gengibre e Melaleuca 90g"/>
        <s v="Deo Colônia Splash Seriguela 120ml - Piatan"/>
        <s v="Deo Colônia Splash Cereja Do Cerrado 120mL"/>
        <s v="Gel Dental Natural de Carvão Ativado - 90g Piatan Creme Dental Natural Com Carvao Ativado 90g"/>
        <s v="Deo Colônia Splash Jasmim Manacá 120ml - Piatan Deo Colônia Splash Jasmim Manacá - 120ml"/>
        <s v="Creme Para as Mãos Piatan Hidrata 50g Creme Para as Maos Piatan Hidrata 50g"/>
        <s v="Piatan  Creme Emoliente Para Barbear do Rui 80g"/>
        <s v="Desodorante Roll-On Unissex 75ml Desodorante Roll On Unissex 75ml"/>
        <s v="Deo Colônia Splash Pitanga 120ml -  Piatan"/>
        <s v="Kit Sabonete Líquido Íntimo Óleo de coco + Melaleuca"/>
        <s v="Protetor Solar Facial Mineral sunVEG FPS 70 Bege Claro 50ml Piatan  Protetor Solar Facial Mineral Sunveg Com Cor Fps70 Bege Claro 50ml"/>
        <s v="Máscara Capilar Detox Piatan 280g"/>
        <s v="Mini Protetor Facial Sunveg 5g"/>
        <s v="Shampoo de Rambutan + Biotina 300mL Piatan  Shampoo Rambutan + Biotina 300ml"/>
        <s v="Shampoo Hidrata Para Cabelos Ressecados e Com Quimica 300ml Shampoo Hidrata Para Cabelos Ressecados e Com Quimica  300ml Piatan"/>
        <s v="Duo Sabonete Liquido Intimo com Melaleuca + Aloe Vera- 150 mL Duo Sabonete Íntimo com Melaleuca"/>
        <s v="Desodorante Roll-On Feminino 75ml Desodorante Roll On Feminino 75ml"/>
        <s v="Sabonete Em Barra Ágata 5 Unidades De 20g Piatan Sabonete Em Barra Agata 20g"/>
        <s v="Sabonete Íntimo Feminino em Barra Óleo de Melaleuca + Aloe Vera 80g Sabonete Íntimo Feminino em Barra Óleo de Melaleuca + Aloe Vera"/>
        <s v="Duo Sabonete Liquido Intimo com Oleo de Coco + Aloe Vera- 150 mL Duo Sabonete Liquido Intimo com Oleo de Coco - 150 mL"/>
        <s v="Protetor Solar Facial Mineral sunVEG FPS 70 Bege Médio 50ml Piatan  Protetor Solar Facial Mineral Sunveg Com Cor Fps70 Bege Medio 50ml"/>
        <s v="Sabonete Líquido Íntimo Melaleuca + Aloe Vera - 150 mL Piatan Sabonete Intimo Com Oleo de Melaleuca e Extrato de Aloe Vera 150ml"/>
        <s v="Kit Higiene Diária"/>
        <s v="Shampoo Piatan Proteína de Arroz e Xilitol 300ml Shampoo Piatan Proteina de Arroz e Xilitol 300ml"/>
        <s v="Condicionador Proteína de Arroz e Xilitol 300ml Condicionador Piatan Proteinas de Arroz e Xilitol 300ml"/>
        <s v="Espuma de Limpeza Facial Piatan Detox 110ml"/>
        <s v="Desodorante Roll-On Masculino 75ml Desodorante Roll On Masculino 75ml"/>
        <s v="Protetor Solar Mineral sunVEG FPS 70 50g Piatan Protetor Solar Mineral Sunveg Fps 70  Com Microalgas Rosa 50g"/>
        <s v="Desodorante Cristal Líquido Extrato de Neem Indiano e Alcaçuz 120ml Piatan  Desodorante Cristal Liquido  Extrato de Neem Indiano e Alcacuz 120ml"/>
        <s v="Creme Noturno Resveratrol 45g"/>
        <s v="Sérum Vegetal Capilar Rambutan + Biotina 60mL Piatan  Serum de Tratamento Capilar Rambutam + Biotina 50ml"/>
        <s v="Balm de Tratamento Labial Manteiga de Ucuúba 3,80g Piatan  Balm de Tratamento Labial Ucuuba 3,8g"/>
        <s v="Kit Rambutan + Biotina"/>
        <s v="Kit Proteína de Arroz"/>
        <s v="Máscara Líquida Spray Proteína de Arroz e Xilitol 100 ml Mascara Liquida Proteina de Arroz + Xilitol"/>
        <s v="Condicionador de Rambutan + Biotina 300mL Piatan  Condicionador Rambutan + Biotina 300ml"/>
        <s v="Sérum Diurno Resveratrol 30ml Piatan Serum Diurno Resveratrol 30ml"/>
        <s v="Kit Detox Facial"/>
        <s v="Necessaire"/>
        <s v="Ar Tratamento  Serum Pedra Hume 10 Ml"/>
        <s v="Piatan  Desodorante Cristal Alunita Sem Cheiro 90g"/>
        <s v="Máscara de Argila Verde Facial Detox - 80g Mascara de Argila Verde Facial Piatan Detox 80g"/>
        <s v="Piatan Gel de Limpeza Facial Resveratrol 150ml"/>
        <s v="Gel Esfoliante Facial Piatan Detox 80g"/>
        <s v="Balm de Tratamento Labial Manteiga de Pracaxi 3,80g Piatan  Balm de Tratamento Labial Pracaxi 3,8g"/>
        <s v="Mix de Óleos Essenciais Relaxe 10ml Piatan  Mix Oleos Essenciais Sono Relaxante 10ml"/>
        <s v="Kit Creme Dental Natural 90g - 3 Unidades"/>
        <s v="Polpa Hidratante Facial Detox - 50g Piatan Polpa Hidratante Facial Detox 50g"/>
        <s v="Balm de Tratamento Labial Manteiga de Chá Verde 3,8g Piatan  Balm de Tratamento Labial Cha Verde 3,8g"/>
        <s v="Protetor Solar Facial Mineral sunVEG FPS 70 Bege Escuro 50ml Piatan  Protetor Solar Facial Mineral Sunveg Com Cor Fps70 Bege Escuro 50ml"/>
        <s v="Mix de Óleos Essenciais Menopausa 10ml Piatan  Mix Oleos Essenciais Menopausa 10ml"/>
        <s v="Desodorante Stick Cristal Natural - 60g Piatan Desodorante Stick Cristal Natural 60g"/>
        <s v="Base Stick Multifuncional Mineral FPS 70 18g - Bege Médio Piatan  Base Stick Multifuncional Mineral Fps70 Pele Media 18g"/>
        <s v="Manteiga Corporal Hidrata - 200g Piatan Manteiga Hidratante Corporal Vegana 200g"/>
        <m/>
      </sharedItems>
    </cacheField>
    <cacheField name="SKU Value" numFmtId="0">
      <sharedItems containsString="0" containsBlank="1" containsNumber="1" minValue="6.99" maxValue="379.7"/>
    </cacheField>
    <cacheField name="SKU Selling Price" numFmtId="0">
      <sharedItems containsString="0" containsBlank="1" containsNumber="1" minValue="0" maxValue="368.31"/>
    </cacheField>
    <cacheField name="SKU Total Price" numFmtId="0">
      <sharedItems containsBlank="1" containsMixedTypes="1" containsNumber="1" containsInteger="1" minValue="0" maxValue="299"/>
    </cacheField>
    <cacheField name="SKU Path" numFmtId="0">
      <sharedItems containsBlank="1"/>
    </cacheField>
    <cacheField name="Item Attachments" numFmtId="0">
      <sharedItems containsNonDate="0" containsString="0" containsBlank="1"/>
    </cacheField>
    <cacheField name="List Id" numFmtId="0">
      <sharedItems containsNonDate="0" containsString="0" containsBlank="1"/>
    </cacheField>
    <cacheField name="List Type Name" numFmtId="0">
      <sharedItems containsNonDate="0" containsString="0" containsBlank="1"/>
    </cacheField>
    <cacheField name="Service (Price/ Selling Price)" numFmtId="0">
      <sharedItems containsNonDate="0" containsString="0" containsBlank="1"/>
    </cacheField>
    <cacheField name="Shipping List Price" numFmtId="0">
      <sharedItems containsBlank="1" containsMixedTypes="1" containsNumber="1" containsInteger="1" minValue="0" maxValue="13"/>
    </cacheField>
    <cacheField name="Shipping Value" numFmtId="0">
      <sharedItems containsBlank="1" containsMixedTypes="1" containsNumber="1" containsInteger="1" minValue="0" maxValue="13"/>
    </cacheField>
    <cacheField name="Total Value" numFmtId="0">
      <sharedItems containsBlank="1" containsMixedTypes="1" containsNumber="1" containsInteger="1" minValue="116" maxValue="301"/>
    </cacheField>
    <cacheField name="Discounts Totals" numFmtId="0">
      <sharedItems containsBlank="1" containsMixedTypes="1" containsNumber="1" containsInteger="1" minValue="-58" maxValue="0"/>
    </cacheField>
    <cacheField name="Discounts Names" numFmtId="0">
      <sharedItems containsBlank="1"/>
    </cacheField>
    <cacheField name="Call Center Email" numFmtId="0">
      <sharedItems containsNonDate="0" containsString="0" containsBlank="1"/>
    </cacheField>
    <cacheField name="Call Center Code" numFmtId="0">
      <sharedItems containsNonDate="0" containsString="0" containsBlank="1"/>
    </cacheField>
    <cacheField name="Tracking Number" numFmtId="0">
      <sharedItems containsBlank="1"/>
    </cacheField>
    <cacheField name="Host" numFmtId="0">
      <sharedItems containsBlank="1"/>
    </cacheField>
    <cacheField name="GiftRegistry ID" numFmtId="0">
      <sharedItems containsNonDate="0" containsString="0" containsBlank="1"/>
    </cacheField>
    <cacheField name="Seller Name" numFmtId="0">
      <sharedItems containsBlank="1"/>
    </cacheField>
    <cacheField name="Status TimeLine" numFmtId="0">
      <sharedItems containsBlank="1"/>
    </cacheField>
    <cacheField name="Obs" numFmtId="0">
      <sharedItems containsNonDate="0" containsString="0" containsBlank="1"/>
    </cacheField>
    <cacheField name="UtmiPart" numFmtId="0">
      <sharedItems containsNonDate="0" containsString="0" containsBlank="1"/>
    </cacheField>
    <cacheField name="UtmiCampaign" numFmtId="0">
      <sharedItems containsNonDate="0" containsString="0" containsBlank="1"/>
    </cacheField>
    <cacheField name="UtmiPage" numFmtId="0">
      <sharedItems containsNonDate="0" containsString="0" containsBlank="1"/>
    </cacheField>
    <cacheField name="Seller Order Id" numFmtId="0">
      <sharedItems containsNonDate="0" containsString="0" containsBlank="1"/>
    </cacheField>
    <cacheField name="Acquirer" numFmtId="0">
      <sharedItems containsBlank="1"/>
    </cacheField>
    <cacheField name="Authorization Id" numFmtId="0">
      <sharedItems containsBlank="1" containsMixedTypes="1" containsNumber="1" containsInteger="1" minValue="102981" maxValue="997723"/>
    </cacheField>
    <cacheField name="TID" numFmtId="0">
      <sharedItems containsString="0" containsBlank="1" containsNumber="1" containsInteger="1" minValue="3326853464" maxValue="3463205504"/>
    </cacheField>
    <cacheField name="NSU" numFmtId="0">
      <sharedItems containsString="0" containsBlank="1" containsNumber="1" containsInteger="1" minValue="3326853464" maxValue="3463139139"/>
    </cacheField>
    <cacheField name="Card First Digits" numFmtId="0">
      <sharedItems containsString="0" containsBlank="1" containsNumber="1" containsInteger="1" minValue="222763" maxValue="651659"/>
    </cacheField>
    <cacheField name="Card Last Digits" numFmtId="0">
      <sharedItems containsBlank="1" containsMixedTypes="1" containsNumber="1" containsInteger="1" minValue="1027" maxValue="9989"/>
    </cacheField>
    <cacheField name="Payment Approved By" numFmtId="0">
      <sharedItems containsNonDate="0" containsString="0" containsBlank="1"/>
    </cacheField>
    <cacheField name="Cancelled By" numFmtId="0">
      <sharedItems containsNonDate="0" containsString="0" containsBlank="1"/>
    </cacheField>
    <cacheField name="Cancellation Reason" numFmtId="0">
      <sharedItems containsNonDate="0" containsString="0" containsBlank="1"/>
    </cacheField>
    <cacheField name="Gift Card Name" numFmtId="0">
      <sharedItems containsNonDate="0" containsString="0" containsBlank="1"/>
    </cacheField>
    <cacheField name="Gift Card Caption" numFmtId="0">
      <sharedItems containsNonDate="0" containsString="0" containsBlank="1"/>
    </cacheField>
    <cacheField name="Authorized Date" numFmtId="0">
      <sharedItems containsBlank="1"/>
    </cacheField>
    <cacheField name="Corporate Name" numFmtId="0">
      <sharedItems containsNonDate="0" containsString="0" containsBlank="1"/>
    </cacheField>
    <cacheField name="Corporate Document" numFmtId="0">
      <sharedItems containsNonDate="0" containsString="0" containsBlank="1"/>
    </cacheField>
    <cacheField name="TransactionId" numFmtId="0">
      <sharedItems containsBlank="1"/>
    </cacheField>
    <cacheField name="PaymentId" numFmtId="0">
      <sharedItems containsBlank="1"/>
    </cacheField>
    <cacheField name="PaymentOrigin" numFmtId="0">
      <sharedItems containsNonDate="0" containsString="0" containsBlank="1"/>
    </cacheField>
    <cacheField name="SalesChannel" numFmtId="0">
      <sharedItems containsString="0" containsBlank="1" containsNumber="1" containsInteger="1" minValue="1" maxValue="3"/>
    </cacheField>
    <cacheField name="marketingTags" numFmtId="0">
      <sharedItems containsNonDate="0" containsString="0" containsBlank="1"/>
    </cacheField>
    <cacheField name="Delivered" numFmtId="0">
      <sharedItems containsBlank="1"/>
    </cacheField>
    <cacheField name="SKU RewardValue" numFmtId="0">
      <sharedItems containsString="0" containsBlank="1" containsNumber="1" containsInteger="1" minValue="0" maxValue="0"/>
    </cacheField>
    <cacheField name="Is Marketplace cetified" numFmtId="0">
      <sharedItems containsBlank="1"/>
    </cacheField>
    <cacheField name="Is Checked In" numFmtId="0">
      <sharedItems containsBlank="1"/>
    </cacheField>
    <cacheField name="Currency Code" numFmtId="0">
      <sharedItems containsBlank="1"/>
    </cacheField>
    <cacheField name="Taxes" numFmtId="0">
      <sharedItems containsNonDate="0" containsString="0" containsBlank="1"/>
    </cacheField>
    <cacheField name="Invoice Numbers" numFmtId="0">
      <sharedItems containsBlank="1"/>
    </cacheField>
    <cacheField name="Country" numFmtId="0">
      <sharedItems containsBlank="1"/>
    </cacheField>
    <cacheField name="Input Invoices Numbers" numFmtId="0">
      <sharedItems containsBlank="1"/>
    </cacheField>
    <cacheField name="Output Invoices Numbers" numFmtId="0">
      <sharedItems containsNonDate="0" containsString="0" containsBlank="1"/>
    </cacheField>
    <cacheField name="Status raw value (temporary)" numFmtId="0">
      <sharedItems containsBlank="1"/>
    </cacheField>
    <cacheField name="Cancellation Dat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7">
  <r>
    <s v="Marketplace"/>
    <x v="0"/>
    <n v="514973"/>
    <d v="2024-10-31T00:00:00"/>
    <x v="0"/>
    <s v="Rosiele"/>
    <s v="Albuquerque"/>
    <s v="03515829245"/>
    <s v="rosielealbuquerque142@gmail.com"/>
    <n v="5562996828089"/>
    <s v="GO"/>
    <s v="Goiânia"/>
    <n v="5141521223643"/>
    <s v="residential"/>
    <s v="Rosiele Albuquerque"/>
    <s v="Avenida Afonso Pena"/>
    <n v="1"/>
    <s v="Qd.01 Lt.02"/>
    <s v="Vila Jardim São Judas Tadeu"/>
    <m/>
    <s v="74685-020"/>
    <s v="Sedex"/>
    <s v="PN Correios Sedex"/>
    <s v="2024-11-01 08:00:00Z"/>
    <s v="1bd"/>
    <s v="Preparando Entrega"/>
    <s v="2024-10-31 07:44:09Z"/>
    <s v="cpc_institucional"/>
    <s v="google"/>
    <m/>
    <x v="0"/>
    <s v="Pix"/>
    <n v="1"/>
    <n v="40.29"/>
    <n v="1"/>
    <n v="142796"/>
    <s v="/10/76/79/87/"/>
    <x v="0"/>
    <x v="0"/>
    <n v="34.9"/>
    <n v="31.41"/>
    <s v="31.41"/>
    <s v="/sabonete-liquido-intimo-oleo-de-coco-aloe-vera-150-ml/p"/>
    <m/>
    <m/>
    <m/>
    <m/>
    <s v="8.88"/>
    <s v="8.88"/>
    <s v="40.29"/>
    <s v="-3.49"/>
    <s v="A Vista"/>
    <m/>
    <m/>
    <m/>
    <s v="tfddmr"/>
    <m/>
    <s v="Piatan"/>
    <s v="Obsolete"/>
    <m/>
    <m/>
    <m/>
    <m/>
    <m/>
    <s v="pagarme"/>
    <m/>
    <n v="3463205504"/>
    <m/>
    <m/>
    <m/>
    <m/>
    <m/>
    <m/>
    <m/>
    <m/>
    <s v="2024-10-31 01:29:03Z"/>
    <m/>
    <m/>
    <s v="41EC8ACA62CC4427B9305B16252AA6A3"/>
    <s v="21AD9BCA5C13443CBC2D4B59522B41EA"/>
    <m/>
    <n v="1"/>
    <m/>
    <s v="false"/>
    <n v="0"/>
    <s v="NA"/>
    <s v="NA"/>
    <s v="BRL"/>
    <m/>
    <m/>
    <s v="BRA"/>
    <m/>
    <m/>
    <s v="Preparando entrega"/>
    <m/>
  </r>
  <r>
    <s v="Marketplace"/>
    <x v="1"/>
    <n v="514971"/>
    <d v="2024-10-30T00:00:00"/>
    <x v="1"/>
    <s v="Karen"/>
    <s v="Gomes"/>
    <s v="03268986110"/>
    <s v="karen.edfisica@hotmail.com"/>
    <n v="5562994192313"/>
    <s v="GO"/>
    <s v="Goiânia"/>
    <n v="5190885039900"/>
    <s v="residential"/>
    <s v="Karen Gomes"/>
    <s v="Rua 20"/>
    <n v="50"/>
    <s v="Cond. Spazio Gran viver 1203c"/>
    <s v="Vila Morais"/>
    <m/>
    <s v="74620-230"/>
    <s v="Sedex"/>
    <s v="PN Correios Sedex"/>
    <s v="2024-11-01 08:00:00Z"/>
    <s v="2bd"/>
    <s v="Preparando Entrega"/>
    <s v="2024-10-31 07:44:13Z"/>
    <m/>
    <m/>
    <m/>
    <x v="0"/>
    <s v="Visa"/>
    <n v="5"/>
    <n v="151.88"/>
    <n v="1"/>
    <n v="142835"/>
    <s v="/10/76/81/"/>
    <x v="1"/>
    <x v="1"/>
    <n v="379.7"/>
    <n v="151.88"/>
    <s v="151.88"/>
    <s v="/kit-resveratrol/p"/>
    <m/>
    <m/>
    <m/>
    <m/>
    <s v="8.88"/>
    <n v="0"/>
    <s v="151.88"/>
    <s v="-227.82"/>
    <s v="Resveratrol Oscar, Frete grátis"/>
    <m/>
    <m/>
    <m/>
    <s v="tfddmr"/>
    <m/>
    <s v="Piatan"/>
    <s v="Obsolete"/>
    <m/>
    <m/>
    <m/>
    <m/>
    <m/>
    <s v="pagarme"/>
    <s v="045925"/>
    <n v="3463139139"/>
    <n v="3463139139"/>
    <n v="415274"/>
    <n v="4118"/>
    <m/>
    <m/>
    <m/>
    <m/>
    <m/>
    <s v="2024-10-30 23:49:55Z"/>
    <m/>
    <m/>
    <s v="D885FC48D9AE423E9932D434E36643CC"/>
    <s v="922A3ED628E44C45BBCFE584B1D8643D"/>
    <m/>
    <n v="1"/>
    <m/>
    <s v="false"/>
    <n v="0"/>
    <s v="NA"/>
    <s v="NA"/>
    <s v="BRL"/>
    <m/>
    <m/>
    <s v="BRA"/>
    <m/>
    <m/>
    <s v="Preparando entrega"/>
    <m/>
  </r>
  <r>
    <s v="Marketplace"/>
    <x v="2"/>
    <n v="514969"/>
    <d v="2024-10-30T00:00:00"/>
    <x v="2"/>
    <s v="Jeanine"/>
    <s v="Elgersma"/>
    <n v="91890039934"/>
    <s v="jeanineelgersma@hotmail.com"/>
    <n v="5543999791095"/>
    <s v="PR"/>
    <s v="Arapoti"/>
    <n v="5191003977126"/>
    <s v="residential"/>
    <s v="Jeanine C. Elgersma"/>
    <s v="Rua Moisés Lupion"/>
    <n v="175"/>
    <s v="ap 702"/>
    <s v="Centro"/>
    <m/>
    <s v="84990-000"/>
    <s v="Jadlog"/>
    <s v="PN Jadlog2"/>
    <s v="2024-11-08 08:00:00Z"/>
    <s v="7bd"/>
    <s v="Preparando Entrega"/>
    <s v="2024-10-31 07:44:16Z"/>
    <m/>
    <m/>
    <m/>
    <x v="0"/>
    <s v="Boleto Bancário"/>
    <n v="1"/>
    <n v="100.36"/>
    <n v="5"/>
    <n v="1006"/>
    <s v="/10/76/79/89/"/>
    <x v="2"/>
    <x v="2"/>
    <n v="21.9"/>
    <n v="6.89"/>
    <s v="34.45"/>
    <s v="/gel-dental-natural-de-roma-e-melaleuca-90g/p"/>
    <m/>
    <m/>
    <m/>
    <m/>
    <s v="0.36"/>
    <n v="0"/>
    <s v="100.36"/>
    <s v="-218.54"/>
    <s v="Esquenta com 65% OFF, A Vista, Frete grátis"/>
    <m/>
    <m/>
    <m/>
    <s v="tfddmr"/>
    <m/>
    <s v="Piatan"/>
    <s v="Obsolete"/>
    <m/>
    <m/>
    <m/>
    <m/>
    <m/>
    <s v="Boleto"/>
    <m/>
    <n v="3462873310"/>
    <m/>
    <m/>
    <m/>
    <m/>
    <m/>
    <m/>
    <m/>
    <m/>
    <s v="2024-10-31 03:01:58Z"/>
    <m/>
    <m/>
    <s v="F6B49A21F0E8424F93F7B3B6B53A8BE4"/>
    <s v="D09B494217A9486BA1BC437C55C2C0A9"/>
    <m/>
    <n v="1"/>
    <m/>
    <s v="false"/>
    <n v="0"/>
    <s v="NA"/>
    <s v="NA"/>
    <s v="BRL"/>
    <m/>
    <m/>
    <s v="BRA"/>
    <m/>
    <m/>
    <s v="Preparando entrega"/>
    <m/>
  </r>
  <r>
    <s v="Marketplace"/>
    <x v="2"/>
    <n v="514969"/>
    <d v="2024-10-30T00:00:00"/>
    <x v="2"/>
    <s v="Jeanine"/>
    <s v="Elgersma"/>
    <n v="91890039934"/>
    <s v="jeanineelgersma@hotmail.com"/>
    <n v="5543999791095"/>
    <s v="PR"/>
    <s v="Arapoti"/>
    <n v="5191003977126"/>
    <s v="residential"/>
    <s v="Jeanine C. Elgersma"/>
    <s v="Rua Moisés Lupion"/>
    <n v="175"/>
    <s v="ap 702"/>
    <s v="Centro"/>
    <m/>
    <s v="84990-000"/>
    <s v="Jadlog"/>
    <s v="PN Jadlog2"/>
    <s v="2024-11-08 08:00:00Z"/>
    <s v="7bd"/>
    <s v="Preparando Entrega"/>
    <s v="2024-10-31 07:44:16Z"/>
    <m/>
    <m/>
    <m/>
    <x v="0"/>
    <s v="Boleto Bancário"/>
    <n v="1"/>
    <n v="100.36"/>
    <n v="5"/>
    <n v="1110"/>
    <s v="/10/76/79/89/"/>
    <x v="3"/>
    <x v="3"/>
    <n v="21.9"/>
    <n v="6.89"/>
    <s v="34.45"/>
    <s v="/gel-dental-natural-de-hortela-com-gengibre-e-melaleuca-90g/p"/>
    <m/>
    <m/>
    <m/>
    <m/>
    <s v="0.36"/>
    <n v="0"/>
    <s v="100.36"/>
    <s v="-218.54"/>
    <s v="Esquenta com 65% OFF, A Vista, Frete grátis"/>
    <m/>
    <m/>
    <m/>
    <s v="tfddmr"/>
    <m/>
    <s v="Piatan"/>
    <s v="Obsolete"/>
    <m/>
    <m/>
    <m/>
    <m/>
    <m/>
    <s v="Boleto"/>
    <m/>
    <n v="3462873310"/>
    <m/>
    <m/>
    <m/>
    <m/>
    <m/>
    <m/>
    <m/>
    <m/>
    <s v="2024-10-31 03:01:58Z"/>
    <m/>
    <m/>
    <s v="F6B49A21F0E8424F93F7B3B6B53A8BE4"/>
    <s v="D09B494217A9486BA1BC437C55C2C0A9"/>
    <m/>
    <n v="1"/>
    <m/>
    <s v="false"/>
    <n v="0"/>
    <s v="NA"/>
    <s v="NA"/>
    <s v="BRL"/>
    <m/>
    <m/>
    <s v="BRA"/>
    <m/>
    <m/>
    <s v="Preparando entrega"/>
    <m/>
  </r>
  <r>
    <s v="Marketplace"/>
    <x v="2"/>
    <n v="514969"/>
    <d v="2024-10-30T00:00:00"/>
    <x v="2"/>
    <s v="Jeanine"/>
    <s v="Elgersma"/>
    <n v="91890039934"/>
    <s v="jeanineelgersma@hotmail.com"/>
    <n v="5543999791095"/>
    <s v="PR"/>
    <s v="Arapoti"/>
    <n v="5191003977126"/>
    <s v="residential"/>
    <s v="Jeanine C. Elgersma"/>
    <s v="Rua Moisés Lupion"/>
    <n v="175"/>
    <s v="ap 702"/>
    <s v="Centro"/>
    <m/>
    <s v="84990-000"/>
    <s v="Jadlog"/>
    <s v="PN Jadlog2"/>
    <s v="2024-11-08 08:00:00Z"/>
    <s v="7bd"/>
    <s v="Preparando Entrega"/>
    <s v="2024-10-31 07:44:16Z"/>
    <m/>
    <m/>
    <m/>
    <x v="0"/>
    <s v="Boleto Bancário"/>
    <n v="1"/>
    <n v="100.36"/>
    <n v="1"/>
    <n v="61050"/>
    <s v="/10/76/80/92/"/>
    <x v="4"/>
    <x v="4"/>
    <n v="99.9"/>
    <n v="31.46"/>
    <s v="31.46"/>
    <s v="/deo-colonia-splash-seriguela-120ml-piatan/p"/>
    <m/>
    <m/>
    <m/>
    <m/>
    <s v="38.67"/>
    <n v="0"/>
    <s v="100.36"/>
    <s v="-218.54"/>
    <s v="Esquenta com 65% OFF, A Vista, Frete grátis"/>
    <m/>
    <m/>
    <m/>
    <s v="tfddmr"/>
    <m/>
    <s v="Piatan"/>
    <s v="Obsolete"/>
    <m/>
    <m/>
    <m/>
    <m/>
    <m/>
    <s v="Boleto"/>
    <m/>
    <n v="3462873310"/>
    <m/>
    <m/>
    <m/>
    <m/>
    <m/>
    <m/>
    <m/>
    <m/>
    <s v="2024-10-31 03:01:58Z"/>
    <m/>
    <m/>
    <s v="F6B49A21F0E8424F93F7B3B6B53A8BE4"/>
    <s v="D09B494217A9486BA1BC437C55C2C0A9"/>
    <m/>
    <n v="1"/>
    <m/>
    <s v="false"/>
    <n v="0"/>
    <s v="NA"/>
    <s v="NA"/>
    <s v="BRL"/>
    <m/>
    <m/>
    <s v="BRA"/>
    <m/>
    <m/>
    <s v="Preparando entrega"/>
    <m/>
  </r>
  <r>
    <s v="Marketplace"/>
    <x v="3"/>
    <n v="514967"/>
    <d v="2024-10-30T00:00:00"/>
    <x v="3"/>
    <s v="Paloma "/>
    <s v="Oliveira"/>
    <s v="08501722928"/>
    <s v="paloma.fbgo@hotmail.com"/>
    <n v="5549988635689"/>
    <s v="PR"/>
    <s v="Ibiporã"/>
    <n v="5184909225912"/>
    <s v="residential"/>
    <s v="Paloma Oliveira"/>
    <s v="Rua Paulo Magri"/>
    <n v="600"/>
    <s v="Casa esquina"/>
    <s v="Itamarati"/>
    <m/>
    <s v="86200-000"/>
    <s v="PAC"/>
    <s v="PN Correios PAC"/>
    <s v="2024-11-11 08:00:00Z"/>
    <s v="8bd"/>
    <s v="Preparando Entrega"/>
    <s v="2024-10-31 07:44:20Z"/>
    <s v="email"/>
    <s v="fidelizarmais"/>
    <s v="saldodepontos"/>
    <x v="0"/>
    <s v="Mastercard"/>
    <n v="3"/>
    <n v="190.74"/>
    <n v="2"/>
    <n v="142817"/>
    <s v="/10/76/80/92/"/>
    <x v="5"/>
    <x v="5"/>
    <n v="99.9"/>
    <n v="34.96"/>
    <s v="69.92"/>
    <s v="/deo-colonia-splash-cereja-do-cerrado-120ml/p"/>
    <m/>
    <m/>
    <m/>
    <m/>
    <s v="17.44"/>
    <n v="0"/>
    <s v="190.74"/>
    <s v="-280.26"/>
    <s v="Esquenta com 65% OFF, Frete grátis"/>
    <m/>
    <m/>
    <m/>
    <s v="tfddmr"/>
    <m/>
    <s v="Piatan"/>
    <s v="Obsolete"/>
    <m/>
    <m/>
    <m/>
    <m/>
    <m/>
    <s v="pagarme"/>
    <s v="076111"/>
    <n v="3462682365"/>
    <n v="3462682365"/>
    <n v="516292"/>
    <n v="1745"/>
    <m/>
    <m/>
    <m/>
    <m/>
    <m/>
    <s v="2024-10-30 20:43:49Z"/>
    <m/>
    <m/>
    <s v="06FB614F5D0B45E58AF98A93BAE486C6"/>
    <s v="63CEF79F2B2848A8BB5AA8309EE19B2B"/>
    <m/>
    <n v="1"/>
    <m/>
    <s v="false"/>
    <n v="0"/>
    <s v="NA"/>
    <s v="NA"/>
    <s v="BRL"/>
    <m/>
    <m/>
    <s v="BRA"/>
    <m/>
    <m/>
    <s v="Preparando entrega"/>
    <m/>
  </r>
  <r>
    <s v="Marketplace"/>
    <x v="3"/>
    <n v="514967"/>
    <d v="2024-10-30T00:00:00"/>
    <x v="3"/>
    <s v="Paloma "/>
    <s v="Oliveira"/>
    <s v="08501722928"/>
    <s v="paloma.fbgo@hotmail.com"/>
    <n v="5549988635689"/>
    <s v="PR"/>
    <s v="Ibiporã"/>
    <n v="5184909225912"/>
    <s v="residential"/>
    <s v="Paloma Oliveira"/>
    <s v="Rua Paulo Magri"/>
    <n v="600"/>
    <s v="Casa esquina"/>
    <s v="Itamarati"/>
    <m/>
    <s v="86200-000"/>
    <s v="PAC"/>
    <s v="PN Correios PAC"/>
    <s v="2024-11-11 08:00:00Z"/>
    <s v="8bd"/>
    <s v="Preparando Entrega"/>
    <s v="2024-10-31 07:44:20Z"/>
    <s v="email"/>
    <s v="fidelizarmais"/>
    <s v="saldodepontos"/>
    <x v="0"/>
    <s v="Mastercard"/>
    <n v="3"/>
    <n v="190.74"/>
    <n v="3"/>
    <n v="1111"/>
    <s v="/10/76/79/89/"/>
    <x v="6"/>
    <x v="6"/>
    <n v="21.9"/>
    <n v="7.66"/>
    <s v="22.98"/>
    <s v="/gel-dental-natural-de-carvao-ativado-90g/p"/>
    <m/>
    <m/>
    <m/>
    <m/>
    <s v="0.05"/>
    <n v="0"/>
    <s v="190.74"/>
    <s v="-280.26"/>
    <s v="Esquenta com 65% OFF, Frete grátis"/>
    <m/>
    <m/>
    <m/>
    <s v="tfddmr"/>
    <m/>
    <s v="Piatan"/>
    <s v="Obsolete"/>
    <m/>
    <m/>
    <m/>
    <m/>
    <m/>
    <s v="pagarme"/>
    <s v="076111"/>
    <n v="3462682365"/>
    <n v="3462682365"/>
    <n v="516292"/>
    <n v="1745"/>
    <m/>
    <m/>
    <m/>
    <m/>
    <m/>
    <s v="2024-10-30 20:43:49Z"/>
    <m/>
    <m/>
    <s v="06FB614F5D0B45E58AF98A93BAE486C6"/>
    <s v="63CEF79F2B2848A8BB5AA8309EE19B2B"/>
    <m/>
    <n v="1"/>
    <m/>
    <s v="false"/>
    <n v="0"/>
    <s v="NA"/>
    <s v="NA"/>
    <s v="BRL"/>
    <m/>
    <m/>
    <s v="BRA"/>
    <m/>
    <m/>
    <s v="Preparando entrega"/>
    <m/>
  </r>
  <r>
    <s v="Marketplace"/>
    <x v="3"/>
    <n v="514967"/>
    <d v="2024-10-30T00:00:00"/>
    <x v="3"/>
    <s v="Paloma "/>
    <s v="Oliveira"/>
    <s v="08501722928"/>
    <s v="paloma.fbgo@hotmail.com"/>
    <n v="5549988635689"/>
    <s v="PR"/>
    <s v="Ibiporã"/>
    <n v="5184909225912"/>
    <s v="residential"/>
    <s v="Paloma Oliveira"/>
    <s v="Rua Paulo Magri"/>
    <n v="600"/>
    <s v="Casa esquina"/>
    <s v="Itamarati"/>
    <m/>
    <s v="86200-000"/>
    <s v="PAC"/>
    <s v="PN Correios PAC"/>
    <s v="2024-11-11 08:00:00Z"/>
    <s v="8bd"/>
    <s v="Preparando Entrega"/>
    <s v="2024-10-31 07:44:20Z"/>
    <s v="email"/>
    <s v="fidelizarmais"/>
    <s v="saldodepontos"/>
    <x v="0"/>
    <s v="Mastercard"/>
    <n v="3"/>
    <n v="190.74"/>
    <n v="3"/>
    <n v="1110"/>
    <s v="/10/76/79/89/"/>
    <x v="3"/>
    <x v="3"/>
    <n v="21.9"/>
    <n v="7.66"/>
    <s v="22.98"/>
    <s v="/gel-dental-natural-de-hortela-com-gengibre-e-melaleuca-90g/p"/>
    <m/>
    <m/>
    <m/>
    <m/>
    <s v="0.05"/>
    <n v="0"/>
    <s v="190.74"/>
    <s v="-280.26"/>
    <s v="Esquenta com 65% OFF, Frete grátis"/>
    <m/>
    <m/>
    <m/>
    <s v="tfddmr"/>
    <m/>
    <s v="Piatan"/>
    <s v="Obsolete"/>
    <m/>
    <m/>
    <m/>
    <m/>
    <m/>
    <s v="pagarme"/>
    <s v="076111"/>
    <n v="3462682365"/>
    <n v="3462682365"/>
    <n v="516292"/>
    <n v="1745"/>
    <m/>
    <m/>
    <m/>
    <m/>
    <m/>
    <s v="2024-10-30 20:43:49Z"/>
    <m/>
    <m/>
    <s v="06FB614F5D0B45E58AF98A93BAE486C6"/>
    <s v="63CEF79F2B2848A8BB5AA8309EE19B2B"/>
    <m/>
    <n v="1"/>
    <m/>
    <s v="false"/>
    <n v="0"/>
    <s v="NA"/>
    <s v="NA"/>
    <s v="BRL"/>
    <m/>
    <m/>
    <s v="BRA"/>
    <m/>
    <m/>
    <s v="Preparando entrega"/>
    <m/>
  </r>
  <r>
    <s v="Marketplace"/>
    <x v="3"/>
    <n v="514967"/>
    <d v="2024-10-30T00:00:00"/>
    <x v="3"/>
    <s v="Paloma "/>
    <s v="Oliveira"/>
    <s v="08501722928"/>
    <s v="paloma.fbgo@hotmail.com"/>
    <n v="5549988635689"/>
    <s v="PR"/>
    <s v="Ibiporã"/>
    <n v="5184909225912"/>
    <s v="residential"/>
    <s v="Paloma Oliveira"/>
    <s v="Rua Paulo Magri"/>
    <n v="600"/>
    <s v="Casa esquina"/>
    <s v="Itamarati"/>
    <m/>
    <s v="86200-000"/>
    <s v="PAC"/>
    <s v="PN Correios PAC"/>
    <s v="2024-11-11 08:00:00Z"/>
    <s v="8bd"/>
    <s v="Preparando Entrega"/>
    <s v="2024-10-31 07:44:20Z"/>
    <s v="email"/>
    <s v="fidelizarmais"/>
    <s v="saldodepontos"/>
    <x v="0"/>
    <s v="Mastercard"/>
    <n v="3"/>
    <n v="190.74"/>
    <n v="1"/>
    <n v="61010"/>
    <s v="/10/76/80/92/"/>
    <x v="7"/>
    <x v="7"/>
    <n v="99.9"/>
    <n v="34.96"/>
    <s v="34.96"/>
    <s v="/deo-colonia-splash-jasmim-manaca-120ml-piatan/p"/>
    <m/>
    <m/>
    <m/>
    <m/>
    <s v="8.72"/>
    <n v="0"/>
    <s v="190.74"/>
    <s v="-280.26"/>
    <s v="Esquenta com 65% OFF, Frete grátis"/>
    <m/>
    <m/>
    <m/>
    <s v="tfddmr"/>
    <m/>
    <s v="Piatan"/>
    <s v="Obsolete"/>
    <m/>
    <m/>
    <m/>
    <m/>
    <m/>
    <s v="pagarme"/>
    <s v="076111"/>
    <n v="3462682365"/>
    <n v="3462682365"/>
    <n v="516292"/>
    <n v="1745"/>
    <m/>
    <m/>
    <m/>
    <m/>
    <m/>
    <s v="2024-10-30 20:43:49Z"/>
    <m/>
    <m/>
    <s v="06FB614F5D0B45E58AF98A93BAE486C6"/>
    <s v="63CEF79F2B2848A8BB5AA8309EE19B2B"/>
    <m/>
    <n v="1"/>
    <m/>
    <s v="false"/>
    <n v="0"/>
    <s v="NA"/>
    <s v="NA"/>
    <s v="BRL"/>
    <m/>
    <m/>
    <s v="BRA"/>
    <m/>
    <m/>
    <s v="Preparando entrega"/>
    <m/>
  </r>
  <r>
    <s v="Marketplace"/>
    <x v="3"/>
    <n v="514967"/>
    <d v="2024-10-30T00:00:00"/>
    <x v="3"/>
    <s v="Paloma "/>
    <s v="Oliveira"/>
    <s v="08501722928"/>
    <s v="paloma.fbgo@hotmail.com"/>
    <n v="5549988635689"/>
    <s v="PR"/>
    <s v="Ibiporã"/>
    <n v="5184909225912"/>
    <s v="residential"/>
    <s v="Paloma Oliveira"/>
    <s v="Rua Paulo Magri"/>
    <n v="600"/>
    <s v="Casa esquina"/>
    <s v="Itamarati"/>
    <m/>
    <s v="86200-000"/>
    <s v="PAC"/>
    <s v="PN Correios PAC"/>
    <s v="2024-11-11 08:00:00Z"/>
    <s v="8bd"/>
    <s v="Preparando Entrega"/>
    <s v="2024-10-31 07:44:20Z"/>
    <s v="email"/>
    <s v="fidelizarmais"/>
    <s v="saldodepontos"/>
    <x v="0"/>
    <s v="Mastercard"/>
    <n v="3"/>
    <n v="190.74"/>
    <n v="1"/>
    <n v="1205"/>
    <s v="/10/76/79/86/"/>
    <x v="8"/>
    <x v="8"/>
    <n v="39.9"/>
    <n v="39.9"/>
    <s v="39.9"/>
    <s v="/creme-para-as-maos-piatan-hidrata-50g/p"/>
    <m/>
    <m/>
    <m/>
    <m/>
    <s v="0.02"/>
    <n v="0"/>
    <s v="190.74"/>
    <s v="-280.26"/>
    <s v="Esquenta com 65% OFF, Frete grátis"/>
    <m/>
    <m/>
    <m/>
    <s v="tfddmr"/>
    <m/>
    <s v="Piatan"/>
    <s v="Obsolete"/>
    <m/>
    <m/>
    <m/>
    <m/>
    <m/>
    <s v="pagarme"/>
    <s v="076111"/>
    <n v="3462682365"/>
    <n v="3462682365"/>
    <n v="516292"/>
    <n v="1745"/>
    <m/>
    <m/>
    <m/>
    <m/>
    <m/>
    <s v="2024-10-30 20:43:49Z"/>
    <m/>
    <m/>
    <s v="06FB614F5D0B45E58AF98A93BAE486C6"/>
    <s v="63CEF79F2B2848A8BB5AA8309EE19B2B"/>
    <m/>
    <n v="1"/>
    <m/>
    <s v="false"/>
    <n v="0"/>
    <s v="NA"/>
    <s v="NA"/>
    <s v="BRL"/>
    <m/>
    <m/>
    <s v="BRA"/>
    <m/>
    <m/>
    <s v="Preparando entrega"/>
    <m/>
  </r>
  <r>
    <s v="Marketplace"/>
    <x v="4"/>
    <n v="514965"/>
    <d v="2024-10-30T00:00:00"/>
    <x v="4"/>
    <s v="Daniel Marcos"/>
    <s v="Santiago de Morais"/>
    <s v="01468711628"/>
    <s v="danielsantiagomorais@gmail.com"/>
    <n v="5531994116975"/>
    <s v="MG"/>
    <s v="Varginha"/>
    <n v="5190342569814"/>
    <s v="residential"/>
    <s v="Daniel Marcos Santiago de Morais"/>
    <s v="Avenida Gentil Reis"/>
    <n v="25"/>
    <n v="2011"/>
    <s v="Vila Verde"/>
    <m/>
    <s v="37012-010"/>
    <s v="Jadlog"/>
    <s v="PN Jadlog"/>
    <s v="2024-11-06 08:00:00Z"/>
    <s v="5bd"/>
    <s v="Preparando Entrega"/>
    <s v="2024-10-30 21:00:23Z"/>
    <s v="cpc"/>
    <s v="google"/>
    <m/>
    <x v="0"/>
    <s v="Mastercard"/>
    <n v="5"/>
    <n v="99.94"/>
    <n v="2"/>
    <n v="1006"/>
    <s v="/10/76/79/89/"/>
    <x v="2"/>
    <x v="2"/>
    <n v="21.9"/>
    <n v="7.66"/>
    <s v="15.32"/>
    <s v="/gel-dental-natural-de-roma-e-melaleuca-90g/p"/>
    <m/>
    <m/>
    <m/>
    <m/>
    <s v="4.68"/>
    <n v="0"/>
    <s v="99.94"/>
    <s v="-130.16"/>
    <s v="Esquenta com 65% OFF, Frete grátis"/>
    <m/>
    <m/>
    <m/>
    <s v="tfddmr"/>
    <m/>
    <s v="Piatan"/>
    <s v="Obsolete"/>
    <m/>
    <m/>
    <m/>
    <m/>
    <m/>
    <s v="pagarme"/>
    <s v="014884"/>
    <n v="3462607858"/>
    <n v="3462607858"/>
    <n v="534540"/>
    <n v="1070"/>
    <m/>
    <m/>
    <m/>
    <m/>
    <m/>
    <s v="2024-10-30 20:25:58Z"/>
    <m/>
    <m/>
    <s v="B7321483D8A94F5DBDA99CFEBF08FB32"/>
    <s v="BE39E43DC32743B8ACEEF88D65953433"/>
    <m/>
    <n v="1"/>
    <m/>
    <s v="false"/>
    <n v="0"/>
    <s v="NA"/>
    <s v="NA"/>
    <s v="BRL"/>
    <m/>
    <m/>
    <s v="BRA"/>
    <m/>
    <m/>
    <s v="Preparando entrega"/>
    <m/>
  </r>
  <r>
    <s v="Marketplace"/>
    <x v="4"/>
    <n v="514965"/>
    <d v="2024-10-30T00:00:00"/>
    <x v="4"/>
    <s v="Daniel Marcos"/>
    <s v="Santiago de Morais"/>
    <s v="01468711628"/>
    <s v="danielsantiagomorais@gmail.com"/>
    <n v="5531994116975"/>
    <s v="MG"/>
    <s v="Varginha"/>
    <n v="5190342569814"/>
    <s v="residential"/>
    <s v="Daniel Marcos Santiago de Morais"/>
    <s v="Avenida Gentil Reis"/>
    <n v="25"/>
    <n v="2011"/>
    <s v="Vila Verde"/>
    <m/>
    <s v="37012-010"/>
    <s v="Jadlog"/>
    <s v="PN Jadlog"/>
    <s v="2024-11-06 08:00:00Z"/>
    <s v="5bd"/>
    <s v="Preparando Entrega"/>
    <s v="2024-10-30 21:00:23Z"/>
    <s v="cpc"/>
    <s v="google"/>
    <m/>
    <x v="0"/>
    <s v="Mastercard"/>
    <n v="5"/>
    <n v="99.94"/>
    <n v="1"/>
    <n v="5101"/>
    <s v="/10/76/82/222/"/>
    <x v="9"/>
    <x v="9"/>
    <n v="46.9"/>
    <n v="16.420000000000002"/>
    <s v="16.42"/>
    <s v="/creme-emoliente-para-barbear-do-rui-80g/p"/>
    <m/>
    <m/>
    <m/>
    <m/>
    <s v="2.34"/>
    <n v="0"/>
    <s v="99.94"/>
    <s v="-130.16"/>
    <s v="Esquenta com 65% OFF, Frete grátis"/>
    <m/>
    <m/>
    <m/>
    <s v="tfddmr"/>
    <m/>
    <s v="Piatan"/>
    <s v="Obsolete"/>
    <m/>
    <m/>
    <m/>
    <m/>
    <m/>
    <s v="pagarme"/>
    <s v="014884"/>
    <n v="3462607858"/>
    <n v="3462607858"/>
    <n v="534540"/>
    <n v="1070"/>
    <m/>
    <m/>
    <m/>
    <m/>
    <m/>
    <s v="2024-10-30 20:25:58Z"/>
    <m/>
    <m/>
    <s v="B7321483D8A94F5DBDA99CFEBF08FB32"/>
    <s v="BE39E43DC32743B8ACEEF88D65953433"/>
    <m/>
    <n v="1"/>
    <m/>
    <s v="false"/>
    <n v="0"/>
    <s v="NA"/>
    <s v="NA"/>
    <s v="BRL"/>
    <m/>
    <m/>
    <s v="BRA"/>
    <m/>
    <m/>
    <s v="Preparando entrega"/>
    <m/>
  </r>
  <r>
    <s v="Marketplace"/>
    <x v="4"/>
    <n v="514965"/>
    <d v="2024-10-30T00:00:00"/>
    <x v="4"/>
    <s v="Daniel Marcos"/>
    <s v="Santiago de Morais"/>
    <s v="01468711628"/>
    <s v="danielsantiagomorais@gmail.com"/>
    <n v="5531994116975"/>
    <s v="MG"/>
    <s v="Varginha"/>
    <n v="5190342569814"/>
    <s v="residential"/>
    <s v="Daniel Marcos Santiago de Morais"/>
    <s v="Avenida Gentil Reis"/>
    <n v="25"/>
    <n v="2011"/>
    <s v="Vila Verde"/>
    <m/>
    <s v="37012-010"/>
    <s v="Jadlog"/>
    <s v="PN Jadlog"/>
    <s v="2024-11-06 08:00:00Z"/>
    <s v="5bd"/>
    <s v="Preparando Entrega"/>
    <s v="2024-10-30 21:00:23Z"/>
    <s v="cpc"/>
    <s v="google"/>
    <m/>
    <x v="0"/>
    <s v="Mastercard"/>
    <n v="5"/>
    <n v="99.94"/>
    <n v="1"/>
    <n v="1603"/>
    <s v="/10/76/79/88/"/>
    <x v="10"/>
    <x v="10"/>
    <n v="29.9"/>
    <n v="29.9"/>
    <s v="29.9"/>
    <s v="/desodorante-roll-on-unissex-75ml/p"/>
    <m/>
    <m/>
    <m/>
    <m/>
    <s v="2.37"/>
    <n v="0"/>
    <s v="99.94"/>
    <s v="-130.16"/>
    <s v="Esquenta com 65% OFF, Frete grátis"/>
    <m/>
    <m/>
    <m/>
    <s v="tfddmr"/>
    <m/>
    <s v="Piatan"/>
    <s v="Obsolete"/>
    <m/>
    <m/>
    <m/>
    <m/>
    <m/>
    <s v="pagarme"/>
    <s v="014884"/>
    <n v="3462607858"/>
    <n v="3462607858"/>
    <n v="534540"/>
    <n v="1070"/>
    <m/>
    <m/>
    <m/>
    <m/>
    <m/>
    <s v="2024-10-30 20:25:58Z"/>
    <m/>
    <m/>
    <s v="B7321483D8A94F5DBDA99CFEBF08FB32"/>
    <s v="BE39E43DC32743B8ACEEF88D65953433"/>
    <m/>
    <n v="1"/>
    <m/>
    <s v="false"/>
    <n v="0"/>
    <s v="NA"/>
    <s v="NA"/>
    <s v="BRL"/>
    <m/>
    <m/>
    <s v="BRA"/>
    <m/>
    <m/>
    <s v="Preparando entrega"/>
    <m/>
  </r>
  <r>
    <s v="Marketplace"/>
    <x v="4"/>
    <n v="514965"/>
    <d v="2024-10-30T00:00:00"/>
    <x v="4"/>
    <s v="Daniel Marcos"/>
    <s v="Santiago de Morais"/>
    <s v="01468711628"/>
    <s v="danielsantiagomorais@gmail.com"/>
    <n v="5531994116975"/>
    <s v="MG"/>
    <s v="Varginha"/>
    <n v="5190342569814"/>
    <s v="residential"/>
    <s v="Daniel Marcos Santiago de Morais"/>
    <s v="Avenida Gentil Reis"/>
    <n v="25"/>
    <n v="2011"/>
    <s v="Vila Verde"/>
    <m/>
    <s v="37012-010"/>
    <s v="Jadlog"/>
    <s v="PN Jadlog"/>
    <s v="2024-11-06 08:00:00Z"/>
    <s v="5bd"/>
    <s v="Preparando Entrega"/>
    <s v="2024-10-30 21:00:23Z"/>
    <s v="cpc"/>
    <s v="google"/>
    <m/>
    <x v="0"/>
    <s v="Mastercard"/>
    <n v="5"/>
    <n v="99.94"/>
    <n v="3"/>
    <n v="1111"/>
    <s v="/10/76/79/89/"/>
    <x v="6"/>
    <x v="6"/>
    <n v="21.9"/>
    <n v="7.66"/>
    <s v="22.98"/>
    <s v="/gel-dental-natural-de-carvao-ativado-90g/p"/>
    <m/>
    <m/>
    <m/>
    <m/>
    <s v="7.02"/>
    <n v="0"/>
    <s v="99.94"/>
    <s v="-130.16"/>
    <s v="Esquenta com 65% OFF, Frete grátis"/>
    <m/>
    <m/>
    <m/>
    <s v="tfddmr"/>
    <m/>
    <s v="Piatan"/>
    <s v="Obsolete"/>
    <m/>
    <m/>
    <m/>
    <m/>
    <m/>
    <s v="pagarme"/>
    <s v="014884"/>
    <n v="3462607858"/>
    <n v="3462607858"/>
    <n v="534540"/>
    <n v="1070"/>
    <m/>
    <m/>
    <m/>
    <m/>
    <m/>
    <s v="2024-10-30 20:25:58Z"/>
    <m/>
    <m/>
    <s v="B7321483D8A94F5DBDA99CFEBF08FB32"/>
    <s v="BE39E43DC32743B8ACEEF88D65953433"/>
    <m/>
    <n v="1"/>
    <m/>
    <s v="false"/>
    <n v="0"/>
    <s v="NA"/>
    <s v="NA"/>
    <s v="BRL"/>
    <m/>
    <m/>
    <s v="BRA"/>
    <m/>
    <m/>
    <s v="Preparando entrega"/>
    <m/>
  </r>
  <r>
    <s v="Marketplace"/>
    <x v="4"/>
    <n v="514965"/>
    <d v="2024-10-30T00:00:00"/>
    <x v="4"/>
    <s v="Daniel Marcos"/>
    <s v="Santiago de Morais"/>
    <s v="01468711628"/>
    <s v="danielsantiagomorais@gmail.com"/>
    <n v="5531994116975"/>
    <s v="MG"/>
    <s v="Varginha"/>
    <n v="5190342569814"/>
    <s v="residential"/>
    <s v="Daniel Marcos Santiago de Morais"/>
    <s v="Avenida Gentil Reis"/>
    <n v="25"/>
    <n v="2011"/>
    <s v="Vila Verde"/>
    <m/>
    <s v="37012-010"/>
    <s v="Jadlog"/>
    <s v="PN Jadlog"/>
    <s v="2024-11-06 08:00:00Z"/>
    <s v="5bd"/>
    <s v="Preparando Entrega"/>
    <s v="2024-10-30 21:00:23Z"/>
    <s v="cpc"/>
    <s v="google"/>
    <m/>
    <x v="0"/>
    <s v="Mastercard"/>
    <n v="5"/>
    <n v="99.94"/>
    <n v="2"/>
    <n v="1110"/>
    <s v="/10/76/79/89/"/>
    <x v="3"/>
    <x v="3"/>
    <n v="21.9"/>
    <n v="7.66"/>
    <s v="15.32"/>
    <s v="/gel-dental-natural-de-hortela-com-gengibre-e-melaleuca-90g/p"/>
    <m/>
    <m/>
    <m/>
    <m/>
    <s v="4.68"/>
    <n v="0"/>
    <s v="99.94"/>
    <s v="-130.16"/>
    <s v="Esquenta com 65% OFF, Frete grátis"/>
    <m/>
    <m/>
    <m/>
    <s v="tfddmr"/>
    <m/>
    <s v="Piatan"/>
    <s v="Obsolete"/>
    <m/>
    <m/>
    <m/>
    <m/>
    <m/>
    <s v="pagarme"/>
    <s v="014884"/>
    <n v="3462607858"/>
    <n v="3462607858"/>
    <n v="534540"/>
    <n v="1070"/>
    <m/>
    <m/>
    <m/>
    <m/>
    <m/>
    <s v="2024-10-30 20:25:58Z"/>
    <m/>
    <m/>
    <s v="B7321483D8A94F5DBDA99CFEBF08FB32"/>
    <s v="BE39E43DC32743B8ACEEF88D65953433"/>
    <m/>
    <n v="1"/>
    <m/>
    <s v="false"/>
    <n v="0"/>
    <s v="NA"/>
    <s v="NA"/>
    <s v="BRL"/>
    <m/>
    <m/>
    <s v="BRA"/>
    <m/>
    <m/>
    <s v="Preparando entrega"/>
    <m/>
  </r>
  <r>
    <s v="Marketplace"/>
    <x v="5"/>
    <n v="514963"/>
    <d v="2024-10-30T00:00:00"/>
    <x v="5"/>
    <s v="Juliana"/>
    <s v="Oliveira"/>
    <s v="05434108388"/>
    <s v="julie18oliveira@gmail.com"/>
    <n v="5588981343510"/>
    <s v="CE"/>
    <s v="Sobral"/>
    <n v="5173531258323"/>
    <s v="residential"/>
    <s v="Juliana  Oliveira"/>
    <s v="Fazenda Vivenda Asa Branca, CE 176"/>
    <s v="00"/>
    <s v="Próximo a fábrica de panelas"/>
    <s v="Aracatiaçu"/>
    <m/>
    <s v="62111-000"/>
    <s v="PAC"/>
    <s v="PN Correios PAC"/>
    <s v="2024-11-11 08:00:00Z"/>
    <s v="8bd"/>
    <s v="Preparando Entrega"/>
    <s v="2024-10-30 21:00:27Z"/>
    <s v="cpc_institucional"/>
    <s v="google"/>
    <m/>
    <x v="0"/>
    <s v="Mastercard"/>
    <n v="2"/>
    <n v="100.56"/>
    <n v="1"/>
    <n v="1006"/>
    <s v="/10/76/79/89/"/>
    <x v="2"/>
    <x v="2"/>
    <n v="21.9"/>
    <n v="7.66"/>
    <s v="7.66"/>
    <s v="/gel-dental-natural-de-roma-e-melaleuca-90g/p"/>
    <m/>
    <m/>
    <m/>
    <m/>
    <s v="0.06"/>
    <n v="0"/>
    <s v="100.56"/>
    <s v="-186.84"/>
    <s v="Esquenta com 65% OFF, Frete grátis"/>
    <m/>
    <m/>
    <m/>
    <s v="tfddmr"/>
    <m/>
    <s v="Piatan"/>
    <s v="Obsolete"/>
    <m/>
    <m/>
    <m/>
    <m/>
    <m/>
    <s v="pagarme"/>
    <n v="744799"/>
    <n v="3462580065"/>
    <n v="3462580065"/>
    <n v="516292"/>
    <s v="0979"/>
    <m/>
    <m/>
    <m/>
    <m/>
    <m/>
    <s v="2024-10-30 20:19:36Z"/>
    <m/>
    <m/>
    <s v="DB95A53588294D189E33292A877F1681"/>
    <s v="C09CB57FD5AC45FFAC92E2D464ADEFB6"/>
    <m/>
    <n v="1"/>
    <m/>
    <s v="false"/>
    <n v="0"/>
    <s v="NA"/>
    <s v="NA"/>
    <s v="BRL"/>
    <m/>
    <m/>
    <s v="BRA"/>
    <m/>
    <m/>
    <s v="Preparando entrega"/>
    <m/>
  </r>
  <r>
    <s v="Marketplace"/>
    <x v="5"/>
    <n v="514963"/>
    <d v="2024-10-30T00:00:00"/>
    <x v="5"/>
    <s v="Juliana"/>
    <s v="Oliveira"/>
    <s v="05434108388"/>
    <s v="julie18oliveira@gmail.com"/>
    <n v="5588981343510"/>
    <s v="CE"/>
    <s v="Sobral"/>
    <n v="5173531258323"/>
    <s v="residential"/>
    <s v="Juliana  Oliveira"/>
    <s v="Fazenda Vivenda Asa Branca, CE 176"/>
    <s v="00"/>
    <s v="Próximo a fábrica de panelas"/>
    <s v="Aracatiaçu"/>
    <m/>
    <s v="62111-000"/>
    <s v="PAC"/>
    <s v="PN Correios PAC"/>
    <s v="2024-11-11 08:00:00Z"/>
    <s v="8bd"/>
    <s v="Preparando Entrega"/>
    <s v="2024-10-30 21:00:27Z"/>
    <s v="cpc_institucional"/>
    <s v="google"/>
    <m/>
    <x v="0"/>
    <s v="Mastercard"/>
    <n v="2"/>
    <n v="100.56"/>
    <n v="1"/>
    <n v="1110"/>
    <s v="/10/76/79/89/"/>
    <x v="3"/>
    <x v="3"/>
    <n v="21.9"/>
    <n v="7.66"/>
    <s v="7.66"/>
    <s v="/gel-dental-natural-de-hortela-com-gengibre-e-melaleuca-90g/p"/>
    <m/>
    <m/>
    <m/>
    <m/>
    <s v="0.05"/>
    <n v="0"/>
    <s v="100.56"/>
    <s v="-186.84"/>
    <s v="Esquenta com 65% OFF, Frete grátis"/>
    <m/>
    <m/>
    <m/>
    <s v="tfddmr"/>
    <m/>
    <s v="Piatan"/>
    <s v="Obsolete"/>
    <m/>
    <m/>
    <m/>
    <m/>
    <m/>
    <s v="pagarme"/>
    <n v="744799"/>
    <n v="3462580065"/>
    <n v="3462580065"/>
    <n v="516292"/>
    <s v="0979"/>
    <m/>
    <m/>
    <m/>
    <m/>
    <m/>
    <s v="2024-10-30 20:19:36Z"/>
    <m/>
    <m/>
    <s v="DB95A53588294D189E33292A877F1681"/>
    <s v="C09CB57FD5AC45FFAC92E2D464ADEFB6"/>
    <m/>
    <n v="1"/>
    <m/>
    <s v="false"/>
    <n v="0"/>
    <s v="NA"/>
    <s v="NA"/>
    <s v="BRL"/>
    <m/>
    <m/>
    <s v="BRA"/>
    <m/>
    <m/>
    <s v="Preparando entrega"/>
    <m/>
  </r>
  <r>
    <s v="Marketplace"/>
    <x v="5"/>
    <n v="514963"/>
    <d v="2024-10-30T00:00:00"/>
    <x v="5"/>
    <s v="Juliana"/>
    <s v="Oliveira"/>
    <s v="05434108388"/>
    <s v="julie18oliveira@gmail.com"/>
    <n v="5588981343510"/>
    <s v="CE"/>
    <s v="Sobral"/>
    <n v="5173531258323"/>
    <s v="residential"/>
    <s v="Juliana  Oliveira"/>
    <s v="Fazenda Vivenda Asa Branca, CE 176"/>
    <s v="00"/>
    <s v="Próximo a fábrica de panelas"/>
    <s v="Aracatiaçu"/>
    <m/>
    <s v="62111-000"/>
    <s v="PAC"/>
    <s v="PN Correios PAC"/>
    <s v="2024-11-11 08:00:00Z"/>
    <s v="8bd"/>
    <s v="Preparando Entrega"/>
    <s v="2024-10-30 21:00:27Z"/>
    <s v="cpc_institucional"/>
    <s v="google"/>
    <m/>
    <x v="0"/>
    <s v="Mastercard"/>
    <n v="2"/>
    <n v="100.56"/>
    <n v="2"/>
    <n v="1111"/>
    <s v="/10/76/79/89/"/>
    <x v="6"/>
    <x v="6"/>
    <n v="21.9"/>
    <n v="7.66"/>
    <s v="15.32"/>
    <s v="/gel-dental-natural-de-carvao-ativado-90g/p"/>
    <m/>
    <m/>
    <m/>
    <m/>
    <s v="0.11"/>
    <n v="0"/>
    <s v="100.56"/>
    <s v="-186.84"/>
    <s v="Esquenta com 65% OFF, Frete grátis"/>
    <m/>
    <m/>
    <m/>
    <s v="tfddmr"/>
    <m/>
    <s v="Piatan"/>
    <s v="Obsolete"/>
    <m/>
    <m/>
    <m/>
    <m/>
    <m/>
    <s v="pagarme"/>
    <n v="744799"/>
    <n v="3462580065"/>
    <n v="3462580065"/>
    <n v="516292"/>
    <s v="0979"/>
    <m/>
    <m/>
    <m/>
    <m/>
    <m/>
    <s v="2024-10-30 20:19:36Z"/>
    <m/>
    <m/>
    <s v="DB95A53588294D189E33292A877F1681"/>
    <s v="C09CB57FD5AC45FFAC92E2D464ADEFB6"/>
    <m/>
    <n v="1"/>
    <m/>
    <s v="false"/>
    <n v="0"/>
    <s v="NA"/>
    <s v="NA"/>
    <s v="BRL"/>
    <m/>
    <m/>
    <s v="BRA"/>
    <m/>
    <m/>
    <s v="Preparando entrega"/>
    <m/>
  </r>
  <r>
    <s v="Marketplace"/>
    <x v="5"/>
    <n v="514963"/>
    <d v="2024-10-30T00:00:00"/>
    <x v="5"/>
    <s v="Juliana"/>
    <s v="Oliveira"/>
    <s v="05434108388"/>
    <s v="julie18oliveira@gmail.com"/>
    <n v="5588981343510"/>
    <s v="CE"/>
    <s v="Sobral"/>
    <n v="5173531258323"/>
    <s v="residential"/>
    <s v="Juliana  Oliveira"/>
    <s v="Fazenda Vivenda Asa Branca, CE 176"/>
    <s v="00"/>
    <s v="Próximo a fábrica de panelas"/>
    <s v="Aracatiaçu"/>
    <m/>
    <s v="62111-000"/>
    <s v="PAC"/>
    <s v="PN Correios PAC"/>
    <s v="2024-11-11 08:00:00Z"/>
    <s v="8bd"/>
    <s v="Preparando Entrega"/>
    <s v="2024-10-30 21:00:27Z"/>
    <s v="cpc_institucional"/>
    <s v="google"/>
    <m/>
    <x v="0"/>
    <s v="Mastercard"/>
    <n v="2"/>
    <n v="100.56"/>
    <n v="1"/>
    <n v="61030"/>
    <s v="/10/76/80/92/"/>
    <x v="11"/>
    <x v="11"/>
    <n v="99.9"/>
    <n v="34.96"/>
    <s v="34.96"/>
    <s v="/deo-colonia-splash-pitanga-120ml-piatan/p"/>
    <m/>
    <m/>
    <m/>
    <m/>
    <s v="29.13"/>
    <n v="0"/>
    <s v="100.56"/>
    <s v="-186.84"/>
    <s v="Esquenta com 65% OFF, Frete grátis"/>
    <m/>
    <m/>
    <m/>
    <s v="tfddmr"/>
    <m/>
    <s v="Piatan"/>
    <s v="Obsolete"/>
    <m/>
    <m/>
    <m/>
    <m/>
    <m/>
    <s v="pagarme"/>
    <n v="744799"/>
    <n v="3462580065"/>
    <n v="3462580065"/>
    <n v="516292"/>
    <s v="0979"/>
    <m/>
    <m/>
    <m/>
    <m/>
    <m/>
    <s v="2024-10-30 20:19:36Z"/>
    <m/>
    <m/>
    <s v="DB95A53588294D189E33292A877F1681"/>
    <s v="C09CB57FD5AC45FFAC92E2D464ADEFB6"/>
    <m/>
    <n v="1"/>
    <m/>
    <s v="false"/>
    <n v="0"/>
    <s v="NA"/>
    <s v="NA"/>
    <s v="BRL"/>
    <m/>
    <m/>
    <s v="BRA"/>
    <m/>
    <m/>
    <s v="Preparando entrega"/>
    <m/>
  </r>
  <r>
    <s v="Marketplace"/>
    <x v="5"/>
    <n v="514963"/>
    <d v="2024-10-30T00:00:00"/>
    <x v="5"/>
    <s v="Juliana"/>
    <s v="Oliveira"/>
    <s v="05434108388"/>
    <s v="julie18oliveira@gmail.com"/>
    <n v="5588981343510"/>
    <s v="CE"/>
    <s v="Sobral"/>
    <n v="5173531258323"/>
    <s v="residential"/>
    <s v="Juliana  Oliveira"/>
    <s v="Fazenda Vivenda Asa Branca, CE 176"/>
    <s v="00"/>
    <s v="Próximo a fábrica de panelas"/>
    <s v="Aracatiaçu"/>
    <m/>
    <s v="62111-000"/>
    <s v="PAC"/>
    <s v="PN Correios PAC"/>
    <s v="2024-11-11 08:00:00Z"/>
    <s v="8bd"/>
    <s v="Preparando Entrega"/>
    <s v="2024-10-30 21:00:27Z"/>
    <s v="cpc_institucional"/>
    <s v="google"/>
    <m/>
    <x v="0"/>
    <s v="Mastercard"/>
    <n v="2"/>
    <n v="100.56"/>
    <n v="1"/>
    <n v="61010"/>
    <s v="/10/76/80/92/"/>
    <x v="7"/>
    <x v="7"/>
    <n v="99.9"/>
    <n v="34.96"/>
    <s v="34.96"/>
    <s v="/deo-colonia-splash-jasmim-manaca-120ml-piatan/p"/>
    <m/>
    <m/>
    <m/>
    <m/>
    <s v="29.13"/>
    <n v="0"/>
    <s v="100.56"/>
    <s v="-186.84"/>
    <s v="Esquenta com 65% OFF, Frete grátis"/>
    <m/>
    <m/>
    <m/>
    <s v="tfddmr"/>
    <m/>
    <s v="Piatan"/>
    <s v="Obsolete"/>
    <m/>
    <m/>
    <m/>
    <m/>
    <m/>
    <s v="pagarme"/>
    <n v="744799"/>
    <n v="3462580065"/>
    <n v="3462580065"/>
    <n v="516292"/>
    <s v="0979"/>
    <m/>
    <m/>
    <m/>
    <m/>
    <m/>
    <s v="2024-10-30 20:19:36Z"/>
    <m/>
    <m/>
    <s v="DB95A53588294D189E33292A877F1681"/>
    <s v="C09CB57FD5AC45FFAC92E2D464ADEFB6"/>
    <m/>
    <n v="1"/>
    <m/>
    <s v="false"/>
    <n v="0"/>
    <s v="NA"/>
    <s v="NA"/>
    <s v="BRL"/>
    <m/>
    <m/>
    <s v="BRA"/>
    <m/>
    <m/>
    <s v="Preparando entrega"/>
    <m/>
  </r>
  <r>
    <s v="Marketplace"/>
    <x v="6"/>
    <n v="514949"/>
    <d v="2024-10-30T00:00:00"/>
    <x v="6"/>
    <s v="Luciana"/>
    <s v="Rosa"/>
    <n v="90949161772"/>
    <s v="lucianamullersantos@gmail.com"/>
    <n v="5524992633314"/>
    <s v="RJ"/>
    <s v="Vassouras"/>
    <n v="5177203657803"/>
    <s v="residential"/>
    <s v="Luciana Rosa"/>
    <s v="Rua Expedicionário Sebastião Paiva"/>
    <n v="71"/>
    <s v="Fábrica de papel"/>
    <s v="Residencia"/>
    <m/>
    <s v="27700-000"/>
    <s v="Jadlog"/>
    <s v="PN Jadlog"/>
    <s v="2024-11-08 15:18:43Z"/>
    <s v="7bd"/>
    <s v="Preparando Entrega"/>
    <s v="2024-10-30 16:00:38Z"/>
    <s v="cpc"/>
    <s v="meta"/>
    <s v="[GE] [Vendas] Remarketing"/>
    <x v="0"/>
    <s v="Visa"/>
    <n v="2"/>
    <n v="199.7"/>
    <n v="1"/>
    <n v="143121"/>
    <s v="/10/76/81/"/>
    <x v="12"/>
    <x v="12"/>
    <n v="69.8"/>
    <n v="69.8"/>
    <s v="69.8"/>
    <s v="/kit-sabonete-liquido-intimo-oleo-de-coco-melaleuca/p"/>
    <m/>
    <m/>
    <m/>
    <m/>
    <s v="25.8"/>
    <n v="0"/>
    <s v="199.7"/>
    <n v="0"/>
    <s v="Frete grátis"/>
    <m/>
    <m/>
    <m/>
    <s v="tfddmr"/>
    <m/>
    <s v="Piatan"/>
    <s v="Obsolete"/>
    <m/>
    <m/>
    <m/>
    <m/>
    <m/>
    <s v="pagarme"/>
    <n v="683944"/>
    <n v="3461007687"/>
    <n v="3461007687"/>
    <n v="406669"/>
    <n v="2528"/>
    <m/>
    <m/>
    <m/>
    <m/>
    <m/>
    <s v="2024-10-30 15:18:40Z"/>
    <m/>
    <m/>
    <s v="98342EA0769C44C6BFB143F177083FFB"/>
    <s v="3AF0473A83984967A1C92C7D8B2F03CD"/>
    <m/>
    <n v="1"/>
    <m/>
    <s v="false"/>
    <n v="0"/>
    <s v="NA"/>
    <s v="NA"/>
    <s v="BRL"/>
    <m/>
    <m/>
    <s v="BRA"/>
    <m/>
    <m/>
    <s v="Preparando entrega"/>
    <m/>
  </r>
  <r>
    <s v="Marketplace"/>
    <x v="6"/>
    <n v="514949"/>
    <d v="2024-10-30T00:00:00"/>
    <x v="6"/>
    <s v="Luciana"/>
    <s v="Rosa"/>
    <n v="90949161772"/>
    <s v="lucianamullersantos@gmail.com"/>
    <n v="5524992633314"/>
    <s v="RJ"/>
    <s v="Vassouras"/>
    <n v="5177203657803"/>
    <s v="residential"/>
    <s v="Luciana Rosa"/>
    <s v="Rua Expedicionário Sebastião Paiva"/>
    <n v="71"/>
    <s v="Fábrica de papel"/>
    <s v="Residencia"/>
    <m/>
    <s v="27700-000"/>
    <s v="Jadlog"/>
    <s v="PN Jadlog"/>
    <s v="2024-11-08 15:18:43Z"/>
    <s v="7bd"/>
    <s v="Preparando Entrega"/>
    <s v="2024-10-30 16:00:38Z"/>
    <s v="cpc"/>
    <s v="meta"/>
    <s v="[GE] [Vendas] Remarketing"/>
    <x v="0"/>
    <s v="Visa"/>
    <n v="2"/>
    <n v="199.7"/>
    <n v="1"/>
    <n v="143028"/>
    <s v="/10/76/82/96/"/>
    <x v="13"/>
    <x v="13"/>
    <n v="129.9"/>
    <n v="129.9"/>
    <s v="129.9"/>
    <s v="/protetor-solar-facial-mineral-sunveg-fps-70-bege-claro-50ml/p"/>
    <m/>
    <m/>
    <m/>
    <m/>
    <s v="12.91"/>
    <n v="0"/>
    <s v="199.7"/>
    <n v="0"/>
    <s v="Frete grátis"/>
    <m/>
    <m/>
    <m/>
    <s v="tfddmr"/>
    <m/>
    <s v="Piatan"/>
    <s v="Obsolete"/>
    <m/>
    <m/>
    <m/>
    <m/>
    <m/>
    <s v="pagarme"/>
    <n v="683944"/>
    <n v="3461007687"/>
    <n v="3461007687"/>
    <n v="406669"/>
    <n v="2528"/>
    <m/>
    <m/>
    <m/>
    <m/>
    <m/>
    <s v="2024-10-30 15:18:40Z"/>
    <m/>
    <m/>
    <s v="98342EA0769C44C6BFB143F177083FFB"/>
    <s v="3AF0473A83984967A1C92C7D8B2F03CD"/>
    <m/>
    <n v="1"/>
    <m/>
    <s v="false"/>
    <n v="0"/>
    <s v="NA"/>
    <s v="NA"/>
    <s v="BRL"/>
    <m/>
    <m/>
    <s v="BRA"/>
    <m/>
    <m/>
    <s v="Preparando entrega"/>
    <m/>
  </r>
  <r>
    <s v="Marketplace"/>
    <x v="7"/>
    <n v="514947"/>
    <d v="2024-10-30T00:00:00"/>
    <x v="7"/>
    <s v="Cristiana"/>
    <s v="Quadros"/>
    <n v="88469549987"/>
    <s v="cristiana@cynergya.com.br"/>
    <n v="5548988009110"/>
    <s v="SC"/>
    <s v="Florianópolis"/>
    <n v="5177500008732"/>
    <s v="residential"/>
    <s v="Cristiana Quadros"/>
    <s v="Estrada Haroldo Soares Glavan"/>
    <n v="4940"/>
    <s v="Casa 15 Cond Madre Bertha"/>
    <s v="Cacupé"/>
    <m/>
    <s v="88050-005"/>
    <s v="Jadlog"/>
    <s v="PN Jadlog2"/>
    <s v="2024-11-05 15:15:37Z"/>
    <s v="4bd"/>
    <s v="Preparando Entrega"/>
    <s v="2024-10-30 16:00:42Z"/>
    <m/>
    <m/>
    <m/>
    <x v="0"/>
    <s v="Mastercard"/>
    <n v="5"/>
    <n v="129.9"/>
    <n v="1"/>
    <n v="143028"/>
    <s v="/10/76/82/96/"/>
    <x v="13"/>
    <x v="13"/>
    <n v="129.9"/>
    <n v="129.9"/>
    <s v="129.9"/>
    <s v="/protetor-solar-facial-mineral-sunveg-fps-70-bege-claro-50ml/p"/>
    <m/>
    <m/>
    <m/>
    <m/>
    <s v="22.85"/>
    <n v="0"/>
    <s v="129.9"/>
    <n v="0"/>
    <s v="Frete grátis"/>
    <m/>
    <m/>
    <m/>
    <s v="tfddmr"/>
    <m/>
    <s v="Piatan"/>
    <s v="Obsolete"/>
    <m/>
    <m/>
    <m/>
    <m/>
    <m/>
    <s v="pagarme"/>
    <n v="647410"/>
    <n v="3460994790"/>
    <n v="3460994790"/>
    <n v="550209"/>
    <n v="6791"/>
    <m/>
    <m/>
    <m/>
    <m/>
    <m/>
    <s v="2024-10-30 15:15:35Z"/>
    <m/>
    <m/>
    <s v="E3971B0E71F44BE2BF64599F09AD2211"/>
    <s v="C8DD8A50218845A581CF8AF9BE3004DF"/>
    <m/>
    <n v="1"/>
    <m/>
    <s v="false"/>
    <n v="0"/>
    <s v="NA"/>
    <s v="NA"/>
    <s v="BRL"/>
    <m/>
    <m/>
    <s v="BRA"/>
    <m/>
    <m/>
    <s v="Preparando entrega"/>
    <m/>
  </r>
  <r>
    <s v="Marketplace"/>
    <x v="8"/>
    <n v="514945"/>
    <d v="2024-10-30T00:00:00"/>
    <x v="8"/>
    <s v="Susete"/>
    <s v="Xavier Santos"/>
    <s v="00582957710"/>
    <s v="suseteodonto@gmail.com"/>
    <n v="5521964172879"/>
    <s v="RJ"/>
    <s v="Rio de Janeiro"/>
    <n v="5190732943113"/>
    <s v="residential"/>
    <s v="Susete Xavier Santos"/>
    <s v="Avenida Cesário de Melo"/>
    <n v="1314"/>
    <s v="Casa 15B "/>
    <s v="Senador Vasconcelos"/>
    <m/>
    <s v="23085-110"/>
    <s v="Jadlog"/>
    <s v="PN Jadlog"/>
    <s v="2024-11-05 14:49:08Z"/>
    <s v="4bd"/>
    <s v="Preparando Entrega"/>
    <s v="2024-10-30 15:30:31Z"/>
    <m/>
    <m/>
    <m/>
    <x v="1"/>
    <s v="Visa"/>
    <n v="1"/>
    <n v="95.04"/>
    <n v="3"/>
    <n v="1110"/>
    <s v="/10/76/79/89/"/>
    <x v="3"/>
    <x v="3"/>
    <n v="21.9"/>
    <n v="6.89"/>
    <s v="20.67"/>
    <s v="/gel-dental-natural-de-hortela-com-gengibre-e-melaleuca-90g/p"/>
    <m/>
    <m/>
    <m/>
    <m/>
    <s v="7.01"/>
    <s v="7.01"/>
    <s v="95.04"/>
    <s v="-161.12"/>
    <s v="Esquenta com 65% OFF, Primeira Compra"/>
    <m/>
    <m/>
    <m/>
    <s v="tfddmr"/>
    <m/>
    <s v="Piatan"/>
    <s v="Obsolete"/>
    <m/>
    <m/>
    <m/>
    <m/>
    <m/>
    <s v="pagarme"/>
    <n v="492975"/>
    <n v="3460893743"/>
    <n v="3460893743"/>
    <n v="422061"/>
    <n v="8071"/>
    <m/>
    <m/>
    <m/>
    <m/>
    <m/>
    <s v="2024-10-30 14:49:30Z"/>
    <m/>
    <m/>
    <s v="8213D1DBDD644545BB3232A9BE4AA7FA"/>
    <s v="C823BEF1C1FB4894AE71EF7244508A32"/>
    <m/>
    <n v="1"/>
    <m/>
    <s v="false"/>
    <n v="0"/>
    <s v="NA"/>
    <s v="NA"/>
    <s v="BRL"/>
    <m/>
    <m/>
    <s v="BRA"/>
    <m/>
    <m/>
    <s v="Preparando entrega"/>
    <m/>
  </r>
  <r>
    <s v="Marketplace"/>
    <x v="8"/>
    <n v="514945"/>
    <d v="2024-10-30T00:00:00"/>
    <x v="8"/>
    <s v="Susete"/>
    <s v="Xavier Santos"/>
    <s v="00582957710"/>
    <s v="suseteodonto@gmail.com"/>
    <n v="5521964172879"/>
    <s v="RJ"/>
    <s v="Rio de Janeiro"/>
    <n v="5190732943113"/>
    <s v="residential"/>
    <s v="Susete Xavier Santos"/>
    <s v="Avenida Cesário de Melo"/>
    <n v="1314"/>
    <s v="Casa 15B "/>
    <s v="Senador Vasconcelos"/>
    <m/>
    <s v="23085-110"/>
    <s v="Jadlog"/>
    <s v="PN Jadlog"/>
    <s v="2024-11-05 14:49:08Z"/>
    <s v="4bd"/>
    <s v="Preparando Entrega"/>
    <s v="2024-10-30 15:30:31Z"/>
    <m/>
    <m/>
    <m/>
    <x v="1"/>
    <s v="Visa"/>
    <n v="1"/>
    <n v="95.04"/>
    <n v="3"/>
    <n v="1006"/>
    <s v="/10/76/79/89/"/>
    <x v="2"/>
    <x v="2"/>
    <n v="21.9"/>
    <n v="6.89"/>
    <s v="20.67"/>
    <s v="/gel-dental-natural-de-roma-e-melaleuca-90g/p"/>
    <m/>
    <m/>
    <m/>
    <m/>
    <s v="7.01"/>
    <s v="7.01"/>
    <s v="95.04"/>
    <s v="-161.12"/>
    <s v="Esquenta com 65% OFF, Primeira Compra"/>
    <m/>
    <m/>
    <m/>
    <s v="tfddmr"/>
    <m/>
    <s v="Piatan"/>
    <s v="Obsolete"/>
    <m/>
    <m/>
    <m/>
    <m/>
    <m/>
    <s v="pagarme"/>
    <n v="492975"/>
    <n v="3460893743"/>
    <n v="3460893743"/>
    <n v="422061"/>
    <n v="8071"/>
    <m/>
    <m/>
    <m/>
    <m/>
    <m/>
    <s v="2024-10-30 14:49:30Z"/>
    <m/>
    <m/>
    <s v="8213D1DBDD644545BB3232A9BE4AA7FA"/>
    <s v="C823BEF1C1FB4894AE71EF7244508A32"/>
    <m/>
    <n v="1"/>
    <m/>
    <s v="false"/>
    <n v="0"/>
    <s v="NA"/>
    <s v="NA"/>
    <s v="BRL"/>
    <m/>
    <m/>
    <s v="BRA"/>
    <m/>
    <m/>
    <s v="Preparando entrega"/>
    <m/>
  </r>
  <r>
    <s v="Marketplace"/>
    <x v="8"/>
    <n v="514945"/>
    <d v="2024-10-30T00:00:00"/>
    <x v="8"/>
    <s v="Susete"/>
    <s v="Xavier Santos"/>
    <s v="00582957710"/>
    <s v="suseteodonto@gmail.com"/>
    <n v="5521964172879"/>
    <s v="RJ"/>
    <s v="Rio de Janeiro"/>
    <n v="5190732943113"/>
    <s v="residential"/>
    <s v="Susete Xavier Santos"/>
    <s v="Avenida Cesário de Melo"/>
    <n v="1314"/>
    <s v="Casa 15B "/>
    <s v="Senador Vasconcelos"/>
    <m/>
    <s v="23085-110"/>
    <s v="Jadlog"/>
    <s v="PN Jadlog"/>
    <s v="2024-11-05 14:49:08Z"/>
    <s v="4bd"/>
    <s v="Preparando Entrega"/>
    <s v="2024-10-30 15:30:31Z"/>
    <m/>
    <m/>
    <m/>
    <x v="1"/>
    <s v="Visa"/>
    <n v="1"/>
    <n v="95.04"/>
    <n v="2"/>
    <n v="1111"/>
    <s v="/10/76/79/89/"/>
    <x v="6"/>
    <x v="6"/>
    <n v="21.9"/>
    <n v="6.89"/>
    <s v="13.78"/>
    <s v="/gel-dental-natural-de-carvao-ativado-90g/p"/>
    <m/>
    <m/>
    <m/>
    <m/>
    <s v="4.67"/>
    <s v="4.67"/>
    <s v="95.04"/>
    <s v="-161.12"/>
    <s v="Esquenta com 65% OFF, Primeira Compra"/>
    <m/>
    <m/>
    <m/>
    <s v="tfddmr"/>
    <m/>
    <s v="Piatan"/>
    <s v="Obsolete"/>
    <m/>
    <m/>
    <m/>
    <m/>
    <m/>
    <s v="pagarme"/>
    <n v="492975"/>
    <n v="3460893743"/>
    <n v="3460893743"/>
    <n v="422061"/>
    <n v="8071"/>
    <m/>
    <m/>
    <m/>
    <m/>
    <m/>
    <s v="2024-10-30 14:49:30Z"/>
    <m/>
    <m/>
    <s v="8213D1DBDD644545BB3232A9BE4AA7FA"/>
    <s v="C823BEF1C1FB4894AE71EF7244508A32"/>
    <m/>
    <n v="1"/>
    <m/>
    <s v="false"/>
    <n v="0"/>
    <s v="NA"/>
    <s v="NA"/>
    <s v="BRL"/>
    <m/>
    <m/>
    <s v="BRA"/>
    <m/>
    <m/>
    <s v="Preparando entrega"/>
    <m/>
  </r>
  <r>
    <s v="Marketplace"/>
    <x v="8"/>
    <n v="514945"/>
    <d v="2024-10-30T00:00:00"/>
    <x v="8"/>
    <s v="Susete"/>
    <s v="Xavier Santos"/>
    <s v="00582957710"/>
    <s v="suseteodonto@gmail.com"/>
    <n v="5521964172879"/>
    <s v="RJ"/>
    <s v="Rio de Janeiro"/>
    <n v="5190732943113"/>
    <s v="residential"/>
    <s v="Susete Xavier Santos"/>
    <s v="Avenida Cesário de Melo"/>
    <n v="1314"/>
    <s v="Casa 15B "/>
    <s v="Senador Vasconcelos"/>
    <m/>
    <s v="23085-110"/>
    <s v="Jadlog"/>
    <s v="PN Jadlog"/>
    <s v="2024-11-05 14:49:08Z"/>
    <s v="4bd"/>
    <s v="Preparando Entrega"/>
    <s v="2024-10-30 15:30:31Z"/>
    <m/>
    <m/>
    <m/>
    <x v="1"/>
    <s v="Visa"/>
    <n v="1"/>
    <n v="95.04"/>
    <n v="1"/>
    <n v="2103"/>
    <s v="/10/76/78/221/"/>
    <x v="14"/>
    <x v="14"/>
    <n v="59.9"/>
    <n v="18.86"/>
    <s v="18.86"/>
    <s v="/mascara-capilar-detox-piatan-280g/p"/>
    <m/>
    <m/>
    <m/>
    <m/>
    <s v="2.37"/>
    <s v="2.37"/>
    <s v="95.04"/>
    <s v="-161.12"/>
    <s v="Esquenta com 65% OFF, Primeira Compra"/>
    <m/>
    <m/>
    <m/>
    <s v="tfddmr"/>
    <m/>
    <s v="Piatan"/>
    <s v="Obsolete"/>
    <m/>
    <m/>
    <m/>
    <m/>
    <m/>
    <s v="pagarme"/>
    <n v="492975"/>
    <n v="3460893743"/>
    <n v="3460893743"/>
    <n v="422061"/>
    <n v="8071"/>
    <m/>
    <m/>
    <m/>
    <m/>
    <m/>
    <s v="2024-10-30 14:49:30Z"/>
    <m/>
    <m/>
    <s v="8213D1DBDD644545BB3232A9BE4AA7FA"/>
    <s v="C823BEF1C1FB4894AE71EF7244508A32"/>
    <m/>
    <n v="1"/>
    <m/>
    <s v="false"/>
    <n v="0"/>
    <s v="NA"/>
    <s v="NA"/>
    <s v="BRL"/>
    <m/>
    <m/>
    <s v="BRA"/>
    <m/>
    <m/>
    <s v="Preparando entrega"/>
    <m/>
  </r>
  <r>
    <s v="Marketplace"/>
    <x v="9"/>
    <n v="514941"/>
    <d v="2024-10-30T00:00:00"/>
    <x v="9"/>
    <s v="Leticia"/>
    <s v="Pereira"/>
    <n v="44965632826"/>
    <s v="leticia-haud@hotmail.com"/>
    <n v="5516992431492"/>
    <s v="SP"/>
    <s v="São Joaquim da Barra"/>
    <n v="5135411617992"/>
    <s v="residential"/>
    <s v="Leticia Aguiar Pereira"/>
    <s v="Rua Victória Salamene Jabur"/>
    <n v="29"/>
    <s v="Casa"/>
    <s v="Vila Sônia I"/>
    <m/>
    <s v="14600-000"/>
    <s v="PAC"/>
    <s v="PN Correios PAC"/>
    <s v="2024-11-08 12:47:16Z"/>
    <s v="7bd"/>
    <s v="Faturado"/>
    <s v="2024-10-30 17:06:27Z"/>
    <m/>
    <m/>
    <m/>
    <x v="0"/>
    <s v="Pix"/>
    <n v="1"/>
    <n v="116.17"/>
    <n v="2"/>
    <n v="142796"/>
    <s v="/10/76/79/87/"/>
    <x v="0"/>
    <x v="0"/>
    <n v="34.9"/>
    <n v="31.41"/>
    <s v="62.82"/>
    <s v="/sabonete-liquido-intimo-oleo-de-coco-aloe-vera-150-ml/p"/>
    <m/>
    <m/>
    <m/>
    <m/>
    <s v="6.32"/>
    <s v="6.32"/>
    <s v="116.17"/>
    <s v="-10.48"/>
    <s v="A Vista"/>
    <m/>
    <m/>
    <s v="AK616728787BR"/>
    <s v="tfddmr"/>
    <m/>
    <s v="Piatan"/>
    <s v="Obsolete"/>
    <m/>
    <m/>
    <m/>
    <m/>
    <m/>
    <s v="pagarme"/>
    <m/>
    <n v="3460425354"/>
    <m/>
    <m/>
    <m/>
    <m/>
    <m/>
    <m/>
    <m/>
    <m/>
    <s v="2024-10-30 12:47:37Z"/>
    <m/>
    <m/>
    <s v="DC9E420481E040E2A03AB7F9E03BA48E"/>
    <s v="2E060870965643518E4A2B8F249C1961"/>
    <m/>
    <n v="1"/>
    <m/>
    <s v="false"/>
    <n v="0"/>
    <s v="NA"/>
    <s v="NA"/>
    <s v="BRL"/>
    <m/>
    <s v="003003120"/>
    <s v="BRA"/>
    <s v="003003120"/>
    <m/>
    <s v="Faturado"/>
    <m/>
  </r>
  <r>
    <s v="Marketplace"/>
    <x v="9"/>
    <n v="514941"/>
    <d v="2024-10-30T00:00:00"/>
    <x v="9"/>
    <s v="Leticia"/>
    <s v="Pereira"/>
    <n v="44965632826"/>
    <s v="leticia-haud@hotmail.com"/>
    <n v="5516992431492"/>
    <s v="SP"/>
    <s v="São Joaquim da Barra"/>
    <n v="5135411617992"/>
    <s v="residential"/>
    <s v="Leticia Aguiar Pereira"/>
    <s v="Rua Victória Salamene Jabur"/>
    <n v="29"/>
    <s v="Casa"/>
    <s v="Vila Sônia I"/>
    <m/>
    <s v="14600-000"/>
    <s v="PAC"/>
    <s v="PN Correios PAC"/>
    <s v="2024-11-08 12:47:16Z"/>
    <s v="7bd"/>
    <s v="Faturado"/>
    <s v="2024-10-30 17:06:27Z"/>
    <m/>
    <m/>
    <m/>
    <x v="0"/>
    <s v="Pix"/>
    <n v="1"/>
    <n v="116.17"/>
    <n v="5"/>
    <n v="142807"/>
    <s v="/10/76/82/96/"/>
    <x v="15"/>
    <x v="15"/>
    <n v="6.99"/>
    <n v="6.29"/>
    <s v="31.45"/>
    <s v="/mini-protetor-facial-sunveg-5g/p"/>
    <m/>
    <m/>
    <m/>
    <m/>
    <s v="15.58"/>
    <s v="15.58"/>
    <s v="116.17"/>
    <s v="-10.48"/>
    <s v="A Vista"/>
    <m/>
    <m/>
    <s v="AK616728787BR"/>
    <s v="tfddmr"/>
    <m/>
    <s v="Piatan"/>
    <s v="Obsolete"/>
    <m/>
    <m/>
    <m/>
    <m/>
    <m/>
    <s v="pagarme"/>
    <m/>
    <n v="3460425354"/>
    <m/>
    <m/>
    <m/>
    <m/>
    <m/>
    <m/>
    <m/>
    <m/>
    <s v="2024-10-30 12:47:37Z"/>
    <m/>
    <m/>
    <s v="DC9E420481E040E2A03AB7F9E03BA48E"/>
    <s v="2E060870965643518E4A2B8F249C1961"/>
    <m/>
    <n v="1"/>
    <m/>
    <s v="false"/>
    <n v="0"/>
    <s v="NA"/>
    <s v="NA"/>
    <s v="BRL"/>
    <m/>
    <s v="003003120"/>
    <s v="BRA"/>
    <s v="003003120"/>
    <m/>
    <s v="Faturado"/>
    <m/>
  </r>
  <r>
    <s v="Marketplace"/>
    <x v="10"/>
    <n v="514939"/>
    <d v="2024-10-30T00:00:00"/>
    <x v="10"/>
    <s v="Airton"/>
    <s v="Braga Jr"/>
    <n v="78497736168"/>
    <s v="aebjr@terra.com.br"/>
    <n v="5562999750230"/>
    <s v="GO"/>
    <s v="Goiânia"/>
    <n v="5190901662867"/>
    <s v="residential"/>
    <s v="Airton Braga Jr"/>
    <s v="Avenida T 5"/>
    <n v="399"/>
    <s v="Apto 2002"/>
    <s v="Setor Bueno"/>
    <m/>
    <s v="74230-045"/>
    <s v="Sedex"/>
    <s v="PN Correios Sedex"/>
    <s v="2024-10-31 12:07:06Z"/>
    <s v="1bd"/>
    <s v="Preparando Entrega"/>
    <s v="2024-10-30 13:00:25Z"/>
    <m/>
    <m/>
    <m/>
    <x v="0"/>
    <s v="Visa"/>
    <n v="5"/>
    <n v="68.680000000000007"/>
    <n v="2"/>
    <n v="1603"/>
    <s v="/10/76/79/88/"/>
    <x v="10"/>
    <x v="10"/>
    <n v="29.9"/>
    <n v="29.9"/>
    <s v="59.8"/>
    <s v="/desodorante-roll-on-unissex-75ml/p"/>
    <m/>
    <m/>
    <m/>
    <m/>
    <s v="8.88"/>
    <s v="8.88"/>
    <s v="68.68"/>
    <n v="0"/>
    <m/>
    <m/>
    <m/>
    <m/>
    <s v="tfddmr"/>
    <m/>
    <s v="Piatan"/>
    <s v="Obsolete"/>
    <m/>
    <m/>
    <m/>
    <m/>
    <m/>
    <s v="pagarme"/>
    <n v="672379"/>
    <n v="3460229705"/>
    <n v="3460229705"/>
    <n v="480632"/>
    <n v="6931"/>
    <m/>
    <m/>
    <m/>
    <m/>
    <m/>
    <s v="2024-10-30 12:07:26Z"/>
    <m/>
    <m/>
    <s v="597C8FEB4E19459684632757795A61C4"/>
    <s v="C450AD05876B4B989141E78F8DD6EFFF"/>
    <m/>
    <n v="1"/>
    <m/>
    <s v="false"/>
    <n v="0"/>
    <s v="NA"/>
    <s v="NA"/>
    <s v="BRL"/>
    <m/>
    <m/>
    <s v="BRA"/>
    <m/>
    <m/>
    <s v="Preparando entrega"/>
    <m/>
  </r>
  <r>
    <s v="Marketplace"/>
    <x v="11"/>
    <n v="514937"/>
    <d v="2024-10-30T00:00:00"/>
    <x v="11"/>
    <s v="Mirane"/>
    <s v="Carvalho"/>
    <n v="77936531572"/>
    <s v="mirane_1@hotmail.com"/>
    <n v="5575999169989"/>
    <s v="BA"/>
    <s v="Cícero Dantas"/>
    <n v="5173582978674"/>
    <s v="residential"/>
    <s v="Mirane Carvalho"/>
    <s v="Praça Raimundo Borges"/>
    <n v="146"/>
    <s v="Contab"/>
    <s v="Centro"/>
    <m/>
    <s v="48410-000"/>
    <s v="PAC"/>
    <s v="PN Correios PAC"/>
    <s v="2024-11-11 12:05:29Z"/>
    <s v="8bd"/>
    <s v="Preparando Entrega"/>
    <s v="2024-10-30 13:00:29Z"/>
    <m/>
    <m/>
    <m/>
    <x v="2"/>
    <s v="Visa"/>
    <n v="2"/>
    <n v="100.24"/>
    <n v="1"/>
    <n v="142793"/>
    <s v="/10/76/78/100/"/>
    <x v="16"/>
    <x v="16"/>
    <n v="62.9"/>
    <n v="61.01"/>
    <s v="61.01"/>
    <s v="/shampoo-de-rambutan-biotina-300ml/p"/>
    <m/>
    <m/>
    <m/>
    <m/>
    <s v="11.82"/>
    <n v="0"/>
    <s v="100.24"/>
    <s v="-78.26"/>
    <s v="Livelo, Frete grátis, Esquenta com 65% OFF"/>
    <m/>
    <m/>
    <m/>
    <s v="tfddmr"/>
    <m/>
    <s v="Piatan"/>
    <s v="Obsolete"/>
    <m/>
    <m/>
    <m/>
    <m/>
    <m/>
    <s v="pagarme"/>
    <n v="930570"/>
    <n v="3460220606"/>
    <n v="3460220606"/>
    <n v="498401"/>
    <n v="7227"/>
    <m/>
    <m/>
    <m/>
    <m/>
    <m/>
    <s v="2024-10-30 12:05:47Z"/>
    <m/>
    <m/>
    <s v="43039C7C20054C7890C3748144336994"/>
    <s v="253D22D565E141BBA7600EE99525591B"/>
    <m/>
    <n v="1"/>
    <m/>
    <s v="false"/>
    <n v="0"/>
    <s v="NA"/>
    <s v="NA"/>
    <s v="BRL"/>
    <m/>
    <m/>
    <s v="BRA"/>
    <m/>
    <m/>
    <s v="Preparando entrega"/>
    <m/>
  </r>
  <r>
    <s v="Marketplace"/>
    <x v="11"/>
    <n v="514937"/>
    <d v="2024-10-30T00:00:00"/>
    <x v="11"/>
    <s v="Mirane"/>
    <s v="Carvalho"/>
    <n v="77936531572"/>
    <s v="mirane_1@hotmail.com"/>
    <n v="5575999169989"/>
    <s v="BA"/>
    <s v="Cícero Dantas"/>
    <n v="5173582978674"/>
    <s v="residential"/>
    <s v="Mirane Carvalho"/>
    <s v="Praça Raimundo Borges"/>
    <n v="146"/>
    <s v="Contab"/>
    <s v="Centro"/>
    <m/>
    <s v="48410-000"/>
    <s v="PAC"/>
    <s v="PN Correios PAC"/>
    <s v="2024-11-11 12:05:29Z"/>
    <s v="8bd"/>
    <s v="Preparando Entrega"/>
    <s v="2024-10-30 13:00:29Z"/>
    <m/>
    <m/>
    <m/>
    <x v="2"/>
    <s v="Visa"/>
    <n v="2"/>
    <n v="100.24"/>
    <n v="1"/>
    <n v="2201"/>
    <s v="/10/76/78/223/"/>
    <x v="17"/>
    <x v="17"/>
    <n v="49.9"/>
    <n v="16.940000000000001"/>
    <s v="16.94"/>
    <s v="/shampoo-hidrata-para-cabelos-ressecados-e-com-quimica-300ml/p"/>
    <m/>
    <m/>
    <m/>
    <m/>
    <s v="11.67"/>
    <n v="0"/>
    <s v="100.24"/>
    <s v="-78.26"/>
    <s v="Livelo, Frete grátis, Esquenta com 65% OFF"/>
    <m/>
    <m/>
    <m/>
    <s v="tfddmr"/>
    <m/>
    <s v="Piatan"/>
    <s v="Obsolete"/>
    <m/>
    <m/>
    <m/>
    <m/>
    <m/>
    <s v="pagarme"/>
    <n v="930570"/>
    <n v="3460220606"/>
    <n v="3460220606"/>
    <n v="498401"/>
    <n v="7227"/>
    <m/>
    <m/>
    <m/>
    <m/>
    <m/>
    <s v="2024-10-30 12:05:47Z"/>
    <m/>
    <m/>
    <s v="43039C7C20054C7890C3748144336994"/>
    <s v="253D22D565E141BBA7600EE99525591B"/>
    <m/>
    <n v="1"/>
    <m/>
    <s v="false"/>
    <n v="0"/>
    <s v="NA"/>
    <s v="NA"/>
    <s v="BRL"/>
    <m/>
    <m/>
    <s v="BRA"/>
    <m/>
    <m/>
    <s v="Preparando entrega"/>
    <m/>
  </r>
  <r>
    <s v="Marketplace"/>
    <x v="11"/>
    <n v="514937"/>
    <d v="2024-10-30T00:00:00"/>
    <x v="11"/>
    <s v="Mirane"/>
    <s v="Carvalho"/>
    <n v="77936531572"/>
    <s v="mirane_1@hotmail.com"/>
    <n v="5575999169989"/>
    <s v="BA"/>
    <s v="Cícero Dantas"/>
    <n v="5173582978674"/>
    <s v="residential"/>
    <s v="Mirane Carvalho"/>
    <s v="Praça Raimundo Borges"/>
    <n v="146"/>
    <s v="Contab"/>
    <s v="Centro"/>
    <m/>
    <s v="48410-000"/>
    <s v="PAC"/>
    <s v="PN Correios PAC"/>
    <s v="2024-11-11 12:05:29Z"/>
    <s v="8bd"/>
    <s v="Preparando Entrega"/>
    <s v="2024-10-30 13:00:29Z"/>
    <m/>
    <m/>
    <m/>
    <x v="2"/>
    <s v="Visa"/>
    <n v="2"/>
    <n v="100.24"/>
    <n v="3"/>
    <n v="1006"/>
    <s v="/10/76/79/89/"/>
    <x v="2"/>
    <x v="2"/>
    <n v="21.9"/>
    <n v="7.43"/>
    <s v="22.29"/>
    <s v="/gel-dental-natural-de-roma-e-melaleuca-90g/p"/>
    <m/>
    <m/>
    <m/>
    <m/>
    <s v="34.99"/>
    <n v="0"/>
    <s v="100.24"/>
    <s v="-78.26"/>
    <s v="Livelo, Frete grátis, Esquenta com 65% OFF"/>
    <m/>
    <m/>
    <m/>
    <s v="tfddmr"/>
    <m/>
    <s v="Piatan"/>
    <s v="Obsolete"/>
    <m/>
    <m/>
    <m/>
    <m/>
    <m/>
    <s v="pagarme"/>
    <n v="930570"/>
    <n v="3460220606"/>
    <n v="3460220606"/>
    <n v="498401"/>
    <n v="7227"/>
    <m/>
    <m/>
    <m/>
    <m/>
    <m/>
    <s v="2024-10-30 12:05:47Z"/>
    <m/>
    <m/>
    <s v="43039C7C20054C7890C3748144336994"/>
    <s v="253D22D565E141BBA7600EE99525591B"/>
    <m/>
    <n v="1"/>
    <m/>
    <s v="false"/>
    <n v="0"/>
    <s v="NA"/>
    <s v="NA"/>
    <s v="BRL"/>
    <m/>
    <m/>
    <s v="BRA"/>
    <m/>
    <m/>
    <s v="Preparando entrega"/>
    <m/>
  </r>
  <r>
    <s v="Marketplace"/>
    <x v="12"/>
    <n v="514935"/>
    <d v="2024-10-30T00:00:00"/>
    <x v="12"/>
    <s v="ANA LEViTA"/>
    <s v="RAICHER"/>
    <s v="06872047801"/>
    <s v="raicher@terra.com.br"/>
    <n v="5519997352600"/>
    <s v="SP"/>
    <s v="Campinas"/>
    <n v="5190900081222"/>
    <s v="residential"/>
    <s v="ANA LEViTA RAICHER"/>
    <s v="Rua João Gumercindo Guimarães"/>
    <n v="244"/>
    <s v="Casa"/>
    <s v="Jardim Planalto"/>
    <m/>
    <s v="13092-072"/>
    <s v="PAC"/>
    <s v="PN Correios PAC"/>
    <s v="2024-11-06 12:02:38Z"/>
    <s v="5bd"/>
    <s v="Faturado"/>
    <s v="2024-10-30 17:06:26Z"/>
    <m/>
    <m/>
    <m/>
    <x v="2"/>
    <s v="Visa"/>
    <n v="5"/>
    <n v="116.59"/>
    <n v="1"/>
    <n v="61010"/>
    <s v="/10/76/80/92/"/>
    <x v="7"/>
    <x v="7"/>
    <n v="99.9"/>
    <n v="33.909999999999997"/>
    <s v="33.91"/>
    <s v="/deo-colonia-splash-jasmim-manaca-120ml-piatan/p"/>
    <m/>
    <m/>
    <m/>
    <m/>
    <s v="7.29"/>
    <n v="0"/>
    <s v="116.59"/>
    <s v="-226.91"/>
    <s v="Esquenta com 65% OFF, Livelo, Frete grátis"/>
    <m/>
    <m/>
    <s v="AK616728257BR"/>
    <s v="tfddmr"/>
    <m/>
    <s v="Piatan"/>
    <s v="Obsolete"/>
    <m/>
    <m/>
    <m/>
    <m/>
    <m/>
    <s v="pagarme"/>
    <s v="024170"/>
    <n v="3460204221"/>
    <n v="3460204221"/>
    <n v="425850"/>
    <n v="9367"/>
    <m/>
    <m/>
    <m/>
    <m/>
    <m/>
    <s v="2024-10-30 12:02:44Z"/>
    <m/>
    <m/>
    <s v="9A22F9A7ACDA417A862E2A7390E8C1D6"/>
    <s v="0A11E0CC15FB4C98A16814AEF5A8A9B3"/>
    <m/>
    <n v="1"/>
    <m/>
    <s v="false"/>
    <n v="0"/>
    <s v="NA"/>
    <s v="NA"/>
    <s v="BRL"/>
    <m/>
    <s v="003003119"/>
    <s v="BRA"/>
    <s v="003003119"/>
    <m/>
    <s v="Faturado"/>
    <m/>
  </r>
  <r>
    <s v="Marketplace"/>
    <x v="12"/>
    <n v="514935"/>
    <d v="2024-10-30T00:00:00"/>
    <x v="12"/>
    <s v="ANA LEViTA"/>
    <s v="RAICHER"/>
    <s v="06872047801"/>
    <s v="raicher@terra.com.br"/>
    <n v="5519997352600"/>
    <s v="SP"/>
    <s v="Campinas"/>
    <n v="5190900081222"/>
    <s v="residential"/>
    <s v="ANA LEViTA RAICHER"/>
    <s v="Rua João Gumercindo Guimarães"/>
    <n v="244"/>
    <s v="Casa"/>
    <s v="Jardim Planalto"/>
    <m/>
    <s v="13092-072"/>
    <s v="PAC"/>
    <s v="PN Correios PAC"/>
    <s v="2024-11-06 12:02:38Z"/>
    <s v="5bd"/>
    <s v="Faturado"/>
    <s v="2024-10-30 17:06:26Z"/>
    <m/>
    <m/>
    <m/>
    <x v="2"/>
    <s v="Visa"/>
    <n v="5"/>
    <n v="116.59"/>
    <n v="1"/>
    <n v="61030"/>
    <s v="/10/76/80/92/"/>
    <x v="11"/>
    <x v="11"/>
    <n v="99.9"/>
    <n v="33.909999999999997"/>
    <s v="33.91"/>
    <s v="/deo-colonia-splash-pitanga-120ml-piatan/p"/>
    <m/>
    <m/>
    <m/>
    <m/>
    <s v="7.29"/>
    <n v="0"/>
    <s v="116.59"/>
    <s v="-226.91"/>
    <s v="Esquenta com 65% OFF, Livelo, Frete grátis"/>
    <m/>
    <m/>
    <s v="AK616728257BR"/>
    <s v="tfddmr"/>
    <m/>
    <s v="Piatan"/>
    <s v="Obsolete"/>
    <m/>
    <m/>
    <m/>
    <m/>
    <m/>
    <s v="pagarme"/>
    <s v="024170"/>
    <n v="3460204221"/>
    <n v="3460204221"/>
    <n v="425850"/>
    <n v="9367"/>
    <m/>
    <m/>
    <m/>
    <m/>
    <m/>
    <s v="2024-10-30 12:02:44Z"/>
    <m/>
    <m/>
    <s v="9A22F9A7ACDA417A862E2A7390E8C1D6"/>
    <s v="0A11E0CC15FB4C98A16814AEF5A8A9B3"/>
    <m/>
    <n v="1"/>
    <m/>
    <s v="false"/>
    <n v="0"/>
    <s v="NA"/>
    <s v="NA"/>
    <s v="BRL"/>
    <m/>
    <s v="003003119"/>
    <s v="BRA"/>
    <s v="003003119"/>
    <m/>
    <s v="Faturado"/>
    <m/>
  </r>
  <r>
    <s v="Marketplace"/>
    <x v="12"/>
    <n v="514935"/>
    <d v="2024-10-30T00:00:00"/>
    <x v="12"/>
    <s v="ANA LEViTA"/>
    <s v="RAICHER"/>
    <s v="06872047801"/>
    <s v="raicher@terra.com.br"/>
    <n v="5519997352600"/>
    <s v="SP"/>
    <s v="Campinas"/>
    <n v="5190900081222"/>
    <s v="residential"/>
    <s v="ANA LEViTA RAICHER"/>
    <s v="Rua João Gumercindo Guimarães"/>
    <n v="244"/>
    <s v="Casa"/>
    <s v="Jardim Planalto"/>
    <m/>
    <s v="13092-072"/>
    <s v="PAC"/>
    <s v="PN Correios PAC"/>
    <s v="2024-11-06 12:02:38Z"/>
    <s v="5bd"/>
    <s v="Faturado"/>
    <s v="2024-10-30 17:06:26Z"/>
    <m/>
    <m/>
    <m/>
    <x v="2"/>
    <s v="Visa"/>
    <n v="5"/>
    <n v="116.59"/>
    <n v="1"/>
    <n v="1110"/>
    <s v="/10/76/79/89/"/>
    <x v="3"/>
    <x v="3"/>
    <n v="21.9"/>
    <n v="7.43"/>
    <s v="7.43"/>
    <s v="/gel-dental-natural-de-hortela-com-gengibre-e-melaleuca-90g/p"/>
    <m/>
    <m/>
    <m/>
    <m/>
    <s v="0.02"/>
    <n v="0"/>
    <s v="116.59"/>
    <s v="-226.91"/>
    <s v="Esquenta com 65% OFF, Livelo, Frete grátis"/>
    <m/>
    <m/>
    <s v="AK616728257BR"/>
    <s v="tfddmr"/>
    <m/>
    <s v="Piatan"/>
    <s v="Obsolete"/>
    <m/>
    <m/>
    <m/>
    <m/>
    <m/>
    <s v="pagarme"/>
    <s v="024170"/>
    <n v="3460204221"/>
    <n v="3460204221"/>
    <n v="425850"/>
    <n v="9367"/>
    <m/>
    <m/>
    <m/>
    <m/>
    <m/>
    <s v="2024-10-30 12:02:44Z"/>
    <m/>
    <m/>
    <s v="9A22F9A7ACDA417A862E2A7390E8C1D6"/>
    <s v="0A11E0CC15FB4C98A16814AEF5A8A9B3"/>
    <m/>
    <n v="1"/>
    <m/>
    <s v="false"/>
    <n v="0"/>
    <s v="NA"/>
    <s v="NA"/>
    <s v="BRL"/>
    <m/>
    <s v="003003119"/>
    <s v="BRA"/>
    <s v="003003119"/>
    <m/>
    <s v="Faturado"/>
    <m/>
  </r>
  <r>
    <s v="Marketplace"/>
    <x v="12"/>
    <n v="514935"/>
    <d v="2024-10-30T00:00:00"/>
    <x v="12"/>
    <s v="ANA LEViTA"/>
    <s v="RAICHER"/>
    <s v="06872047801"/>
    <s v="raicher@terra.com.br"/>
    <n v="5519997352600"/>
    <s v="SP"/>
    <s v="Campinas"/>
    <n v="5190900081222"/>
    <s v="residential"/>
    <s v="ANA LEViTA RAICHER"/>
    <s v="Rua João Gumercindo Guimarães"/>
    <n v="244"/>
    <s v="Casa"/>
    <s v="Jardim Planalto"/>
    <m/>
    <s v="13092-072"/>
    <s v="PAC"/>
    <s v="PN Correios PAC"/>
    <s v="2024-11-06 12:02:38Z"/>
    <s v="5bd"/>
    <s v="Faturado"/>
    <s v="2024-10-30 17:06:26Z"/>
    <m/>
    <m/>
    <m/>
    <x v="2"/>
    <s v="Visa"/>
    <n v="5"/>
    <n v="116.59"/>
    <n v="1"/>
    <n v="1006"/>
    <s v="/10/76/79/89/"/>
    <x v="2"/>
    <x v="2"/>
    <n v="21.9"/>
    <n v="7.43"/>
    <s v="7.43"/>
    <s v="/gel-dental-natural-de-roma-e-melaleuca-90g/p"/>
    <m/>
    <m/>
    <m/>
    <m/>
    <s v="0.01"/>
    <n v="0"/>
    <s v="116.59"/>
    <s v="-226.91"/>
    <s v="Esquenta com 65% OFF, Livelo, Frete grátis"/>
    <m/>
    <m/>
    <s v="AK616728257BR"/>
    <s v="tfddmr"/>
    <m/>
    <s v="Piatan"/>
    <s v="Obsolete"/>
    <m/>
    <m/>
    <m/>
    <m/>
    <m/>
    <s v="pagarme"/>
    <s v="024170"/>
    <n v="3460204221"/>
    <n v="3460204221"/>
    <n v="425850"/>
    <n v="9367"/>
    <m/>
    <m/>
    <m/>
    <m/>
    <m/>
    <s v="2024-10-30 12:02:44Z"/>
    <m/>
    <m/>
    <s v="9A22F9A7ACDA417A862E2A7390E8C1D6"/>
    <s v="0A11E0CC15FB4C98A16814AEF5A8A9B3"/>
    <m/>
    <n v="1"/>
    <m/>
    <s v="false"/>
    <n v="0"/>
    <s v="NA"/>
    <s v="NA"/>
    <s v="BRL"/>
    <m/>
    <s v="003003119"/>
    <s v="BRA"/>
    <s v="003003119"/>
    <m/>
    <s v="Faturado"/>
    <m/>
  </r>
  <r>
    <s v="Marketplace"/>
    <x v="12"/>
    <n v="514935"/>
    <d v="2024-10-30T00:00:00"/>
    <x v="12"/>
    <s v="ANA LEViTA"/>
    <s v="RAICHER"/>
    <s v="06872047801"/>
    <s v="raicher@terra.com.br"/>
    <n v="5519997352600"/>
    <s v="SP"/>
    <s v="Campinas"/>
    <n v="5190900081222"/>
    <s v="residential"/>
    <s v="ANA LEViTA RAICHER"/>
    <s v="Rua João Gumercindo Guimarães"/>
    <n v="244"/>
    <s v="Casa"/>
    <s v="Jardim Planalto"/>
    <m/>
    <s v="13092-072"/>
    <s v="PAC"/>
    <s v="PN Correios PAC"/>
    <s v="2024-11-06 12:02:38Z"/>
    <s v="5bd"/>
    <s v="Faturado"/>
    <s v="2024-10-30 17:06:26Z"/>
    <m/>
    <m/>
    <m/>
    <x v="2"/>
    <s v="Visa"/>
    <n v="5"/>
    <n v="116.59"/>
    <n v="1"/>
    <n v="142817"/>
    <s v="/10/76/80/92/"/>
    <x v="5"/>
    <x v="5"/>
    <n v="99.9"/>
    <n v="33.909999999999997"/>
    <s v="33.91"/>
    <s v="/deo-colonia-splash-cereja-do-cerrado-120ml/p"/>
    <m/>
    <m/>
    <m/>
    <m/>
    <s v="7.29"/>
    <n v="0"/>
    <s v="116.59"/>
    <s v="-226.91"/>
    <s v="Esquenta com 65% OFF, Livelo, Frete grátis"/>
    <m/>
    <m/>
    <s v="AK616728257BR"/>
    <s v="tfddmr"/>
    <m/>
    <s v="Piatan"/>
    <s v="Obsolete"/>
    <m/>
    <m/>
    <m/>
    <m/>
    <m/>
    <s v="pagarme"/>
    <s v="024170"/>
    <n v="3460204221"/>
    <n v="3460204221"/>
    <n v="425850"/>
    <n v="9367"/>
    <m/>
    <m/>
    <m/>
    <m/>
    <m/>
    <s v="2024-10-30 12:02:44Z"/>
    <m/>
    <m/>
    <s v="9A22F9A7ACDA417A862E2A7390E8C1D6"/>
    <s v="0A11E0CC15FB4C98A16814AEF5A8A9B3"/>
    <m/>
    <n v="1"/>
    <m/>
    <s v="false"/>
    <n v="0"/>
    <s v="NA"/>
    <s v="NA"/>
    <s v="BRL"/>
    <m/>
    <s v="003003119"/>
    <s v="BRA"/>
    <s v="003003119"/>
    <m/>
    <s v="Faturado"/>
    <m/>
  </r>
  <r>
    <s v="Marketplace"/>
    <x v="13"/>
    <n v="514931"/>
    <d v="2024-10-30T00:00:00"/>
    <x v="13"/>
    <s v="Ana Maria"/>
    <s v="Rumpel"/>
    <s v="01810701031"/>
    <s v="anarumpel@yahoo.com.br"/>
    <n v="5511997619859"/>
    <s v="SP"/>
    <s v="Santana de Parnaíba"/>
    <n v="5123537379768"/>
    <s v="residential"/>
    <s v="Ana Maria  Rumpel"/>
    <s v="Alameda Mantiqueira"/>
    <n v="319"/>
    <s v="Residencial 08"/>
    <s v="Alphaville"/>
    <m/>
    <s v="06541-130"/>
    <s v="Jadlog"/>
    <s v="PN Jadlog"/>
    <s v="2024-11-04 11:07:01Z"/>
    <s v="3bd"/>
    <s v="Preparando Entrega"/>
    <s v="2024-10-30 12:00:23Z"/>
    <m/>
    <m/>
    <m/>
    <x v="3"/>
    <s v="Visa"/>
    <n v="2"/>
    <n v="189.52"/>
    <n v="1"/>
    <n v="61010"/>
    <s v="/10/76/80/92/"/>
    <x v="7"/>
    <x v="7"/>
    <n v="99.9"/>
    <n v="34.96"/>
    <s v="34.96"/>
    <s v="/deo-colonia-splash-jasmim-manaca-120ml-piatan/p"/>
    <m/>
    <m/>
    <m/>
    <m/>
    <s v="10.34"/>
    <n v="0"/>
    <s v="189.52"/>
    <s v="-129.88"/>
    <s v="Esquenta com 65% OFF, Frete grátis, FRETE GRÁTIS INFLUENCER"/>
    <m/>
    <m/>
    <m/>
    <s v="tfddmr"/>
    <m/>
    <s v="Piatan"/>
    <s v="Obsolete"/>
    <m/>
    <m/>
    <m/>
    <m/>
    <m/>
    <s v="pagarme"/>
    <n v="671362"/>
    <n v="3459932374"/>
    <n v="3459932374"/>
    <n v="427168"/>
    <s v="0734"/>
    <m/>
    <m/>
    <m/>
    <m/>
    <m/>
    <s v="2024-10-30 11:07:14Z"/>
    <m/>
    <m/>
    <s v="D43022169D0C478192B3DD29F2D16F3A"/>
    <s v="4D78A6A81645463AB083F2D901B70280"/>
    <m/>
    <n v="1"/>
    <m/>
    <s v="false"/>
    <n v="0"/>
    <s v="NA"/>
    <s v="NA"/>
    <s v="BRL"/>
    <m/>
    <m/>
    <s v="BRA"/>
    <m/>
    <m/>
    <s v="Preparando entrega"/>
    <m/>
  </r>
  <r>
    <s v="Marketplace"/>
    <x v="13"/>
    <n v="514931"/>
    <d v="2024-10-30T00:00:00"/>
    <x v="13"/>
    <s v="Ana Maria"/>
    <s v="Rumpel"/>
    <s v="01810701031"/>
    <s v="anarumpel@yahoo.com.br"/>
    <n v="5511997619859"/>
    <s v="SP"/>
    <s v="Santana de Parnaíba"/>
    <n v="5123537379768"/>
    <s v="residential"/>
    <s v="Ana Maria  Rumpel"/>
    <s v="Alameda Mantiqueira"/>
    <n v="319"/>
    <s v="Residencial 08"/>
    <s v="Alphaville"/>
    <m/>
    <s v="06541-130"/>
    <s v="Jadlog"/>
    <s v="PN Jadlog"/>
    <s v="2024-11-04 11:07:01Z"/>
    <s v="3bd"/>
    <s v="Preparando Entrega"/>
    <s v="2024-10-30 12:00:23Z"/>
    <m/>
    <m/>
    <m/>
    <x v="3"/>
    <s v="Visa"/>
    <n v="2"/>
    <n v="189.52"/>
    <n v="1"/>
    <n v="61050"/>
    <s v="/10/76/80/92/"/>
    <x v="4"/>
    <x v="4"/>
    <n v="99.9"/>
    <n v="34.96"/>
    <s v="34.96"/>
    <s v="/deo-colonia-splash-seriguela-120ml-piatan/p"/>
    <m/>
    <m/>
    <m/>
    <m/>
    <s v="10.35"/>
    <n v="0"/>
    <s v="189.52"/>
    <s v="-129.88"/>
    <s v="Esquenta com 65% OFF, Frete grátis, FRETE GRÁTIS INFLUENCER"/>
    <m/>
    <m/>
    <m/>
    <s v="tfddmr"/>
    <m/>
    <s v="Piatan"/>
    <s v="Obsolete"/>
    <m/>
    <m/>
    <m/>
    <m/>
    <m/>
    <s v="pagarme"/>
    <n v="671362"/>
    <n v="3459932374"/>
    <n v="3459932374"/>
    <n v="427168"/>
    <s v="0734"/>
    <m/>
    <m/>
    <m/>
    <m/>
    <m/>
    <s v="2024-10-30 11:07:14Z"/>
    <m/>
    <m/>
    <s v="D43022169D0C478192B3DD29F2D16F3A"/>
    <s v="4D78A6A81645463AB083F2D901B70280"/>
    <m/>
    <n v="1"/>
    <m/>
    <s v="false"/>
    <n v="0"/>
    <s v="NA"/>
    <s v="NA"/>
    <s v="BRL"/>
    <m/>
    <m/>
    <s v="BRA"/>
    <m/>
    <m/>
    <s v="Preparando entrega"/>
    <m/>
  </r>
  <r>
    <s v="Marketplace"/>
    <x v="13"/>
    <n v="514931"/>
    <d v="2024-10-30T00:00:00"/>
    <x v="13"/>
    <s v="Ana Maria"/>
    <s v="Rumpel"/>
    <s v="01810701031"/>
    <s v="anarumpel@yahoo.com.br"/>
    <n v="5511997619859"/>
    <s v="SP"/>
    <s v="Santana de Parnaíba"/>
    <n v="5123537379768"/>
    <s v="residential"/>
    <s v="Ana Maria  Rumpel"/>
    <s v="Alameda Mantiqueira"/>
    <n v="319"/>
    <s v="Residencial 08"/>
    <s v="Alphaville"/>
    <m/>
    <s v="06541-130"/>
    <s v="Jadlog"/>
    <s v="PN Jadlog"/>
    <s v="2024-11-04 11:07:01Z"/>
    <s v="3bd"/>
    <s v="Preparando Entrega"/>
    <s v="2024-10-30 12:00:23Z"/>
    <m/>
    <m/>
    <m/>
    <x v="3"/>
    <s v="Visa"/>
    <n v="2"/>
    <n v="189.52"/>
    <n v="2"/>
    <n v="142801"/>
    <s v="/10/76/81/"/>
    <x v="18"/>
    <x v="18"/>
    <n v="59.8"/>
    <n v="59.8"/>
    <s v="119.6"/>
    <s v="/duo-sabonete-liquido-intimo-com-melaleuca---aloe-vera/p"/>
    <m/>
    <m/>
    <m/>
    <m/>
    <s v="0.08"/>
    <n v="0"/>
    <s v="189.52"/>
    <s v="-129.88"/>
    <s v="Esquenta com 65% OFF, Frete grátis, FRETE GRÁTIS INFLUENCER"/>
    <m/>
    <m/>
    <m/>
    <s v="tfddmr"/>
    <m/>
    <s v="Piatan"/>
    <s v="Obsolete"/>
    <m/>
    <m/>
    <m/>
    <m/>
    <m/>
    <s v="pagarme"/>
    <n v="671362"/>
    <n v="3459932374"/>
    <n v="3459932374"/>
    <n v="427168"/>
    <s v="0734"/>
    <m/>
    <m/>
    <m/>
    <m/>
    <m/>
    <s v="2024-10-30 11:07:14Z"/>
    <m/>
    <m/>
    <s v="D43022169D0C478192B3DD29F2D16F3A"/>
    <s v="4D78A6A81645463AB083F2D901B70280"/>
    <m/>
    <n v="1"/>
    <m/>
    <s v="false"/>
    <n v="0"/>
    <s v="NA"/>
    <s v="NA"/>
    <s v="BRL"/>
    <m/>
    <m/>
    <s v="BRA"/>
    <m/>
    <m/>
    <s v="Preparando entrega"/>
    <m/>
  </r>
  <r>
    <s v="Marketplace"/>
    <x v="14"/>
    <n v="514929"/>
    <d v="2024-10-30T00:00:00"/>
    <x v="14"/>
    <s v="Patricia"/>
    <s v="Lima"/>
    <s v="03117174117"/>
    <s v="patriciavalhejodelima@gmail.com"/>
    <n v="5567999771012"/>
    <s v="MS"/>
    <s v="Campo Grande"/>
    <n v="5130740034411"/>
    <s v="residential"/>
    <s v="Patricia Lima"/>
    <s v="Rua Quintino Bocaiúva"/>
    <n v="427"/>
    <s v="Casa"/>
    <s v="Jardim Paulista"/>
    <m/>
    <s v="79050-112"/>
    <s v="PAC"/>
    <s v="PN Correios PAC"/>
    <s v="2024-11-07 08:00:00Z"/>
    <s v="5bd"/>
    <s v="Preparando Entrega"/>
    <s v="2024-10-31 07:44:24Z"/>
    <s v="cpc"/>
    <s v="meta"/>
    <s v="[GE] [Vendas] Remarketing"/>
    <x v="0"/>
    <s v="Boleto Bancário"/>
    <n v="1"/>
    <n v="105.47"/>
    <n v="4"/>
    <n v="1110"/>
    <s v="/10/76/79/89/"/>
    <x v="3"/>
    <x v="3"/>
    <n v="21.9"/>
    <n v="6.89"/>
    <s v="27.56"/>
    <s v="/gel-dental-natural-de-hortela-com-gengibre-e-melaleuca-90g/p"/>
    <m/>
    <m/>
    <m/>
    <m/>
    <s v="7.83"/>
    <n v="0"/>
    <s v="105.47"/>
    <s v="-229.53"/>
    <s v="Esquenta com 65% OFF, A Vista, Frete grátis"/>
    <m/>
    <m/>
    <m/>
    <s v="tfddmr"/>
    <m/>
    <s v="Piatan"/>
    <s v="Obsolete"/>
    <m/>
    <m/>
    <m/>
    <m/>
    <m/>
    <s v="Boleto"/>
    <m/>
    <n v="3459783763"/>
    <m/>
    <m/>
    <m/>
    <m/>
    <m/>
    <m/>
    <m/>
    <m/>
    <s v="2024-10-31 03:05:00Z"/>
    <m/>
    <m/>
    <s v="AB1B79D9E5AD483A878BD8861C80F12A"/>
    <s v="F9F61E38425C41538B294A167768A6C5"/>
    <m/>
    <n v="1"/>
    <m/>
    <s v="false"/>
    <n v="0"/>
    <s v="NA"/>
    <s v="NA"/>
    <s v="BRL"/>
    <m/>
    <m/>
    <s v="BRA"/>
    <m/>
    <m/>
    <s v="Preparando entrega"/>
    <m/>
  </r>
  <r>
    <s v="Marketplace"/>
    <x v="14"/>
    <n v="514929"/>
    <d v="2024-10-30T00:00:00"/>
    <x v="14"/>
    <s v="Patricia"/>
    <s v="Lima"/>
    <s v="03117174117"/>
    <s v="patriciavalhejodelima@gmail.com"/>
    <n v="5567999771012"/>
    <s v="MS"/>
    <s v="Campo Grande"/>
    <n v="5130740034411"/>
    <s v="residential"/>
    <s v="Patricia Lima"/>
    <s v="Rua Quintino Bocaiúva"/>
    <n v="427"/>
    <s v="Casa"/>
    <s v="Jardim Paulista"/>
    <m/>
    <s v="79050-112"/>
    <s v="PAC"/>
    <s v="PN Correios PAC"/>
    <s v="2024-11-07 08:00:00Z"/>
    <s v="5bd"/>
    <s v="Preparando Entrega"/>
    <s v="2024-10-31 07:44:24Z"/>
    <s v="cpc"/>
    <s v="meta"/>
    <s v="[GE] [Vendas] Remarketing"/>
    <x v="0"/>
    <s v="Boleto Bancário"/>
    <n v="1"/>
    <n v="105.47"/>
    <n v="2"/>
    <n v="5101"/>
    <s v="/10/76/82/222/"/>
    <x v="9"/>
    <x v="9"/>
    <n v="46.9"/>
    <n v="14.78"/>
    <s v="29.56"/>
    <s v="/creme-emoliente-para-barbear-do-rui-80g/p"/>
    <m/>
    <m/>
    <m/>
    <m/>
    <s v="3.92"/>
    <n v="0"/>
    <s v="105.47"/>
    <s v="-229.53"/>
    <s v="Esquenta com 65% OFF, A Vista, Frete grátis"/>
    <m/>
    <m/>
    <m/>
    <s v="tfddmr"/>
    <m/>
    <s v="Piatan"/>
    <s v="Obsolete"/>
    <m/>
    <m/>
    <m/>
    <m/>
    <m/>
    <s v="Boleto"/>
    <m/>
    <n v="3459783763"/>
    <m/>
    <m/>
    <m/>
    <m/>
    <m/>
    <m/>
    <m/>
    <m/>
    <s v="2024-10-31 03:05:00Z"/>
    <m/>
    <m/>
    <s v="AB1B79D9E5AD483A878BD8861C80F12A"/>
    <s v="F9F61E38425C41538B294A167768A6C5"/>
    <m/>
    <n v="1"/>
    <m/>
    <s v="false"/>
    <n v="0"/>
    <s v="NA"/>
    <s v="NA"/>
    <s v="BRL"/>
    <m/>
    <m/>
    <s v="BRA"/>
    <m/>
    <m/>
    <s v="Preparando entrega"/>
    <m/>
  </r>
  <r>
    <s v="Marketplace"/>
    <x v="14"/>
    <n v="514929"/>
    <d v="2024-10-30T00:00:00"/>
    <x v="14"/>
    <s v="Patricia"/>
    <s v="Lima"/>
    <s v="03117174117"/>
    <s v="patriciavalhejodelima@gmail.com"/>
    <n v="5567999771012"/>
    <s v="MS"/>
    <s v="Campo Grande"/>
    <n v="5130740034411"/>
    <s v="residential"/>
    <s v="Patricia Lima"/>
    <s v="Rua Quintino Bocaiúva"/>
    <n v="427"/>
    <s v="Casa"/>
    <s v="Jardim Paulista"/>
    <m/>
    <s v="79050-112"/>
    <s v="PAC"/>
    <s v="PN Correios PAC"/>
    <s v="2024-11-07 08:00:00Z"/>
    <s v="5bd"/>
    <s v="Preparando Entrega"/>
    <s v="2024-10-31 07:44:24Z"/>
    <s v="cpc"/>
    <s v="meta"/>
    <s v="[GE] [Vendas] Remarketing"/>
    <x v="0"/>
    <s v="Boleto Bancário"/>
    <n v="1"/>
    <n v="105.47"/>
    <n v="1"/>
    <n v="2201"/>
    <s v="/10/76/78/223/"/>
    <x v="17"/>
    <x v="17"/>
    <n v="49.9"/>
    <n v="15.71"/>
    <s v="15.71"/>
    <s v="/shampoo-hidrata-para-cabelos-ressecados-e-com-quimica-300ml/p"/>
    <m/>
    <m/>
    <m/>
    <m/>
    <s v="1.96"/>
    <n v="0"/>
    <s v="105.47"/>
    <s v="-229.53"/>
    <s v="Esquenta com 65% OFF, A Vista, Frete grátis"/>
    <m/>
    <m/>
    <m/>
    <s v="tfddmr"/>
    <m/>
    <s v="Piatan"/>
    <s v="Obsolete"/>
    <m/>
    <m/>
    <m/>
    <m/>
    <m/>
    <s v="Boleto"/>
    <m/>
    <n v="3459783763"/>
    <m/>
    <m/>
    <m/>
    <m/>
    <m/>
    <m/>
    <m/>
    <m/>
    <s v="2024-10-31 03:05:00Z"/>
    <m/>
    <m/>
    <s v="AB1B79D9E5AD483A878BD8861C80F12A"/>
    <s v="F9F61E38425C41538B294A167768A6C5"/>
    <m/>
    <n v="1"/>
    <m/>
    <s v="false"/>
    <n v="0"/>
    <s v="NA"/>
    <s v="NA"/>
    <s v="BRL"/>
    <m/>
    <m/>
    <s v="BRA"/>
    <m/>
    <m/>
    <s v="Preparando entrega"/>
    <m/>
  </r>
  <r>
    <s v="Marketplace"/>
    <x v="14"/>
    <n v="514929"/>
    <d v="2024-10-30T00:00:00"/>
    <x v="14"/>
    <s v="Patricia"/>
    <s v="Lima"/>
    <s v="03117174117"/>
    <s v="patriciavalhejodelima@gmail.com"/>
    <n v="5567999771012"/>
    <s v="MS"/>
    <s v="Campo Grande"/>
    <n v="5130740034411"/>
    <s v="residential"/>
    <s v="Patricia Lima"/>
    <s v="Rua Quintino Bocaiúva"/>
    <n v="427"/>
    <s v="Casa"/>
    <s v="Jardim Paulista"/>
    <m/>
    <s v="79050-112"/>
    <s v="PAC"/>
    <s v="PN Correios PAC"/>
    <s v="2024-11-07 08:00:00Z"/>
    <s v="5bd"/>
    <s v="Preparando Entrega"/>
    <s v="2024-10-31 07:44:24Z"/>
    <s v="cpc"/>
    <s v="meta"/>
    <s v="[GE] [Vendas] Remarketing"/>
    <x v="0"/>
    <s v="Boleto Bancário"/>
    <n v="1"/>
    <n v="105.47"/>
    <n v="1"/>
    <n v="2103"/>
    <s v="/10/76/78/221/"/>
    <x v="14"/>
    <x v="14"/>
    <n v="59.9"/>
    <n v="18.86"/>
    <s v="18.86"/>
    <s v="/mascara-capilar-detox-piatan-280g/p"/>
    <m/>
    <m/>
    <m/>
    <m/>
    <s v="1.99"/>
    <n v="0"/>
    <s v="105.47"/>
    <s v="-229.53"/>
    <s v="Esquenta com 65% OFF, A Vista, Frete grátis"/>
    <m/>
    <m/>
    <m/>
    <s v="tfddmr"/>
    <m/>
    <s v="Piatan"/>
    <s v="Obsolete"/>
    <m/>
    <m/>
    <m/>
    <m/>
    <m/>
    <s v="Boleto"/>
    <m/>
    <n v="3459783763"/>
    <m/>
    <m/>
    <m/>
    <m/>
    <m/>
    <m/>
    <m/>
    <m/>
    <s v="2024-10-31 03:05:00Z"/>
    <m/>
    <m/>
    <s v="AB1B79D9E5AD483A878BD8861C80F12A"/>
    <s v="F9F61E38425C41538B294A167768A6C5"/>
    <m/>
    <n v="1"/>
    <m/>
    <s v="false"/>
    <n v="0"/>
    <s v="NA"/>
    <s v="NA"/>
    <s v="BRL"/>
    <m/>
    <m/>
    <s v="BRA"/>
    <m/>
    <m/>
    <s v="Preparando entrega"/>
    <m/>
  </r>
  <r>
    <s v="Marketplace"/>
    <x v="14"/>
    <n v="514929"/>
    <d v="2024-10-30T00:00:00"/>
    <x v="14"/>
    <s v="Patricia"/>
    <s v="Lima"/>
    <s v="03117174117"/>
    <s v="patriciavalhejodelima@gmail.com"/>
    <n v="5567999771012"/>
    <s v="MS"/>
    <s v="Campo Grande"/>
    <n v="5130740034411"/>
    <s v="residential"/>
    <s v="Patricia Lima"/>
    <s v="Rua Quintino Bocaiúva"/>
    <n v="427"/>
    <s v="Casa"/>
    <s v="Jardim Paulista"/>
    <m/>
    <s v="79050-112"/>
    <s v="PAC"/>
    <s v="PN Correios PAC"/>
    <s v="2024-11-07 08:00:00Z"/>
    <s v="5bd"/>
    <s v="Preparando Entrega"/>
    <s v="2024-10-31 07:44:24Z"/>
    <s v="cpc"/>
    <s v="meta"/>
    <s v="[GE] [Vendas] Remarketing"/>
    <x v="0"/>
    <s v="Boleto Bancário"/>
    <n v="1"/>
    <n v="105.47"/>
    <n v="2"/>
    <n v="1111"/>
    <s v="/10/76/79/89/"/>
    <x v="6"/>
    <x v="6"/>
    <n v="21.9"/>
    <n v="6.89"/>
    <s v="13.78"/>
    <s v="/gel-dental-natural-de-carvao-ativado-90g/p"/>
    <m/>
    <m/>
    <m/>
    <m/>
    <s v="3.92"/>
    <n v="0"/>
    <s v="105.47"/>
    <s v="-229.53"/>
    <s v="Esquenta com 65% OFF, A Vista, Frete grátis"/>
    <m/>
    <m/>
    <m/>
    <s v="tfddmr"/>
    <m/>
    <s v="Piatan"/>
    <s v="Obsolete"/>
    <m/>
    <m/>
    <m/>
    <m/>
    <m/>
    <s v="Boleto"/>
    <m/>
    <n v="3459783763"/>
    <m/>
    <m/>
    <m/>
    <m/>
    <m/>
    <m/>
    <m/>
    <m/>
    <s v="2024-10-31 03:05:00Z"/>
    <m/>
    <m/>
    <s v="AB1B79D9E5AD483A878BD8861C80F12A"/>
    <s v="F9F61E38425C41538B294A167768A6C5"/>
    <m/>
    <n v="1"/>
    <m/>
    <s v="false"/>
    <n v="0"/>
    <s v="NA"/>
    <s v="NA"/>
    <s v="BRL"/>
    <m/>
    <m/>
    <s v="BRA"/>
    <m/>
    <m/>
    <s v="Preparando entrega"/>
    <m/>
  </r>
  <r>
    <s v="Marketplace"/>
    <x v="15"/>
    <n v="514925"/>
    <d v="2024-10-30T00:00:00"/>
    <x v="15"/>
    <s v="Nathalha"/>
    <s v="Domingues"/>
    <s v="04244641017"/>
    <s v="nathalhapedrosod@gmail.com"/>
    <n v="5551998865568"/>
    <s v="MS"/>
    <s v="Maracaju"/>
    <n v="5190639969621"/>
    <s v="residential"/>
    <s v="Lucas Magnan "/>
    <s v="Av. Mal. Floriano"/>
    <n v="1261"/>
    <s v="Áster Máquinas (John Deere)"/>
    <s v="Vila Prateada "/>
    <m/>
    <s v="79150-000"/>
    <s v="PAC"/>
    <s v="PN Correios PAC"/>
    <s v="2024-11-12 09:46:42Z"/>
    <s v="9bd"/>
    <s v="Faturado"/>
    <s v="2024-10-30 17:06:25Z"/>
    <s v="cpc"/>
    <s v="google"/>
    <m/>
    <x v="0"/>
    <s v="Pix"/>
    <n v="1"/>
    <n v="125.84"/>
    <n v="1"/>
    <n v="142817"/>
    <s v="/10/76/80/92/"/>
    <x v="5"/>
    <x v="5"/>
    <n v="99.9"/>
    <n v="31.46"/>
    <s v="31.46"/>
    <s v="/deo-colonia-splash-cereja-do-cerrado-120ml/p"/>
    <m/>
    <m/>
    <m/>
    <m/>
    <s v="6.7"/>
    <n v="0"/>
    <s v="125.84"/>
    <s v="-273.76"/>
    <s v="Esquenta com 65% OFF, A Vista, Frete grátis"/>
    <m/>
    <m/>
    <s v="AK616727910BR"/>
    <s v="tfddmr"/>
    <m/>
    <s v="Piatan"/>
    <s v="Obsolete"/>
    <m/>
    <m/>
    <m/>
    <m/>
    <m/>
    <s v="pagarme"/>
    <m/>
    <n v="3459563651"/>
    <m/>
    <m/>
    <m/>
    <m/>
    <m/>
    <m/>
    <m/>
    <m/>
    <s v="2024-10-30 09:47:03Z"/>
    <m/>
    <m/>
    <s v="EFBBD09F8FF74B6EBC07CCC716DADE6D"/>
    <s v="6C3720F7D1A3462BA37E56C892132819"/>
    <m/>
    <n v="1"/>
    <m/>
    <s v="false"/>
    <n v="0"/>
    <s v="NA"/>
    <s v="NA"/>
    <s v="BRL"/>
    <m/>
    <s v="003003118"/>
    <s v="BRA"/>
    <s v="003003118"/>
    <m/>
    <s v="Faturado"/>
    <m/>
  </r>
  <r>
    <s v="Marketplace"/>
    <x v="15"/>
    <n v="514925"/>
    <d v="2024-10-30T00:00:00"/>
    <x v="15"/>
    <s v="Nathalha"/>
    <s v="Domingues"/>
    <s v="04244641017"/>
    <s v="nathalhapedrosod@gmail.com"/>
    <n v="5551998865568"/>
    <s v="MS"/>
    <s v="Maracaju"/>
    <n v="5190639969621"/>
    <s v="residential"/>
    <s v="Lucas Magnan "/>
    <s v="Av. Mal. Floriano"/>
    <n v="1261"/>
    <s v="Áster Máquinas (John Deere)"/>
    <s v="Vila Prateada "/>
    <m/>
    <s v="79150-000"/>
    <s v="PAC"/>
    <s v="PN Correios PAC"/>
    <s v="2024-11-12 09:46:42Z"/>
    <s v="9bd"/>
    <s v="Faturado"/>
    <s v="2024-10-30 17:06:25Z"/>
    <s v="cpc"/>
    <s v="google"/>
    <m/>
    <x v="0"/>
    <s v="Pix"/>
    <n v="1"/>
    <n v="125.84"/>
    <n v="1"/>
    <n v="61030"/>
    <s v="/10/76/80/92/"/>
    <x v="11"/>
    <x v="11"/>
    <n v="99.9"/>
    <n v="31.46"/>
    <s v="31.46"/>
    <s v="/deo-colonia-splash-pitanga-120ml-piatan/p"/>
    <m/>
    <m/>
    <m/>
    <m/>
    <s v="6.69"/>
    <n v="0"/>
    <s v="125.84"/>
    <s v="-273.76"/>
    <s v="Esquenta com 65% OFF, A Vista, Frete grátis"/>
    <m/>
    <m/>
    <s v="AK616727910BR"/>
    <s v="tfddmr"/>
    <m/>
    <s v="Piatan"/>
    <s v="Obsolete"/>
    <m/>
    <m/>
    <m/>
    <m/>
    <m/>
    <s v="pagarme"/>
    <m/>
    <n v="3459563651"/>
    <m/>
    <m/>
    <m/>
    <m/>
    <m/>
    <m/>
    <m/>
    <m/>
    <s v="2024-10-30 09:47:03Z"/>
    <m/>
    <m/>
    <s v="EFBBD09F8FF74B6EBC07CCC716DADE6D"/>
    <s v="6C3720F7D1A3462BA37E56C892132819"/>
    <m/>
    <n v="1"/>
    <m/>
    <s v="false"/>
    <n v="0"/>
    <s v="NA"/>
    <s v="NA"/>
    <s v="BRL"/>
    <m/>
    <s v="003003118"/>
    <s v="BRA"/>
    <s v="003003118"/>
    <m/>
    <s v="Faturado"/>
    <m/>
  </r>
  <r>
    <s v="Marketplace"/>
    <x v="15"/>
    <n v="514925"/>
    <d v="2024-10-30T00:00:00"/>
    <x v="15"/>
    <s v="Nathalha"/>
    <s v="Domingues"/>
    <s v="04244641017"/>
    <s v="nathalhapedrosod@gmail.com"/>
    <n v="5551998865568"/>
    <s v="MS"/>
    <s v="Maracaju"/>
    <n v="5190639969621"/>
    <s v="residential"/>
    <s v="Lucas Magnan "/>
    <s v="Av. Mal. Floriano"/>
    <n v="1261"/>
    <s v="Áster Máquinas (John Deere)"/>
    <s v="Vila Prateada "/>
    <m/>
    <s v="79150-000"/>
    <s v="PAC"/>
    <s v="PN Correios PAC"/>
    <s v="2024-11-12 09:46:42Z"/>
    <s v="9bd"/>
    <s v="Faturado"/>
    <s v="2024-10-30 17:06:25Z"/>
    <s v="cpc"/>
    <s v="google"/>
    <m/>
    <x v="0"/>
    <s v="Pix"/>
    <n v="1"/>
    <n v="125.84"/>
    <n v="1"/>
    <n v="61050"/>
    <s v="/10/76/80/92/"/>
    <x v="4"/>
    <x v="4"/>
    <n v="99.9"/>
    <n v="31.46"/>
    <s v="31.46"/>
    <s v="/deo-colonia-splash-seriguela-120ml-piatan/p"/>
    <m/>
    <m/>
    <m/>
    <m/>
    <s v="6.69"/>
    <n v="0"/>
    <s v="125.84"/>
    <s v="-273.76"/>
    <s v="Esquenta com 65% OFF, A Vista, Frete grátis"/>
    <m/>
    <m/>
    <s v="AK616727910BR"/>
    <s v="tfddmr"/>
    <m/>
    <s v="Piatan"/>
    <s v="Obsolete"/>
    <m/>
    <m/>
    <m/>
    <m/>
    <m/>
    <s v="pagarme"/>
    <m/>
    <n v="3459563651"/>
    <m/>
    <m/>
    <m/>
    <m/>
    <m/>
    <m/>
    <m/>
    <m/>
    <s v="2024-10-30 09:47:03Z"/>
    <m/>
    <m/>
    <s v="EFBBD09F8FF74B6EBC07CCC716DADE6D"/>
    <s v="6C3720F7D1A3462BA37E56C892132819"/>
    <m/>
    <n v="1"/>
    <m/>
    <s v="false"/>
    <n v="0"/>
    <s v="NA"/>
    <s v="NA"/>
    <s v="BRL"/>
    <m/>
    <s v="003003118"/>
    <s v="BRA"/>
    <s v="003003118"/>
    <m/>
    <s v="Faturado"/>
    <m/>
  </r>
  <r>
    <s v="Marketplace"/>
    <x v="15"/>
    <n v="514925"/>
    <d v="2024-10-30T00:00:00"/>
    <x v="15"/>
    <s v="Nathalha"/>
    <s v="Domingues"/>
    <s v="04244641017"/>
    <s v="nathalhapedrosod@gmail.com"/>
    <n v="5551998865568"/>
    <s v="MS"/>
    <s v="Maracaju"/>
    <n v="5190639969621"/>
    <s v="residential"/>
    <s v="Lucas Magnan "/>
    <s v="Av. Mal. Floriano"/>
    <n v="1261"/>
    <s v="Áster Máquinas (John Deere)"/>
    <s v="Vila Prateada "/>
    <m/>
    <s v="79150-000"/>
    <s v="PAC"/>
    <s v="PN Correios PAC"/>
    <s v="2024-11-12 09:46:42Z"/>
    <s v="9bd"/>
    <s v="Faturado"/>
    <s v="2024-10-30 17:06:25Z"/>
    <s v="cpc"/>
    <s v="google"/>
    <m/>
    <x v="0"/>
    <s v="Pix"/>
    <n v="1"/>
    <n v="125.84"/>
    <n v="1"/>
    <n v="61010"/>
    <s v="/10/76/80/92/"/>
    <x v="7"/>
    <x v="7"/>
    <n v="99.9"/>
    <n v="31.46"/>
    <s v="31.46"/>
    <s v="/deo-colonia-splash-jasmim-manaca-120ml-piatan/p"/>
    <m/>
    <m/>
    <m/>
    <m/>
    <s v="6.69"/>
    <n v="0"/>
    <s v="125.84"/>
    <s v="-273.76"/>
    <s v="Esquenta com 65% OFF, A Vista, Frete grátis"/>
    <m/>
    <m/>
    <s v="AK616727910BR"/>
    <s v="tfddmr"/>
    <m/>
    <s v="Piatan"/>
    <s v="Obsolete"/>
    <m/>
    <m/>
    <m/>
    <m/>
    <m/>
    <s v="pagarme"/>
    <m/>
    <n v="3459563651"/>
    <m/>
    <m/>
    <m/>
    <m/>
    <m/>
    <m/>
    <m/>
    <m/>
    <s v="2024-10-30 09:47:03Z"/>
    <m/>
    <m/>
    <s v="EFBBD09F8FF74B6EBC07CCC716DADE6D"/>
    <s v="6C3720F7D1A3462BA37E56C892132819"/>
    <m/>
    <n v="1"/>
    <m/>
    <s v="false"/>
    <n v="0"/>
    <s v="NA"/>
    <s v="NA"/>
    <s v="BRL"/>
    <m/>
    <s v="003003118"/>
    <s v="BRA"/>
    <s v="003003118"/>
    <m/>
    <s v="Faturado"/>
    <m/>
  </r>
  <r>
    <s v="Marketplace"/>
    <x v="16"/>
    <n v="514923"/>
    <d v="2024-10-30T00:00:00"/>
    <x v="16"/>
    <s v="Francisco "/>
    <s v="Alves "/>
    <n v="33896527878"/>
    <s v="francisco-thutha@hotmail.com"/>
    <n v="5511984729288"/>
    <s v="SP"/>
    <s v="São Paulo"/>
    <n v="5190584316237"/>
    <s v="residential"/>
    <s v="Francisco  Alves "/>
    <s v="Rua Lutécia"/>
    <n v="981"/>
    <s v="Entregar seg/sex 8:30 as 17:30"/>
    <s v="Vila Carrão"/>
    <m/>
    <s v="03423-000"/>
    <s v="Jadlog"/>
    <s v="PN Jadlog"/>
    <s v="2024-11-04 08:00:00Z"/>
    <s v="3bd"/>
    <s v="Preparando Entrega"/>
    <s v="2024-10-30 08:00:23Z"/>
    <s v="cpc"/>
    <s v="google"/>
    <m/>
    <x v="1"/>
    <s v="Mastercard"/>
    <n v="1"/>
    <n v="103.35"/>
    <n v="7"/>
    <n v="1006"/>
    <s v="/10/76/79/89/"/>
    <x v="2"/>
    <x v="2"/>
    <n v="21.9"/>
    <n v="6.89"/>
    <s v="48.23"/>
    <s v="/gel-dental-natural-de-roma-e-melaleuca-90g/p"/>
    <m/>
    <m/>
    <m/>
    <m/>
    <s v="9.72"/>
    <n v="0"/>
    <s v="103.35"/>
    <s v="-225.15"/>
    <s v="Esquenta com 65% OFF, Primeira Compra, Frete grátis"/>
    <m/>
    <m/>
    <m/>
    <s v="tfddmr"/>
    <m/>
    <s v="Piatan"/>
    <s v="Obsolete"/>
    <m/>
    <m/>
    <m/>
    <m/>
    <m/>
    <s v="pagarme"/>
    <n v="827415"/>
    <n v="3459048464"/>
    <n v="3459048464"/>
    <n v="550209"/>
    <n v="8202"/>
    <m/>
    <m/>
    <m/>
    <m/>
    <m/>
    <s v="2024-10-30 07:05:30Z"/>
    <m/>
    <m/>
    <s v="05255672ABE44EE995623672671DAD41"/>
    <s v="F955B7226F044006B51079AF932D7625"/>
    <m/>
    <n v="1"/>
    <m/>
    <s v="false"/>
    <n v="0"/>
    <s v="NA"/>
    <s v="NA"/>
    <s v="BRL"/>
    <m/>
    <m/>
    <s v="BRA"/>
    <m/>
    <m/>
    <s v="Preparando entrega"/>
    <m/>
  </r>
  <r>
    <s v="Marketplace"/>
    <x v="16"/>
    <n v="514923"/>
    <d v="2024-10-30T00:00:00"/>
    <x v="16"/>
    <s v="Francisco "/>
    <s v="Alves "/>
    <n v="33896527878"/>
    <s v="francisco-thutha@hotmail.com"/>
    <n v="5511984729288"/>
    <s v="SP"/>
    <s v="São Paulo"/>
    <n v="5190584316237"/>
    <s v="residential"/>
    <s v="Francisco  Alves "/>
    <s v="Rua Lutécia"/>
    <n v="981"/>
    <s v="Entregar seg/sex 8:30 as 17:30"/>
    <s v="Vila Carrão"/>
    <m/>
    <s v="03423-000"/>
    <s v="Jadlog"/>
    <s v="PN Jadlog"/>
    <s v="2024-11-04 08:00:00Z"/>
    <s v="3bd"/>
    <s v="Preparando Entrega"/>
    <s v="2024-10-30 08:00:23Z"/>
    <s v="cpc"/>
    <s v="google"/>
    <m/>
    <x v="1"/>
    <s v="Mastercard"/>
    <n v="1"/>
    <n v="103.35"/>
    <n v="8"/>
    <n v="1110"/>
    <s v="/10/76/79/89/"/>
    <x v="3"/>
    <x v="3"/>
    <n v="21.9"/>
    <n v="6.89"/>
    <s v="55.12"/>
    <s v="/gel-dental-natural-de-hortela-com-gengibre-e-melaleuca-90g/p"/>
    <m/>
    <m/>
    <m/>
    <m/>
    <s v="11.11"/>
    <n v="0"/>
    <s v="103.35"/>
    <s v="-225.15"/>
    <s v="Esquenta com 65% OFF, Primeira Compra, Frete grátis"/>
    <m/>
    <m/>
    <m/>
    <s v="tfddmr"/>
    <m/>
    <s v="Piatan"/>
    <s v="Obsolete"/>
    <m/>
    <m/>
    <m/>
    <m/>
    <m/>
    <s v="pagarme"/>
    <n v="827415"/>
    <n v="3459048464"/>
    <n v="3459048464"/>
    <n v="550209"/>
    <n v="8202"/>
    <m/>
    <m/>
    <m/>
    <m/>
    <m/>
    <s v="2024-10-30 07:05:30Z"/>
    <m/>
    <m/>
    <s v="05255672ABE44EE995623672671DAD41"/>
    <s v="F955B7226F044006B51079AF932D7625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3"/>
    <n v="61010"/>
    <s v="/10/76/80/92/"/>
    <x v="7"/>
    <x v="7"/>
    <n v="99.9"/>
    <n v="34.96"/>
    <s v="104.88"/>
    <s v="/deo-colonia-splash-jasmim-manaca-120ml-piatan/p"/>
    <m/>
    <m/>
    <m/>
    <m/>
    <s v="38.78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1"/>
    <n v="61050"/>
    <s v="/10/76/80/92/"/>
    <x v="4"/>
    <x v="4"/>
    <n v="99.9"/>
    <n v="34.96"/>
    <s v="34.96"/>
    <s v="/deo-colonia-splash-seriguela-120ml-piatan/p"/>
    <m/>
    <m/>
    <m/>
    <m/>
    <s v="12.93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2"/>
    <n v="1403"/>
    <s v="/10/76/79/88/"/>
    <x v="19"/>
    <x v="19"/>
    <n v="29.9"/>
    <n v="29.9"/>
    <s v="59.8"/>
    <s v="/desodorante-roll-on-feminino-75ml/p"/>
    <m/>
    <m/>
    <m/>
    <m/>
    <s v="0.05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1"/>
    <n v="2201"/>
    <s v="/10/76/78/223/"/>
    <x v="17"/>
    <x v="17"/>
    <n v="49.9"/>
    <n v="17.46"/>
    <s v="17.46"/>
    <s v="/shampoo-hidrata-para-cabelos-ressecados-e-com-quimica-300ml/p"/>
    <m/>
    <m/>
    <m/>
    <m/>
    <s v="0.02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1"/>
    <n v="2103"/>
    <s v="/10/76/78/221/"/>
    <x v="14"/>
    <x v="14"/>
    <n v="59.9"/>
    <n v="20.96"/>
    <s v="20.96"/>
    <s v="/mascara-capilar-detox-piatan-280g/p"/>
    <m/>
    <m/>
    <m/>
    <m/>
    <s v="0.02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1"/>
    <n v="1110"/>
    <s v="/10/76/79/89/"/>
    <x v="3"/>
    <x v="3"/>
    <n v="21.9"/>
    <n v="7.66"/>
    <s v="7.66"/>
    <s v="/gel-dental-natural-de-hortela-com-gengibre-e-melaleuca-90g/p"/>
    <m/>
    <m/>
    <m/>
    <m/>
    <s v="0.02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1"/>
    <n v="1006"/>
    <s v="/10/76/79/89/"/>
    <x v="2"/>
    <x v="2"/>
    <n v="21.9"/>
    <n v="7.66"/>
    <s v="7.66"/>
    <s v="/gel-dental-natural-de-roma-e-melaleuca-90g/p"/>
    <m/>
    <m/>
    <m/>
    <m/>
    <s v="0.02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1"/>
    <n v="1111"/>
    <s v="/10/76/79/89/"/>
    <x v="6"/>
    <x v="6"/>
    <n v="21.9"/>
    <n v="7.66"/>
    <s v="7.66"/>
    <s v="/gel-dental-natural-de-carvao-ativado-90g/p"/>
    <m/>
    <m/>
    <m/>
    <m/>
    <s v="0.02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1"/>
    <n v="1096"/>
    <s v="/10/76/79/87/"/>
    <x v="20"/>
    <x v="20"/>
    <n v="39.9"/>
    <n v="39.9"/>
    <s v="39.9"/>
    <s v="/sabonete-em-barra-agata-5-unidades-de-20g/p"/>
    <m/>
    <m/>
    <m/>
    <m/>
    <s v="0.02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7"/>
    <n v="514919"/>
    <d v="2024-10-30T00:00:00"/>
    <x v="17"/>
    <s v="Maria "/>
    <s v="ALVES"/>
    <n v="14639741405"/>
    <s v="vitorinhaalves777@gmail.com"/>
    <n v="5583986190583"/>
    <s v="PB"/>
    <s v="Campina Grande "/>
    <n v="5190842191683"/>
    <s v="residential"/>
    <s v="Maria  Vitória "/>
    <s v="Rua Alcebíades Gonçalves Rocha "/>
    <n v="242"/>
    <m/>
    <s v="Santa Cruz "/>
    <m/>
    <s v="58471-335"/>
    <s v="PAC"/>
    <s v="PN Correios PAC"/>
    <s v="2024-11-11 08:00:00Z"/>
    <s v="8bd"/>
    <s v="Preparando Entrega"/>
    <s v="2024-10-30 07:30:34Z"/>
    <s v="cpc"/>
    <s v="meta"/>
    <s v="Nova [GE] [Vendas] Sazonais Estático - Full Adv "/>
    <x v="0"/>
    <s v="Mastercard"/>
    <n v="5"/>
    <n v="335.87"/>
    <n v="1"/>
    <n v="142828"/>
    <s v="/10/76/79/87/"/>
    <x v="21"/>
    <x v="21"/>
    <n v="49.9"/>
    <n v="34.93"/>
    <s v="34.93"/>
    <s v="/sabonete-intimo-feminino-em-barra-oleo-de-melaleuca-aloe-vera-80g/p"/>
    <m/>
    <m/>
    <m/>
    <m/>
    <s v="0.03"/>
    <n v="0"/>
    <s v="335.87"/>
    <s v="-388.83"/>
    <s v="Esquenta com 65% OFF, Frete grátis, Compre e Ganhe"/>
    <m/>
    <m/>
    <m/>
    <s v="tfddmr"/>
    <m/>
    <s v="Piatan"/>
    <s v="Obsolete"/>
    <m/>
    <m/>
    <m/>
    <m/>
    <m/>
    <s v="pagarme"/>
    <n v="775239"/>
    <n v="3459029130"/>
    <n v="3459029130"/>
    <n v="550209"/>
    <n v="6977"/>
    <m/>
    <m/>
    <m/>
    <m/>
    <m/>
    <s v="2024-10-30 06:57:14Z"/>
    <m/>
    <m/>
    <s v="868A601D3B3D44E18467F40CBDF3814B"/>
    <s v="E0131964EF254147A314EA27B6AA3437"/>
    <m/>
    <n v="1"/>
    <m/>
    <s v="false"/>
    <n v="0"/>
    <s v="NA"/>
    <s v="NA"/>
    <s v="BRL"/>
    <m/>
    <m/>
    <s v="BRA"/>
    <m/>
    <m/>
    <s v="Preparando entrega"/>
    <m/>
  </r>
  <r>
    <s v="Marketplace"/>
    <x v="18"/>
    <n v="514917"/>
    <d v="2024-10-29T00:00:00"/>
    <x v="18"/>
    <s v="Lenita"/>
    <s v="Cendretti"/>
    <n v="41002142865"/>
    <s v="lenita.cendretti@outlook.com"/>
    <n v="5512996652115"/>
    <s v="SP"/>
    <s v="Cachoeira Paulista"/>
    <n v="5190765450000"/>
    <s v="residential"/>
    <s v="Lenita Cendretti"/>
    <s v="Rua Joaquim Ferreira Junior"/>
    <n v="270"/>
    <m/>
    <s v="Parque Primavera"/>
    <m/>
    <s v="12630-000"/>
    <s v="Jadlog"/>
    <s v="PN Jadlog"/>
    <s v="2024-11-06 08:00:00Z"/>
    <s v="6bd"/>
    <s v="Preparando Entrega"/>
    <s v="2024-10-30 01:00:39Z"/>
    <s v="cpc"/>
    <s v="google"/>
    <m/>
    <x v="0"/>
    <s v="Pix"/>
    <n v="1"/>
    <n v="107.64"/>
    <n v="2"/>
    <n v="142806"/>
    <s v="/10/76/81/"/>
    <x v="22"/>
    <x v="22"/>
    <n v="59.8"/>
    <n v="53.82"/>
    <s v="107.64"/>
    <s v="/duo-sabonete-liquido-intimo-com-aloe-vera-150-ml/p"/>
    <m/>
    <m/>
    <m/>
    <m/>
    <s v="22.37"/>
    <n v="0"/>
    <s v="107.64"/>
    <s v="-11.96"/>
    <s v="A Vista, Frete grátis"/>
    <m/>
    <m/>
    <m/>
    <s v="tfddmr"/>
    <m/>
    <s v="Piatan"/>
    <s v="Obsolete"/>
    <m/>
    <m/>
    <m/>
    <m/>
    <m/>
    <s v="pagarme"/>
    <m/>
    <n v="3458756420"/>
    <m/>
    <m/>
    <m/>
    <m/>
    <m/>
    <m/>
    <m/>
    <m/>
    <s v="2024-10-29 23:29:33Z"/>
    <m/>
    <m/>
    <s v="953429B1FA3640999BBB37855C587AFF"/>
    <s v="C95A867E05144244807BC5FB4AF1CA65"/>
    <m/>
    <n v="1"/>
    <m/>
    <s v="false"/>
    <n v="0"/>
    <s v="NA"/>
    <s v="NA"/>
    <s v="BRL"/>
    <m/>
    <m/>
    <s v="BRA"/>
    <m/>
    <m/>
    <s v="Preparando entrega"/>
    <m/>
  </r>
  <r>
    <s v="Marketplace"/>
    <x v="19"/>
    <n v="514911"/>
    <d v="2024-10-29T00:00:00"/>
    <x v="19"/>
    <s v="Maria A."/>
    <s v="Souza Nascimento "/>
    <s v="01443560820"/>
    <s v="ci-souza@live.com"/>
    <n v="5583999564296"/>
    <s v="PB"/>
    <s v="João Pessoa"/>
    <n v="5190734246547"/>
    <s v="residential"/>
    <s v="Maria A. Souza Nascimento "/>
    <s v="Avenida Sapé"/>
    <n v="359"/>
    <s v="Ap 901"/>
    <s v="Manaíra"/>
    <m/>
    <s v="58038-381"/>
    <s v="PAC"/>
    <s v="PN Correios PAC"/>
    <s v="2024-11-08 08:00:00Z"/>
    <s v="8bd"/>
    <s v="Preparando Entrega"/>
    <s v="2024-10-29 21:30:20Z"/>
    <s v="cpc"/>
    <s v="meta"/>
    <s v="[GE] [Vendas] Sazonais - Semelhantes"/>
    <x v="0"/>
    <s v="Visa"/>
    <n v="4"/>
    <n v="102.52"/>
    <n v="2"/>
    <n v="1111"/>
    <s v="/10/76/79/89/"/>
    <x v="6"/>
    <x v="6"/>
    <n v="21.9"/>
    <n v="7.66"/>
    <s v="15.32"/>
    <s v="/gel-dental-natural-de-carvao-ativado-90g/p"/>
    <m/>
    <m/>
    <m/>
    <m/>
    <s v="4.78"/>
    <n v="0"/>
    <s v="102.52"/>
    <s v="-164.56"/>
    <s v="Esquenta com 65% OFF, Frete grátis"/>
    <m/>
    <m/>
    <m/>
    <s v="tfddmr"/>
    <m/>
    <s v="Piatan"/>
    <s v="Obsolete"/>
    <m/>
    <m/>
    <m/>
    <m/>
    <m/>
    <s v="pagarme"/>
    <n v="421859"/>
    <n v="3458371044"/>
    <n v="3458371044"/>
    <n v="422061"/>
    <n v="6022"/>
    <m/>
    <m/>
    <m/>
    <m/>
    <m/>
    <s v="2024-10-29 20:42:19Z"/>
    <m/>
    <m/>
    <s v="AFEE18F0BC674E2598F0217461E97087"/>
    <s v="49BF208CD85F49939CCAC0889D55C38F"/>
    <m/>
    <n v="1"/>
    <m/>
    <s v="false"/>
    <n v="0"/>
    <s v="NA"/>
    <s v="NA"/>
    <s v="BRL"/>
    <m/>
    <m/>
    <s v="BRA"/>
    <m/>
    <m/>
    <s v="Preparando entrega"/>
    <m/>
  </r>
  <r>
    <s v="Marketplace"/>
    <x v="19"/>
    <n v="514911"/>
    <d v="2024-10-29T00:00:00"/>
    <x v="19"/>
    <s v="Maria A."/>
    <s v="Souza Nascimento "/>
    <s v="01443560820"/>
    <s v="ci-souza@live.com"/>
    <n v="5583999564296"/>
    <s v="PB"/>
    <s v="João Pessoa"/>
    <n v="5190734246547"/>
    <s v="residential"/>
    <s v="Maria A. Souza Nascimento "/>
    <s v="Avenida Sapé"/>
    <n v="359"/>
    <s v="Ap 901"/>
    <s v="Manaíra"/>
    <m/>
    <s v="58038-381"/>
    <s v="PAC"/>
    <s v="PN Correios PAC"/>
    <s v="2024-11-08 08:00:00Z"/>
    <s v="8bd"/>
    <s v="Preparando Entrega"/>
    <s v="2024-10-29 21:30:20Z"/>
    <s v="cpc"/>
    <s v="meta"/>
    <s v="[GE] [Vendas] Sazonais - Semelhantes"/>
    <x v="0"/>
    <s v="Visa"/>
    <n v="4"/>
    <n v="102.52"/>
    <n v="2"/>
    <n v="1110"/>
    <s v="/10/76/79/89/"/>
    <x v="3"/>
    <x v="3"/>
    <n v="21.9"/>
    <n v="7.66"/>
    <s v="15.32"/>
    <s v="/gel-dental-natural-de-hortela-com-gengibre-e-melaleuca-90g/p"/>
    <m/>
    <m/>
    <m/>
    <m/>
    <s v="4.78"/>
    <n v="0"/>
    <s v="102.52"/>
    <s v="-164.56"/>
    <s v="Esquenta com 65% OFF, Frete grátis"/>
    <m/>
    <m/>
    <m/>
    <s v="tfddmr"/>
    <m/>
    <s v="Piatan"/>
    <s v="Obsolete"/>
    <m/>
    <m/>
    <m/>
    <m/>
    <m/>
    <s v="pagarme"/>
    <n v="421859"/>
    <n v="3458371044"/>
    <n v="3458371044"/>
    <n v="422061"/>
    <n v="6022"/>
    <m/>
    <m/>
    <m/>
    <m/>
    <m/>
    <s v="2024-10-29 20:42:19Z"/>
    <m/>
    <m/>
    <s v="AFEE18F0BC674E2598F0217461E97087"/>
    <s v="49BF208CD85F49939CCAC0889D55C38F"/>
    <m/>
    <n v="1"/>
    <m/>
    <s v="false"/>
    <n v="0"/>
    <s v="NA"/>
    <s v="NA"/>
    <s v="BRL"/>
    <m/>
    <m/>
    <s v="BRA"/>
    <m/>
    <m/>
    <s v="Preparando entrega"/>
    <m/>
  </r>
  <r>
    <s v="Marketplace"/>
    <x v="19"/>
    <n v="514911"/>
    <d v="2024-10-29T00:00:00"/>
    <x v="19"/>
    <s v="Maria A."/>
    <s v="Souza Nascimento "/>
    <s v="01443560820"/>
    <s v="ci-souza@live.com"/>
    <n v="5583999564296"/>
    <s v="PB"/>
    <s v="João Pessoa"/>
    <n v="5190734246547"/>
    <s v="residential"/>
    <s v="Maria A. Souza Nascimento "/>
    <s v="Avenida Sapé"/>
    <n v="359"/>
    <s v="Ap 901"/>
    <s v="Manaíra"/>
    <m/>
    <s v="58038-381"/>
    <s v="PAC"/>
    <s v="PN Correios PAC"/>
    <s v="2024-11-08 08:00:00Z"/>
    <s v="8bd"/>
    <s v="Preparando Entrega"/>
    <s v="2024-10-29 21:30:20Z"/>
    <s v="cpc"/>
    <s v="meta"/>
    <s v="[GE] [Vendas] Sazonais - Semelhantes"/>
    <x v="0"/>
    <s v="Visa"/>
    <n v="4"/>
    <n v="102.52"/>
    <n v="3"/>
    <n v="1006"/>
    <s v="/10/76/79/89/"/>
    <x v="2"/>
    <x v="2"/>
    <n v="21.9"/>
    <n v="7.66"/>
    <s v="22.98"/>
    <s v="/gel-dental-natural-de-roma-e-melaleuca-90g/p"/>
    <m/>
    <m/>
    <m/>
    <m/>
    <s v="7.16"/>
    <n v="0"/>
    <s v="102.52"/>
    <s v="-164.56"/>
    <s v="Esquenta com 65% OFF, Frete grátis"/>
    <m/>
    <m/>
    <m/>
    <s v="tfddmr"/>
    <m/>
    <s v="Piatan"/>
    <s v="Obsolete"/>
    <m/>
    <m/>
    <m/>
    <m/>
    <m/>
    <s v="pagarme"/>
    <n v="421859"/>
    <n v="3458371044"/>
    <n v="3458371044"/>
    <n v="422061"/>
    <n v="6022"/>
    <m/>
    <m/>
    <m/>
    <m/>
    <m/>
    <s v="2024-10-29 20:42:19Z"/>
    <m/>
    <m/>
    <s v="AFEE18F0BC674E2598F0217461E97087"/>
    <s v="49BF208CD85F49939CCAC0889D55C38F"/>
    <m/>
    <n v="1"/>
    <m/>
    <s v="false"/>
    <n v="0"/>
    <s v="NA"/>
    <s v="NA"/>
    <s v="BRL"/>
    <m/>
    <m/>
    <s v="BRA"/>
    <m/>
    <m/>
    <s v="Preparando entrega"/>
    <m/>
  </r>
  <r>
    <s v="Marketplace"/>
    <x v="19"/>
    <n v="514911"/>
    <d v="2024-10-29T00:00:00"/>
    <x v="19"/>
    <s v="Maria A."/>
    <s v="Souza Nascimento "/>
    <s v="01443560820"/>
    <s v="ci-souza@live.com"/>
    <n v="5583999564296"/>
    <s v="PB"/>
    <s v="João Pessoa"/>
    <n v="5190734246547"/>
    <s v="residential"/>
    <s v="Maria A. Souza Nascimento "/>
    <s v="Avenida Sapé"/>
    <n v="359"/>
    <s v="Ap 901"/>
    <s v="Manaíra"/>
    <m/>
    <s v="58038-381"/>
    <s v="PAC"/>
    <s v="PN Correios PAC"/>
    <s v="2024-11-08 08:00:00Z"/>
    <s v="8bd"/>
    <s v="Preparando Entrega"/>
    <s v="2024-10-29 21:30:20Z"/>
    <s v="cpc"/>
    <s v="meta"/>
    <s v="[GE] [Vendas] Sazonais - Semelhantes"/>
    <x v="0"/>
    <s v="Visa"/>
    <n v="4"/>
    <n v="102.52"/>
    <n v="2"/>
    <n v="2201"/>
    <s v="/10/76/78/223/"/>
    <x v="17"/>
    <x v="17"/>
    <n v="49.9"/>
    <n v="17.46"/>
    <s v="34.92"/>
    <s v="/shampoo-hidrata-para-cabelos-ressecados-e-com-quimica-300ml/p"/>
    <m/>
    <m/>
    <m/>
    <m/>
    <s v="4.78"/>
    <n v="0"/>
    <s v="102.52"/>
    <s v="-164.56"/>
    <s v="Esquenta com 65% OFF, Frete grátis"/>
    <m/>
    <m/>
    <m/>
    <s v="tfddmr"/>
    <m/>
    <s v="Piatan"/>
    <s v="Obsolete"/>
    <m/>
    <m/>
    <m/>
    <m/>
    <m/>
    <s v="pagarme"/>
    <n v="421859"/>
    <n v="3458371044"/>
    <n v="3458371044"/>
    <n v="422061"/>
    <n v="6022"/>
    <m/>
    <m/>
    <m/>
    <m/>
    <m/>
    <s v="2024-10-29 20:42:19Z"/>
    <m/>
    <m/>
    <s v="AFEE18F0BC674E2598F0217461E97087"/>
    <s v="49BF208CD85F49939CCAC0889D55C38F"/>
    <m/>
    <n v="1"/>
    <m/>
    <s v="false"/>
    <n v="0"/>
    <s v="NA"/>
    <s v="NA"/>
    <s v="BRL"/>
    <m/>
    <m/>
    <s v="BRA"/>
    <m/>
    <m/>
    <s v="Preparando entrega"/>
    <m/>
  </r>
  <r>
    <s v="Marketplace"/>
    <x v="19"/>
    <n v="514911"/>
    <d v="2024-10-29T00:00:00"/>
    <x v="19"/>
    <s v="Maria A."/>
    <s v="Souza Nascimento "/>
    <s v="01443560820"/>
    <s v="ci-souza@live.com"/>
    <n v="5583999564296"/>
    <s v="PB"/>
    <s v="João Pessoa"/>
    <n v="5190734246547"/>
    <s v="residential"/>
    <s v="Maria A. Souza Nascimento "/>
    <s v="Avenida Sapé"/>
    <n v="359"/>
    <s v="Ap 901"/>
    <s v="Manaíra"/>
    <m/>
    <s v="58038-381"/>
    <s v="PAC"/>
    <s v="PN Correios PAC"/>
    <s v="2024-11-08 08:00:00Z"/>
    <s v="8bd"/>
    <s v="Preparando Entrega"/>
    <s v="2024-10-29 21:30:20Z"/>
    <s v="cpc"/>
    <s v="meta"/>
    <s v="[GE] [Vendas] Sazonais - Semelhantes"/>
    <x v="0"/>
    <s v="Visa"/>
    <n v="4"/>
    <n v="102.52"/>
    <n v="2"/>
    <n v="142807"/>
    <s v="/10/76/82/96/"/>
    <x v="15"/>
    <x v="15"/>
    <n v="6.99"/>
    <n v="6.99"/>
    <s v="13.98"/>
    <s v="/mini-protetor-facial-sunveg-5g/p"/>
    <m/>
    <m/>
    <m/>
    <m/>
    <s v="4.78"/>
    <n v="0"/>
    <s v="102.52"/>
    <s v="-164.56"/>
    <s v="Esquenta com 65% OFF, Frete grátis"/>
    <m/>
    <m/>
    <m/>
    <s v="tfddmr"/>
    <m/>
    <s v="Piatan"/>
    <s v="Obsolete"/>
    <m/>
    <m/>
    <m/>
    <m/>
    <m/>
    <s v="pagarme"/>
    <n v="421859"/>
    <n v="3458371044"/>
    <n v="3458371044"/>
    <n v="422061"/>
    <n v="6022"/>
    <m/>
    <m/>
    <m/>
    <m/>
    <m/>
    <s v="2024-10-29 20:42:19Z"/>
    <m/>
    <m/>
    <s v="AFEE18F0BC674E2598F0217461E97087"/>
    <s v="49BF208CD85F49939CCAC0889D55C38F"/>
    <m/>
    <n v="1"/>
    <m/>
    <s v="false"/>
    <n v="0"/>
    <s v="NA"/>
    <s v="NA"/>
    <s v="BRL"/>
    <m/>
    <m/>
    <s v="BRA"/>
    <m/>
    <m/>
    <s v="Preparando entrega"/>
    <m/>
  </r>
  <r>
    <s v="Marketplace"/>
    <x v="20"/>
    <n v="514909"/>
    <d v="2024-10-29T00:00:00"/>
    <x v="20"/>
    <s v="Alair Fernanda"/>
    <s v="Lopes Cordazzo "/>
    <n v="76122000906"/>
    <s v="fernandacordazzo@yahoo.com.br"/>
    <n v="5549999172658"/>
    <s v="SC"/>
    <s v="São José do Cedro"/>
    <n v="5190732866811"/>
    <s v="residential"/>
    <s v="Alair Fernanda Lopes Cordazzo"/>
    <s v="R: Pe. Aurélio"/>
    <n v="235"/>
    <s v="Fórum de SJCedro "/>
    <s v="Centro "/>
    <m/>
    <s v="89930-000"/>
    <s v="Jadlog"/>
    <s v="PN Jadlog2"/>
    <s v="2024-11-18 08:00:00Z"/>
    <s v="14bd"/>
    <s v="Preparando Entrega"/>
    <s v="2024-10-29 21:30:25Z"/>
    <s v="cpc"/>
    <s v="meta"/>
    <s v="Nova [GE] [Vendas] Sazonais Estático - Full Adv "/>
    <x v="1"/>
    <s v="Pix"/>
    <n v="1"/>
    <n v="359.17"/>
    <n v="1"/>
    <n v="143029"/>
    <s v="/10/76/82/96/"/>
    <x v="23"/>
    <x v="23"/>
    <n v="129.9"/>
    <n v="105.22"/>
    <s v="105.22"/>
    <s v="/protetor-solar-facial-mineral-sunveg-fps-70-bege-medio-50ml/p"/>
    <m/>
    <m/>
    <m/>
    <m/>
    <s v="4.9"/>
    <n v="0"/>
    <s v="359.17"/>
    <s v="-112.73"/>
    <s v="A Vista, Primeira Compra, Frete grátis, Esquenta com 65% OFF"/>
    <m/>
    <m/>
    <m/>
    <s v="tfddmr"/>
    <m/>
    <s v="Piatan"/>
    <s v="Obsolete"/>
    <m/>
    <m/>
    <m/>
    <m/>
    <m/>
    <s v="pagarme"/>
    <m/>
    <n v="3458322524"/>
    <m/>
    <m/>
    <m/>
    <m/>
    <m/>
    <m/>
    <m/>
    <m/>
    <s v="2024-10-29 20:30:45Z"/>
    <m/>
    <m/>
    <s v="3E2D0264C5BE4F18883C6F2ECB69B499"/>
    <s v="8197A0F14A3449DDB50BEAE8CED78B5B"/>
    <m/>
    <n v="1"/>
    <m/>
    <s v="false"/>
    <n v="0"/>
    <s v="NA"/>
    <s v="NA"/>
    <s v="BRL"/>
    <m/>
    <m/>
    <s v="BRA"/>
    <m/>
    <m/>
    <s v="Preparando entrega"/>
    <m/>
  </r>
  <r>
    <s v="Marketplace"/>
    <x v="20"/>
    <n v="514909"/>
    <d v="2024-10-29T00:00:00"/>
    <x v="20"/>
    <s v="Alair Fernanda"/>
    <s v="Lopes Cordazzo "/>
    <n v="76122000906"/>
    <s v="fernandacordazzo@yahoo.com.br"/>
    <n v="5549999172658"/>
    <s v="SC"/>
    <s v="São José do Cedro"/>
    <n v="5190732866811"/>
    <s v="residential"/>
    <s v="Alair Fernanda Lopes Cordazzo"/>
    <s v="R: Pe. Aurélio"/>
    <n v="235"/>
    <s v="Fórum de SJCedro "/>
    <s v="Centro "/>
    <m/>
    <s v="89930-000"/>
    <s v="Jadlog"/>
    <s v="PN Jadlog2"/>
    <s v="2024-11-18 08:00:00Z"/>
    <s v="14bd"/>
    <s v="Preparando Entrega"/>
    <s v="2024-10-29 21:30:25Z"/>
    <s v="cpc"/>
    <s v="meta"/>
    <s v="Nova [GE] [Vendas] Sazonais Estático - Full Adv "/>
    <x v="1"/>
    <s v="Pix"/>
    <n v="1"/>
    <n v="359.17"/>
    <n v="2"/>
    <n v="1110"/>
    <s v="/10/76/79/89/"/>
    <x v="3"/>
    <x v="3"/>
    <n v="21.9"/>
    <n v="6.2"/>
    <s v="12.4"/>
    <s v="/gel-dental-natural-de-hortela-com-gengibre-e-melaleuca-90g/p"/>
    <m/>
    <m/>
    <m/>
    <m/>
    <s v="9.68"/>
    <n v="0"/>
    <s v="359.17"/>
    <s v="-112.73"/>
    <s v="A Vista, Primeira Compra, Frete grátis, Esquenta com 65% OFF"/>
    <m/>
    <m/>
    <m/>
    <s v="tfddmr"/>
    <m/>
    <s v="Piatan"/>
    <s v="Obsolete"/>
    <m/>
    <m/>
    <m/>
    <m/>
    <m/>
    <s v="pagarme"/>
    <m/>
    <n v="3458322524"/>
    <m/>
    <m/>
    <m/>
    <m/>
    <m/>
    <m/>
    <m/>
    <m/>
    <s v="2024-10-29 20:30:45Z"/>
    <m/>
    <m/>
    <s v="3E2D0264C5BE4F18883C6F2ECB69B499"/>
    <s v="8197A0F14A3449DDB50BEAE8CED78B5B"/>
    <m/>
    <n v="1"/>
    <m/>
    <s v="false"/>
    <n v="0"/>
    <s v="NA"/>
    <s v="NA"/>
    <s v="BRL"/>
    <m/>
    <m/>
    <s v="BRA"/>
    <m/>
    <m/>
    <s v="Preparando entrega"/>
    <m/>
  </r>
  <r>
    <s v="Marketplace"/>
    <x v="20"/>
    <n v="514909"/>
    <d v="2024-10-29T00:00:00"/>
    <x v="20"/>
    <s v="Alair Fernanda"/>
    <s v="Lopes Cordazzo "/>
    <n v="76122000906"/>
    <s v="fernandacordazzo@yahoo.com.br"/>
    <n v="5549999172658"/>
    <s v="SC"/>
    <s v="São José do Cedro"/>
    <n v="5190732866811"/>
    <s v="residential"/>
    <s v="Alair Fernanda Lopes Cordazzo"/>
    <s v="R: Pe. Aurélio"/>
    <n v="235"/>
    <s v="Fórum de SJCedro "/>
    <s v="Centro "/>
    <m/>
    <s v="89930-000"/>
    <s v="Jadlog"/>
    <s v="PN Jadlog2"/>
    <s v="2024-11-18 08:00:00Z"/>
    <s v="14bd"/>
    <s v="Preparando Entrega"/>
    <s v="2024-10-29 21:30:25Z"/>
    <s v="cpc"/>
    <s v="meta"/>
    <s v="Nova [GE] [Vendas] Sazonais Estático - Full Adv "/>
    <x v="1"/>
    <s v="Pix"/>
    <n v="1"/>
    <n v="359.17"/>
    <n v="1"/>
    <n v="1403"/>
    <s v="/10/76/79/88/"/>
    <x v="19"/>
    <x v="19"/>
    <n v="29.9"/>
    <n v="24.22"/>
    <s v="24.22"/>
    <s v="/desodorante-roll-on-feminino-75ml/p"/>
    <m/>
    <m/>
    <m/>
    <m/>
    <s v="4.9"/>
    <n v="0"/>
    <s v="359.17"/>
    <s v="-112.73"/>
    <s v="A Vista, Primeira Compra, Frete grátis, Esquenta com 65% OFF"/>
    <m/>
    <m/>
    <m/>
    <s v="tfddmr"/>
    <m/>
    <s v="Piatan"/>
    <s v="Obsolete"/>
    <m/>
    <m/>
    <m/>
    <m/>
    <m/>
    <s v="pagarme"/>
    <m/>
    <n v="3458322524"/>
    <m/>
    <m/>
    <m/>
    <m/>
    <m/>
    <m/>
    <m/>
    <m/>
    <s v="2024-10-29 20:30:45Z"/>
    <m/>
    <m/>
    <s v="3E2D0264C5BE4F18883C6F2ECB69B499"/>
    <s v="8197A0F14A3449DDB50BEAE8CED78B5B"/>
    <m/>
    <n v="1"/>
    <m/>
    <s v="false"/>
    <n v="0"/>
    <s v="NA"/>
    <s v="NA"/>
    <s v="BRL"/>
    <m/>
    <m/>
    <s v="BRA"/>
    <m/>
    <m/>
    <s v="Preparando entrega"/>
    <m/>
  </r>
  <r>
    <s v="Marketplace"/>
    <x v="20"/>
    <n v="514909"/>
    <d v="2024-10-29T00:00:00"/>
    <x v="20"/>
    <s v="Alair Fernanda"/>
    <s v="Lopes Cordazzo "/>
    <n v="76122000906"/>
    <s v="fernandacordazzo@yahoo.com.br"/>
    <n v="5549999172658"/>
    <s v="SC"/>
    <s v="São José do Cedro"/>
    <n v="5190732866811"/>
    <s v="residential"/>
    <s v="Alair Fernanda Lopes Cordazzo"/>
    <s v="R: Pe. Aurélio"/>
    <n v="235"/>
    <s v="Fórum de SJCedro "/>
    <s v="Centro "/>
    <m/>
    <s v="89930-000"/>
    <s v="Jadlog"/>
    <s v="PN Jadlog2"/>
    <s v="2024-11-18 08:00:00Z"/>
    <s v="14bd"/>
    <s v="Preparando Entrega"/>
    <s v="2024-10-29 21:30:25Z"/>
    <s v="cpc"/>
    <s v="meta"/>
    <s v="Nova [GE] [Vendas] Sazonais Estático - Full Adv "/>
    <x v="1"/>
    <s v="Pix"/>
    <n v="1"/>
    <n v="359.17"/>
    <n v="1"/>
    <n v="142795"/>
    <s v="/10/76/79/87/"/>
    <x v="24"/>
    <x v="24"/>
    <n v="34.9"/>
    <n v="28.27"/>
    <s v="28.27"/>
    <s v="/sabonete-liquido-intimo-melaleuca-aloe-vera-150-ml/p"/>
    <m/>
    <m/>
    <m/>
    <m/>
    <s v="4.84"/>
    <n v="0"/>
    <s v="359.17"/>
    <s v="-112.73"/>
    <s v="A Vista, Primeira Compra, Frete grátis, Esquenta com 65% OFF"/>
    <m/>
    <m/>
    <m/>
    <s v="tfddmr"/>
    <m/>
    <s v="Piatan"/>
    <s v="Obsolete"/>
    <m/>
    <m/>
    <m/>
    <m/>
    <m/>
    <s v="pagarme"/>
    <m/>
    <n v="3458322524"/>
    <m/>
    <m/>
    <m/>
    <m/>
    <m/>
    <m/>
    <m/>
    <m/>
    <s v="2024-10-29 20:30:45Z"/>
    <m/>
    <m/>
    <s v="3E2D0264C5BE4F18883C6F2ECB69B499"/>
    <s v="8197A0F14A3449DDB50BEAE8CED78B5B"/>
    <m/>
    <n v="1"/>
    <m/>
    <s v="false"/>
    <n v="0"/>
    <s v="NA"/>
    <s v="NA"/>
    <s v="BRL"/>
    <m/>
    <m/>
    <s v="BRA"/>
    <m/>
    <m/>
    <s v="Preparando entrega"/>
    <m/>
  </r>
  <r>
    <s v="Marketplace"/>
    <x v="20"/>
    <n v="514909"/>
    <d v="2024-10-29T00:00:00"/>
    <x v="20"/>
    <s v="Alair Fernanda"/>
    <s v="Lopes Cordazzo "/>
    <n v="76122000906"/>
    <s v="fernandacordazzo@yahoo.com.br"/>
    <n v="5549999172658"/>
    <s v="SC"/>
    <s v="São José do Cedro"/>
    <n v="5190732866811"/>
    <s v="residential"/>
    <s v="Alair Fernanda Lopes Cordazzo"/>
    <s v="R: Pe. Aurélio"/>
    <n v="235"/>
    <s v="Fórum de SJCedro "/>
    <s v="Centro "/>
    <m/>
    <s v="89930-000"/>
    <s v="Jadlog"/>
    <s v="PN Jadlog2"/>
    <s v="2024-11-18 08:00:00Z"/>
    <s v="14bd"/>
    <s v="Preparando Entrega"/>
    <s v="2024-10-29 21:30:25Z"/>
    <s v="cpc"/>
    <s v="meta"/>
    <s v="Nova [GE] [Vendas] Sazonais Estático - Full Adv "/>
    <x v="1"/>
    <s v="Pix"/>
    <n v="1"/>
    <n v="359.17"/>
    <n v="2"/>
    <n v="143125"/>
    <s v="/10/76/81/"/>
    <x v="25"/>
    <x v="25"/>
    <n v="116.7"/>
    <n v="94.53"/>
    <s v="189.06"/>
    <s v="/kit-higiene-diaria/p"/>
    <m/>
    <m/>
    <m/>
    <m/>
    <s v="19.61"/>
    <n v="0"/>
    <s v="359.17"/>
    <s v="-112.73"/>
    <s v="A Vista, Primeira Compra, Frete grátis, Esquenta com 65% OFF"/>
    <m/>
    <m/>
    <m/>
    <s v="tfddmr"/>
    <m/>
    <s v="Piatan"/>
    <s v="Obsolete"/>
    <m/>
    <m/>
    <m/>
    <m/>
    <m/>
    <s v="pagarme"/>
    <m/>
    <n v="3458322524"/>
    <m/>
    <m/>
    <m/>
    <m/>
    <m/>
    <m/>
    <m/>
    <m/>
    <s v="2024-10-29 20:30:45Z"/>
    <m/>
    <m/>
    <s v="3E2D0264C5BE4F18883C6F2ECB69B499"/>
    <s v="8197A0F14A3449DDB50BEAE8CED78B5B"/>
    <m/>
    <n v="1"/>
    <m/>
    <s v="false"/>
    <n v="0"/>
    <s v="NA"/>
    <s v="NA"/>
    <s v="BRL"/>
    <m/>
    <m/>
    <s v="BRA"/>
    <m/>
    <m/>
    <s v="Preparando entrega"/>
    <m/>
  </r>
  <r>
    <s v="Marketplace"/>
    <x v="21"/>
    <n v="514907"/>
    <d v="2024-10-29T00:00:00"/>
    <x v="21"/>
    <s v="Luciana"/>
    <s v="Cavalcante"/>
    <n v="46184636863"/>
    <s v="belleanalu72@outlook.com"/>
    <n v="5511942959300"/>
    <s v="SP"/>
    <s v="São Paulo"/>
    <n v="5190728172852"/>
    <s v="residential"/>
    <s v="Luciana Cavalcante"/>
    <s v="Rua Correia da Câmara"/>
    <n v="452"/>
    <n v="1904"/>
    <s v="Vila Tolstoi"/>
    <m/>
    <s v="03268-160"/>
    <s v="PAC"/>
    <s v="PN Correios PAC"/>
    <s v="2024-11-06 08:00:00Z"/>
    <s v="6bd"/>
    <s v="Faturado"/>
    <s v="2024-10-30 17:06:22Z"/>
    <m/>
    <m/>
    <m/>
    <x v="4"/>
    <s v="Pix"/>
    <n v="1"/>
    <n v="244.45"/>
    <n v="2"/>
    <n v="2502"/>
    <s v="/10/76/78/99/"/>
    <x v="26"/>
    <x v="26"/>
    <n v="62.9"/>
    <n v="45.29"/>
    <s v="90.58"/>
    <s v="/shampoo-piatan-proteina-de-arroz-e-xilitol-300ml/p"/>
    <m/>
    <m/>
    <m/>
    <m/>
    <s v="0.08"/>
    <n v="0"/>
    <s v="244.45"/>
    <s v="-95.05"/>
    <s v="Influencer 20%OFF, A Vista, Frete grátis"/>
    <m/>
    <m/>
    <s v="AK616727353BR"/>
    <s v="tfddmr"/>
    <m/>
    <s v="Piatan"/>
    <s v="Obsolete"/>
    <m/>
    <m/>
    <m/>
    <m/>
    <m/>
    <s v="pagarme"/>
    <m/>
    <n v="3458224673"/>
    <m/>
    <m/>
    <m/>
    <m/>
    <m/>
    <m/>
    <m/>
    <m/>
    <s v="2024-10-29 20:05:43Z"/>
    <m/>
    <m/>
    <s v="3C6CADF00EB544DA91840646BB3E4561"/>
    <s v="BE1D0C0453724B19A63E73A98FF427DB"/>
    <m/>
    <n v="1"/>
    <m/>
    <s v="false"/>
    <n v="0"/>
    <s v="NA"/>
    <s v="NA"/>
    <s v="BRL"/>
    <m/>
    <s v="003003116"/>
    <s v="BRA"/>
    <s v="003003116"/>
    <m/>
    <s v="Faturado"/>
    <m/>
  </r>
  <r>
    <s v="Marketplace"/>
    <x v="21"/>
    <n v="514907"/>
    <d v="2024-10-29T00:00:00"/>
    <x v="21"/>
    <s v="Luciana"/>
    <s v="Cavalcante"/>
    <n v="46184636863"/>
    <s v="belleanalu72@outlook.com"/>
    <n v="5511942959300"/>
    <s v="SP"/>
    <s v="São Paulo"/>
    <n v="5190728172852"/>
    <s v="residential"/>
    <s v="Luciana Cavalcante"/>
    <s v="Rua Correia da Câmara"/>
    <n v="452"/>
    <n v="1904"/>
    <s v="Vila Tolstoi"/>
    <m/>
    <s v="03268-160"/>
    <s v="PAC"/>
    <s v="PN Correios PAC"/>
    <s v="2024-11-06 08:00:00Z"/>
    <s v="6bd"/>
    <s v="Faturado"/>
    <s v="2024-10-30 17:06:22Z"/>
    <m/>
    <m/>
    <m/>
    <x v="4"/>
    <s v="Pix"/>
    <n v="1"/>
    <n v="244.45"/>
    <n v="2"/>
    <n v="2500"/>
    <s v="/10/76/78/99/"/>
    <x v="27"/>
    <x v="27"/>
    <n v="56.9"/>
    <n v="40.97"/>
    <s v="81.94"/>
    <s v="/condicionador-proteina-de-arroz-e-xilitol-300ml/p"/>
    <m/>
    <m/>
    <m/>
    <m/>
    <s v="0.08"/>
    <n v="0"/>
    <s v="244.45"/>
    <s v="-95.05"/>
    <s v="Influencer 20%OFF, A Vista, Frete grátis"/>
    <m/>
    <m/>
    <s v="AK616727353BR"/>
    <s v="tfddmr"/>
    <m/>
    <s v="Piatan"/>
    <s v="Obsolete"/>
    <m/>
    <m/>
    <m/>
    <m/>
    <m/>
    <s v="pagarme"/>
    <m/>
    <n v="3458224673"/>
    <m/>
    <m/>
    <m/>
    <m/>
    <m/>
    <m/>
    <m/>
    <m/>
    <s v="2024-10-29 20:05:43Z"/>
    <m/>
    <m/>
    <s v="3C6CADF00EB544DA91840646BB3E4561"/>
    <s v="BE1D0C0453724B19A63E73A98FF427DB"/>
    <m/>
    <n v="1"/>
    <m/>
    <s v="false"/>
    <n v="0"/>
    <s v="NA"/>
    <s v="NA"/>
    <s v="BRL"/>
    <m/>
    <s v="003003116"/>
    <s v="BRA"/>
    <s v="003003116"/>
    <m/>
    <s v="Faturado"/>
    <m/>
  </r>
  <r>
    <s v="Marketplace"/>
    <x v="21"/>
    <n v="514907"/>
    <d v="2024-10-29T00:00:00"/>
    <x v="21"/>
    <s v="Luciana"/>
    <s v="Cavalcante"/>
    <n v="46184636863"/>
    <s v="belleanalu72@outlook.com"/>
    <n v="5511942959300"/>
    <s v="SP"/>
    <s v="São Paulo"/>
    <n v="5190728172852"/>
    <s v="residential"/>
    <s v="Luciana Cavalcante"/>
    <s v="Rua Correia da Câmara"/>
    <n v="452"/>
    <n v="1904"/>
    <s v="Vila Tolstoi"/>
    <m/>
    <s v="03268-160"/>
    <s v="PAC"/>
    <s v="PN Correios PAC"/>
    <s v="2024-11-06 08:00:00Z"/>
    <s v="6bd"/>
    <s v="Faturado"/>
    <s v="2024-10-30 17:06:22Z"/>
    <m/>
    <m/>
    <m/>
    <x v="4"/>
    <s v="Pix"/>
    <n v="1"/>
    <n v="244.45"/>
    <n v="1"/>
    <n v="142817"/>
    <s v="/10/76/80/92/"/>
    <x v="5"/>
    <x v="5"/>
    <n v="99.9"/>
    <n v="71.930000000000007"/>
    <s v="71.93"/>
    <s v="/deo-colonia-splash-cereja-do-cerrado-120ml/p"/>
    <m/>
    <m/>
    <m/>
    <m/>
    <s v="21.74"/>
    <n v="0"/>
    <s v="244.45"/>
    <s v="-95.05"/>
    <s v="Influencer 20%OFF, A Vista, Frete grátis"/>
    <m/>
    <m/>
    <s v="AK616727353BR"/>
    <s v="tfddmr"/>
    <m/>
    <s v="Piatan"/>
    <s v="Obsolete"/>
    <m/>
    <m/>
    <m/>
    <m/>
    <m/>
    <s v="pagarme"/>
    <m/>
    <n v="3458224673"/>
    <m/>
    <m/>
    <m/>
    <m/>
    <m/>
    <m/>
    <m/>
    <m/>
    <s v="2024-10-29 20:05:43Z"/>
    <m/>
    <m/>
    <s v="3C6CADF00EB544DA91840646BB3E4561"/>
    <s v="BE1D0C0453724B19A63E73A98FF427DB"/>
    <m/>
    <n v="1"/>
    <m/>
    <s v="false"/>
    <n v="0"/>
    <s v="NA"/>
    <s v="NA"/>
    <s v="BRL"/>
    <m/>
    <s v="003003116"/>
    <s v="BRA"/>
    <s v="003003116"/>
    <m/>
    <s v="Faturado"/>
    <m/>
  </r>
  <r>
    <s v="Marketplace"/>
    <x v="22"/>
    <n v="514903"/>
    <d v="2024-10-29T00:00:00"/>
    <x v="22"/>
    <s v="Pericles"/>
    <s v="Neto"/>
    <s v="05523604577"/>
    <s v="periclesneto@outlook.com.br"/>
    <n v="5571993093636"/>
    <s v="BA"/>
    <s v="Salvador"/>
    <n v="5143247077791"/>
    <s v="residential"/>
    <s v="Pericles Neto"/>
    <s v="Rua Desembargador Adolfo Leitão Guerra"/>
    <n v="190"/>
    <s v="Village praia de aleluia casa 08"/>
    <s v="Stella Maris"/>
    <m/>
    <s v="41601-060"/>
    <s v="Jadlog"/>
    <s v="PN Jadlog2"/>
    <s v="2024-11-06 17:31:13Z"/>
    <s v="6bd"/>
    <s v="Preparando Entrega"/>
    <s v="2024-10-29 18:30:20Z"/>
    <m/>
    <m/>
    <m/>
    <x v="5"/>
    <s v="Pix"/>
    <n v="1"/>
    <n v="117.4"/>
    <n v="2"/>
    <n v="1110"/>
    <s v="/10/76/79/89/"/>
    <x v="3"/>
    <x v="3"/>
    <n v="21.9"/>
    <n v="6.78"/>
    <s v="13.56"/>
    <s v="/gel-dental-natural-de-hortela-com-gengibre-e-melaleuca-90g/p"/>
    <m/>
    <m/>
    <m/>
    <m/>
    <s v="7.72"/>
    <n v="0"/>
    <s v="117.4"/>
    <n v="-58"/>
    <s v="Esquenta com 65% OFF, A Vista, Cupom Pericles, Frete grátis"/>
    <m/>
    <m/>
    <m/>
    <s v="tfddmr"/>
    <m/>
    <s v="Piatan"/>
    <s v="Obsolete"/>
    <m/>
    <m/>
    <m/>
    <m/>
    <m/>
    <s v="pagarme"/>
    <m/>
    <n v="3457444341"/>
    <m/>
    <m/>
    <m/>
    <m/>
    <m/>
    <m/>
    <m/>
    <m/>
    <s v="2024-10-29 17:31:38Z"/>
    <m/>
    <m/>
    <s v="4D0559D0C880466FA3639DA85545296A"/>
    <s v="F865CA1B8EAD41FD8D64C470DDD4ED6D"/>
    <m/>
    <n v="1"/>
    <m/>
    <s v="false"/>
    <n v="0"/>
    <s v="NA"/>
    <s v="NA"/>
    <s v="BRL"/>
    <m/>
    <m/>
    <s v="BRA"/>
    <m/>
    <m/>
    <s v="Preparando entrega"/>
    <m/>
  </r>
  <r>
    <s v="Marketplace"/>
    <x v="22"/>
    <n v="514903"/>
    <d v="2024-10-29T00:00:00"/>
    <x v="22"/>
    <s v="Pericles"/>
    <s v="Neto"/>
    <s v="05523604577"/>
    <s v="periclesneto@outlook.com.br"/>
    <n v="5571993093636"/>
    <s v="BA"/>
    <s v="Salvador"/>
    <n v="5143247077791"/>
    <s v="residential"/>
    <s v="Pericles Neto"/>
    <s v="Rua Desembargador Adolfo Leitão Guerra"/>
    <n v="190"/>
    <s v="Village praia de aleluia casa 08"/>
    <s v="Stella Maris"/>
    <m/>
    <s v="41601-060"/>
    <s v="Jadlog"/>
    <s v="PN Jadlog2"/>
    <s v="2024-11-06 17:31:13Z"/>
    <s v="6bd"/>
    <s v="Preparando Entrega"/>
    <s v="2024-10-29 18:30:20Z"/>
    <m/>
    <m/>
    <m/>
    <x v="5"/>
    <s v="Pix"/>
    <n v="1"/>
    <n v="117.4"/>
    <n v="1"/>
    <n v="1006"/>
    <s v="/10/76/79/89/"/>
    <x v="2"/>
    <x v="2"/>
    <n v="21.9"/>
    <n v="6.78"/>
    <s v="6.78"/>
    <s v="/gel-dental-natural-de-roma-e-melaleuca-90g/p"/>
    <m/>
    <m/>
    <m/>
    <m/>
    <s v="3.87"/>
    <n v="0"/>
    <s v="117.4"/>
    <n v="-58"/>
    <s v="Esquenta com 65% OFF, A Vista, Cupom Pericles, Frete grátis"/>
    <m/>
    <m/>
    <m/>
    <s v="tfddmr"/>
    <m/>
    <s v="Piatan"/>
    <s v="Obsolete"/>
    <m/>
    <m/>
    <m/>
    <m/>
    <m/>
    <s v="pagarme"/>
    <m/>
    <n v="3457444341"/>
    <m/>
    <m/>
    <m/>
    <m/>
    <m/>
    <m/>
    <m/>
    <m/>
    <s v="2024-10-29 17:31:38Z"/>
    <m/>
    <m/>
    <s v="4D0559D0C880466FA3639DA85545296A"/>
    <s v="F865CA1B8EAD41FD8D64C470DDD4ED6D"/>
    <m/>
    <n v="1"/>
    <m/>
    <s v="false"/>
    <n v="0"/>
    <s v="NA"/>
    <s v="NA"/>
    <s v="BRL"/>
    <m/>
    <m/>
    <s v="BRA"/>
    <m/>
    <m/>
    <s v="Preparando entrega"/>
    <m/>
  </r>
  <r>
    <s v="Marketplace"/>
    <x v="22"/>
    <n v="514903"/>
    <d v="2024-10-29T00:00:00"/>
    <x v="22"/>
    <s v="Pericles"/>
    <s v="Neto"/>
    <s v="05523604577"/>
    <s v="periclesneto@outlook.com.br"/>
    <n v="5571993093636"/>
    <s v="BA"/>
    <s v="Salvador"/>
    <n v="5143247077791"/>
    <s v="residential"/>
    <s v="Pericles Neto"/>
    <s v="Rua Desembargador Adolfo Leitão Guerra"/>
    <n v="190"/>
    <s v="Village praia de aleluia casa 08"/>
    <s v="Stella Maris"/>
    <m/>
    <s v="41601-060"/>
    <s v="Jadlog"/>
    <s v="PN Jadlog2"/>
    <s v="2024-11-06 17:31:13Z"/>
    <s v="6bd"/>
    <s v="Preparando Entrega"/>
    <s v="2024-10-29 18:30:20Z"/>
    <m/>
    <m/>
    <m/>
    <x v="5"/>
    <s v="Pix"/>
    <n v="1"/>
    <n v="117.4"/>
    <n v="2"/>
    <n v="1603"/>
    <s v="/10/76/79/88/"/>
    <x v="10"/>
    <x v="10"/>
    <n v="29.9"/>
    <n v="26.45"/>
    <s v="52.9"/>
    <s v="/desodorante-roll-on-unissex-75ml/p"/>
    <m/>
    <m/>
    <m/>
    <m/>
    <s v="7.83"/>
    <n v="0"/>
    <s v="117.4"/>
    <n v="-58"/>
    <s v="Esquenta com 65% OFF, A Vista, Cupom Pericles, Frete grátis"/>
    <m/>
    <m/>
    <m/>
    <s v="tfddmr"/>
    <m/>
    <s v="Piatan"/>
    <s v="Obsolete"/>
    <m/>
    <m/>
    <m/>
    <m/>
    <m/>
    <s v="pagarme"/>
    <m/>
    <n v="3457444341"/>
    <m/>
    <m/>
    <m/>
    <m/>
    <m/>
    <m/>
    <m/>
    <m/>
    <s v="2024-10-29 17:31:38Z"/>
    <m/>
    <m/>
    <s v="4D0559D0C880466FA3639DA85545296A"/>
    <s v="F865CA1B8EAD41FD8D64C470DDD4ED6D"/>
    <m/>
    <n v="1"/>
    <m/>
    <s v="false"/>
    <n v="0"/>
    <s v="NA"/>
    <s v="NA"/>
    <s v="BRL"/>
    <m/>
    <m/>
    <s v="BRA"/>
    <m/>
    <m/>
    <s v="Preparando entrega"/>
    <m/>
  </r>
  <r>
    <s v="Marketplace"/>
    <x v="22"/>
    <n v="514903"/>
    <d v="2024-10-29T00:00:00"/>
    <x v="22"/>
    <s v="Pericles"/>
    <s v="Neto"/>
    <s v="05523604577"/>
    <s v="periclesneto@outlook.com.br"/>
    <n v="5571993093636"/>
    <s v="BA"/>
    <s v="Salvador"/>
    <n v="5143247077791"/>
    <s v="residential"/>
    <s v="Pericles Neto"/>
    <s v="Rua Desembargador Adolfo Leitão Guerra"/>
    <n v="190"/>
    <s v="Village praia de aleluia casa 08"/>
    <s v="Stella Maris"/>
    <m/>
    <s v="41601-060"/>
    <s v="Jadlog"/>
    <s v="PN Jadlog2"/>
    <s v="2024-11-06 17:31:13Z"/>
    <s v="6bd"/>
    <s v="Preparando Entrega"/>
    <s v="2024-10-29 18:30:20Z"/>
    <m/>
    <m/>
    <m/>
    <x v="5"/>
    <s v="Pix"/>
    <n v="1"/>
    <n v="117.4"/>
    <n v="1"/>
    <n v="3102"/>
    <s v="/10/76/82/101/"/>
    <x v="28"/>
    <x v="28"/>
    <n v="49.9"/>
    <n v="44.16"/>
    <s v="44.16"/>
    <s v="/espuma-de-limpeza-facial-piatan-detox-110ml/p"/>
    <m/>
    <m/>
    <m/>
    <m/>
    <s v="3.91"/>
    <n v="0"/>
    <s v="117.4"/>
    <n v="-58"/>
    <s v="Esquenta com 65% OFF, A Vista, Cupom Pericles, Frete grátis"/>
    <m/>
    <m/>
    <m/>
    <s v="tfddmr"/>
    <m/>
    <s v="Piatan"/>
    <s v="Obsolete"/>
    <m/>
    <m/>
    <m/>
    <m/>
    <m/>
    <s v="pagarme"/>
    <m/>
    <n v="3457444341"/>
    <m/>
    <m/>
    <m/>
    <m/>
    <m/>
    <m/>
    <m/>
    <m/>
    <s v="2024-10-29 17:31:38Z"/>
    <m/>
    <m/>
    <s v="4D0559D0C880466FA3639DA85545296A"/>
    <s v="F865CA1B8EAD41FD8D64C470DDD4ED6D"/>
    <m/>
    <n v="1"/>
    <m/>
    <s v="false"/>
    <n v="0"/>
    <s v="NA"/>
    <s v="NA"/>
    <s v="BRL"/>
    <m/>
    <m/>
    <s v="BRA"/>
    <m/>
    <m/>
    <s v="Preparando entrega"/>
    <m/>
  </r>
  <r>
    <s v="Marketplace"/>
    <x v="23"/>
    <n v="514901"/>
    <d v="2024-10-29T00:00:00"/>
    <x v="23"/>
    <s v="Camila"/>
    <s v="Lazarin Vieira"/>
    <n v="41172047855"/>
    <s v="lazarin.caa@gmail.com"/>
    <n v="5511974497666"/>
    <s v="SP"/>
    <s v="São Bernardo do Campo"/>
    <n v="5131414223259"/>
    <s v="residential"/>
    <s v="Camila Lazarin Vieira"/>
    <s v="Avenida das Nações Unidas"/>
    <n v="1515"/>
    <s v="Apto 44 bloco 2"/>
    <s v="Centro"/>
    <m/>
    <s v="09726-110"/>
    <s v="PAC"/>
    <s v="PN Correios PAC"/>
    <s v="2024-11-05 17:01:01Z"/>
    <s v="5bd"/>
    <s v="Faturado"/>
    <s v="2024-10-30 17:06:20Z"/>
    <m/>
    <m/>
    <m/>
    <x v="2"/>
    <s v="Pix"/>
    <n v="1"/>
    <n v="384.48"/>
    <n v="2"/>
    <n v="143121"/>
    <s v="/10/76/81/"/>
    <x v="12"/>
    <x v="12"/>
    <n v="69.8"/>
    <n v="60.94"/>
    <s v="121.88"/>
    <s v="/kit-sabonete-liquido-intimo-oleo-de-coco-melaleuca/p"/>
    <m/>
    <m/>
    <m/>
    <m/>
    <s v="5.9"/>
    <n v="0"/>
    <s v="384.48"/>
    <s v="-169.92"/>
    <s v="A Vista, Livelo, Frete grátis, Esquenta com 65% OFF"/>
    <m/>
    <m/>
    <s v="AK616726619BR"/>
    <s v="tfddmr"/>
    <m/>
    <s v="Piatan"/>
    <s v="Obsolete"/>
    <m/>
    <m/>
    <m/>
    <m/>
    <m/>
    <s v="pagarme"/>
    <m/>
    <n v="3457279101"/>
    <m/>
    <m/>
    <m/>
    <m/>
    <m/>
    <m/>
    <m/>
    <m/>
    <s v="2024-10-29 17:01:24Z"/>
    <m/>
    <m/>
    <s v="852E7826E64F40E4883B59CC7C0EE082"/>
    <s v="FFCFA2B1424848BDB48CC6F232195C94"/>
    <m/>
    <n v="1"/>
    <m/>
    <s v="false"/>
    <n v="0"/>
    <s v="NA"/>
    <s v="NA"/>
    <s v="BRL"/>
    <m/>
    <s v="003003114"/>
    <s v="BRA"/>
    <s v="003003114"/>
    <m/>
    <s v="Faturado"/>
    <m/>
  </r>
  <r>
    <s v="Marketplace"/>
    <x v="23"/>
    <n v="514901"/>
    <d v="2024-10-29T00:00:00"/>
    <x v="23"/>
    <s v="Camila"/>
    <s v="Lazarin Vieira"/>
    <n v="41172047855"/>
    <s v="lazarin.caa@gmail.com"/>
    <n v="5511974497666"/>
    <s v="SP"/>
    <s v="São Bernardo do Campo"/>
    <n v="5131414223259"/>
    <s v="residential"/>
    <s v="Camila Lazarin Vieira"/>
    <s v="Avenida das Nações Unidas"/>
    <n v="1515"/>
    <s v="Apto 44 bloco 2"/>
    <s v="Centro"/>
    <m/>
    <s v="09726-110"/>
    <s v="PAC"/>
    <s v="PN Correios PAC"/>
    <s v="2024-11-05 17:01:01Z"/>
    <s v="5bd"/>
    <s v="Faturado"/>
    <s v="2024-10-30 17:06:20Z"/>
    <m/>
    <m/>
    <m/>
    <x v="2"/>
    <s v="Pix"/>
    <n v="1"/>
    <n v="384.48"/>
    <n v="2"/>
    <n v="2502"/>
    <s v="/10/76/78/99/"/>
    <x v="26"/>
    <x v="26"/>
    <n v="62.9"/>
    <n v="54.91"/>
    <s v="109.82"/>
    <s v="/shampoo-piatan-proteina-de-arroz-e-xilitol-300ml/p"/>
    <m/>
    <m/>
    <m/>
    <m/>
    <s v="2.96"/>
    <n v="0"/>
    <s v="384.48"/>
    <s v="-169.92"/>
    <s v="A Vista, Livelo, Frete grátis, Esquenta com 65% OFF"/>
    <m/>
    <m/>
    <s v="AK616726619BR"/>
    <s v="tfddmr"/>
    <m/>
    <s v="Piatan"/>
    <s v="Obsolete"/>
    <m/>
    <m/>
    <m/>
    <m/>
    <m/>
    <s v="pagarme"/>
    <m/>
    <n v="3457279101"/>
    <m/>
    <m/>
    <m/>
    <m/>
    <m/>
    <m/>
    <m/>
    <m/>
    <s v="2024-10-29 17:01:24Z"/>
    <m/>
    <m/>
    <s v="852E7826E64F40E4883B59CC7C0EE082"/>
    <s v="FFCFA2B1424848BDB48CC6F232195C94"/>
    <m/>
    <n v="1"/>
    <m/>
    <s v="false"/>
    <n v="0"/>
    <s v="NA"/>
    <s v="NA"/>
    <s v="BRL"/>
    <m/>
    <s v="003003114"/>
    <s v="BRA"/>
    <s v="003003114"/>
    <m/>
    <s v="Faturado"/>
    <m/>
  </r>
  <r>
    <s v="Marketplace"/>
    <x v="23"/>
    <n v="514901"/>
    <d v="2024-10-29T00:00:00"/>
    <x v="23"/>
    <s v="Camila"/>
    <s v="Lazarin Vieira"/>
    <n v="41172047855"/>
    <s v="lazarin.caa@gmail.com"/>
    <n v="5511974497666"/>
    <s v="SP"/>
    <s v="São Bernardo do Campo"/>
    <n v="5131414223259"/>
    <s v="residential"/>
    <s v="Camila Lazarin Vieira"/>
    <s v="Avenida das Nações Unidas"/>
    <n v="1515"/>
    <s v="Apto 44 bloco 2"/>
    <s v="Centro"/>
    <m/>
    <s v="09726-110"/>
    <s v="PAC"/>
    <s v="PN Correios PAC"/>
    <s v="2024-11-05 17:01:01Z"/>
    <s v="5bd"/>
    <s v="Faturado"/>
    <s v="2024-10-30 17:06:20Z"/>
    <m/>
    <m/>
    <m/>
    <x v="2"/>
    <s v="Pix"/>
    <n v="1"/>
    <n v="384.48"/>
    <n v="2"/>
    <n v="2500"/>
    <s v="/10/76/78/99/"/>
    <x v="27"/>
    <x v="27"/>
    <n v="56.9"/>
    <n v="49.67"/>
    <s v="99.34"/>
    <s v="/condicionador-proteina-de-arroz-e-xilitol-300ml/p"/>
    <m/>
    <m/>
    <m/>
    <m/>
    <s v="2.92"/>
    <n v="0"/>
    <s v="384.48"/>
    <s v="-169.92"/>
    <s v="A Vista, Livelo, Frete grátis, Esquenta com 65% OFF"/>
    <m/>
    <m/>
    <s v="AK616726619BR"/>
    <s v="tfddmr"/>
    <m/>
    <s v="Piatan"/>
    <s v="Obsolete"/>
    <m/>
    <m/>
    <m/>
    <m/>
    <m/>
    <s v="pagarme"/>
    <m/>
    <n v="3457279101"/>
    <m/>
    <m/>
    <m/>
    <m/>
    <m/>
    <m/>
    <m/>
    <m/>
    <s v="2024-10-29 17:01:24Z"/>
    <m/>
    <m/>
    <s v="852E7826E64F40E4883B59CC7C0EE082"/>
    <s v="FFCFA2B1424848BDB48CC6F232195C94"/>
    <m/>
    <n v="1"/>
    <m/>
    <s v="false"/>
    <n v="0"/>
    <s v="NA"/>
    <s v="NA"/>
    <s v="BRL"/>
    <m/>
    <s v="003003114"/>
    <s v="BRA"/>
    <s v="003003114"/>
    <m/>
    <s v="Faturado"/>
    <m/>
  </r>
  <r>
    <s v="Marketplace"/>
    <x v="23"/>
    <n v="514901"/>
    <d v="2024-10-29T00:00:00"/>
    <x v="23"/>
    <s v="Camila"/>
    <s v="Lazarin Vieira"/>
    <n v="41172047855"/>
    <s v="lazarin.caa@gmail.com"/>
    <n v="5511974497666"/>
    <s v="SP"/>
    <s v="São Bernardo do Campo"/>
    <n v="5131414223259"/>
    <s v="residential"/>
    <s v="Camila Lazarin Vieira"/>
    <s v="Avenida das Nações Unidas"/>
    <n v="1515"/>
    <s v="Apto 44 bloco 2"/>
    <s v="Centro"/>
    <m/>
    <s v="09726-110"/>
    <s v="PAC"/>
    <s v="PN Correios PAC"/>
    <s v="2024-11-05 17:01:01Z"/>
    <s v="5bd"/>
    <s v="Faturado"/>
    <s v="2024-10-30 17:06:20Z"/>
    <m/>
    <m/>
    <m/>
    <x v="2"/>
    <s v="Pix"/>
    <n v="1"/>
    <n v="384.48"/>
    <n v="4"/>
    <n v="1110"/>
    <s v="/10/76/79/89/"/>
    <x v="3"/>
    <x v="3"/>
    <n v="21.9"/>
    <n v="6.68"/>
    <s v="26.72"/>
    <s v="/gel-dental-natural-de-hortela-com-gengibre-e-melaleuca-90g/p"/>
    <m/>
    <m/>
    <m/>
    <m/>
    <s v="5.84"/>
    <n v="0"/>
    <s v="384.48"/>
    <s v="-169.92"/>
    <s v="A Vista, Livelo, Frete grátis, Esquenta com 65% OFF"/>
    <m/>
    <m/>
    <s v="AK616726619BR"/>
    <s v="tfddmr"/>
    <m/>
    <s v="Piatan"/>
    <s v="Obsolete"/>
    <m/>
    <m/>
    <m/>
    <m/>
    <m/>
    <s v="pagarme"/>
    <m/>
    <n v="3457279101"/>
    <m/>
    <m/>
    <m/>
    <m/>
    <m/>
    <m/>
    <m/>
    <m/>
    <s v="2024-10-29 17:01:24Z"/>
    <m/>
    <m/>
    <s v="852E7826E64F40E4883B59CC7C0EE082"/>
    <s v="FFCFA2B1424848BDB48CC6F232195C94"/>
    <m/>
    <n v="1"/>
    <m/>
    <s v="false"/>
    <n v="0"/>
    <s v="NA"/>
    <s v="NA"/>
    <s v="BRL"/>
    <m/>
    <s v="003003114"/>
    <s v="BRA"/>
    <s v="003003114"/>
    <m/>
    <s v="Faturado"/>
    <m/>
  </r>
  <r>
    <s v="Marketplace"/>
    <x v="23"/>
    <n v="514901"/>
    <d v="2024-10-29T00:00:00"/>
    <x v="23"/>
    <s v="Camila"/>
    <s v="Lazarin Vieira"/>
    <n v="41172047855"/>
    <s v="lazarin.caa@gmail.com"/>
    <n v="5511974497666"/>
    <s v="SP"/>
    <s v="São Bernardo do Campo"/>
    <n v="5131414223259"/>
    <s v="residential"/>
    <s v="Camila Lazarin Vieira"/>
    <s v="Avenida das Nações Unidas"/>
    <n v="1515"/>
    <s v="Apto 44 bloco 2"/>
    <s v="Centro"/>
    <m/>
    <s v="09726-110"/>
    <s v="PAC"/>
    <s v="PN Correios PAC"/>
    <s v="2024-11-05 17:01:01Z"/>
    <s v="5bd"/>
    <s v="Faturado"/>
    <s v="2024-10-30 17:06:20Z"/>
    <m/>
    <m/>
    <m/>
    <x v="2"/>
    <s v="Pix"/>
    <n v="1"/>
    <n v="384.48"/>
    <n v="2"/>
    <n v="1006"/>
    <s v="/10/76/79/89/"/>
    <x v="2"/>
    <x v="2"/>
    <n v="21.9"/>
    <n v="6.68"/>
    <s v="13.36"/>
    <s v="/gel-dental-natural-de-roma-e-melaleuca-90g/p"/>
    <m/>
    <m/>
    <m/>
    <m/>
    <s v="2.92"/>
    <n v="0"/>
    <s v="384.48"/>
    <s v="-169.92"/>
    <s v="A Vista, Livelo, Frete grátis, Esquenta com 65% OFF"/>
    <m/>
    <m/>
    <s v="AK616726619BR"/>
    <s v="tfddmr"/>
    <m/>
    <s v="Piatan"/>
    <s v="Obsolete"/>
    <m/>
    <m/>
    <m/>
    <m/>
    <m/>
    <s v="pagarme"/>
    <m/>
    <n v="3457279101"/>
    <m/>
    <m/>
    <m/>
    <m/>
    <m/>
    <m/>
    <m/>
    <m/>
    <s v="2024-10-29 17:01:24Z"/>
    <m/>
    <m/>
    <s v="852E7826E64F40E4883B59CC7C0EE082"/>
    <s v="FFCFA2B1424848BDB48CC6F232195C94"/>
    <m/>
    <n v="1"/>
    <m/>
    <s v="false"/>
    <n v="0"/>
    <s v="NA"/>
    <s v="NA"/>
    <s v="BRL"/>
    <m/>
    <s v="003003114"/>
    <s v="BRA"/>
    <s v="003003114"/>
    <m/>
    <s v="Faturado"/>
    <m/>
  </r>
  <r>
    <s v="Marketplace"/>
    <x v="23"/>
    <n v="514901"/>
    <d v="2024-10-29T00:00:00"/>
    <x v="23"/>
    <s v="Camila"/>
    <s v="Lazarin Vieira"/>
    <n v="41172047855"/>
    <s v="lazarin.caa@gmail.com"/>
    <n v="5511974497666"/>
    <s v="SP"/>
    <s v="São Bernardo do Campo"/>
    <n v="5131414223259"/>
    <s v="residential"/>
    <s v="Camila Lazarin Vieira"/>
    <s v="Avenida das Nações Unidas"/>
    <n v="1515"/>
    <s v="Apto 44 bloco 2"/>
    <s v="Centro"/>
    <m/>
    <s v="09726-110"/>
    <s v="PAC"/>
    <s v="PN Correios PAC"/>
    <s v="2024-11-05 17:01:01Z"/>
    <s v="5bd"/>
    <s v="Faturado"/>
    <s v="2024-10-30 17:06:20Z"/>
    <m/>
    <m/>
    <m/>
    <x v="2"/>
    <s v="Pix"/>
    <n v="1"/>
    <n v="384.48"/>
    <n v="2"/>
    <n v="1111"/>
    <s v="/10/76/79/89/"/>
    <x v="6"/>
    <x v="6"/>
    <n v="21.9"/>
    <n v="6.68"/>
    <s v="13.36"/>
    <s v="/gel-dental-natural-de-carvao-ativado-90g/p"/>
    <m/>
    <m/>
    <m/>
    <m/>
    <s v="2.92"/>
    <n v="0"/>
    <s v="384.48"/>
    <s v="-169.92"/>
    <s v="A Vista, Livelo, Frete grátis, Esquenta com 65% OFF"/>
    <m/>
    <m/>
    <s v="AK616726619BR"/>
    <s v="tfddmr"/>
    <m/>
    <s v="Piatan"/>
    <s v="Obsolete"/>
    <m/>
    <m/>
    <m/>
    <m/>
    <m/>
    <s v="pagarme"/>
    <m/>
    <n v="3457279101"/>
    <m/>
    <m/>
    <m/>
    <m/>
    <m/>
    <m/>
    <m/>
    <m/>
    <s v="2024-10-29 17:01:24Z"/>
    <m/>
    <m/>
    <s v="852E7826E64F40E4883B59CC7C0EE082"/>
    <s v="FFCFA2B1424848BDB48CC6F232195C94"/>
    <m/>
    <n v="1"/>
    <m/>
    <s v="false"/>
    <n v="0"/>
    <s v="NA"/>
    <s v="NA"/>
    <s v="BRL"/>
    <m/>
    <s v="003003114"/>
    <s v="BRA"/>
    <s v="003003114"/>
    <m/>
    <s v="Faturado"/>
    <m/>
  </r>
  <r>
    <s v="Marketplace"/>
    <x v="24"/>
    <n v="514899"/>
    <d v="2024-10-29T00:00:00"/>
    <x v="24"/>
    <s v="Jedilene "/>
    <s v="Baptista "/>
    <s v="04199275738"/>
    <s v="jedilene@hotmail.com"/>
    <n v="5512981674909"/>
    <s v="MG"/>
    <s v="Marmelópolis"/>
    <n v="5190688916433"/>
    <s v="residential"/>
    <s v="Jedilene  Baptista "/>
    <s v="Rua Deputado Manoel da Costa "/>
    <n v="274"/>
    <m/>
    <s v="Centro"/>
    <m/>
    <s v="37516-000"/>
    <s v="PAC"/>
    <s v="PN Correios PAC"/>
    <s v="2024-11-08 16:24:59Z"/>
    <s v="8bd"/>
    <s v="Faturado"/>
    <s v="2024-10-30 17:06:20Z"/>
    <m/>
    <m/>
    <m/>
    <x v="0"/>
    <s v="Pix"/>
    <n v="1"/>
    <n v="104.75"/>
    <n v="1"/>
    <n v="61030"/>
    <s v="/10/76/80/92/"/>
    <x v="11"/>
    <x v="11"/>
    <n v="99.9"/>
    <n v="31.46"/>
    <s v="31.46"/>
    <s v="/deo-colonia-splash-pitanga-120ml-piatan/p"/>
    <m/>
    <m/>
    <m/>
    <m/>
    <s v="25.13"/>
    <n v="0"/>
    <s v="104.75"/>
    <s v="-90.83"/>
    <s v="Esquenta com 65% OFF, A Vista, Frete grátis"/>
    <m/>
    <m/>
    <s v="AK616727000BR"/>
    <s v="tfddmr"/>
    <m/>
    <s v="Piatan"/>
    <s v="Obsolete"/>
    <m/>
    <m/>
    <m/>
    <m/>
    <m/>
    <s v="pagarme"/>
    <m/>
    <n v="3457099708"/>
    <m/>
    <m/>
    <m/>
    <m/>
    <m/>
    <m/>
    <m/>
    <m/>
    <s v="2024-10-29 16:25:06Z"/>
    <m/>
    <m/>
    <s v="2E04C29A4A4C4E28BAD0CACBCFB7A0DD"/>
    <s v="EF1D0BDF1AD94C8D848125183CB955C4"/>
    <m/>
    <n v="1"/>
    <m/>
    <s v="false"/>
    <n v="0"/>
    <s v="NA"/>
    <s v="NA"/>
    <s v="BRL"/>
    <m/>
    <s v="003003115"/>
    <s v="BRA"/>
    <s v="003003115"/>
    <m/>
    <s v="Faturado"/>
    <m/>
  </r>
  <r>
    <s v="Marketplace"/>
    <x v="24"/>
    <n v="514899"/>
    <d v="2024-10-29T00:00:00"/>
    <x v="24"/>
    <s v="Jedilene "/>
    <s v="Baptista "/>
    <s v="04199275738"/>
    <s v="jedilene@hotmail.com"/>
    <n v="5512981674909"/>
    <s v="MG"/>
    <s v="Marmelópolis"/>
    <n v="5190688916433"/>
    <s v="residential"/>
    <s v="Jedilene  Baptista "/>
    <s v="Rua Deputado Manoel da Costa "/>
    <n v="274"/>
    <m/>
    <s v="Centro"/>
    <m/>
    <s v="37516-000"/>
    <s v="PAC"/>
    <s v="PN Correios PAC"/>
    <s v="2024-11-08 16:24:59Z"/>
    <s v="8bd"/>
    <s v="Faturado"/>
    <s v="2024-10-30 17:06:20Z"/>
    <m/>
    <m/>
    <m/>
    <x v="0"/>
    <s v="Pix"/>
    <n v="1"/>
    <n v="104.75"/>
    <n v="2"/>
    <n v="142807"/>
    <s v="/10/76/82/96/"/>
    <x v="15"/>
    <x v="15"/>
    <n v="6.99"/>
    <n v="6.29"/>
    <s v="12.58"/>
    <s v="/mini-protetor-facial-sunveg-5g/p"/>
    <m/>
    <m/>
    <m/>
    <m/>
    <s v="0.09"/>
    <n v="0"/>
    <s v="104.75"/>
    <s v="-90.83"/>
    <s v="Esquenta com 65% OFF, A Vista, Frete grátis"/>
    <m/>
    <m/>
    <s v="AK616727000BR"/>
    <s v="tfddmr"/>
    <m/>
    <s v="Piatan"/>
    <s v="Obsolete"/>
    <m/>
    <m/>
    <m/>
    <m/>
    <m/>
    <s v="pagarme"/>
    <m/>
    <n v="3457099708"/>
    <m/>
    <m/>
    <m/>
    <m/>
    <m/>
    <m/>
    <m/>
    <m/>
    <s v="2024-10-29 16:25:06Z"/>
    <m/>
    <m/>
    <s v="2E04C29A4A4C4E28BAD0CACBCFB7A0DD"/>
    <s v="EF1D0BDF1AD94C8D848125183CB955C4"/>
    <m/>
    <n v="1"/>
    <m/>
    <s v="false"/>
    <n v="0"/>
    <s v="NA"/>
    <s v="NA"/>
    <s v="BRL"/>
    <m/>
    <s v="003003115"/>
    <s v="BRA"/>
    <s v="003003115"/>
    <m/>
    <s v="Faturado"/>
    <m/>
  </r>
  <r>
    <s v="Marketplace"/>
    <x v="24"/>
    <n v="514899"/>
    <d v="2024-10-29T00:00:00"/>
    <x v="24"/>
    <s v="Jedilene "/>
    <s v="Baptista "/>
    <s v="04199275738"/>
    <s v="jedilene@hotmail.com"/>
    <n v="5512981674909"/>
    <s v="MG"/>
    <s v="Marmelópolis"/>
    <n v="5190688916433"/>
    <s v="residential"/>
    <s v="Jedilene  Baptista "/>
    <s v="Rua Deputado Manoel da Costa "/>
    <n v="274"/>
    <m/>
    <s v="Centro"/>
    <m/>
    <s v="37516-000"/>
    <s v="PAC"/>
    <s v="PN Correios PAC"/>
    <s v="2024-11-08 16:24:59Z"/>
    <s v="8bd"/>
    <s v="Faturado"/>
    <s v="2024-10-30 17:06:20Z"/>
    <m/>
    <m/>
    <m/>
    <x v="0"/>
    <s v="Pix"/>
    <n v="1"/>
    <n v="104.75"/>
    <n v="2"/>
    <n v="1403"/>
    <s v="/10/76/79/88/"/>
    <x v="19"/>
    <x v="19"/>
    <n v="29.9"/>
    <n v="26.91"/>
    <s v="53.82"/>
    <s v="/desodorante-roll-on-feminino-75ml/p"/>
    <m/>
    <m/>
    <m/>
    <m/>
    <s v="0.09"/>
    <n v="0"/>
    <s v="104.75"/>
    <s v="-90.83"/>
    <s v="Esquenta com 65% OFF, A Vista, Frete grátis"/>
    <m/>
    <m/>
    <s v="AK616727000BR"/>
    <s v="tfddmr"/>
    <m/>
    <s v="Piatan"/>
    <s v="Obsolete"/>
    <m/>
    <m/>
    <m/>
    <m/>
    <m/>
    <s v="pagarme"/>
    <m/>
    <n v="3457099708"/>
    <m/>
    <m/>
    <m/>
    <m/>
    <m/>
    <m/>
    <m/>
    <m/>
    <s v="2024-10-29 16:25:06Z"/>
    <m/>
    <m/>
    <s v="2E04C29A4A4C4E28BAD0CACBCFB7A0DD"/>
    <s v="EF1D0BDF1AD94C8D848125183CB955C4"/>
    <m/>
    <n v="1"/>
    <m/>
    <s v="false"/>
    <n v="0"/>
    <s v="NA"/>
    <s v="NA"/>
    <s v="BRL"/>
    <m/>
    <s v="003003115"/>
    <s v="BRA"/>
    <s v="003003115"/>
    <m/>
    <s v="Faturado"/>
    <m/>
  </r>
  <r>
    <s v="Marketplace"/>
    <x v="24"/>
    <n v="514899"/>
    <d v="2024-10-29T00:00:00"/>
    <x v="24"/>
    <s v="Jedilene "/>
    <s v="Baptista "/>
    <s v="04199275738"/>
    <s v="jedilene@hotmail.com"/>
    <n v="5512981674909"/>
    <s v="MG"/>
    <s v="Marmelópolis"/>
    <n v="5190688916433"/>
    <s v="residential"/>
    <s v="Jedilene  Baptista "/>
    <s v="Rua Deputado Manoel da Costa "/>
    <n v="274"/>
    <m/>
    <s v="Centro"/>
    <m/>
    <s v="37516-000"/>
    <s v="PAC"/>
    <s v="PN Correios PAC"/>
    <s v="2024-11-08 16:24:59Z"/>
    <s v="8bd"/>
    <s v="Faturado"/>
    <s v="2024-10-30 17:06:20Z"/>
    <m/>
    <m/>
    <m/>
    <x v="0"/>
    <s v="Pix"/>
    <n v="1"/>
    <n v="104.75"/>
    <n v="1"/>
    <n v="1006"/>
    <s v="/10/76/79/89/"/>
    <x v="2"/>
    <x v="2"/>
    <n v="21.9"/>
    <n v="6.89"/>
    <s v="6.89"/>
    <s v="/gel-dental-natural-de-roma-e-melaleuca-90g/p"/>
    <m/>
    <m/>
    <m/>
    <m/>
    <s v="0.05"/>
    <n v="0"/>
    <s v="104.75"/>
    <s v="-90.83"/>
    <s v="Esquenta com 65% OFF, A Vista, Frete grátis"/>
    <m/>
    <m/>
    <s v="AK616727000BR"/>
    <s v="tfddmr"/>
    <m/>
    <s v="Piatan"/>
    <s v="Obsolete"/>
    <m/>
    <m/>
    <m/>
    <m/>
    <m/>
    <s v="pagarme"/>
    <m/>
    <n v="3457099708"/>
    <m/>
    <m/>
    <m/>
    <m/>
    <m/>
    <m/>
    <m/>
    <m/>
    <s v="2024-10-29 16:25:06Z"/>
    <m/>
    <m/>
    <s v="2E04C29A4A4C4E28BAD0CACBCFB7A0DD"/>
    <s v="EF1D0BDF1AD94C8D848125183CB955C4"/>
    <m/>
    <n v="1"/>
    <m/>
    <s v="false"/>
    <n v="0"/>
    <s v="NA"/>
    <s v="NA"/>
    <s v="BRL"/>
    <m/>
    <s v="003003115"/>
    <s v="BRA"/>
    <s v="003003115"/>
    <m/>
    <s v="Faturado"/>
    <m/>
  </r>
  <r>
    <s v="Marketplace"/>
    <x v="25"/>
    <n v="514897"/>
    <d v="2024-10-29T00:00:00"/>
    <x v="25"/>
    <s v="Vanessa"/>
    <s v="Nogueira"/>
    <n v="10154285765"/>
    <s v="vanessadcn@hotmail.com"/>
    <n v="5522988228249"/>
    <s v="RJ"/>
    <s v="Cabo Frio"/>
    <n v="5190654788988"/>
    <s v="residential"/>
    <s v="Vanessa Nogueira"/>
    <s v="Rua José Bonifácio"/>
    <n v="288"/>
    <s v="Apt 403"/>
    <s v="Centro"/>
    <m/>
    <s v="28907-110"/>
    <s v="Jadlog"/>
    <s v="PN Jadlog"/>
    <s v="2024-11-06 13:16:06Z"/>
    <s v="6bd"/>
    <s v="Preparando Entrega"/>
    <s v="2024-10-29 14:00:38Z"/>
    <m/>
    <m/>
    <m/>
    <x v="2"/>
    <s v="Pix"/>
    <n v="1"/>
    <n v="103.96"/>
    <n v="4"/>
    <n v="1110"/>
    <s v="/10/76/79/89/"/>
    <x v="3"/>
    <x v="3"/>
    <n v="21.9"/>
    <n v="6.68"/>
    <s v="26.72"/>
    <s v="/gel-dental-natural-de-hortela-com-gengibre-e-melaleuca-90g/p"/>
    <m/>
    <m/>
    <m/>
    <m/>
    <s v="8.2"/>
    <n v="0"/>
    <s v="103.96"/>
    <s v="-236.74"/>
    <s v="Esquenta com 65% OFF, A Vista, Livelo, Frete grátis"/>
    <m/>
    <m/>
    <m/>
    <s v="tfddmr"/>
    <m/>
    <s v="Piatan"/>
    <s v="Obsolete"/>
    <m/>
    <m/>
    <m/>
    <m/>
    <m/>
    <s v="pagarme"/>
    <m/>
    <n v="3456377580"/>
    <m/>
    <m/>
    <m/>
    <m/>
    <m/>
    <m/>
    <m/>
    <m/>
    <s v="2024-10-29 13:16:25Z"/>
    <m/>
    <m/>
    <s v="75F2328C03604A97ADE0D7B9E3583517"/>
    <s v="C905077D619441BC822CB6DEB7E7ECA3"/>
    <m/>
    <n v="1"/>
    <m/>
    <s v="false"/>
    <n v="0"/>
    <s v="NA"/>
    <s v="NA"/>
    <s v="BRL"/>
    <m/>
    <m/>
    <s v="BRA"/>
    <m/>
    <m/>
    <s v="Preparando entrega"/>
    <m/>
  </r>
  <r>
    <s v="Marketplace"/>
    <x v="25"/>
    <n v="514897"/>
    <d v="2024-10-29T00:00:00"/>
    <x v="25"/>
    <s v="Vanessa"/>
    <s v="Nogueira"/>
    <n v="10154285765"/>
    <s v="vanessadcn@hotmail.com"/>
    <n v="5522988228249"/>
    <s v="RJ"/>
    <s v="Cabo Frio"/>
    <n v="5190654788988"/>
    <s v="residential"/>
    <s v="Vanessa Nogueira"/>
    <s v="Rua José Bonifácio"/>
    <n v="288"/>
    <s v="Apt 403"/>
    <s v="Centro"/>
    <m/>
    <s v="28907-110"/>
    <s v="Jadlog"/>
    <s v="PN Jadlog"/>
    <s v="2024-11-06 13:16:06Z"/>
    <s v="6bd"/>
    <s v="Preparando Entrega"/>
    <s v="2024-10-29 14:00:38Z"/>
    <m/>
    <m/>
    <m/>
    <x v="2"/>
    <s v="Pix"/>
    <n v="1"/>
    <n v="103.96"/>
    <n v="4"/>
    <n v="1006"/>
    <s v="/10/76/79/89/"/>
    <x v="2"/>
    <x v="2"/>
    <n v="21.9"/>
    <n v="6.68"/>
    <s v="26.72"/>
    <s v="/gel-dental-natural-de-roma-e-melaleuca-90g/p"/>
    <m/>
    <m/>
    <m/>
    <m/>
    <s v="8.2"/>
    <n v="0"/>
    <s v="103.96"/>
    <s v="-236.74"/>
    <s v="Esquenta com 65% OFF, A Vista, Livelo, Frete grátis"/>
    <m/>
    <m/>
    <m/>
    <s v="tfddmr"/>
    <m/>
    <s v="Piatan"/>
    <s v="Obsolete"/>
    <m/>
    <m/>
    <m/>
    <m/>
    <m/>
    <s v="pagarme"/>
    <m/>
    <n v="3456377580"/>
    <m/>
    <m/>
    <m/>
    <m/>
    <m/>
    <m/>
    <m/>
    <m/>
    <s v="2024-10-29 13:16:25Z"/>
    <m/>
    <m/>
    <s v="75F2328C03604A97ADE0D7B9E3583517"/>
    <s v="C905077D619441BC822CB6DEB7E7ECA3"/>
    <m/>
    <n v="1"/>
    <m/>
    <s v="false"/>
    <n v="0"/>
    <s v="NA"/>
    <s v="NA"/>
    <s v="BRL"/>
    <m/>
    <m/>
    <s v="BRA"/>
    <m/>
    <m/>
    <s v="Preparando entrega"/>
    <m/>
  </r>
  <r>
    <s v="Marketplace"/>
    <x v="25"/>
    <n v="514897"/>
    <d v="2024-10-29T00:00:00"/>
    <x v="25"/>
    <s v="Vanessa"/>
    <s v="Nogueira"/>
    <n v="10154285765"/>
    <s v="vanessadcn@hotmail.com"/>
    <n v="5522988228249"/>
    <s v="RJ"/>
    <s v="Cabo Frio"/>
    <n v="5190654788988"/>
    <s v="residential"/>
    <s v="Vanessa Nogueira"/>
    <s v="Rua José Bonifácio"/>
    <n v="288"/>
    <s v="Apt 403"/>
    <s v="Centro"/>
    <m/>
    <s v="28907-110"/>
    <s v="Jadlog"/>
    <s v="PN Jadlog"/>
    <s v="2024-11-06 13:16:06Z"/>
    <s v="6bd"/>
    <s v="Preparando Entrega"/>
    <s v="2024-10-29 14:00:38Z"/>
    <m/>
    <m/>
    <m/>
    <x v="2"/>
    <s v="Pix"/>
    <n v="1"/>
    <n v="103.96"/>
    <n v="3"/>
    <n v="1111"/>
    <s v="/10/76/79/89/"/>
    <x v="6"/>
    <x v="6"/>
    <n v="21.9"/>
    <n v="6.68"/>
    <s v="20.04"/>
    <s v="/gel-dental-natural-de-carvao-ativado-90g/p"/>
    <m/>
    <m/>
    <m/>
    <m/>
    <s v="6.15"/>
    <n v="0"/>
    <s v="103.96"/>
    <s v="-236.74"/>
    <s v="Esquenta com 65% OFF, A Vista, Livelo, Frete grátis"/>
    <m/>
    <m/>
    <m/>
    <s v="tfddmr"/>
    <m/>
    <s v="Piatan"/>
    <s v="Obsolete"/>
    <m/>
    <m/>
    <m/>
    <m/>
    <m/>
    <s v="pagarme"/>
    <m/>
    <n v="3456377580"/>
    <m/>
    <m/>
    <m/>
    <m/>
    <m/>
    <m/>
    <m/>
    <m/>
    <s v="2024-10-29 13:16:25Z"/>
    <m/>
    <m/>
    <s v="75F2328C03604A97ADE0D7B9E3583517"/>
    <s v="C905077D619441BC822CB6DEB7E7ECA3"/>
    <m/>
    <n v="1"/>
    <m/>
    <s v="false"/>
    <n v="0"/>
    <s v="NA"/>
    <s v="NA"/>
    <s v="BRL"/>
    <m/>
    <m/>
    <s v="BRA"/>
    <m/>
    <m/>
    <s v="Preparando entrega"/>
    <m/>
  </r>
  <r>
    <s v="Marketplace"/>
    <x v="25"/>
    <n v="514897"/>
    <d v="2024-10-29T00:00:00"/>
    <x v="25"/>
    <s v="Vanessa"/>
    <s v="Nogueira"/>
    <n v="10154285765"/>
    <s v="vanessadcn@hotmail.com"/>
    <n v="5522988228249"/>
    <s v="RJ"/>
    <s v="Cabo Frio"/>
    <n v="5190654788988"/>
    <s v="residential"/>
    <s v="Vanessa Nogueira"/>
    <s v="Rua José Bonifácio"/>
    <n v="288"/>
    <s v="Apt 403"/>
    <s v="Centro"/>
    <m/>
    <s v="28907-110"/>
    <s v="Jadlog"/>
    <s v="PN Jadlog"/>
    <s v="2024-11-06 13:16:06Z"/>
    <s v="6bd"/>
    <s v="Preparando Entrega"/>
    <s v="2024-10-29 14:00:38Z"/>
    <m/>
    <m/>
    <m/>
    <x v="2"/>
    <s v="Pix"/>
    <n v="1"/>
    <n v="103.96"/>
    <n v="2"/>
    <n v="2201"/>
    <s v="/10/76/78/223/"/>
    <x v="17"/>
    <x v="17"/>
    <n v="49.9"/>
    <n v="15.24"/>
    <s v="30.48"/>
    <s v="/shampoo-hidrata-para-cabelos-ressecados-e-com-quimica-300ml/p"/>
    <m/>
    <m/>
    <m/>
    <m/>
    <s v="4.11"/>
    <n v="0"/>
    <s v="103.96"/>
    <s v="-236.74"/>
    <s v="Esquenta com 65% OFF, A Vista, Livelo, Frete grátis"/>
    <m/>
    <m/>
    <m/>
    <s v="tfddmr"/>
    <m/>
    <s v="Piatan"/>
    <s v="Obsolete"/>
    <m/>
    <m/>
    <m/>
    <m/>
    <m/>
    <s v="pagarme"/>
    <m/>
    <n v="3456377580"/>
    <m/>
    <m/>
    <m/>
    <m/>
    <m/>
    <m/>
    <m/>
    <m/>
    <s v="2024-10-29 13:16:25Z"/>
    <m/>
    <m/>
    <s v="75F2328C03604A97ADE0D7B9E3583517"/>
    <s v="C905077D619441BC822CB6DEB7E7ECA3"/>
    <m/>
    <n v="1"/>
    <m/>
    <s v="false"/>
    <n v="0"/>
    <s v="NA"/>
    <s v="NA"/>
    <s v="BRL"/>
    <m/>
    <m/>
    <s v="BRA"/>
    <m/>
    <m/>
    <s v="Preparando entrega"/>
    <m/>
  </r>
  <r>
    <s v="Marketplace"/>
    <x v="26"/>
    <n v="514895"/>
    <d v="2024-10-29T00:00:00"/>
    <x v="26"/>
    <s v="Felipe"/>
    <s v="Cabanne"/>
    <s v="06169271426"/>
    <s v="f_cabanne@hotmail.com"/>
    <n v="5516992110886"/>
    <s v="SP"/>
    <s v="São Carlos"/>
    <n v="5190637263288"/>
    <s v="residential"/>
    <s v="Felipe Cabanne"/>
    <s v="Alameda Aquá"/>
    <n v="27"/>
    <s v="Chacara 397"/>
    <s v="Parque Itaipu"/>
    <m/>
    <s v="13571-814"/>
    <s v="Jadlog"/>
    <s v="PN Jadlog"/>
    <s v="2024-11-01 11:35:34Z"/>
    <s v="3bd"/>
    <s v="Preparando Entrega"/>
    <s v="2024-10-29 12:30:28Z"/>
    <m/>
    <m/>
    <m/>
    <x v="0"/>
    <s v="Pix"/>
    <n v="1"/>
    <n v="117.16"/>
    <n v="1"/>
    <n v="5103"/>
    <s v="/10/76/79/88/"/>
    <x v="29"/>
    <x v="29"/>
    <n v="29.9"/>
    <n v="26.91"/>
    <s v="26.91"/>
    <s v="/desodorante-roll-on-masculino-75ml/p"/>
    <m/>
    <m/>
    <m/>
    <m/>
    <s v="5.19"/>
    <s v="5.19"/>
    <s v="117.16"/>
    <s v="-43.16"/>
    <s v="A Vista, Esquenta com 65% OFF"/>
    <m/>
    <m/>
    <m/>
    <s v="tfddmr"/>
    <m/>
    <s v="Piatan"/>
    <s v="Obsolete"/>
    <m/>
    <m/>
    <m/>
    <m/>
    <m/>
    <s v="pagarme"/>
    <m/>
    <n v="3455912601"/>
    <m/>
    <m/>
    <m/>
    <m/>
    <m/>
    <m/>
    <m/>
    <m/>
    <s v="2024-10-29 11:35:50Z"/>
    <m/>
    <m/>
    <s v="D5AC4F5ABD3B4A38BD28426B02BF7D0A"/>
    <s v="489DB7F7587149D099132537E8AF231F"/>
    <m/>
    <n v="1"/>
    <m/>
    <s v="false"/>
    <n v="0"/>
    <s v="NA"/>
    <s v="NA"/>
    <s v="BRL"/>
    <m/>
    <m/>
    <s v="BRA"/>
    <m/>
    <m/>
    <s v="Preparando entrega"/>
    <m/>
  </r>
  <r>
    <s v="Marketplace"/>
    <x v="26"/>
    <n v="514895"/>
    <d v="2024-10-29T00:00:00"/>
    <x v="26"/>
    <s v="Felipe"/>
    <s v="Cabanne"/>
    <s v="06169271426"/>
    <s v="f_cabanne@hotmail.com"/>
    <n v="5516992110886"/>
    <s v="SP"/>
    <s v="São Carlos"/>
    <n v="5190637263288"/>
    <s v="residential"/>
    <s v="Felipe Cabanne"/>
    <s v="Alameda Aquá"/>
    <n v="27"/>
    <s v="Chacara 397"/>
    <s v="Parque Itaipu"/>
    <m/>
    <s v="13571-814"/>
    <s v="Jadlog"/>
    <s v="PN Jadlog"/>
    <s v="2024-11-01 11:35:34Z"/>
    <s v="3bd"/>
    <s v="Preparando Entrega"/>
    <s v="2024-10-29 12:30:28Z"/>
    <m/>
    <m/>
    <m/>
    <x v="0"/>
    <s v="Pix"/>
    <n v="1"/>
    <n v="117.16"/>
    <n v="1"/>
    <n v="1603"/>
    <s v="/10/76/79/88/"/>
    <x v="10"/>
    <x v="10"/>
    <n v="29.9"/>
    <n v="26.91"/>
    <s v="26.91"/>
    <s v="/desodorante-roll-on-unissex-75ml/p"/>
    <m/>
    <m/>
    <m/>
    <m/>
    <s v="5.2"/>
    <s v="5.2"/>
    <s v="117.16"/>
    <s v="-43.16"/>
    <s v="A Vista, Esquenta com 65% OFF"/>
    <m/>
    <m/>
    <m/>
    <s v="tfddmr"/>
    <m/>
    <s v="Piatan"/>
    <s v="Obsolete"/>
    <m/>
    <m/>
    <m/>
    <m/>
    <m/>
    <s v="pagarme"/>
    <m/>
    <n v="3455912601"/>
    <m/>
    <m/>
    <m/>
    <m/>
    <m/>
    <m/>
    <m/>
    <m/>
    <s v="2024-10-29 11:35:50Z"/>
    <m/>
    <m/>
    <s v="D5AC4F5ABD3B4A38BD28426B02BF7D0A"/>
    <s v="489DB7F7587149D099132537E8AF231F"/>
    <m/>
    <n v="1"/>
    <m/>
    <s v="false"/>
    <n v="0"/>
    <s v="NA"/>
    <s v="NA"/>
    <s v="BRL"/>
    <m/>
    <m/>
    <s v="BRA"/>
    <m/>
    <m/>
    <s v="Preparando entrega"/>
    <m/>
  </r>
  <r>
    <s v="Marketplace"/>
    <x v="26"/>
    <n v="514895"/>
    <d v="2024-10-29T00:00:00"/>
    <x v="26"/>
    <s v="Felipe"/>
    <s v="Cabanne"/>
    <s v="06169271426"/>
    <s v="f_cabanne@hotmail.com"/>
    <n v="5516992110886"/>
    <s v="SP"/>
    <s v="São Carlos"/>
    <n v="5190637263288"/>
    <s v="residential"/>
    <s v="Felipe Cabanne"/>
    <s v="Alameda Aquá"/>
    <n v="27"/>
    <s v="Chacara 397"/>
    <s v="Parque Itaipu"/>
    <m/>
    <s v="13571-814"/>
    <s v="Jadlog"/>
    <s v="PN Jadlog"/>
    <s v="2024-11-01 11:35:34Z"/>
    <s v="3bd"/>
    <s v="Preparando Entrega"/>
    <s v="2024-10-29 12:30:28Z"/>
    <m/>
    <m/>
    <m/>
    <x v="0"/>
    <s v="Pix"/>
    <n v="1"/>
    <n v="117.16"/>
    <n v="1"/>
    <n v="1403"/>
    <s v="/10/76/79/88/"/>
    <x v="19"/>
    <x v="19"/>
    <n v="29.9"/>
    <n v="26.91"/>
    <s v="26.91"/>
    <s v="/desodorante-roll-on-feminino-75ml/p"/>
    <m/>
    <m/>
    <m/>
    <m/>
    <s v="5.2"/>
    <s v="5.2"/>
    <s v="117.16"/>
    <s v="-43.16"/>
    <s v="A Vista, Esquenta com 65% OFF"/>
    <m/>
    <m/>
    <m/>
    <s v="tfddmr"/>
    <m/>
    <s v="Piatan"/>
    <s v="Obsolete"/>
    <m/>
    <m/>
    <m/>
    <m/>
    <m/>
    <s v="pagarme"/>
    <m/>
    <n v="3455912601"/>
    <m/>
    <m/>
    <m/>
    <m/>
    <m/>
    <m/>
    <m/>
    <m/>
    <s v="2024-10-29 11:35:50Z"/>
    <m/>
    <m/>
    <s v="D5AC4F5ABD3B4A38BD28426B02BF7D0A"/>
    <s v="489DB7F7587149D099132537E8AF231F"/>
    <m/>
    <n v="1"/>
    <m/>
    <s v="false"/>
    <n v="0"/>
    <s v="NA"/>
    <s v="NA"/>
    <s v="BRL"/>
    <m/>
    <m/>
    <s v="BRA"/>
    <m/>
    <m/>
    <s v="Preparando entrega"/>
    <m/>
  </r>
  <r>
    <s v="Marketplace"/>
    <x v="26"/>
    <n v="514895"/>
    <d v="2024-10-29T00:00:00"/>
    <x v="26"/>
    <s v="Felipe"/>
    <s v="Cabanne"/>
    <s v="06169271426"/>
    <s v="f_cabanne@hotmail.com"/>
    <n v="5516992110886"/>
    <s v="SP"/>
    <s v="São Carlos"/>
    <n v="5190637263288"/>
    <s v="residential"/>
    <s v="Felipe Cabanne"/>
    <s v="Alameda Aquá"/>
    <n v="27"/>
    <s v="Chacara 397"/>
    <s v="Parque Itaipu"/>
    <m/>
    <s v="13571-814"/>
    <s v="Jadlog"/>
    <s v="PN Jadlog"/>
    <s v="2024-11-01 11:35:34Z"/>
    <s v="3bd"/>
    <s v="Preparando Entrega"/>
    <s v="2024-10-29 12:30:28Z"/>
    <m/>
    <m/>
    <m/>
    <x v="0"/>
    <s v="Pix"/>
    <n v="1"/>
    <n v="117.16"/>
    <n v="1"/>
    <n v="2201"/>
    <s v="/10/76/78/223/"/>
    <x v="17"/>
    <x v="17"/>
    <n v="49.9"/>
    <n v="15.71"/>
    <s v="15.71"/>
    <s v="/shampoo-hidrata-para-cabelos-ressecados-e-com-quimica-300ml/p"/>
    <m/>
    <m/>
    <m/>
    <m/>
    <s v="5.13"/>
    <s v="5.13"/>
    <s v="117.16"/>
    <s v="-43.16"/>
    <s v="A Vista, Esquenta com 65% OFF"/>
    <m/>
    <m/>
    <m/>
    <s v="tfddmr"/>
    <m/>
    <s v="Piatan"/>
    <s v="Obsolete"/>
    <m/>
    <m/>
    <m/>
    <m/>
    <m/>
    <s v="pagarme"/>
    <m/>
    <n v="3455912601"/>
    <m/>
    <m/>
    <m/>
    <m/>
    <m/>
    <m/>
    <m/>
    <m/>
    <s v="2024-10-29 11:35:50Z"/>
    <m/>
    <m/>
    <s v="D5AC4F5ABD3B4A38BD28426B02BF7D0A"/>
    <s v="489DB7F7587149D099132537E8AF231F"/>
    <m/>
    <n v="1"/>
    <m/>
    <s v="false"/>
    <n v="0"/>
    <s v="NA"/>
    <s v="NA"/>
    <s v="BRL"/>
    <m/>
    <m/>
    <s v="BRA"/>
    <m/>
    <m/>
    <s v="Preparando entrega"/>
    <m/>
  </r>
  <r>
    <s v="Marketplace"/>
    <x v="27"/>
    <n v="514893"/>
    <d v="2024-10-29T00:00:00"/>
    <x v="27"/>
    <s v="Jordana"/>
    <s v="Caetano"/>
    <s v="06443085167"/>
    <s v="jordanaa.caetano@gmail.com"/>
    <n v="5562992427434"/>
    <s v="GO"/>
    <s v="Goiânia"/>
    <n v="5135600722863"/>
    <s v="residential"/>
    <s v="Jordana Caetano"/>
    <s v="Rua Herculina Marques de Abreu"/>
    <s v="Chácara 01 Casa 02"/>
    <s v="Chácara 01 casa 02 primeiro portão no muro verde"/>
    <s v="Residencial Sonho Dourado"/>
    <m/>
    <s v="74781-001"/>
    <s v="Sedex"/>
    <s v="PN Correios Sedex"/>
    <s v="2024-10-30 10:06:51Z"/>
    <s v="1bd"/>
    <s v="Faturado"/>
    <s v="2024-10-30 17:06:18Z"/>
    <m/>
    <m/>
    <m/>
    <x v="0"/>
    <s v="Pix"/>
    <n v="1"/>
    <n v="40.29"/>
    <n v="1"/>
    <n v="142796"/>
    <s v="/10/76/79/87/"/>
    <x v="0"/>
    <x v="0"/>
    <n v="34.9"/>
    <n v="31.41"/>
    <s v="31.41"/>
    <s v="/sabonete-liquido-intimo-oleo-de-coco-aloe-vera-150-ml/p"/>
    <m/>
    <m/>
    <m/>
    <m/>
    <s v="8.88"/>
    <s v="8.88"/>
    <s v="40.29"/>
    <s v="-3.49"/>
    <s v="A Vista"/>
    <m/>
    <m/>
    <s v="AA358192157BR"/>
    <s v="tfddmr"/>
    <m/>
    <s v="Piatan"/>
    <s v="Obsolete"/>
    <m/>
    <m/>
    <m/>
    <m/>
    <m/>
    <s v="pagarme"/>
    <m/>
    <n v="3455512316"/>
    <m/>
    <m/>
    <m/>
    <m/>
    <m/>
    <m/>
    <m/>
    <m/>
    <s v="2024-10-29 10:06:52Z"/>
    <m/>
    <m/>
    <s v="354FECB2BB6B4490941012EA21E41B8A"/>
    <s v="6407A0071EFA4B858CFC589FBF86B315"/>
    <m/>
    <n v="1"/>
    <m/>
    <s v="false"/>
    <n v="0"/>
    <s v="NA"/>
    <s v="NA"/>
    <s v="BRL"/>
    <m/>
    <s v="003003113"/>
    <s v="BRA"/>
    <s v="003003113"/>
    <m/>
    <s v="Faturado"/>
    <m/>
  </r>
  <r>
    <s v="Marketplace"/>
    <x v="28"/>
    <n v="514817"/>
    <d v="2024-10-27T00:00:00"/>
    <x v="28"/>
    <s v="Ana "/>
    <s v="Dellanhesi "/>
    <n v="99589680020"/>
    <s v="tec.enf.dellanhesi@gmail.com"/>
    <n v="5551991151838"/>
    <s v="RS"/>
    <s v="Porto Alegre"/>
    <n v="5190119465847"/>
    <s v="residential"/>
    <s v="Ana  Dellanhesi "/>
    <s v="Avenida Baltazar de Oliveira Garcia"/>
    <n v="2396"/>
    <s v="512 D"/>
    <s v="Costa e Silva"/>
    <m/>
    <s v="91150-000"/>
    <s v="Jadlog"/>
    <s v="PN Jadlog2"/>
    <s v="2024-11-01 08:00:00Z"/>
    <s v="5bd"/>
    <s v="Faturado"/>
    <s v="2024-10-28 15:07:58Z"/>
    <s v="cpc"/>
    <s v="meta"/>
    <s v="Nova [GE] [Vendas] Sazonais Estático - Full Adv+"/>
    <x v="1"/>
    <s v="Pix"/>
    <n v="1"/>
    <n v="131.76"/>
    <n v="1"/>
    <n v="2201"/>
    <s v="/10/76/78/223/"/>
    <x v="17"/>
    <x v="17"/>
    <n v="49.9"/>
    <n v="14.14"/>
    <s v="14.14"/>
    <s v="/shampoo-hidrata-para-cabelos-ressecados-e-com-quimica-300ml/p"/>
    <m/>
    <m/>
    <m/>
    <m/>
    <s v="5.86"/>
    <n v="0"/>
    <s v="131.76"/>
    <s v="-91.84"/>
    <s v="Esquenta com 65% OFF, A Vista, Primeira Compra, Frete grátis"/>
    <m/>
    <m/>
    <s v="06367100008884"/>
    <s v="tfddmr"/>
    <m/>
    <s v="Piatan"/>
    <s v="Obsolete"/>
    <m/>
    <m/>
    <m/>
    <m/>
    <m/>
    <s v="pagarme"/>
    <m/>
    <n v="3448283803"/>
    <m/>
    <m/>
    <m/>
    <m/>
    <m/>
    <m/>
    <m/>
    <m/>
    <s v="2024-10-27 11:40:48Z"/>
    <m/>
    <m/>
    <s v="6F4A8034FB6F4093B4EE2AFA50553E86"/>
    <s v="E73DF9B8B9494ABE98F3164D1A2D761C"/>
    <m/>
    <n v="1"/>
    <m/>
    <s v="false"/>
    <n v="0"/>
    <s v="NA"/>
    <s v="NA"/>
    <s v="BRL"/>
    <m/>
    <s v="003003061"/>
    <s v="BRA"/>
    <s v="003003061"/>
    <m/>
    <s v="Faturado"/>
    <m/>
  </r>
  <r>
    <s v="Marketplace"/>
    <x v="28"/>
    <n v="514817"/>
    <d v="2024-10-27T00:00:00"/>
    <x v="28"/>
    <s v="Ana "/>
    <s v="Dellanhesi "/>
    <n v="99589680020"/>
    <s v="tec.enf.dellanhesi@gmail.com"/>
    <n v="5551991151838"/>
    <s v="RS"/>
    <s v="Porto Alegre"/>
    <n v="5190119465847"/>
    <s v="residential"/>
    <s v="Ana  Dellanhesi "/>
    <s v="Avenida Baltazar de Oliveira Garcia"/>
    <n v="2396"/>
    <s v="512 D"/>
    <s v="Costa e Silva"/>
    <m/>
    <s v="91150-000"/>
    <s v="Jadlog"/>
    <s v="PN Jadlog2"/>
    <s v="2024-11-01 08:00:00Z"/>
    <s v="5bd"/>
    <s v="Faturado"/>
    <s v="2024-10-28 15:07:58Z"/>
    <s v="cpc"/>
    <s v="meta"/>
    <s v="Nova [GE] [Vendas] Sazonais Estático - Full Adv+"/>
    <x v="1"/>
    <s v="Pix"/>
    <n v="1"/>
    <n v="131.76"/>
    <n v="1"/>
    <n v="1095"/>
    <s v="/10/76/82/96/"/>
    <x v="30"/>
    <x v="30"/>
    <n v="129.9"/>
    <n v="105.22"/>
    <s v="105.22"/>
    <s v="/protetor-solar-mineral-sunveg-fps-70-50g/p"/>
    <m/>
    <m/>
    <m/>
    <m/>
    <s v="5.87"/>
    <n v="0"/>
    <s v="131.76"/>
    <s v="-91.84"/>
    <s v="Esquenta com 65% OFF, A Vista, Primeira Compra, Frete grátis"/>
    <m/>
    <m/>
    <s v="06367100008884"/>
    <s v="tfddmr"/>
    <m/>
    <s v="Piatan"/>
    <s v="Obsolete"/>
    <m/>
    <m/>
    <m/>
    <m/>
    <m/>
    <s v="pagarme"/>
    <m/>
    <n v="3448283803"/>
    <m/>
    <m/>
    <m/>
    <m/>
    <m/>
    <m/>
    <m/>
    <m/>
    <s v="2024-10-27 11:40:48Z"/>
    <m/>
    <m/>
    <s v="6F4A8034FB6F4093B4EE2AFA50553E86"/>
    <s v="E73DF9B8B9494ABE98F3164D1A2D761C"/>
    <m/>
    <n v="1"/>
    <m/>
    <s v="false"/>
    <n v="0"/>
    <s v="NA"/>
    <s v="NA"/>
    <s v="BRL"/>
    <m/>
    <s v="003003061"/>
    <s v="BRA"/>
    <s v="003003061"/>
    <m/>
    <s v="Faturado"/>
    <m/>
  </r>
  <r>
    <s v="Marketplace"/>
    <x v="28"/>
    <n v="514817"/>
    <d v="2024-10-27T00:00:00"/>
    <x v="28"/>
    <s v="Ana "/>
    <s v="Dellanhesi "/>
    <n v="99589680020"/>
    <s v="tec.enf.dellanhesi@gmail.com"/>
    <n v="5551991151838"/>
    <s v="RS"/>
    <s v="Porto Alegre"/>
    <n v="5190119465847"/>
    <s v="residential"/>
    <s v="Ana  Dellanhesi "/>
    <s v="Avenida Baltazar de Oliveira Garcia"/>
    <n v="2396"/>
    <s v="512 D"/>
    <s v="Costa e Silva"/>
    <m/>
    <s v="91150-000"/>
    <s v="Jadlog"/>
    <s v="PN Jadlog2"/>
    <s v="2024-11-01 08:00:00Z"/>
    <s v="5bd"/>
    <s v="Faturado"/>
    <s v="2024-10-28 15:07:58Z"/>
    <s v="cpc"/>
    <s v="meta"/>
    <s v="Nova [GE] [Vendas] Sazonais Estático - Full Adv+"/>
    <x v="1"/>
    <s v="Pix"/>
    <n v="1"/>
    <n v="131.76"/>
    <n v="1"/>
    <n v="1111"/>
    <s v="/10/76/79/89/"/>
    <x v="6"/>
    <x v="6"/>
    <n v="21.9"/>
    <n v="6.2"/>
    <s v="6.2"/>
    <s v="/gel-dental-natural-de-carvao-ativado-90g/p"/>
    <m/>
    <m/>
    <m/>
    <m/>
    <s v="5.87"/>
    <n v="0"/>
    <s v="131.76"/>
    <s v="-91.84"/>
    <s v="Esquenta com 65% OFF, A Vista, Primeira Compra, Frete grátis"/>
    <m/>
    <m/>
    <s v="06367100008884"/>
    <s v="tfddmr"/>
    <m/>
    <s v="Piatan"/>
    <s v="Obsolete"/>
    <m/>
    <m/>
    <m/>
    <m/>
    <m/>
    <s v="pagarme"/>
    <m/>
    <n v="3448283803"/>
    <m/>
    <m/>
    <m/>
    <m/>
    <m/>
    <m/>
    <m/>
    <m/>
    <s v="2024-10-27 11:40:48Z"/>
    <m/>
    <m/>
    <s v="6F4A8034FB6F4093B4EE2AFA50553E86"/>
    <s v="E73DF9B8B9494ABE98F3164D1A2D761C"/>
    <m/>
    <n v="1"/>
    <m/>
    <s v="false"/>
    <n v="0"/>
    <s v="NA"/>
    <s v="NA"/>
    <s v="BRL"/>
    <m/>
    <s v="003003061"/>
    <s v="BRA"/>
    <s v="003003061"/>
    <m/>
    <s v="Faturado"/>
    <m/>
  </r>
  <r>
    <s v="Marketplace"/>
    <x v="28"/>
    <n v="514817"/>
    <d v="2024-10-27T00:00:00"/>
    <x v="28"/>
    <s v="Ana "/>
    <s v="Dellanhesi "/>
    <n v="99589680020"/>
    <s v="tec.enf.dellanhesi@gmail.com"/>
    <n v="5551991151838"/>
    <s v="RS"/>
    <s v="Porto Alegre"/>
    <n v="5190119465847"/>
    <s v="residential"/>
    <s v="Ana  Dellanhesi "/>
    <s v="Avenida Baltazar de Oliveira Garcia"/>
    <n v="2396"/>
    <s v="512 D"/>
    <s v="Costa e Silva"/>
    <m/>
    <s v="91150-000"/>
    <s v="Jadlog"/>
    <s v="PN Jadlog2"/>
    <s v="2024-11-01 08:00:00Z"/>
    <s v="5bd"/>
    <s v="Faturado"/>
    <s v="2024-10-28 15:07:58Z"/>
    <s v="cpc"/>
    <s v="meta"/>
    <s v="Nova [GE] [Vendas] Sazonais Estático - Full Adv+"/>
    <x v="1"/>
    <s v="Pix"/>
    <n v="1"/>
    <n v="131.76"/>
    <n v="1"/>
    <n v="1110"/>
    <s v="/10/76/79/89/"/>
    <x v="3"/>
    <x v="3"/>
    <n v="21.9"/>
    <n v="6.2"/>
    <s v="6.2"/>
    <s v="/gel-dental-natural-de-hortela-com-gengibre-e-melaleuca-90g/p"/>
    <m/>
    <m/>
    <m/>
    <m/>
    <s v="5.87"/>
    <n v="0"/>
    <s v="131.76"/>
    <s v="-91.84"/>
    <s v="Esquenta com 65% OFF, A Vista, Primeira Compra, Frete grátis"/>
    <m/>
    <m/>
    <s v="06367100008884"/>
    <s v="tfddmr"/>
    <m/>
    <s v="Piatan"/>
    <s v="Obsolete"/>
    <m/>
    <m/>
    <m/>
    <m/>
    <m/>
    <s v="pagarme"/>
    <m/>
    <n v="3448283803"/>
    <m/>
    <m/>
    <m/>
    <m/>
    <m/>
    <m/>
    <m/>
    <m/>
    <s v="2024-10-27 11:40:48Z"/>
    <m/>
    <m/>
    <s v="6F4A8034FB6F4093B4EE2AFA50553E86"/>
    <s v="E73DF9B8B9494ABE98F3164D1A2D761C"/>
    <m/>
    <n v="1"/>
    <m/>
    <s v="false"/>
    <n v="0"/>
    <s v="NA"/>
    <s v="NA"/>
    <s v="BRL"/>
    <m/>
    <s v="003003061"/>
    <s v="BRA"/>
    <s v="003003061"/>
    <m/>
    <s v="Faturado"/>
    <m/>
  </r>
  <r>
    <s v="Marketplace"/>
    <x v="29"/>
    <n v="514815"/>
    <d v="2024-10-27T00:00:00"/>
    <x v="29"/>
    <s v="Maria"/>
    <s v="Pizza"/>
    <n v="11579587100"/>
    <s v="agaruza.sol@gmail.com"/>
    <n v="5561991879015"/>
    <s v="DF"/>
    <s v="Brasília"/>
    <n v="5190115934136"/>
    <s v="residential"/>
    <s v="Maria Pizza"/>
    <s v="Cond Jd Europa I Q.1 Conj.C casa"/>
    <n v="10"/>
    <s v="DF 150 km 2,5  (Referência: após a padaria Pão Nosso, primeiro condomínio à esquerda. Dentro do condomínio descer à esquerda na primeira rua."/>
    <s v="Grande Colorado (Sobradinho)"/>
    <m/>
    <s v="73105-900"/>
    <s v="PAC"/>
    <s v="PN Correios PAC"/>
    <s v="2024-11-04 08:00:00Z"/>
    <s v="6bd"/>
    <s v="Faturado"/>
    <s v="2024-10-28 16:06:01Z"/>
    <s v="cpc"/>
    <s v="google"/>
    <m/>
    <x v="0"/>
    <s v="Visa"/>
    <n v="2"/>
    <n v="228.32"/>
    <n v="10"/>
    <n v="1006"/>
    <s v="/10/76/79/89/"/>
    <x v="2"/>
    <x v="2"/>
    <n v="21.9"/>
    <n v="7.66"/>
    <s v="76.6"/>
    <s v="/gel-dental-natural-de-roma-e-melaleuca-90g/p"/>
    <m/>
    <m/>
    <m/>
    <m/>
    <s v="6.44"/>
    <n v="0"/>
    <s v="228.32"/>
    <s v="-313.28"/>
    <s v="Esquenta com 65% OFF, Frete grátis"/>
    <m/>
    <m/>
    <s v="AK608117205BR"/>
    <s v="tfddmr"/>
    <m/>
    <s v="Piatan"/>
    <s v="Obsolete"/>
    <m/>
    <m/>
    <m/>
    <m/>
    <m/>
    <s v="pagarme"/>
    <n v="919585"/>
    <n v="3448275487"/>
    <n v="3448275487"/>
    <n v="498408"/>
    <n v="9555"/>
    <m/>
    <m/>
    <m/>
    <m/>
    <m/>
    <s v="2024-10-27 11:38:25Z"/>
    <m/>
    <m/>
    <s v="766EBD5DE5E8495EA73B1DDC236ABD59"/>
    <s v="56028EFCB18843AE92B29936F303CF8A"/>
    <m/>
    <n v="1"/>
    <m/>
    <s v="false"/>
    <n v="0"/>
    <s v="NA"/>
    <s v="NA"/>
    <s v="BRL"/>
    <m/>
    <s v="003003074"/>
    <s v="BRA"/>
    <s v="003003074"/>
    <m/>
    <s v="Faturado"/>
    <m/>
  </r>
  <r>
    <s v="Marketplace"/>
    <x v="29"/>
    <n v="514815"/>
    <d v="2024-10-27T00:00:00"/>
    <x v="29"/>
    <s v="Maria"/>
    <s v="Pizza"/>
    <n v="11579587100"/>
    <s v="agaruza.sol@gmail.com"/>
    <n v="5561991879015"/>
    <s v="DF"/>
    <s v="Brasília"/>
    <n v="5190115934136"/>
    <s v="residential"/>
    <s v="Maria Pizza"/>
    <s v="Cond Jd Europa I Q.1 Conj.C casa"/>
    <n v="10"/>
    <s v="DF 150 km 2,5  (Referência: após a padaria Pão Nosso, primeiro condomínio à esquerda. Dentro do condomínio descer à esquerda na primeira rua."/>
    <s v="Grande Colorado (Sobradinho)"/>
    <m/>
    <s v="73105-900"/>
    <s v="PAC"/>
    <s v="PN Correios PAC"/>
    <s v="2024-11-04 08:00:00Z"/>
    <s v="6bd"/>
    <s v="Faturado"/>
    <s v="2024-10-28 16:06:01Z"/>
    <s v="cpc"/>
    <s v="google"/>
    <m/>
    <x v="0"/>
    <s v="Visa"/>
    <n v="2"/>
    <n v="228.32"/>
    <n v="10"/>
    <n v="1110"/>
    <s v="/10/76/79/89/"/>
    <x v="3"/>
    <x v="3"/>
    <n v="21.9"/>
    <n v="7.66"/>
    <s v="76.6"/>
    <s v="/gel-dental-natural-de-hortela-com-gengibre-e-melaleuca-90g/p"/>
    <m/>
    <m/>
    <m/>
    <m/>
    <s v="6.45"/>
    <n v="0"/>
    <s v="228.32"/>
    <s v="-313.28"/>
    <s v="Esquenta com 65% OFF, Frete grátis"/>
    <m/>
    <m/>
    <s v="AK608117205BR"/>
    <s v="tfddmr"/>
    <m/>
    <s v="Piatan"/>
    <s v="Obsolete"/>
    <m/>
    <m/>
    <m/>
    <m/>
    <m/>
    <s v="pagarme"/>
    <n v="919585"/>
    <n v="3448275487"/>
    <n v="3448275487"/>
    <n v="498408"/>
    <n v="9555"/>
    <m/>
    <m/>
    <m/>
    <m/>
    <m/>
    <s v="2024-10-27 11:38:25Z"/>
    <m/>
    <m/>
    <s v="766EBD5DE5E8495EA73B1DDC236ABD59"/>
    <s v="56028EFCB18843AE92B29936F303CF8A"/>
    <m/>
    <n v="1"/>
    <m/>
    <s v="false"/>
    <n v="0"/>
    <s v="NA"/>
    <s v="NA"/>
    <s v="BRL"/>
    <m/>
    <s v="003003074"/>
    <s v="BRA"/>
    <s v="003003074"/>
    <m/>
    <s v="Faturado"/>
    <m/>
  </r>
  <r>
    <s v="Marketplace"/>
    <x v="29"/>
    <n v="514815"/>
    <d v="2024-10-27T00:00:00"/>
    <x v="29"/>
    <s v="Maria"/>
    <s v="Pizza"/>
    <n v="11579587100"/>
    <s v="agaruza.sol@gmail.com"/>
    <n v="5561991879015"/>
    <s v="DF"/>
    <s v="Brasília"/>
    <n v="5190115934136"/>
    <s v="residential"/>
    <s v="Maria Pizza"/>
    <s v="Cond Jd Europa I Q.1 Conj.C casa"/>
    <n v="10"/>
    <s v="DF 150 km 2,5  (Referência: após a padaria Pão Nosso, primeiro condomínio à esquerda. Dentro do condomínio descer à esquerda na primeira rua."/>
    <s v="Grande Colorado (Sobradinho)"/>
    <m/>
    <s v="73105-900"/>
    <s v="PAC"/>
    <s v="PN Correios PAC"/>
    <s v="2024-11-04 08:00:00Z"/>
    <s v="6bd"/>
    <s v="Faturado"/>
    <s v="2024-10-28 16:06:01Z"/>
    <s v="cpc"/>
    <s v="google"/>
    <m/>
    <x v="0"/>
    <s v="Visa"/>
    <n v="2"/>
    <n v="228.32"/>
    <n v="2"/>
    <n v="1111"/>
    <s v="/10/76/79/89/"/>
    <x v="6"/>
    <x v="6"/>
    <n v="21.9"/>
    <n v="7.66"/>
    <s v="15.32"/>
    <s v="/gel-dental-natural-de-carvao-ativado-90g/p"/>
    <m/>
    <m/>
    <m/>
    <m/>
    <s v="1.29"/>
    <n v="0"/>
    <s v="228.32"/>
    <s v="-313.28"/>
    <s v="Esquenta com 65% OFF, Frete grátis"/>
    <m/>
    <m/>
    <s v="AK608117205BR"/>
    <s v="tfddmr"/>
    <m/>
    <s v="Piatan"/>
    <s v="Obsolete"/>
    <m/>
    <m/>
    <m/>
    <m/>
    <m/>
    <s v="pagarme"/>
    <n v="919585"/>
    <n v="3448275487"/>
    <n v="3448275487"/>
    <n v="498408"/>
    <n v="9555"/>
    <m/>
    <m/>
    <m/>
    <m/>
    <m/>
    <s v="2024-10-27 11:38:25Z"/>
    <m/>
    <m/>
    <s v="766EBD5DE5E8495EA73B1DDC236ABD59"/>
    <s v="56028EFCB18843AE92B29936F303CF8A"/>
    <m/>
    <n v="1"/>
    <m/>
    <s v="false"/>
    <n v="0"/>
    <s v="NA"/>
    <s v="NA"/>
    <s v="BRL"/>
    <m/>
    <s v="003003074"/>
    <s v="BRA"/>
    <s v="003003074"/>
    <m/>
    <s v="Faturado"/>
    <m/>
  </r>
  <r>
    <s v="Marketplace"/>
    <x v="29"/>
    <n v="514815"/>
    <d v="2024-10-27T00:00:00"/>
    <x v="29"/>
    <s v="Maria"/>
    <s v="Pizza"/>
    <n v="11579587100"/>
    <s v="agaruza.sol@gmail.com"/>
    <n v="5561991879015"/>
    <s v="DF"/>
    <s v="Brasília"/>
    <n v="5190115934136"/>
    <s v="residential"/>
    <s v="Maria Pizza"/>
    <s v="Cond Jd Europa I Q.1 Conj.C casa"/>
    <n v="10"/>
    <s v="DF 150 km 2,5  (Referência: após a padaria Pão Nosso, primeiro condomínio à esquerda. Dentro do condomínio descer à esquerda na primeira rua."/>
    <s v="Grande Colorado (Sobradinho)"/>
    <m/>
    <s v="73105-900"/>
    <s v="PAC"/>
    <s v="PN Correios PAC"/>
    <s v="2024-11-04 08:00:00Z"/>
    <s v="6bd"/>
    <s v="Faturado"/>
    <s v="2024-10-28 16:06:01Z"/>
    <s v="cpc"/>
    <s v="google"/>
    <m/>
    <x v="0"/>
    <s v="Visa"/>
    <n v="2"/>
    <n v="228.32"/>
    <n v="2"/>
    <n v="1403"/>
    <s v="/10/76/79/88/"/>
    <x v="19"/>
    <x v="19"/>
    <n v="29.9"/>
    <n v="29.9"/>
    <s v="59.8"/>
    <s v="/desodorante-roll-on-feminino-75ml/p"/>
    <m/>
    <m/>
    <m/>
    <m/>
    <s v="1.31"/>
    <n v="0"/>
    <s v="228.32"/>
    <s v="-313.28"/>
    <s v="Esquenta com 65% OFF, Frete grátis"/>
    <m/>
    <m/>
    <s v="AK608117205BR"/>
    <s v="tfddmr"/>
    <m/>
    <s v="Piatan"/>
    <s v="Obsolete"/>
    <m/>
    <m/>
    <m/>
    <m/>
    <m/>
    <s v="pagarme"/>
    <n v="919585"/>
    <n v="3448275487"/>
    <n v="3448275487"/>
    <n v="498408"/>
    <n v="9555"/>
    <m/>
    <m/>
    <m/>
    <m/>
    <m/>
    <s v="2024-10-27 11:38:25Z"/>
    <m/>
    <m/>
    <s v="766EBD5DE5E8495EA73B1DDC236ABD59"/>
    <s v="56028EFCB18843AE92B29936F303CF8A"/>
    <m/>
    <n v="1"/>
    <m/>
    <s v="false"/>
    <n v="0"/>
    <s v="NA"/>
    <s v="NA"/>
    <s v="BRL"/>
    <m/>
    <s v="003003074"/>
    <s v="BRA"/>
    <s v="003003074"/>
    <m/>
    <s v="Faturado"/>
    <m/>
  </r>
  <r>
    <s v="Marketplace"/>
    <x v="30"/>
    <n v="514811"/>
    <d v="2024-10-27T00:00:00"/>
    <x v="30"/>
    <s v="Andréia"/>
    <s v="Ishihara"/>
    <n v="22333449870"/>
    <s v="andreiaishihara@gmail.com"/>
    <n v="5511971568936"/>
    <s v="SP"/>
    <s v="São Paulo"/>
    <n v="5190104733162"/>
    <s v="residential"/>
    <s v="Andréia Ishihara"/>
    <s v="Rua dos Democratas"/>
    <n v="655"/>
    <s v="Apto 106"/>
    <s v="Vila Monte Alegre"/>
    <m/>
    <s v="04305-000"/>
    <s v="Jadlog"/>
    <s v="PN Jadlog"/>
    <s v="2024-10-31 08:00:00Z"/>
    <s v="4bd"/>
    <s v="Faturado"/>
    <s v="2024-10-28 15:07:59Z"/>
    <s v="cpc"/>
    <s v="meta"/>
    <s v="[GE] [Vendas] Sazonais - Semelhantes"/>
    <x v="0"/>
    <s v="Mastercard"/>
    <n v="2"/>
    <n v="64.540000000000006"/>
    <n v="1"/>
    <n v="1110"/>
    <s v="/10/76/79/89/"/>
    <x v="3"/>
    <x v="3"/>
    <n v="21.9"/>
    <n v="7.66"/>
    <s v="7.66"/>
    <s v="/gel-dental-natural-de-hortela-com-gengibre-e-melaleuca-90g/p"/>
    <m/>
    <m/>
    <m/>
    <m/>
    <s v="6.41"/>
    <s v="6.41"/>
    <s v="64.54"/>
    <s v="-28.48"/>
    <s v="Esquenta com 65% OFF"/>
    <m/>
    <m/>
    <s v="06367100008885"/>
    <s v="tfddmr"/>
    <m/>
    <s v="Piatan"/>
    <s v="Obsolete"/>
    <m/>
    <m/>
    <m/>
    <m/>
    <m/>
    <s v="pagarme"/>
    <s v="T06082"/>
    <n v="3447831180"/>
    <n v="3447831180"/>
    <n v="230650"/>
    <n v="9745"/>
    <m/>
    <m/>
    <m/>
    <m/>
    <m/>
    <s v="2024-10-27 10:22:39Z"/>
    <m/>
    <m/>
    <s v="D0AC64CF05474D2ABE0201D18E804339"/>
    <s v="B466340C41E447DB8CB83842B5CDBE62"/>
    <m/>
    <n v="1"/>
    <m/>
    <s v="false"/>
    <n v="0"/>
    <s v="NA"/>
    <s v="NA"/>
    <s v="BRL"/>
    <m/>
    <s v="003003062"/>
    <s v="BRA"/>
    <s v="003003062"/>
    <m/>
    <s v="Faturado"/>
    <m/>
  </r>
  <r>
    <s v="Marketplace"/>
    <x v="30"/>
    <n v="514811"/>
    <d v="2024-10-27T00:00:00"/>
    <x v="30"/>
    <s v="Andréia"/>
    <s v="Ishihara"/>
    <n v="22333449870"/>
    <s v="andreiaishihara@gmail.com"/>
    <n v="5511971568936"/>
    <s v="SP"/>
    <s v="São Paulo"/>
    <n v="5190104733162"/>
    <s v="residential"/>
    <s v="Andréia Ishihara"/>
    <s v="Rua dos Democratas"/>
    <n v="655"/>
    <s v="Apto 106"/>
    <s v="Vila Monte Alegre"/>
    <m/>
    <s v="04305-000"/>
    <s v="Jadlog"/>
    <s v="PN Jadlog"/>
    <s v="2024-10-31 08:00:00Z"/>
    <s v="4bd"/>
    <s v="Faturado"/>
    <s v="2024-10-28 15:07:59Z"/>
    <s v="cpc"/>
    <s v="meta"/>
    <s v="[GE] [Vendas] Sazonais - Semelhantes"/>
    <x v="0"/>
    <s v="Mastercard"/>
    <n v="2"/>
    <n v="64.540000000000006"/>
    <n v="1"/>
    <n v="1603"/>
    <s v="/10/76/79/88/"/>
    <x v="10"/>
    <x v="10"/>
    <n v="29.9"/>
    <n v="29.9"/>
    <s v="29.9"/>
    <s v="/desodorante-roll-on-unissex-75ml/p"/>
    <m/>
    <m/>
    <m/>
    <m/>
    <s v="6.5"/>
    <s v="6.5"/>
    <s v="64.54"/>
    <s v="-28.48"/>
    <s v="Esquenta com 65% OFF"/>
    <m/>
    <m/>
    <s v="06367100008885"/>
    <s v="tfddmr"/>
    <m/>
    <s v="Piatan"/>
    <s v="Obsolete"/>
    <m/>
    <m/>
    <m/>
    <m/>
    <m/>
    <s v="pagarme"/>
    <s v="T06082"/>
    <n v="3447831180"/>
    <n v="3447831180"/>
    <n v="230650"/>
    <n v="9745"/>
    <m/>
    <m/>
    <m/>
    <m/>
    <m/>
    <s v="2024-10-27 10:22:39Z"/>
    <m/>
    <m/>
    <s v="D0AC64CF05474D2ABE0201D18E804339"/>
    <s v="B466340C41E447DB8CB83842B5CDBE62"/>
    <m/>
    <n v="1"/>
    <m/>
    <s v="false"/>
    <n v="0"/>
    <s v="NA"/>
    <s v="NA"/>
    <s v="BRL"/>
    <m/>
    <s v="003003062"/>
    <s v="BRA"/>
    <s v="003003062"/>
    <m/>
    <s v="Faturado"/>
    <m/>
  </r>
  <r>
    <s v="Marketplace"/>
    <x v="30"/>
    <n v="514811"/>
    <d v="2024-10-27T00:00:00"/>
    <x v="30"/>
    <s v="Andréia"/>
    <s v="Ishihara"/>
    <n v="22333449870"/>
    <s v="andreiaishihara@gmail.com"/>
    <n v="5511971568936"/>
    <s v="SP"/>
    <s v="São Paulo"/>
    <n v="5190104733162"/>
    <s v="residential"/>
    <s v="Andréia Ishihara"/>
    <s v="Rua dos Democratas"/>
    <n v="655"/>
    <s v="Apto 106"/>
    <s v="Vila Monte Alegre"/>
    <m/>
    <s v="04305-000"/>
    <s v="Jadlog"/>
    <s v="PN Jadlog"/>
    <s v="2024-10-31 08:00:00Z"/>
    <s v="4bd"/>
    <s v="Faturado"/>
    <s v="2024-10-28 15:07:59Z"/>
    <s v="cpc"/>
    <s v="meta"/>
    <s v="[GE] [Vendas] Sazonais - Semelhantes"/>
    <x v="0"/>
    <s v="Mastercard"/>
    <n v="2"/>
    <n v="64.540000000000006"/>
    <n v="1"/>
    <n v="1006"/>
    <s v="/10/76/79/89/"/>
    <x v="2"/>
    <x v="2"/>
    <n v="21.9"/>
    <n v="7.66"/>
    <s v="7.66"/>
    <s v="/gel-dental-natural-de-roma-e-melaleuca-90g/p"/>
    <m/>
    <m/>
    <m/>
    <m/>
    <s v="6.41"/>
    <s v="6.41"/>
    <s v="64.54"/>
    <s v="-28.48"/>
    <s v="Esquenta com 65% OFF"/>
    <m/>
    <m/>
    <s v="06367100008885"/>
    <s v="tfddmr"/>
    <m/>
    <s v="Piatan"/>
    <s v="Obsolete"/>
    <m/>
    <m/>
    <m/>
    <m/>
    <m/>
    <s v="pagarme"/>
    <s v="T06082"/>
    <n v="3447831180"/>
    <n v="3447831180"/>
    <n v="230650"/>
    <n v="9745"/>
    <m/>
    <m/>
    <m/>
    <m/>
    <m/>
    <s v="2024-10-27 10:22:39Z"/>
    <m/>
    <m/>
    <s v="D0AC64CF05474D2ABE0201D18E804339"/>
    <s v="B466340C41E447DB8CB83842B5CDBE62"/>
    <m/>
    <n v="1"/>
    <m/>
    <s v="false"/>
    <n v="0"/>
    <s v="NA"/>
    <s v="NA"/>
    <s v="BRL"/>
    <m/>
    <s v="003003062"/>
    <s v="BRA"/>
    <s v="003003062"/>
    <m/>
    <s v="Faturado"/>
    <m/>
  </r>
  <r>
    <s v="Marketplace"/>
    <x v="31"/>
    <n v="514793"/>
    <d v="2024-10-27T00:00:00"/>
    <x v="31"/>
    <s v="Monique"/>
    <s v="Camargo"/>
    <n v="10104601701"/>
    <s v="monickvip@gmail.com"/>
    <n v="5521997903919"/>
    <s v="RJ"/>
    <s v="Itaboraí"/>
    <n v="5134214458560"/>
    <s v="residential"/>
    <s v="Monique  Camargo"/>
    <s v="Rua Izaura Pantoja"/>
    <n v="465"/>
    <m/>
    <s v="Nova Cidade"/>
    <m/>
    <s v="24804-162"/>
    <s v="PAC"/>
    <s v="PN Correios PAC"/>
    <s v="2024-11-06 08:00:00Z"/>
    <s v="8bd"/>
    <s v="Faturado"/>
    <s v="2024-10-28 16:06:05Z"/>
    <s v="cpc"/>
    <s v="meta"/>
    <s v="[GE] [Vendas] Sazonais - Semelhantes"/>
    <x v="0"/>
    <s v="Visa"/>
    <n v="1"/>
    <n v="99.58"/>
    <n v="13"/>
    <n v="1110"/>
    <s v="/10/76/79/89/"/>
    <x v="3"/>
    <x v="3"/>
    <n v="21.9"/>
    <n v="7.66"/>
    <s v="99.58"/>
    <s v="/gel-dental-natural-de-hortela-com-gengibre-e-melaleuca-90g/p"/>
    <m/>
    <m/>
    <m/>
    <m/>
    <s v="21.9"/>
    <n v="0"/>
    <s v="99.58"/>
    <s v="-185.12"/>
    <s v="Esquenta com 65% OFF, Frete grátis"/>
    <m/>
    <m/>
    <s v="AK608117911BR"/>
    <s v="tfddmr"/>
    <m/>
    <s v="Piatan"/>
    <s v="Obsolete"/>
    <m/>
    <m/>
    <m/>
    <m/>
    <m/>
    <s v="pagarme"/>
    <s v="010871"/>
    <n v="3446908351"/>
    <n v="3446908351"/>
    <n v="441524"/>
    <n v="1437"/>
    <m/>
    <m/>
    <m/>
    <m/>
    <m/>
    <s v="2024-10-27 01:01:09Z"/>
    <m/>
    <m/>
    <s v="F3C393E9751A4108AC0B38438B1F6C14"/>
    <s v="74E43CB251AC49048A3DCF4B127E4D34"/>
    <m/>
    <n v="1"/>
    <m/>
    <s v="false"/>
    <n v="0"/>
    <s v="NA"/>
    <s v="NA"/>
    <s v="BRL"/>
    <m/>
    <s v="003003075"/>
    <s v="BRA"/>
    <s v="003003075"/>
    <m/>
    <s v="Faturado"/>
    <m/>
  </r>
  <r>
    <s v="Marketplace"/>
    <x v="32"/>
    <n v="514791"/>
    <d v="2024-10-26T00:00:00"/>
    <x v="32"/>
    <s v="Tuany"/>
    <s v="Taveira"/>
    <n v="35326209870"/>
    <s v="tptaveira2015@gmail.com"/>
    <n v="5516981579764"/>
    <s v="SP"/>
    <s v="Franca"/>
    <n v="5189923243944"/>
    <s v="residential"/>
    <s v="Tuany Taveira"/>
    <s v="Rua Severo Braga"/>
    <n v="1100"/>
    <m/>
    <s v="Jardim Paulistano"/>
    <m/>
    <s v="14402-422"/>
    <s v="Jadlog"/>
    <s v="PN Jadlog"/>
    <s v="2024-11-01 08:00:00Z"/>
    <s v="5bd"/>
    <s v="Faturado"/>
    <s v="2024-10-28 15:08:00Z"/>
    <s v="cpc_institucional"/>
    <s v="google"/>
    <m/>
    <x v="0"/>
    <s v="Visa"/>
    <n v="2"/>
    <n v="70.36"/>
    <n v="1"/>
    <n v="3102"/>
    <s v="/10/76/82/101/"/>
    <x v="28"/>
    <x v="28"/>
    <n v="49.9"/>
    <n v="49.9"/>
    <s v="49.9"/>
    <s v="/espuma-de-limpeza-facial-piatan-detox-110ml/p"/>
    <m/>
    <m/>
    <m/>
    <m/>
    <s v="20.46"/>
    <s v="20.46"/>
    <s v="70.36"/>
    <n v="0"/>
    <m/>
    <m/>
    <m/>
    <s v="06367100008886"/>
    <s v="tfddmr"/>
    <m/>
    <s v="Piatan"/>
    <s v="Obsolete"/>
    <m/>
    <m/>
    <m/>
    <m/>
    <m/>
    <s v="pagarme"/>
    <n v="609730"/>
    <n v="3445024727"/>
    <n v="3445024727"/>
    <n v="498401"/>
    <n v="3886"/>
    <m/>
    <m/>
    <m/>
    <m/>
    <m/>
    <s v="2024-10-26 17:31:09Z"/>
    <m/>
    <m/>
    <s v="6A452922796D4605A0345C9BF1C1D885"/>
    <s v="E01382C6A15842FDB93D41F5BCBCBB83"/>
    <m/>
    <n v="1"/>
    <m/>
    <s v="false"/>
    <n v="0"/>
    <s v="NA"/>
    <s v="NA"/>
    <s v="BRL"/>
    <m/>
    <s v="003003063"/>
    <s v="BRA"/>
    <s v="003003063"/>
    <m/>
    <s v="Faturado"/>
    <m/>
  </r>
  <r>
    <s v="Marketplace"/>
    <x v="33"/>
    <n v="514789"/>
    <d v="2024-10-26T00:00:00"/>
    <x v="33"/>
    <s v="Glauber"/>
    <s v="Medeiros"/>
    <n v="89300076191"/>
    <s v="glauberlm@gmail.com"/>
    <n v="5562984011185"/>
    <s v="GO"/>
    <s v="Aparecida de Goiânia"/>
    <n v="5189919533757"/>
    <s v="residential"/>
    <s v="Glauber Medeiros"/>
    <s v="Rua Pedro Gomes"/>
    <s v="Sn"/>
    <s v="Qd 27, LT 12"/>
    <s v="Vila São Jorge"/>
    <m/>
    <s v="74926-784"/>
    <s v="Sedex"/>
    <s v="PN Correios Sedex"/>
    <s v="2024-10-29 08:00:00Z"/>
    <s v="2bd"/>
    <s v="Faturado"/>
    <s v="2024-10-28 16:06:06Z"/>
    <s v="cpc"/>
    <s v="google"/>
    <m/>
    <x v="0"/>
    <s v="Mastercard"/>
    <n v="5"/>
    <n v="153.19999999999999"/>
    <n v="10"/>
    <n v="1006"/>
    <s v="/10/76/79/89/"/>
    <x v="2"/>
    <x v="2"/>
    <n v="21.9"/>
    <n v="7.66"/>
    <s v="76.6"/>
    <s v="/gel-dental-natural-de-roma-e-melaleuca-90g/p"/>
    <m/>
    <m/>
    <m/>
    <m/>
    <s v="4.44"/>
    <n v="0"/>
    <s v="153.2"/>
    <s v="-284.8"/>
    <s v="Esquenta com 65% OFF, Frete grátis"/>
    <m/>
    <m/>
    <s v="AA347846145BR"/>
    <s v="tfddmr"/>
    <m/>
    <s v="Piatan"/>
    <s v="Obsolete"/>
    <m/>
    <m/>
    <m/>
    <m/>
    <m/>
    <s v="pagarme"/>
    <s v="005722"/>
    <n v="3444927238"/>
    <n v="3444927238"/>
    <n v="530049"/>
    <s v="0065"/>
    <m/>
    <m/>
    <m/>
    <m/>
    <m/>
    <s v="2024-10-26 17:12:56Z"/>
    <m/>
    <m/>
    <s v="86737CA0C62C428BB3310D9595D14959"/>
    <s v="167C38CA47B745379AF1E15E03C344B6"/>
    <m/>
    <n v="1"/>
    <m/>
    <s v="false"/>
    <n v="0"/>
    <s v="NA"/>
    <s v="NA"/>
    <s v="BRL"/>
    <m/>
    <s v="003003076"/>
    <s v="BRA"/>
    <s v="003003076"/>
    <m/>
    <s v="Faturado"/>
    <m/>
  </r>
  <r>
    <s v="Marketplace"/>
    <x v="33"/>
    <n v="514789"/>
    <d v="2024-10-26T00:00:00"/>
    <x v="33"/>
    <s v="Glauber"/>
    <s v="Medeiros"/>
    <n v="89300076191"/>
    <s v="glauberlm@gmail.com"/>
    <n v="5562984011185"/>
    <s v="GO"/>
    <s v="Aparecida de Goiânia"/>
    <n v="5189919533757"/>
    <s v="residential"/>
    <s v="Glauber Medeiros"/>
    <s v="Rua Pedro Gomes"/>
    <s v="Sn"/>
    <s v="Qd 27, LT 12"/>
    <s v="Vila São Jorge"/>
    <m/>
    <s v="74926-784"/>
    <s v="Sedex"/>
    <s v="PN Correios Sedex"/>
    <s v="2024-10-29 08:00:00Z"/>
    <s v="2bd"/>
    <s v="Faturado"/>
    <s v="2024-10-28 16:06:06Z"/>
    <s v="cpc"/>
    <s v="google"/>
    <m/>
    <x v="0"/>
    <s v="Mastercard"/>
    <n v="5"/>
    <n v="153.19999999999999"/>
    <n v="10"/>
    <n v="1110"/>
    <s v="/10/76/79/89/"/>
    <x v="3"/>
    <x v="3"/>
    <n v="21.9"/>
    <n v="7.66"/>
    <s v="76.6"/>
    <s v="/gel-dental-natural-de-hortela-com-gengibre-e-melaleuca-90g/p"/>
    <m/>
    <m/>
    <m/>
    <m/>
    <s v="4.44"/>
    <n v="0"/>
    <s v="153.2"/>
    <s v="-284.8"/>
    <s v="Esquenta com 65% OFF, Frete grátis"/>
    <m/>
    <m/>
    <s v="AA347846145BR"/>
    <s v="tfddmr"/>
    <m/>
    <s v="Piatan"/>
    <s v="Obsolete"/>
    <m/>
    <m/>
    <m/>
    <m/>
    <m/>
    <s v="pagarme"/>
    <s v="005722"/>
    <n v="3444927238"/>
    <n v="3444927238"/>
    <n v="530049"/>
    <s v="0065"/>
    <m/>
    <m/>
    <m/>
    <m/>
    <m/>
    <s v="2024-10-26 17:12:56Z"/>
    <m/>
    <m/>
    <s v="86737CA0C62C428BB3310D9595D14959"/>
    <s v="167C38CA47B745379AF1E15E03C344B6"/>
    <m/>
    <n v="1"/>
    <m/>
    <s v="false"/>
    <n v="0"/>
    <s v="NA"/>
    <s v="NA"/>
    <s v="BRL"/>
    <m/>
    <s v="003003076"/>
    <s v="BRA"/>
    <s v="003003076"/>
    <m/>
    <s v="Faturado"/>
    <m/>
  </r>
  <r>
    <s v="Marketplace"/>
    <x v="34"/>
    <n v="514787"/>
    <d v="2024-10-26T00:00:00"/>
    <x v="34"/>
    <s v="Licioni"/>
    <s v="Simão"/>
    <s v="04723061622"/>
    <s v="licioniborges@gmail.com"/>
    <n v="5534998780675"/>
    <s v="MG"/>
    <s v="Uberlândia"/>
    <n v="5163913309749"/>
    <s v="residential"/>
    <s v="Licioni Simão"/>
    <s v="Rua Nazareth Sabbag Attuch"/>
    <n v="56"/>
    <s v="Casa"/>
    <s v="Jardim Patrícia"/>
    <m/>
    <s v="38414-114"/>
    <s v="PAC"/>
    <s v="PN Correios PAC"/>
    <s v="2024-11-05 08:00:00Z"/>
    <s v="7bd"/>
    <s v="Faturado"/>
    <s v="2024-10-28 16:06:05Z"/>
    <s v="cpc"/>
    <s v="meta"/>
    <s v="[GE] [Vendas] Sazonais - Interesses"/>
    <x v="0"/>
    <s v="Mastercard"/>
    <n v="5"/>
    <n v="119.3"/>
    <n v="4"/>
    <n v="1110"/>
    <s v="/10/76/79/89/"/>
    <x v="3"/>
    <x v="3"/>
    <n v="21.9"/>
    <n v="7.66"/>
    <s v="30.64"/>
    <s v="/gel-dental-natural-de-hortela-com-gengibre-e-melaleuca-90g/p"/>
    <m/>
    <m/>
    <m/>
    <m/>
    <s v="7.83"/>
    <n v="0"/>
    <s v="119.3"/>
    <s v="-221.7"/>
    <s v="Esquenta com 65% OFF, Frete grátis"/>
    <m/>
    <m/>
    <s v="AK608119285BR"/>
    <s v="tfddmr"/>
    <m/>
    <s v="Piatan"/>
    <s v="Obsolete"/>
    <m/>
    <m/>
    <m/>
    <m/>
    <m/>
    <s v="pagarme"/>
    <n v="657989"/>
    <n v="3444240698"/>
    <n v="3444240698"/>
    <n v="516292"/>
    <n v="9689"/>
    <m/>
    <m/>
    <m/>
    <m/>
    <m/>
    <s v="2024-10-26 14:56:46Z"/>
    <m/>
    <m/>
    <s v="847E71ACBA14416B89D4E79D542426DA"/>
    <s v="00A8D045BC264FC89E8DD9AE80A5CB68"/>
    <m/>
    <n v="1"/>
    <m/>
    <s v="false"/>
    <n v="0"/>
    <s v="NA"/>
    <s v="NA"/>
    <s v="BRL"/>
    <m/>
    <s v="003003077"/>
    <s v="BRA"/>
    <s v="003003077"/>
    <m/>
    <s v="Faturado"/>
    <m/>
  </r>
  <r>
    <s v="Marketplace"/>
    <x v="34"/>
    <n v="514787"/>
    <d v="2024-10-26T00:00:00"/>
    <x v="34"/>
    <s v="Licioni"/>
    <s v="Simão"/>
    <s v="04723061622"/>
    <s v="licioniborges@gmail.com"/>
    <n v="5534998780675"/>
    <s v="MG"/>
    <s v="Uberlândia"/>
    <n v="5163913309749"/>
    <s v="residential"/>
    <s v="Licioni Simão"/>
    <s v="Rua Nazareth Sabbag Attuch"/>
    <n v="56"/>
    <s v="Casa"/>
    <s v="Jardim Patrícia"/>
    <m/>
    <s v="38414-114"/>
    <s v="PAC"/>
    <s v="PN Correios PAC"/>
    <s v="2024-11-05 08:00:00Z"/>
    <s v="7bd"/>
    <s v="Faturado"/>
    <s v="2024-10-28 16:06:05Z"/>
    <s v="cpc"/>
    <s v="meta"/>
    <s v="[GE] [Vendas] Sazonais - Interesses"/>
    <x v="0"/>
    <s v="Mastercard"/>
    <n v="5"/>
    <n v="119.3"/>
    <n v="2"/>
    <n v="1006"/>
    <s v="/10/76/79/89/"/>
    <x v="2"/>
    <x v="2"/>
    <n v="21.9"/>
    <n v="7.66"/>
    <s v="15.32"/>
    <s v="/gel-dental-natural-de-roma-e-melaleuca-90g/p"/>
    <m/>
    <m/>
    <m/>
    <m/>
    <s v="3.92"/>
    <n v="0"/>
    <s v="119.3"/>
    <s v="-221.7"/>
    <s v="Esquenta com 65% OFF, Frete grátis"/>
    <m/>
    <m/>
    <s v="AK608119285BR"/>
    <s v="tfddmr"/>
    <m/>
    <s v="Piatan"/>
    <s v="Obsolete"/>
    <m/>
    <m/>
    <m/>
    <m/>
    <m/>
    <s v="pagarme"/>
    <n v="657989"/>
    <n v="3444240698"/>
    <n v="3444240698"/>
    <n v="516292"/>
    <n v="9689"/>
    <m/>
    <m/>
    <m/>
    <m/>
    <m/>
    <s v="2024-10-26 14:56:46Z"/>
    <m/>
    <m/>
    <s v="847E71ACBA14416B89D4E79D542426DA"/>
    <s v="00A8D045BC264FC89E8DD9AE80A5CB68"/>
    <m/>
    <n v="1"/>
    <m/>
    <s v="false"/>
    <n v="0"/>
    <s v="NA"/>
    <s v="NA"/>
    <s v="BRL"/>
    <m/>
    <s v="003003077"/>
    <s v="BRA"/>
    <s v="003003077"/>
    <m/>
    <s v="Faturado"/>
    <m/>
  </r>
  <r>
    <s v="Marketplace"/>
    <x v="34"/>
    <n v="514787"/>
    <d v="2024-10-26T00:00:00"/>
    <x v="34"/>
    <s v="Licioni"/>
    <s v="Simão"/>
    <s v="04723061622"/>
    <s v="licioniborges@gmail.com"/>
    <n v="5534998780675"/>
    <s v="MG"/>
    <s v="Uberlândia"/>
    <n v="5163913309749"/>
    <s v="residential"/>
    <s v="Licioni Simão"/>
    <s v="Rua Nazareth Sabbag Attuch"/>
    <n v="56"/>
    <s v="Casa"/>
    <s v="Jardim Patrícia"/>
    <m/>
    <s v="38414-114"/>
    <s v="PAC"/>
    <s v="PN Correios PAC"/>
    <s v="2024-11-05 08:00:00Z"/>
    <s v="7bd"/>
    <s v="Faturado"/>
    <s v="2024-10-28 16:06:05Z"/>
    <s v="cpc"/>
    <s v="meta"/>
    <s v="[GE] [Vendas] Sazonais - Interesses"/>
    <x v="0"/>
    <s v="Mastercard"/>
    <n v="5"/>
    <n v="119.3"/>
    <n v="3"/>
    <n v="2201"/>
    <s v="/10/76/78/223/"/>
    <x v="17"/>
    <x v="17"/>
    <n v="49.9"/>
    <n v="17.46"/>
    <s v="52.38"/>
    <s v="/shampoo-hidrata-para-cabelos-ressecados-e-com-quimica-300ml/p"/>
    <m/>
    <m/>
    <m/>
    <m/>
    <s v="5.88"/>
    <n v="0"/>
    <s v="119.3"/>
    <s v="-221.7"/>
    <s v="Esquenta com 65% OFF, Frete grátis"/>
    <m/>
    <m/>
    <s v="AK608119285BR"/>
    <s v="tfddmr"/>
    <m/>
    <s v="Piatan"/>
    <s v="Obsolete"/>
    <m/>
    <m/>
    <m/>
    <m/>
    <m/>
    <s v="pagarme"/>
    <n v="657989"/>
    <n v="3444240698"/>
    <n v="3444240698"/>
    <n v="516292"/>
    <n v="9689"/>
    <m/>
    <m/>
    <m/>
    <m/>
    <m/>
    <s v="2024-10-26 14:56:46Z"/>
    <m/>
    <m/>
    <s v="847E71ACBA14416B89D4E79D542426DA"/>
    <s v="00A8D045BC264FC89E8DD9AE80A5CB68"/>
    <m/>
    <n v="1"/>
    <m/>
    <s v="false"/>
    <n v="0"/>
    <s v="NA"/>
    <s v="NA"/>
    <s v="BRL"/>
    <m/>
    <s v="003003077"/>
    <s v="BRA"/>
    <s v="003003077"/>
    <m/>
    <s v="Faturado"/>
    <m/>
  </r>
  <r>
    <s v="Marketplace"/>
    <x v="34"/>
    <n v="514787"/>
    <d v="2024-10-26T00:00:00"/>
    <x v="34"/>
    <s v="Licioni"/>
    <s v="Simão"/>
    <s v="04723061622"/>
    <s v="licioniborges@gmail.com"/>
    <n v="5534998780675"/>
    <s v="MG"/>
    <s v="Uberlândia"/>
    <n v="5163913309749"/>
    <s v="residential"/>
    <s v="Licioni Simão"/>
    <s v="Rua Nazareth Sabbag Attuch"/>
    <n v="56"/>
    <s v="Casa"/>
    <s v="Jardim Patrícia"/>
    <m/>
    <s v="38414-114"/>
    <s v="PAC"/>
    <s v="PN Correios PAC"/>
    <s v="2024-11-05 08:00:00Z"/>
    <s v="7bd"/>
    <s v="Faturado"/>
    <s v="2024-10-28 16:06:05Z"/>
    <s v="cpc"/>
    <s v="meta"/>
    <s v="[GE] [Vendas] Sazonais - Interesses"/>
    <x v="0"/>
    <s v="Mastercard"/>
    <n v="5"/>
    <n v="119.3"/>
    <n v="1"/>
    <n v="2103"/>
    <s v="/10/76/78/221/"/>
    <x v="14"/>
    <x v="14"/>
    <n v="59.9"/>
    <n v="20.96"/>
    <s v="20.96"/>
    <s v="/mascara-capilar-detox-piatan-280g/p"/>
    <m/>
    <m/>
    <m/>
    <m/>
    <s v="1.99"/>
    <n v="0"/>
    <s v="119.3"/>
    <s v="-221.7"/>
    <s v="Esquenta com 65% OFF, Frete grátis"/>
    <m/>
    <m/>
    <s v="AK608119285BR"/>
    <s v="tfddmr"/>
    <m/>
    <s v="Piatan"/>
    <s v="Obsolete"/>
    <m/>
    <m/>
    <m/>
    <m/>
    <m/>
    <s v="pagarme"/>
    <n v="657989"/>
    <n v="3444240698"/>
    <n v="3444240698"/>
    <n v="516292"/>
    <n v="9689"/>
    <m/>
    <m/>
    <m/>
    <m/>
    <m/>
    <s v="2024-10-26 14:56:46Z"/>
    <m/>
    <m/>
    <s v="847E71ACBA14416B89D4E79D542426DA"/>
    <s v="00A8D045BC264FC89E8DD9AE80A5CB68"/>
    <m/>
    <n v="1"/>
    <m/>
    <s v="false"/>
    <n v="0"/>
    <s v="NA"/>
    <s v="NA"/>
    <s v="BRL"/>
    <m/>
    <s v="003003077"/>
    <s v="BRA"/>
    <s v="003003077"/>
    <m/>
    <s v="Faturado"/>
    <m/>
  </r>
  <r>
    <s v="Marketplace"/>
    <x v="35"/>
    <n v="514785"/>
    <d v="2024-10-26T00:00:00"/>
    <x v="35"/>
    <s v="Cristiane"/>
    <s v="Damico"/>
    <n v="15264506825"/>
    <s v="cristianedamico@hotmail.com"/>
    <n v="5511980500546"/>
    <s v="SP"/>
    <s v="São Paulo"/>
    <n v="5189850841203"/>
    <s v="residential"/>
    <s v="Cristiane Damico"/>
    <s v="Rua Biriricas"/>
    <n v="65"/>
    <s v="Casa 7"/>
    <s v="Tremembé"/>
    <m/>
    <s v="02357-150"/>
    <s v="Jadlog"/>
    <s v="PN Jadlog"/>
    <s v="2024-10-31 08:00:00Z"/>
    <s v="4bd"/>
    <s v="Faturado"/>
    <s v="2024-10-28 15:08:02Z"/>
    <s v="cpc"/>
    <s v="meta"/>
    <s v="[GE] [Vendas] Sazonais - Semelhantes"/>
    <x v="1"/>
    <s v="Pix"/>
    <n v="1"/>
    <n v="70.010000000000005"/>
    <n v="4"/>
    <n v="1110"/>
    <s v="/10/76/79/89/"/>
    <x v="3"/>
    <x v="3"/>
    <n v="21.9"/>
    <n v="6.2"/>
    <s v="24.8"/>
    <s v="/gel-dental-natural-de-hortela-com-gengibre-e-melaleuca-90g/p"/>
    <m/>
    <m/>
    <m/>
    <m/>
    <s v="10.21"/>
    <s v="10.21"/>
    <s v="70.01"/>
    <s v="-125.6"/>
    <s v="Esquenta com 65% OFF, A Vista, Primeira Compra"/>
    <m/>
    <m/>
    <s v="06367100008887"/>
    <s v="tfddmr"/>
    <m/>
    <s v="Piatan"/>
    <s v="Obsolete"/>
    <m/>
    <m/>
    <m/>
    <m/>
    <m/>
    <s v="pagarme"/>
    <m/>
    <n v="3442732264"/>
    <m/>
    <m/>
    <m/>
    <m/>
    <m/>
    <m/>
    <m/>
    <m/>
    <s v="2024-10-26 10:47:33Z"/>
    <m/>
    <m/>
    <s v="D357E706A73346AE922D4F7B62B3160A"/>
    <s v="2A0B151E4386440F819DA5FF818E3607"/>
    <m/>
    <n v="1"/>
    <m/>
    <s v="false"/>
    <n v="0"/>
    <s v="NA"/>
    <s v="NA"/>
    <s v="BRL"/>
    <m/>
    <s v="003003064"/>
    <s v="BRA"/>
    <s v="003003064"/>
    <m/>
    <s v="Faturado"/>
    <m/>
  </r>
  <r>
    <s v="Marketplace"/>
    <x v="35"/>
    <n v="514785"/>
    <d v="2024-10-26T00:00:00"/>
    <x v="35"/>
    <s v="Cristiane"/>
    <s v="Damico"/>
    <n v="15264506825"/>
    <s v="cristianedamico@hotmail.com"/>
    <n v="5511980500546"/>
    <s v="SP"/>
    <s v="São Paulo"/>
    <n v="5189850841203"/>
    <s v="residential"/>
    <s v="Cristiane Damico"/>
    <s v="Rua Biriricas"/>
    <n v="65"/>
    <s v="Casa 7"/>
    <s v="Tremembé"/>
    <m/>
    <s v="02357-150"/>
    <s v="Jadlog"/>
    <s v="PN Jadlog"/>
    <s v="2024-10-31 08:00:00Z"/>
    <s v="4bd"/>
    <s v="Faturado"/>
    <s v="2024-10-28 15:08:02Z"/>
    <s v="cpc"/>
    <s v="meta"/>
    <s v="[GE] [Vendas] Sazonais - Semelhantes"/>
    <x v="1"/>
    <s v="Pix"/>
    <n v="1"/>
    <n v="70.010000000000005"/>
    <n v="2"/>
    <n v="1006"/>
    <s v="/10/76/79/89/"/>
    <x v="2"/>
    <x v="2"/>
    <n v="21.9"/>
    <n v="6.2"/>
    <s v="12.4"/>
    <s v="/gel-dental-natural-de-roma-e-melaleuca-90g/p"/>
    <m/>
    <m/>
    <m/>
    <m/>
    <s v="5.1"/>
    <s v="5.1"/>
    <s v="70.01"/>
    <s v="-125.6"/>
    <s v="Esquenta com 65% OFF, A Vista, Primeira Compra"/>
    <m/>
    <m/>
    <s v="06367100008887"/>
    <s v="tfddmr"/>
    <m/>
    <s v="Piatan"/>
    <s v="Obsolete"/>
    <m/>
    <m/>
    <m/>
    <m/>
    <m/>
    <s v="pagarme"/>
    <m/>
    <n v="3442732264"/>
    <m/>
    <m/>
    <m/>
    <m/>
    <m/>
    <m/>
    <m/>
    <m/>
    <s v="2024-10-26 10:47:33Z"/>
    <m/>
    <m/>
    <s v="D357E706A73346AE922D4F7B62B3160A"/>
    <s v="2A0B151E4386440F819DA5FF818E3607"/>
    <m/>
    <n v="1"/>
    <m/>
    <s v="false"/>
    <n v="0"/>
    <s v="NA"/>
    <s v="NA"/>
    <s v="BRL"/>
    <m/>
    <s v="003003064"/>
    <s v="BRA"/>
    <s v="003003064"/>
    <m/>
    <s v="Faturado"/>
    <m/>
  </r>
  <r>
    <s v="Marketplace"/>
    <x v="35"/>
    <n v="514785"/>
    <d v="2024-10-26T00:00:00"/>
    <x v="35"/>
    <s v="Cristiane"/>
    <s v="Damico"/>
    <n v="15264506825"/>
    <s v="cristianedamico@hotmail.com"/>
    <n v="5511980500546"/>
    <s v="SP"/>
    <s v="São Paulo"/>
    <n v="5189850841203"/>
    <s v="residential"/>
    <s v="Cristiane Damico"/>
    <s v="Rua Biriricas"/>
    <n v="65"/>
    <s v="Casa 7"/>
    <s v="Tremembé"/>
    <m/>
    <s v="02357-150"/>
    <s v="Jadlog"/>
    <s v="PN Jadlog"/>
    <s v="2024-10-31 08:00:00Z"/>
    <s v="4bd"/>
    <s v="Faturado"/>
    <s v="2024-10-28 15:08:02Z"/>
    <s v="cpc"/>
    <s v="meta"/>
    <s v="[GE] [Vendas] Sazonais - Semelhantes"/>
    <x v="1"/>
    <s v="Pix"/>
    <n v="1"/>
    <n v="70.010000000000005"/>
    <n v="2"/>
    <n v="1111"/>
    <s v="/10/76/79/89/"/>
    <x v="6"/>
    <x v="6"/>
    <n v="21.9"/>
    <n v="6.2"/>
    <s v="12.4"/>
    <s v="/gel-dental-natural-de-carvao-ativado-90g/p"/>
    <m/>
    <m/>
    <m/>
    <m/>
    <s v="5.1"/>
    <s v="5.1"/>
    <s v="70.01"/>
    <s v="-125.6"/>
    <s v="Esquenta com 65% OFF, A Vista, Primeira Compra"/>
    <m/>
    <m/>
    <s v="06367100008887"/>
    <s v="tfddmr"/>
    <m/>
    <s v="Piatan"/>
    <s v="Obsolete"/>
    <m/>
    <m/>
    <m/>
    <m/>
    <m/>
    <s v="pagarme"/>
    <m/>
    <n v="3442732264"/>
    <m/>
    <m/>
    <m/>
    <m/>
    <m/>
    <m/>
    <m/>
    <m/>
    <s v="2024-10-26 10:47:33Z"/>
    <m/>
    <m/>
    <s v="D357E706A73346AE922D4F7B62B3160A"/>
    <s v="2A0B151E4386440F819DA5FF818E3607"/>
    <m/>
    <n v="1"/>
    <m/>
    <s v="false"/>
    <n v="0"/>
    <s v="NA"/>
    <s v="NA"/>
    <s v="BRL"/>
    <m/>
    <s v="003003064"/>
    <s v="BRA"/>
    <s v="003003064"/>
    <m/>
    <s v="Faturado"/>
    <m/>
  </r>
  <r>
    <s v="Marketplace"/>
    <x v="36"/>
    <n v="514783"/>
    <d v="2024-10-26T00:00:00"/>
    <x v="36"/>
    <s v="Aline "/>
    <s v="Soares de Sousa Cerqueira "/>
    <n v="72511486172"/>
    <s v="aline.zerbinii@gmail.com"/>
    <n v="5561974038037"/>
    <s v="DF"/>
    <s v="Brasília"/>
    <n v="5189842471476"/>
    <s v="residential"/>
    <s v="Aline  Soares de Sousa Cerqueira "/>
    <s v="Conjunto SHA Conjunto 4 Chácara 58B"/>
    <n v="56"/>
    <s v="Condomínio Angra dos reis "/>
    <s v="Setor Habitacional Arniqueira (Águas Claras)"/>
    <m/>
    <s v="71994-310"/>
    <s v="PAC"/>
    <s v="PN Correios PAC"/>
    <s v="2024-11-04 08:00:00Z"/>
    <s v="6bd"/>
    <s v="Faturado"/>
    <s v="2024-10-28 16:06:07Z"/>
    <s v="cpc"/>
    <s v="meta"/>
    <s v="[GE] [Vendas] Sazonais - Semelhantes"/>
    <x v="1"/>
    <s v="Pix"/>
    <n v="1"/>
    <n v="119.7"/>
    <n v="1"/>
    <n v="2201"/>
    <s v="/10/76/78/223/"/>
    <x v="17"/>
    <x v="17"/>
    <n v="49.9"/>
    <n v="14.14"/>
    <s v="14.14"/>
    <s v="/shampoo-hidrata-para-cabelos-ressecados-e-com-quimica-300ml/p"/>
    <m/>
    <m/>
    <m/>
    <m/>
    <s v="1.93"/>
    <n v="0"/>
    <s v="119.7"/>
    <s v="-117.5"/>
    <s v="Esquenta com 65% OFF, A Vista, Primeira Compra, Frete grátis"/>
    <m/>
    <m/>
    <s v="AK608119912BR"/>
    <s v="tfddmr"/>
    <m/>
    <s v="Piatan"/>
    <s v="Obsolete"/>
    <m/>
    <m/>
    <m/>
    <m/>
    <m/>
    <s v="pagarme"/>
    <m/>
    <n v="3442446864"/>
    <m/>
    <m/>
    <m/>
    <m/>
    <m/>
    <m/>
    <m/>
    <m/>
    <s v="2024-10-26 10:03:29Z"/>
    <m/>
    <m/>
    <s v="DE7A4B1897F4481AB893EDC85A10C52F"/>
    <s v="129A4F7AD789461697484CC8A7EAF8BC"/>
    <m/>
    <n v="1"/>
    <m/>
    <s v="false"/>
    <n v="0"/>
    <s v="NA"/>
    <s v="NA"/>
    <s v="BRL"/>
    <m/>
    <s v="003003078"/>
    <s v="BRA"/>
    <s v="003003078"/>
    <m/>
    <s v="Faturado"/>
    <m/>
  </r>
  <r>
    <s v="Marketplace"/>
    <x v="36"/>
    <n v="514783"/>
    <d v="2024-10-26T00:00:00"/>
    <x v="36"/>
    <s v="Aline "/>
    <s v="Soares de Sousa Cerqueira "/>
    <n v="72511486172"/>
    <s v="aline.zerbinii@gmail.com"/>
    <n v="5561974038037"/>
    <s v="DF"/>
    <s v="Brasília"/>
    <n v="5189842471476"/>
    <s v="residential"/>
    <s v="Aline  Soares de Sousa Cerqueira "/>
    <s v="Conjunto SHA Conjunto 4 Chácara 58B"/>
    <n v="56"/>
    <s v="Condomínio Angra dos reis "/>
    <s v="Setor Habitacional Arniqueira (Águas Claras)"/>
    <m/>
    <s v="71994-310"/>
    <s v="PAC"/>
    <s v="PN Correios PAC"/>
    <s v="2024-11-04 08:00:00Z"/>
    <s v="6bd"/>
    <s v="Faturado"/>
    <s v="2024-10-28 16:06:07Z"/>
    <s v="cpc"/>
    <s v="meta"/>
    <s v="[GE] [Vendas] Sazonais - Semelhantes"/>
    <x v="1"/>
    <s v="Pix"/>
    <n v="1"/>
    <n v="119.7"/>
    <n v="3"/>
    <n v="1110"/>
    <s v="/10/76/79/89/"/>
    <x v="3"/>
    <x v="3"/>
    <n v="21.9"/>
    <n v="6.2"/>
    <s v="18.6"/>
    <s v="/gel-dental-natural-de-hortela-com-gengibre-e-melaleuca-90g/p"/>
    <m/>
    <m/>
    <m/>
    <m/>
    <s v="5.78"/>
    <n v="0"/>
    <s v="119.7"/>
    <s v="-117.5"/>
    <s v="Esquenta com 65% OFF, A Vista, Primeira Compra, Frete grátis"/>
    <m/>
    <m/>
    <s v="AK608119912BR"/>
    <s v="tfddmr"/>
    <m/>
    <s v="Piatan"/>
    <s v="Obsolete"/>
    <m/>
    <m/>
    <m/>
    <m/>
    <m/>
    <s v="pagarme"/>
    <m/>
    <n v="3442446864"/>
    <m/>
    <m/>
    <m/>
    <m/>
    <m/>
    <m/>
    <m/>
    <m/>
    <s v="2024-10-26 10:03:29Z"/>
    <m/>
    <m/>
    <s v="DE7A4B1897F4481AB893EDC85A10C52F"/>
    <s v="129A4F7AD789461697484CC8A7EAF8BC"/>
    <m/>
    <n v="1"/>
    <m/>
    <s v="false"/>
    <n v="0"/>
    <s v="NA"/>
    <s v="NA"/>
    <s v="BRL"/>
    <m/>
    <s v="003003078"/>
    <s v="BRA"/>
    <s v="003003078"/>
    <m/>
    <s v="Faturado"/>
    <m/>
  </r>
  <r>
    <s v="Marketplace"/>
    <x v="36"/>
    <n v="514783"/>
    <d v="2024-10-26T00:00:00"/>
    <x v="36"/>
    <s v="Aline "/>
    <s v="Soares de Sousa Cerqueira "/>
    <n v="72511486172"/>
    <s v="aline.zerbinii@gmail.com"/>
    <n v="5561974038037"/>
    <s v="DF"/>
    <s v="Brasília"/>
    <n v="5189842471476"/>
    <s v="residential"/>
    <s v="Aline  Soares de Sousa Cerqueira "/>
    <s v="Conjunto SHA Conjunto 4 Chácara 58B"/>
    <n v="56"/>
    <s v="Condomínio Angra dos reis "/>
    <s v="Setor Habitacional Arniqueira (Águas Claras)"/>
    <m/>
    <s v="71994-310"/>
    <s v="PAC"/>
    <s v="PN Correios PAC"/>
    <s v="2024-11-04 08:00:00Z"/>
    <s v="6bd"/>
    <s v="Faturado"/>
    <s v="2024-10-28 16:06:07Z"/>
    <s v="cpc"/>
    <s v="meta"/>
    <s v="[GE] [Vendas] Sazonais - Semelhantes"/>
    <x v="1"/>
    <s v="Pix"/>
    <n v="1"/>
    <n v="119.7"/>
    <n v="1"/>
    <n v="1111"/>
    <s v="/10/76/79/89/"/>
    <x v="6"/>
    <x v="6"/>
    <n v="21.9"/>
    <n v="6.2"/>
    <s v="6.2"/>
    <s v="/gel-dental-natural-de-carvao-ativado-90g/p"/>
    <m/>
    <m/>
    <m/>
    <m/>
    <s v="1.93"/>
    <n v="0"/>
    <s v="119.7"/>
    <s v="-117.5"/>
    <s v="Esquenta com 65% OFF, A Vista, Primeira Compra, Frete grátis"/>
    <m/>
    <m/>
    <s v="AK608119912BR"/>
    <s v="tfddmr"/>
    <m/>
    <s v="Piatan"/>
    <s v="Obsolete"/>
    <m/>
    <m/>
    <m/>
    <m/>
    <m/>
    <s v="pagarme"/>
    <m/>
    <n v="3442446864"/>
    <m/>
    <m/>
    <m/>
    <m/>
    <m/>
    <m/>
    <m/>
    <m/>
    <s v="2024-10-26 10:03:29Z"/>
    <m/>
    <m/>
    <s v="DE7A4B1897F4481AB893EDC85A10C52F"/>
    <s v="129A4F7AD789461697484CC8A7EAF8BC"/>
    <m/>
    <n v="1"/>
    <m/>
    <s v="false"/>
    <n v="0"/>
    <s v="NA"/>
    <s v="NA"/>
    <s v="BRL"/>
    <m/>
    <s v="003003078"/>
    <s v="BRA"/>
    <s v="003003078"/>
    <m/>
    <s v="Faturado"/>
    <m/>
  </r>
  <r>
    <s v="Marketplace"/>
    <x v="36"/>
    <n v="514783"/>
    <d v="2024-10-26T00:00:00"/>
    <x v="36"/>
    <s v="Aline "/>
    <s v="Soares de Sousa Cerqueira "/>
    <n v="72511486172"/>
    <s v="aline.zerbinii@gmail.com"/>
    <n v="5561974038037"/>
    <s v="DF"/>
    <s v="Brasília"/>
    <n v="5189842471476"/>
    <s v="residential"/>
    <s v="Aline  Soares de Sousa Cerqueira "/>
    <s v="Conjunto SHA Conjunto 4 Chácara 58B"/>
    <n v="56"/>
    <s v="Condomínio Angra dos reis "/>
    <s v="Setor Habitacional Arniqueira (Águas Claras)"/>
    <m/>
    <s v="71994-310"/>
    <s v="PAC"/>
    <s v="PN Correios PAC"/>
    <s v="2024-11-04 08:00:00Z"/>
    <s v="6bd"/>
    <s v="Faturado"/>
    <s v="2024-10-28 16:06:07Z"/>
    <s v="cpc"/>
    <s v="meta"/>
    <s v="[GE] [Vendas] Sazonais - Semelhantes"/>
    <x v="1"/>
    <s v="Pix"/>
    <n v="1"/>
    <n v="119.7"/>
    <n v="1"/>
    <n v="143121"/>
    <s v="/10/76/81/"/>
    <x v="12"/>
    <x v="12"/>
    <n v="69.8"/>
    <n v="56.54"/>
    <s v="56.54"/>
    <s v="/kit-sabonete-liquido-intimo-oleo-de-coco-melaleuca/p"/>
    <m/>
    <m/>
    <m/>
    <m/>
    <s v="3.9"/>
    <n v="0"/>
    <s v="119.7"/>
    <s v="-117.5"/>
    <s v="Esquenta com 65% OFF, A Vista, Primeira Compra, Frete grátis"/>
    <m/>
    <m/>
    <s v="AK608119912BR"/>
    <s v="tfddmr"/>
    <m/>
    <s v="Piatan"/>
    <s v="Obsolete"/>
    <m/>
    <m/>
    <m/>
    <m/>
    <m/>
    <s v="pagarme"/>
    <m/>
    <n v="3442446864"/>
    <m/>
    <m/>
    <m/>
    <m/>
    <m/>
    <m/>
    <m/>
    <m/>
    <s v="2024-10-26 10:03:29Z"/>
    <m/>
    <m/>
    <s v="DE7A4B1897F4481AB893EDC85A10C52F"/>
    <s v="129A4F7AD789461697484CC8A7EAF8BC"/>
    <m/>
    <n v="1"/>
    <m/>
    <s v="false"/>
    <n v="0"/>
    <s v="NA"/>
    <s v="NA"/>
    <s v="BRL"/>
    <m/>
    <s v="003003078"/>
    <s v="BRA"/>
    <s v="003003078"/>
    <m/>
    <s v="Faturado"/>
    <m/>
  </r>
  <r>
    <s v="Marketplace"/>
    <x v="36"/>
    <n v="514783"/>
    <d v="2024-10-26T00:00:00"/>
    <x v="36"/>
    <s v="Aline "/>
    <s v="Soares de Sousa Cerqueira "/>
    <n v="72511486172"/>
    <s v="aline.zerbinii@gmail.com"/>
    <n v="5561974038037"/>
    <s v="DF"/>
    <s v="Brasília"/>
    <n v="5189842471476"/>
    <s v="residential"/>
    <s v="Aline  Soares de Sousa Cerqueira "/>
    <s v="Conjunto SHA Conjunto 4 Chácara 58B"/>
    <n v="56"/>
    <s v="Condomínio Angra dos reis "/>
    <s v="Setor Habitacional Arniqueira (Águas Claras)"/>
    <m/>
    <s v="71994-310"/>
    <s v="PAC"/>
    <s v="PN Correios PAC"/>
    <s v="2024-11-04 08:00:00Z"/>
    <s v="6bd"/>
    <s v="Faturado"/>
    <s v="2024-10-28 16:06:07Z"/>
    <s v="cpc"/>
    <s v="meta"/>
    <s v="[GE] [Vendas] Sazonais - Semelhantes"/>
    <x v="1"/>
    <s v="Pix"/>
    <n v="1"/>
    <n v="119.7"/>
    <n v="1"/>
    <n v="5103"/>
    <s v="/10/76/79/88/"/>
    <x v="29"/>
    <x v="29"/>
    <n v="29.9"/>
    <n v="24.22"/>
    <s v="24.22"/>
    <s v="/desodorante-roll-on-masculino-75ml/p"/>
    <m/>
    <m/>
    <m/>
    <m/>
    <s v="1.95"/>
    <n v="0"/>
    <s v="119.7"/>
    <s v="-117.5"/>
    <s v="Esquenta com 65% OFF, A Vista, Primeira Compra, Frete grátis"/>
    <m/>
    <m/>
    <s v="AK608119912BR"/>
    <s v="tfddmr"/>
    <m/>
    <s v="Piatan"/>
    <s v="Obsolete"/>
    <m/>
    <m/>
    <m/>
    <m/>
    <m/>
    <s v="pagarme"/>
    <m/>
    <n v="3442446864"/>
    <m/>
    <m/>
    <m/>
    <m/>
    <m/>
    <m/>
    <m/>
    <m/>
    <s v="2024-10-26 10:03:29Z"/>
    <m/>
    <m/>
    <s v="DE7A4B1897F4481AB893EDC85A10C52F"/>
    <s v="129A4F7AD789461697484CC8A7EAF8BC"/>
    <m/>
    <n v="1"/>
    <m/>
    <s v="false"/>
    <n v="0"/>
    <s v="NA"/>
    <s v="NA"/>
    <s v="BRL"/>
    <m/>
    <s v="003003078"/>
    <s v="BRA"/>
    <s v="003003078"/>
    <m/>
    <s v="Faturado"/>
    <m/>
  </r>
  <r>
    <s v="Marketplace"/>
    <x v="37"/>
    <n v="514781"/>
    <d v="2024-10-26T00:00:00"/>
    <x v="37"/>
    <s v="CASSIA ESTEFANI"/>
    <s v="SILVA"/>
    <n v="36802469863"/>
    <s v="cassiaestefanisilva@gmail.com"/>
    <n v="5511973432939"/>
    <s v="SP"/>
    <s v="São Caetano do Sul"/>
    <n v="5185185408414"/>
    <s v="residential"/>
    <s v="CASSIA ESTEFANI SILVA"/>
    <s v="Rua Bom Pastor"/>
    <n v="593"/>
    <m/>
    <s v="Osvaldo Cruz"/>
    <m/>
    <s v="09570-500"/>
    <s v="Jadlog"/>
    <s v="PN Jadlog"/>
    <s v="2024-10-31 08:00:00Z"/>
    <s v="4bd"/>
    <s v="Faturado"/>
    <s v="2024-10-28 15:08:04Z"/>
    <s v="cpc_institucional"/>
    <s v="google"/>
    <m/>
    <x v="4"/>
    <s v="Pix"/>
    <n v="1"/>
    <n v="182.65"/>
    <n v="1"/>
    <n v="142826"/>
    <s v="/10/76/79/88/"/>
    <x v="31"/>
    <x v="31"/>
    <n v="59.9"/>
    <n v="43.13"/>
    <s v="43.13"/>
    <s v="/desodorante-cristal-liquido-extrato-de-neem-indiano-e-alcacuz-120ml/p"/>
    <m/>
    <m/>
    <m/>
    <m/>
    <s v="4.04"/>
    <n v="0"/>
    <s v="182.65"/>
    <s v="-71.03"/>
    <s v="Influencer 20%OFF, A Vista, Frete grátis"/>
    <m/>
    <m/>
    <s v="06367100008888"/>
    <s v="tfddmr"/>
    <m/>
    <s v="Piatan"/>
    <s v="Obsolete"/>
    <m/>
    <m/>
    <m/>
    <m/>
    <m/>
    <s v="pagarme"/>
    <m/>
    <n v="3442292241"/>
    <m/>
    <m/>
    <m/>
    <m/>
    <m/>
    <m/>
    <m/>
    <m/>
    <s v="2024-10-26 09:37:32Z"/>
    <m/>
    <m/>
    <s v="047C2AF8811E443BB343D02DD3043751"/>
    <s v="6FAA2F5DD4FD424FA5DBB9672BB0115B"/>
    <m/>
    <n v="1"/>
    <m/>
    <s v="false"/>
    <n v="0"/>
    <s v="NA"/>
    <s v="NA"/>
    <s v="BRL"/>
    <m/>
    <s v="003003065"/>
    <s v="BRA"/>
    <s v="003003065"/>
    <m/>
    <s v="Faturado"/>
    <m/>
  </r>
  <r>
    <s v="Marketplace"/>
    <x v="37"/>
    <n v="514781"/>
    <d v="2024-10-26T00:00:00"/>
    <x v="37"/>
    <s v="CASSIA ESTEFANI"/>
    <s v="SILVA"/>
    <n v="36802469863"/>
    <s v="cassiaestefanisilva@gmail.com"/>
    <n v="5511973432939"/>
    <s v="SP"/>
    <s v="São Caetano do Sul"/>
    <n v="5185185408414"/>
    <s v="residential"/>
    <s v="CASSIA ESTEFANI SILVA"/>
    <s v="Rua Bom Pastor"/>
    <n v="593"/>
    <m/>
    <s v="Osvaldo Cruz"/>
    <m/>
    <s v="09570-500"/>
    <s v="Jadlog"/>
    <s v="PN Jadlog"/>
    <s v="2024-10-31 08:00:00Z"/>
    <s v="4bd"/>
    <s v="Faturado"/>
    <s v="2024-10-28 15:08:04Z"/>
    <s v="cpc_institucional"/>
    <s v="google"/>
    <m/>
    <x v="4"/>
    <s v="Pix"/>
    <n v="1"/>
    <n v="182.65"/>
    <n v="2"/>
    <n v="142807"/>
    <s v="/10/76/82/96/"/>
    <x v="15"/>
    <x v="15"/>
    <n v="6.99"/>
    <n v="5.03"/>
    <s v="10.06"/>
    <s v="/mini-protetor-facial-sunveg-5g/p"/>
    <m/>
    <m/>
    <m/>
    <m/>
    <s v="8.09"/>
    <n v="0"/>
    <s v="182.65"/>
    <s v="-71.03"/>
    <s v="Influencer 20%OFF, A Vista, Frete grátis"/>
    <m/>
    <m/>
    <s v="06367100008888"/>
    <s v="tfddmr"/>
    <m/>
    <s v="Piatan"/>
    <s v="Obsolete"/>
    <m/>
    <m/>
    <m/>
    <m/>
    <m/>
    <s v="pagarme"/>
    <m/>
    <n v="3442292241"/>
    <m/>
    <m/>
    <m/>
    <m/>
    <m/>
    <m/>
    <m/>
    <m/>
    <s v="2024-10-26 09:37:32Z"/>
    <m/>
    <m/>
    <s v="047C2AF8811E443BB343D02DD3043751"/>
    <s v="6FAA2F5DD4FD424FA5DBB9672BB0115B"/>
    <m/>
    <n v="1"/>
    <m/>
    <s v="false"/>
    <n v="0"/>
    <s v="NA"/>
    <s v="NA"/>
    <s v="BRL"/>
    <m/>
    <s v="003003065"/>
    <s v="BRA"/>
    <s v="003003065"/>
    <m/>
    <s v="Faturado"/>
    <m/>
  </r>
  <r>
    <s v="Marketplace"/>
    <x v="37"/>
    <n v="514781"/>
    <d v="2024-10-26T00:00:00"/>
    <x v="37"/>
    <s v="CASSIA ESTEFANI"/>
    <s v="SILVA"/>
    <n v="36802469863"/>
    <s v="cassiaestefanisilva@gmail.com"/>
    <n v="5511973432939"/>
    <s v="SP"/>
    <s v="São Caetano do Sul"/>
    <n v="5185185408414"/>
    <s v="residential"/>
    <s v="CASSIA ESTEFANI SILVA"/>
    <s v="Rua Bom Pastor"/>
    <n v="593"/>
    <m/>
    <s v="Osvaldo Cruz"/>
    <m/>
    <s v="09570-500"/>
    <s v="Jadlog"/>
    <s v="PN Jadlog"/>
    <s v="2024-10-31 08:00:00Z"/>
    <s v="4bd"/>
    <s v="Faturado"/>
    <s v="2024-10-28 15:08:04Z"/>
    <s v="cpc_institucional"/>
    <s v="google"/>
    <m/>
    <x v="4"/>
    <s v="Pix"/>
    <n v="1"/>
    <n v="182.65"/>
    <n v="1"/>
    <n v="142818"/>
    <s v="/10/76/82/102/"/>
    <x v="32"/>
    <x v="32"/>
    <n v="149.9"/>
    <n v="107.93"/>
    <s v="107.93"/>
    <s v="/creme-noturno-resveratrol-45g/p"/>
    <m/>
    <m/>
    <m/>
    <m/>
    <s v="4.1"/>
    <n v="0"/>
    <s v="182.65"/>
    <s v="-71.03"/>
    <s v="Influencer 20%OFF, A Vista, Frete grátis"/>
    <m/>
    <m/>
    <s v="06367100008888"/>
    <s v="tfddmr"/>
    <m/>
    <s v="Piatan"/>
    <s v="Obsolete"/>
    <m/>
    <m/>
    <m/>
    <m/>
    <m/>
    <s v="pagarme"/>
    <m/>
    <n v="3442292241"/>
    <m/>
    <m/>
    <m/>
    <m/>
    <m/>
    <m/>
    <m/>
    <m/>
    <s v="2024-10-26 09:37:32Z"/>
    <m/>
    <m/>
    <s v="047C2AF8811E443BB343D02DD3043751"/>
    <s v="6FAA2F5DD4FD424FA5DBB9672BB0115B"/>
    <m/>
    <n v="1"/>
    <m/>
    <s v="false"/>
    <n v="0"/>
    <s v="NA"/>
    <s v="NA"/>
    <s v="BRL"/>
    <m/>
    <s v="003003065"/>
    <s v="BRA"/>
    <s v="003003065"/>
    <m/>
    <s v="Faturado"/>
    <m/>
  </r>
  <r>
    <s v="Marketplace"/>
    <x v="37"/>
    <n v="514781"/>
    <d v="2024-10-26T00:00:00"/>
    <x v="37"/>
    <s v="CASSIA ESTEFANI"/>
    <s v="SILVA"/>
    <n v="36802469863"/>
    <s v="cassiaestefanisilva@gmail.com"/>
    <n v="5511973432939"/>
    <s v="SP"/>
    <s v="São Caetano do Sul"/>
    <n v="5185185408414"/>
    <s v="residential"/>
    <s v="CASSIA ESTEFANI SILVA"/>
    <s v="Rua Bom Pastor"/>
    <n v="593"/>
    <m/>
    <s v="Osvaldo Cruz"/>
    <m/>
    <s v="09570-500"/>
    <s v="Jadlog"/>
    <s v="PN Jadlog"/>
    <s v="2024-10-31 08:00:00Z"/>
    <s v="4bd"/>
    <s v="Faturado"/>
    <s v="2024-10-28 15:08:04Z"/>
    <s v="cpc_institucional"/>
    <s v="google"/>
    <m/>
    <x v="4"/>
    <s v="Pix"/>
    <n v="1"/>
    <n v="182.65"/>
    <n v="1"/>
    <n v="1403"/>
    <s v="/10/76/79/88/"/>
    <x v="19"/>
    <x v="19"/>
    <n v="29.9"/>
    <n v="21.53"/>
    <s v="21.53"/>
    <s v="/desodorante-roll-on-feminino-75ml/p"/>
    <m/>
    <m/>
    <m/>
    <m/>
    <s v="4.1"/>
    <n v="0"/>
    <s v="182.65"/>
    <s v="-71.03"/>
    <s v="Influencer 20%OFF, A Vista, Frete grátis"/>
    <m/>
    <m/>
    <s v="06367100008888"/>
    <s v="tfddmr"/>
    <m/>
    <s v="Piatan"/>
    <s v="Obsolete"/>
    <m/>
    <m/>
    <m/>
    <m/>
    <m/>
    <s v="pagarme"/>
    <m/>
    <n v="3442292241"/>
    <m/>
    <m/>
    <m/>
    <m/>
    <m/>
    <m/>
    <m/>
    <m/>
    <s v="2024-10-26 09:37:32Z"/>
    <m/>
    <m/>
    <s v="047C2AF8811E443BB343D02DD3043751"/>
    <s v="6FAA2F5DD4FD424FA5DBB9672BB0115B"/>
    <m/>
    <n v="1"/>
    <m/>
    <s v="false"/>
    <n v="0"/>
    <s v="NA"/>
    <s v="NA"/>
    <s v="BRL"/>
    <m/>
    <s v="003003065"/>
    <s v="BRA"/>
    <s v="003003065"/>
    <m/>
    <s v="Faturado"/>
    <m/>
  </r>
  <r>
    <s v="Marketplace"/>
    <x v="38"/>
    <n v="514779"/>
    <d v="2024-10-25T00:00:00"/>
    <x v="38"/>
    <s v="Fernanda "/>
    <s v="Moro "/>
    <s v="01375090658"/>
    <s v="lopesflam@gmail.com"/>
    <n v="5527997383288"/>
    <s v="SC"/>
    <s v="Camboriú"/>
    <n v="5189733251898"/>
    <s v="residential"/>
    <s v="Fernanda  Moro "/>
    <s v="Avenida Marginal Oeste "/>
    <n v="1700"/>
    <n v="224"/>
    <s v="Várzea do Ranchinho"/>
    <m/>
    <s v="88349-175"/>
    <s v="PAC"/>
    <s v="PN Correios PAC"/>
    <s v="2024-11-06 08:00:00Z"/>
    <s v="8bd"/>
    <s v="Faturado"/>
    <s v="2024-10-28 16:06:08Z"/>
    <s v="cpc"/>
    <s v="meta"/>
    <s v="[GE] [Vendas] Sazonais - Semelhantes"/>
    <x v="1"/>
    <s v="Mastercard"/>
    <n v="1"/>
    <n v="122.95"/>
    <n v="1"/>
    <n v="142817"/>
    <s v="/10/76/80/92/"/>
    <x v="5"/>
    <x v="5"/>
    <n v="99.9"/>
    <n v="31.46"/>
    <s v="31.46"/>
    <s v="/deo-colonia-splash-cereja-do-cerrado-120ml/p"/>
    <m/>
    <m/>
    <m/>
    <m/>
    <s v="26.13"/>
    <s v="26.13"/>
    <s v="122.95"/>
    <s v="-89.93"/>
    <s v="Esquenta com 65% OFF, Primeira Compra"/>
    <m/>
    <m/>
    <s v="AK608122973BR"/>
    <s v="tfddmr"/>
    <m/>
    <s v="Piatan"/>
    <s v="Obsolete"/>
    <m/>
    <m/>
    <m/>
    <m/>
    <m/>
    <s v="pagarme"/>
    <s v="068501"/>
    <n v="3441368473"/>
    <n v="3441368473"/>
    <n v="520048"/>
    <n v="7550"/>
    <m/>
    <m/>
    <m/>
    <m/>
    <m/>
    <s v="2024-10-25 23:59:02Z"/>
    <m/>
    <m/>
    <s v="C045CF2E3B154797A521CD8C4347AE3C"/>
    <s v="F3D7D55EE132435DAB7F7864CE949B5F"/>
    <m/>
    <n v="1"/>
    <m/>
    <s v="false"/>
    <n v="0"/>
    <s v="NA"/>
    <s v="NA"/>
    <s v="BRL"/>
    <m/>
    <s v="003003079"/>
    <s v="BRA"/>
    <s v="003003079"/>
    <m/>
    <s v="Faturado"/>
    <m/>
  </r>
  <r>
    <s v="Marketplace"/>
    <x v="38"/>
    <n v="514779"/>
    <d v="2024-10-25T00:00:00"/>
    <x v="38"/>
    <s v="Fernanda "/>
    <s v="Moro "/>
    <s v="01375090658"/>
    <s v="lopesflam@gmail.com"/>
    <n v="5527997383288"/>
    <s v="SC"/>
    <s v="Camboriú"/>
    <n v="5189733251898"/>
    <s v="residential"/>
    <s v="Fernanda  Moro "/>
    <s v="Avenida Marginal Oeste "/>
    <n v="1700"/>
    <n v="224"/>
    <s v="Várzea do Ranchinho"/>
    <m/>
    <s v="88349-175"/>
    <s v="PAC"/>
    <s v="PN Correios PAC"/>
    <s v="2024-11-06 08:00:00Z"/>
    <s v="8bd"/>
    <s v="Faturado"/>
    <s v="2024-10-28 16:06:08Z"/>
    <s v="cpc"/>
    <s v="meta"/>
    <s v="[GE] [Vendas] Sazonais - Semelhantes"/>
    <x v="1"/>
    <s v="Mastercard"/>
    <n v="1"/>
    <n v="122.95"/>
    <n v="1"/>
    <n v="1403"/>
    <s v="/10/76/79/88/"/>
    <x v="19"/>
    <x v="19"/>
    <n v="29.9"/>
    <n v="26.91"/>
    <s v="26.91"/>
    <s v="/desodorante-roll-on-feminino-75ml/p"/>
    <m/>
    <m/>
    <m/>
    <m/>
    <s v="0.05"/>
    <s v="0.05"/>
    <s v="122.95"/>
    <s v="-89.93"/>
    <s v="Esquenta com 65% OFF, Primeira Compra"/>
    <m/>
    <m/>
    <s v="AK608122973BR"/>
    <s v="tfddmr"/>
    <m/>
    <s v="Piatan"/>
    <s v="Obsolete"/>
    <m/>
    <m/>
    <m/>
    <m/>
    <m/>
    <s v="pagarme"/>
    <s v="068501"/>
    <n v="3441368473"/>
    <n v="3441368473"/>
    <n v="520048"/>
    <n v="7550"/>
    <m/>
    <m/>
    <m/>
    <m/>
    <m/>
    <s v="2024-10-25 23:59:02Z"/>
    <m/>
    <m/>
    <s v="C045CF2E3B154797A521CD8C4347AE3C"/>
    <s v="F3D7D55EE132435DAB7F7864CE949B5F"/>
    <m/>
    <n v="1"/>
    <m/>
    <s v="false"/>
    <n v="0"/>
    <s v="NA"/>
    <s v="NA"/>
    <s v="BRL"/>
    <m/>
    <s v="003003079"/>
    <s v="BRA"/>
    <s v="003003079"/>
    <m/>
    <s v="Faturado"/>
    <m/>
  </r>
  <r>
    <s v="Marketplace"/>
    <x v="38"/>
    <n v="514779"/>
    <d v="2024-10-25T00:00:00"/>
    <x v="38"/>
    <s v="Fernanda "/>
    <s v="Moro "/>
    <s v="01375090658"/>
    <s v="lopesflam@gmail.com"/>
    <n v="5527997383288"/>
    <s v="SC"/>
    <s v="Camboriú"/>
    <n v="5189733251898"/>
    <s v="residential"/>
    <s v="Fernanda  Moro "/>
    <s v="Avenida Marginal Oeste "/>
    <n v="1700"/>
    <n v="224"/>
    <s v="Várzea do Ranchinho"/>
    <m/>
    <s v="88349-175"/>
    <s v="PAC"/>
    <s v="PN Correios PAC"/>
    <s v="2024-11-06 08:00:00Z"/>
    <s v="8bd"/>
    <s v="Faturado"/>
    <s v="2024-10-28 16:06:08Z"/>
    <s v="cpc"/>
    <s v="meta"/>
    <s v="[GE] [Vendas] Sazonais - Semelhantes"/>
    <x v="1"/>
    <s v="Mastercard"/>
    <n v="1"/>
    <n v="122.95"/>
    <n v="1"/>
    <n v="1111"/>
    <s v="/10/76/79/89/"/>
    <x v="6"/>
    <x v="6"/>
    <n v="21.9"/>
    <n v="6.89"/>
    <s v="6.89"/>
    <s v="/gel-dental-natural-de-carvao-ativado-90g/p"/>
    <m/>
    <m/>
    <m/>
    <m/>
    <s v="0.05"/>
    <s v="0.05"/>
    <s v="122.95"/>
    <s v="-89.93"/>
    <s v="Esquenta com 65% OFF, Primeira Compra"/>
    <m/>
    <m/>
    <s v="AK608122973BR"/>
    <s v="tfddmr"/>
    <m/>
    <s v="Piatan"/>
    <s v="Obsolete"/>
    <m/>
    <m/>
    <m/>
    <m/>
    <m/>
    <s v="pagarme"/>
    <s v="068501"/>
    <n v="3441368473"/>
    <n v="3441368473"/>
    <n v="520048"/>
    <n v="7550"/>
    <m/>
    <m/>
    <m/>
    <m/>
    <m/>
    <s v="2024-10-25 23:59:02Z"/>
    <m/>
    <m/>
    <s v="C045CF2E3B154797A521CD8C4347AE3C"/>
    <s v="F3D7D55EE132435DAB7F7864CE949B5F"/>
    <m/>
    <n v="1"/>
    <m/>
    <s v="false"/>
    <n v="0"/>
    <s v="NA"/>
    <s v="NA"/>
    <s v="BRL"/>
    <m/>
    <s v="003003079"/>
    <s v="BRA"/>
    <s v="003003079"/>
    <m/>
    <s v="Faturado"/>
    <m/>
  </r>
  <r>
    <s v="Marketplace"/>
    <x v="38"/>
    <n v="514779"/>
    <d v="2024-10-25T00:00:00"/>
    <x v="38"/>
    <s v="Fernanda "/>
    <s v="Moro "/>
    <s v="01375090658"/>
    <s v="lopesflam@gmail.com"/>
    <n v="5527997383288"/>
    <s v="SC"/>
    <s v="Camboriú"/>
    <n v="5189733251898"/>
    <s v="residential"/>
    <s v="Fernanda  Moro "/>
    <s v="Avenida Marginal Oeste "/>
    <n v="1700"/>
    <n v="224"/>
    <s v="Várzea do Ranchinho"/>
    <m/>
    <s v="88349-175"/>
    <s v="PAC"/>
    <s v="PN Correios PAC"/>
    <s v="2024-11-06 08:00:00Z"/>
    <s v="8bd"/>
    <s v="Faturado"/>
    <s v="2024-10-28 16:06:08Z"/>
    <s v="cpc"/>
    <s v="meta"/>
    <s v="[GE] [Vendas] Sazonais - Semelhantes"/>
    <x v="1"/>
    <s v="Mastercard"/>
    <n v="1"/>
    <n v="122.95"/>
    <n v="1"/>
    <n v="142796"/>
    <s v="/10/76/79/87/"/>
    <x v="0"/>
    <x v="0"/>
    <n v="34.9"/>
    <n v="31.41"/>
    <s v="31.41"/>
    <s v="/sabonete-liquido-intimo-oleo-de-coco-aloe-vera-150-ml/p"/>
    <m/>
    <m/>
    <m/>
    <m/>
    <s v="0.05"/>
    <s v="0.05"/>
    <s v="122.95"/>
    <s v="-89.93"/>
    <s v="Esquenta com 65% OFF, Primeira Compra"/>
    <m/>
    <m/>
    <s v="AK608122973BR"/>
    <s v="tfddmr"/>
    <m/>
    <s v="Piatan"/>
    <s v="Obsolete"/>
    <m/>
    <m/>
    <m/>
    <m/>
    <m/>
    <s v="pagarme"/>
    <s v="068501"/>
    <n v="3441368473"/>
    <n v="3441368473"/>
    <n v="520048"/>
    <n v="7550"/>
    <m/>
    <m/>
    <m/>
    <m/>
    <m/>
    <s v="2024-10-25 23:59:02Z"/>
    <m/>
    <m/>
    <s v="C045CF2E3B154797A521CD8C4347AE3C"/>
    <s v="F3D7D55EE132435DAB7F7864CE949B5F"/>
    <m/>
    <n v="1"/>
    <m/>
    <s v="false"/>
    <n v="0"/>
    <s v="NA"/>
    <s v="NA"/>
    <s v="BRL"/>
    <m/>
    <s v="003003079"/>
    <s v="BRA"/>
    <s v="003003079"/>
    <m/>
    <s v="Faturado"/>
    <m/>
  </r>
  <r>
    <s v="Marketplace"/>
    <x v="39"/>
    <n v="514777"/>
    <d v="2024-10-25T00:00:00"/>
    <x v="39"/>
    <s v="Gabriella"/>
    <s v="Mânica "/>
    <s v="07790024906"/>
    <s v="gabriellamatiasmussi@gmail.com"/>
    <n v="5518981107056"/>
    <s v="SP"/>
    <s v="São Paulo"/>
    <n v="5189700989580"/>
    <s v="residential"/>
    <s v="Gabriella Mânica "/>
    <s v="Rua Embaixador Raul Garcia"/>
    <n v="150"/>
    <n v="151"/>
    <s v="Bosque da Saúde"/>
    <m/>
    <s v="04127-010"/>
    <s v="Jadlog"/>
    <s v="PN Jadlog"/>
    <s v="2024-10-31 08:00:00Z"/>
    <s v="4bd"/>
    <s v="Faturado"/>
    <s v="2024-10-28 15:08:05Z"/>
    <m/>
    <m/>
    <m/>
    <x v="3"/>
    <s v="Pix"/>
    <n v="1"/>
    <n v="42.8"/>
    <n v="1"/>
    <n v="1110"/>
    <s v="/10/76/79/89/"/>
    <x v="3"/>
    <x v="3"/>
    <n v="21.9"/>
    <n v="6.89"/>
    <s v="6.89"/>
    <s v="/gel-dental-natural-de-hortela-com-gengibre-e-melaleuca-90g/p"/>
    <m/>
    <m/>
    <m/>
    <m/>
    <s v="9.6"/>
    <n v="0"/>
    <s v="42.8"/>
    <n v="-19"/>
    <s v="Esquenta com 65% OFF, A Vista, FRETE GRÁTIS INFLUENCER"/>
    <m/>
    <m/>
    <s v="06367100008889"/>
    <s v="tfddmr"/>
    <m/>
    <s v="Piatan"/>
    <s v="Obsolete"/>
    <m/>
    <m/>
    <m/>
    <m/>
    <m/>
    <s v="pagarme"/>
    <m/>
    <n v="3440676270"/>
    <m/>
    <m/>
    <m/>
    <m/>
    <m/>
    <m/>
    <m/>
    <m/>
    <s v="2024-10-25 20:53:38Z"/>
    <m/>
    <m/>
    <s v="5967B11D67BF400EA230771632BB1CA9"/>
    <s v="6FD57AF77B014D2997BDED3CF10228CB"/>
    <m/>
    <n v="1"/>
    <m/>
    <s v="false"/>
    <n v="0"/>
    <s v="NA"/>
    <s v="NA"/>
    <s v="BRL"/>
    <m/>
    <s v="003003066"/>
    <s v="BRA"/>
    <s v="003003066"/>
    <m/>
    <s v="Faturado"/>
    <m/>
  </r>
  <r>
    <s v="Marketplace"/>
    <x v="39"/>
    <n v="514777"/>
    <d v="2024-10-25T00:00:00"/>
    <x v="39"/>
    <s v="Gabriella"/>
    <s v="Mânica "/>
    <s v="07790024906"/>
    <s v="gabriellamatiasmussi@gmail.com"/>
    <n v="5518981107056"/>
    <s v="SP"/>
    <s v="São Paulo"/>
    <n v="5189700989580"/>
    <s v="residential"/>
    <s v="Gabriella Mânica "/>
    <s v="Rua Embaixador Raul Garcia"/>
    <n v="150"/>
    <n v="151"/>
    <s v="Bosque da Saúde"/>
    <m/>
    <s v="04127-010"/>
    <s v="Jadlog"/>
    <s v="PN Jadlog"/>
    <s v="2024-10-31 08:00:00Z"/>
    <s v="4bd"/>
    <s v="Faturado"/>
    <s v="2024-10-28 15:08:05Z"/>
    <m/>
    <m/>
    <m/>
    <x v="3"/>
    <s v="Pix"/>
    <n v="1"/>
    <n v="42.8"/>
    <n v="1"/>
    <n v="1096"/>
    <s v="/10/76/79/87/"/>
    <x v="20"/>
    <x v="20"/>
    <n v="39.9"/>
    <n v="35.909999999999997"/>
    <s v="35.91"/>
    <s v="/sabonete-em-barra-agata-5-unidades-de-20g/p"/>
    <m/>
    <m/>
    <m/>
    <m/>
    <s v="9.72"/>
    <n v="0"/>
    <s v="42.8"/>
    <n v="-19"/>
    <s v="Esquenta com 65% OFF, A Vista, FRETE GRÁTIS INFLUENCER"/>
    <m/>
    <m/>
    <s v="06367100008889"/>
    <s v="tfddmr"/>
    <m/>
    <s v="Piatan"/>
    <s v="Obsolete"/>
    <m/>
    <m/>
    <m/>
    <m/>
    <m/>
    <s v="pagarme"/>
    <m/>
    <n v="3440676270"/>
    <m/>
    <m/>
    <m/>
    <m/>
    <m/>
    <m/>
    <m/>
    <m/>
    <s v="2024-10-25 20:53:38Z"/>
    <m/>
    <m/>
    <s v="5967B11D67BF400EA230771632BB1CA9"/>
    <s v="6FD57AF77B014D2997BDED3CF10228CB"/>
    <m/>
    <n v="1"/>
    <m/>
    <s v="false"/>
    <n v="0"/>
    <s v="NA"/>
    <s v="NA"/>
    <s v="BRL"/>
    <m/>
    <s v="003003066"/>
    <s v="BRA"/>
    <s v="003003066"/>
    <m/>
    <s v="Faturado"/>
    <m/>
  </r>
  <r>
    <s v="Marketplace"/>
    <x v="40"/>
    <n v="514775"/>
    <d v="2024-10-25T00:00:00"/>
    <x v="40"/>
    <s v="Adilene"/>
    <s v="Moreira"/>
    <s v="02246087546"/>
    <s v="psiadilenemoreira@gmail.com"/>
    <n v="5511967749334"/>
    <s v="SP"/>
    <s v="São Paulo"/>
    <n v="5189675469900"/>
    <s v="residential"/>
    <s v="Adilene Moreira"/>
    <s v="Rua Retiro"/>
    <n v="145"/>
    <s v="Apto 162-b "/>
    <s v="Maranhão"/>
    <m/>
    <s v="03073-005"/>
    <s v="Jadlog"/>
    <s v="PN Jadlog"/>
    <s v="2024-10-31 08:00:00Z"/>
    <s v="4bd"/>
    <s v="Faturado"/>
    <s v="2024-10-28 15:08:06Z"/>
    <m/>
    <m/>
    <m/>
    <x v="0"/>
    <s v="Pix"/>
    <n v="1"/>
    <n v="102.05"/>
    <n v="7"/>
    <n v="1110"/>
    <s v="/10/76/79/89/"/>
    <x v="3"/>
    <x v="3"/>
    <n v="21.9"/>
    <n v="6.89"/>
    <s v="48.23"/>
    <s v="/gel-dental-natural-de-hortela-com-gengibre-e-melaleuca-90g/p"/>
    <m/>
    <m/>
    <m/>
    <m/>
    <s v="15.62"/>
    <n v="0"/>
    <s v="102.05"/>
    <s v="-111.05"/>
    <s v="Esquenta com 65% OFF, A Vista, Frete grátis"/>
    <m/>
    <m/>
    <s v="06367100008890"/>
    <s v="tfddmr"/>
    <m/>
    <s v="Piatan"/>
    <s v="Obsolete"/>
    <m/>
    <m/>
    <m/>
    <m/>
    <m/>
    <s v="pagarme"/>
    <m/>
    <n v="3439892699"/>
    <m/>
    <m/>
    <m/>
    <m/>
    <m/>
    <m/>
    <m/>
    <m/>
    <s v="2024-10-25 18:36:38Z"/>
    <m/>
    <m/>
    <s v="E1A227B2463E4E3E94895406D30EED4C"/>
    <s v="55F0A186897A450CBD6A9BDE061086F9"/>
    <m/>
    <n v="1"/>
    <m/>
    <s v="false"/>
    <n v="0"/>
    <s v="NA"/>
    <s v="NA"/>
    <s v="BRL"/>
    <m/>
    <s v="003003067"/>
    <s v="BRA"/>
    <s v="003003067"/>
    <m/>
    <s v="Faturado"/>
    <m/>
  </r>
  <r>
    <s v="Marketplace"/>
    <x v="40"/>
    <n v="514775"/>
    <d v="2024-10-25T00:00:00"/>
    <x v="40"/>
    <s v="Adilene"/>
    <s v="Moreira"/>
    <s v="02246087546"/>
    <s v="psiadilenemoreira@gmail.com"/>
    <n v="5511967749334"/>
    <s v="SP"/>
    <s v="São Paulo"/>
    <n v="5189675469900"/>
    <s v="residential"/>
    <s v="Adilene Moreira"/>
    <s v="Rua Retiro"/>
    <n v="145"/>
    <s v="Apto 162-b "/>
    <s v="Maranhão"/>
    <m/>
    <s v="03073-005"/>
    <s v="Jadlog"/>
    <s v="PN Jadlog"/>
    <s v="2024-10-31 08:00:00Z"/>
    <s v="4bd"/>
    <s v="Faturado"/>
    <s v="2024-10-28 15:08:06Z"/>
    <m/>
    <m/>
    <m/>
    <x v="0"/>
    <s v="Pix"/>
    <n v="1"/>
    <n v="102.05"/>
    <n v="1"/>
    <n v="142801"/>
    <s v="/10/76/81/"/>
    <x v="18"/>
    <x v="18"/>
    <n v="59.8"/>
    <n v="53.82"/>
    <s v="53.82"/>
    <s v="/duo-sabonete-liquido-intimo-com-melaleuca---aloe-vera/p"/>
    <m/>
    <m/>
    <m/>
    <m/>
    <s v="4.45"/>
    <n v="0"/>
    <s v="102.05"/>
    <s v="-111.05"/>
    <s v="Esquenta com 65% OFF, A Vista, Frete grátis"/>
    <m/>
    <m/>
    <s v="06367100008890"/>
    <s v="tfddmr"/>
    <m/>
    <s v="Piatan"/>
    <s v="Obsolete"/>
    <m/>
    <m/>
    <m/>
    <m/>
    <m/>
    <s v="pagarme"/>
    <m/>
    <n v="3439892699"/>
    <m/>
    <m/>
    <m/>
    <m/>
    <m/>
    <m/>
    <m/>
    <m/>
    <s v="2024-10-25 18:36:38Z"/>
    <m/>
    <m/>
    <s v="E1A227B2463E4E3E94895406D30EED4C"/>
    <s v="55F0A186897A450CBD6A9BDE061086F9"/>
    <m/>
    <n v="1"/>
    <m/>
    <s v="false"/>
    <n v="0"/>
    <s v="NA"/>
    <s v="NA"/>
    <s v="BRL"/>
    <m/>
    <s v="003003067"/>
    <s v="BRA"/>
    <s v="003003067"/>
    <m/>
    <s v="Faturado"/>
    <m/>
  </r>
  <r>
    <s v="Marketplace"/>
    <x v="41"/>
    <n v="514773"/>
    <d v="2024-10-25T00:00:00"/>
    <x v="41"/>
    <s v="Ana Carolina"/>
    <s v="Moniz"/>
    <n v="21453496858"/>
    <s v="carolmoniz@gmail.com"/>
    <n v="5511974221807"/>
    <s v="SP"/>
    <s v="Osasco"/>
    <n v="5150037061515"/>
    <s v="residential"/>
    <s v="Ana Carolina Moniz"/>
    <s v="Rua Francisco Sgambatt"/>
    <n v="343"/>
    <s v="Apto 93B"/>
    <s v="Quitaúna"/>
    <m/>
    <s v="06182-040"/>
    <s v="Jadlog"/>
    <s v="PN Jadlog"/>
    <s v="2024-10-31 08:00:00Z"/>
    <s v="4bd"/>
    <s v="Faturado"/>
    <s v="2024-10-28 15:08:08Z"/>
    <m/>
    <m/>
    <m/>
    <x v="0"/>
    <s v="Pix"/>
    <n v="1"/>
    <n v="100.15"/>
    <n v="1"/>
    <n v="5101"/>
    <s v="/10/76/82/222/"/>
    <x v="9"/>
    <x v="9"/>
    <n v="46.9"/>
    <n v="14.78"/>
    <s v="14.78"/>
    <s v="/creme-emoliente-para-barbear-do-rui-80g/p"/>
    <m/>
    <m/>
    <m/>
    <m/>
    <s v="0.04"/>
    <n v="0"/>
    <s v="100.15"/>
    <s v="-106.55"/>
    <s v="Esquenta com 65% OFF, A Vista, Frete grátis"/>
    <m/>
    <m/>
    <s v="06367100008891"/>
    <s v="tfddmr"/>
    <m/>
    <s v="Piatan"/>
    <s v="Obsolete"/>
    <m/>
    <m/>
    <m/>
    <m/>
    <m/>
    <s v="pagarme"/>
    <m/>
    <n v="3439891040"/>
    <m/>
    <m/>
    <m/>
    <m/>
    <m/>
    <m/>
    <m/>
    <m/>
    <s v="2024-10-25 18:35:57Z"/>
    <m/>
    <m/>
    <s v="704FD454BFF0400D8FC9839EF65022C2"/>
    <s v="97689D410A2143ED8517EC3FC127CAB1"/>
    <m/>
    <n v="1"/>
    <m/>
    <s v="false"/>
    <n v="0"/>
    <s v="NA"/>
    <s v="NA"/>
    <s v="BRL"/>
    <m/>
    <s v="003003068"/>
    <s v="BRA"/>
    <s v="003003068"/>
    <m/>
    <s v="Faturado"/>
    <m/>
  </r>
  <r>
    <s v="Marketplace"/>
    <x v="41"/>
    <n v="514773"/>
    <d v="2024-10-25T00:00:00"/>
    <x v="41"/>
    <s v="Ana Carolina"/>
    <s v="Moniz"/>
    <n v="21453496858"/>
    <s v="carolmoniz@gmail.com"/>
    <n v="5511974221807"/>
    <s v="SP"/>
    <s v="Osasco"/>
    <n v="5150037061515"/>
    <s v="residential"/>
    <s v="Ana Carolina Moniz"/>
    <s v="Rua Francisco Sgambatt"/>
    <n v="343"/>
    <s v="Apto 93B"/>
    <s v="Quitaúna"/>
    <m/>
    <s v="06182-040"/>
    <s v="Jadlog"/>
    <s v="PN Jadlog"/>
    <s v="2024-10-31 08:00:00Z"/>
    <s v="4bd"/>
    <s v="Faturado"/>
    <s v="2024-10-28 15:08:08Z"/>
    <m/>
    <m/>
    <m/>
    <x v="0"/>
    <s v="Pix"/>
    <n v="1"/>
    <n v="100.15"/>
    <n v="1"/>
    <n v="61030"/>
    <s v="/10/76/80/92/"/>
    <x v="11"/>
    <x v="11"/>
    <n v="99.9"/>
    <n v="31.46"/>
    <s v="31.46"/>
    <s v="/deo-colonia-splash-pitanga-120ml-piatan/p"/>
    <m/>
    <m/>
    <m/>
    <m/>
    <s v="20.65"/>
    <n v="0"/>
    <s v="100.15"/>
    <s v="-106.55"/>
    <s v="Esquenta com 65% OFF, A Vista, Frete grátis"/>
    <m/>
    <m/>
    <s v="06367100008891"/>
    <s v="tfddmr"/>
    <m/>
    <s v="Piatan"/>
    <s v="Obsolete"/>
    <m/>
    <m/>
    <m/>
    <m/>
    <m/>
    <s v="pagarme"/>
    <m/>
    <n v="3439891040"/>
    <m/>
    <m/>
    <m/>
    <m/>
    <m/>
    <m/>
    <m/>
    <m/>
    <s v="2024-10-25 18:35:57Z"/>
    <m/>
    <m/>
    <s v="704FD454BFF0400D8FC9839EF65022C2"/>
    <s v="97689D410A2143ED8517EC3FC127CAB1"/>
    <m/>
    <n v="1"/>
    <m/>
    <s v="false"/>
    <n v="0"/>
    <s v="NA"/>
    <s v="NA"/>
    <s v="BRL"/>
    <m/>
    <s v="003003068"/>
    <s v="BRA"/>
    <s v="003003068"/>
    <m/>
    <s v="Faturado"/>
    <m/>
  </r>
  <r>
    <s v="Marketplace"/>
    <x v="41"/>
    <n v="514773"/>
    <d v="2024-10-25T00:00:00"/>
    <x v="41"/>
    <s v="Ana Carolina"/>
    <s v="Moniz"/>
    <n v="21453496858"/>
    <s v="carolmoniz@gmail.com"/>
    <n v="5511974221807"/>
    <s v="SP"/>
    <s v="Osasco"/>
    <n v="5150037061515"/>
    <s v="residential"/>
    <s v="Ana Carolina Moniz"/>
    <s v="Rua Francisco Sgambatt"/>
    <n v="343"/>
    <s v="Apto 93B"/>
    <s v="Quitaúna"/>
    <m/>
    <s v="06182-040"/>
    <s v="Jadlog"/>
    <s v="PN Jadlog"/>
    <s v="2024-10-31 08:00:00Z"/>
    <s v="4bd"/>
    <s v="Faturado"/>
    <s v="2024-10-28 15:08:08Z"/>
    <m/>
    <m/>
    <m/>
    <x v="0"/>
    <s v="Pix"/>
    <n v="1"/>
    <n v="100.15"/>
    <n v="1"/>
    <n v="142808"/>
    <s v="/10/76/78/100/"/>
    <x v="33"/>
    <x v="33"/>
    <n v="59.9"/>
    <n v="53.91"/>
    <s v="53.91"/>
    <s v="/serum-vegetal-capilar-rambutan-biotina-50ml/p"/>
    <m/>
    <m/>
    <m/>
    <m/>
    <s v="0.04"/>
    <n v="0"/>
    <s v="100.15"/>
    <s v="-106.55"/>
    <s v="Esquenta com 65% OFF, A Vista, Frete grátis"/>
    <m/>
    <m/>
    <s v="06367100008891"/>
    <s v="tfddmr"/>
    <m/>
    <s v="Piatan"/>
    <s v="Obsolete"/>
    <m/>
    <m/>
    <m/>
    <m/>
    <m/>
    <s v="pagarme"/>
    <m/>
    <n v="3439891040"/>
    <m/>
    <m/>
    <m/>
    <m/>
    <m/>
    <m/>
    <m/>
    <m/>
    <s v="2024-10-25 18:35:57Z"/>
    <m/>
    <m/>
    <s v="704FD454BFF0400D8FC9839EF65022C2"/>
    <s v="97689D410A2143ED8517EC3FC127CAB1"/>
    <m/>
    <n v="1"/>
    <m/>
    <s v="false"/>
    <n v="0"/>
    <s v="NA"/>
    <s v="NA"/>
    <s v="BRL"/>
    <m/>
    <s v="003003068"/>
    <s v="BRA"/>
    <s v="003003068"/>
    <m/>
    <s v="Faturado"/>
    <m/>
  </r>
  <r>
    <s v="Marketplace"/>
    <x v="42"/>
    <n v="514761"/>
    <d v="2024-10-25T00:00:00"/>
    <x v="42"/>
    <s v="Elaine"/>
    <s v="Vale"/>
    <n v="65145704615"/>
    <s v="elainelimavale@yahoo.com.br"/>
    <n v="5531992422267"/>
    <s v="MG"/>
    <s v="Belo Horizonte"/>
    <n v="5189606428764"/>
    <s v="residential"/>
    <s v="Elaine Vale"/>
    <s v="Avenida dos Clarins"/>
    <n v="35"/>
    <n v="403"/>
    <s v="Conjunto Califórnia"/>
    <m/>
    <s v="30850-630"/>
    <s v="Jadlog"/>
    <s v="PN Jadlog"/>
    <s v="2024-10-31 12:10:49Z"/>
    <s v="4bd"/>
    <s v="Faturado"/>
    <s v="2024-10-28 15:08:09Z"/>
    <s v="cpc"/>
    <s v="meta"/>
    <s v="[GE] [Vendas] Carrinho abandonado"/>
    <x v="6"/>
    <s v="Mastercard"/>
    <n v="1"/>
    <n v="128.19999999999999"/>
    <n v="1"/>
    <n v="2201"/>
    <s v="/10/76/78/223/"/>
    <x v="17"/>
    <x v="17"/>
    <n v="49.9"/>
    <n v="13.97"/>
    <s v="13.97"/>
    <s v="/shampoo-hidrata-para-cabelos-ressecados-e-com-quimica-300ml/p"/>
    <m/>
    <m/>
    <m/>
    <m/>
    <s v="3.08"/>
    <n v="0"/>
    <s v="128.2"/>
    <s v="-107.2"/>
    <s v="Esquenta com 65% OFF, Carrinho Abandonado, Frete grátis"/>
    <m/>
    <m/>
    <s v="06367100008892"/>
    <s v="tfddmr"/>
    <m/>
    <s v="Piatan"/>
    <s v="Obsolete"/>
    <m/>
    <m/>
    <m/>
    <m/>
    <m/>
    <s v="pagarme"/>
    <n v="966477"/>
    <n v="3437984809"/>
    <n v="3437984809"/>
    <n v="534696"/>
    <n v="4364"/>
    <m/>
    <m/>
    <m/>
    <m/>
    <m/>
    <s v="2024-10-25 12:10:42Z"/>
    <m/>
    <m/>
    <s v="961F5698E27C478597D5B38FF86D1C1B"/>
    <s v="D9ED8AB4C6C542D591D9043163E129B0"/>
    <m/>
    <n v="1"/>
    <m/>
    <s v="false"/>
    <n v="0"/>
    <s v="NA"/>
    <s v="NA"/>
    <s v="BRL"/>
    <m/>
    <s v="003003069"/>
    <s v="BRA"/>
    <s v="003003069"/>
    <m/>
    <s v="Faturado"/>
    <m/>
  </r>
  <r>
    <s v="Marketplace"/>
    <x v="42"/>
    <n v="514761"/>
    <d v="2024-10-25T00:00:00"/>
    <x v="42"/>
    <s v="Elaine"/>
    <s v="Vale"/>
    <n v="65145704615"/>
    <s v="elainelimavale@yahoo.com.br"/>
    <n v="5531992422267"/>
    <s v="MG"/>
    <s v="Belo Horizonte"/>
    <n v="5189606428764"/>
    <s v="residential"/>
    <s v="Elaine Vale"/>
    <s v="Avenida dos Clarins"/>
    <n v="35"/>
    <n v="403"/>
    <s v="Conjunto Califórnia"/>
    <m/>
    <s v="30850-630"/>
    <s v="Jadlog"/>
    <s v="PN Jadlog"/>
    <s v="2024-10-31 12:10:49Z"/>
    <s v="4bd"/>
    <s v="Faturado"/>
    <s v="2024-10-28 15:08:09Z"/>
    <s v="cpc"/>
    <s v="meta"/>
    <s v="[GE] [Vendas] Carrinho abandonado"/>
    <x v="6"/>
    <s v="Mastercard"/>
    <n v="1"/>
    <n v="128.19999999999999"/>
    <n v="3"/>
    <n v="1110"/>
    <s v="/10/76/79/89/"/>
    <x v="3"/>
    <x v="3"/>
    <n v="21.9"/>
    <n v="6.13"/>
    <s v="18.39"/>
    <s v="/gel-dental-natural-de-hortela-com-gengibre-e-melaleuca-90g/p"/>
    <m/>
    <m/>
    <m/>
    <m/>
    <s v="9.22"/>
    <n v="0"/>
    <s v="128.2"/>
    <s v="-107.2"/>
    <s v="Esquenta com 65% OFF, Carrinho Abandonado, Frete grátis"/>
    <m/>
    <m/>
    <s v="06367100008892"/>
    <s v="tfddmr"/>
    <m/>
    <s v="Piatan"/>
    <s v="Obsolete"/>
    <m/>
    <m/>
    <m/>
    <m/>
    <m/>
    <s v="pagarme"/>
    <n v="966477"/>
    <n v="3437984809"/>
    <n v="3437984809"/>
    <n v="534696"/>
    <n v="4364"/>
    <m/>
    <m/>
    <m/>
    <m/>
    <m/>
    <s v="2024-10-25 12:10:42Z"/>
    <m/>
    <m/>
    <s v="961F5698E27C478597D5B38FF86D1C1B"/>
    <s v="D9ED8AB4C6C542D591D9043163E129B0"/>
    <m/>
    <n v="1"/>
    <m/>
    <s v="false"/>
    <n v="0"/>
    <s v="NA"/>
    <s v="NA"/>
    <s v="BRL"/>
    <m/>
    <s v="003003069"/>
    <s v="BRA"/>
    <s v="003003069"/>
    <m/>
    <s v="Faturado"/>
    <m/>
  </r>
  <r>
    <s v="Marketplace"/>
    <x v="42"/>
    <n v="514761"/>
    <d v="2024-10-25T00:00:00"/>
    <x v="42"/>
    <s v="Elaine"/>
    <s v="Vale"/>
    <n v="65145704615"/>
    <s v="elainelimavale@yahoo.com.br"/>
    <n v="5531992422267"/>
    <s v="MG"/>
    <s v="Belo Horizonte"/>
    <n v="5189606428764"/>
    <s v="residential"/>
    <s v="Elaine Vale"/>
    <s v="Avenida dos Clarins"/>
    <n v="35"/>
    <n v="403"/>
    <s v="Conjunto Califórnia"/>
    <m/>
    <s v="30850-630"/>
    <s v="Jadlog"/>
    <s v="PN Jadlog"/>
    <s v="2024-10-31 12:10:49Z"/>
    <s v="4bd"/>
    <s v="Faturado"/>
    <s v="2024-10-28 15:08:09Z"/>
    <s v="cpc"/>
    <s v="meta"/>
    <s v="[GE] [Vendas] Carrinho abandonado"/>
    <x v="6"/>
    <s v="Mastercard"/>
    <n v="1"/>
    <n v="128.19999999999999"/>
    <n v="1"/>
    <n v="2500"/>
    <s v="/10/76/78/99/"/>
    <x v="27"/>
    <x v="27"/>
    <n v="56.9"/>
    <n v="45.52"/>
    <s v="45.52"/>
    <s v="/condicionador-proteina-de-arroz-e-xilitol-300ml/p"/>
    <m/>
    <m/>
    <m/>
    <m/>
    <s v="3.08"/>
    <n v="0"/>
    <s v="128.2"/>
    <s v="-107.2"/>
    <s v="Esquenta com 65% OFF, Carrinho Abandonado, Frete grátis"/>
    <m/>
    <m/>
    <s v="06367100008892"/>
    <s v="tfddmr"/>
    <m/>
    <s v="Piatan"/>
    <s v="Obsolete"/>
    <m/>
    <m/>
    <m/>
    <m/>
    <m/>
    <s v="pagarme"/>
    <n v="966477"/>
    <n v="3437984809"/>
    <n v="3437984809"/>
    <n v="534696"/>
    <n v="4364"/>
    <m/>
    <m/>
    <m/>
    <m/>
    <m/>
    <s v="2024-10-25 12:10:42Z"/>
    <m/>
    <m/>
    <s v="961F5698E27C478597D5B38FF86D1C1B"/>
    <s v="D9ED8AB4C6C542D591D9043163E129B0"/>
    <m/>
    <n v="1"/>
    <m/>
    <s v="false"/>
    <n v="0"/>
    <s v="NA"/>
    <s v="NA"/>
    <s v="BRL"/>
    <m/>
    <s v="003003069"/>
    <s v="BRA"/>
    <s v="003003069"/>
    <m/>
    <s v="Faturado"/>
    <m/>
  </r>
  <r>
    <s v="Marketplace"/>
    <x v="42"/>
    <n v="514761"/>
    <d v="2024-10-25T00:00:00"/>
    <x v="42"/>
    <s v="Elaine"/>
    <s v="Vale"/>
    <n v="65145704615"/>
    <s v="elainelimavale@yahoo.com.br"/>
    <n v="5531992422267"/>
    <s v="MG"/>
    <s v="Belo Horizonte"/>
    <n v="5189606428764"/>
    <s v="residential"/>
    <s v="Elaine Vale"/>
    <s v="Avenida dos Clarins"/>
    <n v="35"/>
    <n v="403"/>
    <s v="Conjunto Califórnia"/>
    <m/>
    <s v="30850-630"/>
    <s v="Jadlog"/>
    <s v="PN Jadlog"/>
    <s v="2024-10-31 12:10:49Z"/>
    <s v="4bd"/>
    <s v="Faturado"/>
    <s v="2024-10-28 15:08:09Z"/>
    <s v="cpc"/>
    <s v="meta"/>
    <s v="[GE] [Vendas] Carrinho abandonado"/>
    <x v="6"/>
    <s v="Mastercard"/>
    <n v="1"/>
    <n v="128.19999999999999"/>
    <n v="1"/>
    <n v="2502"/>
    <s v="/10/76/78/99/"/>
    <x v="26"/>
    <x v="26"/>
    <n v="62.9"/>
    <n v="50.32"/>
    <s v="50.32"/>
    <s v="/shampoo-piatan-proteina-de-arroz-e-xilitol-300ml/p"/>
    <m/>
    <m/>
    <m/>
    <m/>
    <s v="3.12"/>
    <n v="0"/>
    <s v="128.2"/>
    <s v="-107.2"/>
    <s v="Esquenta com 65% OFF, Carrinho Abandonado, Frete grátis"/>
    <m/>
    <m/>
    <s v="06367100008892"/>
    <s v="tfddmr"/>
    <m/>
    <s v="Piatan"/>
    <s v="Obsolete"/>
    <m/>
    <m/>
    <m/>
    <m/>
    <m/>
    <s v="pagarme"/>
    <n v="966477"/>
    <n v="3437984809"/>
    <n v="3437984809"/>
    <n v="534696"/>
    <n v="4364"/>
    <m/>
    <m/>
    <m/>
    <m/>
    <m/>
    <s v="2024-10-25 12:10:42Z"/>
    <m/>
    <m/>
    <s v="961F5698E27C478597D5B38FF86D1C1B"/>
    <s v="D9ED8AB4C6C542D591D9043163E129B0"/>
    <m/>
    <n v="1"/>
    <m/>
    <s v="false"/>
    <n v="0"/>
    <s v="NA"/>
    <s v="NA"/>
    <s v="BRL"/>
    <m/>
    <s v="003003069"/>
    <s v="BRA"/>
    <s v="003003069"/>
    <m/>
    <s v="Faturado"/>
    <m/>
  </r>
  <r>
    <s v="Marketplace"/>
    <x v="43"/>
    <n v="514759"/>
    <d v="2024-10-25T00:00:00"/>
    <x v="43"/>
    <s v="Roberio Rodrigues "/>
    <s v="Dos Anjos "/>
    <n v="60829109668"/>
    <s v="roberiotst@yahoo.com.br"/>
    <n v="5531998001371"/>
    <s v="MG"/>
    <s v="Montes Claros"/>
    <n v="5189472787962"/>
    <s v="residential"/>
    <s v="Roberio Rodrigues  Dos Anjos "/>
    <s v="Rua Jardel Filho"/>
    <n v="227"/>
    <m/>
    <s v="Vila Regina"/>
    <m/>
    <s v="39400-195"/>
    <s v="Jadlog"/>
    <s v="PN Jadlog2"/>
    <s v="2024-11-05 08:00:00Z"/>
    <s v="5bd"/>
    <s v="Faturado"/>
    <s v="2024-10-29 14:35:20Z"/>
    <s v="cpc"/>
    <s v="google"/>
    <m/>
    <x v="1"/>
    <s v="Boleto Bancário"/>
    <n v="1"/>
    <n v="106.79"/>
    <n v="7"/>
    <n v="1111"/>
    <s v="/10/76/79/89/"/>
    <x v="6"/>
    <x v="6"/>
    <n v="21.9"/>
    <n v="6.2"/>
    <s v="43.4"/>
    <s v="/gel-dental-natural-de-carvao-ativado-90g/p"/>
    <m/>
    <m/>
    <m/>
    <m/>
    <s v="9.99"/>
    <s v="9.99"/>
    <s v="106.79"/>
    <s v="-219.8"/>
    <s v="Esquenta com 65% OFF, A Vista, Primeira Compra"/>
    <m/>
    <m/>
    <s v="06367100008904"/>
    <s v="tfddmr"/>
    <m/>
    <s v="Piatan"/>
    <s v="Obsolete"/>
    <m/>
    <m/>
    <m/>
    <m/>
    <m/>
    <s v="Boleto"/>
    <m/>
    <n v="3437864450"/>
    <m/>
    <m/>
    <m/>
    <m/>
    <m/>
    <m/>
    <m/>
    <m/>
    <s v="2024-10-29 04:02:04Z"/>
    <m/>
    <m/>
    <s v="1874279984CC435E8163AA0B53978AB0"/>
    <s v="3D59AEB2D6C94221BC383135717046CE"/>
    <m/>
    <n v="1"/>
    <m/>
    <s v="false"/>
    <n v="0"/>
    <s v="NA"/>
    <s v="NA"/>
    <s v="BRL"/>
    <m/>
    <s v="003003102"/>
    <s v="BRA"/>
    <s v="003003102"/>
    <m/>
    <s v="Faturado"/>
    <m/>
  </r>
  <r>
    <s v="Marketplace"/>
    <x v="43"/>
    <n v="514759"/>
    <d v="2024-10-25T00:00:00"/>
    <x v="43"/>
    <s v="Roberio Rodrigues "/>
    <s v="Dos Anjos "/>
    <n v="60829109668"/>
    <s v="roberiotst@yahoo.com.br"/>
    <n v="5531998001371"/>
    <s v="MG"/>
    <s v="Montes Claros"/>
    <n v="5189472787962"/>
    <s v="residential"/>
    <s v="Roberio Rodrigues  Dos Anjos "/>
    <s v="Rua Jardel Filho"/>
    <n v="227"/>
    <m/>
    <s v="Vila Regina"/>
    <m/>
    <s v="39400-195"/>
    <s v="Jadlog"/>
    <s v="PN Jadlog2"/>
    <s v="2024-11-05 08:00:00Z"/>
    <s v="5bd"/>
    <s v="Faturado"/>
    <s v="2024-10-29 14:35:20Z"/>
    <s v="cpc"/>
    <s v="google"/>
    <m/>
    <x v="1"/>
    <s v="Boleto Bancário"/>
    <n v="1"/>
    <n v="106.79"/>
    <n v="7"/>
    <n v="1006"/>
    <s v="/10/76/79/89/"/>
    <x v="2"/>
    <x v="2"/>
    <n v="21.9"/>
    <n v="6.2"/>
    <s v="43.4"/>
    <s v="/gel-dental-natural-de-roma-e-melaleuca-90g/p"/>
    <m/>
    <m/>
    <m/>
    <m/>
    <n v="10"/>
    <n v="10"/>
    <s v="106.79"/>
    <s v="-219.8"/>
    <s v="Esquenta com 65% OFF, A Vista, Primeira Compra"/>
    <m/>
    <m/>
    <s v="06367100008904"/>
    <s v="tfddmr"/>
    <m/>
    <s v="Piatan"/>
    <s v="Obsolete"/>
    <m/>
    <m/>
    <m/>
    <m/>
    <m/>
    <s v="Boleto"/>
    <m/>
    <n v="3437864450"/>
    <m/>
    <m/>
    <m/>
    <m/>
    <m/>
    <m/>
    <m/>
    <m/>
    <s v="2024-10-29 04:02:04Z"/>
    <m/>
    <m/>
    <s v="1874279984CC435E8163AA0B53978AB0"/>
    <s v="3D59AEB2D6C94221BC383135717046CE"/>
    <m/>
    <n v="1"/>
    <m/>
    <s v="false"/>
    <n v="0"/>
    <s v="NA"/>
    <s v="NA"/>
    <s v="BRL"/>
    <m/>
    <s v="003003102"/>
    <s v="BRA"/>
    <s v="003003102"/>
    <m/>
    <s v="Faturado"/>
    <m/>
  </r>
  <r>
    <s v="Marketplace"/>
    <x v="44"/>
    <n v="514757"/>
    <d v="2024-10-25T00:00:00"/>
    <x v="44"/>
    <s v="Igor"/>
    <s v="Sebba"/>
    <n v="70636559149"/>
    <s v="igorsebba@hotmail.com"/>
    <n v="5562992687146"/>
    <s v="GO"/>
    <s v="Goiânia"/>
    <s v="r18dcp1bas"/>
    <s v="residential"/>
    <s v="Igor Sebba"/>
    <s v="Rua 55"/>
    <n v="384"/>
    <s v="Apto 1202 B Ed. Flamboyant Parc"/>
    <s v="Jardim Goiás"/>
    <m/>
    <s v="74810-230"/>
    <s v="Sedex"/>
    <s v="PN Correios Sedex"/>
    <s v="2024-10-28 11:44:55Z"/>
    <s v="1bd"/>
    <s v="Faturado"/>
    <s v="2024-10-28 16:06:11Z"/>
    <s v="cpc"/>
    <s v="meta"/>
    <s v="[GE] [Vendas] Sazonais - Semelhantes"/>
    <x v="0"/>
    <s v="Visa"/>
    <n v="5"/>
    <n v="206.5"/>
    <n v="2"/>
    <n v="2201"/>
    <s v="/10/76/78/223/"/>
    <x v="17"/>
    <x v="17"/>
    <n v="49.9"/>
    <n v="17.46"/>
    <s v="34.92"/>
    <s v="/shampoo-hidrata-para-cabelos-ressecados-e-com-quimica-300ml/p"/>
    <m/>
    <m/>
    <m/>
    <m/>
    <s v="0.01"/>
    <n v="0"/>
    <s v="206.5"/>
    <s v="-383.6"/>
    <s v="Esquenta com 65% OFF, Frete grátis"/>
    <m/>
    <m/>
    <s v="AA347851508BR"/>
    <s v="tfddmr"/>
    <m/>
    <s v="Piatan"/>
    <s v="Obsolete"/>
    <m/>
    <m/>
    <m/>
    <m/>
    <m/>
    <s v="pagarme"/>
    <s v="021632"/>
    <n v="3437848262"/>
    <n v="3437848262"/>
    <n v="422007"/>
    <n v="9851"/>
    <m/>
    <m/>
    <m/>
    <m/>
    <m/>
    <s v="2024-10-25 11:45:10Z"/>
    <m/>
    <m/>
    <s v="EBB8EB8D7E154547953BBEAC9F1CE87B"/>
    <s v="632BDB9ED89941978C4BFD4A22AF1551"/>
    <m/>
    <n v="1"/>
    <m/>
    <s v="false"/>
    <n v="0"/>
    <s v="NA"/>
    <s v="NA"/>
    <s v="BRL"/>
    <m/>
    <s v="003003080"/>
    <s v="BRA"/>
    <s v="003003080"/>
    <m/>
    <s v="Faturado"/>
    <m/>
  </r>
  <r>
    <s v="Marketplace"/>
    <x v="44"/>
    <n v="514757"/>
    <d v="2024-10-25T00:00:00"/>
    <x v="44"/>
    <s v="Igor"/>
    <s v="Sebba"/>
    <n v="70636559149"/>
    <s v="igorsebba@hotmail.com"/>
    <n v="5562992687146"/>
    <s v="GO"/>
    <s v="Goiânia"/>
    <s v="r18dcp1bas"/>
    <s v="residential"/>
    <s v="Igor Sebba"/>
    <s v="Rua 55"/>
    <n v="384"/>
    <s v="Apto 1202 B Ed. Flamboyant Parc"/>
    <s v="Jardim Goiás"/>
    <m/>
    <s v="74810-230"/>
    <s v="Sedex"/>
    <s v="PN Correios Sedex"/>
    <s v="2024-10-28 11:44:55Z"/>
    <s v="1bd"/>
    <s v="Faturado"/>
    <s v="2024-10-28 16:06:11Z"/>
    <s v="cpc"/>
    <s v="meta"/>
    <s v="[GE] [Vendas] Sazonais - Semelhantes"/>
    <x v="0"/>
    <s v="Visa"/>
    <n v="5"/>
    <n v="206.5"/>
    <n v="1"/>
    <n v="5101"/>
    <s v="/10/76/82/222/"/>
    <x v="9"/>
    <x v="9"/>
    <n v="46.9"/>
    <n v="16.420000000000002"/>
    <s v="16.42"/>
    <s v="/creme-emoliente-para-barbear-do-rui-80g/p"/>
    <m/>
    <m/>
    <m/>
    <m/>
    <s v="0.01"/>
    <n v="0"/>
    <s v="206.5"/>
    <s v="-383.6"/>
    <s v="Esquenta com 65% OFF, Frete grátis"/>
    <m/>
    <m/>
    <s v="AA347851508BR"/>
    <s v="tfddmr"/>
    <m/>
    <s v="Piatan"/>
    <s v="Obsolete"/>
    <m/>
    <m/>
    <m/>
    <m/>
    <m/>
    <s v="pagarme"/>
    <s v="021632"/>
    <n v="3437848262"/>
    <n v="3437848262"/>
    <n v="422007"/>
    <n v="9851"/>
    <m/>
    <m/>
    <m/>
    <m/>
    <m/>
    <s v="2024-10-25 11:45:10Z"/>
    <m/>
    <m/>
    <s v="EBB8EB8D7E154547953BBEAC9F1CE87B"/>
    <s v="632BDB9ED89941978C4BFD4A22AF1551"/>
    <m/>
    <n v="1"/>
    <m/>
    <s v="false"/>
    <n v="0"/>
    <s v="NA"/>
    <s v="NA"/>
    <s v="BRL"/>
    <m/>
    <s v="003003080"/>
    <s v="BRA"/>
    <s v="003003080"/>
    <m/>
    <s v="Faturado"/>
    <m/>
  </r>
  <r>
    <s v="Marketplace"/>
    <x v="44"/>
    <n v="514757"/>
    <d v="2024-10-25T00:00:00"/>
    <x v="44"/>
    <s v="Igor"/>
    <s v="Sebba"/>
    <n v="70636559149"/>
    <s v="igorsebba@hotmail.com"/>
    <n v="5562992687146"/>
    <s v="GO"/>
    <s v="Goiânia"/>
    <s v="r18dcp1bas"/>
    <s v="residential"/>
    <s v="Igor Sebba"/>
    <s v="Rua 55"/>
    <n v="384"/>
    <s v="Apto 1202 B Ed. Flamboyant Parc"/>
    <s v="Jardim Goiás"/>
    <m/>
    <s v="74810-230"/>
    <s v="Sedex"/>
    <s v="PN Correios Sedex"/>
    <s v="2024-10-28 11:44:55Z"/>
    <s v="1bd"/>
    <s v="Faturado"/>
    <s v="2024-10-28 16:06:11Z"/>
    <s v="cpc"/>
    <s v="meta"/>
    <s v="[GE] [Vendas] Sazonais - Semelhantes"/>
    <x v="0"/>
    <s v="Visa"/>
    <n v="5"/>
    <n v="206.5"/>
    <n v="1"/>
    <n v="1006"/>
    <s v="/10/76/79/89/"/>
    <x v="2"/>
    <x v="2"/>
    <n v="21.9"/>
    <n v="7.66"/>
    <s v="7.66"/>
    <s v="/gel-dental-natural-de-roma-e-melaleuca-90g/p"/>
    <m/>
    <m/>
    <m/>
    <m/>
    <n v="0"/>
    <n v="0"/>
    <s v="206.5"/>
    <s v="-383.6"/>
    <s v="Esquenta com 65% OFF, Frete grátis"/>
    <m/>
    <m/>
    <s v="AA347851508BR"/>
    <s v="tfddmr"/>
    <m/>
    <s v="Piatan"/>
    <s v="Obsolete"/>
    <m/>
    <m/>
    <m/>
    <m/>
    <m/>
    <s v="pagarme"/>
    <s v="021632"/>
    <n v="3437848262"/>
    <n v="3437848262"/>
    <n v="422007"/>
    <n v="9851"/>
    <m/>
    <m/>
    <m/>
    <m/>
    <m/>
    <s v="2024-10-25 11:45:10Z"/>
    <m/>
    <m/>
    <s v="EBB8EB8D7E154547953BBEAC9F1CE87B"/>
    <s v="632BDB9ED89941978C4BFD4A22AF1551"/>
    <m/>
    <n v="1"/>
    <m/>
    <s v="false"/>
    <n v="0"/>
    <s v="NA"/>
    <s v="NA"/>
    <s v="BRL"/>
    <m/>
    <s v="003003080"/>
    <s v="BRA"/>
    <s v="003003080"/>
    <m/>
    <s v="Faturado"/>
    <m/>
  </r>
  <r>
    <s v="Marketplace"/>
    <x v="44"/>
    <n v="514757"/>
    <d v="2024-10-25T00:00:00"/>
    <x v="44"/>
    <s v="Igor"/>
    <s v="Sebba"/>
    <n v="70636559149"/>
    <s v="igorsebba@hotmail.com"/>
    <n v="5562992687146"/>
    <s v="GO"/>
    <s v="Goiânia"/>
    <s v="r18dcp1bas"/>
    <s v="residential"/>
    <s v="Igor Sebba"/>
    <s v="Rua 55"/>
    <n v="384"/>
    <s v="Apto 1202 B Ed. Flamboyant Parc"/>
    <s v="Jardim Goiás"/>
    <m/>
    <s v="74810-230"/>
    <s v="Sedex"/>
    <s v="PN Correios Sedex"/>
    <s v="2024-10-28 11:44:55Z"/>
    <s v="1bd"/>
    <s v="Faturado"/>
    <s v="2024-10-28 16:06:11Z"/>
    <s v="cpc"/>
    <s v="meta"/>
    <s v="[GE] [Vendas] Sazonais - Semelhantes"/>
    <x v="0"/>
    <s v="Visa"/>
    <n v="5"/>
    <n v="206.5"/>
    <n v="1"/>
    <n v="1110"/>
    <s v="/10/76/79/89/"/>
    <x v="3"/>
    <x v="3"/>
    <n v="21.9"/>
    <n v="7.66"/>
    <s v="7.66"/>
    <s v="/gel-dental-natural-de-hortela-com-gengibre-e-melaleuca-90g/p"/>
    <m/>
    <m/>
    <m/>
    <m/>
    <n v="0"/>
    <n v="0"/>
    <s v="206.5"/>
    <s v="-383.6"/>
    <s v="Esquenta com 65% OFF, Frete grátis"/>
    <m/>
    <m/>
    <s v="AA347851508BR"/>
    <s v="tfddmr"/>
    <m/>
    <s v="Piatan"/>
    <s v="Obsolete"/>
    <m/>
    <m/>
    <m/>
    <m/>
    <m/>
    <s v="pagarme"/>
    <s v="021632"/>
    <n v="3437848262"/>
    <n v="3437848262"/>
    <n v="422007"/>
    <n v="9851"/>
    <m/>
    <m/>
    <m/>
    <m/>
    <m/>
    <s v="2024-10-25 11:45:10Z"/>
    <m/>
    <m/>
    <s v="EBB8EB8D7E154547953BBEAC9F1CE87B"/>
    <s v="632BDB9ED89941978C4BFD4A22AF1551"/>
    <m/>
    <n v="1"/>
    <m/>
    <s v="false"/>
    <n v="0"/>
    <s v="NA"/>
    <s v="NA"/>
    <s v="BRL"/>
    <m/>
    <s v="003003080"/>
    <s v="BRA"/>
    <s v="003003080"/>
    <m/>
    <s v="Faturado"/>
    <m/>
  </r>
  <r>
    <s v="Marketplace"/>
    <x v="44"/>
    <n v="514757"/>
    <d v="2024-10-25T00:00:00"/>
    <x v="44"/>
    <s v="Igor"/>
    <s v="Sebba"/>
    <n v="70636559149"/>
    <s v="igorsebba@hotmail.com"/>
    <n v="5562992687146"/>
    <s v="GO"/>
    <s v="Goiânia"/>
    <s v="r18dcp1bas"/>
    <s v="residential"/>
    <s v="Igor Sebba"/>
    <s v="Rua 55"/>
    <n v="384"/>
    <s v="Apto 1202 B Ed. Flamboyant Parc"/>
    <s v="Jardim Goiás"/>
    <m/>
    <s v="74810-230"/>
    <s v="Sedex"/>
    <s v="PN Correios Sedex"/>
    <s v="2024-10-28 11:44:55Z"/>
    <s v="1bd"/>
    <s v="Faturado"/>
    <s v="2024-10-28 16:06:11Z"/>
    <s v="cpc"/>
    <s v="meta"/>
    <s v="[GE] [Vendas] Sazonais - Semelhantes"/>
    <x v="0"/>
    <s v="Visa"/>
    <n v="5"/>
    <n v="206.5"/>
    <n v="2"/>
    <n v="142817"/>
    <s v="/10/76/80/92/"/>
    <x v="5"/>
    <x v="5"/>
    <n v="99.9"/>
    <n v="34.96"/>
    <s v="69.92"/>
    <s v="/deo-colonia-splash-cereja-do-cerrado-120ml/p"/>
    <m/>
    <m/>
    <m/>
    <m/>
    <s v="5.32"/>
    <n v="0"/>
    <s v="206.5"/>
    <s v="-383.6"/>
    <s v="Esquenta com 65% OFF, Frete grátis"/>
    <m/>
    <m/>
    <s v="AA347851508BR"/>
    <s v="tfddmr"/>
    <m/>
    <s v="Piatan"/>
    <s v="Obsolete"/>
    <m/>
    <m/>
    <m/>
    <m/>
    <m/>
    <s v="pagarme"/>
    <s v="021632"/>
    <n v="3437848262"/>
    <n v="3437848262"/>
    <n v="422007"/>
    <n v="9851"/>
    <m/>
    <m/>
    <m/>
    <m/>
    <m/>
    <s v="2024-10-25 11:45:10Z"/>
    <m/>
    <m/>
    <s v="EBB8EB8D7E154547953BBEAC9F1CE87B"/>
    <s v="632BDB9ED89941978C4BFD4A22AF1551"/>
    <m/>
    <n v="1"/>
    <m/>
    <s v="false"/>
    <n v="0"/>
    <s v="NA"/>
    <s v="NA"/>
    <s v="BRL"/>
    <m/>
    <s v="003003080"/>
    <s v="BRA"/>
    <s v="003003080"/>
    <m/>
    <s v="Faturado"/>
    <m/>
  </r>
  <r>
    <s v="Marketplace"/>
    <x v="44"/>
    <n v="514757"/>
    <d v="2024-10-25T00:00:00"/>
    <x v="44"/>
    <s v="Igor"/>
    <s v="Sebba"/>
    <n v="70636559149"/>
    <s v="igorsebba@hotmail.com"/>
    <n v="5562992687146"/>
    <s v="GO"/>
    <s v="Goiânia"/>
    <s v="r18dcp1bas"/>
    <s v="residential"/>
    <s v="Igor Sebba"/>
    <s v="Rua 55"/>
    <n v="384"/>
    <s v="Apto 1202 B Ed. Flamboyant Parc"/>
    <s v="Jardim Goiás"/>
    <m/>
    <s v="74810-230"/>
    <s v="Sedex"/>
    <s v="PN Correios Sedex"/>
    <s v="2024-10-28 11:44:55Z"/>
    <s v="1bd"/>
    <s v="Faturado"/>
    <s v="2024-10-28 16:06:11Z"/>
    <s v="cpc"/>
    <s v="meta"/>
    <s v="[GE] [Vendas] Sazonais - Semelhantes"/>
    <x v="0"/>
    <s v="Visa"/>
    <n v="5"/>
    <n v="206.5"/>
    <n v="2"/>
    <n v="61010"/>
    <s v="/10/76/80/92/"/>
    <x v="7"/>
    <x v="7"/>
    <n v="99.9"/>
    <n v="34.96"/>
    <s v="69.92"/>
    <s v="/deo-colonia-splash-jasmim-manaca-120ml-piatan/p"/>
    <m/>
    <m/>
    <m/>
    <m/>
    <s v="5.32"/>
    <n v="0"/>
    <s v="206.5"/>
    <s v="-383.6"/>
    <s v="Esquenta com 65% OFF, Frete grátis"/>
    <m/>
    <m/>
    <s v="AA347851508BR"/>
    <s v="tfddmr"/>
    <m/>
    <s v="Piatan"/>
    <s v="Obsolete"/>
    <m/>
    <m/>
    <m/>
    <m/>
    <m/>
    <s v="pagarme"/>
    <s v="021632"/>
    <n v="3437848262"/>
    <n v="3437848262"/>
    <n v="422007"/>
    <n v="9851"/>
    <m/>
    <m/>
    <m/>
    <m/>
    <m/>
    <s v="2024-10-25 11:45:10Z"/>
    <m/>
    <m/>
    <s v="EBB8EB8D7E154547953BBEAC9F1CE87B"/>
    <s v="632BDB9ED89941978C4BFD4A22AF1551"/>
    <m/>
    <n v="1"/>
    <m/>
    <s v="false"/>
    <n v="0"/>
    <s v="NA"/>
    <s v="NA"/>
    <s v="BRL"/>
    <m/>
    <s v="003003080"/>
    <s v="BRA"/>
    <s v="003003080"/>
    <m/>
    <s v="Faturado"/>
    <m/>
  </r>
  <r>
    <s v="Marketplace"/>
    <x v="45"/>
    <n v="514755"/>
    <d v="2024-10-25T00:00:00"/>
    <x v="45"/>
    <s v="Flor"/>
    <s v="Gomes"/>
    <n v="70099673185"/>
    <s v="flordocerradoofc@gmail.com"/>
    <n v="5548999692363"/>
    <s v="GO"/>
    <s v="Goiânia"/>
    <n v="5189591479944"/>
    <s v="residential"/>
    <s v="Flor Gomes"/>
    <s v="Rua V 1"/>
    <s v="09"/>
    <s v="Qd v1 LT 09 C2 portão marrom metade de grade e metade fechado"/>
    <s v="Vila Rezende"/>
    <m/>
    <s v="74335-180"/>
    <s v="Sedex"/>
    <s v="PN Correios Sedex"/>
    <s v="2024-10-28 10:56:03Z"/>
    <s v="1bd"/>
    <s v="Faturado"/>
    <s v="2024-10-28 16:06:12Z"/>
    <s v="cpc_institucional"/>
    <s v="google"/>
    <m/>
    <x v="0"/>
    <s v="Pix"/>
    <n v="1"/>
    <n v="99.32"/>
    <n v="1"/>
    <n v="142817"/>
    <s v="/10/76/80/92/"/>
    <x v="5"/>
    <x v="5"/>
    <n v="99.9"/>
    <n v="31.46"/>
    <s v="31.46"/>
    <s v="/deo-colonia-splash-cereja-do-cerrado-120ml/p"/>
    <m/>
    <m/>
    <m/>
    <m/>
    <s v="8.78"/>
    <s v="8.78"/>
    <s v="99.32"/>
    <s v="-196.86"/>
    <s v="Esquenta com 65% OFF, A Vista"/>
    <m/>
    <m/>
    <s v="AA347852684BR"/>
    <s v="tfddmr"/>
    <m/>
    <s v="Piatan"/>
    <s v="Obsolete"/>
    <m/>
    <m/>
    <m/>
    <m/>
    <m/>
    <s v="pagarme"/>
    <m/>
    <n v="3437602861"/>
    <m/>
    <m/>
    <m/>
    <m/>
    <m/>
    <m/>
    <m/>
    <m/>
    <s v="2024-10-25 10:56:44Z"/>
    <m/>
    <m/>
    <s v="2B92834C09254A66949673DFF9FC7B61"/>
    <s v="F689F6A3D5144B9BAA870A1FB2A78583"/>
    <m/>
    <n v="1"/>
    <m/>
    <s v="false"/>
    <n v="0"/>
    <s v="NA"/>
    <s v="NA"/>
    <s v="BRL"/>
    <m/>
    <s v="003003081"/>
    <s v="BRA"/>
    <s v="003003081"/>
    <m/>
    <s v="Faturado"/>
    <m/>
  </r>
  <r>
    <s v="Marketplace"/>
    <x v="45"/>
    <n v="514755"/>
    <d v="2024-10-25T00:00:00"/>
    <x v="45"/>
    <s v="Flor"/>
    <s v="Gomes"/>
    <n v="70099673185"/>
    <s v="flordocerradoofc@gmail.com"/>
    <n v="5548999692363"/>
    <s v="GO"/>
    <s v="Goiânia"/>
    <n v="5189591479944"/>
    <s v="residential"/>
    <s v="Flor Gomes"/>
    <s v="Rua V 1"/>
    <s v="09"/>
    <s v="Qd v1 LT 09 C2 portão marrom metade de grade e metade fechado"/>
    <s v="Vila Rezende"/>
    <m/>
    <s v="74335-180"/>
    <s v="Sedex"/>
    <s v="PN Correios Sedex"/>
    <s v="2024-10-28 10:56:03Z"/>
    <s v="1bd"/>
    <s v="Faturado"/>
    <s v="2024-10-28 16:06:12Z"/>
    <s v="cpc_institucional"/>
    <s v="google"/>
    <m/>
    <x v="0"/>
    <s v="Pix"/>
    <n v="1"/>
    <n v="99.32"/>
    <n v="1"/>
    <n v="1111"/>
    <s v="/10/76/79/89/"/>
    <x v="6"/>
    <x v="6"/>
    <n v="21.9"/>
    <n v="6.89"/>
    <s v="6.89"/>
    <s v="/gel-dental-natural-de-carvao-ativado-90g/p"/>
    <m/>
    <m/>
    <m/>
    <m/>
    <s v="0.02"/>
    <s v="0.02"/>
    <s v="99.32"/>
    <s v="-196.86"/>
    <s v="Esquenta com 65% OFF, A Vista"/>
    <m/>
    <m/>
    <s v="AA347852684BR"/>
    <s v="tfddmr"/>
    <m/>
    <s v="Piatan"/>
    <s v="Obsolete"/>
    <m/>
    <m/>
    <m/>
    <m/>
    <m/>
    <s v="pagarme"/>
    <m/>
    <n v="3437602861"/>
    <m/>
    <m/>
    <m/>
    <m/>
    <m/>
    <m/>
    <m/>
    <m/>
    <s v="2024-10-25 10:56:44Z"/>
    <m/>
    <m/>
    <s v="2B92834C09254A66949673DFF9FC7B61"/>
    <s v="F689F6A3D5144B9BAA870A1FB2A78583"/>
    <m/>
    <n v="1"/>
    <m/>
    <s v="false"/>
    <n v="0"/>
    <s v="NA"/>
    <s v="NA"/>
    <s v="BRL"/>
    <m/>
    <s v="003003081"/>
    <s v="BRA"/>
    <s v="003003081"/>
    <m/>
    <s v="Faturado"/>
    <m/>
  </r>
  <r>
    <s v="Marketplace"/>
    <x v="45"/>
    <n v="514755"/>
    <d v="2024-10-25T00:00:00"/>
    <x v="45"/>
    <s v="Flor"/>
    <s v="Gomes"/>
    <n v="70099673185"/>
    <s v="flordocerradoofc@gmail.com"/>
    <n v="5548999692363"/>
    <s v="GO"/>
    <s v="Goiânia"/>
    <n v="5189591479944"/>
    <s v="residential"/>
    <s v="Flor Gomes"/>
    <s v="Rua V 1"/>
    <s v="09"/>
    <s v="Qd v1 LT 09 C2 portão marrom metade de grade e metade fechado"/>
    <s v="Vila Rezende"/>
    <m/>
    <s v="74335-180"/>
    <s v="Sedex"/>
    <s v="PN Correios Sedex"/>
    <s v="2024-10-28 10:56:03Z"/>
    <s v="1bd"/>
    <s v="Faturado"/>
    <s v="2024-10-28 16:06:12Z"/>
    <s v="cpc_institucional"/>
    <s v="google"/>
    <m/>
    <x v="0"/>
    <s v="Pix"/>
    <n v="1"/>
    <n v="99.32"/>
    <n v="2"/>
    <n v="1110"/>
    <s v="/10/76/79/89/"/>
    <x v="3"/>
    <x v="3"/>
    <n v="21.9"/>
    <n v="6.89"/>
    <s v="13.78"/>
    <s v="/gel-dental-natural-de-hortela-com-gengibre-e-melaleuca-90g/p"/>
    <m/>
    <m/>
    <m/>
    <m/>
    <s v="0.03"/>
    <s v="0.03"/>
    <s v="99.32"/>
    <s v="-196.86"/>
    <s v="Esquenta com 65% OFF, A Vista"/>
    <m/>
    <m/>
    <s v="AA347852684BR"/>
    <s v="tfddmr"/>
    <m/>
    <s v="Piatan"/>
    <s v="Obsolete"/>
    <m/>
    <m/>
    <m/>
    <m/>
    <m/>
    <s v="pagarme"/>
    <m/>
    <n v="3437602861"/>
    <m/>
    <m/>
    <m/>
    <m/>
    <m/>
    <m/>
    <m/>
    <m/>
    <s v="2024-10-25 10:56:44Z"/>
    <m/>
    <m/>
    <s v="2B92834C09254A66949673DFF9FC7B61"/>
    <s v="F689F6A3D5144B9BAA870A1FB2A78583"/>
    <m/>
    <n v="1"/>
    <m/>
    <s v="false"/>
    <n v="0"/>
    <s v="NA"/>
    <s v="NA"/>
    <s v="BRL"/>
    <m/>
    <s v="003003081"/>
    <s v="BRA"/>
    <s v="003003081"/>
    <m/>
    <s v="Faturado"/>
    <m/>
  </r>
  <r>
    <s v="Marketplace"/>
    <x v="45"/>
    <n v="514755"/>
    <d v="2024-10-25T00:00:00"/>
    <x v="45"/>
    <s v="Flor"/>
    <s v="Gomes"/>
    <n v="70099673185"/>
    <s v="flordocerradoofc@gmail.com"/>
    <n v="5548999692363"/>
    <s v="GO"/>
    <s v="Goiânia"/>
    <n v="5189591479944"/>
    <s v="residential"/>
    <s v="Flor Gomes"/>
    <s v="Rua V 1"/>
    <s v="09"/>
    <s v="Qd v1 LT 09 C2 portão marrom metade de grade e metade fechado"/>
    <s v="Vila Rezende"/>
    <m/>
    <s v="74335-180"/>
    <s v="Sedex"/>
    <s v="PN Correios Sedex"/>
    <s v="2024-10-28 10:56:03Z"/>
    <s v="1bd"/>
    <s v="Faturado"/>
    <s v="2024-10-28 16:06:12Z"/>
    <s v="cpc_institucional"/>
    <s v="google"/>
    <m/>
    <x v="0"/>
    <s v="Pix"/>
    <n v="1"/>
    <n v="99.32"/>
    <n v="1"/>
    <n v="1006"/>
    <s v="/10/76/79/89/"/>
    <x v="2"/>
    <x v="2"/>
    <n v="21.9"/>
    <n v="6.89"/>
    <s v="6.89"/>
    <s v="/gel-dental-natural-de-roma-e-melaleuca-90g/p"/>
    <m/>
    <m/>
    <m/>
    <m/>
    <s v="0.02"/>
    <s v="0.02"/>
    <s v="99.32"/>
    <s v="-196.86"/>
    <s v="Esquenta com 65% OFF, A Vista"/>
    <m/>
    <m/>
    <s v="AA347852684BR"/>
    <s v="tfddmr"/>
    <m/>
    <s v="Piatan"/>
    <s v="Obsolete"/>
    <m/>
    <m/>
    <m/>
    <m/>
    <m/>
    <s v="pagarme"/>
    <m/>
    <n v="3437602861"/>
    <m/>
    <m/>
    <m/>
    <m/>
    <m/>
    <m/>
    <m/>
    <m/>
    <s v="2024-10-25 10:56:44Z"/>
    <m/>
    <m/>
    <s v="2B92834C09254A66949673DFF9FC7B61"/>
    <s v="F689F6A3D5144B9BAA870A1FB2A78583"/>
    <m/>
    <n v="1"/>
    <m/>
    <s v="false"/>
    <n v="0"/>
    <s v="NA"/>
    <s v="NA"/>
    <s v="BRL"/>
    <m/>
    <s v="003003081"/>
    <s v="BRA"/>
    <s v="003003081"/>
    <m/>
    <s v="Faturado"/>
    <m/>
  </r>
  <r>
    <s v="Marketplace"/>
    <x v="45"/>
    <n v="514755"/>
    <d v="2024-10-25T00:00:00"/>
    <x v="45"/>
    <s v="Flor"/>
    <s v="Gomes"/>
    <n v="70099673185"/>
    <s v="flordocerradoofc@gmail.com"/>
    <n v="5548999692363"/>
    <s v="GO"/>
    <s v="Goiânia"/>
    <n v="5189591479944"/>
    <s v="residential"/>
    <s v="Flor Gomes"/>
    <s v="Rua V 1"/>
    <s v="09"/>
    <s v="Qd v1 LT 09 C2 portão marrom metade de grade e metade fechado"/>
    <s v="Vila Rezende"/>
    <m/>
    <s v="74335-180"/>
    <s v="Sedex"/>
    <s v="PN Correios Sedex"/>
    <s v="2024-10-28 10:56:03Z"/>
    <s v="1bd"/>
    <s v="Faturado"/>
    <s v="2024-10-28 16:06:12Z"/>
    <s v="cpc_institucional"/>
    <s v="google"/>
    <m/>
    <x v="0"/>
    <s v="Pix"/>
    <n v="1"/>
    <n v="99.32"/>
    <n v="2"/>
    <n v="2201"/>
    <s v="/10/76/78/223/"/>
    <x v="17"/>
    <x v="17"/>
    <n v="49.9"/>
    <n v="15.71"/>
    <s v="31.42"/>
    <s v="/shampoo-hidrata-para-cabelos-ressecados-e-com-quimica-300ml/p"/>
    <m/>
    <m/>
    <m/>
    <m/>
    <s v="0.03"/>
    <s v="0.03"/>
    <s v="99.32"/>
    <s v="-196.86"/>
    <s v="Esquenta com 65% OFF, A Vista"/>
    <m/>
    <m/>
    <s v="AA347852684BR"/>
    <s v="tfddmr"/>
    <m/>
    <s v="Piatan"/>
    <s v="Obsolete"/>
    <m/>
    <m/>
    <m/>
    <m/>
    <m/>
    <s v="pagarme"/>
    <m/>
    <n v="3437602861"/>
    <m/>
    <m/>
    <m/>
    <m/>
    <m/>
    <m/>
    <m/>
    <m/>
    <s v="2024-10-25 10:56:44Z"/>
    <m/>
    <m/>
    <s v="2B92834C09254A66949673DFF9FC7B61"/>
    <s v="F689F6A3D5144B9BAA870A1FB2A78583"/>
    <m/>
    <n v="1"/>
    <m/>
    <s v="false"/>
    <n v="0"/>
    <s v="NA"/>
    <s v="NA"/>
    <s v="BRL"/>
    <m/>
    <s v="003003081"/>
    <s v="BRA"/>
    <s v="003003081"/>
    <m/>
    <s v="Faturado"/>
    <m/>
  </r>
  <r>
    <s v="Marketplace"/>
    <x v="46"/>
    <n v="514751"/>
    <d v="2024-10-25T00:00:00"/>
    <x v="46"/>
    <s v="Natalia "/>
    <s v="Santos"/>
    <n v="34872099850"/>
    <s v="ncrosariosantos@gmail.com"/>
    <n v="5519982134097"/>
    <s v="SP"/>
    <s v="Rio Claro"/>
    <n v="5189572849077"/>
    <s v="residential"/>
    <s v="Natalia"/>
    <s v="Rua 30"/>
    <n v="479"/>
    <s v="casa D2 Condominio Petit Vilage"/>
    <s v="Jardim Paulista"/>
    <m/>
    <s v="13503-540"/>
    <s v="Jadlog"/>
    <s v="PN Jadlog"/>
    <s v="2024-10-30 09:14:04Z"/>
    <s v="3bd"/>
    <s v="Faturado"/>
    <s v="2024-10-28 15:08:10Z"/>
    <s v="cpc"/>
    <s v="google"/>
    <m/>
    <x v="0"/>
    <s v="Mastercard"/>
    <n v="2"/>
    <n v="107.24"/>
    <n v="7"/>
    <n v="1006"/>
    <s v="/10/76/79/89/"/>
    <x v="2"/>
    <x v="2"/>
    <n v="21.9"/>
    <n v="7.66"/>
    <s v="53.62"/>
    <s v="/gel-dental-natural-de-roma-e-melaleuca-90g/p"/>
    <m/>
    <m/>
    <m/>
    <m/>
    <s v="10.91"/>
    <n v="0"/>
    <s v="107.24"/>
    <s v="-199.36"/>
    <s v="Esquenta com 65% OFF, Frete grátis"/>
    <m/>
    <m/>
    <s v="06367100008893"/>
    <s v="tfddmr"/>
    <m/>
    <s v="Piatan"/>
    <s v="Obsolete"/>
    <m/>
    <m/>
    <m/>
    <m/>
    <m/>
    <s v="pagarme"/>
    <n v="769366"/>
    <n v="3437151294"/>
    <n v="3437151294"/>
    <n v="550209"/>
    <n v="3724"/>
    <m/>
    <m/>
    <m/>
    <m/>
    <m/>
    <s v="2024-10-25 09:14:06Z"/>
    <m/>
    <m/>
    <s v="BB317828CEC842E5838D2EA8843A213B"/>
    <s v="2430990DF63149C3AE797829BA230174"/>
    <m/>
    <n v="1"/>
    <m/>
    <s v="false"/>
    <n v="0"/>
    <s v="NA"/>
    <s v="NA"/>
    <s v="BRL"/>
    <m/>
    <s v="003003070"/>
    <s v="BRA"/>
    <s v="003003070"/>
    <m/>
    <s v="Faturado"/>
    <m/>
  </r>
  <r>
    <s v="Marketplace"/>
    <x v="46"/>
    <n v="514751"/>
    <d v="2024-10-25T00:00:00"/>
    <x v="46"/>
    <s v="Natalia "/>
    <s v="Santos"/>
    <n v="34872099850"/>
    <s v="ncrosariosantos@gmail.com"/>
    <n v="5519982134097"/>
    <s v="SP"/>
    <s v="Rio Claro"/>
    <n v="5189572849077"/>
    <s v="residential"/>
    <s v="Natalia"/>
    <s v="Rua 30"/>
    <n v="479"/>
    <s v="casa D2 Condominio Petit Vilage"/>
    <s v="Jardim Paulista"/>
    <m/>
    <s v="13503-540"/>
    <s v="Jadlog"/>
    <s v="PN Jadlog"/>
    <s v="2024-10-30 09:14:04Z"/>
    <s v="3bd"/>
    <s v="Faturado"/>
    <s v="2024-10-28 15:08:10Z"/>
    <s v="cpc"/>
    <s v="google"/>
    <m/>
    <x v="0"/>
    <s v="Mastercard"/>
    <n v="2"/>
    <n v="107.24"/>
    <n v="7"/>
    <n v="1110"/>
    <s v="/10/76/79/89/"/>
    <x v="3"/>
    <x v="3"/>
    <n v="21.9"/>
    <n v="7.66"/>
    <s v="53.62"/>
    <s v="/gel-dental-natural-de-hortela-com-gengibre-e-melaleuca-90g/p"/>
    <m/>
    <m/>
    <m/>
    <m/>
    <s v="10.91"/>
    <n v="0"/>
    <s v="107.24"/>
    <s v="-199.36"/>
    <s v="Esquenta com 65% OFF, Frete grátis"/>
    <m/>
    <m/>
    <s v="06367100008893"/>
    <s v="tfddmr"/>
    <m/>
    <s v="Piatan"/>
    <s v="Obsolete"/>
    <m/>
    <m/>
    <m/>
    <m/>
    <m/>
    <s v="pagarme"/>
    <n v="769366"/>
    <n v="3437151294"/>
    <n v="3437151294"/>
    <n v="550209"/>
    <n v="3724"/>
    <m/>
    <m/>
    <m/>
    <m/>
    <m/>
    <s v="2024-10-25 09:14:06Z"/>
    <m/>
    <m/>
    <s v="BB317828CEC842E5838D2EA8843A213B"/>
    <s v="2430990DF63149C3AE797829BA230174"/>
    <m/>
    <n v="1"/>
    <m/>
    <s v="false"/>
    <n v="0"/>
    <s v="NA"/>
    <s v="NA"/>
    <s v="BRL"/>
    <m/>
    <s v="003003070"/>
    <s v="BRA"/>
    <s v="003003070"/>
    <m/>
    <s v="Faturado"/>
    <m/>
  </r>
  <r>
    <s v="Marketplace"/>
    <x v="47"/>
    <n v="514747"/>
    <d v="2024-10-25T00:00:00"/>
    <x v="47"/>
    <s v="Marília "/>
    <s v="Santos "/>
    <n v="33015871862"/>
    <s v="mariliasouza38@hotmail.com"/>
    <n v="5512981449929"/>
    <s v="SP"/>
    <s v="Guaratinguetá"/>
    <n v="5189565539202"/>
    <s v="residential"/>
    <s v="Marília  Santos "/>
    <s v="Rua Tamandaré"/>
    <n v="255"/>
    <s v="Clínica Novalis "/>
    <s v="Centro"/>
    <m/>
    <s v="12501-150"/>
    <s v="Jadlog"/>
    <s v="PN Jadlog"/>
    <s v="2024-10-31 08:22:16Z"/>
    <s v="4bd"/>
    <s v="Faturado"/>
    <s v="2024-10-28 15:22:28Z"/>
    <m/>
    <m/>
    <m/>
    <x v="0"/>
    <s v="Pix"/>
    <n v="1"/>
    <n v="237.14"/>
    <n v="1"/>
    <n v="143121"/>
    <s v="/10/76/81/"/>
    <x v="12"/>
    <x v="12"/>
    <n v="69.8"/>
    <n v="62.82"/>
    <s v="62.82"/>
    <s v="/kit-sabonete-liquido-intimo-oleo-de-coco-melaleuca/p"/>
    <m/>
    <m/>
    <m/>
    <m/>
    <s v="6.8"/>
    <n v="0"/>
    <s v="237.14"/>
    <s v="-137.96"/>
    <s v="A Vista, Frete grátis, Compre e Ganhe, Esquenta com 65% OFF"/>
    <m/>
    <m/>
    <s v="06367100008879"/>
    <s v="tfddmr"/>
    <m/>
    <s v="Piatan"/>
    <s v="Obsolete"/>
    <m/>
    <m/>
    <m/>
    <m/>
    <m/>
    <s v="pagarme"/>
    <m/>
    <n v="3436965744"/>
    <m/>
    <m/>
    <m/>
    <m/>
    <m/>
    <m/>
    <m/>
    <m/>
    <s v="2024-10-25 08:22:29Z"/>
    <m/>
    <m/>
    <s v="805D2406BFCF4A16AC6D2EFA1407D601"/>
    <s v="EF85B7FFD41C40E8A4C5856172D57502"/>
    <m/>
    <n v="1"/>
    <m/>
    <s v="false"/>
    <n v="0"/>
    <s v="NA"/>
    <s v="NA"/>
    <s v="BRL"/>
    <m/>
    <s v="003003056"/>
    <s v="BRA"/>
    <s v="003003056"/>
    <m/>
    <s v="Faturado"/>
    <m/>
  </r>
  <r>
    <s v="Marketplace"/>
    <x v="47"/>
    <n v="514747"/>
    <d v="2024-10-25T00:00:00"/>
    <x v="47"/>
    <s v="Marília "/>
    <s v="Santos "/>
    <n v="33015871862"/>
    <s v="mariliasouza38@hotmail.com"/>
    <n v="5512981449929"/>
    <s v="SP"/>
    <s v="Guaratinguetá"/>
    <n v="5189565539202"/>
    <s v="residential"/>
    <s v="Marília  Santos "/>
    <s v="Rua Tamandaré"/>
    <n v="255"/>
    <s v="Clínica Novalis "/>
    <s v="Centro"/>
    <m/>
    <s v="12501-150"/>
    <s v="Jadlog"/>
    <s v="PN Jadlog"/>
    <s v="2024-10-31 08:22:16Z"/>
    <s v="4bd"/>
    <s v="Faturado"/>
    <s v="2024-10-28 15:22:28Z"/>
    <m/>
    <m/>
    <m/>
    <x v="0"/>
    <s v="Pix"/>
    <n v="1"/>
    <n v="237.14"/>
    <n v="2"/>
    <n v="142828"/>
    <s v="/10/76/79/87/"/>
    <x v="21"/>
    <x v="21"/>
    <n v="49.9"/>
    <n v="31.44"/>
    <s v="62.88"/>
    <s v="/sabonete-intimo-feminino-em-barra-oleo-de-melaleuca-aloe-vera-80g/p"/>
    <m/>
    <m/>
    <m/>
    <m/>
    <s v="1.82"/>
    <n v="0"/>
    <s v="237.14"/>
    <s v="-137.96"/>
    <s v="A Vista, Frete grátis, Compre e Ganhe, Esquenta com 65% OFF"/>
    <m/>
    <m/>
    <s v="06367100008879"/>
    <s v="tfddmr"/>
    <m/>
    <s v="Piatan"/>
    <s v="Obsolete"/>
    <m/>
    <m/>
    <m/>
    <m/>
    <m/>
    <s v="pagarme"/>
    <m/>
    <n v="3436965744"/>
    <m/>
    <m/>
    <m/>
    <m/>
    <m/>
    <m/>
    <m/>
    <m/>
    <s v="2024-10-25 08:22:29Z"/>
    <m/>
    <m/>
    <s v="805D2406BFCF4A16AC6D2EFA1407D601"/>
    <s v="EF85B7FFD41C40E8A4C5856172D57502"/>
    <m/>
    <n v="1"/>
    <m/>
    <s v="false"/>
    <n v="0"/>
    <s v="NA"/>
    <s v="NA"/>
    <s v="BRL"/>
    <m/>
    <s v="003003056"/>
    <s v="BRA"/>
    <s v="003003056"/>
    <m/>
    <s v="Faturado"/>
    <m/>
  </r>
  <r>
    <s v="Marketplace"/>
    <x v="47"/>
    <n v="514747"/>
    <d v="2024-10-25T00:00:00"/>
    <x v="47"/>
    <s v="Marília "/>
    <s v="Santos "/>
    <n v="33015871862"/>
    <s v="mariliasouza38@hotmail.com"/>
    <n v="5512981449929"/>
    <s v="SP"/>
    <s v="Guaratinguetá"/>
    <n v="5189565539202"/>
    <s v="residential"/>
    <s v="Marília  Santos "/>
    <s v="Rua Tamandaré"/>
    <n v="255"/>
    <s v="Clínica Novalis "/>
    <s v="Centro"/>
    <m/>
    <s v="12501-150"/>
    <s v="Jadlog"/>
    <s v="PN Jadlog"/>
    <s v="2024-10-31 08:22:16Z"/>
    <s v="4bd"/>
    <s v="Faturado"/>
    <s v="2024-10-28 15:22:28Z"/>
    <m/>
    <m/>
    <m/>
    <x v="0"/>
    <s v="Pix"/>
    <n v="1"/>
    <n v="237.14"/>
    <n v="1"/>
    <n v="1006"/>
    <s v="/10/76/79/89/"/>
    <x v="2"/>
    <x v="2"/>
    <n v="21.9"/>
    <n v="6.89"/>
    <s v="6.89"/>
    <s v="/gel-dental-natural-de-roma-e-melaleuca-90g/p"/>
    <m/>
    <m/>
    <m/>
    <m/>
    <s v="3.36"/>
    <n v="0"/>
    <s v="237.14"/>
    <s v="-137.96"/>
    <s v="A Vista, Frete grátis, Compre e Ganhe, Esquenta com 65% OFF"/>
    <m/>
    <m/>
    <s v="06367100008879"/>
    <s v="tfddmr"/>
    <m/>
    <s v="Piatan"/>
    <s v="Obsolete"/>
    <m/>
    <m/>
    <m/>
    <m/>
    <m/>
    <s v="pagarme"/>
    <m/>
    <n v="3436965744"/>
    <m/>
    <m/>
    <m/>
    <m/>
    <m/>
    <m/>
    <m/>
    <m/>
    <s v="2024-10-25 08:22:29Z"/>
    <m/>
    <m/>
    <s v="805D2406BFCF4A16AC6D2EFA1407D601"/>
    <s v="EF85B7FFD41C40E8A4C5856172D57502"/>
    <m/>
    <n v="1"/>
    <m/>
    <s v="false"/>
    <n v="0"/>
    <s v="NA"/>
    <s v="NA"/>
    <s v="BRL"/>
    <m/>
    <s v="003003056"/>
    <s v="BRA"/>
    <s v="003003056"/>
    <m/>
    <s v="Faturado"/>
    <m/>
  </r>
  <r>
    <s v="Marketplace"/>
    <x v="47"/>
    <n v="514747"/>
    <d v="2024-10-25T00:00:00"/>
    <x v="47"/>
    <s v="Marília "/>
    <s v="Santos "/>
    <n v="33015871862"/>
    <s v="mariliasouza38@hotmail.com"/>
    <n v="5512981449929"/>
    <s v="SP"/>
    <s v="Guaratinguetá"/>
    <n v="5189565539202"/>
    <s v="residential"/>
    <s v="Marília  Santos "/>
    <s v="Rua Tamandaré"/>
    <n v="255"/>
    <s v="Clínica Novalis "/>
    <s v="Centro"/>
    <m/>
    <s v="12501-150"/>
    <s v="Jadlog"/>
    <s v="PN Jadlog"/>
    <s v="2024-10-31 08:22:16Z"/>
    <s v="4bd"/>
    <s v="Faturado"/>
    <s v="2024-10-28 15:22:28Z"/>
    <m/>
    <m/>
    <m/>
    <x v="0"/>
    <s v="Pix"/>
    <n v="1"/>
    <n v="237.14"/>
    <n v="2"/>
    <n v="1110"/>
    <s v="/10/76/79/89/"/>
    <x v="3"/>
    <x v="3"/>
    <n v="21.9"/>
    <n v="6.89"/>
    <s v="13.78"/>
    <s v="/gel-dental-natural-de-hortela-com-gengibre-e-melaleuca-90g/p"/>
    <m/>
    <m/>
    <m/>
    <m/>
    <s v="6.72"/>
    <n v="0"/>
    <s v="237.14"/>
    <s v="-137.96"/>
    <s v="A Vista, Frete grátis, Compre e Ganhe, Esquenta com 65% OFF"/>
    <m/>
    <m/>
    <s v="06367100008879"/>
    <s v="tfddmr"/>
    <m/>
    <s v="Piatan"/>
    <s v="Obsolete"/>
    <m/>
    <m/>
    <m/>
    <m/>
    <m/>
    <s v="pagarme"/>
    <m/>
    <n v="3436965744"/>
    <m/>
    <m/>
    <m/>
    <m/>
    <m/>
    <m/>
    <m/>
    <m/>
    <s v="2024-10-25 08:22:29Z"/>
    <m/>
    <m/>
    <s v="805D2406BFCF4A16AC6D2EFA1407D601"/>
    <s v="EF85B7FFD41C40E8A4C5856172D57502"/>
    <m/>
    <n v="1"/>
    <m/>
    <s v="false"/>
    <n v="0"/>
    <s v="NA"/>
    <s v="NA"/>
    <s v="BRL"/>
    <m/>
    <s v="003003056"/>
    <s v="BRA"/>
    <s v="003003056"/>
    <m/>
    <s v="Faturado"/>
    <m/>
  </r>
  <r>
    <s v="Marketplace"/>
    <x v="47"/>
    <n v="514747"/>
    <d v="2024-10-25T00:00:00"/>
    <x v="47"/>
    <s v="Marília "/>
    <s v="Santos "/>
    <n v="33015871862"/>
    <s v="mariliasouza38@hotmail.com"/>
    <n v="5512981449929"/>
    <s v="SP"/>
    <s v="Guaratinguetá"/>
    <n v="5189565539202"/>
    <s v="residential"/>
    <s v="Marília  Santos "/>
    <s v="Rua Tamandaré"/>
    <n v="255"/>
    <s v="Clínica Novalis "/>
    <s v="Centro"/>
    <m/>
    <s v="12501-150"/>
    <s v="Jadlog"/>
    <s v="PN Jadlog"/>
    <s v="2024-10-31 08:22:16Z"/>
    <s v="4bd"/>
    <s v="Faturado"/>
    <s v="2024-10-28 15:22:28Z"/>
    <m/>
    <m/>
    <m/>
    <x v="0"/>
    <s v="Pix"/>
    <n v="1"/>
    <n v="237.14"/>
    <n v="1"/>
    <n v="2103"/>
    <s v="/10/76/78/221/"/>
    <x v="14"/>
    <x v="14"/>
    <n v="59.9"/>
    <n v="18.86"/>
    <s v="18.86"/>
    <s v="/mascara-capilar-detox-piatan-280g/p"/>
    <m/>
    <m/>
    <m/>
    <m/>
    <s v="3.4"/>
    <n v="0"/>
    <s v="237.14"/>
    <s v="-137.96"/>
    <s v="A Vista, Frete grátis, Compre e Ganhe, Esquenta com 65% OFF"/>
    <m/>
    <m/>
    <s v="06367100008879"/>
    <s v="tfddmr"/>
    <m/>
    <s v="Piatan"/>
    <s v="Obsolete"/>
    <m/>
    <m/>
    <m/>
    <m/>
    <m/>
    <s v="pagarme"/>
    <m/>
    <n v="3436965744"/>
    <m/>
    <m/>
    <m/>
    <m/>
    <m/>
    <m/>
    <m/>
    <m/>
    <s v="2024-10-25 08:22:29Z"/>
    <m/>
    <m/>
    <s v="805D2406BFCF4A16AC6D2EFA1407D601"/>
    <s v="EF85B7FFD41C40E8A4C5856172D57502"/>
    <m/>
    <n v="1"/>
    <m/>
    <s v="false"/>
    <n v="0"/>
    <s v="NA"/>
    <s v="NA"/>
    <s v="BRL"/>
    <m/>
    <s v="003003056"/>
    <s v="BRA"/>
    <s v="003003056"/>
    <m/>
    <s v="Faturado"/>
    <m/>
  </r>
  <r>
    <s v="Marketplace"/>
    <x v="47"/>
    <n v="514747"/>
    <d v="2024-10-25T00:00:00"/>
    <x v="47"/>
    <s v="Marília "/>
    <s v="Santos "/>
    <n v="33015871862"/>
    <s v="mariliasouza38@hotmail.com"/>
    <n v="5512981449929"/>
    <s v="SP"/>
    <s v="Guaratinguetá"/>
    <n v="5189565539202"/>
    <s v="residential"/>
    <s v="Marília  Santos "/>
    <s v="Rua Tamandaré"/>
    <n v="255"/>
    <s v="Clínica Novalis "/>
    <s v="Centro"/>
    <m/>
    <s v="12501-150"/>
    <s v="Jadlog"/>
    <s v="PN Jadlog"/>
    <s v="2024-10-31 08:22:16Z"/>
    <s v="4bd"/>
    <s v="Faturado"/>
    <s v="2024-10-28 15:22:28Z"/>
    <m/>
    <m/>
    <m/>
    <x v="0"/>
    <s v="Pix"/>
    <n v="1"/>
    <n v="237.14"/>
    <n v="1"/>
    <n v="142810"/>
    <s v="/10/76/98/103/"/>
    <x v="34"/>
    <x v="34"/>
    <n v="79.900000000000006"/>
    <n v="71.91"/>
    <s v="71.91"/>
    <s v="/balm-de-tratamento-labial-ucuuba-3-80g/p"/>
    <m/>
    <m/>
    <m/>
    <m/>
    <s v="3.36"/>
    <n v="0"/>
    <s v="237.14"/>
    <s v="-137.96"/>
    <s v="A Vista, Frete grátis, Compre e Ganhe, Esquenta com 65% OFF"/>
    <m/>
    <m/>
    <s v="06367100008879"/>
    <s v="tfddmr"/>
    <m/>
    <s v="Piatan"/>
    <s v="Obsolete"/>
    <m/>
    <m/>
    <m/>
    <m/>
    <m/>
    <s v="pagarme"/>
    <m/>
    <n v="3436965744"/>
    <m/>
    <m/>
    <m/>
    <m/>
    <m/>
    <m/>
    <m/>
    <m/>
    <s v="2024-10-25 08:22:29Z"/>
    <m/>
    <m/>
    <s v="805D2406BFCF4A16AC6D2EFA1407D601"/>
    <s v="EF85B7FFD41C40E8A4C5856172D57502"/>
    <m/>
    <n v="1"/>
    <m/>
    <s v="false"/>
    <n v="0"/>
    <s v="NA"/>
    <s v="NA"/>
    <s v="BRL"/>
    <m/>
    <s v="003003056"/>
    <s v="BRA"/>
    <s v="003003056"/>
    <m/>
    <s v="Faturado"/>
    <m/>
  </r>
  <r>
    <s v="Marketplace"/>
    <x v="48"/>
    <n v="514745"/>
    <d v="2024-10-25T00:00:00"/>
    <x v="48"/>
    <s v="Mariangela"/>
    <s v="Barros "/>
    <s v="07225448633"/>
    <s v="mariangela.heloisa@gmail.com"/>
    <n v="5531995749888"/>
    <s v="MG"/>
    <s v="Betim"/>
    <n v="5189563967442"/>
    <s v="residential"/>
    <s v="Mariangela Barros "/>
    <s v="Rua Doutor Euzébio Dias Bicalho"/>
    <n v="35"/>
    <s v="Nilda Contabilidade "/>
    <s v="Chácara"/>
    <m/>
    <s v="32670-286"/>
    <s v="Jadlog"/>
    <s v="PN Jadlog"/>
    <s v="2024-10-31 08:18:30Z"/>
    <s v="4bd"/>
    <s v="Faturado"/>
    <s v="2024-10-28 15:07:24Z"/>
    <s v="cpc"/>
    <s v="meta"/>
    <s v="[GE] [Vendas] Sazonais - Semelhantes"/>
    <x v="0"/>
    <s v="Visa"/>
    <n v="2"/>
    <n v="144.71"/>
    <n v="1"/>
    <n v="1403"/>
    <s v="/10/76/79/88/"/>
    <x v="19"/>
    <x v="19"/>
    <n v="29.9"/>
    <n v="29.9"/>
    <s v="29.9"/>
    <s v="/desodorante-roll-on-feminino-75ml/p"/>
    <m/>
    <m/>
    <m/>
    <m/>
    <s v="4.53"/>
    <n v="0"/>
    <s v="144.71"/>
    <n v="0"/>
    <s v="Frete grátis"/>
    <m/>
    <m/>
    <s v="06367100008880"/>
    <s v="tfddmr"/>
    <m/>
    <s v="Piatan"/>
    <s v="Obsolete"/>
    <m/>
    <m/>
    <m/>
    <m/>
    <m/>
    <s v="pagarme"/>
    <s v="082494"/>
    <n v="3436954805"/>
    <n v="3436954805"/>
    <n v="478307"/>
    <n v="2005"/>
    <m/>
    <m/>
    <m/>
    <m/>
    <m/>
    <s v="2024-10-25 08:18:26Z"/>
    <m/>
    <m/>
    <s v="87BDA13C3A6841F4B0FC1F3512FD8513"/>
    <s v="0E4DE7C429BD49609A202FAE39355229"/>
    <m/>
    <n v="1"/>
    <m/>
    <s v="false"/>
    <n v="0"/>
    <s v="NA"/>
    <s v="NA"/>
    <s v="BRL"/>
    <m/>
    <s v="003003057"/>
    <s v="BRA"/>
    <s v="003003057"/>
    <m/>
    <s v="Faturado"/>
    <m/>
  </r>
  <r>
    <s v="Marketplace"/>
    <x v="48"/>
    <n v="514745"/>
    <d v="2024-10-25T00:00:00"/>
    <x v="48"/>
    <s v="Mariangela"/>
    <s v="Barros "/>
    <s v="07225448633"/>
    <s v="mariangela.heloisa@gmail.com"/>
    <n v="5531995749888"/>
    <s v="MG"/>
    <s v="Betim"/>
    <n v="5189563967442"/>
    <s v="residential"/>
    <s v="Mariangela Barros "/>
    <s v="Rua Doutor Euzébio Dias Bicalho"/>
    <n v="35"/>
    <s v="Nilda Contabilidade "/>
    <s v="Chácara"/>
    <m/>
    <s v="32670-286"/>
    <s v="Jadlog"/>
    <s v="PN Jadlog"/>
    <s v="2024-10-31 08:18:30Z"/>
    <s v="4bd"/>
    <s v="Faturado"/>
    <s v="2024-10-28 15:07:24Z"/>
    <s v="cpc"/>
    <s v="meta"/>
    <s v="[GE] [Vendas] Sazonais - Semelhantes"/>
    <x v="0"/>
    <s v="Visa"/>
    <n v="2"/>
    <n v="144.71"/>
    <n v="1"/>
    <n v="2610"/>
    <s v="/10/76/81/"/>
    <x v="35"/>
    <x v="35"/>
    <n v="114.81"/>
    <n v="114.81"/>
    <s v="114.81"/>
    <s v="/kit_rambutan_biotina/p"/>
    <m/>
    <m/>
    <m/>
    <m/>
    <s v="13.38"/>
    <n v="0"/>
    <s v="144.71"/>
    <n v="0"/>
    <s v="Frete grátis"/>
    <m/>
    <m/>
    <s v="06367100008880"/>
    <s v="tfddmr"/>
    <m/>
    <s v="Piatan"/>
    <s v="Obsolete"/>
    <m/>
    <m/>
    <m/>
    <m/>
    <m/>
    <s v="pagarme"/>
    <s v="082494"/>
    <n v="3436954805"/>
    <n v="3436954805"/>
    <n v="478307"/>
    <n v="2005"/>
    <m/>
    <m/>
    <m/>
    <m/>
    <m/>
    <s v="2024-10-25 08:18:26Z"/>
    <m/>
    <m/>
    <s v="87BDA13C3A6841F4B0FC1F3512FD8513"/>
    <s v="0E4DE7C429BD49609A202FAE39355229"/>
    <m/>
    <n v="1"/>
    <m/>
    <s v="false"/>
    <n v="0"/>
    <s v="NA"/>
    <s v="NA"/>
    <s v="BRL"/>
    <m/>
    <s v="003003057"/>
    <s v="BRA"/>
    <s v="003003057"/>
    <m/>
    <s v="Faturado"/>
    <m/>
  </r>
  <r>
    <s v="Marketplace"/>
    <x v="49"/>
    <n v="514743"/>
    <d v="2024-10-25T00:00:00"/>
    <x v="49"/>
    <s v="Eduarda"/>
    <s v="Beranger"/>
    <s v="09239845771"/>
    <s v="eduardaberanger@gmail.com"/>
    <n v="5521998604577"/>
    <s v="RJ"/>
    <s v="Niterói"/>
    <n v="5166774577776"/>
    <s v="residential"/>
    <s v="Eduarda Beranger"/>
    <s v="Estrada Washington Luís"/>
    <n v="520"/>
    <s v="Cond Lírios do Campo IV casa 175"/>
    <s v="Sapê"/>
    <m/>
    <s v="24315-375"/>
    <s v="PAC"/>
    <s v="PN Correios PAC"/>
    <s v="2024-11-07 08:00:00Z"/>
    <s v="6bd"/>
    <s v="Faturado"/>
    <s v="2024-10-30 17:06:24Z"/>
    <s v="Social"/>
    <s v="IGShopping"/>
    <m/>
    <x v="0"/>
    <s v="Boleto Bancário"/>
    <n v="1"/>
    <n v="170.73"/>
    <n v="1"/>
    <n v="1112"/>
    <s v="/10/76/81/"/>
    <x v="36"/>
    <x v="36"/>
    <n v="189.7"/>
    <n v="170.73"/>
    <s v="170.73"/>
    <s v="/kit-shampoo-e-condicionador-proteina-de-arroz-300ml/p"/>
    <m/>
    <m/>
    <m/>
    <m/>
    <s v="21.9"/>
    <n v="0"/>
    <s v="170.73"/>
    <s v="-18.97"/>
    <s v="A Vista, Frete grátis"/>
    <m/>
    <m/>
    <s v="AK616727565BR"/>
    <s v="tfddmr"/>
    <m/>
    <s v="Piatan"/>
    <s v="Obsolete"/>
    <m/>
    <m/>
    <m/>
    <m/>
    <m/>
    <s v="Boleto"/>
    <m/>
    <n v="3436500453"/>
    <m/>
    <m/>
    <m/>
    <m/>
    <m/>
    <m/>
    <m/>
    <m/>
    <s v="2024-10-30 03:03:12Z"/>
    <m/>
    <m/>
    <s v="C26B989A5C924A6A8D0E84DC04A5CE4C"/>
    <s v="12DE16C1A0E148BEBA07EF2B34E48D10"/>
    <m/>
    <n v="1"/>
    <m/>
    <s v="false"/>
    <n v="0"/>
    <s v="NA"/>
    <s v="NA"/>
    <s v="BRL"/>
    <m/>
    <s v="003003117"/>
    <s v="BRA"/>
    <s v="003003117"/>
    <m/>
    <s v="Faturado"/>
    <m/>
  </r>
  <r>
    <s v="Marketplace"/>
    <x v="50"/>
    <n v="514741"/>
    <d v="2024-10-24T00:00:00"/>
    <x v="50"/>
    <s v="natalia"/>
    <s v="barreto"/>
    <n v="39695524869"/>
    <s v="natalia.floyd@hotmail.com"/>
    <n v="5511960735014"/>
    <s v="SP"/>
    <s v="São Paulo"/>
    <n v="5189468576490"/>
    <s v="residential"/>
    <s v="natalia barreto"/>
    <s v="Rua Espártaco"/>
    <n v="238"/>
    <s v="apto 24"/>
    <s v="Vila Romana"/>
    <m/>
    <s v="05045-000"/>
    <s v="PAC"/>
    <s v="PN Correios PAC"/>
    <s v="2024-11-01 08:00:00Z"/>
    <s v="6bd"/>
    <s v="Faturado"/>
    <s v="2024-10-28 09:50:44Z"/>
    <s v="cpc"/>
    <s v="meta"/>
    <s v="[GE] [Vendas] Remarketing"/>
    <x v="1"/>
    <s v="Mastercard"/>
    <n v="5"/>
    <n v="111.27"/>
    <n v="1"/>
    <n v="61010"/>
    <s v="/10/76/80/92/"/>
    <x v="7"/>
    <x v="7"/>
    <n v="99.9"/>
    <n v="31.46"/>
    <s v="31.46"/>
    <s v="/deo-colonia-splash-jasmim-manaca-120ml-piatan/p"/>
    <m/>
    <m/>
    <m/>
    <m/>
    <s v="10.91"/>
    <n v="0"/>
    <s v="111.27"/>
    <s v="-242.13"/>
    <s v="Esquenta com 65% OFF, Primeira Compra, Frete grátis"/>
    <m/>
    <m/>
    <s v="AK600623355BR"/>
    <s v="tfddmr"/>
    <m/>
    <s v="Piatan"/>
    <s v="Obsolete"/>
    <m/>
    <m/>
    <m/>
    <m/>
    <m/>
    <s v="pagarme"/>
    <n v="741360"/>
    <n v="3436331744"/>
    <n v="3436331744"/>
    <n v="516292"/>
    <n v="2333"/>
    <m/>
    <m/>
    <m/>
    <m/>
    <m/>
    <s v="2024-10-24 23:23:29Z"/>
    <m/>
    <m/>
    <s v="78412829ABB0477E8E7EF587AE3B8B92"/>
    <s v="4D55B88FFA0E497391D586266087E420"/>
    <m/>
    <n v="1"/>
    <m/>
    <s v="false"/>
    <n v="0"/>
    <s v="NA"/>
    <s v="NA"/>
    <s v="BRL"/>
    <m/>
    <s v="003003022"/>
    <s v="BRA"/>
    <s v="003003022"/>
    <m/>
    <s v="Faturado"/>
    <m/>
  </r>
  <r>
    <s v="Marketplace"/>
    <x v="50"/>
    <n v="514741"/>
    <d v="2024-10-24T00:00:00"/>
    <x v="50"/>
    <s v="natalia"/>
    <s v="barreto"/>
    <n v="39695524869"/>
    <s v="natalia.floyd@hotmail.com"/>
    <n v="5511960735014"/>
    <s v="SP"/>
    <s v="São Paulo"/>
    <n v="5189468576490"/>
    <s v="residential"/>
    <s v="natalia barreto"/>
    <s v="Rua Espártaco"/>
    <n v="238"/>
    <s v="apto 24"/>
    <s v="Vila Romana"/>
    <m/>
    <s v="05045-000"/>
    <s v="PAC"/>
    <s v="PN Correios PAC"/>
    <s v="2024-11-01 08:00:00Z"/>
    <s v="6bd"/>
    <s v="Faturado"/>
    <s v="2024-10-28 09:50:44Z"/>
    <s v="cpc"/>
    <s v="meta"/>
    <s v="[GE] [Vendas] Remarketing"/>
    <x v="1"/>
    <s v="Mastercard"/>
    <n v="5"/>
    <n v="111.27"/>
    <n v="1"/>
    <n v="61030"/>
    <s v="/10/76/80/92/"/>
    <x v="11"/>
    <x v="11"/>
    <n v="99.9"/>
    <n v="31.46"/>
    <s v="31.46"/>
    <s v="/deo-colonia-splash-pitanga-120ml-piatan/p"/>
    <m/>
    <m/>
    <m/>
    <m/>
    <s v="10.91"/>
    <n v="0"/>
    <s v="111.27"/>
    <s v="-242.13"/>
    <s v="Esquenta com 65% OFF, Primeira Compra, Frete grátis"/>
    <m/>
    <m/>
    <s v="AK600623355BR"/>
    <s v="tfddmr"/>
    <m/>
    <s v="Piatan"/>
    <s v="Obsolete"/>
    <m/>
    <m/>
    <m/>
    <m/>
    <m/>
    <s v="pagarme"/>
    <n v="741360"/>
    <n v="3436331744"/>
    <n v="3436331744"/>
    <n v="516292"/>
    <n v="2333"/>
    <m/>
    <m/>
    <m/>
    <m/>
    <m/>
    <s v="2024-10-24 23:23:29Z"/>
    <m/>
    <m/>
    <s v="78412829ABB0477E8E7EF587AE3B8B92"/>
    <s v="4D55B88FFA0E497391D586266087E420"/>
    <m/>
    <n v="1"/>
    <m/>
    <s v="false"/>
    <n v="0"/>
    <s v="NA"/>
    <s v="NA"/>
    <s v="BRL"/>
    <m/>
    <s v="003003022"/>
    <s v="BRA"/>
    <s v="003003022"/>
    <m/>
    <s v="Faturado"/>
    <m/>
  </r>
  <r>
    <s v="Marketplace"/>
    <x v="50"/>
    <n v="514741"/>
    <d v="2024-10-24T00:00:00"/>
    <x v="50"/>
    <s v="natalia"/>
    <s v="barreto"/>
    <n v="39695524869"/>
    <s v="natalia.floyd@hotmail.com"/>
    <n v="5511960735014"/>
    <s v="SP"/>
    <s v="São Paulo"/>
    <n v="5189468576490"/>
    <s v="residential"/>
    <s v="natalia barreto"/>
    <s v="Rua Espártaco"/>
    <n v="238"/>
    <s v="apto 24"/>
    <s v="Vila Romana"/>
    <m/>
    <s v="05045-000"/>
    <s v="PAC"/>
    <s v="PN Correios PAC"/>
    <s v="2024-11-01 08:00:00Z"/>
    <s v="6bd"/>
    <s v="Faturado"/>
    <s v="2024-10-28 09:50:44Z"/>
    <s v="cpc"/>
    <s v="meta"/>
    <s v="[GE] [Vendas] Remarketing"/>
    <x v="1"/>
    <s v="Mastercard"/>
    <n v="5"/>
    <n v="111.27"/>
    <n v="1"/>
    <n v="1110"/>
    <s v="/10/76/79/89/"/>
    <x v="3"/>
    <x v="3"/>
    <n v="21.9"/>
    <n v="6.89"/>
    <s v="6.89"/>
    <s v="/gel-dental-natural-de-hortela-com-gengibre-e-melaleuca-90g/p"/>
    <m/>
    <m/>
    <m/>
    <m/>
    <s v="0.02"/>
    <n v="0"/>
    <s v="111.27"/>
    <s v="-242.13"/>
    <s v="Esquenta com 65% OFF, Primeira Compra, Frete grátis"/>
    <m/>
    <m/>
    <s v="AK600623355BR"/>
    <s v="tfddmr"/>
    <m/>
    <s v="Piatan"/>
    <s v="Obsolete"/>
    <m/>
    <m/>
    <m/>
    <m/>
    <m/>
    <s v="pagarme"/>
    <n v="741360"/>
    <n v="3436331744"/>
    <n v="3436331744"/>
    <n v="516292"/>
    <n v="2333"/>
    <m/>
    <m/>
    <m/>
    <m/>
    <m/>
    <s v="2024-10-24 23:23:29Z"/>
    <m/>
    <m/>
    <s v="78412829ABB0477E8E7EF587AE3B8B92"/>
    <s v="4D55B88FFA0E497391D586266087E420"/>
    <m/>
    <n v="1"/>
    <m/>
    <s v="false"/>
    <n v="0"/>
    <s v="NA"/>
    <s v="NA"/>
    <s v="BRL"/>
    <m/>
    <s v="003003022"/>
    <s v="BRA"/>
    <s v="003003022"/>
    <m/>
    <s v="Faturado"/>
    <m/>
  </r>
  <r>
    <s v="Marketplace"/>
    <x v="50"/>
    <n v="514741"/>
    <d v="2024-10-24T00:00:00"/>
    <x v="50"/>
    <s v="natalia"/>
    <s v="barreto"/>
    <n v="39695524869"/>
    <s v="natalia.floyd@hotmail.com"/>
    <n v="5511960735014"/>
    <s v="SP"/>
    <s v="São Paulo"/>
    <n v="5189468576490"/>
    <s v="residential"/>
    <s v="natalia barreto"/>
    <s v="Rua Espártaco"/>
    <n v="238"/>
    <s v="apto 24"/>
    <s v="Vila Romana"/>
    <m/>
    <s v="05045-000"/>
    <s v="PAC"/>
    <s v="PN Correios PAC"/>
    <s v="2024-11-01 08:00:00Z"/>
    <s v="6bd"/>
    <s v="Faturado"/>
    <s v="2024-10-28 09:50:44Z"/>
    <s v="cpc"/>
    <s v="meta"/>
    <s v="[GE] [Vendas] Remarketing"/>
    <x v="1"/>
    <s v="Mastercard"/>
    <n v="5"/>
    <n v="111.27"/>
    <n v="1"/>
    <n v="1006"/>
    <s v="/10/76/79/89/"/>
    <x v="2"/>
    <x v="2"/>
    <n v="21.9"/>
    <n v="6.89"/>
    <s v="6.89"/>
    <s v="/gel-dental-natural-de-roma-e-melaleuca-90g/p"/>
    <m/>
    <m/>
    <m/>
    <m/>
    <s v="0.02"/>
    <n v="0"/>
    <s v="111.27"/>
    <s v="-242.13"/>
    <s v="Esquenta com 65% OFF, Primeira Compra, Frete grátis"/>
    <m/>
    <m/>
    <s v="AK600623355BR"/>
    <s v="tfddmr"/>
    <m/>
    <s v="Piatan"/>
    <s v="Obsolete"/>
    <m/>
    <m/>
    <m/>
    <m/>
    <m/>
    <s v="pagarme"/>
    <n v="741360"/>
    <n v="3436331744"/>
    <n v="3436331744"/>
    <n v="516292"/>
    <n v="2333"/>
    <m/>
    <m/>
    <m/>
    <m/>
    <m/>
    <s v="2024-10-24 23:23:29Z"/>
    <m/>
    <m/>
    <s v="78412829ABB0477E8E7EF587AE3B8B92"/>
    <s v="4D55B88FFA0E497391D586266087E420"/>
    <m/>
    <n v="1"/>
    <m/>
    <s v="false"/>
    <n v="0"/>
    <s v="NA"/>
    <s v="NA"/>
    <s v="BRL"/>
    <m/>
    <s v="003003022"/>
    <s v="BRA"/>
    <s v="003003022"/>
    <m/>
    <s v="Faturado"/>
    <m/>
  </r>
  <r>
    <s v="Marketplace"/>
    <x v="50"/>
    <n v="514741"/>
    <d v="2024-10-24T00:00:00"/>
    <x v="50"/>
    <s v="natalia"/>
    <s v="barreto"/>
    <n v="39695524869"/>
    <s v="natalia.floyd@hotmail.com"/>
    <n v="5511960735014"/>
    <s v="SP"/>
    <s v="São Paulo"/>
    <n v="5189468576490"/>
    <s v="residential"/>
    <s v="natalia barreto"/>
    <s v="Rua Espártaco"/>
    <n v="238"/>
    <s v="apto 24"/>
    <s v="Vila Romana"/>
    <m/>
    <s v="05045-000"/>
    <s v="PAC"/>
    <s v="PN Correios PAC"/>
    <s v="2024-11-01 08:00:00Z"/>
    <s v="6bd"/>
    <s v="Faturado"/>
    <s v="2024-10-28 09:50:44Z"/>
    <s v="cpc"/>
    <s v="meta"/>
    <s v="[GE] [Vendas] Remarketing"/>
    <x v="1"/>
    <s v="Mastercard"/>
    <n v="5"/>
    <n v="111.27"/>
    <n v="1"/>
    <n v="2201"/>
    <s v="/10/76/78/223/"/>
    <x v="17"/>
    <x v="17"/>
    <n v="49.9"/>
    <n v="15.71"/>
    <s v="15.71"/>
    <s v="/shampoo-hidrata-para-cabelos-ressecados-e-com-quimica-300ml/p"/>
    <m/>
    <m/>
    <m/>
    <m/>
    <s v="0.02"/>
    <n v="0"/>
    <s v="111.27"/>
    <s v="-242.13"/>
    <s v="Esquenta com 65% OFF, Primeira Compra, Frete grátis"/>
    <m/>
    <m/>
    <s v="AK600623355BR"/>
    <s v="tfddmr"/>
    <m/>
    <s v="Piatan"/>
    <s v="Obsolete"/>
    <m/>
    <m/>
    <m/>
    <m/>
    <m/>
    <s v="pagarme"/>
    <n v="741360"/>
    <n v="3436331744"/>
    <n v="3436331744"/>
    <n v="516292"/>
    <n v="2333"/>
    <m/>
    <m/>
    <m/>
    <m/>
    <m/>
    <s v="2024-10-24 23:23:29Z"/>
    <m/>
    <m/>
    <s v="78412829ABB0477E8E7EF587AE3B8B92"/>
    <s v="4D55B88FFA0E497391D586266087E420"/>
    <m/>
    <n v="1"/>
    <m/>
    <s v="false"/>
    <n v="0"/>
    <s v="NA"/>
    <s v="NA"/>
    <s v="BRL"/>
    <m/>
    <s v="003003022"/>
    <s v="BRA"/>
    <s v="003003022"/>
    <m/>
    <s v="Faturado"/>
    <m/>
  </r>
  <r>
    <s v="Marketplace"/>
    <x v="50"/>
    <n v="514741"/>
    <d v="2024-10-24T00:00:00"/>
    <x v="50"/>
    <s v="natalia"/>
    <s v="barreto"/>
    <n v="39695524869"/>
    <s v="natalia.floyd@hotmail.com"/>
    <n v="5511960735014"/>
    <s v="SP"/>
    <s v="São Paulo"/>
    <n v="5189468576490"/>
    <s v="residential"/>
    <s v="natalia barreto"/>
    <s v="Rua Espártaco"/>
    <n v="238"/>
    <s v="apto 24"/>
    <s v="Vila Romana"/>
    <m/>
    <s v="05045-000"/>
    <s v="PAC"/>
    <s v="PN Correios PAC"/>
    <s v="2024-11-01 08:00:00Z"/>
    <s v="6bd"/>
    <s v="Faturado"/>
    <s v="2024-10-28 09:50:44Z"/>
    <s v="cpc"/>
    <s v="meta"/>
    <s v="[GE] [Vendas] Remarketing"/>
    <x v="1"/>
    <s v="Mastercard"/>
    <n v="5"/>
    <n v="111.27"/>
    <n v="1"/>
    <n v="2103"/>
    <s v="/10/76/78/221/"/>
    <x v="14"/>
    <x v="14"/>
    <n v="59.9"/>
    <n v="18.86"/>
    <s v="18.86"/>
    <s v="/mascara-capilar-detox-piatan-280g/p"/>
    <m/>
    <m/>
    <m/>
    <m/>
    <s v="0.02"/>
    <n v="0"/>
    <s v="111.27"/>
    <s v="-242.13"/>
    <s v="Esquenta com 65% OFF, Primeira Compra, Frete grátis"/>
    <m/>
    <m/>
    <s v="AK600623355BR"/>
    <s v="tfddmr"/>
    <m/>
    <s v="Piatan"/>
    <s v="Obsolete"/>
    <m/>
    <m/>
    <m/>
    <m/>
    <m/>
    <s v="pagarme"/>
    <n v="741360"/>
    <n v="3436331744"/>
    <n v="3436331744"/>
    <n v="516292"/>
    <n v="2333"/>
    <m/>
    <m/>
    <m/>
    <m/>
    <m/>
    <s v="2024-10-24 23:23:29Z"/>
    <m/>
    <m/>
    <s v="78412829ABB0477E8E7EF587AE3B8B92"/>
    <s v="4D55B88FFA0E497391D586266087E420"/>
    <m/>
    <n v="1"/>
    <m/>
    <s v="false"/>
    <n v="0"/>
    <s v="NA"/>
    <s v="NA"/>
    <s v="BRL"/>
    <m/>
    <s v="003003022"/>
    <s v="BRA"/>
    <s v="003003022"/>
    <m/>
    <s v="Faturado"/>
    <m/>
  </r>
  <r>
    <s v="Marketplace"/>
    <x v="51"/>
    <n v="514739"/>
    <d v="2024-10-24T00:00:00"/>
    <x v="51"/>
    <s v="Andrea"/>
    <s v="Mangialardo"/>
    <n v="13727961856"/>
    <s v="andreamangialardo@yahoo.com.br"/>
    <n v="5561993205289"/>
    <s v="DF"/>
    <s v="Brasília"/>
    <n v="5133614833914"/>
    <s v="residential"/>
    <s v="Andréa Baraldi Mangialardo"/>
    <s v="Quadra SQS 209 Bloco G"/>
    <n v="201"/>
    <s v="apartamento"/>
    <s v="Asa Sul"/>
    <m/>
    <s v="70272-070"/>
    <s v="PAC"/>
    <s v="PN Correios PAC"/>
    <s v="2024-11-01 08:00:00Z"/>
    <s v="6bd"/>
    <s v="Faturado"/>
    <s v="2024-10-28 09:50:46Z"/>
    <s v="email"/>
    <s v="mailbiz"/>
    <s v="2024-10-21 / Tema da campanha / Destinatários"/>
    <x v="0"/>
    <s v="Visa"/>
    <n v="5"/>
    <n v="312.12"/>
    <n v="1"/>
    <n v="1603"/>
    <s v="/10/76/79/88/"/>
    <x v="10"/>
    <x v="10"/>
    <n v="29.9"/>
    <n v="29.9"/>
    <s v="29.9"/>
    <s v="/desodorante-roll-on-unissex-75ml/p"/>
    <m/>
    <m/>
    <m/>
    <m/>
    <s v="0.03"/>
    <n v="0"/>
    <s v="312.12"/>
    <s v="-524.58"/>
    <s v="Frete grátis, Esquenta com 65% OFF"/>
    <m/>
    <m/>
    <s v="AK600624299BR"/>
    <s v="tfddmr"/>
    <m/>
    <s v="Piatan"/>
    <s v="Obsolete"/>
    <m/>
    <m/>
    <m/>
    <m/>
    <m/>
    <s v="pagarme"/>
    <n v="768715"/>
    <n v="3436133538"/>
    <n v="3436133538"/>
    <n v="498408"/>
    <n v="8031"/>
    <m/>
    <m/>
    <m/>
    <m/>
    <m/>
    <s v="2024-10-24 22:09:24Z"/>
    <m/>
    <m/>
    <s v="C839494DEC7245F6BE08DA56F0CAA804"/>
    <s v="1B118601D00A4833A72A76ED23F30A25"/>
    <m/>
    <n v="1"/>
    <m/>
    <s v="false"/>
    <n v="0"/>
    <s v="NA"/>
    <s v="NA"/>
    <s v="BRL"/>
    <m/>
    <s v="003003023"/>
    <s v="BRA"/>
    <s v="003003023"/>
    <m/>
    <s v="Faturado"/>
    <m/>
  </r>
  <r>
    <s v="Marketplace"/>
    <x v="51"/>
    <n v="514739"/>
    <d v="2024-10-24T00:00:00"/>
    <x v="51"/>
    <s v="Andrea"/>
    <s v="Mangialardo"/>
    <n v="13727961856"/>
    <s v="andreamangialardo@yahoo.com.br"/>
    <n v="5561993205289"/>
    <s v="DF"/>
    <s v="Brasília"/>
    <n v="5133614833914"/>
    <s v="residential"/>
    <s v="Andréa Baraldi Mangialardo"/>
    <s v="Quadra SQS 209 Bloco G"/>
    <n v="201"/>
    <s v="apartamento"/>
    <s v="Asa Sul"/>
    <m/>
    <s v="70272-070"/>
    <s v="PAC"/>
    <s v="PN Correios PAC"/>
    <s v="2024-11-01 08:00:00Z"/>
    <s v="6bd"/>
    <s v="Faturado"/>
    <s v="2024-10-28 09:50:46Z"/>
    <s v="email"/>
    <s v="mailbiz"/>
    <s v="2024-10-21 / Tema da campanha / Destinatários"/>
    <x v="0"/>
    <s v="Visa"/>
    <n v="5"/>
    <n v="312.12"/>
    <n v="10"/>
    <n v="1110"/>
    <s v="/10/76/79/89/"/>
    <x v="3"/>
    <x v="3"/>
    <n v="21.9"/>
    <n v="7.66"/>
    <s v="76.6"/>
    <s v="/gel-dental-natural-de-hortela-com-gengibre-e-melaleuca-90g/p"/>
    <m/>
    <m/>
    <m/>
    <m/>
    <s v="0.27"/>
    <n v="0"/>
    <s v="312.12"/>
    <s v="-524.58"/>
    <s v="Frete grátis, Esquenta com 65% OFF"/>
    <m/>
    <m/>
    <s v="AK600624299BR"/>
    <s v="tfddmr"/>
    <m/>
    <s v="Piatan"/>
    <s v="Obsolete"/>
    <m/>
    <m/>
    <m/>
    <m/>
    <m/>
    <s v="pagarme"/>
    <n v="768715"/>
    <n v="3436133538"/>
    <n v="3436133538"/>
    <n v="498408"/>
    <n v="8031"/>
    <m/>
    <m/>
    <m/>
    <m/>
    <m/>
    <s v="2024-10-24 22:09:24Z"/>
    <m/>
    <m/>
    <s v="C839494DEC7245F6BE08DA56F0CAA804"/>
    <s v="1B118601D00A4833A72A76ED23F30A25"/>
    <m/>
    <n v="1"/>
    <m/>
    <s v="false"/>
    <n v="0"/>
    <s v="NA"/>
    <s v="NA"/>
    <s v="BRL"/>
    <m/>
    <s v="003003023"/>
    <s v="BRA"/>
    <s v="003003023"/>
    <m/>
    <s v="Faturado"/>
    <m/>
  </r>
  <r>
    <s v="Marketplace"/>
    <x v="51"/>
    <n v="514739"/>
    <d v="2024-10-24T00:00:00"/>
    <x v="51"/>
    <s v="Andrea"/>
    <s v="Mangialardo"/>
    <n v="13727961856"/>
    <s v="andreamangialardo@yahoo.com.br"/>
    <n v="5561993205289"/>
    <s v="DF"/>
    <s v="Brasília"/>
    <n v="5133614833914"/>
    <s v="residential"/>
    <s v="Andréa Baraldi Mangialardo"/>
    <s v="Quadra SQS 209 Bloco G"/>
    <n v="201"/>
    <s v="apartamento"/>
    <s v="Asa Sul"/>
    <m/>
    <s v="70272-070"/>
    <s v="PAC"/>
    <s v="PN Correios PAC"/>
    <s v="2024-11-01 08:00:00Z"/>
    <s v="6bd"/>
    <s v="Faturado"/>
    <s v="2024-10-28 09:50:46Z"/>
    <s v="email"/>
    <s v="mailbiz"/>
    <s v="2024-10-21 / Tema da campanha / Destinatários"/>
    <x v="0"/>
    <s v="Visa"/>
    <n v="5"/>
    <n v="312.12"/>
    <n v="10"/>
    <n v="1006"/>
    <s v="/10/76/79/89/"/>
    <x v="2"/>
    <x v="2"/>
    <n v="21.9"/>
    <n v="7.66"/>
    <s v="76.6"/>
    <s v="/gel-dental-natural-de-roma-e-melaleuca-90g/p"/>
    <m/>
    <m/>
    <m/>
    <m/>
    <s v="0.27"/>
    <n v="0"/>
    <s v="312.12"/>
    <s v="-524.58"/>
    <s v="Frete grátis, Esquenta com 65% OFF"/>
    <m/>
    <m/>
    <s v="AK600624299BR"/>
    <s v="tfddmr"/>
    <m/>
    <s v="Piatan"/>
    <s v="Obsolete"/>
    <m/>
    <m/>
    <m/>
    <m/>
    <m/>
    <s v="pagarme"/>
    <n v="768715"/>
    <n v="3436133538"/>
    <n v="3436133538"/>
    <n v="498408"/>
    <n v="8031"/>
    <m/>
    <m/>
    <m/>
    <m/>
    <m/>
    <s v="2024-10-24 22:09:24Z"/>
    <m/>
    <m/>
    <s v="C839494DEC7245F6BE08DA56F0CAA804"/>
    <s v="1B118601D00A4833A72A76ED23F30A25"/>
    <m/>
    <n v="1"/>
    <m/>
    <s v="false"/>
    <n v="0"/>
    <s v="NA"/>
    <s v="NA"/>
    <s v="BRL"/>
    <m/>
    <s v="003003023"/>
    <s v="BRA"/>
    <s v="003003023"/>
    <m/>
    <s v="Faturado"/>
    <m/>
  </r>
  <r>
    <s v="Marketplace"/>
    <x v="51"/>
    <n v="514739"/>
    <d v="2024-10-24T00:00:00"/>
    <x v="51"/>
    <s v="Andrea"/>
    <s v="Mangialardo"/>
    <n v="13727961856"/>
    <s v="andreamangialardo@yahoo.com.br"/>
    <n v="5561993205289"/>
    <s v="DF"/>
    <s v="Brasília"/>
    <n v="5133614833914"/>
    <s v="residential"/>
    <s v="Andréa Baraldi Mangialardo"/>
    <s v="Quadra SQS 209 Bloco G"/>
    <n v="201"/>
    <s v="apartamento"/>
    <s v="Asa Sul"/>
    <m/>
    <s v="70272-070"/>
    <s v="PAC"/>
    <s v="PN Correios PAC"/>
    <s v="2024-11-01 08:00:00Z"/>
    <s v="6bd"/>
    <s v="Faturado"/>
    <s v="2024-10-28 09:50:46Z"/>
    <s v="email"/>
    <s v="mailbiz"/>
    <s v="2024-10-21 / Tema da campanha / Destinatários"/>
    <x v="0"/>
    <s v="Visa"/>
    <n v="5"/>
    <n v="312.12"/>
    <n v="10"/>
    <n v="1111"/>
    <s v="/10/76/79/89/"/>
    <x v="6"/>
    <x v="6"/>
    <n v="21.9"/>
    <n v="7.66"/>
    <s v="76.6"/>
    <s v="/gel-dental-natural-de-carvao-ativado-90g/p"/>
    <m/>
    <m/>
    <m/>
    <m/>
    <s v="0.27"/>
    <n v="0"/>
    <s v="312.12"/>
    <s v="-524.58"/>
    <s v="Frete grátis, Esquenta com 65% OFF"/>
    <m/>
    <m/>
    <s v="AK600624299BR"/>
    <s v="tfddmr"/>
    <m/>
    <s v="Piatan"/>
    <s v="Obsolete"/>
    <m/>
    <m/>
    <m/>
    <m/>
    <m/>
    <s v="pagarme"/>
    <n v="768715"/>
    <n v="3436133538"/>
    <n v="3436133538"/>
    <n v="498408"/>
    <n v="8031"/>
    <m/>
    <m/>
    <m/>
    <m/>
    <m/>
    <s v="2024-10-24 22:09:24Z"/>
    <m/>
    <m/>
    <s v="C839494DEC7245F6BE08DA56F0CAA804"/>
    <s v="1B118601D00A4833A72A76ED23F30A25"/>
    <m/>
    <n v="1"/>
    <m/>
    <s v="false"/>
    <n v="0"/>
    <s v="NA"/>
    <s v="NA"/>
    <s v="BRL"/>
    <m/>
    <s v="003003023"/>
    <s v="BRA"/>
    <s v="003003023"/>
    <m/>
    <s v="Faturado"/>
    <m/>
  </r>
  <r>
    <s v="Marketplace"/>
    <x v="51"/>
    <n v="514739"/>
    <d v="2024-10-24T00:00:00"/>
    <x v="51"/>
    <s v="Andrea"/>
    <s v="Mangialardo"/>
    <n v="13727961856"/>
    <s v="andreamangialardo@yahoo.com.br"/>
    <n v="5561993205289"/>
    <s v="DF"/>
    <s v="Brasília"/>
    <n v="5133614833914"/>
    <s v="residential"/>
    <s v="Andréa Baraldi Mangialardo"/>
    <s v="Quadra SQS 209 Bloco G"/>
    <n v="201"/>
    <s v="apartamento"/>
    <s v="Asa Sul"/>
    <m/>
    <s v="70272-070"/>
    <s v="PAC"/>
    <s v="PN Correios PAC"/>
    <s v="2024-11-01 08:00:00Z"/>
    <s v="6bd"/>
    <s v="Faturado"/>
    <s v="2024-10-28 09:50:46Z"/>
    <s v="email"/>
    <s v="mailbiz"/>
    <s v="2024-10-21 / Tema da campanha / Destinatários"/>
    <x v="0"/>
    <s v="Visa"/>
    <n v="5"/>
    <n v="312.12"/>
    <n v="1"/>
    <n v="2201"/>
    <s v="/10/76/78/223/"/>
    <x v="17"/>
    <x v="17"/>
    <n v="49.9"/>
    <n v="17.46"/>
    <s v="17.46"/>
    <s v="/shampoo-hidrata-para-cabelos-ressecados-e-com-quimica-300ml/p"/>
    <m/>
    <m/>
    <m/>
    <m/>
    <s v="0.03"/>
    <n v="0"/>
    <s v="312.12"/>
    <s v="-524.58"/>
    <s v="Frete grátis, Esquenta com 65% OFF"/>
    <m/>
    <m/>
    <s v="AK600624299BR"/>
    <s v="tfddmr"/>
    <m/>
    <s v="Piatan"/>
    <s v="Obsolete"/>
    <m/>
    <m/>
    <m/>
    <m/>
    <m/>
    <s v="pagarme"/>
    <n v="768715"/>
    <n v="3436133538"/>
    <n v="3436133538"/>
    <n v="498408"/>
    <n v="8031"/>
    <m/>
    <m/>
    <m/>
    <m/>
    <m/>
    <s v="2024-10-24 22:09:24Z"/>
    <m/>
    <m/>
    <s v="C839494DEC7245F6BE08DA56F0CAA804"/>
    <s v="1B118601D00A4833A72A76ED23F30A25"/>
    <m/>
    <n v="1"/>
    <m/>
    <s v="false"/>
    <n v="0"/>
    <s v="NA"/>
    <s v="NA"/>
    <s v="BRL"/>
    <m/>
    <s v="003003023"/>
    <s v="BRA"/>
    <s v="003003023"/>
    <m/>
    <s v="Faturado"/>
    <m/>
  </r>
  <r>
    <s v="Marketplace"/>
    <x v="51"/>
    <n v="514739"/>
    <d v="2024-10-24T00:00:00"/>
    <x v="51"/>
    <s v="Andrea"/>
    <s v="Mangialardo"/>
    <n v="13727961856"/>
    <s v="andreamangialardo@yahoo.com.br"/>
    <n v="5561993205289"/>
    <s v="DF"/>
    <s v="Brasília"/>
    <n v="5133614833914"/>
    <s v="residential"/>
    <s v="Andréa Baraldi Mangialardo"/>
    <s v="Quadra SQS 209 Bloco G"/>
    <n v="201"/>
    <s v="apartamento"/>
    <s v="Asa Sul"/>
    <m/>
    <s v="70272-070"/>
    <s v="PAC"/>
    <s v="PN Correios PAC"/>
    <s v="2024-11-01 08:00:00Z"/>
    <s v="6bd"/>
    <s v="Faturado"/>
    <s v="2024-10-28 09:50:46Z"/>
    <s v="email"/>
    <s v="mailbiz"/>
    <s v="2024-10-21 / Tema da campanha / Destinatários"/>
    <x v="0"/>
    <s v="Visa"/>
    <n v="5"/>
    <n v="312.12"/>
    <n v="1"/>
    <n v="61010"/>
    <s v="/10/76/80/92/"/>
    <x v="7"/>
    <x v="7"/>
    <n v="99.9"/>
    <n v="34.96"/>
    <s v="34.96"/>
    <s v="/deo-colonia-splash-jasmim-manaca-120ml-piatan/p"/>
    <m/>
    <m/>
    <m/>
    <m/>
    <s v="14.62"/>
    <n v="0"/>
    <s v="312.12"/>
    <s v="-524.58"/>
    <s v="Frete grátis, Esquenta com 65% OFF"/>
    <m/>
    <m/>
    <s v="AK600624299BR"/>
    <s v="tfddmr"/>
    <m/>
    <s v="Piatan"/>
    <s v="Obsolete"/>
    <m/>
    <m/>
    <m/>
    <m/>
    <m/>
    <s v="pagarme"/>
    <n v="768715"/>
    <n v="3436133538"/>
    <n v="3436133538"/>
    <n v="498408"/>
    <n v="8031"/>
    <m/>
    <m/>
    <m/>
    <m/>
    <m/>
    <s v="2024-10-24 22:09:24Z"/>
    <m/>
    <m/>
    <s v="C839494DEC7245F6BE08DA56F0CAA804"/>
    <s v="1B118601D00A4833A72A76ED23F30A25"/>
    <m/>
    <n v="1"/>
    <m/>
    <s v="false"/>
    <n v="0"/>
    <s v="NA"/>
    <s v="NA"/>
    <s v="BRL"/>
    <m/>
    <s v="003003023"/>
    <s v="BRA"/>
    <s v="003003023"/>
    <m/>
    <s v="Faturado"/>
    <m/>
  </r>
  <r>
    <s v="Marketplace"/>
    <x v="52"/>
    <n v="514737"/>
    <d v="2024-10-24T00:00:00"/>
    <x v="52"/>
    <s v="Bruna"/>
    <s v="Rodrigues Ramos"/>
    <n v="39322603844"/>
    <s v="bru.rramoss@gmail.com"/>
    <n v="5511981806974"/>
    <s v="SP"/>
    <s v="São Paulo"/>
    <n v="5189452711938"/>
    <s v="residential"/>
    <s v="Bruna Rodrigues Ramos"/>
    <s v="Rua Agostinho Gomes"/>
    <n v="687"/>
    <s v="Ap 408"/>
    <s v="Ipiranga"/>
    <m/>
    <s v="04206-000"/>
    <s v="PAC"/>
    <s v="PN Correios PAC"/>
    <s v="2024-11-01 08:00:00Z"/>
    <s v="6bd"/>
    <s v="Faturado"/>
    <s v="2024-10-28 09:50:47Z"/>
    <m/>
    <m/>
    <m/>
    <x v="7"/>
    <s v="Visa"/>
    <n v="5"/>
    <n v="194.19"/>
    <n v="1"/>
    <n v="61010"/>
    <s v="/10/76/80/92/"/>
    <x v="7"/>
    <x v="7"/>
    <n v="99.9"/>
    <n v="34.96"/>
    <s v="34.96"/>
    <s v="/deo-colonia-splash-jasmim-manaca-120ml-piatan/p"/>
    <m/>
    <m/>
    <m/>
    <m/>
    <s v="5.85"/>
    <n v="0"/>
    <s v="194.19"/>
    <s v="-292.2"/>
    <s v="Esquenta com 65% OFF, Frete grátis, FRETE GRÁTIS INFLUENCER"/>
    <m/>
    <m/>
    <s v="AK600624991BR"/>
    <s v="tfddmr"/>
    <m/>
    <s v="Piatan"/>
    <s v="Obsolete"/>
    <m/>
    <m/>
    <m/>
    <m/>
    <m/>
    <s v="pagarme"/>
    <n v="499120"/>
    <n v="3436071578"/>
    <n v="3436071578"/>
    <n v="407843"/>
    <n v="7833"/>
    <m/>
    <m/>
    <m/>
    <m/>
    <m/>
    <s v="2024-10-24 21:54:43Z"/>
    <m/>
    <m/>
    <s v="493E22FD3CBE4072BEA2FBF68AE78AE4"/>
    <s v="BC76318DEFDE4F96BFFC5357FE85200A"/>
    <m/>
    <n v="1"/>
    <m/>
    <s v="false"/>
    <n v="0"/>
    <s v="NA"/>
    <s v="NA"/>
    <s v="BRL"/>
    <m/>
    <s v="003003024"/>
    <s v="BRA"/>
    <s v="003003024"/>
    <m/>
    <s v="Faturado"/>
    <m/>
  </r>
  <r>
    <s v="Marketplace"/>
    <x v="52"/>
    <n v="514737"/>
    <d v="2024-10-24T00:00:00"/>
    <x v="52"/>
    <s v="Bruna"/>
    <s v="Rodrigues Ramos"/>
    <n v="39322603844"/>
    <s v="bru.rramoss@gmail.com"/>
    <n v="5511981806974"/>
    <s v="SP"/>
    <s v="São Paulo"/>
    <n v="5189452711938"/>
    <s v="residential"/>
    <s v="Bruna Rodrigues Ramos"/>
    <s v="Rua Agostinho Gomes"/>
    <n v="687"/>
    <s v="Ap 408"/>
    <s v="Ipiranga"/>
    <m/>
    <s v="04206-000"/>
    <s v="PAC"/>
    <s v="PN Correios PAC"/>
    <s v="2024-11-01 08:00:00Z"/>
    <s v="6bd"/>
    <s v="Faturado"/>
    <s v="2024-10-28 09:50:47Z"/>
    <m/>
    <m/>
    <m/>
    <x v="7"/>
    <s v="Visa"/>
    <n v="5"/>
    <n v="194.19"/>
    <n v="1"/>
    <n v="61050"/>
    <s v="/10/76/80/92/"/>
    <x v="4"/>
    <x v="4"/>
    <n v="99.9"/>
    <n v="34.96"/>
    <s v="34.96"/>
    <s v="/deo-colonia-splash-seriguela-120ml-piatan/p"/>
    <m/>
    <m/>
    <m/>
    <m/>
    <s v="5.86"/>
    <n v="0"/>
    <s v="194.19"/>
    <s v="-292.2"/>
    <s v="Esquenta com 65% OFF, Frete grátis, FRETE GRÁTIS INFLUENCER"/>
    <m/>
    <m/>
    <s v="AK600624991BR"/>
    <s v="tfddmr"/>
    <m/>
    <s v="Piatan"/>
    <s v="Obsolete"/>
    <m/>
    <m/>
    <m/>
    <m/>
    <m/>
    <s v="pagarme"/>
    <n v="499120"/>
    <n v="3436071578"/>
    <n v="3436071578"/>
    <n v="407843"/>
    <n v="7833"/>
    <m/>
    <m/>
    <m/>
    <m/>
    <m/>
    <s v="2024-10-24 21:54:43Z"/>
    <m/>
    <m/>
    <s v="493E22FD3CBE4072BEA2FBF68AE78AE4"/>
    <s v="BC76318DEFDE4F96BFFC5357FE85200A"/>
    <m/>
    <n v="1"/>
    <m/>
    <s v="false"/>
    <n v="0"/>
    <s v="NA"/>
    <s v="NA"/>
    <s v="BRL"/>
    <m/>
    <s v="003003024"/>
    <s v="BRA"/>
    <s v="003003024"/>
    <m/>
    <s v="Faturado"/>
    <m/>
  </r>
  <r>
    <s v="Marketplace"/>
    <x v="52"/>
    <n v="514737"/>
    <d v="2024-10-24T00:00:00"/>
    <x v="52"/>
    <s v="Bruna"/>
    <s v="Rodrigues Ramos"/>
    <n v="39322603844"/>
    <s v="bru.rramoss@gmail.com"/>
    <n v="5511981806974"/>
    <s v="SP"/>
    <s v="São Paulo"/>
    <n v="5189452711938"/>
    <s v="residential"/>
    <s v="Bruna Rodrigues Ramos"/>
    <s v="Rua Agostinho Gomes"/>
    <n v="687"/>
    <s v="Ap 408"/>
    <s v="Ipiranga"/>
    <m/>
    <s v="04206-000"/>
    <s v="PAC"/>
    <s v="PN Correios PAC"/>
    <s v="2024-11-01 08:00:00Z"/>
    <s v="6bd"/>
    <s v="Faturado"/>
    <s v="2024-10-28 09:50:47Z"/>
    <m/>
    <m/>
    <m/>
    <x v="7"/>
    <s v="Visa"/>
    <n v="5"/>
    <n v="194.19"/>
    <n v="1"/>
    <n v="61030"/>
    <s v="/10/76/80/92/"/>
    <x v="11"/>
    <x v="11"/>
    <n v="99.9"/>
    <n v="34.96"/>
    <s v="34.96"/>
    <s v="/deo-colonia-splash-pitanga-120ml-piatan/p"/>
    <m/>
    <m/>
    <m/>
    <m/>
    <s v="5.86"/>
    <n v="0"/>
    <s v="194.19"/>
    <s v="-292.2"/>
    <s v="Esquenta com 65% OFF, Frete grátis, FRETE GRÁTIS INFLUENCER"/>
    <m/>
    <m/>
    <s v="AK600624991BR"/>
    <s v="tfddmr"/>
    <m/>
    <s v="Piatan"/>
    <s v="Obsolete"/>
    <m/>
    <m/>
    <m/>
    <m/>
    <m/>
    <s v="pagarme"/>
    <n v="499120"/>
    <n v="3436071578"/>
    <n v="3436071578"/>
    <n v="407843"/>
    <n v="7833"/>
    <m/>
    <m/>
    <m/>
    <m/>
    <m/>
    <s v="2024-10-24 21:54:43Z"/>
    <m/>
    <m/>
    <s v="493E22FD3CBE4072BEA2FBF68AE78AE4"/>
    <s v="BC76318DEFDE4F96BFFC5357FE85200A"/>
    <m/>
    <n v="1"/>
    <m/>
    <s v="false"/>
    <n v="0"/>
    <s v="NA"/>
    <s v="NA"/>
    <s v="BRL"/>
    <m/>
    <s v="003003024"/>
    <s v="BRA"/>
    <s v="003003024"/>
    <m/>
    <s v="Faturado"/>
    <m/>
  </r>
  <r>
    <s v="Marketplace"/>
    <x v="52"/>
    <n v="514737"/>
    <d v="2024-10-24T00:00:00"/>
    <x v="52"/>
    <s v="Bruna"/>
    <s v="Rodrigues Ramos"/>
    <n v="39322603844"/>
    <s v="bru.rramoss@gmail.com"/>
    <n v="5511981806974"/>
    <s v="SP"/>
    <s v="São Paulo"/>
    <n v="5189452711938"/>
    <s v="residential"/>
    <s v="Bruna Rodrigues Ramos"/>
    <s v="Rua Agostinho Gomes"/>
    <n v="687"/>
    <s v="Ap 408"/>
    <s v="Ipiranga"/>
    <m/>
    <s v="04206-000"/>
    <s v="PAC"/>
    <s v="PN Correios PAC"/>
    <s v="2024-11-01 08:00:00Z"/>
    <s v="6bd"/>
    <s v="Faturado"/>
    <s v="2024-10-28 09:50:47Z"/>
    <m/>
    <m/>
    <m/>
    <x v="7"/>
    <s v="Visa"/>
    <n v="5"/>
    <n v="194.19"/>
    <n v="1"/>
    <n v="142817"/>
    <s v="/10/76/80/92/"/>
    <x v="5"/>
    <x v="5"/>
    <n v="99.9"/>
    <n v="34.96"/>
    <s v="34.96"/>
    <s v="/deo-colonia-splash-cereja-do-cerrado-120ml/p"/>
    <m/>
    <m/>
    <m/>
    <m/>
    <s v="5.86"/>
    <n v="0"/>
    <s v="194.19"/>
    <s v="-292.2"/>
    <s v="Esquenta com 65% OFF, Frete grátis, FRETE GRÁTIS INFLUENCER"/>
    <m/>
    <m/>
    <s v="AK600624991BR"/>
    <s v="tfddmr"/>
    <m/>
    <s v="Piatan"/>
    <s v="Obsolete"/>
    <m/>
    <m/>
    <m/>
    <m/>
    <m/>
    <s v="pagarme"/>
    <n v="499120"/>
    <n v="3436071578"/>
    <n v="3436071578"/>
    <n v="407843"/>
    <n v="7833"/>
    <m/>
    <m/>
    <m/>
    <m/>
    <m/>
    <s v="2024-10-24 21:54:43Z"/>
    <m/>
    <m/>
    <s v="493E22FD3CBE4072BEA2FBF68AE78AE4"/>
    <s v="BC76318DEFDE4F96BFFC5357FE85200A"/>
    <m/>
    <n v="1"/>
    <m/>
    <s v="false"/>
    <n v="0"/>
    <s v="NA"/>
    <s v="NA"/>
    <s v="BRL"/>
    <m/>
    <s v="003003024"/>
    <s v="BRA"/>
    <s v="003003024"/>
    <m/>
    <s v="Faturado"/>
    <m/>
  </r>
  <r>
    <s v="Marketplace"/>
    <x v="52"/>
    <n v="514737"/>
    <d v="2024-10-24T00:00:00"/>
    <x v="52"/>
    <s v="Bruna"/>
    <s v="Rodrigues Ramos"/>
    <n v="39322603844"/>
    <s v="bru.rramoss@gmail.com"/>
    <n v="5511981806974"/>
    <s v="SP"/>
    <s v="São Paulo"/>
    <n v="5189452711938"/>
    <s v="residential"/>
    <s v="Bruna Rodrigues Ramos"/>
    <s v="Rua Agostinho Gomes"/>
    <n v="687"/>
    <s v="Ap 408"/>
    <s v="Ipiranga"/>
    <m/>
    <s v="04206-000"/>
    <s v="PAC"/>
    <s v="PN Correios PAC"/>
    <s v="2024-11-01 08:00:00Z"/>
    <s v="6bd"/>
    <s v="Faturado"/>
    <s v="2024-10-28 09:50:47Z"/>
    <m/>
    <m/>
    <m/>
    <x v="7"/>
    <s v="Visa"/>
    <n v="5"/>
    <n v="194.19"/>
    <n v="1"/>
    <n v="2201"/>
    <s v="/10/76/78/223/"/>
    <x v="17"/>
    <x v="17"/>
    <n v="49.9"/>
    <n v="17.46"/>
    <s v="17.46"/>
    <s v="/shampoo-hidrata-para-cabelos-ressecados-e-com-quimica-300ml/p"/>
    <m/>
    <m/>
    <m/>
    <m/>
    <s v="0.01"/>
    <n v="0"/>
    <s v="194.19"/>
    <s v="-292.2"/>
    <s v="Esquenta com 65% OFF, Frete grátis, FRETE GRÁTIS INFLUENCER"/>
    <m/>
    <m/>
    <s v="AK600624991BR"/>
    <s v="tfddmr"/>
    <m/>
    <s v="Piatan"/>
    <s v="Obsolete"/>
    <m/>
    <m/>
    <m/>
    <m/>
    <m/>
    <s v="pagarme"/>
    <n v="499120"/>
    <n v="3436071578"/>
    <n v="3436071578"/>
    <n v="407843"/>
    <n v="7833"/>
    <m/>
    <m/>
    <m/>
    <m/>
    <m/>
    <s v="2024-10-24 21:54:43Z"/>
    <m/>
    <m/>
    <s v="493E22FD3CBE4072BEA2FBF68AE78AE4"/>
    <s v="BC76318DEFDE4F96BFFC5357FE85200A"/>
    <m/>
    <n v="1"/>
    <m/>
    <s v="false"/>
    <n v="0"/>
    <s v="NA"/>
    <s v="NA"/>
    <s v="BRL"/>
    <m/>
    <s v="003003024"/>
    <s v="BRA"/>
    <s v="003003024"/>
    <m/>
    <s v="Faturado"/>
    <m/>
  </r>
  <r>
    <s v="Marketplace"/>
    <x v="52"/>
    <n v="514737"/>
    <d v="2024-10-24T00:00:00"/>
    <x v="52"/>
    <s v="Bruna"/>
    <s v="Rodrigues Ramos"/>
    <n v="39322603844"/>
    <s v="bru.rramoss@gmail.com"/>
    <n v="5511981806974"/>
    <s v="SP"/>
    <s v="São Paulo"/>
    <n v="5189452711938"/>
    <s v="residential"/>
    <s v="Bruna Rodrigues Ramos"/>
    <s v="Rua Agostinho Gomes"/>
    <n v="687"/>
    <s v="Ap 408"/>
    <s v="Ipiranga"/>
    <m/>
    <s v="04206-000"/>
    <s v="PAC"/>
    <s v="PN Correios PAC"/>
    <s v="2024-11-01 08:00:00Z"/>
    <s v="6bd"/>
    <s v="Faturado"/>
    <s v="2024-10-28 09:50:47Z"/>
    <m/>
    <m/>
    <m/>
    <x v="7"/>
    <s v="Visa"/>
    <n v="5"/>
    <n v="194.19"/>
    <n v="1"/>
    <n v="1403"/>
    <s v="/10/76/79/88/"/>
    <x v="19"/>
    <x v="19"/>
    <n v="29.9"/>
    <n v="29.9"/>
    <s v="29.9"/>
    <s v="/desodorante-roll-on-feminino-75ml/p"/>
    <m/>
    <m/>
    <m/>
    <m/>
    <s v="0.01"/>
    <n v="0"/>
    <s v="194.19"/>
    <s v="-292.2"/>
    <s v="Esquenta com 65% OFF, Frete grátis, FRETE GRÁTIS INFLUENCER"/>
    <m/>
    <m/>
    <s v="AK600624991BR"/>
    <s v="tfddmr"/>
    <m/>
    <s v="Piatan"/>
    <s v="Obsolete"/>
    <m/>
    <m/>
    <m/>
    <m/>
    <m/>
    <s v="pagarme"/>
    <n v="499120"/>
    <n v="3436071578"/>
    <n v="3436071578"/>
    <n v="407843"/>
    <n v="7833"/>
    <m/>
    <m/>
    <m/>
    <m/>
    <m/>
    <s v="2024-10-24 21:54:43Z"/>
    <m/>
    <m/>
    <s v="493E22FD3CBE4072BEA2FBF68AE78AE4"/>
    <s v="BC76318DEFDE4F96BFFC5357FE85200A"/>
    <m/>
    <n v="1"/>
    <m/>
    <s v="false"/>
    <n v="0"/>
    <s v="NA"/>
    <s v="NA"/>
    <s v="BRL"/>
    <m/>
    <s v="003003024"/>
    <s v="BRA"/>
    <s v="003003024"/>
    <m/>
    <s v="Faturado"/>
    <m/>
  </r>
  <r>
    <s v="Marketplace"/>
    <x v="52"/>
    <n v="514737"/>
    <d v="2024-10-24T00:00:00"/>
    <x v="52"/>
    <s v="Bruna"/>
    <s v="Rodrigues Ramos"/>
    <n v="39322603844"/>
    <s v="bru.rramoss@gmail.com"/>
    <n v="5511981806974"/>
    <s v="SP"/>
    <s v="São Paulo"/>
    <n v="5189452711938"/>
    <s v="residential"/>
    <s v="Bruna Rodrigues Ramos"/>
    <s v="Rua Agostinho Gomes"/>
    <n v="687"/>
    <s v="Ap 408"/>
    <s v="Ipiranga"/>
    <m/>
    <s v="04206-000"/>
    <s v="PAC"/>
    <s v="PN Correios PAC"/>
    <s v="2024-11-01 08:00:00Z"/>
    <s v="6bd"/>
    <s v="Faturado"/>
    <s v="2024-10-28 09:50:47Z"/>
    <m/>
    <m/>
    <m/>
    <x v="7"/>
    <s v="Visa"/>
    <n v="5"/>
    <n v="194.19"/>
    <n v="1"/>
    <n v="142807"/>
    <s v="/10/76/82/96/"/>
    <x v="15"/>
    <x v="15"/>
    <n v="6.99"/>
    <n v="6.99"/>
    <s v="6.99"/>
    <s v="/mini-protetor-facial-sunveg-5g/p"/>
    <m/>
    <m/>
    <m/>
    <m/>
    <s v="0.01"/>
    <n v="0"/>
    <s v="194.19"/>
    <s v="-292.2"/>
    <s v="Esquenta com 65% OFF, Frete grátis, FRETE GRÁTIS INFLUENCER"/>
    <m/>
    <m/>
    <s v="AK600624991BR"/>
    <s v="tfddmr"/>
    <m/>
    <s v="Piatan"/>
    <s v="Obsolete"/>
    <m/>
    <m/>
    <m/>
    <m/>
    <m/>
    <s v="pagarme"/>
    <n v="499120"/>
    <n v="3436071578"/>
    <n v="3436071578"/>
    <n v="407843"/>
    <n v="7833"/>
    <m/>
    <m/>
    <m/>
    <m/>
    <m/>
    <s v="2024-10-24 21:54:43Z"/>
    <m/>
    <m/>
    <s v="493E22FD3CBE4072BEA2FBF68AE78AE4"/>
    <s v="BC76318DEFDE4F96BFFC5357FE85200A"/>
    <m/>
    <n v="1"/>
    <m/>
    <s v="false"/>
    <n v="0"/>
    <s v="NA"/>
    <s v="NA"/>
    <s v="BRL"/>
    <m/>
    <s v="003003024"/>
    <s v="BRA"/>
    <s v="003003024"/>
    <m/>
    <s v="Faturado"/>
    <m/>
  </r>
  <r>
    <s v="Marketplace"/>
    <x v="53"/>
    <n v="514735"/>
    <d v="2024-10-24T00:00:00"/>
    <x v="53"/>
    <s v="Sabrina Pereira"/>
    <s v="Gonçalves"/>
    <n v="10412561670"/>
    <s v="sabrinapereiragoncalves1989@gmail.com"/>
    <n v="5531999704557"/>
    <s v="MG"/>
    <s v="Ribeirão das Neves"/>
    <n v="5172607536663"/>
    <s v="residential"/>
    <s v="Sabrina Pereira  Gonçalves"/>
    <s v="Rua Alvinópolis"/>
    <s v="113 c"/>
    <s v="Casa sem muro"/>
    <s v="Kátia (Justinópolis)"/>
    <m/>
    <s v="33935-480"/>
    <s v="PAC"/>
    <s v="PN Correios PAC"/>
    <s v="2024-11-04 08:00:00Z"/>
    <s v="7bd"/>
    <s v="Faturado"/>
    <s v="2024-10-28 09:50:48Z"/>
    <s v="cpc"/>
    <s v="google"/>
    <s v="[GE] [Vendas] Remarketing"/>
    <x v="0"/>
    <s v="Mastercard"/>
    <n v="1"/>
    <n v="99.58"/>
    <n v="9"/>
    <n v="1110"/>
    <s v="/10/76/79/89/"/>
    <x v="3"/>
    <x v="3"/>
    <n v="21.9"/>
    <n v="7.66"/>
    <s v="68.94"/>
    <s v="/gel-dental-natural-de-hortela-com-gengibre-e-melaleuca-90g/p"/>
    <m/>
    <m/>
    <m/>
    <m/>
    <s v="13.58"/>
    <n v="0"/>
    <s v="99.58"/>
    <s v="-185.12"/>
    <s v="Esquenta com 65% OFF, Frete grátis"/>
    <m/>
    <m/>
    <s v="AK600634716BR"/>
    <s v="tfddmr"/>
    <m/>
    <s v="Piatan"/>
    <s v="Obsolete"/>
    <m/>
    <m/>
    <m/>
    <m/>
    <m/>
    <s v="pagarme"/>
    <n v="679034"/>
    <n v="3435928097"/>
    <n v="3435928097"/>
    <n v="516292"/>
    <n v="9644"/>
    <m/>
    <m/>
    <m/>
    <m/>
    <m/>
    <s v="2024-10-24 21:23:41Z"/>
    <m/>
    <m/>
    <s v="CC723DDE34844CAFB569EEEA15A1698D"/>
    <s v="AC5FFF989AEA4401BD201CA9C58293E9"/>
    <m/>
    <n v="1"/>
    <m/>
    <s v="false"/>
    <n v="0"/>
    <s v="NA"/>
    <s v="NA"/>
    <s v="BRL"/>
    <m/>
    <s v="003003025"/>
    <s v="BRA"/>
    <s v="003003025"/>
    <m/>
    <s v="Faturado"/>
    <m/>
  </r>
  <r>
    <s v="Marketplace"/>
    <x v="53"/>
    <n v="514735"/>
    <d v="2024-10-24T00:00:00"/>
    <x v="53"/>
    <s v="Sabrina Pereira"/>
    <s v="Gonçalves"/>
    <n v="10412561670"/>
    <s v="sabrinapereiragoncalves1989@gmail.com"/>
    <n v="5531999704557"/>
    <s v="MG"/>
    <s v="Ribeirão das Neves"/>
    <n v="5172607536663"/>
    <s v="residential"/>
    <s v="Sabrina Pereira  Gonçalves"/>
    <s v="Rua Alvinópolis"/>
    <s v="113 c"/>
    <s v="Casa sem muro"/>
    <s v="Kátia (Justinópolis)"/>
    <m/>
    <s v="33935-480"/>
    <s v="PAC"/>
    <s v="PN Correios PAC"/>
    <s v="2024-11-04 08:00:00Z"/>
    <s v="7bd"/>
    <s v="Faturado"/>
    <s v="2024-10-28 09:50:48Z"/>
    <s v="cpc"/>
    <s v="google"/>
    <s v="[GE] [Vendas] Remarketing"/>
    <x v="0"/>
    <s v="Mastercard"/>
    <n v="1"/>
    <n v="99.58"/>
    <n v="4"/>
    <n v="1111"/>
    <s v="/10/76/79/89/"/>
    <x v="6"/>
    <x v="6"/>
    <n v="21.9"/>
    <n v="7.66"/>
    <s v="30.64"/>
    <s v="/gel-dental-natural-de-carvao-ativado-90g/p"/>
    <m/>
    <m/>
    <m/>
    <m/>
    <s v="6.04"/>
    <n v="0"/>
    <s v="99.58"/>
    <s v="-185.12"/>
    <s v="Esquenta com 65% OFF, Frete grátis"/>
    <m/>
    <m/>
    <s v="AK600634716BR"/>
    <s v="tfddmr"/>
    <m/>
    <s v="Piatan"/>
    <s v="Obsolete"/>
    <m/>
    <m/>
    <m/>
    <m/>
    <m/>
    <s v="pagarme"/>
    <n v="679034"/>
    <n v="3435928097"/>
    <n v="3435928097"/>
    <n v="516292"/>
    <n v="9644"/>
    <m/>
    <m/>
    <m/>
    <m/>
    <m/>
    <s v="2024-10-24 21:23:41Z"/>
    <m/>
    <m/>
    <s v="CC723DDE34844CAFB569EEEA15A1698D"/>
    <s v="AC5FFF989AEA4401BD201CA9C58293E9"/>
    <m/>
    <n v="1"/>
    <m/>
    <s v="false"/>
    <n v="0"/>
    <s v="NA"/>
    <s v="NA"/>
    <s v="BRL"/>
    <m/>
    <s v="003003025"/>
    <s v="BRA"/>
    <s v="003003025"/>
    <m/>
    <s v="Faturado"/>
    <m/>
  </r>
  <r>
    <s v="Marketplace"/>
    <x v="54"/>
    <n v="514733"/>
    <d v="2024-10-24T00:00:00"/>
    <x v="54"/>
    <s v="Ana Maria"/>
    <s v="Da Silva "/>
    <n v="80424562120"/>
    <s v="ana.lkc1976@gmail.com"/>
    <n v="5562991321345"/>
    <s v="GO"/>
    <s v="Alexânia"/>
    <n v="5189446076676"/>
    <s v="residential"/>
    <s v="Ana Maria Da Silva "/>
    <s v="Rua 160quadra271lote08"/>
    <n v="8"/>
    <n v="8"/>
    <s v="Vila Bené "/>
    <m/>
    <s v="72930-000"/>
    <s v="PAC"/>
    <s v="PN Correios PAC"/>
    <s v="2024-11-04 08:00:00Z"/>
    <s v="7bd"/>
    <s v="Faturado"/>
    <s v="2024-10-28 09:50:50Z"/>
    <s v="paid"/>
    <s v="fb"/>
    <s v="120212687784430172"/>
    <x v="0"/>
    <s v="Pix"/>
    <n v="1"/>
    <n v="55.79"/>
    <n v="2"/>
    <n v="1110"/>
    <s v="/10/76/79/89/"/>
    <x v="3"/>
    <x v="3"/>
    <n v="21.9"/>
    <n v="6.89"/>
    <s v="13.78"/>
    <s v="/gel-dental-natural-de-hortela-com-gengibre-e-melaleuca-90g/p"/>
    <m/>
    <m/>
    <m/>
    <m/>
    <s v="5.21"/>
    <s v="5.21"/>
    <s v="55.79"/>
    <s v="-61.44"/>
    <s v="Esquenta com 65% OFF, A Vista"/>
    <m/>
    <m/>
    <s v="AK600635243BR"/>
    <s v="tfddmr"/>
    <m/>
    <s v="Piatan"/>
    <s v="Obsolete"/>
    <m/>
    <m/>
    <m/>
    <m/>
    <m/>
    <s v="pagarme"/>
    <m/>
    <n v="3435913772"/>
    <m/>
    <m/>
    <m/>
    <m/>
    <m/>
    <m/>
    <m/>
    <m/>
    <s v="2024-10-24 21:22:19Z"/>
    <m/>
    <m/>
    <s v="BD06C73447EA494196E9A91BFE1C65AF"/>
    <s v="6B2CFD45B57D4C7985E6843C80052F64"/>
    <m/>
    <n v="1"/>
    <m/>
    <s v="false"/>
    <n v="0"/>
    <s v="NA"/>
    <s v="NA"/>
    <s v="BRL"/>
    <m/>
    <s v="003003026"/>
    <s v="BRA"/>
    <s v="003003026"/>
    <m/>
    <s v="Faturado"/>
    <m/>
  </r>
  <r>
    <s v="Marketplace"/>
    <x v="54"/>
    <n v="514733"/>
    <d v="2024-10-24T00:00:00"/>
    <x v="54"/>
    <s v="Ana Maria"/>
    <s v="Da Silva "/>
    <n v="80424562120"/>
    <s v="ana.lkc1976@gmail.com"/>
    <n v="5562991321345"/>
    <s v="GO"/>
    <s v="Alexânia"/>
    <n v="5189446076676"/>
    <s v="residential"/>
    <s v="Ana Maria Da Silva "/>
    <s v="Rua 160quadra271lote08"/>
    <n v="8"/>
    <n v="8"/>
    <s v="Vila Bené "/>
    <m/>
    <s v="72930-000"/>
    <s v="PAC"/>
    <s v="PN Correios PAC"/>
    <s v="2024-11-04 08:00:00Z"/>
    <s v="7bd"/>
    <s v="Faturado"/>
    <s v="2024-10-28 09:50:50Z"/>
    <s v="paid"/>
    <s v="fb"/>
    <s v="120212687784430172"/>
    <x v="0"/>
    <s v="Pix"/>
    <n v="1"/>
    <n v="55.79"/>
    <n v="2"/>
    <n v="142807"/>
    <s v="/10/76/82/96/"/>
    <x v="15"/>
    <x v="15"/>
    <n v="6.99"/>
    <n v="6.29"/>
    <s v="12.58"/>
    <s v="/mini-protetor-facial-sunveg-5g/p"/>
    <m/>
    <m/>
    <m/>
    <m/>
    <s v="5.22"/>
    <s v="5.22"/>
    <s v="55.79"/>
    <s v="-61.44"/>
    <s v="Esquenta com 65% OFF, A Vista"/>
    <m/>
    <m/>
    <s v="AK600635243BR"/>
    <s v="tfddmr"/>
    <m/>
    <s v="Piatan"/>
    <s v="Obsolete"/>
    <m/>
    <m/>
    <m/>
    <m/>
    <m/>
    <s v="pagarme"/>
    <m/>
    <n v="3435913772"/>
    <m/>
    <m/>
    <m/>
    <m/>
    <m/>
    <m/>
    <m/>
    <m/>
    <s v="2024-10-24 21:22:19Z"/>
    <m/>
    <m/>
    <s v="BD06C73447EA494196E9A91BFE1C65AF"/>
    <s v="6B2CFD45B57D4C7985E6843C80052F64"/>
    <m/>
    <n v="1"/>
    <m/>
    <s v="false"/>
    <n v="0"/>
    <s v="NA"/>
    <s v="NA"/>
    <s v="BRL"/>
    <m/>
    <s v="003003026"/>
    <s v="BRA"/>
    <s v="003003026"/>
    <m/>
    <s v="Faturado"/>
    <m/>
  </r>
  <r>
    <s v="Marketplace"/>
    <x v="54"/>
    <n v="514733"/>
    <d v="2024-10-24T00:00:00"/>
    <x v="54"/>
    <s v="Ana Maria"/>
    <s v="Da Silva "/>
    <n v="80424562120"/>
    <s v="ana.lkc1976@gmail.com"/>
    <n v="5562991321345"/>
    <s v="GO"/>
    <s v="Alexânia"/>
    <n v="5189446076676"/>
    <s v="residential"/>
    <s v="Ana Maria Da Silva "/>
    <s v="Rua 160quadra271lote08"/>
    <n v="8"/>
    <n v="8"/>
    <s v="Vila Bené "/>
    <m/>
    <s v="72930-000"/>
    <s v="PAC"/>
    <s v="PN Correios PAC"/>
    <s v="2024-11-04 08:00:00Z"/>
    <s v="7bd"/>
    <s v="Faturado"/>
    <s v="2024-10-28 09:50:50Z"/>
    <s v="paid"/>
    <s v="fb"/>
    <s v="120212687784430172"/>
    <x v="0"/>
    <s v="Pix"/>
    <n v="1"/>
    <n v="55.79"/>
    <n v="1"/>
    <n v="1111"/>
    <s v="/10/76/79/89/"/>
    <x v="6"/>
    <x v="6"/>
    <n v="21.9"/>
    <n v="6.89"/>
    <s v="6.89"/>
    <s v="/gel-dental-natural-de-carvao-ativado-90g/p"/>
    <m/>
    <m/>
    <m/>
    <m/>
    <s v="2.61"/>
    <s v="2.61"/>
    <s v="55.79"/>
    <s v="-61.44"/>
    <s v="Esquenta com 65% OFF, A Vista"/>
    <m/>
    <m/>
    <s v="AK600635243BR"/>
    <s v="tfddmr"/>
    <m/>
    <s v="Piatan"/>
    <s v="Obsolete"/>
    <m/>
    <m/>
    <m/>
    <m/>
    <m/>
    <s v="pagarme"/>
    <m/>
    <n v="3435913772"/>
    <m/>
    <m/>
    <m/>
    <m/>
    <m/>
    <m/>
    <m/>
    <m/>
    <s v="2024-10-24 21:22:19Z"/>
    <m/>
    <m/>
    <s v="BD06C73447EA494196E9A91BFE1C65AF"/>
    <s v="6B2CFD45B57D4C7985E6843C80052F64"/>
    <m/>
    <n v="1"/>
    <m/>
    <s v="false"/>
    <n v="0"/>
    <s v="NA"/>
    <s v="NA"/>
    <s v="BRL"/>
    <m/>
    <s v="003003026"/>
    <s v="BRA"/>
    <s v="003003026"/>
    <m/>
    <s v="Faturado"/>
    <m/>
  </r>
  <r>
    <s v="Marketplace"/>
    <x v="54"/>
    <n v="514733"/>
    <d v="2024-10-24T00:00:00"/>
    <x v="54"/>
    <s v="Ana Maria"/>
    <s v="Da Silva "/>
    <n v="80424562120"/>
    <s v="ana.lkc1976@gmail.com"/>
    <n v="5562991321345"/>
    <s v="GO"/>
    <s v="Alexânia"/>
    <n v="5189446076676"/>
    <s v="residential"/>
    <s v="Ana Maria Da Silva "/>
    <s v="Rua 160quadra271lote08"/>
    <n v="8"/>
    <n v="8"/>
    <s v="Vila Bené "/>
    <m/>
    <s v="72930-000"/>
    <s v="PAC"/>
    <s v="PN Correios PAC"/>
    <s v="2024-11-04 08:00:00Z"/>
    <s v="7bd"/>
    <s v="Faturado"/>
    <s v="2024-10-28 09:50:50Z"/>
    <s v="paid"/>
    <s v="fb"/>
    <s v="120212687784430172"/>
    <x v="0"/>
    <s v="Pix"/>
    <n v="1"/>
    <n v="55.79"/>
    <n v="1"/>
    <n v="1006"/>
    <s v="/10/76/79/89/"/>
    <x v="2"/>
    <x v="2"/>
    <n v="21.9"/>
    <n v="6.89"/>
    <s v="6.89"/>
    <s v="/gel-dental-natural-de-roma-e-melaleuca-90g/p"/>
    <m/>
    <m/>
    <m/>
    <m/>
    <s v="2.61"/>
    <s v="2.61"/>
    <s v="55.79"/>
    <s v="-61.44"/>
    <s v="Esquenta com 65% OFF, A Vista"/>
    <m/>
    <m/>
    <s v="AK600635243BR"/>
    <s v="tfddmr"/>
    <m/>
    <s v="Piatan"/>
    <s v="Obsolete"/>
    <m/>
    <m/>
    <m/>
    <m/>
    <m/>
    <s v="pagarme"/>
    <m/>
    <n v="3435913772"/>
    <m/>
    <m/>
    <m/>
    <m/>
    <m/>
    <m/>
    <m/>
    <m/>
    <s v="2024-10-24 21:22:19Z"/>
    <m/>
    <m/>
    <s v="BD06C73447EA494196E9A91BFE1C65AF"/>
    <s v="6B2CFD45B57D4C7985E6843C80052F64"/>
    <m/>
    <n v="1"/>
    <m/>
    <s v="false"/>
    <n v="0"/>
    <s v="NA"/>
    <s v="NA"/>
    <s v="BRL"/>
    <m/>
    <s v="003003026"/>
    <s v="BRA"/>
    <s v="003003026"/>
    <m/>
    <s v="Faturado"/>
    <m/>
  </r>
  <r>
    <s v="Marketplace"/>
    <x v="55"/>
    <n v="514731"/>
    <d v="2024-10-24T00:00:00"/>
    <x v="55"/>
    <s v="Rachel"/>
    <s v="Paiva"/>
    <n v="65609395291"/>
    <s v="rachelpaivamk@gmail.com"/>
    <n v="5582994309797"/>
    <s v="AL"/>
    <s v="Maceió"/>
    <n v="5189458168833"/>
    <s v="residential"/>
    <s v="Rachel Paiva"/>
    <s v="Rua Dois de Dezembro"/>
    <n v="58"/>
    <s v="Papelaria didáticos "/>
    <s v="Centro"/>
    <m/>
    <s v="57020-120"/>
    <s v="Jadlog"/>
    <s v="PN Jadlog2"/>
    <s v="2024-11-07 08:00:00Z"/>
    <s v="10bd"/>
    <s v="Faturado"/>
    <s v="2024-10-25 15:20:10Z"/>
    <m/>
    <m/>
    <m/>
    <x v="0"/>
    <s v="Visa"/>
    <n v="2"/>
    <n v="100.56"/>
    <n v="1"/>
    <n v="61030"/>
    <s v="/10/76/80/92/"/>
    <x v="11"/>
    <x v="11"/>
    <n v="99.9"/>
    <n v="34.96"/>
    <s v="34.96"/>
    <s v="/deo-colonia-splash-pitanga-120ml-piatan/p"/>
    <m/>
    <m/>
    <m/>
    <m/>
    <s v="12.46"/>
    <n v="0"/>
    <s v="100.56"/>
    <s v="-186.84"/>
    <s v="Esquenta com 65% OFF, Frete grátis"/>
    <m/>
    <m/>
    <s v="06367100008871"/>
    <s v="tfddmr"/>
    <m/>
    <s v="Piatan"/>
    <s v="Obsolete"/>
    <m/>
    <m/>
    <m/>
    <m/>
    <m/>
    <s v="pagarme"/>
    <n v="490234"/>
    <n v="3435637641"/>
    <n v="3435637641"/>
    <n v="498442"/>
    <n v="4777"/>
    <m/>
    <m/>
    <m/>
    <m/>
    <m/>
    <s v="2024-10-24 20:21:48Z"/>
    <m/>
    <m/>
    <s v="0F5CF0B9F9464B1387130D7D88C08AC4"/>
    <s v="DA29E22D4A10441DBED7BC087F1D119E"/>
    <m/>
    <n v="1"/>
    <m/>
    <s v="false"/>
    <n v="0"/>
    <s v="NA"/>
    <s v="NA"/>
    <s v="BRL"/>
    <m/>
    <s v="003003009"/>
    <s v="BRA"/>
    <s v="003003009"/>
    <m/>
    <s v="Faturado"/>
    <m/>
  </r>
  <r>
    <s v="Marketplace"/>
    <x v="55"/>
    <n v="514731"/>
    <d v="2024-10-24T00:00:00"/>
    <x v="55"/>
    <s v="Rachel"/>
    <s v="Paiva"/>
    <n v="65609395291"/>
    <s v="rachelpaivamk@gmail.com"/>
    <n v="5582994309797"/>
    <s v="AL"/>
    <s v="Maceió"/>
    <n v="5189458168833"/>
    <s v="residential"/>
    <s v="Rachel Paiva"/>
    <s v="Rua Dois de Dezembro"/>
    <n v="58"/>
    <s v="Papelaria didáticos "/>
    <s v="Centro"/>
    <m/>
    <s v="57020-120"/>
    <s v="Jadlog"/>
    <s v="PN Jadlog2"/>
    <s v="2024-11-07 08:00:00Z"/>
    <s v="10bd"/>
    <s v="Faturado"/>
    <s v="2024-10-25 15:20:10Z"/>
    <m/>
    <m/>
    <m/>
    <x v="0"/>
    <s v="Visa"/>
    <n v="2"/>
    <n v="100.56"/>
    <n v="2"/>
    <n v="1110"/>
    <s v="/10/76/79/89/"/>
    <x v="3"/>
    <x v="3"/>
    <n v="21.9"/>
    <n v="7.66"/>
    <s v="15.32"/>
    <s v="/gel-dental-natural-de-hortela-com-gengibre-e-melaleuca-90g/p"/>
    <m/>
    <m/>
    <m/>
    <m/>
    <s v="0.05"/>
    <n v="0"/>
    <s v="100.56"/>
    <s v="-186.84"/>
    <s v="Esquenta com 65% OFF, Frete grátis"/>
    <m/>
    <m/>
    <s v="06367100008871"/>
    <s v="tfddmr"/>
    <m/>
    <s v="Piatan"/>
    <s v="Obsolete"/>
    <m/>
    <m/>
    <m/>
    <m/>
    <m/>
    <s v="pagarme"/>
    <n v="490234"/>
    <n v="3435637641"/>
    <n v="3435637641"/>
    <n v="498442"/>
    <n v="4777"/>
    <m/>
    <m/>
    <m/>
    <m/>
    <m/>
    <s v="2024-10-24 20:21:48Z"/>
    <m/>
    <m/>
    <s v="0F5CF0B9F9464B1387130D7D88C08AC4"/>
    <s v="DA29E22D4A10441DBED7BC087F1D119E"/>
    <m/>
    <n v="1"/>
    <m/>
    <s v="false"/>
    <n v="0"/>
    <s v="NA"/>
    <s v="NA"/>
    <s v="BRL"/>
    <m/>
    <s v="003003009"/>
    <s v="BRA"/>
    <s v="003003009"/>
    <m/>
    <s v="Faturado"/>
    <m/>
  </r>
  <r>
    <s v="Marketplace"/>
    <x v="55"/>
    <n v="514731"/>
    <d v="2024-10-24T00:00:00"/>
    <x v="55"/>
    <s v="Rachel"/>
    <s v="Paiva"/>
    <n v="65609395291"/>
    <s v="rachelpaivamk@gmail.com"/>
    <n v="5582994309797"/>
    <s v="AL"/>
    <s v="Maceió"/>
    <n v="5189458168833"/>
    <s v="residential"/>
    <s v="Rachel Paiva"/>
    <s v="Rua Dois de Dezembro"/>
    <n v="58"/>
    <s v="Papelaria didáticos "/>
    <s v="Centro"/>
    <m/>
    <s v="57020-120"/>
    <s v="Jadlog"/>
    <s v="PN Jadlog2"/>
    <s v="2024-11-07 08:00:00Z"/>
    <s v="10bd"/>
    <s v="Faturado"/>
    <s v="2024-10-25 15:20:10Z"/>
    <m/>
    <m/>
    <m/>
    <x v="0"/>
    <s v="Visa"/>
    <n v="2"/>
    <n v="100.56"/>
    <n v="2"/>
    <n v="1006"/>
    <s v="/10/76/79/89/"/>
    <x v="2"/>
    <x v="2"/>
    <n v="21.9"/>
    <n v="7.66"/>
    <s v="15.32"/>
    <s v="/gel-dental-natural-de-roma-e-melaleuca-90g/p"/>
    <m/>
    <m/>
    <m/>
    <m/>
    <s v="0.05"/>
    <n v="0"/>
    <s v="100.56"/>
    <s v="-186.84"/>
    <s v="Esquenta com 65% OFF, Frete grátis"/>
    <m/>
    <m/>
    <s v="06367100008871"/>
    <s v="tfddmr"/>
    <m/>
    <s v="Piatan"/>
    <s v="Obsolete"/>
    <m/>
    <m/>
    <m/>
    <m/>
    <m/>
    <s v="pagarme"/>
    <n v="490234"/>
    <n v="3435637641"/>
    <n v="3435637641"/>
    <n v="498442"/>
    <n v="4777"/>
    <m/>
    <m/>
    <m/>
    <m/>
    <m/>
    <s v="2024-10-24 20:21:48Z"/>
    <m/>
    <m/>
    <s v="0F5CF0B9F9464B1387130D7D88C08AC4"/>
    <s v="DA29E22D4A10441DBED7BC087F1D119E"/>
    <m/>
    <n v="1"/>
    <m/>
    <s v="false"/>
    <n v="0"/>
    <s v="NA"/>
    <s v="NA"/>
    <s v="BRL"/>
    <m/>
    <s v="003003009"/>
    <s v="BRA"/>
    <s v="003003009"/>
    <m/>
    <s v="Faturado"/>
    <m/>
  </r>
  <r>
    <s v="Marketplace"/>
    <x v="55"/>
    <n v="514731"/>
    <d v="2024-10-24T00:00:00"/>
    <x v="55"/>
    <s v="Rachel"/>
    <s v="Paiva"/>
    <n v="65609395291"/>
    <s v="rachelpaivamk@gmail.com"/>
    <n v="5582994309797"/>
    <s v="AL"/>
    <s v="Maceió"/>
    <n v="5189458168833"/>
    <s v="residential"/>
    <s v="Rachel Paiva"/>
    <s v="Rua Dois de Dezembro"/>
    <n v="58"/>
    <s v="Papelaria didáticos "/>
    <s v="Centro"/>
    <m/>
    <s v="57020-120"/>
    <s v="Jadlog"/>
    <s v="PN Jadlog2"/>
    <s v="2024-11-07 08:00:00Z"/>
    <s v="10bd"/>
    <s v="Faturado"/>
    <s v="2024-10-25 15:20:10Z"/>
    <m/>
    <m/>
    <m/>
    <x v="0"/>
    <s v="Visa"/>
    <n v="2"/>
    <n v="100.56"/>
    <n v="1"/>
    <n v="61010"/>
    <s v="/10/76/80/92/"/>
    <x v="7"/>
    <x v="7"/>
    <n v="99.9"/>
    <n v="34.96"/>
    <s v="34.96"/>
    <s v="/deo-colonia-splash-jasmim-manaca-120ml-piatan/p"/>
    <m/>
    <m/>
    <m/>
    <m/>
    <s v="12.48"/>
    <n v="0"/>
    <s v="100.56"/>
    <s v="-186.84"/>
    <s v="Esquenta com 65% OFF, Frete grátis"/>
    <m/>
    <m/>
    <s v="06367100008871"/>
    <s v="tfddmr"/>
    <m/>
    <s v="Piatan"/>
    <s v="Obsolete"/>
    <m/>
    <m/>
    <m/>
    <m/>
    <m/>
    <s v="pagarme"/>
    <n v="490234"/>
    <n v="3435637641"/>
    <n v="3435637641"/>
    <n v="498442"/>
    <n v="4777"/>
    <m/>
    <m/>
    <m/>
    <m/>
    <m/>
    <s v="2024-10-24 20:21:48Z"/>
    <m/>
    <m/>
    <s v="0F5CF0B9F9464B1387130D7D88C08AC4"/>
    <s v="DA29E22D4A10441DBED7BC087F1D119E"/>
    <m/>
    <n v="1"/>
    <m/>
    <s v="false"/>
    <n v="0"/>
    <s v="NA"/>
    <s v="NA"/>
    <s v="BRL"/>
    <m/>
    <s v="003003009"/>
    <s v="BRA"/>
    <s v="003003009"/>
    <m/>
    <s v="Faturado"/>
    <m/>
  </r>
  <r>
    <s v="Marketplace"/>
    <x v="56"/>
    <n v="514729"/>
    <d v="2024-10-24T00:00:00"/>
    <x v="56"/>
    <s v="Márcia"/>
    <s v="Pereira"/>
    <n v="29220646897"/>
    <s v="marcia.tecnologa@gmail.com"/>
    <n v="5511983483101"/>
    <s v="SP"/>
    <s v="São Paulo"/>
    <n v="1720097790664"/>
    <s v="residential"/>
    <s v="Márcia M. Pereira"/>
    <s v="Rua Joaquim Antunes"/>
    <n v="727"/>
    <s v="conj 14"/>
    <s v="Pinheiros"/>
    <m/>
    <s v="05415-012"/>
    <s v="Jadlog"/>
    <s v="PN Jadlog"/>
    <s v="2024-10-30 08:00:00Z"/>
    <s v="4bd"/>
    <s v="Faturado"/>
    <s v="2024-10-25 15:20:11Z"/>
    <s v="cpc"/>
    <s v="meta"/>
    <s v="[GE] [Vendas] Remarketing"/>
    <x v="0"/>
    <s v="Mastercard"/>
    <n v="5"/>
    <n v="85.5"/>
    <n v="1"/>
    <n v="61010"/>
    <s v="/10/76/80/92/"/>
    <x v="7"/>
    <x v="7"/>
    <n v="99.9"/>
    <n v="34.96"/>
    <s v="34.96"/>
    <s v="/deo-colonia-splash-jasmim-manaca-120ml-piatan/p"/>
    <m/>
    <m/>
    <m/>
    <m/>
    <s v="19.75"/>
    <s v="19.75"/>
    <s v="85.5"/>
    <s v="-121.9"/>
    <s v="Esquenta com 65% OFF"/>
    <m/>
    <m/>
    <s v="06367100008872"/>
    <s v="tfddmr"/>
    <m/>
    <s v="Piatan"/>
    <s v="Obsolete"/>
    <m/>
    <m/>
    <m/>
    <m/>
    <m/>
    <s v="pagarme"/>
    <s v="013092"/>
    <n v="3435598271"/>
    <n v="3435598271"/>
    <n v="535081"/>
    <n v="8332"/>
    <m/>
    <m/>
    <m/>
    <m/>
    <m/>
    <s v="2024-10-24 20:12:49Z"/>
    <m/>
    <m/>
    <s v="8EACA4B52DA54C9E98700C27BEEF4DF6"/>
    <s v="B4136F13E24B434FB48AC893AFC783E3"/>
    <m/>
    <n v="1"/>
    <m/>
    <s v="false"/>
    <n v="0"/>
    <s v="NA"/>
    <s v="NA"/>
    <s v="BRL"/>
    <m/>
    <s v="003003010"/>
    <s v="BRA"/>
    <s v="003003010"/>
    <m/>
    <s v="Faturado"/>
    <m/>
  </r>
  <r>
    <s v="Marketplace"/>
    <x v="56"/>
    <n v="514729"/>
    <d v="2024-10-24T00:00:00"/>
    <x v="56"/>
    <s v="Márcia"/>
    <s v="Pereira"/>
    <n v="29220646897"/>
    <s v="marcia.tecnologa@gmail.com"/>
    <n v="5511983483101"/>
    <s v="SP"/>
    <s v="São Paulo"/>
    <n v="1720097790664"/>
    <s v="residential"/>
    <s v="Márcia M. Pereira"/>
    <s v="Rua Joaquim Antunes"/>
    <n v="727"/>
    <s v="conj 14"/>
    <s v="Pinheiros"/>
    <m/>
    <s v="05415-012"/>
    <s v="Jadlog"/>
    <s v="PN Jadlog"/>
    <s v="2024-10-30 08:00:00Z"/>
    <s v="4bd"/>
    <s v="Faturado"/>
    <s v="2024-10-25 15:20:11Z"/>
    <s v="cpc"/>
    <s v="meta"/>
    <s v="[GE] [Vendas] Remarketing"/>
    <x v="0"/>
    <s v="Mastercard"/>
    <n v="5"/>
    <n v="85.5"/>
    <n v="4"/>
    <n v="1110"/>
    <s v="/10/76/79/89/"/>
    <x v="3"/>
    <x v="3"/>
    <n v="21.9"/>
    <n v="7.66"/>
    <s v="30.64"/>
    <s v="/gel-dental-natural-de-hortela-com-gengibre-e-melaleuca-90g/p"/>
    <m/>
    <m/>
    <m/>
    <m/>
    <s v="0.15"/>
    <s v="0.15"/>
    <s v="85.5"/>
    <s v="-121.9"/>
    <s v="Esquenta com 65% OFF"/>
    <m/>
    <m/>
    <s v="06367100008872"/>
    <s v="tfddmr"/>
    <m/>
    <s v="Piatan"/>
    <s v="Obsolete"/>
    <m/>
    <m/>
    <m/>
    <m/>
    <m/>
    <s v="pagarme"/>
    <s v="013092"/>
    <n v="3435598271"/>
    <n v="3435598271"/>
    <n v="535081"/>
    <n v="8332"/>
    <m/>
    <m/>
    <m/>
    <m/>
    <m/>
    <s v="2024-10-24 20:12:49Z"/>
    <m/>
    <m/>
    <s v="8EACA4B52DA54C9E98700C27BEEF4DF6"/>
    <s v="B4136F13E24B434FB48AC893AFC783E3"/>
    <m/>
    <n v="1"/>
    <m/>
    <s v="false"/>
    <n v="0"/>
    <s v="NA"/>
    <s v="NA"/>
    <s v="BRL"/>
    <m/>
    <s v="003003010"/>
    <s v="BRA"/>
    <s v="003003010"/>
    <m/>
    <s v="Faturado"/>
    <m/>
  </r>
  <r>
    <s v="Marketplace"/>
    <x v="57"/>
    <n v="514721"/>
    <d v="2024-10-24T00:00:00"/>
    <x v="57"/>
    <s v="DAFRY"/>
    <s v="PARENTE"/>
    <n v="72294116100"/>
    <s v="frydadf@hotmail.com"/>
    <n v="5561985987691"/>
    <s v="DF"/>
    <s v="Brasília"/>
    <n v="5189397693558"/>
    <s v="residential"/>
    <s v="DAFRY PARENTE"/>
    <s v="Quadra Quadra 302 Conjunto 3"/>
    <s v="LOTE 4/11  APTO  804"/>
    <s v="RES. BOULEVARD DAS ACACIAS"/>
    <s v="Samambaia Sul (Samambaia)"/>
    <m/>
    <s v="72300-635"/>
    <s v="PAC"/>
    <s v="PN Correios PAC"/>
    <s v="2024-10-31 16:53:06Z"/>
    <s v="5bd"/>
    <s v="Faturado"/>
    <s v="2024-10-28 09:50:52Z"/>
    <m/>
    <m/>
    <m/>
    <x v="2"/>
    <s v="Mastercard"/>
    <n v="1"/>
    <n v="103.37"/>
    <n v="4"/>
    <n v="1110"/>
    <s v="/10/76/79/89/"/>
    <x v="3"/>
    <x v="3"/>
    <n v="21.9"/>
    <n v="7.43"/>
    <s v="29.72"/>
    <s v="/gel-dental-natural-de-hortela-com-gengibre-e-melaleuca-90g/p"/>
    <m/>
    <m/>
    <m/>
    <m/>
    <s v="4.43"/>
    <n v="0"/>
    <s v="103.37"/>
    <s v="-188.32"/>
    <s v="Esquenta com 65% OFF, Livelo, Frete grátis"/>
    <m/>
    <m/>
    <s v="AK600635875BR"/>
    <s v="tfddmr"/>
    <m/>
    <s v="Piatan"/>
    <s v="Obsolete"/>
    <m/>
    <m/>
    <m/>
    <m/>
    <m/>
    <s v="pagarme"/>
    <s v="033726"/>
    <n v="3434481546"/>
    <n v="3434481546"/>
    <n v="530049"/>
    <n v="2181"/>
    <m/>
    <m/>
    <m/>
    <m/>
    <m/>
    <s v="2024-10-24 16:53:47Z"/>
    <m/>
    <m/>
    <s v="7DCACF687DAD49CDA35E217F179D95C8"/>
    <s v="0D6FD9F2306545E78FB91B439F3DC50B"/>
    <m/>
    <n v="1"/>
    <m/>
    <s v="false"/>
    <n v="0"/>
    <s v="NA"/>
    <s v="NA"/>
    <s v="BRL"/>
    <m/>
    <s v="003003027"/>
    <s v="BRA"/>
    <s v="003003027"/>
    <m/>
    <s v="Faturado"/>
    <m/>
  </r>
  <r>
    <s v="Marketplace"/>
    <x v="57"/>
    <n v="514721"/>
    <d v="2024-10-24T00:00:00"/>
    <x v="57"/>
    <s v="DAFRY"/>
    <s v="PARENTE"/>
    <n v="72294116100"/>
    <s v="frydadf@hotmail.com"/>
    <n v="5561985987691"/>
    <s v="DF"/>
    <s v="Brasília"/>
    <n v="5189397693558"/>
    <s v="residential"/>
    <s v="DAFRY PARENTE"/>
    <s v="Quadra Quadra 302 Conjunto 3"/>
    <s v="LOTE 4/11  APTO  804"/>
    <s v="RES. BOULEVARD DAS ACACIAS"/>
    <s v="Samambaia Sul (Samambaia)"/>
    <m/>
    <s v="72300-635"/>
    <s v="PAC"/>
    <s v="PN Correios PAC"/>
    <s v="2024-10-31 16:53:06Z"/>
    <s v="5bd"/>
    <s v="Faturado"/>
    <s v="2024-10-28 09:50:52Z"/>
    <m/>
    <m/>
    <m/>
    <x v="2"/>
    <s v="Mastercard"/>
    <n v="1"/>
    <n v="103.37"/>
    <n v="4"/>
    <n v="1006"/>
    <s v="/10/76/79/89/"/>
    <x v="2"/>
    <x v="2"/>
    <n v="21.9"/>
    <n v="7.43"/>
    <s v="29.72"/>
    <s v="/gel-dental-natural-de-roma-e-melaleuca-90g/p"/>
    <m/>
    <m/>
    <m/>
    <m/>
    <s v="4.43"/>
    <n v="0"/>
    <s v="103.37"/>
    <s v="-188.32"/>
    <s v="Esquenta com 65% OFF, Livelo, Frete grátis"/>
    <m/>
    <m/>
    <s v="AK600635875BR"/>
    <s v="tfddmr"/>
    <m/>
    <s v="Piatan"/>
    <s v="Obsolete"/>
    <m/>
    <m/>
    <m/>
    <m/>
    <m/>
    <s v="pagarme"/>
    <s v="033726"/>
    <n v="3434481546"/>
    <n v="3434481546"/>
    <n v="530049"/>
    <n v="2181"/>
    <m/>
    <m/>
    <m/>
    <m/>
    <m/>
    <s v="2024-10-24 16:53:47Z"/>
    <m/>
    <m/>
    <s v="7DCACF687DAD49CDA35E217F179D95C8"/>
    <s v="0D6FD9F2306545E78FB91B439F3DC50B"/>
    <m/>
    <n v="1"/>
    <m/>
    <s v="false"/>
    <n v="0"/>
    <s v="NA"/>
    <s v="NA"/>
    <s v="BRL"/>
    <m/>
    <s v="003003027"/>
    <s v="BRA"/>
    <s v="003003027"/>
    <m/>
    <s v="Faturado"/>
    <m/>
  </r>
  <r>
    <s v="Marketplace"/>
    <x v="57"/>
    <n v="514721"/>
    <d v="2024-10-24T00:00:00"/>
    <x v="57"/>
    <s v="DAFRY"/>
    <s v="PARENTE"/>
    <n v="72294116100"/>
    <s v="frydadf@hotmail.com"/>
    <n v="5561985987691"/>
    <s v="DF"/>
    <s v="Brasília"/>
    <n v="5189397693558"/>
    <s v="residential"/>
    <s v="DAFRY PARENTE"/>
    <s v="Quadra Quadra 302 Conjunto 3"/>
    <s v="LOTE 4/11  APTO  804"/>
    <s v="RES. BOULEVARD DAS ACACIAS"/>
    <s v="Samambaia Sul (Samambaia)"/>
    <m/>
    <s v="72300-635"/>
    <s v="PAC"/>
    <s v="PN Correios PAC"/>
    <s v="2024-10-31 16:53:06Z"/>
    <s v="5bd"/>
    <s v="Faturado"/>
    <s v="2024-10-28 09:50:52Z"/>
    <m/>
    <m/>
    <m/>
    <x v="2"/>
    <s v="Mastercard"/>
    <n v="1"/>
    <n v="103.37"/>
    <n v="5"/>
    <n v="1111"/>
    <s v="/10/76/79/89/"/>
    <x v="6"/>
    <x v="6"/>
    <n v="21.9"/>
    <n v="7.43"/>
    <s v="37.15"/>
    <s v="/gel-dental-natural-de-carvao-ativado-90g/p"/>
    <m/>
    <m/>
    <m/>
    <m/>
    <s v="5.52"/>
    <n v="0"/>
    <s v="103.37"/>
    <s v="-188.32"/>
    <s v="Esquenta com 65% OFF, Livelo, Frete grátis"/>
    <m/>
    <m/>
    <s v="AK600635875BR"/>
    <s v="tfddmr"/>
    <m/>
    <s v="Piatan"/>
    <s v="Obsolete"/>
    <m/>
    <m/>
    <m/>
    <m/>
    <m/>
    <s v="pagarme"/>
    <s v="033726"/>
    <n v="3434481546"/>
    <n v="3434481546"/>
    <n v="530049"/>
    <n v="2181"/>
    <m/>
    <m/>
    <m/>
    <m/>
    <m/>
    <s v="2024-10-24 16:53:47Z"/>
    <m/>
    <m/>
    <s v="7DCACF687DAD49CDA35E217F179D95C8"/>
    <s v="0D6FD9F2306545E78FB91B439F3DC50B"/>
    <m/>
    <n v="1"/>
    <m/>
    <s v="false"/>
    <n v="0"/>
    <s v="NA"/>
    <s v="NA"/>
    <s v="BRL"/>
    <m/>
    <s v="003003027"/>
    <s v="BRA"/>
    <s v="003003027"/>
    <m/>
    <s v="Faturado"/>
    <m/>
  </r>
  <r>
    <s v="Marketplace"/>
    <x v="57"/>
    <n v="514721"/>
    <d v="2024-10-24T00:00:00"/>
    <x v="57"/>
    <s v="DAFRY"/>
    <s v="PARENTE"/>
    <n v="72294116100"/>
    <s v="frydadf@hotmail.com"/>
    <n v="5561985987691"/>
    <s v="DF"/>
    <s v="Brasília"/>
    <n v="5189397693558"/>
    <s v="residential"/>
    <s v="DAFRY PARENTE"/>
    <s v="Quadra Quadra 302 Conjunto 3"/>
    <s v="LOTE 4/11  APTO  804"/>
    <s v="RES. BOULEVARD DAS ACACIAS"/>
    <s v="Samambaia Sul (Samambaia)"/>
    <m/>
    <s v="72300-635"/>
    <s v="PAC"/>
    <s v="PN Correios PAC"/>
    <s v="2024-10-31 16:53:06Z"/>
    <s v="5bd"/>
    <s v="Faturado"/>
    <s v="2024-10-28 09:50:52Z"/>
    <m/>
    <m/>
    <m/>
    <x v="2"/>
    <s v="Mastercard"/>
    <n v="1"/>
    <n v="103.37"/>
    <n v="1"/>
    <n v="142807"/>
    <s v="/10/76/82/96/"/>
    <x v="15"/>
    <x v="15"/>
    <n v="6.99"/>
    <n v="6.78"/>
    <s v="6.78"/>
    <s v="/mini-protetor-facial-sunveg-5g/p"/>
    <m/>
    <m/>
    <m/>
    <m/>
    <s v="1.11"/>
    <n v="0"/>
    <s v="103.37"/>
    <s v="-188.32"/>
    <s v="Esquenta com 65% OFF, Livelo, Frete grátis"/>
    <m/>
    <m/>
    <s v="AK600635875BR"/>
    <s v="tfddmr"/>
    <m/>
    <s v="Piatan"/>
    <s v="Obsolete"/>
    <m/>
    <m/>
    <m/>
    <m/>
    <m/>
    <s v="pagarme"/>
    <s v="033726"/>
    <n v="3434481546"/>
    <n v="3434481546"/>
    <n v="530049"/>
    <n v="2181"/>
    <m/>
    <m/>
    <m/>
    <m/>
    <m/>
    <s v="2024-10-24 16:53:47Z"/>
    <m/>
    <m/>
    <s v="7DCACF687DAD49CDA35E217F179D95C8"/>
    <s v="0D6FD9F2306545E78FB91B439F3DC50B"/>
    <m/>
    <n v="1"/>
    <m/>
    <s v="false"/>
    <n v="0"/>
    <s v="NA"/>
    <s v="NA"/>
    <s v="BRL"/>
    <m/>
    <s v="003003027"/>
    <s v="BRA"/>
    <s v="003003027"/>
    <m/>
    <s v="Faturado"/>
    <m/>
  </r>
  <r>
    <s v="Marketplace"/>
    <x v="58"/>
    <n v="514719"/>
    <d v="2024-10-24T00:00:00"/>
    <x v="58"/>
    <s v="Gabriella"/>
    <s v="Parrode"/>
    <s v="03557658104"/>
    <s v="gabriellaparrodembarbosa@gmail.com"/>
    <n v="5562993369898"/>
    <s v="GO"/>
    <s v="Goiânia"/>
    <n v="5189398078854"/>
    <s v="residential"/>
    <s v="Gabriella Parrode"/>
    <s v="Rua 17"/>
    <n v="201"/>
    <s v="Apto 102"/>
    <s v="Setor Oeste"/>
    <m/>
    <s v="74140-050"/>
    <s v="Sedex"/>
    <s v="PN Correios Sedex"/>
    <s v="2024-10-25 16:51:31Z"/>
    <s v="1bd"/>
    <s v="Faturado"/>
    <s v="2024-10-28 09:50:54Z"/>
    <m/>
    <m/>
    <m/>
    <x v="1"/>
    <s v="Visa"/>
    <n v="3"/>
    <n v="205.3"/>
    <n v="1"/>
    <n v="2201"/>
    <s v="/10/76/78/223/"/>
    <x v="17"/>
    <x v="17"/>
    <n v="49.9"/>
    <n v="15.71"/>
    <s v="15.71"/>
    <s v="/shampoo-hidrata-para-cabelos-ressecados-e-com-quimica-300ml/p"/>
    <m/>
    <m/>
    <m/>
    <m/>
    <s v="1.77"/>
    <n v="0"/>
    <s v="205.3"/>
    <s v="-94.2"/>
    <s v="Esquenta com 65% OFF, Primeira Compra, Frete grátis"/>
    <m/>
    <m/>
    <s v="AA338184338BR"/>
    <s v="tfddmr"/>
    <m/>
    <s v="Piatan"/>
    <s v="Obsolete"/>
    <m/>
    <m/>
    <m/>
    <m/>
    <m/>
    <s v="pagarme"/>
    <s v="021288"/>
    <n v="3434468232"/>
    <n v="3434468232"/>
    <n v="483151"/>
    <n v="7853"/>
    <m/>
    <m/>
    <m/>
    <m/>
    <m/>
    <s v="2024-10-24 16:51:29Z"/>
    <m/>
    <m/>
    <s v="A2248BF2F57541579E5A7CDD92081601"/>
    <s v="B7667B1ADA9E478BB69A78C0282D669F"/>
    <m/>
    <n v="1"/>
    <m/>
    <s v="false"/>
    <n v="0"/>
    <s v="NA"/>
    <s v="NA"/>
    <s v="BRL"/>
    <m/>
    <s v="003003028"/>
    <s v="BRA"/>
    <s v="003003028"/>
    <m/>
    <s v="Faturado"/>
    <m/>
  </r>
  <r>
    <s v="Marketplace"/>
    <x v="58"/>
    <n v="514719"/>
    <d v="2024-10-24T00:00:00"/>
    <x v="58"/>
    <s v="Gabriella"/>
    <s v="Parrode"/>
    <s v="03557658104"/>
    <s v="gabriellaparrodembarbosa@gmail.com"/>
    <n v="5562993369898"/>
    <s v="GO"/>
    <s v="Goiânia"/>
    <n v="5189398078854"/>
    <s v="residential"/>
    <s v="Gabriella Parrode"/>
    <s v="Rua 17"/>
    <n v="201"/>
    <s v="Apto 102"/>
    <s v="Setor Oeste"/>
    <m/>
    <s v="74140-050"/>
    <s v="Sedex"/>
    <s v="PN Correios Sedex"/>
    <s v="2024-10-25 16:51:31Z"/>
    <s v="1bd"/>
    <s v="Faturado"/>
    <s v="2024-10-28 09:50:54Z"/>
    <m/>
    <m/>
    <m/>
    <x v="1"/>
    <s v="Visa"/>
    <n v="3"/>
    <n v="205.3"/>
    <n v="1"/>
    <n v="2103"/>
    <s v="/10/76/78/221/"/>
    <x v="14"/>
    <x v="14"/>
    <n v="59.9"/>
    <n v="18.86"/>
    <s v="18.86"/>
    <s v="/mascara-capilar-detox-piatan-280g/p"/>
    <m/>
    <m/>
    <m/>
    <m/>
    <s v="1.78"/>
    <n v="0"/>
    <s v="205.3"/>
    <s v="-94.2"/>
    <s v="Esquenta com 65% OFF, Primeira Compra, Frete grátis"/>
    <m/>
    <m/>
    <s v="AA338184338BR"/>
    <s v="tfddmr"/>
    <m/>
    <s v="Piatan"/>
    <s v="Obsolete"/>
    <m/>
    <m/>
    <m/>
    <m/>
    <m/>
    <s v="pagarme"/>
    <s v="021288"/>
    <n v="3434468232"/>
    <n v="3434468232"/>
    <n v="483151"/>
    <n v="7853"/>
    <m/>
    <m/>
    <m/>
    <m/>
    <m/>
    <s v="2024-10-24 16:51:29Z"/>
    <m/>
    <m/>
    <s v="A2248BF2F57541579E5A7CDD92081601"/>
    <s v="B7667B1ADA9E478BB69A78C0282D669F"/>
    <m/>
    <n v="1"/>
    <m/>
    <s v="false"/>
    <n v="0"/>
    <s v="NA"/>
    <s v="NA"/>
    <s v="BRL"/>
    <m/>
    <s v="003003028"/>
    <s v="BRA"/>
    <s v="003003028"/>
    <m/>
    <s v="Faturado"/>
    <m/>
  </r>
  <r>
    <s v="Marketplace"/>
    <x v="58"/>
    <n v="514719"/>
    <d v="2024-10-24T00:00:00"/>
    <x v="58"/>
    <s v="Gabriella"/>
    <s v="Parrode"/>
    <s v="03557658104"/>
    <s v="gabriellaparrodembarbosa@gmail.com"/>
    <n v="5562993369898"/>
    <s v="GO"/>
    <s v="Goiânia"/>
    <n v="5189398078854"/>
    <s v="residential"/>
    <s v="Gabriella Parrode"/>
    <s v="Rua 17"/>
    <n v="201"/>
    <s v="Apto 102"/>
    <s v="Setor Oeste"/>
    <m/>
    <s v="74140-050"/>
    <s v="Sedex"/>
    <s v="PN Correios Sedex"/>
    <s v="2024-10-25 16:51:31Z"/>
    <s v="1bd"/>
    <s v="Faturado"/>
    <s v="2024-10-28 09:50:54Z"/>
    <m/>
    <m/>
    <m/>
    <x v="1"/>
    <s v="Visa"/>
    <n v="3"/>
    <n v="205.3"/>
    <n v="1"/>
    <n v="141653"/>
    <s v="/10/76/78/99/"/>
    <x v="37"/>
    <x v="37"/>
    <n v="69.900000000000006"/>
    <n v="62.91"/>
    <s v="62.91"/>
    <s v="/mascara-liquida-spray-proteina-de-arroz-100-ml/p"/>
    <m/>
    <m/>
    <m/>
    <m/>
    <s v="1.77"/>
    <n v="0"/>
    <s v="205.3"/>
    <s v="-94.2"/>
    <s v="Esquenta com 65% OFF, Primeira Compra, Frete grátis"/>
    <m/>
    <m/>
    <s v="AA338184338BR"/>
    <s v="tfddmr"/>
    <m/>
    <s v="Piatan"/>
    <s v="Obsolete"/>
    <m/>
    <m/>
    <m/>
    <m/>
    <m/>
    <s v="pagarme"/>
    <s v="021288"/>
    <n v="3434468232"/>
    <n v="3434468232"/>
    <n v="483151"/>
    <n v="7853"/>
    <m/>
    <m/>
    <m/>
    <m/>
    <m/>
    <s v="2024-10-24 16:51:29Z"/>
    <m/>
    <m/>
    <s v="A2248BF2F57541579E5A7CDD92081601"/>
    <s v="B7667B1ADA9E478BB69A78C0282D669F"/>
    <m/>
    <n v="1"/>
    <m/>
    <s v="false"/>
    <n v="0"/>
    <s v="NA"/>
    <s v="NA"/>
    <s v="BRL"/>
    <m/>
    <s v="003003028"/>
    <s v="BRA"/>
    <s v="003003028"/>
    <m/>
    <s v="Faturado"/>
    <m/>
  </r>
  <r>
    <s v="Marketplace"/>
    <x v="58"/>
    <n v="514719"/>
    <d v="2024-10-24T00:00:00"/>
    <x v="58"/>
    <s v="Gabriella"/>
    <s v="Parrode"/>
    <s v="03557658104"/>
    <s v="gabriellaparrodembarbosa@gmail.com"/>
    <n v="5562993369898"/>
    <s v="GO"/>
    <s v="Goiânia"/>
    <n v="5189398078854"/>
    <s v="residential"/>
    <s v="Gabriella Parrode"/>
    <s v="Rua 17"/>
    <n v="201"/>
    <s v="Apto 102"/>
    <s v="Setor Oeste"/>
    <m/>
    <s v="74140-050"/>
    <s v="Sedex"/>
    <s v="PN Correios Sedex"/>
    <s v="2024-10-25 16:51:31Z"/>
    <s v="1bd"/>
    <s v="Faturado"/>
    <s v="2024-10-28 09:50:54Z"/>
    <m/>
    <m/>
    <m/>
    <x v="1"/>
    <s v="Visa"/>
    <n v="3"/>
    <n v="205.3"/>
    <n v="1"/>
    <n v="142793"/>
    <s v="/10/76/78/100/"/>
    <x v="16"/>
    <x v="16"/>
    <n v="62.9"/>
    <n v="56.61"/>
    <s v="56.61"/>
    <s v="/shampoo-de-rambutan-biotina-300ml/p"/>
    <m/>
    <m/>
    <m/>
    <m/>
    <s v="1.79"/>
    <n v="0"/>
    <s v="205.3"/>
    <s v="-94.2"/>
    <s v="Esquenta com 65% OFF, Primeira Compra, Frete grátis"/>
    <m/>
    <m/>
    <s v="AA338184338BR"/>
    <s v="tfddmr"/>
    <m/>
    <s v="Piatan"/>
    <s v="Obsolete"/>
    <m/>
    <m/>
    <m/>
    <m/>
    <m/>
    <s v="pagarme"/>
    <s v="021288"/>
    <n v="3434468232"/>
    <n v="3434468232"/>
    <n v="483151"/>
    <n v="7853"/>
    <m/>
    <m/>
    <m/>
    <m/>
    <m/>
    <s v="2024-10-24 16:51:29Z"/>
    <m/>
    <m/>
    <s v="A2248BF2F57541579E5A7CDD92081601"/>
    <s v="B7667B1ADA9E478BB69A78C0282D669F"/>
    <m/>
    <n v="1"/>
    <m/>
    <s v="false"/>
    <n v="0"/>
    <s v="NA"/>
    <s v="NA"/>
    <s v="BRL"/>
    <m/>
    <s v="003003028"/>
    <s v="BRA"/>
    <s v="003003028"/>
    <m/>
    <s v="Faturado"/>
    <m/>
  </r>
  <r>
    <s v="Marketplace"/>
    <x v="58"/>
    <n v="514719"/>
    <d v="2024-10-24T00:00:00"/>
    <x v="58"/>
    <s v="Gabriella"/>
    <s v="Parrode"/>
    <s v="03557658104"/>
    <s v="gabriellaparrodembarbosa@gmail.com"/>
    <n v="5562993369898"/>
    <s v="GO"/>
    <s v="Goiânia"/>
    <n v="5189398078854"/>
    <s v="residential"/>
    <s v="Gabriella Parrode"/>
    <s v="Rua 17"/>
    <n v="201"/>
    <s v="Apto 102"/>
    <s v="Setor Oeste"/>
    <m/>
    <s v="74140-050"/>
    <s v="Sedex"/>
    <s v="PN Correios Sedex"/>
    <s v="2024-10-25 16:51:31Z"/>
    <s v="1bd"/>
    <s v="Faturado"/>
    <s v="2024-10-28 09:50:54Z"/>
    <m/>
    <m/>
    <m/>
    <x v="1"/>
    <s v="Visa"/>
    <n v="3"/>
    <n v="205.3"/>
    <n v="1"/>
    <n v="142792"/>
    <s v="/10/76/78/100/"/>
    <x v="38"/>
    <x v="38"/>
    <n v="56.9"/>
    <n v="51.21"/>
    <s v="51.21"/>
    <s v="/condicionador-de-rambutan-biotina-300ml/p"/>
    <m/>
    <m/>
    <m/>
    <m/>
    <s v="1.77"/>
    <n v="0"/>
    <s v="205.3"/>
    <s v="-94.2"/>
    <s v="Esquenta com 65% OFF, Primeira Compra, Frete grátis"/>
    <m/>
    <m/>
    <s v="AA338184338BR"/>
    <s v="tfddmr"/>
    <m/>
    <s v="Piatan"/>
    <s v="Obsolete"/>
    <m/>
    <m/>
    <m/>
    <m/>
    <m/>
    <s v="pagarme"/>
    <s v="021288"/>
    <n v="3434468232"/>
    <n v="3434468232"/>
    <n v="483151"/>
    <n v="7853"/>
    <m/>
    <m/>
    <m/>
    <m/>
    <m/>
    <s v="2024-10-24 16:51:29Z"/>
    <m/>
    <m/>
    <s v="A2248BF2F57541579E5A7CDD92081601"/>
    <s v="B7667B1ADA9E478BB69A78C0282D669F"/>
    <m/>
    <n v="1"/>
    <m/>
    <s v="false"/>
    <n v="0"/>
    <s v="NA"/>
    <s v="NA"/>
    <s v="BRL"/>
    <m/>
    <s v="003003028"/>
    <s v="BRA"/>
    <s v="003003028"/>
    <m/>
    <s v="Faturado"/>
    <m/>
  </r>
  <r>
    <s v="Marketplace"/>
    <x v="59"/>
    <n v="514717"/>
    <d v="2024-10-24T00:00:00"/>
    <x v="59"/>
    <s v="Giuliana "/>
    <s v="Conti"/>
    <n v="21965310818"/>
    <s v="giulianaconti@hotmail.com"/>
    <n v="5511976550663"/>
    <s v="SP"/>
    <s v="São Paulo"/>
    <n v="5189386582206"/>
    <s v="residential"/>
    <s v="Giuliana  Conti"/>
    <s v="Avenida Antônio de Souza Noschese"/>
    <n v="1388"/>
    <m/>
    <s v="Parque Continental"/>
    <m/>
    <s v="05328-000"/>
    <s v="PAC"/>
    <s v="PN Correios PAC"/>
    <s v="2024-10-31 15:52:19Z"/>
    <s v="5bd"/>
    <s v="Faturado"/>
    <s v="2024-10-28 09:50:55Z"/>
    <s v="cpc"/>
    <s v="meta"/>
    <s v="[GE] [Vendas] Sazonais - Interesses"/>
    <x v="0"/>
    <s v="Mastercard"/>
    <n v="2"/>
    <n v="173.94"/>
    <n v="1"/>
    <n v="2201"/>
    <s v="/10/76/78/223/"/>
    <x v="17"/>
    <x v="17"/>
    <n v="49.9"/>
    <n v="17.46"/>
    <s v="17.46"/>
    <s v="/shampoo-hidrata-para-cabelos-ressecados-e-com-quimica-300ml/p"/>
    <m/>
    <m/>
    <m/>
    <m/>
    <s v="0.03"/>
    <n v="0"/>
    <s v="173.94"/>
    <s v="-323.16"/>
    <s v="Esquenta com 65% OFF, Frete grátis"/>
    <m/>
    <m/>
    <s v="AK600636853BR"/>
    <s v="tfddmr"/>
    <m/>
    <s v="Piatan"/>
    <s v="Obsolete"/>
    <m/>
    <m/>
    <m/>
    <m/>
    <m/>
    <s v="pagarme"/>
    <s v="004634"/>
    <n v="3434140181"/>
    <n v="3434140181"/>
    <n v="523431"/>
    <s v="0918"/>
    <m/>
    <m/>
    <m/>
    <m/>
    <m/>
    <s v="2024-10-24 15:52:24Z"/>
    <m/>
    <m/>
    <s v="9B0F5930DCC74621937C7329805F66FB"/>
    <s v="C253A190A0CD41E8BC614346A88E8DD3"/>
    <m/>
    <n v="1"/>
    <m/>
    <s v="false"/>
    <n v="0"/>
    <s v="NA"/>
    <s v="NA"/>
    <s v="BRL"/>
    <m/>
    <s v="003003029"/>
    <s v="BRA"/>
    <s v="003003029"/>
    <m/>
    <s v="Faturado"/>
    <m/>
  </r>
  <r>
    <s v="Marketplace"/>
    <x v="59"/>
    <n v="514717"/>
    <d v="2024-10-24T00:00:00"/>
    <x v="59"/>
    <s v="Giuliana "/>
    <s v="Conti"/>
    <n v="21965310818"/>
    <s v="giulianaconti@hotmail.com"/>
    <n v="5511976550663"/>
    <s v="SP"/>
    <s v="São Paulo"/>
    <n v="5189386582206"/>
    <s v="residential"/>
    <s v="Giuliana  Conti"/>
    <s v="Avenida Antônio de Souza Noschese"/>
    <n v="1388"/>
    <m/>
    <s v="Parque Continental"/>
    <m/>
    <s v="05328-000"/>
    <s v="PAC"/>
    <s v="PN Correios PAC"/>
    <s v="2024-10-31 15:52:19Z"/>
    <s v="5bd"/>
    <s v="Faturado"/>
    <s v="2024-10-28 09:50:55Z"/>
    <s v="cpc"/>
    <s v="meta"/>
    <s v="[GE] [Vendas] Sazonais - Interesses"/>
    <x v="0"/>
    <s v="Mastercard"/>
    <n v="2"/>
    <n v="173.94"/>
    <n v="1"/>
    <n v="142817"/>
    <s v="/10/76/80/92/"/>
    <x v="5"/>
    <x v="5"/>
    <n v="99.9"/>
    <n v="34.96"/>
    <s v="34.96"/>
    <s v="/deo-colonia-splash-cereja-do-cerrado-120ml/p"/>
    <m/>
    <m/>
    <m/>
    <m/>
    <s v="7.27"/>
    <n v="0"/>
    <s v="173.94"/>
    <s v="-323.16"/>
    <s v="Esquenta com 65% OFF, Frete grátis"/>
    <m/>
    <m/>
    <s v="AK600636853BR"/>
    <s v="tfddmr"/>
    <m/>
    <s v="Piatan"/>
    <s v="Obsolete"/>
    <m/>
    <m/>
    <m/>
    <m/>
    <m/>
    <s v="pagarme"/>
    <s v="004634"/>
    <n v="3434140181"/>
    <n v="3434140181"/>
    <n v="523431"/>
    <s v="0918"/>
    <m/>
    <m/>
    <m/>
    <m/>
    <m/>
    <s v="2024-10-24 15:52:24Z"/>
    <m/>
    <m/>
    <s v="9B0F5930DCC74621937C7329805F66FB"/>
    <s v="C253A190A0CD41E8BC614346A88E8DD3"/>
    <m/>
    <n v="1"/>
    <m/>
    <s v="false"/>
    <n v="0"/>
    <s v="NA"/>
    <s v="NA"/>
    <s v="BRL"/>
    <m/>
    <s v="003003029"/>
    <s v="BRA"/>
    <s v="003003029"/>
    <m/>
    <s v="Faturado"/>
    <m/>
  </r>
  <r>
    <s v="Marketplace"/>
    <x v="59"/>
    <n v="514717"/>
    <d v="2024-10-24T00:00:00"/>
    <x v="59"/>
    <s v="Giuliana "/>
    <s v="Conti"/>
    <n v="21965310818"/>
    <s v="giulianaconti@hotmail.com"/>
    <n v="5511976550663"/>
    <s v="SP"/>
    <s v="São Paulo"/>
    <n v="5189386582206"/>
    <s v="residential"/>
    <s v="Giuliana  Conti"/>
    <s v="Avenida Antônio de Souza Noschese"/>
    <n v="1388"/>
    <m/>
    <s v="Parque Continental"/>
    <m/>
    <s v="05328-000"/>
    <s v="PAC"/>
    <s v="PN Correios PAC"/>
    <s v="2024-10-31 15:52:19Z"/>
    <s v="5bd"/>
    <s v="Faturado"/>
    <s v="2024-10-28 09:50:55Z"/>
    <s v="cpc"/>
    <s v="meta"/>
    <s v="[GE] [Vendas] Sazonais - Interesses"/>
    <x v="0"/>
    <s v="Mastercard"/>
    <n v="2"/>
    <n v="173.94"/>
    <n v="2"/>
    <n v="1111"/>
    <s v="/10/76/79/89/"/>
    <x v="6"/>
    <x v="6"/>
    <n v="21.9"/>
    <n v="7.66"/>
    <s v="15.32"/>
    <s v="/gel-dental-natural-de-carvao-ativado-90g/p"/>
    <m/>
    <m/>
    <m/>
    <m/>
    <s v="0.03"/>
    <n v="0"/>
    <s v="173.94"/>
    <s v="-323.16"/>
    <s v="Esquenta com 65% OFF, Frete grátis"/>
    <m/>
    <m/>
    <s v="AK600636853BR"/>
    <s v="tfddmr"/>
    <m/>
    <s v="Piatan"/>
    <s v="Obsolete"/>
    <m/>
    <m/>
    <m/>
    <m/>
    <m/>
    <s v="pagarme"/>
    <s v="004634"/>
    <n v="3434140181"/>
    <n v="3434140181"/>
    <n v="523431"/>
    <s v="0918"/>
    <m/>
    <m/>
    <m/>
    <m/>
    <m/>
    <s v="2024-10-24 15:52:24Z"/>
    <m/>
    <m/>
    <s v="9B0F5930DCC74621937C7329805F66FB"/>
    <s v="C253A190A0CD41E8BC614346A88E8DD3"/>
    <m/>
    <n v="1"/>
    <m/>
    <s v="false"/>
    <n v="0"/>
    <s v="NA"/>
    <s v="NA"/>
    <s v="BRL"/>
    <m/>
    <s v="003003029"/>
    <s v="BRA"/>
    <s v="003003029"/>
    <m/>
    <s v="Faturado"/>
    <m/>
  </r>
  <r>
    <s v="Marketplace"/>
    <x v="59"/>
    <n v="514717"/>
    <d v="2024-10-24T00:00:00"/>
    <x v="59"/>
    <s v="Giuliana "/>
    <s v="Conti"/>
    <n v="21965310818"/>
    <s v="giulianaconti@hotmail.com"/>
    <n v="5511976550663"/>
    <s v="SP"/>
    <s v="São Paulo"/>
    <n v="5189386582206"/>
    <s v="residential"/>
    <s v="Giuliana  Conti"/>
    <s v="Avenida Antônio de Souza Noschese"/>
    <n v="1388"/>
    <m/>
    <s v="Parque Continental"/>
    <m/>
    <s v="05328-000"/>
    <s v="PAC"/>
    <s v="PN Correios PAC"/>
    <s v="2024-10-31 15:52:19Z"/>
    <s v="5bd"/>
    <s v="Faturado"/>
    <s v="2024-10-28 09:50:55Z"/>
    <s v="cpc"/>
    <s v="meta"/>
    <s v="[GE] [Vendas] Sazonais - Interesses"/>
    <x v="0"/>
    <s v="Mastercard"/>
    <n v="2"/>
    <n v="173.94"/>
    <n v="1"/>
    <n v="1006"/>
    <s v="/10/76/79/89/"/>
    <x v="2"/>
    <x v="2"/>
    <n v="21.9"/>
    <n v="7.66"/>
    <s v="7.66"/>
    <s v="/gel-dental-natural-de-roma-e-melaleuca-90g/p"/>
    <m/>
    <m/>
    <m/>
    <m/>
    <s v="0.01"/>
    <n v="0"/>
    <s v="173.94"/>
    <s v="-323.16"/>
    <s v="Esquenta com 65% OFF, Frete grátis"/>
    <m/>
    <m/>
    <s v="AK600636853BR"/>
    <s v="tfddmr"/>
    <m/>
    <s v="Piatan"/>
    <s v="Obsolete"/>
    <m/>
    <m/>
    <m/>
    <m/>
    <m/>
    <s v="pagarme"/>
    <s v="004634"/>
    <n v="3434140181"/>
    <n v="3434140181"/>
    <n v="523431"/>
    <s v="0918"/>
    <m/>
    <m/>
    <m/>
    <m/>
    <m/>
    <s v="2024-10-24 15:52:24Z"/>
    <m/>
    <m/>
    <s v="9B0F5930DCC74621937C7329805F66FB"/>
    <s v="C253A190A0CD41E8BC614346A88E8DD3"/>
    <m/>
    <n v="1"/>
    <m/>
    <s v="false"/>
    <n v="0"/>
    <s v="NA"/>
    <s v="NA"/>
    <s v="BRL"/>
    <m/>
    <s v="003003029"/>
    <s v="BRA"/>
    <s v="003003029"/>
    <m/>
    <s v="Faturado"/>
    <m/>
  </r>
  <r>
    <s v="Marketplace"/>
    <x v="59"/>
    <n v="514717"/>
    <d v="2024-10-24T00:00:00"/>
    <x v="59"/>
    <s v="Giuliana "/>
    <s v="Conti"/>
    <n v="21965310818"/>
    <s v="giulianaconti@hotmail.com"/>
    <n v="5511976550663"/>
    <s v="SP"/>
    <s v="São Paulo"/>
    <n v="5189386582206"/>
    <s v="residential"/>
    <s v="Giuliana  Conti"/>
    <s v="Avenida Antônio de Souza Noschese"/>
    <n v="1388"/>
    <m/>
    <s v="Parque Continental"/>
    <m/>
    <s v="05328-000"/>
    <s v="PAC"/>
    <s v="PN Correios PAC"/>
    <s v="2024-10-31 15:52:19Z"/>
    <s v="5bd"/>
    <s v="Faturado"/>
    <s v="2024-10-28 09:50:55Z"/>
    <s v="cpc"/>
    <s v="meta"/>
    <s v="[GE] [Vendas] Sazonais - Interesses"/>
    <x v="0"/>
    <s v="Mastercard"/>
    <n v="2"/>
    <n v="173.94"/>
    <n v="1"/>
    <n v="2103"/>
    <s v="/10/76/78/221/"/>
    <x v="14"/>
    <x v="14"/>
    <n v="59.9"/>
    <n v="20.96"/>
    <s v="20.96"/>
    <s v="/mascara-capilar-detox-piatan-280g/p"/>
    <m/>
    <m/>
    <m/>
    <m/>
    <s v="0.01"/>
    <n v="0"/>
    <s v="173.94"/>
    <s v="-323.16"/>
    <s v="Esquenta com 65% OFF, Frete grátis"/>
    <m/>
    <m/>
    <s v="AK600636853BR"/>
    <s v="tfddmr"/>
    <m/>
    <s v="Piatan"/>
    <s v="Obsolete"/>
    <m/>
    <m/>
    <m/>
    <m/>
    <m/>
    <s v="pagarme"/>
    <s v="004634"/>
    <n v="3434140181"/>
    <n v="3434140181"/>
    <n v="523431"/>
    <s v="0918"/>
    <m/>
    <m/>
    <m/>
    <m/>
    <m/>
    <s v="2024-10-24 15:52:24Z"/>
    <m/>
    <m/>
    <s v="9B0F5930DCC74621937C7329805F66FB"/>
    <s v="C253A190A0CD41E8BC614346A88E8DD3"/>
    <m/>
    <n v="1"/>
    <m/>
    <s v="false"/>
    <n v="0"/>
    <s v="NA"/>
    <s v="NA"/>
    <s v="BRL"/>
    <m/>
    <s v="003003029"/>
    <s v="BRA"/>
    <s v="003003029"/>
    <m/>
    <s v="Faturado"/>
    <m/>
  </r>
  <r>
    <s v="Marketplace"/>
    <x v="59"/>
    <n v="514717"/>
    <d v="2024-10-24T00:00:00"/>
    <x v="59"/>
    <s v="Giuliana "/>
    <s v="Conti"/>
    <n v="21965310818"/>
    <s v="giulianaconti@hotmail.com"/>
    <n v="5511976550663"/>
    <s v="SP"/>
    <s v="São Paulo"/>
    <n v="5189386582206"/>
    <s v="residential"/>
    <s v="Giuliana  Conti"/>
    <s v="Avenida Antônio de Souza Noschese"/>
    <n v="1388"/>
    <m/>
    <s v="Parque Continental"/>
    <m/>
    <s v="05328-000"/>
    <s v="PAC"/>
    <s v="PN Correios PAC"/>
    <s v="2024-10-31 15:52:19Z"/>
    <s v="5bd"/>
    <s v="Faturado"/>
    <s v="2024-10-28 09:50:55Z"/>
    <s v="cpc"/>
    <s v="meta"/>
    <s v="[GE] [Vendas] Sazonais - Interesses"/>
    <x v="0"/>
    <s v="Mastercard"/>
    <n v="2"/>
    <n v="173.94"/>
    <n v="1"/>
    <n v="61030"/>
    <s v="/10/76/80/92/"/>
    <x v="11"/>
    <x v="11"/>
    <n v="99.9"/>
    <n v="34.96"/>
    <s v="34.96"/>
    <s v="/deo-colonia-splash-pitanga-120ml-piatan/p"/>
    <m/>
    <m/>
    <m/>
    <m/>
    <s v="7.27"/>
    <n v="0"/>
    <s v="173.94"/>
    <s v="-323.16"/>
    <s v="Esquenta com 65% OFF, Frete grátis"/>
    <m/>
    <m/>
    <s v="AK600636853BR"/>
    <s v="tfddmr"/>
    <m/>
    <s v="Piatan"/>
    <s v="Obsolete"/>
    <m/>
    <m/>
    <m/>
    <m/>
    <m/>
    <s v="pagarme"/>
    <s v="004634"/>
    <n v="3434140181"/>
    <n v="3434140181"/>
    <n v="523431"/>
    <s v="0918"/>
    <m/>
    <m/>
    <m/>
    <m/>
    <m/>
    <s v="2024-10-24 15:52:24Z"/>
    <m/>
    <m/>
    <s v="9B0F5930DCC74621937C7329805F66FB"/>
    <s v="C253A190A0CD41E8BC614346A88E8DD3"/>
    <m/>
    <n v="1"/>
    <m/>
    <s v="false"/>
    <n v="0"/>
    <s v="NA"/>
    <s v="NA"/>
    <s v="BRL"/>
    <m/>
    <s v="003003029"/>
    <s v="BRA"/>
    <s v="003003029"/>
    <m/>
    <s v="Faturado"/>
    <m/>
  </r>
  <r>
    <s v="Marketplace"/>
    <x v="59"/>
    <n v="514717"/>
    <d v="2024-10-24T00:00:00"/>
    <x v="59"/>
    <s v="Giuliana "/>
    <s v="Conti"/>
    <n v="21965310818"/>
    <s v="giulianaconti@hotmail.com"/>
    <n v="5511976550663"/>
    <s v="SP"/>
    <s v="São Paulo"/>
    <n v="5189386582206"/>
    <s v="residential"/>
    <s v="Giuliana  Conti"/>
    <s v="Avenida Antônio de Souza Noschese"/>
    <n v="1388"/>
    <m/>
    <s v="Parque Continental"/>
    <m/>
    <s v="05328-000"/>
    <s v="PAC"/>
    <s v="PN Correios PAC"/>
    <s v="2024-10-31 15:52:19Z"/>
    <s v="5bd"/>
    <s v="Faturado"/>
    <s v="2024-10-28 09:50:55Z"/>
    <s v="cpc"/>
    <s v="meta"/>
    <s v="[GE] [Vendas] Sazonais - Interesses"/>
    <x v="0"/>
    <s v="Mastercard"/>
    <n v="2"/>
    <n v="173.94"/>
    <n v="1"/>
    <n v="61050"/>
    <s v="/10/76/80/92/"/>
    <x v="4"/>
    <x v="4"/>
    <n v="99.9"/>
    <n v="34.96"/>
    <s v="34.96"/>
    <s v="/deo-colonia-splash-seriguela-120ml-piatan/p"/>
    <m/>
    <m/>
    <m/>
    <m/>
    <s v="7.27"/>
    <n v="0"/>
    <s v="173.94"/>
    <s v="-323.16"/>
    <s v="Esquenta com 65% OFF, Frete grátis"/>
    <m/>
    <m/>
    <s v="AK600636853BR"/>
    <s v="tfddmr"/>
    <m/>
    <s v="Piatan"/>
    <s v="Obsolete"/>
    <m/>
    <m/>
    <m/>
    <m/>
    <m/>
    <s v="pagarme"/>
    <s v="004634"/>
    <n v="3434140181"/>
    <n v="3434140181"/>
    <n v="523431"/>
    <s v="0918"/>
    <m/>
    <m/>
    <m/>
    <m/>
    <m/>
    <s v="2024-10-24 15:52:24Z"/>
    <m/>
    <m/>
    <s v="9B0F5930DCC74621937C7329805F66FB"/>
    <s v="C253A190A0CD41E8BC614346A88E8DD3"/>
    <m/>
    <n v="1"/>
    <m/>
    <s v="false"/>
    <n v="0"/>
    <s v="NA"/>
    <s v="NA"/>
    <s v="BRL"/>
    <m/>
    <s v="003003029"/>
    <s v="BRA"/>
    <s v="003003029"/>
    <m/>
    <s v="Faturado"/>
    <m/>
  </r>
  <r>
    <s v="Marketplace"/>
    <x v="59"/>
    <n v="514717"/>
    <d v="2024-10-24T00:00:00"/>
    <x v="59"/>
    <s v="Giuliana "/>
    <s v="Conti"/>
    <n v="21965310818"/>
    <s v="giulianaconti@hotmail.com"/>
    <n v="5511976550663"/>
    <s v="SP"/>
    <s v="São Paulo"/>
    <n v="5189386582206"/>
    <s v="residential"/>
    <s v="Giuliana  Conti"/>
    <s v="Avenida Antônio de Souza Noschese"/>
    <n v="1388"/>
    <m/>
    <s v="Parque Continental"/>
    <m/>
    <s v="05328-000"/>
    <s v="PAC"/>
    <s v="PN Correios PAC"/>
    <s v="2024-10-31 15:52:19Z"/>
    <s v="5bd"/>
    <s v="Faturado"/>
    <s v="2024-10-28 09:50:55Z"/>
    <s v="cpc"/>
    <s v="meta"/>
    <s v="[GE] [Vendas] Sazonais - Interesses"/>
    <x v="0"/>
    <s v="Mastercard"/>
    <n v="2"/>
    <n v="173.94"/>
    <n v="1"/>
    <n v="1110"/>
    <s v="/10/76/79/89/"/>
    <x v="3"/>
    <x v="3"/>
    <n v="21.9"/>
    <n v="7.66"/>
    <s v="7.66"/>
    <s v="/gel-dental-natural-de-hortela-com-gengibre-e-melaleuca-90g/p"/>
    <m/>
    <m/>
    <m/>
    <m/>
    <s v="0.01"/>
    <n v="0"/>
    <s v="173.94"/>
    <s v="-323.16"/>
    <s v="Esquenta com 65% OFF, Frete grátis"/>
    <m/>
    <m/>
    <s v="AK600636853BR"/>
    <s v="tfddmr"/>
    <m/>
    <s v="Piatan"/>
    <s v="Obsolete"/>
    <m/>
    <m/>
    <m/>
    <m/>
    <m/>
    <s v="pagarme"/>
    <s v="004634"/>
    <n v="3434140181"/>
    <n v="3434140181"/>
    <n v="523431"/>
    <s v="0918"/>
    <m/>
    <m/>
    <m/>
    <m/>
    <m/>
    <s v="2024-10-24 15:52:24Z"/>
    <m/>
    <m/>
    <s v="9B0F5930DCC74621937C7329805F66FB"/>
    <s v="C253A190A0CD41E8BC614346A88E8DD3"/>
    <m/>
    <n v="1"/>
    <m/>
    <s v="false"/>
    <n v="0"/>
    <s v="NA"/>
    <s v="NA"/>
    <s v="BRL"/>
    <m/>
    <s v="003003029"/>
    <s v="BRA"/>
    <s v="003003029"/>
    <m/>
    <s v="Faturado"/>
    <m/>
  </r>
  <r>
    <s v="Marketplace"/>
    <x v="60"/>
    <n v="514715"/>
    <d v="2024-10-24T00:00:00"/>
    <x v="60"/>
    <s v="Alessandra"/>
    <s v="Jorge"/>
    <n v="26743567825"/>
    <s v="jufnobre@gmail.com"/>
    <n v="5511968582122"/>
    <s v="SP"/>
    <s v="São Paulo"/>
    <n v="5189382443241"/>
    <s v="residential"/>
    <s v="Alessandra Jorge"/>
    <s v="Rua Tucumã"/>
    <n v="435"/>
    <s v="apto 121"/>
    <s v="Jardim Europa"/>
    <m/>
    <s v="01455-010"/>
    <s v="Jadlog"/>
    <s v="PN Jadlog"/>
    <s v="2024-10-29 15:27:25Z"/>
    <s v="3bd"/>
    <s v="Faturado"/>
    <s v="2024-10-25 15:20:14Z"/>
    <m/>
    <m/>
    <m/>
    <x v="0"/>
    <s v="Mastercard"/>
    <n v="2"/>
    <n v="274.56"/>
    <n v="1"/>
    <n v="142819"/>
    <s v="/10/76/82/102/"/>
    <x v="39"/>
    <x v="39"/>
    <n v="129.9"/>
    <n v="129.9"/>
    <s v="129.9"/>
    <s v="/serum-diurno-resveratrol-30ml/p"/>
    <m/>
    <m/>
    <m/>
    <m/>
    <s v="0.04"/>
    <n v="0"/>
    <s v="274.56"/>
    <s v="-64.94"/>
    <s v="Frete grátis, Esquenta com 65% OFF"/>
    <m/>
    <m/>
    <s v="06367100008873"/>
    <s v="tfddmr"/>
    <m/>
    <s v="Piatan"/>
    <s v="Obsolete"/>
    <m/>
    <m/>
    <m/>
    <m/>
    <m/>
    <s v="pagarme"/>
    <s v="074413"/>
    <n v="3434014957"/>
    <n v="3434014957"/>
    <n v="548474"/>
    <s v="0307"/>
    <m/>
    <m/>
    <m/>
    <m/>
    <m/>
    <s v="2024-10-24 15:27:33Z"/>
    <m/>
    <m/>
    <s v="CFD68EACA261457B94D68216354C5771"/>
    <s v="4C9655BA0BF94AF8A5790C4D815279AD"/>
    <m/>
    <n v="1"/>
    <m/>
    <s v="false"/>
    <n v="0"/>
    <s v="NA"/>
    <s v="NA"/>
    <s v="BRL"/>
    <m/>
    <s v="003003011"/>
    <s v="BRA"/>
    <s v="003003011"/>
    <m/>
    <s v="Faturado"/>
    <m/>
  </r>
  <r>
    <s v="Marketplace"/>
    <x v="60"/>
    <n v="514715"/>
    <d v="2024-10-24T00:00:00"/>
    <x v="60"/>
    <s v="Alessandra"/>
    <s v="Jorge"/>
    <n v="26743567825"/>
    <s v="jufnobre@gmail.com"/>
    <n v="5511968582122"/>
    <s v="SP"/>
    <s v="São Paulo"/>
    <n v="5189382443241"/>
    <s v="residential"/>
    <s v="Alessandra Jorge"/>
    <s v="Rua Tucumã"/>
    <n v="435"/>
    <s v="apto 121"/>
    <s v="Jardim Europa"/>
    <m/>
    <s v="01455-010"/>
    <s v="Jadlog"/>
    <s v="PN Jadlog"/>
    <s v="2024-10-29 15:27:25Z"/>
    <s v="3bd"/>
    <s v="Faturado"/>
    <s v="2024-10-25 15:20:14Z"/>
    <m/>
    <m/>
    <m/>
    <x v="0"/>
    <s v="Mastercard"/>
    <n v="2"/>
    <n v="274.56"/>
    <n v="1"/>
    <n v="142795"/>
    <s v="/10/76/79/87/"/>
    <x v="24"/>
    <x v="24"/>
    <n v="34.9"/>
    <n v="34.9"/>
    <s v="34.9"/>
    <s v="/sabonete-liquido-intimo-melaleuca-aloe-vera-150-ml/p"/>
    <m/>
    <m/>
    <m/>
    <m/>
    <s v="0.04"/>
    <n v="0"/>
    <s v="274.56"/>
    <s v="-64.94"/>
    <s v="Frete grátis, Esquenta com 65% OFF"/>
    <m/>
    <m/>
    <s v="06367100008873"/>
    <s v="tfddmr"/>
    <m/>
    <s v="Piatan"/>
    <s v="Obsolete"/>
    <m/>
    <m/>
    <m/>
    <m/>
    <m/>
    <s v="pagarme"/>
    <s v="074413"/>
    <n v="3434014957"/>
    <n v="3434014957"/>
    <n v="548474"/>
    <s v="0307"/>
    <m/>
    <m/>
    <m/>
    <m/>
    <m/>
    <s v="2024-10-24 15:27:33Z"/>
    <m/>
    <m/>
    <s v="CFD68EACA261457B94D68216354C5771"/>
    <s v="4C9655BA0BF94AF8A5790C4D815279AD"/>
    <m/>
    <n v="1"/>
    <m/>
    <s v="false"/>
    <n v="0"/>
    <s v="NA"/>
    <s v="NA"/>
    <s v="BRL"/>
    <m/>
    <s v="003003011"/>
    <s v="BRA"/>
    <s v="003003011"/>
    <m/>
    <s v="Faturado"/>
    <m/>
  </r>
  <r>
    <s v="Marketplace"/>
    <x v="60"/>
    <n v="514715"/>
    <d v="2024-10-24T00:00:00"/>
    <x v="60"/>
    <s v="Alessandra"/>
    <s v="Jorge"/>
    <n v="26743567825"/>
    <s v="jufnobre@gmail.com"/>
    <n v="5511968582122"/>
    <s v="SP"/>
    <s v="São Paulo"/>
    <n v="5189382443241"/>
    <s v="residential"/>
    <s v="Alessandra Jorge"/>
    <s v="Rua Tucumã"/>
    <n v="435"/>
    <s v="apto 121"/>
    <s v="Jardim Europa"/>
    <m/>
    <s v="01455-010"/>
    <s v="Jadlog"/>
    <s v="PN Jadlog"/>
    <s v="2024-10-29 15:27:25Z"/>
    <s v="3bd"/>
    <s v="Faturado"/>
    <s v="2024-10-25 15:20:14Z"/>
    <m/>
    <m/>
    <m/>
    <x v="0"/>
    <s v="Mastercard"/>
    <n v="2"/>
    <n v="274.56"/>
    <n v="1"/>
    <n v="142796"/>
    <s v="/10/76/79/87/"/>
    <x v="0"/>
    <x v="0"/>
    <n v="34.9"/>
    <n v="34.9"/>
    <s v="34.9"/>
    <s v="/sabonete-liquido-intimo-oleo-de-coco-aloe-vera-150-ml/p"/>
    <m/>
    <m/>
    <m/>
    <m/>
    <s v="0.04"/>
    <n v="0"/>
    <s v="274.56"/>
    <s v="-64.94"/>
    <s v="Frete grátis, Esquenta com 65% OFF"/>
    <m/>
    <m/>
    <s v="06367100008873"/>
    <s v="tfddmr"/>
    <m/>
    <s v="Piatan"/>
    <s v="Obsolete"/>
    <m/>
    <m/>
    <m/>
    <m/>
    <m/>
    <s v="pagarme"/>
    <s v="074413"/>
    <n v="3434014957"/>
    <n v="3434014957"/>
    <n v="548474"/>
    <s v="0307"/>
    <m/>
    <m/>
    <m/>
    <m/>
    <m/>
    <s v="2024-10-24 15:27:33Z"/>
    <m/>
    <m/>
    <s v="CFD68EACA261457B94D68216354C5771"/>
    <s v="4C9655BA0BF94AF8A5790C4D815279AD"/>
    <m/>
    <n v="1"/>
    <m/>
    <s v="false"/>
    <n v="0"/>
    <s v="NA"/>
    <s v="NA"/>
    <s v="BRL"/>
    <m/>
    <s v="003003011"/>
    <s v="BRA"/>
    <s v="003003011"/>
    <m/>
    <s v="Faturado"/>
    <m/>
  </r>
  <r>
    <s v="Marketplace"/>
    <x v="60"/>
    <n v="514715"/>
    <d v="2024-10-24T00:00:00"/>
    <x v="60"/>
    <s v="Alessandra"/>
    <s v="Jorge"/>
    <n v="26743567825"/>
    <s v="jufnobre@gmail.com"/>
    <n v="5511968582122"/>
    <s v="SP"/>
    <s v="São Paulo"/>
    <n v="5189382443241"/>
    <s v="residential"/>
    <s v="Alessandra Jorge"/>
    <s v="Rua Tucumã"/>
    <n v="435"/>
    <s v="apto 121"/>
    <s v="Jardim Europa"/>
    <m/>
    <s v="01455-010"/>
    <s v="Jadlog"/>
    <s v="PN Jadlog"/>
    <s v="2024-10-29 15:27:25Z"/>
    <s v="3bd"/>
    <s v="Faturado"/>
    <s v="2024-10-25 15:20:14Z"/>
    <m/>
    <m/>
    <m/>
    <x v="0"/>
    <s v="Mastercard"/>
    <n v="2"/>
    <n v="274.56"/>
    <n v="1"/>
    <n v="1096"/>
    <s v="/10/76/79/87/"/>
    <x v="20"/>
    <x v="20"/>
    <n v="39.9"/>
    <n v="39.9"/>
    <s v="39.9"/>
    <s v="/sabonete-em-barra-agata-5-unidades-de-20g/p"/>
    <m/>
    <m/>
    <m/>
    <m/>
    <s v="0.04"/>
    <n v="0"/>
    <s v="274.56"/>
    <s v="-64.94"/>
    <s v="Frete grátis, Esquenta com 65% OFF"/>
    <m/>
    <m/>
    <s v="06367100008873"/>
    <s v="tfddmr"/>
    <m/>
    <s v="Piatan"/>
    <s v="Obsolete"/>
    <m/>
    <m/>
    <m/>
    <m/>
    <m/>
    <s v="pagarme"/>
    <s v="074413"/>
    <n v="3434014957"/>
    <n v="3434014957"/>
    <n v="548474"/>
    <s v="0307"/>
    <m/>
    <m/>
    <m/>
    <m/>
    <m/>
    <s v="2024-10-24 15:27:33Z"/>
    <m/>
    <m/>
    <s v="CFD68EACA261457B94D68216354C5771"/>
    <s v="4C9655BA0BF94AF8A5790C4D815279AD"/>
    <m/>
    <n v="1"/>
    <m/>
    <s v="false"/>
    <n v="0"/>
    <s v="NA"/>
    <s v="NA"/>
    <s v="BRL"/>
    <m/>
    <s v="003003011"/>
    <s v="BRA"/>
    <s v="003003011"/>
    <m/>
    <s v="Faturado"/>
    <m/>
  </r>
  <r>
    <s v="Marketplace"/>
    <x v="60"/>
    <n v="514715"/>
    <d v="2024-10-24T00:00:00"/>
    <x v="60"/>
    <s v="Alessandra"/>
    <s v="Jorge"/>
    <n v="26743567825"/>
    <s v="jufnobre@gmail.com"/>
    <n v="5511968582122"/>
    <s v="SP"/>
    <s v="São Paulo"/>
    <n v="5189382443241"/>
    <s v="residential"/>
    <s v="Alessandra Jorge"/>
    <s v="Rua Tucumã"/>
    <n v="435"/>
    <s v="apto 121"/>
    <s v="Jardim Europa"/>
    <m/>
    <s v="01455-010"/>
    <s v="Jadlog"/>
    <s v="PN Jadlog"/>
    <s v="2024-10-29 15:27:25Z"/>
    <s v="3bd"/>
    <s v="Faturado"/>
    <s v="2024-10-25 15:20:14Z"/>
    <m/>
    <m/>
    <m/>
    <x v="0"/>
    <s v="Mastercard"/>
    <n v="2"/>
    <n v="274.56"/>
    <n v="1"/>
    <n v="61030"/>
    <s v="/10/76/80/92/"/>
    <x v="11"/>
    <x v="11"/>
    <n v="99.9"/>
    <n v="34.96"/>
    <s v="34.96"/>
    <s v="/deo-colonia-splash-pitanga-120ml-piatan/p"/>
    <m/>
    <m/>
    <m/>
    <m/>
    <s v="20.74"/>
    <n v="0"/>
    <s v="274.56"/>
    <s v="-64.94"/>
    <s v="Frete grátis, Esquenta com 65% OFF"/>
    <m/>
    <m/>
    <s v="06367100008873"/>
    <s v="tfddmr"/>
    <m/>
    <s v="Piatan"/>
    <s v="Obsolete"/>
    <m/>
    <m/>
    <m/>
    <m/>
    <m/>
    <s v="pagarme"/>
    <s v="074413"/>
    <n v="3434014957"/>
    <n v="3434014957"/>
    <n v="548474"/>
    <s v="0307"/>
    <m/>
    <m/>
    <m/>
    <m/>
    <m/>
    <s v="2024-10-24 15:27:33Z"/>
    <m/>
    <m/>
    <s v="CFD68EACA261457B94D68216354C5771"/>
    <s v="4C9655BA0BF94AF8A5790C4D815279AD"/>
    <m/>
    <n v="1"/>
    <m/>
    <s v="false"/>
    <n v="0"/>
    <s v="NA"/>
    <s v="NA"/>
    <s v="BRL"/>
    <m/>
    <s v="003003011"/>
    <s v="BRA"/>
    <s v="003003011"/>
    <m/>
    <s v="Faturado"/>
    <m/>
  </r>
  <r>
    <s v="Marketplace"/>
    <x v="61"/>
    <n v="514713"/>
    <d v="2024-10-24T00:00:00"/>
    <x v="61"/>
    <s v="Brenda"/>
    <s v="Machado"/>
    <n v="70362399131"/>
    <s v="brenda.gb@hotmail.com"/>
    <n v="5562991726317"/>
    <s v="GO"/>
    <s v="Goiânia"/>
    <n v="5159875358610"/>
    <s v="residential"/>
    <s v="Brenda Machado"/>
    <s v="Rua C 63"/>
    <s v="S/N"/>
    <s v="Qd 79, Lt 11. Sobrado 01"/>
    <s v="Setor Sudoeste"/>
    <m/>
    <s v="74305-420"/>
    <s v="Sedex"/>
    <s v="PN Correios Sedex"/>
    <s v="2024-10-25 14:07:12Z"/>
    <s v="1bd"/>
    <s v="Faturado"/>
    <s v="2024-10-28 09:50:57Z"/>
    <m/>
    <m/>
    <m/>
    <x v="0"/>
    <s v="Mastercard"/>
    <n v="1"/>
    <n v="104.88"/>
    <n v="1"/>
    <n v="61030"/>
    <s v="/10/76/80/92/"/>
    <x v="11"/>
    <x v="11"/>
    <n v="99.9"/>
    <n v="34.96"/>
    <s v="34.96"/>
    <s v="/deo-colonia-splash-pitanga-120ml-piatan/p"/>
    <m/>
    <m/>
    <m/>
    <m/>
    <s v="3.32"/>
    <n v="0"/>
    <s v="104.88"/>
    <s v="-194.82"/>
    <s v="Esquenta com 65% OFF, Frete grátis"/>
    <m/>
    <m/>
    <s v="AA338186285BR"/>
    <s v="tfddmr"/>
    <m/>
    <s v="Piatan"/>
    <s v="Obsolete"/>
    <m/>
    <m/>
    <m/>
    <m/>
    <m/>
    <s v="pagarme"/>
    <n v="584900"/>
    <n v="3433703074"/>
    <n v="3433703074"/>
    <n v="550209"/>
    <n v="5814"/>
    <m/>
    <m/>
    <m/>
    <m/>
    <m/>
    <s v="2024-10-24 14:07:10Z"/>
    <m/>
    <m/>
    <s v="7DF940BBEFE34464A15DD28F788269E9"/>
    <s v="42096ACDB3324F9C89C0295B72344368"/>
    <m/>
    <n v="1"/>
    <m/>
    <s v="false"/>
    <n v="0"/>
    <s v="NA"/>
    <s v="NA"/>
    <s v="BRL"/>
    <m/>
    <s v="003003030"/>
    <s v="BRA"/>
    <s v="003003030"/>
    <m/>
    <s v="Faturado"/>
    <m/>
  </r>
  <r>
    <s v="Marketplace"/>
    <x v="61"/>
    <n v="514713"/>
    <d v="2024-10-24T00:00:00"/>
    <x v="61"/>
    <s v="Brenda"/>
    <s v="Machado"/>
    <n v="70362399131"/>
    <s v="brenda.gb@hotmail.com"/>
    <n v="5562991726317"/>
    <s v="GO"/>
    <s v="Goiânia"/>
    <n v="5159875358610"/>
    <s v="residential"/>
    <s v="Brenda Machado"/>
    <s v="Rua C 63"/>
    <s v="S/N"/>
    <s v="Qd 79, Lt 11. Sobrado 01"/>
    <s v="Setor Sudoeste"/>
    <m/>
    <s v="74305-420"/>
    <s v="Sedex"/>
    <s v="PN Correios Sedex"/>
    <s v="2024-10-25 14:07:12Z"/>
    <s v="1bd"/>
    <s v="Faturado"/>
    <s v="2024-10-28 09:50:57Z"/>
    <m/>
    <m/>
    <m/>
    <x v="0"/>
    <s v="Mastercard"/>
    <n v="1"/>
    <n v="104.88"/>
    <n v="1"/>
    <n v="61050"/>
    <s v="/10/76/80/92/"/>
    <x v="4"/>
    <x v="4"/>
    <n v="99.9"/>
    <n v="34.96"/>
    <s v="34.96"/>
    <s v="/deo-colonia-splash-seriguela-120ml-piatan/p"/>
    <m/>
    <m/>
    <m/>
    <m/>
    <s v="3.32"/>
    <n v="0"/>
    <s v="104.88"/>
    <s v="-194.82"/>
    <s v="Esquenta com 65% OFF, Frete grátis"/>
    <m/>
    <m/>
    <s v="AA338186285BR"/>
    <s v="tfddmr"/>
    <m/>
    <s v="Piatan"/>
    <s v="Obsolete"/>
    <m/>
    <m/>
    <m/>
    <m/>
    <m/>
    <s v="pagarme"/>
    <n v="584900"/>
    <n v="3433703074"/>
    <n v="3433703074"/>
    <n v="550209"/>
    <n v="5814"/>
    <m/>
    <m/>
    <m/>
    <m/>
    <m/>
    <s v="2024-10-24 14:07:10Z"/>
    <m/>
    <m/>
    <s v="7DF940BBEFE34464A15DD28F788269E9"/>
    <s v="42096ACDB3324F9C89C0295B72344368"/>
    <m/>
    <n v="1"/>
    <m/>
    <s v="false"/>
    <n v="0"/>
    <s v="NA"/>
    <s v="NA"/>
    <s v="BRL"/>
    <m/>
    <s v="003003030"/>
    <s v="BRA"/>
    <s v="003003030"/>
    <m/>
    <s v="Faturado"/>
    <m/>
  </r>
  <r>
    <s v="Marketplace"/>
    <x v="61"/>
    <n v="514713"/>
    <d v="2024-10-24T00:00:00"/>
    <x v="61"/>
    <s v="Brenda"/>
    <s v="Machado"/>
    <n v="70362399131"/>
    <s v="brenda.gb@hotmail.com"/>
    <n v="5562991726317"/>
    <s v="GO"/>
    <s v="Goiânia"/>
    <n v="5159875358610"/>
    <s v="residential"/>
    <s v="Brenda Machado"/>
    <s v="Rua C 63"/>
    <s v="S/N"/>
    <s v="Qd 79, Lt 11. Sobrado 01"/>
    <s v="Setor Sudoeste"/>
    <m/>
    <s v="74305-420"/>
    <s v="Sedex"/>
    <s v="PN Correios Sedex"/>
    <s v="2024-10-25 14:07:12Z"/>
    <s v="1bd"/>
    <s v="Faturado"/>
    <s v="2024-10-28 09:50:57Z"/>
    <m/>
    <m/>
    <m/>
    <x v="0"/>
    <s v="Mastercard"/>
    <n v="1"/>
    <n v="104.88"/>
    <n v="1"/>
    <n v="142817"/>
    <s v="/10/76/80/92/"/>
    <x v="5"/>
    <x v="5"/>
    <n v="99.9"/>
    <n v="34.96"/>
    <s v="34.96"/>
    <s v="/deo-colonia-splash-cereja-do-cerrado-120ml/p"/>
    <m/>
    <m/>
    <m/>
    <m/>
    <s v="3.32"/>
    <n v="0"/>
    <s v="104.88"/>
    <s v="-194.82"/>
    <s v="Esquenta com 65% OFF, Frete grátis"/>
    <m/>
    <m/>
    <s v="AA338186285BR"/>
    <s v="tfddmr"/>
    <m/>
    <s v="Piatan"/>
    <s v="Obsolete"/>
    <m/>
    <m/>
    <m/>
    <m/>
    <m/>
    <s v="pagarme"/>
    <n v="584900"/>
    <n v="3433703074"/>
    <n v="3433703074"/>
    <n v="550209"/>
    <n v="5814"/>
    <m/>
    <m/>
    <m/>
    <m/>
    <m/>
    <s v="2024-10-24 14:07:10Z"/>
    <m/>
    <m/>
    <s v="7DF940BBEFE34464A15DD28F788269E9"/>
    <s v="42096ACDB3324F9C89C0295B72344368"/>
    <m/>
    <n v="1"/>
    <m/>
    <s v="false"/>
    <n v="0"/>
    <s v="NA"/>
    <s v="NA"/>
    <s v="BRL"/>
    <m/>
    <s v="003003030"/>
    <s v="BRA"/>
    <s v="003003030"/>
    <m/>
    <s v="Faturado"/>
    <m/>
  </r>
  <r>
    <s v="Marketplace"/>
    <x v="62"/>
    <n v="514711"/>
    <d v="2024-10-24T00:00:00"/>
    <x v="62"/>
    <s v="Anaíde"/>
    <s v="Lamendola"/>
    <s v="07622823635"/>
    <s v="lamendola.anaide@gmail.com"/>
    <n v="5531988757867"/>
    <s v="MG"/>
    <s v="Belo Horizonte"/>
    <n v="5189360495031"/>
    <s v="residential"/>
    <s v="Anaíde Lamendola"/>
    <s v="Rua Júlio de Castilho"/>
    <n v="133"/>
    <s v="Ap 102 BL 5"/>
    <s v="Cinquentenário"/>
    <m/>
    <s v="30570-080"/>
    <s v="Jadlog"/>
    <s v="PN Jadlog"/>
    <s v="2024-10-30 13:30:37Z"/>
    <s v="4bd"/>
    <s v="Faturado"/>
    <s v="2024-10-25 15:20:14Z"/>
    <s v="cpc_institucional"/>
    <s v="google"/>
    <m/>
    <x v="7"/>
    <s v="Mastercard"/>
    <n v="5"/>
    <n v="137.47999999999999"/>
    <n v="1"/>
    <n v="61030"/>
    <s v="/10/76/80/92/"/>
    <x v="11"/>
    <x v="11"/>
    <n v="99.9"/>
    <n v="34.96"/>
    <s v="34.96"/>
    <s v="/deo-colonia-splash-pitanga-120ml-piatan/p"/>
    <m/>
    <m/>
    <m/>
    <m/>
    <s v="9.38"/>
    <n v="0"/>
    <s v="137.48"/>
    <s v="-144.12"/>
    <s v="Esquenta com 65% OFF, Frete grátis, FRETE GRÁTIS INFLUENCER"/>
    <m/>
    <m/>
    <s v="06367100008874"/>
    <s v="tfddmr"/>
    <m/>
    <s v="Piatan"/>
    <s v="Obsolete"/>
    <m/>
    <m/>
    <m/>
    <m/>
    <m/>
    <s v="pagarme"/>
    <n v="208909"/>
    <n v="3433574626"/>
    <n v="3433574626"/>
    <n v="516292"/>
    <n v="8618"/>
    <m/>
    <m/>
    <m/>
    <m/>
    <m/>
    <s v="2024-10-24 13:31:18Z"/>
    <m/>
    <m/>
    <s v="2CCF37EED48344B3B3C829D9E7882B8F"/>
    <s v="62F612CAEC014565988C5DBCC4D1F306"/>
    <m/>
    <n v="1"/>
    <m/>
    <s v="false"/>
    <n v="0"/>
    <s v="NA"/>
    <s v="NA"/>
    <s v="BRL"/>
    <m/>
    <s v="003003012"/>
    <s v="BRA"/>
    <s v="003003012"/>
    <m/>
    <s v="Faturado"/>
    <m/>
  </r>
  <r>
    <s v="Marketplace"/>
    <x v="62"/>
    <n v="514711"/>
    <d v="2024-10-24T00:00:00"/>
    <x v="62"/>
    <s v="Anaíde"/>
    <s v="Lamendola"/>
    <s v="07622823635"/>
    <s v="lamendola.anaide@gmail.com"/>
    <n v="5531988757867"/>
    <s v="MG"/>
    <s v="Belo Horizonte"/>
    <n v="5189360495031"/>
    <s v="residential"/>
    <s v="Anaíde Lamendola"/>
    <s v="Rua Júlio de Castilho"/>
    <n v="133"/>
    <s v="Ap 102 BL 5"/>
    <s v="Cinquentenário"/>
    <m/>
    <s v="30570-080"/>
    <s v="Jadlog"/>
    <s v="PN Jadlog"/>
    <s v="2024-10-30 13:30:37Z"/>
    <s v="4bd"/>
    <s v="Faturado"/>
    <s v="2024-10-25 15:20:14Z"/>
    <s v="cpc_institucional"/>
    <s v="google"/>
    <m/>
    <x v="7"/>
    <s v="Mastercard"/>
    <n v="5"/>
    <n v="137.47999999999999"/>
    <n v="1"/>
    <n v="142817"/>
    <s v="/10/76/80/92/"/>
    <x v="5"/>
    <x v="5"/>
    <n v="99.9"/>
    <n v="34.96"/>
    <s v="34.96"/>
    <s v="/deo-colonia-splash-cereja-do-cerrado-120ml/p"/>
    <m/>
    <m/>
    <m/>
    <m/>
    <s v="9.39"/>
    <n v="0"/>
    <s v="137.48"/>
    <s v="-144.12"/>
    <s v="Esquenta com 65% OFF, Frete grátis, FRETE GRÁTIS INFLUENCER"/>
    <m/>
    <m/>
    <s v="06367100008874"/>
    <s v="tfddmr"/>
    <m/>
    <s v="Piatan"/>
    <s v="Obsolete"/>
    <m/>
    <m/>
    <m/>
    <m/>
    <m/>
    <s v="pagarme"/>
    <n v="208909"/>
    <n v="3433574626"/>
    <n v="3433574626"/>
    <n v="516292"/>
    <n v="8618"/>
    <m/>
    <m/>
    <m/>
    <m/>
    <m/>
    <s v="2024-10-24 13:31:18Z"/>
    <m/>
    <m/>
    <s v="2CCF37EED48344B3B3C829D9E7882B8F"/>
    <s v="62F612CAEC014565988C5DBCC4D1F306"/>
    <m/>
    <n v="1"/>
    <m/>
    <s v="false"/>
    <n v="0"/>
    <s v="NA"/>
    <s v="NA"/>
    <s v="BRL"/>
    <m/>
    <s v="003003012"/>
    <s v="BRA"/>
    <s v="003003012"/>
    <m/>
    <s v="Faturado"/>
    <m/>
  </r>
  <r>
    <s v="Marketplace"/>
    <x v="62"/>
    <n v="514711"/>
    <d v="2024-10-24T00:00:00"/>
    <x v="62"/>
    <s v="Anaíde"/>
    <s v="Lamendola"/>
    <s v="07622823635"/>
    <s v="lamendola.anaide@gmail.com"/>
    <n v="5531988757867"/>
    <s v="MG"/>
    <s v="Belo Horizonte"/>
    <n v="5189360495031"/>
    <s v="residential"/>
    <s v="Anaíde Lamendola"/>
    <s v="Rua Júlio de Castilho"/>
    <n v="133"/>
    <s v="Ap 102 BL 5"/>
    <s v="Cinquentenário"/>
    <m/>
    <s v="30570-080"/>
    <s v="Jadlog"/>
    <s v="PN Jadlog"/>
    <s v="2024-10-30 13:30:37Z"/>
    <s v="4bd"/>
    <s v="Faturado"/>
    <s v="2024-10-25 15:20:14Z"/>
    <s v="cpc_institucional"/>
    <s v="google"/>
    <m/>
    <x v="7"/>
    <s v="Mastercard"/>
    <n v="5"/>
    <n v="137.47999999999999"/>
    <n v="1"/>
    <n v="142826"/>
    <s v="/10/76/79/88/"/>
    <x v="31"/>
    <x v="31"/>
    <n v="59.9"/>
    <n v="59.9"/>
    <s v="59.9"/>
    <s v="/desodorante-cristal-liquido-extrato-de-neem-indiano-e-alcacuz-120ml/p"/>
    <m/>
    <m/>
    <m/>
    <m/>
    <s v="0.02"/>
    <n v="0"/>
    <s v="137.48"/>
    <s v="-144.12"/>
    <s v="Esquenta com 65% OFF, Frete grátis, FRETE GRÁTIS INFLUENCER"/>
    <m/>
    <m/>
    <s v="06367100008874"/>
    <s v="tfddmr"/>
    <m/>
    <s v="Piatan"/>
    <s v="Obsolete"/>
    <m/>
    <m/>
    <m/>
    <m/>
    <m/>
    <s v="pagarme"/>
    <n v="208909"/>
    <n v="3433574626"/>
    <n v="3433574626"/>
    <n v="516292"/>
    <n v="8618"/>
    <m/>
    <m/>
    <m/>
    <m/>
    <m/>
    <s v="2024-10-24 13:31:18Z"/>
    <m/>
    <m/>
    <s v="2CCF37EED48344B3B3C829D9E7882B8F"/>
    <s v="62F612CAEC014565988C5DBCC4D1F306"/>
    <m/>
    <n v="1"/>
    <m/>
    <s v="false"/>
    <n v="0"/>
    <s v="NA"/>
    <s v="NA"/>
    <s v="BRL"/>
    <m/>
    <s v="003003012"/>
    <s v="BRA"/>
    <s v="003003012"/>
    <m/>
    <s v="Faturado"/>
    <m/>
  </r>
  <r>
    <s v="Marketplace"/>
    <x v="62"/>
    <n v="514711"/>
    <d v="2024-10-24T00:00:00"/>
    <x v="62"/>
    <s v="Anaíde"/>
    <s v="Lamendola"/>
    <s v="07622823635"/>
    <s v="lamendola.anaide@gmail.com"/>
    <n v="5531988757867"/>
    <s v="MG"/>
    <s v="Belo Horizonte"/>
    <n v="5189360495031"/>
    <s v="residential"/>
    <s v="Anaíde Lamendola"/>
    <s v="Rua Júlio de Castilho"/>
    <n v="133"/>
    <s v="Ap 102 BL 5"/>
    <s v="Cinquentenário"/>
    <m/>
    <s v="30570-080"/>
    <s v="Jadlog"/>
    <s v="PN Jadlog"/>
    <s v="2024-10-30 13:30:37Z"/>
    <s v="4bd"/>
    <s v="Faturado"/>
    <s v="2024-10-25 15:20:14Z"/>
    <s v="cpc_institucional"/>
    <s v="google"/>
    <m/>
    <x v="7"/>
    <s v="Mastercard"/>
    <n v="5"/>
    <n v="137.47999999999999"/>
    <n v="1"/>
    <n v="1110"/>
    <s v="/10/76/79/89/"/>
    <x v="3"/>
    <x v="3"/>
    <n v="21.9"/>
    <n v="7.66"/>
    <s v="7.66"/>
    <s v="/gel-dental-natural-de-hortela-com-gengibre-e-melaleuca-90g/p"/>
    <m/>
    <m/>
    <m/>
    <m/>
    <s v="0.02"/>
    <n v="0"/>
    <s v="137.48"/>
    <s v="-144.12"/>
    <s v="Esquenta com 65% OFF, Frete grátis, FRETE GRÁTIS INFLUENCER"/>
    <m/>
    <m/>
    <s v="06367100008874"/>
    <s v="tfddmr"/>
    <m/>
    <s v="Piatan"/>
    <s v="Obsolete"/>
    <m/>
    <m/>
    <m/>
    <m/>
    <m/>
    <s v="pagarme"/>
    <n v="208909"/>
    <n v="3433574626"/>
    <n v="3433574626"/>
    <n v="516292"/>
    <n v="8618"/>
    <m/>
    <m/>
    <m/>
    <m/>
    <m/>
    <s v="2024-10-24 13:31:18Z"/>
    <m/>
    <m/>
    <s v="2CCF37EED48344B3B3C829D9E7882B8F"/>
    <s v="62F612CAEC014565988C5DBCC4D1F306"/>
    <m/>
    <n v="1"/>
    <m/>
    <s v="false"/>
    <n v="0"/>
    <s v="NA"/>
    <s v="NA"/>
    <s v="BRL"/>
    <m/>
    <s v="003003012"/>
    <s v="BRA"/>
    <s v="003003012"/>
    <m/>
    <s v="Faturado"/>
    <m/>
  </r>
  <r>
    <s v="Marketplace"/>
    <x v="63"/>
    <n v="514891"/>
    <d v="2024-10-29T00:00:00"/>
    <x v="63"/>
    <s v="Erika "/>
    <s v="Vieira"/>
    <s v="07265504771"/>
    <s v="lucerostar2009@yahoo.com.br"/>
    <n v="5513988151456"/>
    <s v="SP"/>
    <s v="Santos"/>
    <n v="5190610953303"/>
    <s v="residential"/>
    <s v="Erika  Vieira"/>
    <s v="Rua Castro Alves"/>
    <n v="22"/>
    <s v="Ap 62"/>
    <s v="Embaré"/>
    <m/>
    <s v="11040-190"/>
    <s v="PAC"/>
    <s v="PN Correios PAC"/>
    <s v="2024-11-07 09:13:21Z"/>
    <s v="7bd"/>
    <s v="Faturado"/>
    <s v="2024-10-30 17:06:16Z"/>
    <s v="cpc"/>
    <s v="google"/>
    <m/>
    <x v="1"/>
    <s v="Pix"/>
    <n v="1"/>
    <n v="99.2"/>
    <n v="6"/>
    <n v="1006"/>
    <s v="/10/76/79/89/"/>
    <x v="2"/>
    <x v="2"/>
    <n v="21.9"/>
    <n v="6.2"/>
    <s v="37.2"/>
    <s v="/gel-dental-natural-de-roma-e-melaleuca-90g/p"/>
    <m/>
    <m/>
    <m/>
    <m/>
    <s v="8.21"/>
    <n v="0"/>
    <s v="99.2"/>
    <s v="-251.2"/>
    <s v="Esquenta com 65% OFF, A Vista, Primeira Compra, Frete grátis"/>
    <m/>
    <m/>
    <s v="AK616722435BR"/>
    <s v="tfddmr"/>
    <m/>
    <s v="Piatan"/>
    <s v="Obsolete"/>
    <m/>
    <m/>
    <m/>
    <m/>
    <m/>
    <s v="pagarme"/>
    <m/>
    <n v="3455292787"/>
    <m/>
    <m/>
    <m/>
    <m/>
    <m/>
    <m/>
    <m/>
    <m/>
    <s v="2024-10-29 09:13:13Z"/>
    <m/>
    <m/>
    <s v="7BD616CB284F42119BA9740F5EEC02C2"/>
    <s v="BCE9D84A5DF747A7AF959FA6DB30164E"/>
    <m/>
    <n v="1"/>
    <m/>
    <s v="false"/>
    <n v="0"/>
    <s v="NA"/>
    <s v="NA"/>
    <s v="BRL"/>
    <m/>
    <s v="003003112"/>
    <s v="BRA"/>
    <s v="003003112"/>
    <m/>
    <s v="Faturado"/>
    <m/>
  </r>
  <r>
    <s v="Marketplace"/>
    <x v="63"/>
    <n v="514891"/>
    <d v="2024-10-29T00:00:00"/>
    <x v="63"/>
    <s v="Erika "/>
    <s v="Vieira"/>
    <s v="07265504771"/>
    <s v="lucerostar2009@yahoo.com.br"/>
    <n v="5513988151456"/>
    <s v="SP"/>
    <s v="Santos"/>
    <n v="5190610953303"/>
    <s v="residential"/>
    <s v="Erika  Vieira"/>
    <s v="Rua Castro Alves"/>
    <n v="22"/>
    <s v="Ap 62"/>
    <s v="Embaré"/>
    <m/>
    <s v="11040-190"/>
    <s v="PAC"/>
    <s v="PN Correios PAC"/>
    <s v="2024-11-07 09:13:21Z"/>
    <s v="7bd"/>
    <s v="Faturado"/>
    <s v="2024-10-30 17:06:16Z"/>
    <s v="cpc"/>
    <s v="google"/>
    <m/>
    <x v="1"/>
    <s v="Pix"/>
    <n v="1"/>
    <n v="99.2"/>
    <n v="6"/>
    <n v="1110"/>
    <s v="/10/76/79/89/"/>
    <x v="3"/>
    <x v="3"/>
    <n v="21.9"/>
    <n v="6.2"/>
    <s v="37.2"/>
    <s v="/gel-dental-natural-de-hortela-com-gengibre-e-melaleuca-90g/p"/>
    <m/>
    <m/>
    <m/>
    <m/>
    <s v="8.21"/>
    <n v="0"/>
    <s v="99.2"/>
    <s v="-251.2"/>
    <s v="Esquenta com 65% OFF, A Vista, Primeira Compra, Frete grátis"/>
    <m/>
    <m/>
    <s v="AK616722435BR"/>
    <s v="tfddmr"/>
    <m/>
    <s v="Piatan"/>
    <s v="Obsolete"/>
    <m/>
    <m/>
    <m/>
    <m/>
    <m/>
    <s v="pagarme"/>
    <m/>
    <n v="3455292787"/>
    <m/>
    <m/>
    <m/>
    <m/>
    <m/>
    <m/>
    <m/>
    <m/>
    <s v="2024-10-29 09:13:13Z"/>
    <m/>
    <m/>
    <s v="7BD616CB284F42119BA9740F5EEC02C2"/>
    <s v="BCE9D84A5DF747A7AF959FA6DB30164E"/>
    <m/>
    <n v="1"/>
    <m/>
    <s v="false"/>
    <n v="0"/>
    <s v="NA"/>
    <s v="NA"/>
    <s v="BRL"/>
    <m/>
    <s v="003003112"/>
    <s v="BRA"/>
    <s v="003003112"/>
    <m/>
    <s v="Faturado"/>
    <m/>
  </r>
  <r>
    <s v="Marketplace"/>
    <x v="63"/>
    <n v="514891"/>
    <d v="2024-10-29T00:00:00"/>
    <x v="63"/>
    <s v="Erika "/>
    <s v="Vieira"/>
    <s v="07265504771"/>
    <s v="lucerostar2009@yahoo.com.br"/>
    <n v="5513988151456"/>
    <s v="SP"/>
    <s v="Santos"/>
    <n v="5190610953303"/>
    <s v="residential"/>
    <s v="Erika  Vieira"/>
    <s v="Rua Castro Alves"/>
    <n v="22"/>
    <s v="Ap 62"/>
    <s v="Embaré"/>
    <m/>
    <s v="11040-190"/>
    <s v="PAC"/>
    <s v="PN Correios PAC"/>
    <s v="2024-11-07 09:13:21Z"/>
    <s v="7bd"/>
    <s v="Faturado"/>
    <s v="2024-10-30 17:06:16Z"/>
    <s v="cpc"/>
    <s v="google"/>
    <m/>
    <x v="1"/>
    <s v="Pix"/>
    <n v="1"/>
    <n v="99.2"/>
    <n v="4"/>
    <n v="1111"/>
    <s v="/10/76/79/89/"/>
    <x v="6"/>
    <x v="6"/>
    <n v="21.9"/>
    <n v="6.2"/>
    <s v="24.8"/>
    <s v="/gel-dental-natural-de-carvao-ativado-90g/p"/>
    <m/>
    <m/>
    <m/>
    <m/>
    <s v="5.48"/>
    <n v="0"/>
    <s v="99.2"/>
    <s v="-251.2"/>
    <s v="Esquenta com 65% OFF, A Vista, Primeira Compra, Frete grátis"/>
    <m/>
    <m/>
    <s v="AK616722435BR"/>
    <s v="tfddmr"/>
    <m/>
    <s v="Piatan"/>
    <s v="Obsolete"/>
    <m/>
    <m/>
    <m/>
    <m/>
    <m/>
    <s v="pagarme"/>
    <m/>
    <n v="3455292787"/>
    <m/>
    <m/>
    <m/>
    <m/>
    <m/>
    <m/>
    <m/>
    <m/>
    <s v="2024-10-29 09:13:13Z"/>
    <m/>
    <m/>
    <s v="7BD616CB284F42119BA9740F5EEC02C2"/>
    <s v="BCE9D84A5DF747A7AF959FA6DB30164E"/>
    <m/>
    <n v="1"/>
    <m/>
    <s v="false"/>
    <n v="0"/>
    <s v="NA"/>
    <s v="NA"/>
    <s v="BRL"/>
    <m/>
    <s v="003003112"/>
    <s v="BRA"/>
    <s v="003003112"/>
    <m/>
    <s v="Faturado"/>
    <m/>
  </r>
  <r>
    <s v="Marketplace"/>
    <x v="64"/>
    <n v="514887"/>
    <d v="2024-10-29T00:00:00"/>
    <x v="64"/>
    <s v="Emannuella Rodrigues de"/>
    <s v="Meneses "/>
    <s v="02754774440"/>
    <s v="emannuella.flor@gmail.com"/>
    <n v="5583999617682"/>
    <s v="PB"/>
    <s v="Alagoinha"/>
    <n v="5190606773598"/>
    <s v="residential"/>
    <s v="Emannuella Rodrigues de Meneses "/>
    <s v="Padre Afonso "/>
    <n v="324"/>
    <s v="Prédio de Zito cego "/>
    <s v="Centro "/>
    <m/>
    <s v="58390-000"/>
    <s v="Jadlog"/>
    <s v="PN Jadlog2"/>
    <s v="2024-11-20 08:49:21Z"/>
    <s v="16bd"/>
    <s v="Preparando Entrega"/>
    <s v="2024-10-29 09:30:17Z"/>
    <s v="cpc"/>
    <s v="meta"/>
    <s v="Nova [GE] [Vendas] Sazonais Estático - Full Adv "/>
    <x v="6"/>
    <s v="Pix"/>
    <n v="1"/>
    <n v="130.71"/>
    <n v="2"/>
    <n v="1111"/>
    <s v="/10/76/79/89/"/>
    <x v="6"/>
    <x v="6"/>
    <n v="21.9"/>
    <n v="5.52"/>
    <s v="11.04"/>
    <s v="/gel-dental-natural-de-carvao-ativado-90g/p"/>
    <m/>
    <m/>
    <m/>
    <m/>
    <s v="0.06"/>
    <n v="0"/>
    <s v="130.71"/>
    <s v="-387.99"/>
    <s v="Esquenta com 65% OFF, Carrinho Abandonado, A Vista, Frete grátis"/>
    <m/>
    <m/>
    <m/>
    <s v="tfddmr"/>
    <m/>
    <s v="Piatan"/>
    <s v="Obsolete"/>
    <m/>
    <m/>
    <m/>
    <m/>
    <m/>
    <s v="pagarme"/>
    <m/>
    <n v="3455199654"/>
    <m/>
    <m/>
    <m/>
    <m/>
    <m/>
    <m/>
    <m/>
    <m/>
    <s v="2024-10-29 08:49:22Z"/>
    <m/>
    <m/>
    <s v="68F440A4AADD48D8A8660EE2865D0905"/>
    <s v="DCE6EC2DF60C499E907C9B57FB12D20A"/>
    <m/>
    <n v="1"/>
    <m/>
    <s v="false"/>
    <n v="0"/>
    <s v="NA"/>
    <s v="NA"/>
    <s v="BRL"/>
    <m/>
    <m/>
    <s v="BRA"/>
    <m/>
    <m/>
    <s v="Preparando entrega"/>
    <m/>
  </r>
  <r>
    <s v="Marketplace"/>
    <x v="64"/>
    <n v="514887"/>
    <d v="2024-10-29T00:00:00"/>
    <x v="64"/>
    <s v="Emannuella Rodrigues de"/>
    <s v="Meneses "/>
    <s v="02754774440"/>
    <s v="emannuella.flor@gmail.com"/>
    <n v="5583999617682"/>
    <s v="PB"/>
    <s v="Alagoinha"/>
    <n v="5190606773598"/>
    <s v="residential"/>
    <s v="Emannuella Rodrigues de Meneses "/>
    <s v="Padre Afonso "/>
    <n v="324"/>
    <s v="Prédio de Zito cego "/>
    <s v="Centro "/>
    <m/>
    <s v="58390-000"/>
    <s v="Jadlog"/>
    <s v="PN Jadlog2"/>
    <s v="2024-11-20 08:49:21Z"/>
    <s v="16bd"/>
    <s v="Preparando Entrega"/>
    <s v="2024-10-29 09:30:17Z"/>
    <s v="cpc"/>
    <s v="meta"/>
    <s v="Nova [GE] [Vendas] Sazonais Estático - Full Adv "/>
    <x v="6"/>
    <s v="Pix"/>
    <n v="1"/>
    <n v="130.71"/>
    <n v="4"/>
    <n v="1006"/>
    <s v="/10/76/79/89/"/>
    <x v="2"/>
    <x v="2"/>
    <n v="21.9"/>
    <n v="5.52"/>
    <s v="22.08"/>
    <s v="/gel-dental-natural-de-roma-e-melaleuca-90g/p"/>
    <m/>
    <m/>
    <m/>
    <m/>
    <s v="0.12"/>
    <n v="0"/>
    <s v="130.71"/>
    <s v="-387.99"/>
    <s v="Esquenta com 65% OFF, Carrinho Abandonado, A Vista, Frete grátis"/>
    <m/>
    <m/>
    <m/>
    <s v="tfddmr"/>
    <m/>
    <s v="Piatan"/>
    <s v="Obsolete"/>
    <m/>
    <m/>
    <m/>
    <m/>
    <m/>
    <s v="pagarme"/>
    <m/>
    <n v="3455199654"/>
    <m/>
    <m/>
    <m/>
    <m/>
    <m/>
    <m/>
    <m/>
    <m/>
    <s v="2024-10-29 08:49:22Z"/>
    <m/>
    <m/>
    <s v="68F440A4AADD48D8A8660EE2865D0905"/>
    <s v="DCE6EC2DF60C499E907C9B57FB12D20A"/>
    <m/>
    <n v="1"/>
    <m/>
    <s v="false"/>
    <n v="0"/>
    <s v="NA"/>
    <s v="NA"/>
    <s v="BRL"/>
    <m/>
    <m/>
    <s v="BRA"/>
    <m/>
    <m/>
    <s v="Preparando entrega"/>
    <m/>
  </r>
  <r>
    <s v="Marketplace"/>
    <x v="64"/>
    <n v="514887"/>
    <d v="2024-10-29T00:00:00"/>
    <x v="64"/>
    <s v="Emannuella Rodrigues de"/>
    <s v="Meneses "/>
    <s v="02754774440"/>
    <s v="emannuella.flor@gmail.com"/>
    <n v="5583999617682"/>
    <s v="PB"/>
    <s v="Alagoinha"/>
    <n v="5190606773598"/>
    <s v="residential"/>
    <s v="Emannuella Rodrigues de Meneses "/>
    <s v="Padre Afonso "/>
    <n v="324"/>
    <s v="Prédio de Zito cego "/>
    <s v="Centro "/>
    <m/>
    <s v="58390-000"/>
    <s v="Jadlog"/>
    <s v="PN Jadlog2"/>
    <s v="2024-11-20 08:49:21Z"/>
    <s v="16bd"/>
    <s v="Preparando Entrega"/>
    <s v="2024-10-29 09:30:17Z"/>
    <s v="cpc"/>
    <s v="meta"/>
    <s v="Nova [GE] [Vendas] Sazonais Estático - Full Adv "/>
    <x v="6"/>
    <s v="Pix"/>
    <n v="1"/>
    <n v="130.71"/>
    <n v="4"/>
    <n v="1110"/>
    <s v="/10/76/79/89/"/>
    <x v="3"/>
    <x v="3"/>
    <n v="21.9"/>
    <n v="5.52"/>
    <s v="22.08"/>
    <s v="/gel-dental-natural-de-hortela-com-gengibre-e-melaleuca-90g/p"/>
    <m/>
    <m/>
    <m/>
    <m/>
    <s v="0.12"/>
    <n v="0"/>
    <s v="130.71"/>
    <s v="-387.99"/>
    <s v="Esquenta com 65% OFF, Carrinho Abandonado, A Vista, Frete grátis"/>
    <m/>
    <m/>
    <m/>
    <s v="tfddmr"/>
    <m/>
    <s v="Piatan"/>
    <s v="Obsolete"/>
    <m/>
    <m/>
    <m/>
    <m/>
    <m/>
    <s v="pagarme"/>
    <m/>
    <n v="3455199654"/>
    <m/>
    <m/>
    <m/>
    <m/>
    <m/>
    <m/>
    <m/>
    <m/>
    <s v="2024-10-29 08:49:22Z"/>
    <m/>
    <m/>
    <s v="68F440A4AADD48D8A8660EE2865D0905"/>
    <s v="DCE6EC2DF60C499E907C9B57FB12D20A"/>
    <m/>
    <n v="1"/>
    <m/>
    <s v="false"/>
    <n v="0"/>
    <s v="NA"/>
    <s v="NA"/>
    <s v="BRL"/>
    <m/>
    <m/>
    <s v="BRA"/>
    <m/>
    <m/>
    <s v="Preparando entrega"/>
    <m/>
  </r>
  <r>
    <s v="Marketplace"/>
    <x v="64"/>
    <n v="514887"/>
    <d v="2024-10-29T00:00:00"/>
    <x v="64"/>
    <s v="Emannuella Rodrigues de"/>
    <s v="Meneses "/>
    <s v="02754774440"/>
    <s v="emannuella.flor@gmail.com"/>
    <n v="5583999617682"/>
    <s v="PB"/>
    <s v="Alagoinha"/>
    <n v="5190606773598"/>
    <s v="residential"/>
    <s v="Emannuella Rodrigues de Meneses "/>
    <s v="Padre Afonso "/>
    <n v="324"/>
    <s v="Prédio de Zito cego "/>
    <s v="Centro "/>
    <m/>
    <s v="58390-000"/>
    <s v="Jadlog"/>
    <s v="PN Jadlog2"/>
    <s v="2024-11-20 08:49:21Z"/>
    <s v="16bd"/>
    <s v="Preparando Entrega"/>
    <s v="2024-10-29 09:30:17Z"/>
    <s v="cpc"/>
    <s v="meta"/>
    <s v="Nova [GE] [Vendas] Sazonais Estático - Full Adv "/>
    <x v="6"/>
    <s v="Pix"/>
    <n v="1"/>
    <n v="130.71"/>
    <n v="1"/>
    <n v="142817"/>
    <s v="/10/76/80/92/"/>
    <x v="5"/>
    <x v="5"/>
    <n v="99.9"/>
    <n v="25.17"/>
    <s v="25.17"/>
    <s v="/deo-colonia-splash-cereja-do-cerrado-120ml/p"/>
    <m/>
    <m/>
    <m/>
    <m/>
    <s v="16.77"/>
    <n v="0"/>
    <s v="130.71"/>
    <s v="-387.99"/>
    <s v="Esquenta com 65% OFF, Carrinho Abandonado, A Vista, Frete grátis"/>
    <m/>
    <m/>
    <m/>
    <s v="tfddmr"/>
    <m/>
    <s v="Piatan"/>
    <s v="Obsolete"/>
    <m/>
    <m/>
    <m/>
    <m/>
    <m/>
    <s v="pagarme"/>
    <m/>
    <n v="3455199654"/>
    <m/>
    <m/>
    <m/>
    <m/>
    <m/>
    <m/>
    <m/>
    <m/>
    <s v="2024-10-29 08:49:22Z"/>
    <m/>
    <m/>
    <s v="68F440A4AADD48D8A8660EE2865D0905"/>
    <s v="DCE6EC2DF60C499E907C9B57FB12D20A"/>
    <m/>
    <n v="1"/>
    <m/>
    <s v="false"/>
    <n v="0"/>
    <s v="NA"/>
    <s v="NA"/>
    <s v="BRL"/>
    <m/>
    <m/>
    <s v="BRA"/>
    <m/>
    <m/>
    <s v="Preparando entrega"/>
    <m/>
  </r>
  <r>
    <s v="Marketplace"/>
    <x v="64"/>
    <n v="514887"/>
    <d v="2024-10-29T00:00:00"/>
    <x v="64"/>
    <s v="Emannuella Rodrigues de"/>
    <s v="Meneses "/>
    <s v="02754774440"/>
    <s v="emannuella.flor@gmail.com"/>
    <n v="5583999617682"/>
    <s v="PB"/>
    <s v="Alagoinha"/>
    <n v="5190606773598"/>
    <s v="residential"/>
    <s v="Emannuella Rodrigues de Meneses "/>
    <s v="Padre Afonso "/>
    <n v="324"/>
    <s v="Prédio de Zito cego "/>
    <s v="Centro "/>
    <m/>
    <s v="58390-000"/>
    <s v="Jadlog"/>
    <s v="PN Jadlog2"/>
    <s v="2024-11-20 08:49:21Z"/>
    <s v="16bd"/>
    <s v="Preparando Entrega"/>
    <s v="2024-10-29 09:30:17Z"/>
    <s v="cpc"/>
    <s v="meta"/>
    <s v="Nova [GE] [Vendas] Sazonais Estático - Full Adv "/>
    <x v="6"/>
    <s v="Pix"/>
    <n v="1"/>
    <n v="130.71"/>
    <n v="1"/>
    <n v="61050"/>
    <s v="/10/76/80/92/"/>
    <x v="4"/>
    <x v="4"/>
    <n v="99.9"/>
    <n v="25.17"/>
    <s v="25.17"/>
    <s v="/deo-colonia-splash-seriguela-120ml-piatan/p"/>
    <m/>
    <m/>
    <m/>
    <m/>
    <s v="16.77"/>
    <n v="0"/>
    <s v="130.71"/>
    <s v="-387.99"/>
    <s v="Esquenta com 65% OFF, Carrinho Abandonado, A Vista, Frete grátis"/>
    <m/>
    <m/>
    <m/>
    <s v="tfddmr"/>
    <m/>
    <s v="Piatan"/>
    <s v="Obsolete"/>
    <m/>
    <m/>
    <m/>
    <m/>
    <m/>
    <s v="pagarme"/>
    <m/>
    <n v="3455199654"/>
    <m/>
    <m/>
    <m/>
    <m/>
    <m/>
    <m/>
    <m/>
    <m/>
    <s v="2024-10-29 08:49:22Z"/>
    <m/>
    <m/>
    <s v="68F440A4AADD48D8A8660EE2865D0905"/>
    <s v="DCE6EC2DF60C499E907C9B57FB12D20A"/>
    <m/>
    <n v="1"/>
    <m/>
    <s v="false"/>
    <n v="0"/>
    <s v="NA"/>
    <s v="NA"/>
    <s v="BRL"/>
    <m/>
    <m/>
    <s v="BRA"/>
    <m/>
    <m/>
    <s v="Preparando entrega"/>
    <m/>
  </r>
  <r>
    <s v="Marketplace"/>
    <x v="64"/>
    <n v="514887"/>
    <d v="2024-10-29T00:00:00"/>
    <x v="64"/>
    <s v="Emannuella Rodrigues de"/>
    <s v="Meneses "/>
    <s v="02754774440"/>
    <s v="emannuella.flor@gmail.com"/>
    <n v="5583999617682"/>
    <s v="PB"/>
    <s v="Alagoinha"/>
    <n v="5190606773598"/>
    <s v="residential"/>
    <s v="Emannuella Rodrigues de Meneses "/>
    <s v="Padre Afonso "/>
    <n v="324"/>
    <s v="Prédio de Zito cego "/>
    <s v="Centro "/>
    <m/>
    <s v="58390-000"/>
    <s v="Jadlog"/>
    <s v="PN Jadlog2"/>
    <s v="2024-11-20 08:49:21Z"/>
    <s v="16bd"/>
    <s v="Preparando Entrega"/>
    <s v="2024-10-29 09:30:17Z"/>
    <s v="cpc"/>
    <s v="meta"/>
    <s v="Nova [GE] [Vendas] Sazonais Estático - Full Adv "/>
    <x v="6"/>
    <s v="Pix"/>
    <n v="1"/>
    <n v="130.71"/>
    <n v="1"/>
    <n v="61030"/>
    <s v="/10/76/80/92/"/>
    <x v="11"/>
    <x v="11"/>
    <n v="99.9"/>
    <n v="25.17"/>
    <s v="25.17"/>
    <s v="/deo-colonia-splash-pitanga-120ml-piatan/p"/>
    <m/>
    <m/>
    <m/>
    <m/>
    <s v="16.77"/>
    <n v="0"/>
    <s v="130.71"/>
    <s v="-387.99"/>
    <s v="Esquenta com 65% OFF, Carrinho Abandonado, A Vista, Frete grátis"/>
    <m/>
    <m/>
    <m/>
    <s v="tfddmr"/>
    <m/>
    <s v="Piatan"/>
    <s v="Obsolete"/>
    <m/>
    <m/>
    <m/>
    <m/>
    <m/>
    <s v="pagarme"/>
    <m/>
    <n v="3455199654"/>
    <m/>
    <m/>
    <m/>
    <m/>
    <m/>
    <m/>
    <m/>
    <m/>
    <s v="2024-10-29 08:49:22Z"/>
    <m/>
    <m/>
    <s v="68F440A4AADD48D8A8660EE2865D0905"/>
    <s v="DCE6EC2DF60C499E907C9B57FB12D20A"/>
    <m/>
    <n v="1"/>
    <m/>
    <s v="false"/>
    <n v="0"/>
    <s v="NA"/>
    <s v="NA"/>
    <s v="BRL"/>
    <m/>
    <m/>
    <s v="BRA"/>
    <m/>
    <m/>
    <s v="Preparando entrega"/>
    <m/>
  </r>
  <r>
    <s v="Marketplace"/>
    <x v="65"/>
    <n v="514885"/>
    <d v="2024-10-29T00:00:00"/>
    <x v="65"/>
    <s v="MARIA FRANCISCA"/>
    <s v="ROPELATO"/>
    <s v="00767218922"/>
    <s v="mariasropelato10@gmail.com"/>
    <n v="5541997634870"/>
    <s v="PR"/>
    <s v="CURITIBA"/>
    <n v="5190605644908"/>
    <s v="residential"/>
    <s v="MARIA FRANCISCA"/>
    <s v="RUA JORGE BONN"/>
    <n v="460"/>
    <s v="ESCOLA ESTADUAL"/>
    <s v="TINGUI"/>
    <m/>
    <s v="82600-290"/>
    <s v="Jadlog"/>
    <s v="PN Jadlog2"/>
    <s v="2024-11-04 08:46:00Z"/>
    <s v="4bd"/>
    <s v="Preparando Entrega"/>
    <s v="2024-10-29 09:30:21Z"/>
    <m/>
    <m/>
    <m/>
    <x v="1"/>
    <s v="Pix"/>
    <n v="1"/>
    <n v="133.58000000000001"/>
    <n v="4"/>
    <n v="1111"/>
    <s v="/10/76/79/89/"/>
    <x v="6"/>
    <x v="6"/>
    <n v="21.9"/>
    <n v="6.2"/>
    <s v="24.8"/>
    <s v="/gel-dental-natural-de-carvao-ativado-90g/p"/>
    <m/>
    <m/>
    <m/>
    <m/>
    <s v="7.31"/>
    <n v="0"/>
    <s v="133.58"/>
    <s v="-145.3"/>
    <s v="Esquenta com 65% OFF, A Vista, Primeira Compra, Frete grátis"/>
    <m/>
    <m/>
    <m/>
    <s v="tfddmr"/>
    <m/>
    <s v="Piatan"/>
    <s v="Obsolete"/>
    <m/>
    <m/>
    <m/>
    <m/>
    <m/>
    <s v="pagarme"/>
    <m/>
    <n v="3455186077"/>
    <m/>
    <m/>
    <m/>
    <m/>
    <m/>
    <m/>
    <m/>
    <m/>
    <s v="2024-10-29 08:47:01Z"/>
    <m/>
    <m/>
    <s v="365DBB5D7CB24B468471B0888A34B891"/>
    <s v="76E4C79BD104409FAE35E7B21A76FE34"/>
    <m/>
    <n v="1"/>
    <m/>
    <s v="false"/>
    <n v="0"/>
    <s v="NA"/>
    <s v="NA"/>
    <s v="BRL"/>
    <m/>
    <m/>
    <s v="BRA"/>
    <m/>
    <m/>
    <s v="Preparando entrega"/>
    <m/>
  </r>
  <r>
    <s v="Marketplace"/>
    <x v="65"/>
    <n v="514885"/>
    <d v="2024-10-29T00:00:00"/>
    <x v="65"/>
    <s v="MARIA FRANCISCA"/>
    <s v="ROPELATO"/>
    <s v="00767218922"/>
    <s v="mariasropelato10@gmail.com"/>
    <n v="5541997634870"/>
    <s v="PR"/>
    <s v="CURITIBA"/>
    <n v="5190605644908"/>
    <s v="residential"/>
    <s v="MARIA FRANCISCA"/>
    <s v="RUA JORGE BONN"/>
    <n v="460"/>
    <s v="ESCOLA ESTADUAL"/>
    <s v="TINGUI"/>
    <m/>
    <s v="82600-290"/>
    <s v="Jadlog"/>
    <s v="PN Jadlog2"/>
    <s v="2024-11-04 08:46:00Z"/>
    <s v="4bd"/>
    <s v="Preparando Entrega"/>
    <s v="2024-10-29 09:30:21Z"/>
    <m/>
    <m/>
    <m/>
    <x v="1"/>
    <s v="Pix"/>
    <n v="1"/>
    <n v="133.58000000000001"/>
    <n v="2"/>
    <n v="1110"/>
    <s v="/10/76/79/89/"/>
    <x v="3"/>
    <x v="3"/>
    <n v="21.9"/>
    <n v="6.2"/>
    <s v="12.4"/>
    <s v="/gel-dental-natural-de-hortela-com-gengibre-e-melaleuca-90g/p"/>
    <m/>
    <m/>
    <m/>
    <m/>
    <s v="3.66"/>
    <n v="0"/>
    <s v="133.58"/>
    <s v="-145.3"/>
    <s v="Esquenta com 65% OFF, A Vista, Primeira Compra, Frete grátis"/>
    <m/>
    <m/>
    <m/>
    <s v="tfddmr"/>
    <m/>
    <s v="Piatan"/>
    <s v="Obsolete"/>
    <m/>
    <m/>
    <m/>
    <m/>
    <m/>
    <s v="pagarme"/>
    <m/>
    <n v="3455186077"/>
    <m/>
    <m/>
    <m/>
    <m/>
    <m/>
    <m/>
    <m/>
    <m/>
    <s v="2024-10-29 08:47:01Z"/>
    <m/>
    <m/>
    <s v="365DBB5D7CB24B468471B0888A34B891"/>
    <s v="76E4C79BD104409FAE35E7B21A76FE34"/>
    <m/>
    <n v="1"/>
    <m/>
    <s v="false"/>
    <n v="0"/>
    <s v="NA"/>
    <s v="NA"/>
    <s v="BRL"/>
    <m/>
    <m/>
    <s v="BRA"/>
    <m/>
    <m/>
    <s v="Preparando entrega"/>
    <m/>
  </r>
  <r>
    <s v="Marketplace"/>
    <x v="65"/>
    <n v="514885"/>
    <d v="2024-10-29T00:00:00"/>
    <x v="65"/>
    <s v="MARIA FRANCISCA"/>
    <s v="ROPELATO"/>
    <s v="00767218922"/>
    <s v="mariasropelato10@gmail.com"/>
    <n v="5541997634870"/>
    <s v="PR"/>
    <s v="CURITIBA"/>
    <n v="5190605644908"/>
    <s v="residential"/>
    <s v="MARIA FRANCISCA"/>
    <s v="RUA JORGE BONN"/>
    <n v="460"/>
    <s v="ESCOLA ESTADUAL"/>
    <s v="TINGUI"/>
    <m/>
    <s v="82600-290"/>
    <s v="Jadlog"/>
    <s v="PN Jadlog2"/>
    <s v="2024-11-04 08:46:00Z"/>
    <s v="4bd"/>
    <s v="Preparando Entrega"/>
    <s v="2024-10-29 09:30:21Z"/>
    <m/>
    <m/>
    <m/>
    <x v="1"/>
    <s v="Pix"/>
    <n v="1"/>
    <n v="133.58000000000001"/>
    <n v="2"/>
    <n v="1006"/>
    <s v="/10/76/79/89/"/>
    <x v="2"/>
    <x v="2"/>
    <n v="21.9"/>
    <n v="6.2"/>
    <s v="12.4"/>
    <s v="/gel-dental-natural-de-roma-e-melaleuca-90g/p"/>
    <m/>
    <m/>
    <m/>
    <m/>
    <s v="3.65"/>
    <n v="0"/>
    <s v="133.58"/>
    <s v="-145.3"/>
    <s v="Esquenta com 65% OFF, A Vista, Primeira Compra, Frete grátis"/>
    <m/>
    <m/>
    <m/>
    <s v="tfddmr"/>
    <m/>
    <s v="Piatan"/>
    <s v="Obsolete"/>
    <m/>
    <m/>
    <m/>
    <m/>
    <m/>
    <s v="pagarme"/>
    <m/>
    <n v="3455186077"/>
    <m/>
    <m/>
    <m/>
    <m/>
    <m/>
    <m/>
    <m/>
    <m/>
    <s v="2024-10-29 08:47:01Z"/>
    <m/>
    <m/>
    <s v="365DBB5D7CB24B468471B0888A34B891"/>
    <s v="76E4C79BD104409FAE35E7B21A76FE34"/>
    <m/>
    <n v="1"/>
    <m/>
    <s v="false"/>
    <n v="0"/>
    <s v="NA"/>
    <s v="NA"/>
    <s v="BRL"/>
    <m/>
    <m/>
    <s v="BRA"/>
    <m/>
    <m/>
    <s v="Preparando entrega"/>
    <m/>
  </r>
  <r>
    <s v="Marketplace"/>
    <x v="65"/>
    <n v="514885"/>
    <d v="2024-10-29T00:00:00"/>
    <x v="65"/>
    <s v="MARIA FRANCISCA"/>
    <s v="ROPELATO"/>
    <s v="00767218922"/>
    <s v="mariasropelato10@gmail.com"/>
    <n v="5541997634870"/>
    <s v="PR"/>
    <s v="CURITIBA"/>
    <n v="5190605644908"/>
    <s v="residential"/>
    <s v="MARIA FRANCISCA"/>
    <s v="RUA JORGE BONN"/>
    <n v="460"/>
    <s v="ESCOLA ESTADUAL"/>
    <s v="TINGUI"/>
    <m/>
    <s v="82600-290"/>
    <s v="Jadlog"/>
    <s v="PN Jadlog2"/>
    <s v="2024-11-04 08:46:00Z"/>
    <s v="4bd"/>
    <s v="Preparando Entrega"/>
    <s v="2024-10-29 09:30:21Z"/>
    <m/>
    <m/>
    <m/>
    <x v="1"/>
    <s v="Pix"/>
    <n v="1"/>
    <n v="133.58000000000001"/>
    <n v="3"/>
    <n v="1403"/>
    <s v="/10/76/79/88/"/>
    <x v="19"/>
    <x v="19"/>
    <n v="29.9"/>
    <n v="24.22"/>
    <s v="72.66"/>
    <s v="/desodorante-roll-on-feminino-75ml/p"/>
    <m/>
    <m/>
    <m/>
    <m/>
    <s v="5.56"/>
    <n v="0"/>
    <s v="133.58"/>
    <s v="-145.3"/>
    <s v="Esquenta com 65% OFF, A Vista, Primeira Compra, Frete grátis"/>
    <m/>
    <m/>
    <m/>
    <s v="tfddmr"/>
    <m/>
    <s v="Piatan"/>
    <s v="Obsolete"/>
    <m/>
    <m/>
    <m/>
    <m/>
    <m/>
    <s v="pagarme"/>
    <m/>
    <n v="3455186077"/>
    <m/>
    <m/>
    <m/>
    <m/>
    <m/>
    <m/>
    <m/>
    <m/>
    <s v="2024-10-29 08:47:01Z"/>
    <m/>
    <m/>
    <s v="365DBB5D7CB24B468471B0888A34B891"/>
    <s v="76E4C79BD104409FAE35E7B21A76FE34"/>
    <m/>
    <n v="1"/>
    <m/>
    <s v="false"/>
    <n v="0"/>
    <s v="NA"/>
    <s v="NA"/>
    <s v="BRL"/>
    <m/>
    <m/>
    <s v="BRA"/>
    <m/>
    <m/>
    <s v="Preparando entrega"/>
    <m/>
  </r>
  <r>
    <s v="Marketplace"/>
    <x v="65"/>
    <n v="514885"/>
    <d v="2024-10-29T00:00:00"/>
    <x v="65"/>
    <s v="MARIA FRANCISCA"/>
    <s v="ROPELATO"/>
    <s v="00767218922"/>
    <s v="mariasropelato10@gmail.com"/>
    <n v="5541997634870"/>
    <s v="PR"/>
    <s v="CURITIBA"/>
    <n v="5190605644908"/>
    <s v="residential"/>
    <s v="MARIA FRANCISCA"/>
    <s v="RUA JORGE BONN"/>
    <n v="460"/>
    <s v="ESCOLA ESTADUAL"/>
    <s v="TINGUI"/>
    <m/>
    <s v="82600-290"/>
    <s v="Jadlog"/>
    <s v="PN Jadlog2"/>
    <s v="2024-11-04 08:46:00Z"/>
    <s v="4bd"/>
    <s v="Preparando Entrega"/>
    <s v="2024-10-29 09:30:21Z"/>
    <m/>
    <m/>
    <m/>
    <x v="1"/>
    <s v="Pix"/>
    <n v="1"/>
    <n v="133.58000000000001"/>
    <n v="2"/>
    <n v="142807"/>
    <s v="/10/76/82/96/"/>
    <x v="15"/>
    <x v="15"/>
    <n v="6.99"/>
    <n v="5.66"/>
    <s v="11.32"/>
    <s v="/mini-protetor-facial-sunveg-5g/p"/>
    <m/>
    <m/>
    <m/>
    <m/>
    <s v="3.65"/>
    <n v="0"/>
    <s v="133.58"/>
    <s v="-145.3"/>
    <s v="Esquenta com 65% OFF, A Vista, Primeira Compra, Frete grátis"/>
    <m/>
    <m/>
    <m/>
    <s v="tfddmr"/>
    <m/>
    <s v="Piatan"/>
    <s v="Obsolete"/>
    <m/>
    <m/>
    <m/>
    <m/>
    <m/>
    <s v="pagarme"/>
    <m/>
    <n v="3455186077"/>
    <m/>
    <m/>
    <m/>
    <m/>
    <m/>
    <m/>
    <m/>
    <m/>
    <s v="2024-10-29 08:47:01Z"/>
    <m/>
    <m/>
    <s v="365DBB5D7CB24B468471B0888A34B891"/>
    <s v="76E4C79BD104409FAE35E7B21A76FE34"/>
    <m/>
    <n v="1"/>
    <m/>
    <s v="false"/>
    <n v="0"/>
    <s v="NA"/>
    <s v="NA"/>
    <s v="BRL"/>
    <m/>
    <m/>
    <s v="BRA"/>
    <m/>
    <m/>
    <s v="Preparando entrega"/>
    <m/>
  </r>
  <r>
    <s v="Marketplace"/>
    <x v="66"/>
    <n v="514883"/>
    <d v="2024-10-29T00:00:00"/>
    <x v="66"/>
    <s v="Kelly"/>
    <s v="Frimmel"/>
    <s v="04446680986"/>
    <s v="kellyfrimmel@gmail.com"/>
    <n v="5544984337045"/>
    <s v="SP"/>
    <s v="Santos"/>
    <n v="5190605294430"/>
    <s v="residential"/>
    <s v="Kelly Frimmel Nutri"/>
    <s v="Avenida Conselheiro Nébias"/>
    <n v="663"/>
    <s v="Emirado - Apto 106 Oceano"/>
    <s v="Boqueirão"/>
    <m/>
    <s v="11045-003"/>
    <s v="Jadlog"/>
    <s v="PN Jadlog"/>
    <s v="2024-11-01 08:38:55Z"/>
    <s v="3bd"/>
    <s v="Preparando Entrega"/>
    <s v="2024-10-29 09:30:24Z"/>
    <s v="cpc_institucional"/>
    <s v="google"/>
    <m/>
    <x v="0"/>
    <s v="Pix"/>
    <n v="1"/>
    <n v="74.62"/>
    <n v="2"/>
    <n v="5103"/>
    <s v="/10/76/79/88/"/>
    <x v="29"/>
    <x v="29"/>
    <n v="29.9"/>
    <n v="26.91"/>
    <s v="53.82"/>
    <s v="/desodorante-roll-on-masculino-75ml/p"/>
    <m/>
    <m/>
    <m/>
    <m/>
    <s v="20.8"/>
    <s v="20.8"/>
    <s v="74.62"/>
    <s v="-5.98"/>
    <s v="A Vista"/>
    <m/>
    <m/>
    <m/>
    <s v="tfddmr"/>
    <m/>
    <s v="Piatan"/>
    <s v="Obsolete"/>
    <m/>
    <m/>
    <m/>
    <m/>
    <m/>
    <s v="pagarme"/>
    <m/>
    <n v="3455168486"/>
    <m/>
    <m/>
    <m/>
    <m/>
    <m/>
    <m/>
    <m/>
    <m/>
    <s v="2024-10-29 08:39:16Z"/>
    <m/>
    <m/>
    <s v="57B03AF846DE4F68BFA74291519192F0"/>
    <s v="872D8566F79647C489537B49775D9BDE"/>
    <m/>
    <n v="1"/>
    <m/>
    <s v="false"/>
    <n v="0"/>
    <s v="NA"/>
    <s v="NA"/>
    <s v="BRL"/>
    <m/>
    <m/>
    <s v="BRA"/>
    <m/>
    <m/>
    <s v="Preparando entrega"/>
    <m/>
  </r>
  <r>
    <s v="Marketplace"/>
    <x v="67"/>
    <n v="514881"/>
    <d v="2024-10-28T00:00:00"/>
    <x v="67"/>
    <s v="Bárbara "/>
    <s v="GUIMARAES"/>
    <s v="08917270603"/>
    <s v="babi.jw2014@gmail.com"/>
    <n v="5561999972524"/>
    <s v="DF"/>
    <s v="Brasília"/>
    <n v="5190503707572"/>
    <s v="residential"/>
    <s v="BARBARA NOGUEIRA OLIVEIRA GUIMARAES"/>
    <s v="Quadra Quadra 56"/>
    <s v="Qd 56, lote 12, apto 216, Residencial Atenas (Rua do Shopping do Gama)"/>
    <s v="Apto 216"/>
    <s v="Setor Central (Gama)"/>
    <m/>
    <s v="72405-560"/>
    <s v="PAC"/>
    <s v="PN Correios PAC"/>
    <s v="2024-11-05 08:00:00Z"/>
    <s v="6bd"/>
    <s v="Faturado"/>
    <s v="2024-10-29 14:35:19Z"/>
    <s v="cpc_institucional"/>
    <s v="google"/>
    <m/>
    <x v="1"/>
    <s v="Visa"/>
    <n v="2"/>
    <n v="105.28"/>
    <n v="4"/>
    <n v="1111"/>
    <s v="/10/76/79/89/"/>
    <x v="6"/>
    <x v="6"/>
    <n v="21.9"/>
    <n v="6.89"/>
    <s v="27.56"/>
    <s v="/gel-dental-natural-de-carvao-ativado-90g/p"/>
    <m/>
    <m/>
    <m/>
    <m/>
    <s v="4.43"/>
    <n v="0"/>
    <s v="105.28"/>
    <s v="-229.32"/>
    <s v="Esquenta com 65% OFF, Primeira Compra, Frete grátis"/>
    <m/>
    <m/>
    <s v="AK612016477BR"/>
    <s v="tfddmr"/>
    <m/>
    <s v="Piatan"/>
    <s v="Obsolete"/>
    <m/>
    <m/>
    <m/>
    <m/>
    <m/>
    <s v="pagarme"/>
    <n v="783794"/>
    <n v="3454654738"/>
    <n v="3454654738"/>
    <n v="498408"/>
    <n v="5572"/>
    <m/>
    <m/>
    <m/>
    <m/>
    <m/>
    <s v="2024-10-28 23:20:41Z"/>
    <m/>
    <m/>
    <s v="221BED863DB1414CA65073AADA488659"/>
    <s v="58189B48A8E14B438756F6FEBC633797"/>
    <m/>
    <n v="1"/>
    <m/>
    <s v="false"/>
    <n v="0"/>
    <s v="NA"/>
    <s v="NA"/>
    <s v="BRL"/>
    <m/>
    <s v="003003105"/>
    <s v="BRA"/>
    <s v="003003105"/>
    <m/>
    <s v="Faturado"/>
    <m/>
  </r>
  <r>
    <s v="Marketplace"/>
    <x v="67"/>
    <n v="514881"/>
    <d v="2024-10-28T00:00:00"/>
    <x v="67"/>
    <s v="Bárbara "/>
    <s v="GUIMARAES"/>
    <s v="08917270603"/>
    <s v="babi.jw2014@gmail.com"/>
    <n v="5561999972524"/>
    <s v="DF"/>
    <s v="Brasília"/>
    <n v="5190503707572"/>
    <s v="residential"/>
    <s v="BARBARA NOGUEIRA OLIVEIRA GUIMARAES"/>
    <s v="Quadra Quadra 56"/>
    <s v="Qd 56, lote 12, apto 216, Residencial Atenas (Rua do Shopping do Gama)"/>
    <s v="Apto 216"/>
    <s v="Setor Central (Gama)"/>
    <m/>
    <s v="72405-560"/>
    <s v="PAC"/>
    <s v="PN Correios PAC"/>
    <s v="2024-11-05 08:00:00Z"/>
    <s v="6bd"/>
    <s v="Faturado"/>
    <s v="2024-10-29 14:35:19Z"/>
    <s v="cpc_institucional"/>
    <s v="google"/>
    <m/>
    <x v="1"/>
    <s v="Visa"/>
    <n v="2"/>
    <n v="105.28"/>
    <n v="4"/>
    <n v="1110"/>
    <s v="/10/76/79/89/"/>
    <x v="3"/>
    <x v="3"/>
    <n v="21.9"/>
    <n v="6.89"/>
    <s v="27.56"/>
    <s v="/gel-dental-natural-de-hortela-com-gengibre-e-melaleuca-90g/p"/>
    <m/>
    <m/>
    <m/>
    <m/>
    <s v="4.43"/>
    <n v="0"/>
    <s v="105.28"/>
    <s v="-229.32"/>
    <s v="Esquenta com 65% OFF, Primeira Compra, Frete grátis"/>
    <m/>
    <m/>
    <s v="AK612016477BR"/>
    <s v="tfddmr"/>
    <m/>
    <s v="Piatan"/>
    <s v="Obsolete"/>
    <m/>
    <m/>
    <m/>
    <m/>
    <m/>
    <s v="pagarme"/>
    <n v="783794"/>
    <n v="3454654738"/>
    <n v="3454654738"/>
    <n v="498408"/>
    <n v="5572"/>
    <m/>
    <m/>
    <m/>
    <m/>
    <m/>
    <s v="2024-10-28 23:20:41Z"/>
    <m/>
    <m/>
    <s v="221BED863DB1414CA65073AADA488659"/>
    <s v="58189B48A8E14B438756F6FEBC633797"/>
    <m/>
    <n v="1"/>
    <m/>
    <s v="false"/>
    <n v="0"/>
    <s v="NA"/>
    <s v="NA"/>
    <s v="BRL"/>
    <m/>
    <s v="003003105"/>
    <s v="BRA"/>
    <s v="003003105"/>
    <m/>
    <s v="Faturado"/>
    <m/>
  </r>
  <r>
    <s v="Marketplace"/>
    <x v="67"/>
    <n v="514881"/>
    <d v="2024-10-28T00:00:00"/>
    <x v="67"/>
    <s v="Bárbara "/>
    <s v="GUIMARAES"/>
    <s v="08917270603"/>
    <s v="babi.jw2014@gmail.com"/>
    <n v="5561999972524"/>
    <s v="DF"/>
    <s v="Brasília"/>
    <n v="5190503707572"/>
    <s v="residential"/>
    <s v="BARBARA NOGUEIRA OLIVEIRA GUIMARAES"/>
    <s v="Quadra Quadra 56"/>
    <s v="Qd 56, lote 12, apto 216, Residencial Atenas (Rua do Shopping do Gama)"/>
    <s v="Apto 216"/>
    <s v="Setor Central (Gama)"/>
    <m/>
    <s v="72405-560"/>
    <s v="PAC"/>
    <s v="PN Correios PAC"/>
    <s v="2024-11-05 08:00:00Z"/>
    <s v="6bd"/>
    <s v="Faturado"/>
    <s v="2024-10-29 14:35:19Z"/>
    <s v="cpc_institucional"/>
    <s v="google"/>
    <m/>
    <x v="1"/>
    <s v="Visa"/>
    <n v="2"/>
    <n v="105.28"/>
    <n v="5"/>
    <n v="1006"/>
    <s v="/10/76/79/89/"/>
    <x v="2"/>
    <x v="2"/>
    <n v="21.9"/>
    <n v="6.89"/>
    <s v="34.45"/>
    <s v="/gel-dental-natural-de-roma-e-melaleuca-90g/p"/>
    <m/>
    <m/>
    <m/>
    <m/>
    <s v="5.52"/>
    <n v="0"/>
    <s v="105.28"/>
    <s v="-229.32"/>
    <s v="Esquenta com 65% OFF, Primeira Compra, Frete grátis"/>
    <m/>
    <m/>
    <s v="AK612016477BR"/>
    <s v="tfddmr"/>
    <m/>
    <s v="Piatan"/>
    <s v="Obsolete"/>
    <m/>
    <m/>
    <m/>
    <m/>
    <m/>
    <s v="pagarme"/>
    <n v="783794"/>
    <n v="3454654738"/>
    <n v="3454654738"/>
    <n v="498408"/>
    <n v="5572"/>
    <m/>
    <m/>
    <m/>
    <m/>
    <m/>
    <s v="2024-10-28 23:20:41Z"/>
    <m/>
    <m/>
    <s v="221BED863DB1414CA65073AADA488659"/>
    <s v="58189B48A8E14B438756F6FEBC633797"/>
    <m/>
    <n v="1"/>
    <m/>
    <s v="false"/>
    <n v="0"/>
    <s v="NA"/>
    <s v="NA"/>
    <s v="BRL"/>
    <m/>
    <s v="003003105"/>
    <s v="BRA"/>
    <s v="003003105"/>
    <m/>
    <s v="Faturado"/>
    <m/>
  </r>
  <r>
    <s v="Marketplace"/>
    <x v="67"/>
    <n v="514881"/>
    <d v="2024-10-28T00:00:00"/>
    <x v="67"/>
    <s v="Bárbara "/>
    <s v="GUIMARAES"/>
    <s v="08917270603"/>
    <s v="babi.jw2014@gmail.com"/>
    <n v="5561999972524"/>
    <s v="DF"/>
    <s v="Brasília"/>
    <n v="5190503707572"/>
    <s v="residential"/>
    <s v="BARBARA NOGUEIRA OLIVEIRA GUIMARAES"/>
    <s v="Quadra Quadra 56"/>
    <s v="Qd 56, lote 12, apto 216, Residencial Atenas (Rua do Shopping do Gama)"/>
    <s v="Apto 216"/>
    <s v="Setor Central (Gama)"/>
    <m/>
    <s v="72405-560"/>
    <s v="PAC"/>
    <s v="PN Correios PAC"/>
    <s v="2024-11-05 08:00:00Z"/>
    <s v="6bd"/>
    <s v="Faturado"/>
    <s v="2024-10-29 14:35:19Z"/>
    <s v="cpc_institucional"/>
    <s v="google"/>
    <m/>
    <x v="1"/>
    <s v="Visa"/>
    <n v="2"/>
    <n v="105.28"/>
    <n v="1"/>
    <n v="2201"/>
    <s v="/10/76/78/223/"/>
    <x v="17"/>
    <x v="17"/>
    <n v="49.9"/>
    <n v="15.71"/>
    <s v="15.71"/>
    <s v="/shampoo-hidrata-para-cabelos-ressecados-e-com-quimica-300ml/p"/>
    <m/>
    <m/>
    <m/>
    <m/>
    <s v="1.11"/>
    <n v="0"/>
    <s v="105.28"/>
    <s v="-229.32"/>
    <s v="Esquenta com 65% OFF, Primeira Compra, Frete grátis"/>
    <m/>
    <m/>
    <s v="AK612016477BR"/>
    <s v="tfddmr"/>
    <m/>
    <s v="Piatan"/>
    <s v="Obsolete"/>
    <m/>
    <m/>
    <m/>
    <m/>
    <m/>
    <s v="pagarme"/>
    <n v="783794"/>
    <n v="3454654738"/>
    <n v="3454654738"/>
    <n v="498408"/>
    <n v="5572"/>
    <m/>
    <m/>
    <m/>
    <m/>
    <m/>
    <s v="2024-10-28 23:20:41Z"/>
    <m/>
    <m/>
    <s v="221BED863DB1414CA65073AADA488659"/>
    <s v="58189B48A8E14B438756F6FEBC633797"/>
    <m/>
    <n v="1"/>
    <m/>
    <s v="false"/>
    <n v="0"/>
    <s v="NA"/>
    <s v="NA"/>
    <s v="BRL"/>
    <m/>
    <s v="003003105"/>
    <s v="BRA"/>
    <s v="003003105"/>
    <m/>
    <s v="Faturado"/>
    <m/>
  </r>
  <r>
    <s v="Marketplace"/>
    <x v="68"/>
    <n v="514879"/>
    <d v="2024-10-28T00:00:00"/>
    <x v="68"/>
    <s v="Lidyane"/>
    <s v="Correia Alves"/>
    <s v="03966237512"/>
    <s v="lidyanec.alves@hotmail.com"/>
    <n v="5577998357765"/>
    <s v="BA"/>
    <s v="Livramento de Nossa Senhora"/>
    <n v="5132035839849"/>
    <s v="residential"/>
    <s v="Lidyane Correia Alves"/>
    <s v="Rua Francisco de Paula Lima"/>
    <n v="15"/>
    <s v="Loja Vital Energia"/>
    <s v="Centro"/>
    <m/>
    <s v="46140-000"/>
    <s v="PAC"/>
    <s v="PN Correios PAC"/>
    <s v="2024-11-11 08:00:00Z"/>
    <s v="10bd"/>
    <s v="Faturado"/>
    <s v="2024-10-29 14:35:19Z"/>
    <m/>
    <m/>
    <m/>
    <x v="0"/>
    <s v="Mastercard"/>
    <n v="3"/>
    <n v="422.8"/>
    <n v="2"/>
    <n v="2201"/>
    <s v="/10/76/78/223/"/>
    <x v="17"/>
    <x v="17"/>
    <n v="49.9"/>
    <n v="17.46"/>
    <s v="34.92"/>
    <s v="/shampoo-hidrata-para-cabelos-ressecados-e-com-quimica-300ml/p"/>
    <m/>
    <m/>
    <m/>
    <m/>
    <s v="10.89"/>
    <n v="0"/>
    <s v="422.8"/>
    <s v="-183.72"/>
    <s v="Esquenta com 65% OFF, Compre e Ganhe, Frete grátis"/>
    <m/>
    <m/>
    <s v="AK612015542BR"/>
    <s v="tfddmr"/>
    <m/>
    <s v="Piatan"/>
    <s v="Obsolete"/>
    <m/>
    <m/>
    <m/>
    <m/>
    <m/>
    <s v="pagarme"/>
    <s v="002747"/>
    <n v="3454580224"/>
    <n v="3454580224"/>
    <n v="550209"/>
    <n v="7494"/>
    <m/>
    <m/>
    <m/>
    <m/>
    <m/>
    <s v="2024-10-28 22:24:45Z"/>
    <m/>
    <m/>
    <s v="5542FCBDC99344D39B3939F6CBB7C2BF"/>
    <s v="FD094F488BDD49439F61DF6CAA7EA104"/>
    <m/>
    <n v="1"/>
    <m/>
    <s v="false"/>
    <n v="0"/>
    <s v="NA"/>
    <s v="NA"/>
    <s v="BRL"/>
    <m/>
    <s v="003003104"/>
    <s v="BRA"/>
    <s v="003003104"/>
    <m/>
    <s v="Faturado"/>
    <m/>
  </r>
  <r>
    <s v="Marketplace"/>
    <x v="68"/>
    <n v="514879"/>
    <d v="2024-10-28T00:00:00"/>
    <x v="68"/>
    <s v="Lidyane"/>
    <s v="Correia Alves"/>
    <s v="03966237512"/>
    <s v="lidyanec.alves@hotmail.com"/>
    <n v="5577998357765"/>
    <s v="BA"/>
    <s v="Livramento de Nossa Senhora"/>
    <n v="5132035839849"/>
    <s v="residential"/>
    <s v="Lidyane Correia Alves"/>
    <s v="Rua Francisco de Paula Lima"/>
    <n v="15"/>
    <s v="Loja Vital Energia"/>
    <s v="Centro"/>
    <m/>
    <s v="46140-000"/>
    <s v="PAC"/>
    <s v="PN Correios PAC"/>
    <s v="2024-11-11 08:00:00Z"/>
    <s v="10bd"/>
    <s v="Faturado"/>
    <s v="2024-10-29 14:35:19Z"/>
    <m/>
    <m/>
    <m/>
    <x v="0"/>
    <s v="Mastercard"/>
    <n v="3"/>
    <n v="422.8"/>
    <n v="1"/>
    <n v="2103"/>
    <s v="/10/76/78/221/"/>
    <x v="14"/>
    <x v="14"/>
    <n v="59.9"/>
    <n v="20.96"/>
    <s v="20.96"/>
    <s v="/mascara-capilar-detox-piatan-280g/p"/>
    <m/>
    <m/>
    <m/>
    <m/>
    <s v="5.52"/>
    <n v="0"/>
    <s v="422.8"/>
    <s v="-183.72"/>
    <s v="Esquenta com 65% OFF, Compre e Ganhe, Frete grátis"/>
    <m/>
    <m/>
    <s v="AK612015542BR"/>
    <s v="tfddmr"/>
    <m/>
    <s v="Piatan"/>
    <s v="Obsolete"/>
    <m/>
    <m/>
    <m/>
    <m/>
    <m/>
    <s v="pagarme"/>
    <s v="002747"/>
    <n v="3454580224"/>
    <n v="3454580224"/>
    <n v="550209"/>
    <n v="7494"/>
    <m/>
    <m/>
    <m/>
    <m/>
    <m/>
    <s v="2024-10-28 22:24:45Z"/>
    <m/>
    <m/>
    <s v="5542FCBDC99344D39B3939F6CBB7C2BF"/>
    <s v="FD094F488BDD49439F61DF6CAA7EA104"/>
    <m/>
    <n v="1"/>
    <m/>
    <s v="false"/>
    <n v="0"/>
    <s v="NA"/>
    <s v="NA"/>
    <s v="BRL"/>
    <m/>
    <s v="003003104"/>
    <s v="BRA"/>
    <s v="003003104"/>
    <m/>
    <s v="Faturado"/>
    <m/>
  </r>
  <r>
    <s v="Marketplace"/>
    <x v="68"/>
    <n v="514879"/>
    <d v="2024-10-28T00:00:00"/>
    <x v="68"/>
    <s v="Lidyane"/>
    <s v="Correia Alves"/>
    <s v="03966237512"/>
    <s v="lidyanec.alves@hotmail.com"/>
    <n v="5577998357765"/>
    <s v="BA"/>
    <s v="Livramento de Nossa Senhora"/>
    <n v="5132035839849"/>
    <s v="residential"/>
    <s v="Lidyane Correia Alves"/>
    <s v="Rua Francisco de Paula Lima"/>
    <n v="15"/>
    <s v="Loja Vital Energia"/>
    <s v="Centro"/>
    <m/>
    <s v="46140-000"/>
    <s v="PAC"/>
    <s v="PN Correios PAC"/>
    <s v="2024-11-11 08:00:00Z"/>
    <s v="10bd"/>
    <s v="Faturado"/>
    <s v="2024-10-29 14:35:19Z"/>
    <m/>
    <m/>
    <m/>
    <x v="0"/>
    <s v="Mastercard"/>
    <n v="3"/>
    <n v="422.8"/>
    <n v="1"/>
    <n v="142790"/>
    <s v="/10/76/81/"/>
    <x v="40"/>
    <x v="40"/>
    <n v="217.22"/>
    <n v="217.22"/>
    <s v="217.22"/>
    <s v="/kit-detox-facial/p"/>
    <m/>
    <m/>
    <m/>
    <m/>
    <s v="21.88"/>
    <n v="0"/>
    <s v="422.8"/>
    <s v="-183.72"/>
    <s v="Esquenta com 65% OFF, Compre e Ganhe, Frete grátis"/>
    <m/>
    <m/>
    <s v="AK612015542BR"/>
    <s v="tfddmr"/>
    <m/>
    <s v="Piatan"/>
    <s v="Obsolete"/>
    <m/>
    <m/>
    <m/>
    <m/>
    <m/>
    <s v="pagarme"/>
    <s v="002747"/>
    <n v="3454580224"/>
    <n v="3454580224"/>
    <n v="550209"/>
    <n v="7494"/>
    <m/>
    <m/>
    <m/>
    <m/>
    <m/>
    <s v="2024-10-28 22:24:45Z"/>
    <m/>
    <m/>
    <s v="5542FCBDC99344D39B3939F6CBB7C2BF"/>
    <s v="FD094F488BDD49439F61DF6CAA7EA104"/>
    <m/>
    <n v="1"/>
    <m/>
    <s v="false"/>
    <n v="0"/>
    <s v="NA"/>
    <s v="NA"/>
    <s v="BRL"/>
    <m/>
    <s v="003003104"/>
    <s v="BRA"/>
    <s v="003003104"/>
    <m/>
    <s v="Faturado"/>
    <m/>
  </r>
  <r>
    <s v="Marketplace"/>
    <x v="68"/>
    <n v="514879"/>
    <d v="2024-10-28T00:00:00"/>
    <x v="68"/>
    <s v="Lidyane"/>
    <s v="Correia Alves"/>
    <s v="03966237512"/>
    <s v="lidyanec.alves@hotmail.com"/>
    <n v="5577998357765"/>
    <s v="BA"/>
    <s v="Livramento de Nossa Senhora"/>
    <n v="5132035839849"/>
    <s v="residential"/>
    <s v="Lidyane Correia Alves"/>
    <s v="Rua Francisco de Paula Lima"/>
    <n v="15"/>
    <s v="Loja Vital Energia"/>
    <s v="Centro"/>
    <m/>
    <s v="46140-000"/>
    <s v="PAC"/>
    <s v="PN Correios PAC"/>
    <s v="2024-11-11 08:00:00Z"/>
    <s v="10bd"/>
    <s v="Faturado"/>
    <s v="2024-10-29 14:35:19Z"/>
    <m/>
    <m/>
    <m/>
    <x v="0"/>
    <s v="Mastercard"/>
    <n v="3"/>
    <n v="422.8"/>
    <n v="1"/>
    <n v="142793"/>
    <s v="/10/76/78/100/"/>
    <x v="16"/>
    <x v="16"/>
    <n v="62.9"/>
    <n v="62.9"/>
    <s v="62.9"/>
    <s v="/shampoo-de-rambutan-biotina-300ml/p"/>
    <m/>
    <m/>
    <m/>
    <m/>
    <s v="5.52"/>
    <n v="0"/>
    <s v="422.8"/>
    <s v="-183.72"/>
    <s v="Esquenta com 65% OFF, Compre e Ganhe, Frete grátis"/>
    <m/>
    <m/>
    <s v="AK612015542BR"/>
    <s v="tfddmr"/>
    <m/>
    <s v="Piatan"/>
    <s v="Obsolete"/>
    <m/>
    <m/>
    <m/>
    <m/>
    <m/>
    <s v="pagarme"/>
    <s v="002747"/>
    <n v="3454580224"/>
    <n v="3454580224"/>
    <n v="550209"/>
    <n v="7494"/>
    <m/>
    <m/>
    <m/>
    <m/>
    <m/>
    <s v="2024-10-28 22:24:45Z"/>
    <m/>
    <m/>
    <s v="5542FCBDC99344D39B3939F6CBB7C2BF"/>
    <s v="FD094F488BDD49439F61DF6CAA7EA104"/>
    <m/>
    <n v="1"/>
    <m/>
    <s v="false"/>
    <n v="0"/>
    <s v="NA"/>
    <s v="NA"/>
    <s v="BRL"/>
    <m/>
    <s v="003003104"/>
    <s v="BRA"/>
    <s v="003003104"/>
    <m/>
    <s v="Faturado"/>
    <m/>
  </r>
  <r>
    <s v="Marketplace"/>
    <x v="68"/>
    <n v="514879"/>
    <d v="2024-10-28T00:00:00"/>
    <x v="68"/>
    <s v="Lidyane"/>
    <s v="Correia Alves"/>
    <s v="03966237512"/>
    <s v="lidyanec.alves@hotmail.com"/>
    <n v="5577998357765"/>
    <s v="BA"/>
    <s v="Livramento de Nossa Senhora"/>
    <n v="5132035839849"/>
    <s v="residential"/>
    <s v="Lidyane Correia Alves"/>
    <s v="Rua Francisco de Paula Lima"/>
    <n v="15"/>
    <s v="Loja Vital Energia"/>
    <s v="Centro"/>
    <m/>
    <s v="46140-000"/>
    <s v="PAC"/>
    <s v="PN Correios PAC"/>
    <s v="2024-11-11 08:00:00Z"/>
    <s v="10bd"/>
    <s v="Faturado"/>
    <s v="2024-10-29 14:35:19Z"/>
    <m/>
    <m/>
    <m/>
    <x v="0"/>
    <s v="Mastercard"/>
    <n v="3"/>
    <n v="422.8"/>
    <n v="1"/>
    <n v="142792"/>
    <s v="/10/76/78/100/"/>
    <x v="38"/>
    <x v="38"/>
    <n v="56.9"/>
    <n v="56.9"/>
    <s v="56.9"/>
    <s v="/condicionador-de-rambutan-biotina-300ml/p"/>
    <m/>
    <m/>
    <m/>
    <m/>
    <s v="5.45"/>
    <n v="0"/>
    <s v="422.8"/>
    <s v="-183.72"/>
    <s v="Esquenta com 65% OFF, Compre e Ganhe, Frete grátis"/>
    <m/>
    <m/>
    <s v="AK612015542BR"/>
    <s v="tfddmr"/>
    <m/>
    <s v="Piatan"/>
    <s v="Obsolete"/>
    <m/>
    <m/>
    <m/>
    <m/>
    <m/>
    <s v="pagarme"/>
    <s v="002747"/>
    <n v="3454580224"/>
    <n v="3454580224"/>
    <n v="550209"/>
    <n v="7494"/>
    <m/>
    <m/>
    <m/>
    <m/>
    <m/>
    <s v="2024-10-28 22:24:45Z"/>
    <m/>
    <m/>
    <s v="5542FCBDC99344D39B3939F6CBB7C2BF"/>
    <s v="FD094F488BDD49439F61DF6CAA7EA104"/>
    <m/>
    <n v="1"/>
    <m/>
    <s v="false"/>
    <n v="0"/>
    <s v="NA"/>
    <s v="NA"/>
    <s v="BRL"/>
    <m/>
    <s v="003003104"/>
    <s v="BRA"/>
    <s v="003003104"/>
    <m/>
    <s v="Faturado"/>
    <m/>
  </r>
  <r>
    <s v="Marketplace"/>
    <x v="68"/>
    <n v="514879"/>
    <d v="2024-10-28T00:00:00"/>
    <x v="68"/>
    <s v="Lidyane"/>
    <s v="Correia Alves"/>
    <s v="03966237512"/>
    <s v="lidyanec.alves@hotmail.com"/>
    <n v="5577998357765"/>
    <s v="BA"/>
    <s v="Livramento de Nossa Senhora"/>
    <n v="5132035839849"/>
    <s v="residential"/>
    <s v="Lidyane Correia Alves"/>
    <s v="Rua Francisco de Paula Lima"/>
    <n v="15"/>
    <s v="Loja Vital Energia"/>
    <s v="Centro"/>
    <m/>
    <s v="46140-000"/>
    <s v="PAC"/>
    <s v="PN Correios PAC"/>
    <s v="2024-11-11 08:00:00Z"/>
    <s v="10bd"/>
    <s v="Faturado"/>
    <s v="2024-10-29 14:35:19Z"/>
    <m/>
    <m/>
    <m/>
    <x v="0"/>
    <s v="Mastercard"/>
    <n v="3"/>
    <n v="422.8"/>
    <n v="1"/>
    <n v="1603"/>
    <s v="/10/76/79/88/"/>
    <x v="10"/>
    <x v="10"/>
    <n v="29.9"/>
    <n v="29.9"/>
    <s v="29.9"/>
    <s v="/desodorante-roll-on-unissex-75ml/p"/>
    <m/>
    <m/>
    <m/>
    <m/>
    <s v="5.52"/>
    <n v="0"/>
    <s v="422.8"/>
    <s v="-183.72"/>
    <s v="Esquenta com 65% OFF, Compre e Ganhe, Frete grátis"/>
    <m/>
    <m/>
    <s v="AK612015542BR"/>
    <s v="tfddmr"/>
    <m/>
    <s v="Piatan"/>
    <s v="Obsolete"/>
    <m/>
    <m/>
    <m/>
    <m/>
    <m/>
    <s v="pagarme"/>
    <s v="002747"/>
    <n v="3454580224"/>
    <n v="3454580224"/>
    <n v="550209"/>
    <n v="7494"/>
    <m/>
    <m/>
    <m/>
    <m/>
    <m/>
    <s v="2024-10-28 22:24:45Z"/>
    <m/>
    <m/>
    <s v="5542FCBDC99344D39B3939F6CBB7C2BF"/>
    <s v="FD094F488BDD49439F61DF6CAA7EA104"/>
    <m/>
    <n v="1"/>
    <m/>
    <s v="false"/>
    <n v="0"/>
    <s v="NA"/>
    <s v="NA"/>
    <s v="BRL"/>
    <m/>
    <s v="003003104"/>
    <s v="BRA"/>
    <s v="003003104"/>
    <m/>
    <s v="Faturado"/>
    <m/>
  </r>
  <r>
    <s v="Marketplace"/>
    <x v="68"/>
    <n v="514879"/>
    <d v="2024-10-28T00:00:00"/>
    <x v="68"/>
    <s v="Lidyane"/>
    <s v="Correia Alves"/>
    <s v="03966237512"/>
    <s v="lidyanec.alves@hotmail.com"/>
    <n v="5577998357765"/>
    <s v="BA"/>
    <s v="Livramento de Nossa Senhora"/>
    <n v="5132035839849"/>
    <s v="residential"/>
    <s v="Lidyane Correia Alves"/>
    <s v="Rua Francisco de Paula Lima"/>
    <n v="15"/>
    <s v="Loja Vital Energia"/>
    <s v="Centro"/>
    <m/>
    <s v="46140-000"/>
    <s v="PAC"/>
    <s v="PN Correios PAC"/>
    <s v="2024-11-11 08:00:00Z"/>
    <s v="10bd"/>
    <s v="Faturado"/>
    <s v="2024-10-29 14:35:19Z"/>
    <m/>
    <m/>
    <m/>
    <x v="0"/>
    <s v="Mastercard"/>
    <n v="3"/>
    <n v="422.8"/>
    <n v="1"/>
    <n v="142816"/>
    <s v="/10/76/80/91/"/>
    <x v="41"/>
    <x v="41"/>
    <n v="79.900000000000006"/>
    <n v="0"/>
    <n v="0"/>
    <s v="/necessaire/p"/>
    <m/>
    <m/>
    <m/>
    <m/>
    <s v="3.7"/>
    <n v="0"/>
    <s v="422.8"/>
    <s v="-183.72"/>
    <s v="Esquenta com 65% OFF, Compre e Ganhe, Frete grátis"/>
    <m/>
    <m/>
    <s v="AK612015542BR"/>
    <s v="tfddmr"/>
    <m/>
    <s v="Piatan"/>
    <s v="Obsolete"/>
    <m/>
    <m/>
    <m/>
    <m/>
    <m/>
    <s v="pagarme"/>
    <s v="002747"/>
    <n v="3454580224"/>
    <n v="3454580224"/>
    <n v="550209"/>
    <n v="7494"/>
    <m/>
    <m/>
    <m/>
    <m/>
    <m/>
    <s v="2024-10-28 22:24:45Z"/>
    <m/>
    <m/>
    <s v="5542FCBDC99344D39B3939F6CBB7C2BF"/>
    <s v="FD094F488BDD49439F61DF6CAA7EA104"/>
    <m/>
    <n v="1"/>
    <m/>
    <s v="false"/>
    <n v="0"/>
    <s v="NA"/>
    <s v="NA"/>
    <s v="BRL"/>
    <m/>
    <s v="003003104"/>
    <s v="BRA"/>
    <s v="003003104"/>
    <m/>
    <s v="Faturado"/>
    <m/>
  </r>
  <r>
    <s v="Marketplace"/>
    <x v="69"/>
    <n v="514877"/>
    <d v="2024-10-28T00:00:00"/>
    <x v="69"/>
    <s v="Paula"/>
    <s v="Arnoso"/>
    <n v="38299251826"/>
    <s v="paula.arnoso@gmail.com"/>
    <n v="5511960506364"/>
    <s v="SP"/>
    <s v="São Paulo"/>
    <n v="5190488375301"/>
    <s v="residential"/>
    <s v="Paula Arnoso"/>
    <s v="Rua Pereira Estéfano"/>
    <n v="263"/>
    <s v="Ap 63"/>
    <s v="Vila da Saúde"/>
    <m/>
    <s v="04144-070"/>
    <s v="Jadlog"/>
    <s v="PN Jadlog"/>
    <s v="2024-11-01 08:00:00Z"/>
    <s v="4bd"/>
    <s v="Faturado"/>
    <s v="2024-10-29 14:35:17Z"/>
    <m/>
    <m/>
    <m/>
    <x v="0"/>
    <s v="Pix"/>
    <n v="1"/>
    <n v="107.37"/>
    <n v="1"/>
    <n v="2201"/>
    <s v="/10/76/78/223/"/>
    <x v="17"/>
    <x v="17"/>
    <n v="49.9"/>
    <n v="15.71"/>
    <s v="15.71"/>
    <s v="/shampoo-hidrata-para-cabelos-ressecados-e-com-quimica-300ml/p"/>
    <m/>
    <m/>
    <m/>
    <m/>
    <s v="0.04"/>
    <n v="0"/>
    <s v="107.37"/>
    <s v="-233.73"/>
    <s v="Esquenta com 65% OFF, A Vista, Frete grátis"/>
    <m/>
    <m/>
    <s v="06367100008903"/>
    <s v="tfddmr"/>
    <m/>
    <s v="Piatan"/>
    <s v="Obsolete"/>
    <m/>
    <m/>
    <m/>
    <m/>
    <m/>
    <s v="pagarme"/>
    <m/>
    <n v="3454514173"/>
    <m/>
    <m/>
    <m/>
    <m/>
    <m/>
    <m/>
    <m/>
    <m/>
    <s v="2024-10-28 21:50:06Z"/>
    <m/>
    <m/>
    <s v="535CD1270DDB4822B9931E344EBC5996"/>
    <s v="E18A921C9B434CFCA7BB9928A0B02234"/>
    <m/>
    <n v="1"/>
    <m/>
    <s v="false"/>
    <n v="0"/>
    <s v="NA"/>
    <s v="NA"/>
    <s v="BRL"/>
    <m/>
    <s v="003003101"/>
    <s v="BRA"/>
    <s v="003003101"/>
    <m/>
    <s v="Faturado"/>
    <m/>
  </r>
  <r>
    <s v="Marketplace"/>
    <x v="69"/>
    <n v="514877"/>
    <d v="2024-10-28T00:00:00"/>
    <x v="69"/>
    <s v="Paula"/>
    <s v="Arnoso"/>
    <n v="38299251826"/>
    <s v="paula.arnoso@gmail.com"/>
    <n v="5511960506364"/>
    <s v="SP"/>
    <s v="São Paulo"/>
    <n v="5190488375301"/>
    <s v="residential"/>
    <s v="Paula Arnoso"/>
    <s v="Rua Pereira Estéfano"/>
    <n v="263"/>
    <s v="Ap 63"/>
    <s v="Vila da Saúde"/>
    <m/>
    <s v="04144-070"/>
    <s v="Jadlog"/>
    <s v="PN Jadlog"/>
    <s v="2024-11-01 08:00:00Z"/>
    <s v="4bd"/>
    <s v="Faturado"/>
    <s v="2024-10-29 14:35:17Z"/>
    <m/>
    <m/>
    <m/>
    <x v="0"/>
    <s v="Pix"/>
    <n v="1"/>
    <n v="107.37"/>
    <n v="1"/>
    <n v="61010"/>
    <s v="/10/76/80/92/"/>
    <x v="7"/>
    <x v="7"/>
    <n v="99.9"/>
    <n v="31.46"/>
    <s v="31.46"/>
    <s v="/deo-colonia-splash-jasmim-manaca-120ml-piatan/p"/>
    <m/>
    <m/>
    <m/>
    <m/>
    <s v="20.6"/>
    <n v="0"/>
    <s v="107.37"/>
    <s v="-233.73"/>
    <s v="Esquenta com 65% OFF, A Vista, Frete grátis"/>
    <m/>
    <m/>
    <s v="06367100008903"/>
    <s v="tfddmr"/>
    <m/>
    <s v="Piatan"/>
    <s v="Obsolete"/>
    <m/>
    <m/>
    <m/>
    <m/>
    <m/>
    <s v="pagarme"/>
    <m/>
    <n v="3454514173"/>
    <m/>
    <m/>
    <m/>
    <m/>
    <m/>
    <m/>
    <m/>
    <m/>
    <s v="2024-10-28 21:50:06Z"/>
    <m/>
    <m/>
    <s v="535CD1270DDB4822B9931E344EBC5996"/>
    <s v="E18A921C9B434CFCA7BB9928A0B02234"/>
    <m/>
    <n v="1"/>
    <m/>
    <s v="false"/>
    <n v="0"/>
    <s v="NA"/>
    <s v="NA"/>
    <s v="BRL"/>
    <m/>
    <s v="003003101"/>
    <s v="BRA"/>
    <s v="003003101"/>
    <m/>
    <s v="Faturado"/>
    <m/>
  </r>
  <r>
    <s v="Marketplace"/>
    <x v="69"/>
    <n v="514877"/>
    <d v="2024-10-28T00:00:00"/>
    <x v="69"/>
    <s v="Paula"/>
    <s v="Arnoso"/>
    <n v="38299251826"/>
    <s v="paula.arnoso@gmail.com"/>
    <n v="5511960506364"/>
    <s v="SP"/>
    <s v="São Paulo"/>
    <n v="5190488375301"/>
    <s v="residential"/>
    <s v="Paula Arnoso"/>
    <s v="Rua Pereira Estéfano"/>
    <n v="263"/>
    <s v="Ap 63"/>
    <s v="Vila da Saúde"/>
    <m/>
    <s v="04144-070"/>
    <s v="Jadlog"/>
    <s v="PN Jadlog"/>
    <s v="2024-11-01 08:00:00Z"/>
    <s v="4bd"/>
    <s v="Faturado"/>
    <s v="2024-10-29 14:35:17Z"/>
    <m/>
    <m/>
    <m/>
    <x v="0"/>
    <s v="Pix"/>
    <n v="1"/>
    <n v="107.37"/>
    <n v="4"/>
    <n v="1110"/>
    <s v="/10/76/79/89/"/>
    <x v="3"/>
    <x v="3"/>
    <n v="21.9"/>
    <n v="6.89"/>
    <s v="27.56"/>
    <s v="/gel-dental-natural-de-hortela-com-gengibre-e-melaleuca-90g/p"/>
    <m/>
    <m/>
    <m/>
    <m/>
    <s v="0.15"/>
    <n v="0"/>
    <s v="107.37"/>
    <s v="-233.73"/>
    <s v="Esquenta com 65% OFF, A Vista, Frete grátis"/>
    <m/>
    <m/>
    <s v="06367100008903"/>
    <s v="tfddmr"/>
    <m/>
    <s v="Piatan"/>
    <s v="Obsolete"/>
    <m/>
    <m/>
    <m/>
    <m/>
    <m/>
    <s v="pagarme"/>
    <m/>
    <n v="3454514173"/>
    <m/>
    <m/>
    <m/>
    <m/>
    <m/>
    <m/>
    <m/>
    <m/>
    <s v="2024-10-28 21:50:06Z"/>
    <m/>
    <m/>
    <s v="535CD1270DDB4822B9931E344EBC5996"/>
    <s v="E18A921C9B434CFCA7BB9928A0B02234"/>
    <m/>
    <n v="1"/>
    <m/>
    <s v="false"/>
    <n v="0"/>
    <s v="NA"/>
    <s v="NA"/>
    <s v="BRL"/>
    <m/>
    <s v="003003101"/>
    <s v="BRA"/>
    <s v="003003101"/>
    <m/>
    <s v="Faturado"/>
    <m/>
  </r>
  <r>
    <s v="Marketplace"/>
    <x v="69"/>
    <n v="514877"/>
    <d v="2024-10-28T00:00:00"/>
    <x v="69"/>
    <s v="Paula"/>
    <s v="Arnoso"/>
    <n v="38299251826"/>
    <s v="paula.arnoso@gmail.com"/>
    <n v="5511960506364"/>
    <s v="SP"/>
    <s v="São Paulo"/>
    <n v="5190488375301"/>
    <s v="residential"/>
    <s v="Paula Arnoso"/>
    <s v="Rua Pereira Estéfano"/>
    <n v="263"/>
    <s v="Ap 63"/>
    <s v="Vila da Saúde"/>
    <m/>
    <s v="04144-070"/>
    <s v="Jadlog"/>
    <s v="PN Jadlog"/>
    <s v="2024-11-01 08:00:00Z"/>
    <s v="4bd"/>
    <s v="Faturado"/>
    <s v="2024-10-29 14:35:17Z"/>
    <m/>
    <m/>
    <m/>
    <x v="0"/>
    <s v="Pix"/>
    <n v="1"/>
    <n v="107.37"/>
    <n v="2"/>
    <n v="1006"/>
    <s v="/10/76/79/89/"/>
    <x v="2"/>
    <x v="2"/>
    <n v="21.9"/>
    <n v="6.89"/>
    <s v="13.78"/>
    <s v="/gel-dental-natural-de-roma-e-melaleuca-90g/p"/>
    <m/>
    <m/>
    <m/>
    <m/>
    <s v="0.08"/>
    <n v="0"/>
    <s v="107.37"/>
    <s v="-233.73"/>
    <s v="Esquenta com 65% OFF, A Vista, Frete grátis"/>
    <m/>
    <m/>
    <s v="06367100008903"/>
    <s v="tfddmr"/>
    <m/>
    <s v="Piatan"/>
    <s v="Obsolete"/>
    <m/>
    <m/>
    <m/>
    <m/>
    <m/>
    <s v="pagarme"/>
    <m/>
    <n v="3454514173"/>
    <m/>
    <m/>
    <m/>
    <m/>
    <m/>
    <m/>
    <m/>
    <m/>
    <s v="2024-10-28 21:50:06Z"/>
    <m/>
    <m/>
    <s v="535CD1270DDB4822B9931E344EBC5996"/>
    <s v="E18A921C9B434CFCA7BB9928A0B02234"/>
    <m/>
    <n v="1"/>
    <m/>
    <s v="false"/>
    <n v="0"/>
    <s v="NA"/>
    <s v="NA"/>
    <s v="BRL"/>
    <m/>
    <s v="003003101"/>
    <s v="BRA"/>
    <s v="003003101"/>
    <m/>
    <s v="Faturado"/>
    <m/>
  </r>
  <r>
    <s v="Marketplace"/>
    <x v="69"/>
    <n v="514877"/>
    <d v="2024-10-28T00:00:00"/>
    <x v="69"/>
    <s v="Paula"/>
    <s v="Arnoso"/>
    <n v="38299251826"/>
    <s v="paula.arnoso@gmail.com"/>
    <n v="5511960506364"/>
    <s v="SP"/>
    <s v="São Paulo"/>
    <n v="5190488375301"/>
    <s v="residential"/>
    <s v="Paula Arnoso"/>
    <s v="Rua Pereira Estéfano"/>
    <n v="263"/>
    <s v="Ap 63"/>
    <s v="Vila da Saúde"/>
    <m/>
    <s v="04144-070"/>
    <s v="Jadlog"/>
    <s v="PN Jadlog"/>
    <s v="2024-11-01 08:00:00Z"/>
    <s v="4bd"/>
    <s v="Faturado"/>
    <s v="2024-10-29 14:35:17Z"/>
    <m/>
    <m/>
    <m/>
    <x v="0"/>
    <s v="Pix"/>
    <n v="1"/>
    <n v="107.37"/>
    <n v="1"/>
    <n v="2103"/>
    <s v="/10/76/78/221/"/>
    <x v="14"/>
    <x v="14"/>
    <n v="59.9"/>
    <n v="18.86"/>
    <s v="18.86"/>
    <s v="/mascara-capilar-detox-piatan-280g/p"/>
    <m/>
    <m/>
    <m/>
    <m/>
    <s v="0.04"/>
    <n v="0"/>
    <s v="107.37"/>
    <s v="-233.73"/>
    <s v="Esquenta com 65% OFF, A Vista, Frete grátis"/>
    <m/>
    <m/>
    <s v="06367100008903"/>
    <s v="tfddmr"/>
    <m/>
    <s v="Piatan"/>
    <s v="Obsolete"/>
    <m/>
    <m/>
    <m/>
    <m/>
    <m/>
    <s v="pagarme"/>
    <m/>
    <n v="3454514173"/>
    <m/>
    <m/>
    <m/>
    <m/>
    <m/>
    <m/>
    <m/>
    <m/>
    <s v="2024-10-28 21:50:06Z"/>
    <m/>
    <m/>
    <s v="535CD1270DDB4822B9931E344EBC5996"/>
    <s v="E18A921C9B434CFCA7BB9928A0B02234"/>
    <m/>
    <n v="1"/>
    <m/>
    <s v="false"/>
    <n v="0"/>
    <s v="NA"/>
    <s v="NA"/>
    <s v="BRL"/>
    <m/>
    <s v="003003101"/>
    <s v="BRA"/>
    <s v="003003101"/>
    <m/>
    <s v="Faturado"/>
    <m/>
  </r>
  <r>
    <s v="Marketplace"/>
    <x v="70"/>
    <n v="514869"/>
    <d v="2024-10-28T00:00:00"/>
    <x v="70"/>
    <s v="Ariadne"/>
    <s v="Sassamoto"/>
    <n v="42519679840"/>
    <s v="ariadnesassamoto@gmail.com"/>
    <n v="5513997608990"/>
    <s v="SP"/>
    <s v="Santos"/>
    <n v="5131104226125"/>
    <s v="residential"/>
    <s v="Ariadne Sassamoto"/>
    <s v="Avenida Senador Feijó"/>
    <n v="816"/>
    <s v="62 Terra"/>
    <s v="Encruzilhada"/>
    <m/>
    <s v="11050-300"/>
    <s v="Jadlog"/>
    <s v="PN Jadlog"/>
    <s v="2024-10-31 17:47:34Z"/>
    <s v="3bd"/>
    <s v="Faturado"/>
    <s v="2024-10-29 14:35:06Z"/>
    <s v="cpc_institucional"/>
    <s v="google"/>
    <m/>
    <x v="4"/>
    <s v="Mastercard"/>
    <n v="3"/>
    <n v="135.76"/>
    <n v="1"/>
    <n v="2502"/>
    <s v="/10/76/78/99/"/>
    <x v="26"/>
    <x v="26"/>
    <n v="62.9"/>
    <n v="50.32"/>
    <s v="50.32"/>
    <s v="/shampoo-piatan-proteina-de-arroz-e-xilitol-300ml/p"/>
    <m/>
    <m/>
    <m/>
    <m/>
    <s v="7.2"/>
    <n v="0"/>
    <s v="135.76"/>
    <s v="-33.94"/>
    <s v="Influencer 20%OFF, Frete grátis"/>
    <m/>
    <m/>
    <s v="06367100008896"/>
    <s v="tfddmr"/>
    <m/>
    <s v="Piatan"/>
    <s v="Obsolete"/>
    <m/>
    <m/>
    <m/>
    <m/>
    <m/>
    <s v="pagarme"/>
    <s v="T73278"/>
    <n v="3453600946"/>
    <n v="3453600946"/>
    <n v="532930"/>
    <n v="7214"/>
    <m/>
    <m/>
    <m/>
    <m/>
    <m/>
    <s v="2024-10-28 17:47:54Z"/>
    <m/>
    <m/>
    <s v="BB59139DCC0249CE9B4560B082700334"/>
    <s v="2EFEF8D64D934953A75763DAD1B67890"/>
    <m/>
    <n v="1"/>
    <m/>
    <s v="false"/>
    <n v="0"/>
    <s v="NA"/>
    <s v="NA"/>
    <s v="BRL"/>
    <m/>
    <s v="003003094"/>
    <s v="BRA"/>
    <s v="003003094"/>
    <m/>
    <s v="Faturado"/>
    <m/>
  </r>
  <r>
    <s v="Marketplace"/>
    <x v="70"/>
    <n v="514869"/>
    <d v="2024-10-28T00:00:00"/>
    <x v="70"/>
    <s v="Ariadne"/>
    <s v="Sassamoto"/>
    <n v="42519679840"/>
    <s v="ariadnesassamoto@gmail.com"/>
    <n v="5513997608990"/>
    <s v="SP"/>
    <s v="Santos"/>
    <n v="5131104226125"/>
    <s v="residential"/>
    <s v="Ariadne Sassamoto"/>
    <s v="Avenida Senador Feijó"/>
    <n v="816"/>
    <s v="62 Terra"/>
    <s v="Encruzilhada"/>
    <m/>
    <s v="11050-300"/>
    <s v="Jadlog"/>
    <s v="PN Jadlog"/>
    <s v="2024-10-31 17:47:34Z"/>
    <s v="3bd"/>
    <s v="Faturado"/>
    <s v="2024-10-29 14:35:06Z"/>
    <s v="cpc_institucional"/>
    <s v="google"/>
    <m/>
    <x v="4"/>
    <s v="Mastercard"/>
    <n v="3"/>
    <n v="135.76"/>
    <n v="1"/>
    <n v="2500"/>
    <s v="/10/76/78/99/"/>
    <x v="27"/>
    <x v="27"/>
    <n v="56.9"/>
    <n v="45.52"/>
    <s v="45.52"/>
    <s v="/condicionador-proteina-de-arroz-e-xilitol-300ml/p"/>
    <m/>
    <m/>
    <m/>
    <m/>
    <s v="7.1"/>
    <n v="0"/>
    <s v="135.76"/>
    <s v="-33.94"/>
    <s v="Influencer 20%OFF, Frete grátis"/>
    <m/>
    <m/>
    <s v="06367100008896"/>
    <s v="tfddmr"/>
    <m/>
    <s v="Piatan"/>
    <s v="Obsolete"/>
    <m/>
    <m/>
    <m/>
    <m/>
    <m/>
    <s v="pagarme"/>
    <s v="T73278"/>
    <n v="3453600946"/>
    <n v="3453600946"/>
    <n v="532930"/>
    <n v="7214"/>
    <m/>
    <m/>
    <m/>
    <m/>
    <m/>
    <s v="2024-10-28 17:47:54Z"/>
    <m/>
    <m/>
    <s v="BB59139DCC0249CE9B4560B082700334"/>
    <s v="2EFEF8D64D934953A75763DAD1B67890"/>
    <m/>
    <n v="1"/>
    <m/>
    <s v="false"/>
    <n v="0"/>
    <s v="NA"/>
    <s v="NA"/>
    <s v="BRL"/>
    <m/>
    <s v="003003094"/>
    <s v="BRA"/>
    <s v="003003094"/>
    <m/>
    <s v="Faturado"/>
    <m/>
  </r>
  <r>
    <s v="Marketplace"/>
    <x v="70"/>
    <n v="514869"/>
    <d v="2024-10-28T00:00:00"/>
    <x v="70"/>
    <s v="Ariadne"/>
    <s v="Sassamoto"/>
    <n v="42519679840"/>
    <s v="ariadnesassamoto@gmail.com"/>
    <n v="5513997608990"/>
    <s v="SP"/>
    <s v="Santos"/>
    <n v="5131104226125"/>
    <s v="residential"/>
    <s v="Ariadne Sassamoto"/>
    <s v="Avenida Senador Feijó"/>
    <n v="816"/>
    <s v="62 Terra"/>
    <s v="Encruzilhada"/>
    <m/>
    <s v="11050-300"/>
    <s v="Jadlog"/>
    <s v="PN Jadlog"/>
    <s v="2024-10-31 17:47:34Z"/>
    <s v="3bd"/>
    <s v="Faturado"/>
    <s v="2024-10-29 14:35:06Z"/>
    <s v="cpc_institucional"/>
    <s v="google"/>
    <m/>
    <x v="4"/>
    <s v="Mastercard"/>
    <n v="3"/>
    <n v="135.76"/>
    <n v="1"/>
    <n v="3102"/>
    <s v="/10/76/82/101/"/>
    <x v="28"/>
    <x v="28"/>
    <n v="49.9"/>
    <n v="39.92"/>
    <s v="39.92"/>
    <s v="/espuma-de-limpeza-facial-piatan-detox-110ml/p"/>
    <m/>
    <m/>
    <m/>
    <m/>
    <s v="7.2"/>
    <n v="0"/>
    <s v="135.76"/>
    <s v="-33.94"/>
    <s v="Influencer 20%OFF, Frete grátis"/>
    <m/>
    <m/>
    <s v="06367100008896"/>
    <s v="tfddmr"/>
    <m/>
    <s v="Piatan"/>
    <s v="Obsolete"/>
    <m/>
    <m/>
    <m/>
    <m/>
    <m/>
    <s v="pagarme"/>
    <s v="T73278"/>
    <n v="3453600946"/>
    <n v="3453600946"/>
    <n v="532930"/>
    <n v="7214"/>
    <m/>
    <m/>
    <m/>
    <m/>
    <m/>
    <s v="2024-10-28 17:47:54Z"/>
    <m/>
    <m/>
    <s v="BB59139DCC0249CE9B4560B082700334"/>
    <s v="2EFEF8D64D934953A75763DAD1B67890"/>
    <m/>
    <n v="1"/>
    <m/>
    <s v="false"/>
    <n v="0"/>
    <s v="NA"/>
    <s v="NA"/>
    <s v="BRL"/>
    <m/>
    <s v="003003094"/>
    <s v="BRA"/>
    <s v="003003094"/>
    <m/>
    <s v="Faturado"/>
    <m/>
  </r>
  <r>
    <s v="Marketplace"/>
    <x v="71"/>
    <n v="514867"/>
    <d v="2024-10-28T00:00:00"/>
    <x v="71"/>
    <s v="Joao"/>
    <s v="Machado"/>
    <s v="03043773330"/>
    <s v="joao_polli@hotmail.com"/>
    <n v="5562984368625"/>
    <s v="GO"/>
    <s v="Goiânia"/>
    <n v="5189640222939"/>
    <s v="residential"/>
    <s v="Joao Machado"/>
    <s v="Rua do Parque"/>
    <n v="135"/>
    <s v="Teste"/>
    <s v="Jardim Atlântico"/>
    <m/>
    <s v="74343-245"/>
    <s v="Expresso"/>
    <s v="AR Correios Sedex"/>
    <s v="2024-10-29 16:56:41Z"/>
    <s v="1bd"/>
    <s v="Preparando Entrega"/>
    <s v="2024-10-29 14:32:26Z"/>
    <m/>
    <m/>
    <m/>
    <x v="0"/>
    <s v="Mastercard"/>
    <n v="1"/>
    <n v="18.87"/>
    <n v="1"/>
    <n v="141741"/>
    <s v="/9/"/>
    <x v="42"/>
    <x v="42"/>
    <n v="9.99"/>
    <n v="9.99"/>
    <s v="9.99"/>
    <s v="/ar-tratamento--serum-pedra-hume-10-ml/p"/>
    <m/>
    <m/>
    <m/>
    <m/>
    <s v="8.88"/>
    <s v="8.88"/>
    <s v="18.87"/>
    <n v="0"/>
    <m/>
    <m/>
    <m/>
    <m/>
    <s v="abelharainha"/>
    <m/>
    <s v="Abelha Rainha"/>
    <s v="Obsolete"/>
    <m/>
    <m/>
    <m/>
    <m/>
    <m/>
    <s v="pagarme"/>
    <s v="015323"/>
    <n v="3453341413"/>
    <n v="3453341413"/>
    <n v="516292"/>
    <n v="9989"/>
    <m/>
    <m/>
    <m/>
    <m/>
    <m/>
    <s v="2024-10-28 16:56:59Z"/>
    <m/>
    <m/>
    <s v="1EEAED6ECC224B02901D8C0B1CF49ACB"/>
    <s v="DCB8C958EC8A4CFB97D050933A4ABDF2"/>
    <m/>
    <n v="3"/>
    <m/>
    <s v="false"/>
    <n v="0"/>
    <s v="NA"/>
    <s v="NA"/>
    <s v="BRL"/>
    <m/>
    <m/>
    <s v="BRA"/>
    <m/>
    <m/>
    <s v="Preparando entrega"/>
    <m/>
  </r>
  <r>
    <s v="Marketplace"/>
    <x v="72"/>
    <n v="514861"/>
    <d v="2024-10-28T00:00:00"/>
    <x v="72"/>
    <s v="Ariane"/>
    <s v="Moretti"/>
    <n v="34556411807"/>
    <s v="arianemoretti@gmail.com"/>
    <n v="5511989092648"/>
    <s v="SP"/>
    <s v="Diadema"/>
    <n v="5190418148571"/>
    <s v="residential"/>
    <s v="Ariane Moretti"/>
    <s v="Avenida Vereador Juarez Rios de Vasconcelos"/>
    <n v="188"/>
    <s v="Ou 180, ou oficina"/>
    <s v="Centro"/>
    <m/>
    <s v="09920-610"/>
    <s v="Jadlog"/>
    <s v="PN Jadlog"/>
    <s v="2024-10-31 15:23:28Z"/>
    <s v="3bd"/>
    <s v="Faturado"/>
    <s v="2024-10-29 14:35:12Z"/>
    <m/>
    <m/>
    <m/>
    <x v="1"/>
    <s v="Pix"/>
    <n v="1"/>
    <n v="158.52000000000001"/>
    <n v="1"/>
    <n v="143126"/>
    <s v="/10/76/79/88/"/>
    <x v="43"/>
    <x v="43"/>
    <n v="79.900000000000006"/>
    <n v="64.72"/>
    <s v="64.72"/>
    <s v="/desodorante-cristal-alunita-sem-cheiro-90g/p"/>
    <m/>
    <m/>
    <m/>
    <m/>
    <s v="0.04"/>
    <n v="0"/>
    <s v="158.52"/>
    <s v="-141.08"/>
    <s v="A Vista, Primeira Compra, Frete grátis, Esquenta com 65% OFF"/>
    <m/>
    <m/>
    <s v="06367100008901"/>
    <s v="tfddmr"/>
    <m/>
    <s v="Piatan"/>
    <s v="Obsolete"/>
    <m/>
    <m/>
    <m/>
    <m/>
    <m/>
    <s v="pagarme"/>
    <m/>
    <n v="3452936981"/>
    <m/>
    <m/>
    <m/>
    <m/>
    <m/>
    <m/>
    <m/>
    <m/>
    <s v="2024-10-28 15:24:35Z"/>
    <m/>
    <m/>
    <s v="B76BD260E2BC40828E95E9670A992D15"/>
    <s v="A997FFDCCE414F54B7C5BCA7D287A143"/>
    <m/>
    <n v="1"/>
    <m/>
    <s v="false"/>
    <n v="0"/>
    <s v="NA"/>
    <s v="NA"/>
    <s v="BRL"/>
    <m/>
    <s v="003003099"/>
    <s v="BRA"/>
    <s v="003003099"/>
    <m/>
    <s v="Faturado"/>
    <m/>
  </r>
  <r>
    <s v="Marketplace"/>
    <x v="72"/>
    <n v="514861"/>
    <d v="2024-10-28T00:00:00"/>
    <x v="72"/>
    <s v="Ariane"/>
    <s v="Moretti"/>
    <n v="34556411807"/>
    <s v="arianemoretti@gmail.com"/>
    <n v="5511989092648"/>
    <s v="SP"/>
    <s v="Diadema"/>
    <n v="5190418148571"/>
    <s v="residential"/>
    <s v="Ariane Moretti"/>
    <s v="Avenida Vereador Juarez Rios de Vasconcelos"/>
    <n v="188"/>
    <s v="Ou 180, ou oficina"/>
    <s v="Centro"/>
    <m/>
    <s v="09920-610"/>
    <s v="Jadlog"/>
    <s v="PN Jadlog"/>
    <s v="2024-10-31 15:23:28Z"/>
    <s v="3bd"/>
    <s v="Faturado"/>
    <s v="2024-10-29 14:35:12Z"/>
    <m/>
    <m/>
    <m/>
    <x v="1"/>
    <s v="Pix"/>
    <n v="1"/>
    <n v="158.52000000000001"/>
    <n v="1"/>
    <n v="142826"/>
    <s v="/10/76/79/88/"/>
    <x v="31"/>
    <x v="31"/>
    <n v="59.9"/>
    <n v="48.52"/>
    <s v="48.52"/>
    <s v="/desodorante-cristal-liquido-extrato-de-neem-indiano-e-alcacuz-120ml/p"/>
    <m/>
    <m/>
    <m/>
    <m/>
    <s v="0.04"/>
    <n v="0"/>
    <s v="158.52"/>
    <s v="-141.08"/>
    <s v="A Vista, Primeira Compra, Frete grátis, Esquenta com 65% OFF"/>
    <m/>
    <m/>
    <s v="06367100008901"/>
    <s v="tfddmr"/>
    <m/>
    <s v="Piatan"/>
    <s v="Obsolete"/>
    <m/>
    <m/>
    <m/>
    <m/>
    <m/>
    <s v="pagarme"/>
    <m/>
    <n v="3452936981"/>
    <m/>
    <m/>
    <m/>
    <m/>
    <m/>
    <m/>
    <m/>
    <m/>
    <s v="2024-10-28 15:24:35Z"/>
    <m/>
    <m/>
    <s v="B76BD260E2BC40828E95E9670A992D15"/>
    <s v="A997FFDCCE414F54B7C5BCA7D287A143"/>
    <m/>
    <n v="1"/>
    <m/>
    <s v="false"/>
    <n v="0"/>
    <s v="NA"/>
    <s v="NA"/>
    <s v="BRL"/>
    <m/>
    <s v="003003099"/>
    <s v="BRA"/>
    <s v="003003099"/>
    <m/>
    <s v="Faturado"/>
    <m/>
  </r>
  <r>
    <s v="Marketplace"/>
    <x v="72"/>
    <n v="514861"/>
    <d v="2024-10-28T00:00:00"/>
    <x v="72"/>
    <s v="Ariane"/>
    <s v="Moretti"/>
    <n v="34556411807"/>
    <s v="arianemoretti@gmail.com"/>
    <n v="5511989092648"/>
    <s v="SP"/>
    <s v="Diadema"/>
    <n v="5190418148571"/>
    <s v="residential"/>
    <s v="Ariane Moretti"/>
    <s v="Avenida Vereador Juarez Rios de Vasconcelos"/>
    <n v="188"/>
    <s v="Ou 180, ou oficina"/>
    <s v="Centro"/>
    <m/>
    <s v="09920-610"/>
    <s v="Jadlog"/>
    <s v="PN Jadlog"/>
    <s v="2024-10-31 15:23:28Z"/>
    <s v="3bd"/>
    <s v="Faturado"/>
    <s v="2024-10-29 14:35:12Z"/>
    <m/>
    <m/>
    <m/>
    <x v="1"/>
    <s v="Pix"/>
    <n v="1"/>
    <n v="158.52000000000001"/>
    <n v="1"/>
    <n v="61030"/>
    <s v="/10/76/80/92/"/>
    <x v="11"/>
    <x v="11"/>
    <n v="99.9"/>
    <n v="28.31"/>
    <s v="28.31"/>
    <s v="/deo-colonia-splash-pitanga-120ml-piatan/p"/>
    <m/>
    <m/>
    <m/>
    <m/>
    <s v="21.54"/>
    <n v="0"/>
    <s v="158.52"/>
    <s v="-141.08"/>
    <s v="A Vista, Primeira Compra, Frete grátis, Esquenta com 65% OFF"/>
    <m/>
    <m/>
    <s v="06367100008901"/>
    <s v="tfddmr"/>
    <m/>
    <s v="Piatan"/>
    <s v="Obsolete"/>
    <m/>
    <m/>
    <m/>
    <m/>
    <m/>
    <s v="pagarme"/>
    <m/>
    <n v="3452936981"/>
    <m/>
    <m/>
    <m/>
    <m/>
    <m/>
    <m/>
    <m/>
    <m/>
    <s v="2024-10-28 15:24:35Z"/>
    <m/>
    <m/>
    <s v="B76BD260E2BC40828E95E9670A992D15"/>
    <s v="A997FFDCCE414F54B7C5BCA7D287A143"/>
    <m/>
    <n v="1"/>
    <m/>
    <s v="false"/>
    <n v="0"/>
    <s v="NA"/>
    <s v="NA"/>
    <s v="BRL"/>
    <m/>
    <s v="003003099"/>
    <s v="BRA"/>
    <s v="003003099"/>
    <m/>
    <s v="Faturado"/>
    <m/>
  </r>
  <r>
    <s v="Marketplace"/>
    <x v="72"/>
    <n v="514861"/>
    <d v="2024-10-28T00:00:00"/>
    <x v="72"/>
    <s v="Ariane"/>
    <s v="Moretti"/>
    <n v="34556411807"/>
    <s v="arianemoretti@gmail.com"/>
    <n v="5511989092648"/>
    <s v="SP"/>
    <s v="Diadema"/>
    <n v="5190418148571"/>
    <s v="residential"/>
    <s v="Ariane Moretti"/>
    <s v="Avenida Vereador Juarez Rios de Vasconcelos"/>
    <n v="188"/>
    <s v="Ou 180, ou oficina"/>
    <s v="Centro"/>
    <m/>
    <s v="09920-610"/>
    <s v="Jadlog"/>
    <s v="PN Jadlog"/>
    <s v="2024-10-31 15:23:28Z"/>
    <s v="3bd"/>
    <s v="Faturado"/>
    <s v="2024-10-29 14:35:12Z"/>
    <m/>
    <m/>
    <m/>
    <x v="1"/>
    <s v="Pix"/>
    <n v="1"/>
    <n v="158.52000000000001"/>
    <n v="1"/>
    <n v="2103"/>
    <s v="/10/76/78/221/"/>
    <x v="14"/>
    <x v="14"/>
    <n v="59.9"/>
    <n v="16.97"/>
    <s v="16.97"/>
    <s v="/mascara-capilar-detox-piatan-280g/p"/>
    <m/>
    <m/>
    <m/>
    <m/>
    <s v="0.04"/>
    <n v="0"/>
    <s v="158.52"/>
    <s v="-141.08"/>
    <s v="A Vista, Primeira Compra, Frete grátis, Esquenta com 65% OFF"/>
    <m/>
    <m/>
    <s v="06367100008901"/>
    <s v="tfddmr"/>
    <m/>
    <s v="Piatan"/>
    <s v="Obsolete"/>
    <m/>
    <m/>
    <m/>
    <m/>
    <m/>
    <s v="pagarme"/>
    <m/>
    <n v="3452936981"/>
    <m/>
    <m/>
    <m/>
    <m/>
    <m/>
    <m/>
    <m/>
    <m/>
    <s v="2024-10-28 15:24:35Z"/>
    <m/>
    <m/>
    <s v="B76BD260E2BC40828E95E9670A992D15"/>
    <s v="A997FFDCCE414F54B7C5BCA7D287A143"/>
    <m/>
    <n v="1"/>
    <m/>
    <s v="false"/>
    <n v="0"/>
    <s v="NA"/>
    <s v="NA"/>
    <s v="BRL"/>
    <m/>
    <s v="003003099"/>
    <s v="BRA"/>
    <s v="003003099"/>
    <m/>
    <s v="Faturado"/>
    <m/>
  </r>
  <r>
    <s v="Marketplace"/>
    <x v="73"/>
    <n v="514859"/>
    <d v="2024-10-28T00:00:00"/>
    <x v="73"/>
    <s v="gabrielle"/>
    <s v="signori"/>
    <n v="10670441910"/>
    <s v="gabriellesep@gmail.com"/>
    <n v="5511974911910"/>
    <s v="SP"/>
    <s v="São Paulo"/>
    <n v="5190418521963"/>
    <s v="residential"/>
    <s v="gabrielle signori"/>
    <s v="Rua Professor João de Oliveira Torres"/>
    <n v="600"/>
    <s v="apt 52"/>
    <s v="Jardim Anália Franco"/>
    <m/>
    <s v="03337-010"/>
    <s v="Jadlog"/>
    <s v="PN Jadlog"/>
    <s v="2024-10-31 15:20:39Z"/>
    <s v="3bd"/>
    <s v="Faturado"/>
    <s v="2024-10-29 14:35:15Z"/>
    <s v="cpc_institucional"/>
    <s v="google"/>
    <m/>
    <x v="2"/>
    <s v="Pix"/>
    <n v="1"/>
    <n v="45.42"/>
    <n v="1"/>
    <n v="5103"/>
    <s v="/10/76/79/88/"/>
    <x v="29"/>
    <x v="29"/>
    <n v="29.9"/>
    <n v="26.1"/>
    <s v="26.1"/>
    <s v="/desodorante-roll-on-masculino-75ml/p"/>
    <m/>
    <m/>
    <m/>
    <m/>
    <s v="19.32"/>
    <s v="19.32"/>
    <s v="45.42"/>
    <s v="-3.8"/>
    <s v="A Vista, Livelo"/>
    <m/>
    <m/>
    <s v="06367100008902"/>
    <s v="tfddmr"/>
    <m/>
    <s v="Piatan"/>
    <s v="Obsolete"/>
    <m/>
    <m/>
    <m/>
    <m/>
    <m/>
    <s v="pagarme"/>
    <m/>
    <n v="3452923822"/>
    <m/>
    <m/>
    <m/>
    <m/>
    <m/>
    <m/>
    <m/>
    <m/>
    <s v="2024-10-28 15:20:45Z"/>
    <m/>
    <m/>
    <s v="1ED19E4A4E26408897AFDA1992B7AFD5"/>
    <s v="0AB98A8FF28F4D5488A7B38697810145"/>
    <m/>
    <n v="1"/>
    <m/>
    <s v="false"/>
    <n v="0"/>
    <s v="NA"/>
    <s v="NA"/>
    <s v="BRL"/>
    <m/>
    <s v="003003100"/>
    <s v="BRA"/>
    <s v="003003100"/>
    <m/>
    <s v="Faturado"/>
    <m/>
  </r>
  <r>
    <s v="Marketplace"/>
    <x v="74"/>
    <n v="514853"/>
    <d v="2024-10-28T00:00:00"/>
    <x v="74"/>
    <s v="Márcia Simone "/>
    <s v="Miorelli "/>
    <s v="05739894948"/>
    <s v="maarcia_25@hotmail.com"/>
    <n v="5549988180783"/>
    <s v="SC"/>
    <s v="Chapecó"/>
    <n v="5190410839953"/>
    <s v="residential"/>
    <s v="Márcia Simone  Miorelli "/>
    <s v="Rua Pedro Balerini - D"/>
    <n v="196"/>
    <s v="Casa"/>
    <s v="Efapi"/>
    <m/>
    <s v="89809-546"/>
    <s v="Jadlog"/>
    <s v="PN Jadlog2"/>
    <s v="2024-11-05 14:49:54Z"/>
    <s v="6bd"/>
    <s v="Faturado"/>
    <s v="2024-10-29 14:35:11Z"/>
    <s v="cpc_institucional"/>
    <s v="google"/>
    <m/>
    <x v="1"/>
    <s v="Mastercard"/>
    <n v="1"/>
    <n v="103.29"/>
    <n v="1"/>
    <n v="5101"/>
    <s v="/10/76/82/222/"/>
    <x v="9"/>
    <x v="9"/>
    <n v="46.9"/>
    <n v="14.78"/>
    <s v="14.78"/>
    <s v="/creme-emoliente-para-barbear-do-rui-80g/p"/>
    <m/>
    <m/>
    <m/>
    <m/>
    <s v="0.05"/>
    <n v="0"/>
    <s v="103.29"/>
    <s v="-224.81"/>
    <s v="Esquenta com 65% OFF, Primeira Compra, Frete grátis"/>
    <m/>
    <m/>
    <s v="06367100008899"/>
    <s v="tfddmr"/>
    <m/>
    <s v="Piatan"/>
    <s v="Obsolete"/>
    <m/>
    <m/>
    <m/>
    <m/>
    <m/>
    <s v="pagarme"/>
    <n v="505781"/>
    <n v="3452815713"/>
    <n v="3452815713"/>
    <n v="522840"/>
    <n v="9980"/>
    <m/>
    <m/>
    <m/>
    <m/>
    <m/>
    <s v="2024-10-28 14:50:59Z"/>
    <m/>
    <m/>
    <s v="5521E0811F6B44BE8267EE15BAC1B5BB"/>
    <s v="A5EB8E42AA0F4B03B9781370C7BB68AB"/>
    <m/>
    <n v="1"/>
    <m/>
    <s v="false"/>
    <n v="0"/>
    <s v="NA"/>
    <s v="NA"/>
    <s v="BRL"/>
    <m/>
    <s v="003003097"/>
    <s v="BRA"/>
    <s v="003003097"/>
    <m/>
    <s v="Faturado"/>
    <m/>
  </r>
  <r>
    <s v="Marketplace"/>
    <x v="74"/>
    <n v="514853"/>
    <d v="2024-10-28T00:00:00"/>
    <x v="74"/>
    <s v="Márcia Simone "/>
    <s v="Miorelli "/>
    <s v="05739894948"/>
    <s v="maarcia_25@hotmail.com"/>
    <n v="5549988180783"/>
    <s v="SC"/>
    <s v="Chapecó"/>
    <n v="5190410839953"/>
    <s v="residential"/>
    <s v="Márcia Simone  Miorelli "/>
    <s v="Rua Pedro Balerini - D"/>
    <n v="196"/>
    <s v="Casa"/>
    <s v="Efapi"/>
    <m/>
    <s v="89809-546"/>
    <s v="Jadlog"/>
    <s v="PN Jadlog2"/>
    <s v="2024-11-05 14:49:54Z"/>
    <s v="6bd"/>
    <s v="Faturado"/>
    <s v="2024-10-29 14:35:11Z"/>
    <s v="cpc_institucional"/>
    <s v="google"/>
    <m/>
    <x v="1"/>
    <s v="Mastercard"/>
    <n v="1"/>
    <n v="103.29"/>
    <n v="1"/>
    <n v="142817"/>
    <s v="/10/76/80/92/"/>
    <x v="5"/>
    <x v="5"/>
    <n v="99.9"/>
    <n v="31.46"/>
    <s v="31.46"/>
    <s v="/deo-colonia-splash-cereja-do-cerrado-120ml/p"/>
    <m/>
    <m/>
    <m/>
    <m/>
    <s v="25.14"/>
    <n v="0"/>
    <s v="103.29"/>
    <s v="-224.81"/>
    <s v="Esquenta com 65% OFF, Primeira Compra, Frete grátis"/>
    <m/>
    <m/>
    <s v="06367100008899"/>
    <s v="tfddmr"/>
    <m/>
    <s v="Piatan"/>
    <s v="Obsolete"/>
    <m/>
    <m/>
    <m/>
    <m/>
    <m/>
    <s v="pagarme"/>
    <n v="505781"/>
    <n v="3452815713"/>
    <n v="3452815713"/>
    <n v="522840"/>
    <n v="9980"/>
    <m/>
    <m/>
    <m/>
    <m/>
    <m/>
    <s v="2024-10-28 14:50:59Z"/>
    <m/>
    <m/>
    <s v="5521E0811F6B44BE8267EE15BAC1B5BB"/>
    <s v="A5EB8E42AA0F4B03B9781370C7BB68AB"/>
    <m/>
    <n v="1"/>
    <m/>
    <s v="false"/>
    <n v="0"/>
    <s v="NA"/>
    <s v="NA"/>
    <s v="BRL"/>
    <m/>
    <s v="003003097"/>
    <s v="BRA"/>
    <s v="003003097"/>
    <m/>
    <s v="Faturado"/>
    <m/>
  </r>
  <r>
    <s v="Marketplace"/>
    <x v="74"/>
    <n v="514853"/>
    <d v="2024-10-28T00:00:00"/>
    <x v="74"/>
    <s v="Márcia Simone "/>
    <s v="Miorelli "/>
    <s v="05739894948"/>
    <s v="maarcia_25@hotmail.com"/>
    <n v="5549988180783"/>
    <s v="SC"/>
    <s v="Chapecó"/>
    <n v="5190410839953"/>
    <s v="residential"/>
    <s v="Márcia Simone  Miorelli "/>
    <s v="Rua Pedro Balerini - D"/>
    <n v="196"/>
    <s v="Casa"/>
    <s v="Efapi"/>
    <m/>
    <s v="89809-546"/>
    <s v="Jadlog"/>
    <s v="PN Jadlog2"/>
    <s v="2024-11-05 14:49:54Z"/>
    <s v="6bd"/>
    <s v="Faturado"/>
    <s v="2024-10-29 14:35:11Z"/>
    <s v="cpc_institucional"/>
    <s v="google"/>
    <m/>
    <x v="1"/>
    <s v="Mastercard"/>
    <n v="1"/>
    <n v="103.29"/>
    <n v="1"/>
    <n v="1111"/>
    <s v="/10/76/79/89/"/>
    <x v="6"/>
    <x v="6"/>
    <n v="21.9"/>
    <n v="6.89"/>
    <s v="6.89"/>
    <s v="/gel-dental-natural-de-carvao-ativado-90g/p"/>
    <m/>
    <m/>
    <m/>
    <m/>
    <s v="0.05"/>
    <n v="0"/>
    <s v="103.29"/>
    <s v="-224.81"/>
    <s v="Esquenta com 65% OFF, Primeira Compra, Frete grátis"/>
    <m/>
    <m/>
    <s v="06367100008899"/>
    <s v="tfddmr"/>
    <m/>
    <s v="Piatan"/>
    <s v="Obsolete"/>
    <m/>
    <m/>
    <m/>
    <m/>
    <m/>
    <s v="pagarme"/>
    <n v="505781"/>
    <n v="3452815713"/>
    <n v="3452815713"/>
    <n v="522840"/>
    <n v="9980"/>
    <m/>
    <m/>
    <m/>
    <m/>
    <m/>
    <s v="2024-10-28 14:50:59Z"/>
    <m/>
    <m/>
    <s v="5521E0811F6B44BE8267EE15BAC1B5BB"/>
    <s v="A5EB8E42AA0F4B03B9781370C7BB68AB"/>
    <m/>
    <n v="1"/>
    <m/>
    <s v="false"/>
    <n v="0"/>
    <s v="NA"/>
    <s v="NA"/>
    <s v="BRL"/>
    <m/>
    <s v="003003097"/>
    <s v="BRA"/>
    <s v="003003097"/>
    <m/>
    <s v="Faturado"/>
    <m/>
  </r>
  <r>
    <s v="Marketplace"/>
    <x v="74"/>
    <n v="514853"/>
    <d v="2024-10-28T00:00:00"/>
    <x v="74"/>
    <s v="Márcia Simone "/>
    <s v="Miorelli "/>
    <s v="05739894948"/>
    <s v="maarcia_25@hotmail.com"/>
    <n v="5549988180783"/>
    <s v="SC"/>
    <s v="Chapecó"/>
    <n v="5190410839953"/>
    <s v="residential"/>
    <s v="Márcia Simone  Miorelli "/>
    <s v="Rua Pedro Balerini - D"/>
    <n v="196"/>
    <s v="Casa"/>
    <s v="Efapi"/>
    <m/>
    <s v="89809-546"/>
    <s v="Jadlog"/>
    <s v="PN Jadlog2"/>
    <s v="2024-11-05 14:49:54Z"/>
    <s v="6bd"/>
    <s v="Faturado"/>
    <s v="2024-10-29 14:35:11Z"/>
    <s v="cpc_institucional"/>
    <s v="google"/>
    <m/>
    <x v="1"/>
    <s v="Mastercard"/>
    <n v="1"/>
    <n v="103.29"/>
    <n v="2"/>
    <n v="1110"/>
    <s v="/10/76/79/89/"/>
    <x v="3"/>
    <x v="3"/>
    <n v="21.9"/>
    <n v="6.89"/>
    <s v="13.78"/>
    <s v="/gel-dental-natural-de-hortela-com-gengibre-e-melaleuca-90g/p"/>
    <m/>
    <m/>
    <m/>
    <m/>
    <s v="0.09"/>
    <n v="0"/>
    <s v="103.29"/>
    <s v="-224.81"/>
    <s v="Esquenta com 65% OFF, Primeira Compra, Frete grátis"/>
    <m/>
    <m/>
    <s v="06367100008899"/>
    <s v="tfddmr"/>
    <m/>
    <s v="Piatan"/>
    <s v="Obsolete"/>
    <m/>
    <m/>
    <m/>
    <m/>
    <m/>
    <s v="pagarme"/>
    <n v="505781"/>
    <n v="3452815713"/>
    <n v="3452815713"/>
    <n v="522840"/>
    <n v="9980"/>
    <m/>
    <m/>
    <m/>
    <m/>
    <m/>
    <s v="2024-10-28 14:50:59Z"/>
    <m/>
    <m/>
    <s v="5521E0811F6B44BE8267EE15BAC1B5BB"/>
    <s v="A5EB8E42AA0F4B03B9781370C7BB68AB"/>
    <m/>
    <n v="1"/>
    <m/>
    <s v="false"/>
    <n v="0"/>
    <s v="NA"/>
    <s v="NA"/>
    <s v="BRL"/>
    <m/>
    <s v="003003097"/>
    <s v="BRA"/>
    <s v="003003097"/>
    <m/>
    <s v="Faturado"/>
    <m/>
  </r>
  <r>
    <s v="Marketplace"/>
    <x v="74"/>
    <n v="514853"/>
    <d v="2024-10-28T00:00:00"/>
    <x v="74"/>
    <s v="Márcia Simone "/>
    <s v="Miorelli "/>
    <s v="05739894948"/>
    <s v="maarcia_25@hotmail.com"/>
    <n v="5549988180783"/>
    <s v="SC"/>
    <s v="Chapecó"/>
    <n v="5190410839953"/>
    <s v="residential"/>
    <s v="Márcia Simone  Miorelli "/>
    <s v="Rua Pedro Balerini - D"/>
    <n v="196"/>
    <s v="Casa"/>
    <s v="Efapi"/>
    <m/>
    <s v="89809-546"/>
    <s v="Jadlog"/>
    <s v="PN Jadlog2"/>
    <s v="2024-11-05 14:49:54Z"/>
    <s v="6bd"/>
    <s v="Faturado"/>
    <s v="2024-10-29 14:35:11Z"/>
    <s v="cpc_institucional"/>
    <s v="google"/>
    <m/>
    <x v="1"/>
    <s v="Mastercard"/>
    <n v="1"/>
    <n v="103.29"/>
    <n v="3"/>
    <n v="1006"/>
    <s v="/10/76/79/89/"/>
    <x v="2"/>
    <x v="2"/>
    <n v="21.9"/>
    <n v="6.89"/>
    <s v="20.67"/>
    <s v="/gel-dental-natural-de-roma-e-melaleuca-90g/p"/>
    <m/>
    <m/>
    <m/>
    <m/>
    <s v="0.14"/>
    <n v="0"/>
    <s v="103.29"/>
    <s v="-224.81"/>
    <s v="Esquenta com 65% OFF, Primeira Compra, Frete grátis"/>
    <m/>
    <m/>
    <s v="06367100008899"/>
    <s v="tfddmr"/>
    <m/>
    <s v="Piatan"/>
    <s v="Obsolete"/>
    <m/>
    <m/>
    <m/>
    <m/>
    <m/>
    <s v="pagarme"/>
    <n v="505781"/>
    <n v="3452815713"/>
    <n v="3452815713"/>
    <n v="522840"/>
    <n v="9980"/>
    <m/>
    <m/>
    <m/>
    <m/>
    <m/>
    <s v="2024-10-28 14:50:59Z"/>
    <m/>
    <m/>
    <s v="5521E0811F6B44BE8267EE15BAC1B5BB"/>
    <s v="A5EB8E42AA0F4B03B9781370C7BB68AB"/>
    <m/>
    <n v="1"/>
    <m/>
    <s v="false"/>
    <n v="0"/>
    <s v="NA"/>
    <s v="NA"/>
    <s v="BRL"/>
    <m/>
    <s v="003003097"/>
    <s v="BRA"/>
    <s v="003003097"/>
    <m/>
    <s v="Faturado"/>
    <m/>
  </r>
  <r>
    <s v="Marketplace"/>
    <x v="74"/>
    <n v="514853"/>
    <d v="2024-10-28T00:00:00"/>
    <x v="74"/>
    <s v="Márcia Simone "/>
    <s v="Miorelli "/>
    <s v="05739894948"/>
    <s v="maarcia_25@hotmail.com"/>
    <n v="5549988180783"/>
    <s v="SC"/>
    <s v="Chapecó"/>
    <n v="5190410839953"/>
    <s v="residential"/>
    <s v="Márcia Simone  Miorelli "/>
    <s v="Rua Pedro Balerini - D"/>
    <n v="196"/>
    <s v="Casa"/>
    <s v="Efapi"/>
    <m/>
    <s v="89809-546"/>
    <s v="Jadlog"/>
    <s v="PN Jadlog2"/>
    <s v="2024-11-05 14:49:54Z"/>
    <s v="6bd"/>
    <s v="Faturado"/>
    <s v="2024-10-29 14:35:11Z"/>
    <s v="cpc_institucional"/>
    <s v="google"/>
    <m/>
    <x v="1"/>
    <s v="Mastercard"/>
    <n v="1"/>
    <n v="103.29"/>
    <n v="1"/>
    <n v="2201"/>
    <s v="/10/76/78/223/"/>
    <x v="17"/>
    <x v="17"/>
    <n v="49.9"/>
    <n v="15.71"/>
    <s v="15.71"/>
    <s v="/shampoo-hidrata-para-cabelos-ressecados-e-com-quimica-300ml/p"/>
    <m/>
    <m/>
    <m/>
    <m/>
    <s v="0.05"/>
    <n v="0"/>
    <s v="103.29"/>
    <s v="-224.81"/>
    <s v="Esquenta com 65% OFF, Primeira Compra, Frete grátis"/>
    <m/>
    <m/>
    <s v="06367100008899"/>
    <s v="tfddmr"/>
    <m/>
    <s v="Piatan"/>
    <s v="Obsolete"/>
    <m/>
    <m/>
    <m/>
    <m/>
    <m/>
    <s v="pagarme"/>
    <n v="505781"/>
    <n v="3452815713"/>
    <n v="3452815713"/>
    <n v="522840"/>
    <n v="9980"/>
    <m/>
    <m/>
    <m/>
    <m/>
    <m/>
    <s v="2024-10-28 14:50:59Z"/>
    <m/>
    <m/>
    <s v="5521E0811F6B44BE8267EE15BAC1B5BB"/>
    <s v="A5EB8E42AA0F4B03B9781370C7BB68AB"/>
    <m/>
    <n v="1"/>
    <m/>
    <s v="false"/>
    <n v="0"/>
    <s v="NA"/>
    <s v="NA"/>
    <s v="BRL"/>
    <m/>
    <s v="003003097"/>
    <s v="BRA"/>
    <s v="003003097"/>
    <m/>
    <s v="Faturado"/>
    <m/>
  </r>
  <r>
    <s v="Marketplace"/>
    <x v="75"/>
    <n v="514705"/>
    <d v="2024-10-24T00:00:00"/>
    <x v="75"/>
    <s v="marcia"/>
    <s v="SEEMANN"/>
    <s v="01999155980"/>
    <s v="facioni_s@hotmail.com"/>
    <n v="5545999991957"/>
    <s v="PR"/>
    <s v="Itaipulândia"/>
    <n v="5144479978920"/>
    <s v="residential"/>
    <s v="marcia SEEMANN"/>
    <s v="RUA PARAGUAI"/>
    <n v="1927"/>
    <s v="casa"/>
    <s v="centro"/>
    <m/>
    <s v="85880-000"/>
    <s v="Jadlog"/>
    <s v="PN Jadlog2"/>
    <s v="2024-11-08 12:32:15Z"/>
    <s v="11bd"/>
    <s v="Faturado"/>
    <s v="2024-10-25 15:20:16Z"/>
    <s v="cpc_institucional"/>
    <s v="google"/>
    <m/>
    <x v="8"/>
    <s v="Pix"/>
    <n v="1"/>
    <n v="113.2"/>
    <n v="2"/>
    <n v="1603"/>
    <s v="/10/76/79/88/"/>
    <x v="10"/>
    <x v="10"/>
    <n v="29.9"/>
    <n v="16.16"/>
    <s v="32.32"/>
    <s v="/desodorante-roll-on-unissex-75ml/p"/>
    <m/>
    <m/>
    <m/>
    <m/>
    <s v="16.88"/>
    <n v="0"/>
    <s v="113.2"/>
    <s v="-96.3"/>
    <s v="A Vista, Cupom MARCIA, Frete grátis"/>
    <m/>
    <m/>
    <s v="06367100008875"/>
    <s v="tfddmr"/>
    <m/>
    <s v="Piatan"/>
    <s v="Obsolete"/>
    <m/>
    <m/>
    <m/>
    <m/>
    <m/>
    <s v="pagarme"/>
    <m/>
    <n v="3433323572"/>
    <m/>
    <m/>
    <m/>
    <m/>
    <m/>
    <m/>
    <m/>
    <m/>
    <s v="2024-10-24 12:32:27Z"/>
    <m/>
    <m/>
    <s v="8A15D586796040B9BACDB3D3714C34A5"/>
    <s v="819DB2C46BA54692AABC7F695168EA48"/>
    <m/>
    <n v="1"/>
    <m/>
    <s v="false"/>
    <n v="0"/>
    <s v="NA"/>
    <s v="NA"/>
    <s v="BRL"/>
    <m/>
    <s v="003003013"/>
    <s v="BRA"/>
    <s v="003003013"/>
    <m/>
    <s v="Faturado"/>
    <m/>
  </r>
  <r>
    <s v="Marketplace"/>
    <x v="75"/>
    <n v="514705"/>
    <d v="2024-10-24T00:00:00"/>
    <x v="75"/>
    <s v="marcia"/>
    <s v="SEEMANN"/>
    <s v="01999155980"/>
    <s v="facioni_s@hotmail.com"/>
    <n v="5545999991957"/>
    <s v="PR"/>
    <s v="Itaipulândia"/>
    <n v="5144479978920"/>
    <s v="residential"/>
    <s v="marcia SEEMANN"/>
    <s v="RUA PARAGUAI"/>
    <n v="1927"/>
    <s v="casa"/>
    <s v="centro"/>
    <m/>
    <s v="85880-000"/>
    <s v="Jadlog"/>
    <s v="PN Jadlog2"/>
    <s v="2024-11-08 12:32:15Z"/>
    <s v="11bd"/>
    <s v="Faturado"/>
    <s v="2024-10-25 15:20:16Z"/>
    <s v="cpc_institucional"/>
    <s v="google"/>
    <m/>
    <x v="8"/>
    <s v="Pix"/>
    <n v="1"/>
    <n v="113.2"/>
    <n v="3"/>
    <n v="3102"/>
    <s v="/10/76/82/101/"/>
    <x v="28"/>
    <x v="28"/>
    <n v="49.9"/>
    <n v="26.96"/>
    <s v="80.88"/>
    <s v="/espuma-de-limpeza-facial-piatan-detox-110ml/p"/>
    <m/>
    <m/>
    <m/>
    <m/>
    <s v="25.32"/>
    <n v="0"/>
    <s v="113.2"/>
    <s v="-96.3"/>
    <s v="A Vista, Cupom MARCIA, Frete grátis"/>
    <m/>
    <m/>
    <s v="06367100008875"/>
    <s v="tfddmr"/>
    <m/>
    <s v="Piatan"/>
    <s v="Obsolete"/>
    <m/>
    <m/>
    <m/>
    <m/>
    <m/>
    <s v="pagarme"/>
    <m/>
    <n v="3433323572"/>
    <m/>
    <m/>
    <m/>
    <m/>
    <m/>
    <m/>
    <m/>
    <m/>
    <s v="2024-10-24 12:32:27Z"/>
    <m/>
    <m/>
    <s v="8A15D586796040B9BACDB3D3714C34A5"/>
    <s v="819DB2C46BA54692AABC7F695168EA48"/>
    <m/>
    <n v="1"/>
    <m/>
    <s v="false"/>
    <n v="0"/>
    <s v="NA"/>
    <s v="NA"/>
    <s v="BRL"/>
    <m/>
    <s v="003003013"/>
    <s v="BRA"/>
    <s v="003003013"/>
    <m/>
    <s v="Faturado"/>
    <m/>
  </r>
  <r>
    <s v="Marketplace"/>
    <x v="76"/>
    <n v="514699"/>
    <d v="2024-10-24T00:00:00"/>
    <x v="76"/>
    <s v="Debora"/>
    <s v="Roggiero"/>
    <n v="31139133810"/>
    <s v="deborafcr@gmail.com"/>
    <n v="5511984146583"/>
    <s v="SP"/>
    <s v="Araras"/>
    <n v="5189350568322"/>
    <s v="residential"/>
    <s v="Debora Roggiero"/>
    <s v="Rua Augusto Lagazzi"/>
    <n v="320"/>
    <s v="AP 304"/>
    <s v="Jardim Alto das Araras"/>
    <m/>
    <s v="13604-127"/>
    <s v="PAC"/>
    <s v="PN Correios PAC"/>
    <s v="2024-11-01 12:29:20Z"/>
    <s v="6bd"/>
    <s v="Faturado"/>
    <s v="2024-10-28 09:50:58Z"/>
    <s v="cpc_institucional"/>
    <s v="google"/>
    <m/>
    <x v="3"/>
    <s v="Pix"/>
    <n v="1"/>
    <n v="86.42"/>
    <n v="1"/>
    <n v="5103"/>
    <s v="/10/76/79/88/"/>
    <x v="29"/>
    <x v="29"/>
    <n v="29.9"/>
    <n v="24.22"/>
    <s v="24.22"/>
    <s v="/desodorante-roll-on-masculino-75ml/p"/>
    <m/>
    <m/>
    <m/>
    <m/>
    <s v="5.49"/>
    <n v="0"/>
    <s v="86.42"/>
    <s v="-20.27"/>
    <s v="Influencer, A Vista, FRETE GRÁTIS INFLUENCER"/>
    <m/>
    <m/>
    <s v="AK600641178BR"/>
    <s v="tfddmr"/>
    <m/>
    <s v="Piatan"/>
    <s v="Obsolete"/>
    <m/>
    <m/>
    <m/>
    <m/>
    <m/>
    <s v="pagarme"/>
    <m/>
    <n v="3433303742"/>
    <m/>
    <m/>
    <m/>
    <m/>
    <m/>
    <m/>
    <m/>
    <m/>
    <s v="2024-10-24 12:29:29Z"/>
    <m/>
    <m/>
    <s v="4BB5F5B531C148DE876A21FC2E7FA931"/>
    <s v="72340B6F32E34D23BA0C1E7527A15CBF"/>
    <m/>
    <n v="1"/>
    <m/>
    <s v="false"/>
    <n v="0"/>
    <s v="NA"/>
    <s v="NA"/>
    <s v="BRL"/>
    <m/>
    <s v="003003031"/>
    <s v="BRA"/>
    <s v="003003031"/>
    <m/>
    <s v="Faturado"/>
    <m/>
  </r>
  <r>
    <s v="Marketplace"/>
    <x v="76"/>
    <n v="514699"/>
    <d v="2024-10-24T00:00:00"/>
    <x v="76"/>
    <s v="Debora"/>
    <s v="Roggiero"/>
    <n v="31139133810"/>
    <s v="deborafcr@gmail.com"/>
    <n v="5511984146583"/>
    <s v="SP"/>
    <s v="Araras"/>
    <n v="5189350568322"/>
    <s v="residential"/>
    <s v="Debora Roggiero"/>
    <s v="Rua Augusto Lagazzi"/>
    <n v="320"/>
    <s v="AP 304"/>
    <s v="Jardim Alto das Araras"/>
    <m/>
    <s v="13604-127"/>
    <s v="PAC"/>
    <s v="PN Correios PAC"/>
    <s v="2024-11-01 12:29:20Z"/>
    <s v="6bd"/>
    <s v="Faturado"/>
    <s v="2024-10-28 09:50:58Z"/>
    <s v="cpc_institucional"/>
    <s v="google"/>
    <m/>
    <x v="3"/>
    <s v="Pix"/>
    <n v="1"/>
    <n v="86.42"/>
    <n v="1"/>
    <n v="142807"/>
    <s v="/10/76/82/96/"/>
    <x v="15"/>
    <x v="15"/>
    <n v="6.99"/>
    <n v="5.66"/>
    <s v="5.66"/>
    <s v="/mini-protetor-facial-sunveg-5g/p"/>
    <m/>
    <m/>
    <m/>
    <m/>
    <s v="5.43"/>
    <n v="0"/>
    <s v="86.42"/>
    <s v="-20.27"/>
    <s v="Influencer, A Vista, FRETE GRÁTIS INFLUENCER"/>
    <m/>
    <m/>
    <s v="AK600641178BR"/>
    <s v="tfddmr"/>
    <m/>
    <s v="Piatan"/>
    <s v="Obsolete"/>
    <m/>
    <m/>
    <m/>
    <m/>
    <m/>
    <s v="pagarme"/>
    <m/>
    <n v="3433303742"/>
    <m/>
    <m/>
    <m/>
    <m/>
    <m/>
    <m/>
    <m/>
    <m/>
    <s v="2024-10-24 12:29:29Z"/>
    <m/>
    <m/>
    <s v="4BB5F5B531C148DE876A21FC2E7FA931"/>
    <s v="72340B6F32E34D23BA0C1E7527A15CBF"/>
    <m/>
    <n v="1"/>
    <m/>
    <s v="false"/>
    <n v="0"/>
    <s v="NA"/>
    <s v="NA"/>
    <s v="BRL"/>
    <m/>
    <s v="003003031"/>
    <s v="BRA"/>
    <s v="003003031"/>
    <m/>
    <s v="Faturado"/>
    <m/>
  </r>
  <r>
    <s v="Marketplace"/>
    <x v="76"/>
    <n v="514699"/>
    <d v="2024-10-24T00:00:00"/>
    <x v="76"/>
    <s v="Debora"/>
    <s v="Roggiero"/>
    <n v="31139133810"/>
    <s v="deborafcr@gmail.com"/>
    <n v="5511984146583"/>
    <s v="SP"/>
    <s v="Araras"/>
    <n v="5189350568322"/>
    <s v="residential"/>
    <s v="Debora Roggiero"/>
    <s v="Rua Augusto Lagazzi"/>
    <n v="320"/>
    <s v="AP 304"/>
    <s v="Jardim Alto das Araras"/>
    <m/>
    <s v="13604-127"/>
    <s v="PAC"/>
    <s v="PN Correios PAC"/>
    <s v="2024-11-01 12:29:20Z"/>
    <s v="6bd"/>
    <s v="Faturado"/>
    <s v="2024-10-28 09:50:58Z"/>
    <s v="cpc_institucional"/>
    <s v="google"/>
    <m/>
    <x v="3"/>
    <s v="Pix"/>
    <n v="1"/>
    <n v="86.42"/>
    <n v="1"/>
    <n v="143121"/>
    <s v="/10/76/81/"/>
    <x v="12"/>
    <x v="12"/>
    <n v="69.8"/>
    <n v="56.54"/>
    <s v="56.54"/>
    <s v="/kit-sabonete-liquido-intimo-oleo-de-coco-melaleuca/p"/>
    <m/>
    <m/>
    <m/>
    <m/>
    <s v="10.98"/>
    <n v="0"/>
    <s v="86.42"/>
    <s v="-20.27"/>
    <s v="Influencer, A Vista, FRETE GRÁTIS INFLUENCER"/>
    <m/>
    <m/>
    <s v="AK600641178BR"/>
    <s v="tfddmr"/>
    <m/>
    <s v="Piatan"/>
    <s v="Obsolete"/>
    <m/>
    <m/>
    <m/>
    <m/>
    <m/>
    <s v="pagarme"/>
    <m/>
    <n v="3433303742"/>
    <m/>
    <m/>
    <m/>
    <m/>
    <m/>
    <m/>
    <m/>
    <m/>
    <s v="2024-10-24 12:29:29Z"/>
    <m/>
    <m/>
    <s v="4BB5F5B531C148DE876A21FC2E7FA931"/>
    <s v="72340B6F32E34D23BA0C1E7527A15CBF"/>
    <m/>
    <n v="1"/>
    <m/>
    <s v="false"/>
    <n v="0"/>
    <s v="NA"/>
    <s v="NA"/>
    <s v="BRL"/>
    <m/>
    <s v="003003031"/>
    <s v="BRA"/>
    <s v="003003031"/>
    <m/>
    <s v="Faturado"/>
    <m/>
  </r>
  <r>
    <s v="Marketplace"/>
    <x v="77"/>
    <n v="514695"/>
    <d v="2024-10-24T00:00:00"/>
    <x v="77"/>
    <s v="Marina"/>
    <s v="Dias"/>
    <n v="77723821204"/>
    <s v="marinahonoratoc@gmail.com"/>
    <n v="5514988204430"/>
    <s v="SP"/>
    <s v="Bauru"/>
    <n v="5162194631883"/>
    <s v="residential"/>
    <s v="Marina Honorato Cardoso Dias"/>
    <s v="Rua Christiano Pagani"/>
    <d v="1949-10-01T00:00:00"/>
    <s v="Bloco C, Apto 32"/>
    <s v="Jardim Auri Verde"/>
    <m/>
    <s v="17047-144"/>
    <s v="PAC"/>
    <s v="PN Correios PAC"/>
    <s v="2024-11-01 11:46:27Z"/>
    <s v="6bd"/>
    <s v="Faturado"/>
    <s v="2024-10-28 09:51:00Z"/>
    <s v="cpc_institucional"/>
    <s v="google"/>
    <m/>
    <x v="0"/>
    <s v="Mastercard"/>
    <n v="1"/>
    <n v="202.96"/>
    <n v="1"/>
    <n v="1006"/>
    <s v="/10/76/79/89/"/>
    <x v="2"/>
    <x v="2"/>
    <n v="21.9"/>
    <n v="7.66"/>
    <s v="7.66"/>
    <s v="/gel-dental-natural-de-roma-e-melaleuca-90g/p"/>
    <m/>
    <m/>
    <m/>
    <m/>
    <s v="0.04"/>
    <n v="0"/>
    <s v="202.96"/>
    <s v="-136.14"/>
    <s v="Esquenta com 65% OFF, Frete grátis"/>
    <m/>
    <m/>
    <s v="AK600642244BR"/>
    <s v="tfddmr"/>
    <m/>
    <s v="Piatan"/>
    <s v="Obsolete"/>
    <m/>
    <m/>
    <m/>
    <m/>
    <m/>
    <s v="pagarme"/>
    <n v="980996"/>
    <n v="3433100034"/>
    <n v="3433100034"/>
    <n v="520048"/>
    <n v="8128"/>
    <m/>
    <m/>
    <m/>
    <m/>
    <m/>
    <s v="2024-10-24 11:46:38Z"/>
    <m/>
    <m/>
    <s v="508A677D4EE94774983092235347D196"/>
    <s v="6DA8C2D2CE6F4FBEBFEC03F507E7C2F7"/>
    <m/>
    <n v="1"/>
    <m/>
    <s v="false"/>
    <n v="0"/>
    <s v="NA"/>
    <s v="NA"/>
    <s v="BRL"/>
    <m/>
    <s v="003003032"/>
    <s v="BRA"/>
    <s v="003003032"/>
    <m/>
    <s v="Faturado"/>
    <m/>
  </r>
  <r>
    <s v="Marketplace"/>
    <x v="77"/>
    <n v="514695"/>
    <d v="2024-10-24T00:00:00"/>
    <x v="77"/>
    <s v="Marina"/>
    <s v="Dias"/>
    <n v="77723821204"/>
    <s v="marinahonoratoc@gmail.com"/>
    <n v="5514988204430"/>
    <s v="SP"/>
    <s v="Bauru"/>
    <n v="5162194631883"/>
    <s v="residential"/>
    <s v="Marina Honorato Cardoso Dias"/>
    <s v="Rua Christiano Pagani"/>
    <d v="1949-10-01T00:00:00"/>
    <s v="Bloco C, Apto 32"/>
    <s v="Jardim Auri Verde"/>
    <m/>
    <s v="17047-144"/>
    <s v="PAC"/>
    <s v="PN Correios PAC"/>
    <s v="2024-11-01 11:46:27Z"/>
    <s v="6bd"/>
    <s v="Faturado"/>
    <s v="2024-10-28 09:51:00Z"/>
    <s v="cpc_institucional"/>
    <s v="google"/>
    <m/>
    <x v="0"/>
    <s v="Mastercard"/>
    <n v="1"/>
    <n v="202.96"/>
    <n v="3"/>
    <n v="1111"/>
    <s v="/10/76/79/89/"/>
    <x v="6"/>
    <x v="6"/>
    <n v="21.9"/>
    <n v="7.66"/>
    <s v="22.98"/>
    <s v="/gel-dental-natural-de-carvao-ativado-90g/p"/>
    <m/>
    <m/>
    <m/>
    <m/>
    <s v="0.12"/>
    <n v="0"/>
    <s v="202.96"/>
    <s v="-136.14"/>
    <s v="Esquenta com 65% OFF, Frete grátis"/>
    <m/>
    <m/>
    <s v="AK600642244BR"/>
    <s v="tfddmr"/>
    <m/>
    <s v="Piatan"/>
    <s v="Obsolete"/>
    <m/>
    <m/>
    <m/>
    <m/>
    <m/>
    <s v="pagarme"/>
    <n v="980996"/>
    <n v="3433100034"/>
    <n v="3433100034"/>
    <n v="520048"/>
    <n v="8128"/>
    <m/>
    <m/>
    <m/>
    <m/>
    <m/>
    <s v="2024-10-24 11:46:38Z"/>
    <m/>
    <m/>
    <s v="508A677D4EE94774983092235347D196"/>
    <s v="6DA8C2D2CE6F4FBEBFEC03F507E7C2F7"/>
    <m/>
    <n v="1"/>
    <m/>
    <s v="false"/>
    <n v="0"/>
    <s v="NA"/>
    <s v="NA"/>
    <s v="BRL"/>
    <m/>
    <s v="003003032"/>
    <s v="BRA"/>
    <s v="003003032"/>
    <m/>
    <s v="Faturado"/>
    <m/>
  </r>
  <r>
    <s v="Marketplace"/>
    <x v="77"/>
    <n v="514695"/>
    <d v="2024-10-24T00:00:00"/>
    <x v="77"/>
    <s v="Marina"/>
    <s v="Dias"/>
    <n v="77723821204"/>
    <s v="marinahonoratoc@gmail.com"/>
    <n v="5514988204430"/>
    <s v="SP"/>
    <s v="Bauru"/>
    <n v="5162194631883"/>
    <s v="residential"/>
    <s v="Marina Honorato Cardoso Dias"/>
    <s v="Rua Christiano Pagani"/>
    <d v="1949-10-01T00:00:00"/>
    <s v="Bloco C, Apto 32"/>
    <s v="Jardim Auri Verde"/>
    <m/>
    <s v="17047-144"/>
    <s v="PAC"/>
    <s v="PN Correios PAC"/>
    <s v="2024-11-01 11:46:27Z"/>
    <s v="6bd"/>
    <s v="Faturado"/>
    <s v="2024-10-28 09:51:00Z"/>
    <s v="cpc_institucional"/>
    <s v="google"/>
    <m/>
    <x v="0"/>
    <s v="Mastercard"/>
    <n v="1"/>
    <n v="202.96"/>
    <n v="1"/>
    <n v="61010"/>
    <s v="/10/76/80/92/"/>
    <x v="7"/>
    <x v="7"/>
    <n v="99.9"/>
    <n v="34.96"/>
    <s v="34.96"/>
    <s v="/deo-colonia-splash-jasmim-manaca-120ml-piatan/p"/>
    <m/>
    <m/>
    <m/>
    <m/>
    <s v="21.58"/>
    <n v="0"/>
    <s v="202.96"/>
    <s v="-136.14"/>
    <s v="Esquenta com 65% OFF, Frete grátis"/>
    <m/>
    <m/>
    <s v="AK600642244BR"/>
    <s v="tfddmr"/>
    <m/>
    <s v="Piatan"/>
    <s v="Obsolete"/>
    <m/>
    <m/>
    <m/>
    <m/>
    <m/>
    <s v="pagarme"/>
    <n v="980996"/>
    <n v="3433100034"/>
    <n v="3433100034"/>
    <n v="520048"/>
    <n v="8128"/>
    <m/>
    <m/>
    <m/>
    <m/>
    <m/>
    <s v="2024-10-24 11:46:38Z"/>
    <m/>
    <m/>
    <s v="508A677D4EE94774983092235347D196"/>
    <s v="6DA8C2D2CE6F4FBEBFEC03F507E7C2F7"/>
    <m/>
    <n v="1"/>
    <m/>
    <s v="false"/>
    <n v="0"/>
    <s v="NA"/>
    <s v="NA"/>
    <s v="BRL"/>
    <m/>
    <s v="003003032"/>
    <s v="BRA"/>
    <s v="003003032"/>
    <m/>
    <s v="Faturado"/>
    <m/>
  </r>
  <r>
    <s v="Marketplace"/>
    <x v="77"/>
    <n v="514695"/>
    <d v="2024-10-24T00:00:00"/>
    <x v="77"/>
    <s v="Marina"/>
    <s v="Dias"/>
    <n v="77723821204"/>
    <s v="marinahonoratoc@gmail.com"/>
    <n v="5514988204430"/>
    <s v="SP"/>
    <s v="Bauru"/>
    <n v="5162194631883"/>
    <s v="residential"/>
    <s v="Marina Honorato Cardoso Dias"/>
    <s v="Rua Christiano Pagani"/>
    <d v="1949-10-01T00:00:00"/>
    <s v="Bloco C, Apto 32"/>
    <s v="Jardim Auri Verde"/>
    <m/>
    <s v="17047-144"/>
    <s v="PAC"/>
    <s v="PN Correios PAC"/>
    <s v="2024-11-01 11:46:27Z"/>
    <s v="6bd"/>
    <s v="Faturado"/>
    <s v="2024-10-28 09:51:00Z"/>
    <s v="cpc_institucional"/>
    <s v="google"/>
    <m/>
    <x v="0"/>
    <s v="Mastercard"/>
    <n v="1"/>
    <n v="202.96"/>
    <n v="1"/>
    <n v="1403"/>
    <s v="/10/76/79/88/"/>
    <x v="19"/>
    <x v="19"/>
    <n v="29.9"/>
    <n v="29.9"/>
    <s v="29.9"/>
    <s v="/desodorante-roll-on-feminino-75ml/p"/>
    <m/>
    <m/>
    <m/>
    <m/>
    <s v="0.04"/>
    <n v="0"/>
    <s v="202.96"/>
    <s v="-136.14"/>
    <s v="Esquenta com 65% OFF, Frete grátis"/>
    <m/>
    <m/>
    <s v="AK600642244BR"/>
    <s v="tfddmr"/>
    <m/>
    <s v="Piatan"/>
    <s v="Obsolete"/>
    <m/>
    <m/>
    <m/>
    <m/>
    <m/>
    <s v="pagarme"/>
    <n v="980996"/>
    <n v="3433100034"/>
    <n v="3433100034"/>
    <n v="520048"/>
    <n v="8128"/>
    <m/>
    <m/>
    <m/>
    <m/>
    <m/>
    <s v="2024-10-24 11:46:38Z"/>
    <m/>
    <m/>
    <s v="508A677D4EE94774983092235347D196"/>
    <s v="6DA8C2D2CE6F4FBEBFEC03F507E7C2F7"/>
    <m/>
    <n v="1"/>
    <m/>
    <s v="false"/>
    <n v="0"/>
    <s v="NA"/>
    <s v="NA"/>
    <s v="BRL"/>
    <m/>
    <s v="003003032"/>
    <s v="BRA"/>
    <s v="003003032"/>
    <m/>
    <s v="Faturado"/>
    <m/>
  </r>
  <r>
    <s v="Marketplace"/>
    <x v="77"/>
    <n v="514695"/>
    <d v="2024-10-24T00:00:00"/>
    <x v="77"/>
    <s v="Marina"/>
    <s v="Dias"/>
    <n v="77723821204"/>
    <s v="marinahonoratoc@gmail.com"/>
    <n v="5514988204430"/>
    <s v="SP"/>
    <s v="Bauru"/>
    <n v="5162194631883"/>
    <s v="residential"/>
    <s v="Marina Honorato Cardoso Dias"/>
    <s v="Rua Christiano Pagani"/>
    <d v="1949-10-01T00:00:00"/>
    <s v="Bloco C, Apto 32"/>
    <s v="Jardim Auri Verde"/>
    <m/>
    <s v="17047-144"/>
    <s v="PAC"/>
    <s v="PN Correios PAC"/>
    <s v="2024-11-01 11:46:27Z"/>
    <s v="6bd"/>
    <s v="Faturado"/>
    <s v="2024-10-28 09:51:00Z"/>
    <s v="cpc_institucional"/>
    <s v="google"/>
    <m/>
    <x v="0"/>
    <s v="Mastercard"/>
    <n v="1"/>
    <n v="202.96"/>
    <n v="1"/>
    <n v="3104"/>
    <s v="/10/76/82/101/"/>
    <x v="44"/>
    <x v="44"/>
    <n v="69.900000000000006"/>
    <n v="69.900000000000006"/>
    <s v="69.9"/>
    <s v="/mascara-de-argila-verde-facial-natural-organico-detox-80g-sem-parabenos-piatan/p"/>
    <m/>
    <m/>
    <m/>
    <m/>
    <s v="0.04"/>
    <n v="0"/>
    <s v="202.96"/>
    <s v="-136.14"/>
    <s v="Esquenta com 65% OFF, Frete grátis"/>
    <m/>
    <m/>
    <s v="AK600642244BR"/>
    <s v="tfddmr"/>
    <m/>
    <s v="Piatan"/>
    <s v="Obsolete"/>
    <m/>
    <m/>
    <m/>
    <m/>
    <m/>
    <s v="pagarme"/>
    <n v="980996"/>
    <n v="3433100034"/>
    <n v="3433100034"/>
    <n v="520048"/>
    <n v="8128"/>
    <m/>
    <m/>
    <m/>
    <m/>
    <m/>
    <s v="2024-10-24 11:46:38Z"/>
    <m/>
    <m/>
    <s v="508A677D4EE94774983092235347D196"/>
    <s v="6DA8C2D2CE6F4FBEBFEC03F507E7C2F7"/>
    <m/>
    <n v="1"/>
    <m/>
    <s v="false"/>
    <n v="0"/>
    <s v="NA"/>
    <s v="NA"/>
    <s v="BRL"/>
    <m/>
    <s v="003003032"/>
    <s v="BRA"/>
    <s v="003003032"/>
    <m/>
    <s v="Faturado"/>
    <m/>
  </r>
  <r>
    <s v="Marketplace"/>
    <x v="77"/>
    <n v="514695"/>
    <d v="2024-10-24T00:00:00"/>
    <x v="77"/>
    <s v="Marina"/>
    <s v="Dias"/>
    <n v="77723821204"/>
    <s v="marinahonoratoc@gmail.com"/>
    <n v="5514988204430"/>
    <s v="SP"/>
    <s v="Bauru"/>
    <n v="5162194631883"/>
    <s v="residential"/>
    <s v="Marina Honorato Cardoso Dias"/>
    <s v="Rua Christiano Pagani"/>
    <d v="1949-10-01T00:00:00"/>
    <s v="Bloco C, Apto 32"/>
    <s v="Jardim Auri Verde"/>
    <m/>
    <s v="17047-144"/>
    <s v="PAC"/>
    <s v="PN Correios PAC"/>
    <s v="2024-11-01 11:46:27Z"/>
    <s v="6bd"/>
    <s v="Faturado"/>
    <s v="2024-10-28 09:51:00Z"/>
    <s v="cpc_institucional"/>
    <s v="google"/>
    <m/>
    <x v="0"/>
    <s v="Mastercard"/>
    <n v="1"/>
    <n v="202.96"/>
    <n v="1"/>
    <n v="1603"/>
    <s v="/10/76/79/88/"/>
    <x v="10"/>
    <x v="10"/>
    <n v="29.9"/>
    <n v="29.9"/>
    <s v="29.9"/>
    <s v="/desodorante-roll-on-unissex-75ml/p"/>
    <m/>
    <m/>
    <m/>
    <m/>
    <s v="0.04"/>
    <n v="0"/>
    <s v="202.96"/>
    <s v="-136.14"/>
    <s v="Esquenta com 65% OFF, Frete grátis"/>
    <m/>
    <m/>
    <s v="AK600642244BR"/>
    <s v="tfddmr"/>
    <m/>
    <s v="Piatan"/>
    <s v="Obsolete"/>
    <m/>
    <m/>
    <m/>
    <m/>
    <m/>
    <s v="pagarme"/>
    <n v="980996"/>
    <n v="3433100034"/>
    <n v="3433100034"/>
    <n v="520048"/>
    <n v="8128"/>
    <m/>
    <m/>
    <m/>
    <m/>
    <m/>
    <s v="2024-10-24 11:46:38Z"/>
    <m/>
    <m/>
    <s v="508A677D4EE94774983092235347D196"/>
    <s v="6DA8C2D2CE6F4FBEBFEC03F507E7C2F7"/>
    <m/>
    <n v="1"/>
    <m/>
    <s v="false"/>
    <n v="0"/>
    <s v="NA"/>
    <s v="NA"/>
    <s v="BRL"/>
    <m/>
    <s v="003003032"/>
    <s v="BRA"/>
    <s v="003003032"/>
    <m/>
    <s v="Faturado"/>
    <m/>
  </r>
  <r>
    <s v="Marketplace"/>
    <x v="77"/>
    <n v="514695"/>
    <d v="2024-10-24T00:00:00"/>
    <x v="77"/>
    <s v="Marina"/>
    <s v="Dias"/>
    <n v="77723821204"/>
    <s v="marinahonoratoc@gmail.com"/>
    <n v="5514988204430"/>
    <s v="SP"/>
    <s v="Bauru"/>
    <n v="5162194631883"/>
    <s v="residential"/>
    <s v="Marina Honorato Cardoso Dias"/>
    <s v="Rua Christiano Pagani"/>
    <d v="1949-10-01T00:00:00"/>
    <s v="Bloco C, Apto 32"/>
    <s v="Jardim Auri Verde"/>
    <m/>
    <s v="17047-144"/>
    <s v="PAC"/>
    <s v="PN Correios PAC"/>
    <s v="2024-11-01 11:46:27Z"/>
    <s v="6bd"/>
    <s v="Faturado"/>
    <s v="2024-10-28 09:51:00Z"/>
    <s v="cpc_institucional"/>
    <s v="google"/>
    <m/>
    <x v="0"/>
    <s v="Mastercard"/>
    <n v="1"/>
    <n v="202.96"/>
    <n v="1"/>
    <n v="1110"/>
    <s v="/10/76/79/89/"/>
    <x v="3"/>
    <x v="3"/>
    <n v="21.9"/>
    <n v="7.66"/>
    <s v="7.66"/>
    <s v="/gel-dental-natural-de-hortela-com-gengibre-e-melaleuca-90g/p"/>
    <m/>
    <m/>
    <m/>
    <m/>
    <s v="0.04"/>
    <n v="0"/>
    <s v="202.96"/>
    <s v="-136.14"/>
    <s v="Esquenta com 65% OFF, Frete grátis"/>
    <m/>
    <m/>
    <s v="AK600642244BR"/>
    <s v="tfddmr"/>
    <m/>
    <s v="Piatan"/>
    <s v="Obsolete"/>
    <m/>
    <m/>
    <m/>
    <m/>
    <m/>
    <s v="pagarme"/>
    <n v="980996"/>
    <n v="3433100034"/>
    <n v="3433100034"/>
    <n v="520048"/>
    <n v="8128"/>
    <m/>
    <m/>
    <m/>
    <m/>
    <m/>
    <s v="2024-10-24 11:46:38Z"/>
    <m/>
    <m/>
    <s v="508A677D4EE94774983092235347D196"/>
    <s v="6DA8C2D2CE6F4FBEBFEC03F507E7C2F7"/>
    <m/>
    <n v="1"/>
    <m/>
    <s v="false"/>
    <n v="0"/>
    <s v="NA"/>
    <s v="NA"/>
    <s v="BRL"/>
    <m/>
    <s v="003003032"/>
    <s v="BRA"/>
    <s v="003003032"/>
    <m/>
    <s v="Faturado"/>
    <m/>
  </r>
  <r>
    <s v="Marketplace"/>
    <x v="78"/>
    <n v="514693"/>
    <d v="2024-10-24T00:00:00"/>
    <x v="78"/>
    <s v="Selma "/>
    <s v="Moraes "/>
    <s v="05097063988"/>
    <s v="mselmaeds@yahoo.com.br"/>
    <n v="5541991756587"/>
    <s v="PR"/>
    <s v="Curitiba"/>
    <n v="5189333966952"/>
    <s v="residential"/>
    <s v="Selma  Moraes "/>
    <s v="Rua Padre Cláudio Arenal"/>
    <n v="391"/>
    <s v="Loja "/>
    <s v="Uberaba"/>
    <m/>
    <s v="81590-010"/>
    <s v="Jadlog"/>
    <s v="PN Jadlog2"/>
    <s v="2024-10-30 10:56:03Z"/>
    <s v="4bd"/>
    <s v="Faturado"/>
    <s v="2024-10-25 15:20:18Z"/>
    <s v="cpc"/>
    <s v="meta"/>
    <s v="[GE] [Vendas] Sazonais - Semelhantes"/>
    <x v="0"/>
    <s v="Pix"/>
    <n v="1"/>
    <n v="105.56"/>
    <n v="1"/>
    <n v="1006"/>
    <s v="/10/76/79/89/"/>
    <x v="2"/>
    <x v="2"/>
    <n v="21.9"/>
    <n v="6.89"/>
    <s v="6.89"/>
    <s v="/gel-dental-natural-de-roma-e-melaleuca-90g/p"/>
    <m/>
    <m/>
    <m/>
    <m/>
    <s v="0.05"/>
    <n v="0"/>
    <s v="105.56"/>
    <s v="-229.74"/>
    <s v="Esquenta com 65% OFF, A Vista, Frete grátis"/>
    <m/>
    <m/>
    <s v="06367100008876"/>
    <s v="tfddmr"/>
    <m/>
    <s v="Piatan"/>
    <s v="Obsolete"/>
    <m/>
    <m/>
    <m/>
    <m/>
    <m/>
    <s v="pagarme"/>
    <m/>
    <n v="3432863036"/>
    <m/>
    <m/>
    <m/>
    <m/>
    <m/>
    <m/>
    <m/>
    <m/>
    <s v="2024-10-24 10:56:10Z"/>
    <m/>
    <m/>
    <s v="40614CBD91EB4787A744ACBE484E324F"/>
    <s v="CB2CFB3FA3FE4F7DA29F474029A2FA7B"/>
    <m/>
    <n v="1"/>
    <m/>
    <s v="false"/>
    <n v="0"/>
    <s v="NA"/>
    <s v="NA"/>
    <s v="BRL"/>
    <m/>
    <s v="003003014"/>
    <s v="BRA"/>
    <s v="003003014"/>
    <m/>
    <s v="Faturado"/>
    <m/>
  </r>
  <r>
    <s v="Marketplace"/>
    <x v="78"/>
    <n v="514693"/>
    <d v="2024-10-24T00:00:00"/>
    <x v="78"/>
    <s v="Selma "/>
    <s v="Moraes "/>
    <s v="05097063988"/>
    <s v="mselmaeds@yahoo.com.br"/>
    <n v="5541991756587"/>
    <s v="PR"/>
    <s v="Curitiba"/>
    <n v="5189333966952"/>
    <s v="residential"/>
    <s v="Selma  Moraes "/>
    <s v="Rua Padre Cláudio Arenal"/>
    <n v="391"/>
    <s v="Loja "/>
    <s v="Uberaba"/>
    <m/>
    <s v="81590-010"/>
    <s v="Jadlog"/>
    <s v="PN Jadlog2"/>
    <s v="2024-10-30 10:56:03Z"/>
    <s v="4bd"/>
    <s v="Faturado"/>
    <s v="2024-10-25 15:20:18Z"/>
    <s v="cpc"/>
    <s v="meta"/>
    <s v="[GE] [Vendas] Sazonais - Semelhantes"/>
    <x v="0"/>
    <s v="Pix"/>
    <n v="1"/>
    <n v="105.56"/>
    <n v="1"/>
    <n v="142817"/>
    <s v="/10/76/80/92/"/>
    <x v="5"/>
    <x v="5"/>
    <n v="99.9"/>
    <n v="31.46"/>
    <s v="31.46"/>
    <s v="/deo-colonia-splash-cereja-do-cerrado-120ml/p"/>
    <m/>
    <m/>
    <m/>
    <m/>
    <s v="25.06"/>
    <n v="0"/>
    <s v="105.56"/>
    <s v="-229.74"/>
    <s v="Esquenta com 65% OFF, A Vista, Frete grátis"/>
    <m/>
    <m/>
    <s v="06367100008876"/>
    <s v="tfddmr"/>
    <m/>
    <s v="Piatan"/>
    <s v="Obsolete"/>
    <m/>
    <m/>
    <m/>
    <m/>
    <m/>
    <s v="pagarme"/>
    <m/>
    <n v="3432863036"/>
    <m/>
    <m/>
    <m/>
    <m/>
    <m/>
    <m/>
    <m/>
    <m/>
    <s v="2024-10-24 10:56:10Z"/>
    <m/>
    <m/>
    <s v="40614CBD91EB4787A744ACBE484E324F"/>
    <s v="CB2CFB3FA3FE4F7DA29F474029A2FA7B"/>
    <m/>
    <n v="1"/>
    <m/>
    <s v="false"/>
    <n v="0"/>
    <s v="NA"/>
    <s v="NA"/>
    <s v="BRL"/>
    <m/>
    <s v="003003014"/>
    <s v="BRA"/>
    <s v="003003014"/>
    <m/>
    <s v="Faturado"/>
    <m/>
  </r>
  <r>
    <s v="Marketplace"/>
    <x v="78"/>
    <n v="514693"/>
    <d v="2024-10-24T00:00:00"/>
    <x v="78"/>
    <s v="Selma "/>
    <s v="Moraes "/>
    <s v="05097063988"/>
    <s v="mselmaeds@yahoo.com.br"/>
    <n v="5541991756587"/>
    <s v="PR"/>
    <s v="Curitiba"/>
    <n v="5189333966952"/>
    <s v="residential"/>
    <s v="Selma  Moraes "/>
    <s v="Rua Padre Cláudio Arenal"/>
    <n v="391"/>
    <s v="Loja "/>
    <s v="Uberaba"/>
    <m/>
    <s v="81590-010"/>
    <s v="Jadlog"/>
    <s v="PN Jadlog2"/>
    <s v="2024-10-30 10:56:03Z"/>
    <s v="4bd"/>
    <s v="Faturado"/>
    <s v="2024-10-25 15:20:18Z"/>
    <s v="cpc"/>
    <s v="meta"/>
    <s v="[GE] [Vendas] Sazonais - Semelhantes"/>
    <x v="0"/>
    <s v="Pix"/>
    <n v="1"/>
    <n v="105.56"/>
    <n v="2"/>
    <n v="1111"/>
    <s v="/10/76/79/89/"/>
    <x v="6"/>
    <x v="6"/>
    <n v="21.9"/>
    <n v="6.89"/>
    <s v="13.78"/>
    <s v="/gel-dental-natural-de-carvao-ativado-90g/p"/>
    <m/>
    <m/>
    <m/>
    <m/>
    <s v="0.09"/>
    <n v="0"/>
    <s v="105.56"/>
    <s v="-229.74"/>
    <s v="Esquenta com 65% OFF, A Vista, Frete grátis"/>
    <m/>
    <m/>
    <s v="06367100008876"/>
    <s v="tfddmr"/>
    <m/>
    <s v="Piatan"/>
    <s v="Obsolete"/>
    <m/>
    <m/>
    <m/>
    <m/>
    <m/>
    <s v="pagarme"/>
    <m/>
    <n v="3432863036"/>
    <m/>
    <m/>
    <m/>
    <m/>
    <m/>
    <m/>
    <m/>
    <m/>
    <s v="2024-10-24 10:56:10Z"/>
    <m/>
    <m/>
    <s v="40614CBD91EB4787A744ACBE484E324F"/>
    <s v="CB2CFB3FA3FE4F7DA29F474029A2FA7B"/>
    <m/>
    <n v="1"/>
    <m/>
    <s v="false"/>
    <n v="0"/>
    <s v="NA"/>
    <s v="NA"/>
    <s v="BRL"/>
    <m/>
    <s v="003003014"/>
    <s v="BRA"/>
    <s v="003003014"/>
    <m/>
    <s v="Faturado"/>
    <m/>
  </r>
  <r>
    <s v="Marketplace"/>
    <x v="78"/>
    <n v="514693"/>
    <d v="2024-10-24T00:00:00"/>
    <x v="78"/>
    <s v="Selma "/>
    <s v="Moraes "/>
    <s v="05097063988"/>
    <s v="mselmaeds@yahoo.com.br"/>
    <n v="5541991756587"/>
    <s v="PR"/>
    <s v="Curitiba"/>
    <n v="5189333966952"/>
    <s v="residential"/>
    <s v="Selma  Moraes "/>
    <s v="Rua Padre Cláudio Arenal"/>
    <n v="391"/>
    <s v="Loja "/>
    <s v="Uberaba"/>
    <m/>
    <s v="81590-010"/>
    <s v="Jadlog"/>
    <s v="PN Jadlog2"/>
    <s v="2024-10-30 10:56:03Z"/>
    <s v="4bd"/>
    <s v="Faturado"/>
    <s v="2024-10-25 15:20:18Z"/>
    <s v="cpc"/>
    <s v="meta"/>
    <s v="[GE] [Vendas] Sazonais - Semelhantes"/>
    <x v="0"/>
    <s v="Pix"/>
    <n v="1"/>
    <n v="105.56"/>
    <n v="2"/>
    <n v="2103"/>
    <s v="/10/76/78/221/"/>
    <x v="14"/>
    <x v="14"/>
    <n v="59.9"/>
    <n v="18.86"/>
    <s v="37.72"/>
    <s v="/mascara-capilar-detox-piatan-280g/p"/>
    <m/>
    <m/>
    <m/>
    <m/>
    <s v="0.09"/>
    <n v="0"/>
    <s v="105.56"/>
    <s v="-229.74"/>
    <s v="Esquenta com 65% OFF, A Vista, Frete grátis"/>
    <m/>
    <m/>
    <s v="06367100008876"/>
    <s v="tfddmr"/>
    <m/>
    <s v="Piatan"/>
    <s v="Obsolete"/>
    <m/>
    <m/>
    <m/>
    <m/>
    <m/>
    <s v="pagarme"/>
    <m/>
    <n v="3432863036"/>
    <m/>
    <m/>
    <m/>
    <m/>
    <m/>
    <m/>
    <m/>
    <m/>
    <s v="2024-10-24 10:56:10Z"/>
    <m/>
    <m/>
    <s v="40614CBD91EB4787A744ACBE484E324F"/>
    <s v="CB2CFB3FA3FE4F7DA29F474029A2FA7B"/>
    <m/>
    <n v="1"/>
    <m/>
    <s v="false"/>
    <n v="0"/>
    <s v="NA"/>
    <s v="NA"/>
    <s v="BRL"/>
    <m/>
    <s v="003003014"/>
    <s v="BRA"/>
    <s v="003003014"/>
    <m/>
    <s v="Faturado"/>
    <m/>
  </r>
  <r>
    <s v="Marketplace"/>
    <x v="78"/>
    <n v="514693"/>
    <d v="2024-10-24T00:00:00"/>
    <x v="78"/>
    <s v="Selma "/>
    <s v="Moraes "/>
    <s v="05097063988"/>
    <s v="mselmaeds@yahoo.com.br"/>
    <n v="5541991756587"/>
    <s v="PR"/>
    <s v="Curitiba"/>
    <n v="5189333966952"/>
    <s v="residential"/>
    <s v="Selma  Moraes "/>
    <s v="Rua Padre Cláudio Arenal"/>
    <n v="391"/>
    <s v="Loja "/>
    <s v="Uberaba"/>
    <m/>
    <s v="81590-010"/>
    <s v="Jadlog"/>
    <s v="PN Jadlog2"/>
    <s v="2024-10-30 10:56:03Z"/>
    <s v="4bd"/>
    <s v="Faturado"/>
    <s v="2024-10-25 15:20:18Z"/>
    <s v="cpc"/>
    <s v="meta"/>
    <s v="[GE] [Vendas] Sazonais - Semelhantes"/>
    <x v="0"/>
    <s v="Pix"/>
    <n v="1"/>
    <n v="105.56"/>
    <n v="1"/>
    <n v="2201"/>
    <s v="/10/76/78/223/"/>
    <x v="17"/>
    <x v="17"/>
    <n v="49.9"/>
    <n v="15.71"/>
    <s v="15.71"/>
    <s v="/shampoo-hidrata-para-cabelos-ressecados-e-com-quimica-300ml/p"/>
    <m/>
    <m/>
    <m/>
    <m/>
    <s v="0.05"/>
    <n v="0"/>
    <s v="105.56"/>
    <s v="-229.74"/>
    <s v="Esquenta com 65% OFF, A Vista, Frete grátis"/>
    <m/>
    <m/>
    <s v="06367100008876"/>
    <s v="tfddmr"/>
    <m/>
    <s v="Piatan"/>
    <s v="Obsolete"/>
    <m/>
    <m/>
    <m/>
    <m/>
    <m/>
    <s v="pagarme"/>
    <m/>
    <n v="3432863036"/>
    <m/>
    <m/>
    <m/>
    <m/>
    <m/>
    <m/>
    <m/>
    <m/>
    <s v="2024-10-24 10:56:10Z"/>
    <m/>
    <m/>
    <s v="40614CBD91EB4787A744ACBE484E324F"/>
    <s v="CB2CFB3FA3FE4F7DA29F474029A2FA7B"/>
    <m/>
    <n v="1"/>
    <m/>
    <s v="false"/>
    <n v="0"/>
    <s v="NA"/>
    <s v="NA"/>
    <s v="BRL"/>
    <m/>
    <s v="003003014"/>
    <s v="BRA"/>
    <s v="003003014"/>
    <m/>
    <s v="Faturado"/>
    <m/>
  </r>
  <r>
    <s v="Marketplace"/>
    <x v="79"/>
    <n v="514691"/>
    <d v="2024-10-24T00:00:00"/>
    <x v="79"/>
    <s v="Flavia"/>
    <s v="Guimarães "/>
    <n v="84023341134"/>
    <s v="flaviamarrae@yahoo.com.br"/>
    <n v="5561982656238"/>
    <s v="DF"/>
    <s v="Brasília"/>
    <n v="5189323565727"/>
    <s v="residential"/>
    <s v="Flavia Guimarães "/>
    <s v="Quadra QI 8 Bloco E"/>
    <n v="210"/>
    <s v="Guará 1"/>
    <s v="Guará I"/>
    <m/>
    <s v="71010-055"/>
    <s v="Sedex"/>
    <s v="PN Correios Sedex"/>
    <s v="2024-10-25 09:57:53Z"/>
    <s v="1bd"/>
    <s v="Faturado"/>
    <s v="2024-10-28 09:51:02Z"/>
    <m/>
    <m/>
    <m/>
    <x v="0"/>
    <s v="Pix"/>
    <n v="1"/>
    <n v="43.92"/>
    <n v="1"/>
    <n v="1603"/>
    <s v="/10/76/79/88/"/>
    <x v="10"/>
    <x v="10"/>
    <n v="29.9"/>
    <n v="26.91"/>
    <s v="26.91"/>
    <s v="/desodorante-roll-on-unissex-75ml/p"/>
    <m/>
    <m/>
    <m/>
    <m/>
    <s v="17.01"/>
    <s v="17.01"/>
    <s v="43.92"/>
    <s v="-2.99"/>
    <s v="A Vista"/>
    <m/>
    <m/>
    <s v="AA338190157BR"/>
    <s v="tfddmr"/>
    <m/>
    <s v="Piatan"/>
    <s v="Obsolete"/>
    <m/>
    <m/>
    <m/>
    <m/>
    <m/>
    <s v="pagarme"/>
    <m/>
    <n v="3432602023"/>
    <m/>
    <m/>
    <m/>
    <m/>
    <m/>
    <m/>
    <m/>
    <m/>
    <s v="2024-10-24 09:58:05Z"/>
    <m/>
    <m/>
    <s v="0344E2B3D74C4AFBB698B895EAE6426F"/>
    <s v="F9E95B0ECE8D49C1A24B411D67BCF742"/>
    <m/>
    <n v="1"/>
    <m/>
    <s v="false"/>
    <n v="0"/>
    <s v="NA"/>
    <s v="NA"/>
    <s v="BRL"/>
    <m/>
    <s v="003003033"/>
    <s v="BRA"/>
    <s v="003003033"/>
    <m/>
    <s v="Faturado"/>
    <m/>
  </r>
  <r>
    <s v="Marketplace"/>
    <x v="80"/>
    <n v="514689"/>
    <d v="2024-10-24T00:00:00"/>
    <x v="80"/>
    <s v="Ana"/>
    <s v="Habie"/>
    <n v="10255938713"/>
    <s v="anaenutri@gmail.com"/>
    <n v="5521988158865"/>
    <s v="RJ"/>
    <s v="Rio de Janeiro"/>
    <n v="5189308081593"/>
    <s v="residential"/>
    <s v="Ana Habie"/>
    <s v="Rua do Humaitá"/>
    <n v="157"/>
    <s v="Apt 504"/>
    <s v="Humaitá"/>
    <m/>
    <s v="22261-003"/>
    <s v="Jadlog"/>
    <s v="PN Jadlog"/>
    <s v="2024-10-29 08:35:16Z"/>
    <s v="3bd"/>
    <s v="Faturado"/>
    <s v="2024-10-25 15:20:20Z"/>
    <s v="cpc"/>
    <s v="meta"/>
    <s v="[GE] [Vendas] Sazonais - Semelhantes"/>
    <x v="1"/>
    <s v="Mastercard"/>
    <n v="5"/>
    <n v="103.42"/>
    <n v="1"/>
    <n v="1006"/>
    <s v="/10/76/79/89/"/>
    <x v="2"/>
    <x v="2"/>
    <n v="21.9"/>
    <n v="6.89"/>
    <s v="6.89"/>
    <s v="/gel-dental-natural-de-roma-e-melaleuca-90g/p"/>
    <m/>
    <m/>
    <m/>
    <m/>
    <s v="4.91"/>
    <n v="0"/>
    <s v="103.42"/>
    <s v="-58.18"/>
    <s v="Esquenta com 65% OFF, Primeira Compra, Frete grátis"/>
    <m/>
    <m/>
    <s v="06367100008877"/>
    <s v="tfddmr"/>
    <m/>
    <s v="Piatan"/>
    <s v="Obsolete"/>
    <m/>
    <m/>
    <m/>
    <m/>
    <m/>
    <s v="pagarme"/>
    <n v="205862"/>
    <n v="3432275222"/>
    <n v="3432275222"/>
    <n v="520048"/>
    <n v="9726"/>
    <m/>
    <m/>
    <m/>
    <m/>
    <m/>
    <s v="2024-10-24 08:35:49Z"/>
    <m/>
    <m/>
    <s v="B8EA3383A0AB4E22964755582DCDE2DB"/>
    <s v="CDA26E5FC85A4F6DB7B602DAD08A50FB"/>
    <m/>
    <n v="1"/>
    <m/>
    <s v="false"/>
    <n v="0"/>
    <s v="NA"/>
    <s v="NA"/>
    <s v="BRL"/>
    <m/>
    <s v="003003015"/>
    <s v="BRA"/>
    <s v="003003015"/>
    <m/>
    <s v="Faturado"/>
    <m/>
  </r>
  <r>
    <s v="Marketplace"/>
    <x v="80"/>
    <n v="514689"/>
    <d v="2024-10-24T00:00:00"/>
    <x v="80"/>
    <s v="Ana"/>
    <s v="Habie"/>
    <n v="10255938713"/>
    <s v="anaenutri@gmail.com"/>
    <n v="5521988158865"/>
    <s v="RJ"/>
    <s v="Rio de Janeiro"/>
    <n v="5189308081593"/>
    <s v="residential"/>
    <s v="Ana Habie"/>
    <s v="Rua do Humaitá"/>
    <n v="157"/>
    <s v="Apt 504"/>
    <s v="Humaitá"/>
    <m/>
    <s v="22261-003"/>
    <s v="Jadlog"/>
    <s v="PN Jadlog"/>
    <s v="2024-10-29 08:35:16Z"/>
    <s v="3bd"/>
    <s v="Faturado"/>
    <s v="2024-10-25 15:20:20Z"/>
    <s v="cpc"/>
    <s v="meta"/>
    <s v="[GE] [Vendas] Sazonais - Semelhantes"/>
    <x v="1"/>
    <s v="Mastercard"/>
    <n v="5"/>
    <n v="103.42"/>
    <n v="1"/>
    <n v="2201"/>
    <s v="/10/76/78/223/"/>
    <x v="17"/>
    <x v="17"/>
    <n v="49.9"/>
    <n v="15.71"/>
    <s v="15.71"/>
    <s v="/shampoo-hidrata-para-cabelos-ressecados-e-com-quimica-300ml/p"/>
    <m/>
    <m/>
    <m/>
    <m/>
    <s v="4.91"/>
    <n v="0"/>
    <s v="103.42"/>
    <s v="-58.18"/>
    <s v="Esquenta com 65% OFF, Primeira Compra, Frete grátis"/>
    <m/>
    <m/>
    <s v="06367100008877"/>
    <s v="tfddmr"/>
    <m/>
    <s v="Piatan"/>
    <s v="Obsolete"/>
    <m/>
    <m/>
    <m/>
    <m/>
    <m/>
    <s v="pagarme"/>
    <n v="205862"/>
    <n v="3432275222"/>
    <n v="3432275222"/>
    <n v="520048"/>
    <n v="9726"/>
    <m/>
    <m/>
    <m/>
    <m/>
    <m/>
    <s v="2024-10-24 08:35:49Z"/>
    <m/>
    <m/>
    <s v="B8EA3383A0AB4E22964755582DCDE2DB"/>
    <s v="CDA26E5FC85A4F6DB7B602DAD08A50FB"/>
    <m/>
    <n v="1"/>
    <m/>
    <s v="false"/>
    <n v="0"/>
    <s v="NA"/>
    <s v="NA"/>
    <s v="BRL"/>
    <m/>
    <s v="003003015"/>
    <s v="BRA"/>
    <s v="003003015"/>
    <m/>
    <s v="Faturado"/>
    <m/>
  </r>
  <r>
    <s v="Marketplace"/>
    <x v="80"/>
    <n v="514689"/>
    <d v="2024-10-24T00:00:00"/>
    <x v="80"/>
    <s v="Ana"/>
    <s v="Habie"/>
    <n v="10255938713"/>
    <s v="anaenutri@gmail.com"/>
    <n v="5521988158865"/>
    <s v="RJ"/>
    <s v="Rio de Janeiro"/>
    <n v="5189308081593"/>
    <s v="residential"/>
    <s v="Ana Habie"/>
    <s v="Rua do Humaitá"/>
    <n v="157"/>
    <s v="Apt 504"/>
    <s v="Humaitá"/>
    <m/>
    <s v="22261-003"/>
    <s v="Jadlog"/>
    <s v="PN Jadlog"/>
    <s v="2024-10-29 08:35:16Z"/>
    <s v="3bd"/>
    <s v="Faturado"/>
    <s v="2024-10-25 15:20:20Z"/>
    <s v="cpc"/>
    <s v="meta"/>
    <s v="[GE] [Vendas] Sazonais - Semelhantes"/>
    <x v="1"/>
    <s v="Mastercard"/>
    <n v="5"/>
    <n v="103.42"/>
    <n v="1"/>
    <n v="1096"/>
    <s v="/10/76/79/87/"/>
    <x v="20"/>
    <x v="20"/>
    <n v="39.9"/>
    <n v="35.909999999999997"/>
    <s v="35.91"/>
    <s v="/sabonete-em-barra-agata-5-unidades-de-20g/p"/>
    <m/>
    <m/>
    <m/>
    <m/>
    <s v="4.98"/>
    <n v="0"/>
    <s v="103.42"/>
    <s v="-58.18"/>
    <s v="Esquenta com 65% OFF, Primeira Compra, Frete grátis"/>
    <m/>
    <m/>
    <s v="06367100008877"/>
    <s v="tfddmr"/>
    <m/>
    <s v="Piatan"/>
    <s v="Obsolete"/>
    <m/>
    <m/>
    <m/>
    <m/>
    <m/>
    <s v="pagarme"/>
    <n v="205862"/>
    <n v="3432275222"/>
    <n v="3432275222"/>
    <n v="520048"/>
    <n v="9726"/>
    <m/>
    <m/>
    <m/>
    <m/>
    <m/>
    <s v="2024-10-24 08:35:49Z"/>
    <m/>
    <m/>
    <s v="B8EA3383A0AB4E22964755582DCDE2DB"/>
    <s v="CDA26E5FC85A4F6DB7B602DAD08A50FB"/>
    <m/>
    <n v="1"/>
    <m/>
    <s v="false"/>
    <n v="0"/>
    <s v="NA"/>
    <s v="NA"/>
    <s v="BRL"/>
    <m/>
    <s v="003003015"/>
    <s v="BRA"/>
    <s v="003003015"/>
    <m/>
    <s v="Faturado"/>
    <m/>
  </r>
  <r>
    <s v="Marketplace"/>
    <x v="80"/>
    <n v="514689"/>
    <d v="2024-10-24T00:00:00"/>
    <x v="80"/>
    <s v="Ana"/>
    <s v="Habie"/>
    <n v="10255938713"/>
    <s v="anaenutri@gmail.com"/>
    <n v="5521988158865"/>
    <s v="RJ"/>
    <s v="Rio de Janeiro"/>
    <n v="5189308081593"/>
    <s v="residential"/>
    <s v="Ana Habie"/>
    <s v="Rua do Humaitá"/>
    <n v="157"/>
    <s v="Apt 504"/>
    <s v="Humaitá"/>
    <m/>
    <s v="22261-003"/>
    <s v="Jadlog"/>
    <s v="PN Jadlog"/>
    <s v="2024-10-29 08:35:16Z"/>
    <s v="3bd"/>
    <s v="Faturado"/>
    <s v="2024-10-25 15:20:20Z"/>
    <s v="cpc"/>
    <s v="meta"/>
    <s v="[GE] [Vendas] Sazonais - Semelhantes"/>
    <x v="1"/>
    <s v="Mastercard"/>
    <n v="5"/>
    <n v="103.42"/>
    <n v="1"/>
    <n v="3102"/>
    <s v="/10/76/82/101/"/>
    <x v="28"/>
    <x v="28"/>
    <n v="49.9"/>
    <n v="44.91"/>
    <s v="44.91"/>
    <s v="/espuma-de-limpeza-facial-piatan-detox-110ml/p"/>
    <m/>
    <m/>
    <m/>
    <m/>
    <s v="4.98"/>
    <n v="0"/>
    <s v="103.42"/>
    <s v="-58.18"/>
    <s v="Esquenta com 65% OFF, Primeira Compra, Frete grátis"/>
    <m/>
    <m/>
    <s v="06367100008877"/>
    <s v="tfddmr"/>
    <m/>
    <s v="Piatan"/>
    <s v="Obsolete"/>
    <m/>
    <m/>
    <m/>
    <m/>
    <m/>
    <s v="pagarme"/>
    <n v="205862"/>
    <n v="3432275222"/>
    <n v="3432275222"/>
    <n v="520048"/>
    <n v="9726"/>
    <m/>
    <m/>
    <m/>
    <m/>
    <m/>
    <s v="2024-10-24 08:35:49Z"/>
    <m/>
    <m/>
    <s v="B8EA3383A0AB4E22964755582DCDE2DB"/>
    <s v="CDA26E5FC85A4F6DB7B602DAD08A50FB"/>
    <m/>
    <n v="1"/>
    <m/>
    <s v="false"/>
    <n v="0"/>
    <s v="NA"/>
    <s v="NA"/>
    <s v="BRL"/>
    <m/>
    <s v="003003015"/>
    <s v="BRA"/>
    <s v="003003015"/>
    <m/>
    <s v="Faturado"/>
    <m/>
  </r>
  <r>
    <s v="Marketplace"/>
    <x v="81"/>
    <n v="514687"/>
    <d v="2024-10-24T00:00:00"/>
    <x v="81"/>
    <s v="Fernanda"/>
    <s v="Terra "/>
    <s v="03392159689"/>
    <s v="fernandafariaterra@gmail.com"/>
    <n v="5531999930310"/>
    <s v="MG"/>
    <s v="Uberlândia"/>
    <n v="5189303290404"/>
    <s v="residential"/>
    <s v="Fernanda Terra "/>
    <s v="Rua Antônio Francisco Rosa"/>
    <n v="231"/>
    <s v="Ingás 730"/>
    <s v="Aclimação"/>
    <m/>
    <s v="38406-064"/>
    <s v="PAC"/>
    <s v="PN Correios PAC"/>
    <s v="2024-11-01 08:11:27Z"/>
    <s v="6bd"/>
    <s v="Faturado"/>
    <s v="2024-10-28 09:51:04Z"/>
    <s v="cpc"/>
    <s v="meta"/>
    <s v="[GE] [Vendas] Sazonais - Interesses"/>
    <x v="0"/>
    <s v="Visa"/>
    <n v="4"/>
    <n v="102.7"/>
    <n v="1"/>
    <n v="1110"/>
    <s v="/10/76/79/89/"/>
    <x v="3"/>
    <x v="3"/>
    <n v="21.9"/>
    <n v="7.66"/>
    <s v="7.66"/>
    <s v="/gel-dental-natural-de-hortela-com-gengibre-e-melaleuca-90g/p"/>
    <m/>
    <m/>
    <m/>
    <m/>
    <s v="0.02"/>
    <n v="0"/>
    <s v="102.7"/>
    <s v="-190.8"/>
    <s v="Esquenta com 65% OFF, Frete grátis"/>
    <m/>
    <m/>
    <s v="AK600643275BR"/>
    <s v="tfddmr"/>
    <m/>
    <s v="Piatan"/>
    <s v="Obsolete"/>
    <m/>
    <m/>
    <m/>
    <m/>
    <m/>
    <s v="pagarme"/>
    <n v="113179"/>
    <n v="3432197333"/>
    <n v="3432197333"/>
    <n v="422061"/>
    <n v="9287"/>
    <m/>
    <m/>
    <m/>
    <m/>
    <m/>
    <s v="2024-10-24 08:11:33Z"/>
    <m/>
    <m/>
    <s v="C018E1056DB0440CB8ED4CE0EA84B52F"/>
    <s v="EBC32F3D93BC46CB8355C3ECE5D54A99"/>
    <m/>
    <n v="1"/>
    <m/>
    <s v="false"/>
    <n v="0"/>
    <s v="NA"/>
    <s v="NA"/>
    <s v="BRL"/>
    <m/>
    <s v="003003034"/>
    <s v="BRA"/>
    <s v="003003034"/>
    <m/>
    <s v="Faturado"/>
    <m/>
  </r>
  <r>
    <s v="Marketplace"/>
    <x v="81"/>
    <n v="514687"/>
    <d v="2024-10-24T00:00:00"/>
    <x v="81"/>
    <s v="Fernanda"/>
    <s v="Terra "/>
    <s v="03392159689"/>
    <s v="fernandafariaterra@gmail.com"/>
    <n v="5531999930310"/>
    <s v="MG"/>
    <s v="Uberlândia"/>
    <n v="5189303290404"/>
    <s v="residential"/>
    <s v="Fernanda Terra "/>
    <s v="Rua Antônio Francisco Rosa"/>
    <n v="231"/>
    <s v="Ingás 730"/>
    <s v="Aclimação"/>
    <m/>
    <s v="38406-064"/>
    <s v="PAC"/>
    <s v="PN Correios PAC"/>
    <s v="2024-11-01 08:11:27Z"/>
    <s v="6bd"/>
    <s v="Faturado"/>
    <s v="2024-10-28 09:51:04Z"/>
    <s v="cpc"/>
    <s v="meta"/>
    <s v="[GE] [Vendas] Sazonais - Interesses"/>
    <x v="0"/>
    <s v="Visa"/>
    <n v="4"/>
    <n v="102.7"/>
    <n v="1"/>
    <n v="2201"/>
    <s v="/10/76/78/223/"/>
    <x v="17"/>
    <x v="17"/>
    <n v="49.9"/>
    <n v="17.46"/>
    <s v="17.46"/>
    <s v="/shampoo-hidrata-para-cabelos-ressecados-e-com-quimica-300ml/p"/>
    <m/>
    <m/>
    <m/>
    <m/>
    <s v="0.02"/>
    <n v="0"/>
    <s v="102.7"/>
    <s v="-190.8"/>
    <s v="Esquenta com 65% OFF, Frete grátis"/>
    <m/>
    <m/>
    <s v="AK600643275BR"/>
    <s v="tfddmr"/>
    <m/>
    <s v="Piatan"/>
    <s v="Obsolete"/>
    <m/>
    <m/>
    <m/>
    <m/>
    <m/>
    <s v="pagarme"/>
    <n v="113179"/>
    <n v="3432197333"/>
    <n v="3432197333"/>
    <n v="422061"/>
    <n v="9287"/>
    <m/>
    <m/>
    <m/>
    <m/>
    <m/>
    <s v="2024-10-24 08:11:33Z"/>
    <m/>
    <m/>
    <s v="C018E1056DB0440CB8ED4CE0EA84B52F"/>
    <s v="EBC32F3D93BC46CB8355C3ECE5D54A99"/>
    <m/>
    <n v="1"/>
    <m/>
    <s v="false"/>
    <n v="0"/>
    <s v="NA"/>
    <s v="NA"/>
    <s v="BRL"/>
    <m/>
    <s v="003003034"/>
    <s v="BRA"/>
    <s v="003003034"/>
    <m/>
    <s v="Faturado"/>
    <m/>
  </r>
  <r>
    <s v="Marketplace"/>
    <x v="81"/>
    <n v="514687"/>
    <d v="2024-10-24T00:00:00"/>
    <x v="81"/>
    <s v="Fernanda"/>
    <s v="Terra "/>
    <s v="03392159689"/>
    <s v="fernandafariaterra@gmail.com"/>
    <n v="5531999930310"/>
    <s v="MG"/>
    <s v="Uberlândia"/>
    <n v="5189303290404"/>
    <s v="residential"/>
    <s v="Fernanda Terra "/>
    <s v="Rua Antônio Francisco Rosa"/>
    <n v="231"/>
    <s v="Ingás 730"/>
    <s v="Aclimação"/>
    <m/>
    <s v="38406-064"/>
    <s v="PAC"/>
    <s v="PN Correios PAC"/>
    <s v="2024-11-01 08:11:27Z"/>
    <s v="6bd"/>
    <s v="Faturado"/>
    <s v="2024-10-28 09:51:04Z"/>
    <s v="cpc"/>
    <s v="meta"/>
    <s v="[GE] [Vendas] Sazonais - Interesses"/>
    <x v="0"/>
    <s v="Visa"/>
    <n v="4"/>
    <n v="102.7"/>
    <n v="1"/>
    <n v="61030"/>
    <s v="/10/76/80/92/"/>
    <x v="11"/>
    <x v="11"/>
    <n v="99.9"/>
    <n v="34.96"/>
    <s v="34.96"/>
    <s v="/deo-colonia-splash-pitanga-120ml-piatan/p"/>
    <m/>
    <m/>
    <m/>
    <m/>
    <s v="9.78"/>
    <n v="0"/>
    <s v="102.7"/>
    <s v="-190.8"/>
    <s v="Esquenta com 65% OFF, Frete grátis"/>
    <m/>
    <m/>
    <s v="AK600643275BR"/>
    <s v="tfddmr"/>
    <m/>
    <s v="Piatan"/>
    <s v="Obsolete"/>
    <m/>
    <m/>
    <m/>
    <m/>
    <m/>
    <s v="pagarme"/>
    <n v="113179"/>
    <n v="3432197333"/>
    <n v="3432197333"/>
    <n v="422061"/>
    <n v="9287"/>
    <m/>
    <m/>
    <m/>
    <m/>
    <m/>
    <s v="2024-10-24 08:11:33Z"/>
    <m/>
    <m/>
    <s v="C018E1056DB0440CB8ED4CE0EA84B52F"/>
    <s v="EBC32F3D93BC46CB8355C3ECE5D54A99"/>
    <m/>
    <n v="1"/>
    <m/>
    <s v="false"/>
    <n v="0"/>
    <s v="NA"/>
    <s v="NA"/>
    <s v="BRL"/>
    <m/>
    <s v="003003034"/>
    <s v="BRA"/>
    <s v="003003034"/>
    <m/>
    <s v="Faturado"/>
    <m/>
  </r>
  <r>
    <s v="Marketplace"/>
    <x v="81"/>
    <n v="514687"/>
    <d v="2024-10-24T00:00:00"/>
    <x v="81"/>
    <s v="Fernanda"/>
    <s v="Terra "/>
    <s v="03392159689"/>
    <s v="fernandafariaterra@gmail.com"/>
    <n v="5531999930310"/>
    <s v="MG"/>
    <s v="Uberlândia"/>
    <n v="5189303290404"/>
    <s v="residential"/>
    <s v="Fernanda Terra "/>
    <s v="Rua Antônio Francisco Rosa"/>
    <n v="231"/>
    <s v="Ingás 730"/>
    <s v="Aclimação"/>
    <m/>
    <s v="38406-064"/>
    <s v="PAC"/>
    <s v="PN Correios PAC"/>
    <s v="2024-11-01 08:11:27Z"/>
    <s v="6bd"/>
    <s v="Faturado"/>
    <s v="2024-10-28 09:51:04Z"/>
    <s v="cpc"/>
    <s v="meta"/>
    <s v="[GE] [Vendas] Sazonais - Interesses"/>
    <x v="0"/>
    <s v="Visa"/>
    <n v="4"/>
    <n v="102.7"/>
    <n v="1"/>
    <n v="1111"/>
    <s v="/10/76/79/89/"/>
    <x v="6"/>
    <x v="6"/>
    <n v="21.9"/>
    <n v="7.66"/>
    <s v="7.66"/>
    <s v="/gel-dental-natural-de-carvao-ativado-90g/p"/>
    <m/>
    <m/>
    <m/>
    <m/>
    <s v="0.02"/>
    <n v="0"/>
    <s v="102.7"/>
    <s v="-190.8"/>
    <s v="Esquenta com 65% OFF, Frete grátis"/>
    <m/>
    <m/>
    <s v="AK600643275BR"/>
    <s v="tfddmr"/>
    <m/>
    <s v="Piatan"/>
    <s v="Obsolete"/>
    <m/>
    <m/>
    <m/>
    <m/>
    <m/>
    <s v="pagarme"/>
    <n v="113179"/>
    <n v="3432197333"/>
    <n v="3432197333"/>
    <n v="422061"/>
    <n v="9287"/>
    <m/>
    <m/>
    <m/>
    <m/>
    <m/>
    <s v="2024-10-24 08:11:33Z"/>
    <m/>
    <m/>
    <s v="C018E1056DB0440CB8ED4CE0EA84B52F"/>
    <s v="EBC32F3D93BC46CB8355C3ECE5D54A99"/>
    <m/>
    <n v="1"/>
    <m/>
    <s v="false"/>
    <n v="0"/>
    <s v="NA"/>
    <s v="NA"/>
    <s v="BRL"/>
    <m/>
    <s v="003003034"/>
    <s v="BRA"/>
    <s v="003003034"/>
    <m/>
    <s v="Faturado"/>
    <m/>
  </r>
  <r>
    <s v="Marketplace"/>
    <x v="81"/>
    <n v="514687"/>
    <d v="2024-10-24T00:00:00"/>
    <x v="81"/>
    <s v="Fernanda"/>
    <s v="Terra "/>
    <s v="03392159689"/>
    <s v="fernandafariaterra@gmail.com"/>
    <n v="5531999930310"/>
    <s v="MG"/>
    <s v="Uberlândia"/>
    <n v="5189303290404"/>
    <s v="residential"/>
    <s v="Fernanda Terra "/>
    <s v="Rua Antônio Francisco Rosa"/>
    <n v="231"/>
    <s v="Ingás 730"/>
    <s v="Aclimação"/>
    <m/>
    <s v="38406-064"/>
    <s v="PAC"/>
    <s v="PN Correios PAC"/>
    <s v="2024-11-01 08:11:27Z"/>
    <s v="6bd"/>
    <s v="Faturado"/>
    <s v="2024-10-28 09:51:04Z"/>
    <s v="cpc"/>
    <s v="meta"/>
    <s v="[GE] [Vendas] Sazonais - Interesses"/>
    <x v="0"/>
    <s v="Visa"/>
    <n v="4"/>
    <n v="102.7"/>
    <n v="1"/>
    <n v="61050"/>
    <s v="/10/76/80/92/"/>
    <x v="4"/>
    <x v="4"/>
    <n v="99.9"/>
    <n v="34.96"/>
    <s v="34.96"/>
    <s v="/deo-colonia-splash-seriguela-120ml-piatan/p"/>
    <m/>
    <m/>
    <m/>
    <m/>
    <s v="9.78"/>
    <n v="0"/>
    <s v="102.7"/>
    <s v="-190.8"/>
    <s v="Esquenta com 65% OFF, Frete grátis"/>
    <m/>
    <m/>
    <s v="AK600643275BR"/>
    <s v="tfddmr"/>
    <m/>
    <s v="Piatan"/>
    <s v="Obsolete"/>
    <m/>
    <m/>
    <m/>
    <m/>
    <m/>
    <s v="pagarme"/>
    <n v="113179"/>
    <n v="3432197333"/>
    <n v="3432197333"/>
    <n v="422061"/>
    <n v="9287"/>
    <m/>
    <m/>
    <m/>
    <m/>
    <m/>
    <s v="2024-10-24 08:11:33Z"/>
    <m/>
    <m/>
    <s v="C018E1056DB0440CB8ED4CE0EA84B52F"/>
    <s v="EBC32F3D93BC46CB8355C3ECE5D54A99"/>
    <m/>
    <n v="1"/>
    <m/>
    <s v="false"/>
    <n v="0"/>
    <s v="NA"/>
    <s v="NA"/>
    <s v="BRL"/>
    <m/>
    <s v="003003034"/>
    <s v="BRA"/>
    <s v="003003034"/>
    <m/>
    <s v="Faturado"/>
    <m/>
  </r>
  <r>
    <s v="Marketplace"/>
    <x v="82"/>
    <n v="514685"/>
    <d v="2024-10-24T00:00:00"/>
    <x v="82"/>
    <s v="Jerlaine Valquiria"/>
    <s v="Barbosa"/>
    <n v="42802990802"/>
    <s v="jerlainebarbosa@gmail.com"/>
    <n v="5511959617761"/>
    <s v="SP"/>
    <s v="São Paulo"/>
    <n v="5189294357265"/>
    <s v="residential"/>
    <s v="Jerlaine Valquiria Barbosa"/>
    <s v="Praça Doutor Mário Margarido"/>
    <n v="33"/>
    <s v="Apto 1614"/>
    <s v="Liberdade"/>
    <m/>
    <s v="01514-020"/>
    <s v="Jadlog"/>
    <s v="PN Jadlog"/>
    <s v="2024-10-29 08:00:00Z"/>
    <s v="3bd"/>
    <s v="Faturado"/>
    <s v="2024-10-25 15:20:21Z"/>
    <m/>
    <m/>
    <m/>
    <x v="6"/>
    <s v="Mastercard"/>
    <n v="1"/>
    <n v="99.95"/>
    <n v="3"/>
    <n v="142807"/>
    <s v="/10/76/82/96/"/>
    <x v="15"/>
    <x v="15"/>
    <n v="6.99"/>
    <n v="5.59"/>
    <s v="16.77"/>
    <s v="/mini-protetor-facial-sunveg-5g/p"/>
    <m/>
    <m/>
    <m/>
    <m/>
    <s v="6.06"/>
    <n v="0"/>
    <s v="99.95"/>
    <s v="-153.32"/>
    <s v="Carrinho Abandonado, Frete grátis, Esquenta com 65% OFF"/>
    <m/>
    <m/>
    <s v="06367100008878"/>
    <s v="tfddmr"/>
    <m/>
    <s v="Piatan"/>
    <s v="Obsolete"/>
    <m/>
    <m/>
    <m/>
    <m/>
    <m/>
    <s v="pagarme"/>
    <n v="297436"/>
    <n v="3432050584"/>
    <n v="3432050584"/>
    <n v="550209"/>
    <n v="6370"/>
    <m/>
    <m/>
    <m/>
    <m/>
    <m/>
    <s v="2024-10-24 07:19:13Z"/>
    <m/>
    <m/>
    <s v="CF929E70DB70418C9BD19DFC252581E8"/>
    <s v="9AF07CC508CE49E28FF7332D49718133"/>
    <m/>
    <n v="1"/>
    <m/>
    <s v="false"/>
    <n v="0"/>
    <s v="NA"/>
    <s v="NA"/>
    <s v="BRL"/>
    <m/>
    <s v="003003016"/>
    <s v="BRA"/>
    <s v="003003016"/>
    <m/>
    <s v="Faturado"/>
    <m/>
  </r>
  <r>
    <s v="Marketplace"/>
    <x v="82"/>
    <n v="514685"/>
    <d v="2024-10-24T00:00:00"/>
    <x v="82"/>
    <s v="Jerlaine Valquiria"/>
    <s v="Barbosa"/>
    <n v="42802990802"/>
    <s v="jerlainebarbosa@gmail.com"/>
    <n v="5511959617761"/>
    <s v="SP"/>
    <s v="São Paulo"/>
    <n v="5189294357265"/>
    <s v="residential"/>
    <s v="Jerlaine Valquiria Barbosa"/>
    <s v="Praça Doutor Mário Margarido"/>
    <n v="33"/>
    <s v="Apto 1614"/>
    <s v="Liberdade"/>
    <m/>
    <s v="01514-020"/>
    <s v="Jadlog"/>
    <s v="PN Jadlog"/>
    <s v="2024-10-29 08:00:00Z"/>
    <s v="3bd"/>
    <s v="Faturado"/>
    <s v="2024-10-25 15:20:21Z"/>
    <m/>
    <m/>
    <m/>
    <x v="6"/>
    <s v="Mastercard"/>
    <n v="1"/>
    <n v="99.95"/>
    <n v="2"/>
    <n v="1110"/>
    <s v="/10/76/79/89/"/>
    <x v="3"/>
    <x v="3"/>
    <n v="21.9"/>
    <n v="6.13"/>
    <s v="12.26"/>
    <s v="/gel-dental-natural-de-hortela-com-gengibre-e-melaleuca-90g/p"/>
    <m/>
    <m/>
    <m/>
    <m/>
    <s v="4.06"/>
    <n v="0"/>
    <s v="99.95"/>
    <s v="-153.32"/>
    <s v="Carrinho Abandonado, Frete grátis, Esquenta com 65% OFF"/>
    <m/>
    <m/>
    <s v="06367100008878"/>
    <s v="tfddmr"/>
    <m/>
    <s v="Piatan"/>
    <s v="Obsolete"/>
    <m/>
    <m/>
    <m/>
    <m/>
    <m/>
    <s v="pagarme"/>
    <n v="297436"/>
    <n v="3432050584"/>
    <n v="3432050584"/>
    <n v="550209"/>
    <n v="6370"/>
    <m/>
    <m/>
    <m/>
    <m/>
    <m/>
    <s v="2024-10-24 07:19:13Z"/>
    <m/>
    <m/>
    <s v="CF929E70DB70418C9BD19DFC252581E8"/>
    <s v="9AF07CC508CE49E28FF7332D49718133"/>
    <m/>
    <n v="1"/>
    <m/>
    <s v="false"/>
    <n v="0"/>
    <s v="NA"/>
    <s v="NA"/>
    <s v="BRL"/>
    <m/>
    <s v="003003016"/>
    <s v="BRA"/>
    <s v="003003016"/>
    <m/>
    <s v="Faturado"/>
    <m/>
  </r>
  <r>
    <s v="Marketplace"/>
    <x v="82"/>
    <n v="514685"/>
    <d v="2024-10-24T00:00:00"/>
    <x v="82"/>
    <s v="Jerlaine Valquiria"/>
    <s v="Barbosa"/>
    <n v="42802990802"/>
    <s v="jerlainebarbosa@gmail.com"/>
    <n v="5511959617761"/>
    <s v="SP"/>
    <s v="São Paulo"/>
    <n v="5189294357265"/>
    <s v="residential"/>
    <s v="Jerlaine Valquiria Barbosa"/>
    <s v="Praça Doutor Mário Margarido"/>
    <n v="33"/>
    <s v="Apto 1614"/>
    <s v="Liberdade"/>
    <m/>
    <s v="01514-020"/>
    <s v="Jadlog"/>
    <s v="PN Jadlog"/>
    <s v="2024-10-29 08:00:00Z"/>
    <s v="3bd"/>
    <s v="Faturado"/>
    <s v="2024-10-25 15:20:21Z"/>
    <m/>
    <m/>
    <m/>
    <x v="6"/>
    <s v="Mastercard"/>
    <n v="1"/>
    <n v="99.95"/>
    <n v="2"/>
    <n v="1006"/>
    <s v="/10/76/79/89/"/>
    <x v="2"/>
    <x v="2"/>
    <n v="21.9"/>
    <n v="6.13"/>
    <s v="12.26"/>
    <s v="/gel-dental-natural-de-roma-e-melaleuca-90g/p"/>
    <m/>
    <m/>
    <m/>
    <m/>
    <s v="4.06"/>
    <n v="0"/>
    <s v="99.95"/>
    <s v="-153.32"/>
    <s v="Carrinho Abandonado, Frete grátis, Esquenta com 65% OFF"/>
    <m/>
    <m/>
    <s v="06367100008878"/>
    <s v="tfddmr"/>
    <m/>
    <s v="Piatan"/>
    <s v="Obsolete"/>
    <m/>
    <m/>
    <m/>
    <m/>
    <m/>
    <s v="pagarme"/>
    <n v="297436"/>
    <n v="3432050584"/>
    <n v="3432050584"/>
    <n v="550209"/>
    <n v="6370"/>
    <m/>
    <m/>
    <m/>
    <m/>
    <m/>
    <s v="2024-10-24 07:19:13Z"/>
    <m/>
    <m/>
    <s v="CF929E70DB70418C9BD19DFC252581E8"/>
    <s v="9AF07CC508CE49E28FF7332D49718133"/>
    <m/>
    <n v="1"/>
    <m/>
    <s v="false"/>
    <n v="0"/>
    <s v="NA"/>
    <s v="NA"/>
    <s v="BRL"/>
    <m/>
    <s v="003003016"/>
    <s v="BRA"/>
    <s v="003003016"/>
    <m/>
    <s v="Faturado"/>
    <m/>
  </r>
  <r>
    <s v="Marketplace"/>
    <x v="82"/>
    <n v="514685"/>
    <d v="2024-10-24T00:00:00"/>
    <x v="82"/>
    <s v="Jerlaine Valquiria"/>
    <s v="Barbosa"/>
    <n v="42802990802"/>
    <s v="jerlainebarbosa@gmail.com"/>
    <n v="5511959617761"/>
    <s v="SP"/>
    <s v="São Paulo"/>
    <n v="5189294357265"/>
    <s v="residential"/>
    <s v="Jerlaine Valquiria Barbosa"/>
    <s v="Praça Doutor Mário Margarido"/>
    <n v="33"/>
    <s v="Apto 1614"/>
    <s v="Liberdade"/>
    <m/>
    <s v="01514-020"/>
    <s v="Jadlog"/>
    <s v="PN Jadlog"/>
    <s v="2024-10-29 08:00:00Z"/>
    <s v="3bd"/>
    <s v="Faturado"/>
    <s v="2024-10-25 15:20:21Z"/>
    <m/>
    <m/>
    <m/>
    <x v="6"/>
    <s v="Mastercard"/>
    <n v="1"/>
    <n v="99.95"/>
    <n v="1"/>
    <n v="142796"/>
    <s v="/10/76/79/87/"/>
    <x v="0"/>
    <x v="0"/>
    <n v="34.9"/>
    <n v="27.92"/>
    <s v="27.92"/>
    <s v="/sabonete-liquido-intimo-oleo-de-coco-aloe-vera-150-ml/p"/>
    <m/>
    <m/>
    <m/>
    <m/>
    <s v="2.06"/>
    <n v="0"/>
    <s v="99.95"/>
    <s v="-153.32"/>
    <s v="Carrinho Abandonado, Frete grátis, Esquenta com 65% OFF"/>
    <m/>
    <m/>
    <s v="06367100008878"/>
    <s v="tfddmr"/>
    <m/>
    <s v="Piatan"/>
    <s v="Obsolete"/>
    <m/>
    <m/>
    <m/>
    <m/>
    <m/>
    <s v="pagarme"/>
    <n v="297436"/>
    <n v="3432050584"/>
    <n v="3432050584"/>
    <n v="550209"/>
    <n v="6370"/>
    <m/>
    <m/>
    <m/>
    <m/>
    <m/>
    <s v="2024-10-24 07:19:13Z"/>
    <m/>
    <m/>
    <s v="CF929E70DB70418C9BD19DFC252581E8"/>
    <s v="9AF07CC508CE49E28FF7332D49718133"/>
    <m/>
    <n v="1"/>
    <m/>
    <s v="false"/>
    <n v="0"/>
    <s v="NA"/>
    <s v="NA"/>
    <s v="BRL"/>
    <m/>
    <s v="003003016"/>
    <s v="BRA"/>
    <s v="003003016"/>
    <m/>
    <s v="Faturado"/>
    <m/>
  </r>
  <r>
    <s v="Marketplace"/>
    <x v="82"/>
    <n v="514685"/>
    <d v="2024-10-24T00:00:00"/>
    <x v="82"/>
    <s v="Jerlaine Valquiria"/>
    <s v="Barbosa"/>
    <n v="42802990802"/>
    <s v="jerlainebarbosa@gmail.com"/>
    <n v="5511959617761"/>
    <s v="SP"/>
    <s v="São Paulo"/>
    <n v="5189294357265"/>
    <s v="residential"/>
    <s v="Jerlaine Valquiria Barbosa"/>
    <s v="Praça Doutor Mário Margarido"/>
    <n v="33"/>
    <s v="Apto 1614"/>
    <s v="Liberdade"/>
    <m/>
    <s v="01514-020"/>
    <s v="Jadlog"/>
    <s v="PN Jadlog"/>
    <s v="2024-10-29 08:00:00Z"/>
    <s v="3bd"/>
    <s v="Faturado"/>
    <s v="2024-10-25 15:20:21Z"/>
    <m/>
    <m/>
    <m/>
    <x v="6"/>
    <s v="Mastercard"/>
    <n v="1"/>
    <n v="99.95"/>
    <n v="1"/>
    <n v="2201"/>
    <s v="/10/76/78/223/"/>
    <x v="17"/>
    <x v="17"/>
    <n v="49.9"/>
    <n v="13.97"/>
    <s v="13.97"/>
    <s v="/shampoo-hidrata-para-cabelos-ressecados-e-com-quimica-300ml/p"/>
    <m/>
    <m/>
    <m/>
    <m/>
    <s v="2.03"/>
    <n v="0"/>
    <s v="99.95"/>
    <s v="-153.32"/>
    <s v="Carrinho Abandonado, Frete grátis, Esquenta com 65% OFF"/>
    <m/>
    <m/>
    <s v="06367100008878"/>
    <s v="tfddmr"/>
    <m/>
    <s v="Piatan"/>
    <s v="Obsolete"/>
    <m/>
    <m/>
    <m/>
    <m/>
    <m/>
    <s v="pagarme"/>
    <n v="297436"/>
    <n v="3432050584"/>
    <n v="3432050584"/>
    <n v="550209"/>
    <n v="6370"/>
    <m/>
    <m/>
    <m/>
    <m/>
    <m/>
    <s v="2024-10-24 07:19:13Z"/>
    <m/>
    <m/>
    <s v="CF929E70DB70418C9BD19DFC252581E8"/>
    <s v="9AF07CC508CE49E28FF7332D49718133"/>
    <m/>
    <n v="1"/>
    <m/>
    <s v="false"/>
    <n v="0"/>
    <s v="NA"/>
    <s v="NA"/>
    <s v="BRL"/>
    <m/>
    <s v="003003016"/>
    <s v="BRA"/>
    <s v="003003016"/>
    <m/>
    <s v="Faturado"/>
    <m/>
  </r>
  <r>
    <s v="Marketplace"/>
    <x v="82"/>
    <n v="514685"/>
    <d v="2024-10-24T00:00:00"/>
    <x v="82"/>
    <s v="Jerlaine Valquiria"/>
    <s v="Barbosa"/>
    <n v="42802990802"/>
    <s v="jerlainebarbosa@gmail.com"/>
    <n v="5511959617761"/>
    <s v="SP"/>
    <s v="São Paulo"/>
    <n v="5189294357265"/>
    <s v="residential"/>
    <s v="Jerlaine Valquiria Barbosa"/>
    <s v="Praça Doutor Mário Margarido"/>
    <n v="33"/>
    <s v="Apto 1614"/>
    <s v="Liberdade"/>
    <m/>
    <s v="01514-020"/>
    <s v="Jadlog"/>
    <s v="PN Jadlog"/>
    <s v="2024-10-29 08:00:00Z"/>
    <s v="3bd"/>
    <s v="Faturado"/>
    <s v="2024-10-25 15:20:21Z"/>
    <m/>
    <m/>
    <m/>
    <x v="6"/>
    <s v="Mastercard"/>
    <n v="1"/>
    <n v="99.95"/>
    <n v="1"/>
    <n v="2103"/>
    <s v="/10/76/78/221/"/>
    <x v="14"/>
    <x v="14"/>
    <n v="59.9"/>
    <n v="16.77"/>
    <s v="16.77"/>
    <s v="/mascara-capilar-detox-piatan-280g/p"/>
    <m/>
    <m/>
    <m/>
    <m/>
    <s v="2.06"/>
    <n v="0"/>
    <s v="99.95"/>
    <s v="-153.32"/>
    <s v="Carrinho Abandonado, Frete grátis, Esquenta com 65% OFF"/>
    <m/>
    <m/>
    <s v="06367100008878"/>
    <s v="tfddmr"/>
    <m/>
    <s v="Piatan"/>
    <s v="Obsolete"/>
    <m/>
    <m/>
    <m/>
    <m/>
    <m/>
    <s v="pagarme"/>
    <n v="297436"/>
    <n v="3432050584"/>
    <n v="3432050584"/>
    <n v="550209"/>
    <n v="6370"/>
    <m/>
    <m/>
    <m/>
    <m/>
    <m/>
    <s v="2024-10-24 07:19:13Z"/>
    <m/>
    <m/>
    <s v="CF929E70DB70418C9BD19DFC252581E8"/>
    <s v="9AF07CC508CE49E28FF7332D49718133"/>
    <m/>
    <n v="1"/>
    <m/>
    <s v="false"/>
    <n v="0"/>
    <s v="NA"/>
    <s v="NA"/>
    <s v="BRL"/>
    <m/>
    <s v="003003016"/>
    <s v="BRA"/>
    <s v="003003016"/>
    <m/>
    <s v="Faturado"/>
    <m/>
  </r>
  <r>
    <s v="Marketplace"/>
    <x v="83"/>
    <n v="514851"/>
    <d v="2024-10-28T00:00:00"/>
    <x v="83"/>
    <s v="Larissa"/>
    <s v="Souza"/>
    <s v="00663621054"/>
    <s v="laramadruga@yahoo.com.br"/>
    <n v="5551982659524"/>
    <s v="RS"/>
    <s v="Porto Alegre"/>
    <n v="5190410262948"/>
    <s v="residential"/>
    <s v="Larissa Souza"/>
    <s v="Rua Doutor Flores"/>
    <n v="96"/>
    <s v="Loja Espaço Modas "/>
    <s v="Centro Histórico"/>
    <m/>
    <s v="90020-120"/>
    <s v="Jadlog"/>
    <s v="PN Jadlog2"/>
    <s v="2024-11-01 14:37:41Z"/>
    <s v="4bd"/>
    <s v="Faturado"/>
    <s v="2024-10-29 14:35:11Z"/>
    <s v="cpc"/>
    <s v="meta"/>
    <s v="[GE] [Vendas] Sazonais - Interesses"/>
    <x v="1"/>
    <s v="Mastercard"/>
    <n v="3"/>
    <n v="225.64"/>
    <n v="1"/>
    <n v="61030"/>
    <s v="/10/76/80/92/"/>
    <x v="11"/>
    <x v="11"/>
    <n v="99.9"/>
    <n v="31.46"/>
    <s v="31.46"/>
    <s v="/deo-colonia-splash-pitanga-120ml-piatan/p"/>
    <m/>
    <m/>
    <m/>
    <m/>
    <s v="12.79"/>
    <n v="0"/>
    <s v="225.64"/>
    <s v="-342.46"/>
    <s v="Esquenta com 65% OFF, Primeira Compra, Frete grátis"/>
    <m/>
    <m/>
    <s v="06367100008900"/>
    <s v="tfddmr"/>
    <m/>
    <s v="Piatan"/>
    <s v="Obsolete"/>
    <m/>
    <m/>
    <m/>
    <m/>
    <m/>
    <s v="pagarme"/>
    <n v="629636"/>
    <n v="3452770477"/>
    <n v="3452770477"/>
    <n v="534696"/>
    <n v="4890"/>
    <m/>
    <m/>
    <m/>
    <m/>
    <m/>
    <s v="2024-10-28 14:37:45Z"/>
    <m/>
    <m/>
    <s v="5AB1101B527C4BBDBC71118D9661B1D0"/>
    <s v="8373828E1E5E4C06A1363B31EA7522C6"/>
    <m/>
    <n v="1"/>
    <m/>
    <s v="false"/>
    <n v="0"/>
    <s v="NA"/>
    <s v="NA"/>
    <s v="BRL"/>
    <m/>
    <s v="003003098"/>
    <s v="BRA"/>
    <s v="003003098"/>
    <m/>
    <s v="Faturado"/>
    <m/>
  </r>
  <r>
    <s v="Marketplace"/>
    <x v="83"/>
    <n v="514851"/>
    <d v="2024-10-28T00:00:00"/>
    <x v="83"/>
    <s v="Larissa"/>
    <s v="Souza"/>
    <s v="00663621054"/>
    <s v="laramadruga@yahoo.com.br"/>
    <n v="5551982659524"/>
    <s v="RS"/>
    <s v="Porto Alegre"/>
    <n v="5190410262948"/>
    <s v="residential"/>
    <s v="Larissa Souza"/>
    <s v="Rua Doutor Flores"/>
    <n v="96"/>
    <s v="Loja Espaço Modas "/>
    <s v="Centro Histórico"/>
    <m/>
    <s v="90020-120"/>
    <s v="Jadlog"/>
    <s v="PN Jadlog2"/>
    <s v="2024-11-01 14:37:41Z"/>
    <s v="4bd"/>
    <s v="Faturado"/>
    <s v="2024-10-29 14:35:11Z"/>
    <s v="cpc"/>
    <s v="meta"/>
    <s v="[GE] [Vendas] Sazonais - Interesses"/>
    <x v="1"/>
    <s v="Mastercard"/>
    <n v="3"/>
    <n v="225.64"/>
    <n v="1"/>
    <n v="142817"/>
    <s v="/10/76/80/92/"/>
    <x v="5"/>
    <x v="5"/>
    <n v="99.9"/>
    <n v="31.46"/>
    <s v="31.46"/>
    <s v="/deo-colonia-splash-cereja-do-cerrado-120ml/p"/>
    <m/>
    <m/>
    <m/>
    <m/>
    <s v="12.79"/>
    <n v="0"/>
    <s v="225.64"/>
    <s v="-342.46"/>
    <s v="Esquenta com 65% OFF, Primeira Compra, Frete grátis"/>
    <m/>
    <m/>
    <s v="06367100008900"/>
    <s v="tfddmr"/>
    <m/>
    <s v="Piatan"/>
    <s v="Obsolete"/>
    <m/>
    <m/>
    <m/>
    <m/>
    <m/>
    <s v="pagarme"/>
    <n v="629636"/>
    <n v="3452770477"/>
    <n v="3452770477"/>
    <n v="534696"/>
    <n v="4890"/>
    <m/>
    <m/>
    <m/>
    <m/>
    <m/>
    <s v="2024-10-28 14:37:45Z"/>
    <m/>
    <m/>
    <s v="5AB1101B527C4BBDBC71118D9661B1D0"/>
    <s v="8373828E1E5E4C06A1363B31EA7522C6"/>
    <m/>
    <n v="1"/>
    <m/>
    <s v="false"/>
    <n v="0"/>
    <s v="NA"/>
    <s v="NA"/>
    <s v="BRL"/>
    <m/>
    <s v="003003098"/>
    <s v="BRA"/>
    <s v="003003098"/>
    <m/>
    <s v="Faturado"/>
    <m/>
  </r>
  <r>
    <s v="Marketplace"/>
    <x v="83"/>
    <n v="514851"/>
    <d v="2024-10-28T00:00:00"/>
    <x v="83"/>
    <s v="Larissa"/>
    <s v="Souza"/>
    <s v="00663621054"/>
    <s v="laramadruga@yahoo.com.br"/>
    <n v="5551982659524"/>
    <s v="RS"/>
    <s v="Porto Alegre"/>
    <n v="5190410262948"/>
    <s v="residential"/>
    <s v="Larissa Souza"/>
    <s v="Rua Doutor Flores"/>
    <n v="96"/>
    <s v="Loja Espaço Modas "/>
    <s v="Centro Histórico"/>
    <m/>
    <s v="90020-120"/>
    <s v="Jadlog"/>
    <s v="PN Jadlog2"/>
    <s v="2024-11-01 14:37:41Z"/>
    <s v="4bd"/>
    <s v="Faturado"/>
    <s v="2024-10-29 14:35:11Z"/>
    <s v="cpc"/>
    <s v="meta"/>
    <s v="[GE] [Vendas] Sazonais - Interesses"/>
    <x v="1"/>
    <s v="Mastercard"/>
    <n v="3"/>
    <n v="225.64"/>
    <n v="1"/>
    <n v="143126"/>
    <s v="/10/76/79/88/"/>
    <x v="43"/>
    <x v="43"/>
    <n v="79.900000000000006"/>
    <n v="71.91"/>
    <s v="71.91"/>
    <s v="/desodorante-cristal-alunita-sem-cheiro-90g/p"/>
    <m/>
    <m/>
    <m/>
    <m/>
    <s v="0.02"/>
    <n v="0"/>
    <s v="225.64"/>
    <s v="-342.46"/>
    <s v="Esquenta com 65% OFF, Primeira Compra, Frete grátis"/>
    <m/>
    <m/>
    <s v="06367100008900"/>
    <s v="tfddmr"/>
    <m/>
    <s v="Piatan"/>
    <s v="Obsolete"/>
    <m/>
    <m/>
    <m/>
    <m/>
    <m/>
    <s v="pagarme"/>
    <n v="629636"/>
    <n v="3452770477"/>
    <n v="3452770477"/>
    <n v="534696"/>
    <n v="4890"/>
    <m/>
    <m/>
    <m/>
    <m/>
    <m/>
    <s v="2024-10-28 14:37:45Z"/>
    <m/>
    <m/>
    <s v="5AB1101B527C4BBDBC71118D9661B1D0"/>
    <s v="8373828E1E5E4C06A1363B31EA7522C6"/>
    <m/>
    <n v="1"/>
    <m/>
    <s v="false"/>
    <n v="0"/>
    <s v="NA"/>
    <s v="NA"/>
    <s v="BRL"/>
    <m/>
    <s v="003003098"/>
    <s v="BRA"/>
    <s v="003003098"/>
    <m/>
    <s v="Faturado"/>
    <m/>
  </r>
  <r>
    <s v="Marketplace"/>
    <x v="83"/>
    <n v="514851"/>
    <d v="2024-10-28T00:00:00"/>
    <x v="83"/>
    <s v="Larissa"/>
    <s v="Souza"/>
    <s v="00663621054"/>
    <s v="laramadruga@yahoo.com.br"/>
    <n v="5551982659524"/>
    <s v="RS"/>
    <s v="Porto Alegre"/>
    <n v="5190410262948"/>
    <s v="residential"/>
    <s v="Larissa Souza"/>
    <s v="Rua Doutor Flores"/>
    <n v="96"/>
    <s v="Loja Espaço Modas "/>
    <s v="Centro Histórico"/>
    <m/>
    <s v="90020-120"/>
    <s v="Jadlog"/>
    <s v="PN Jadlog2"/>
    <s v="2024-11-01 14:37:41Z"/>
    <s v="4bd"/>
    <s v="Faturado"/>
    <s v="2024-10-29 14:35:11Z"/>
    <s v="cpc"/>
    <s v="meta"/>
    <s v="[GE] [Vendas] Sazonais - Interesses"/>
    <x v="1"/>
    <s v="Mastercard"/>
    <n v="3"/>
    <n v="225.64"/>
    <n v="1"/>
    <n v="5101"/>
    <s v="/10/76/82/222/"/>
    <x v="9"/>
    <x v="9"/>
    <n v="46.9"/>
    <n v="14.78"/>
    <s v="14.78"/>
    <s v="/creme-emoliente-para-barbear-do-rui-80g/p"/>
    <m/>
    <m/>
    <m/>
    <m/>
    <s v="0.02"/>
    <n v="0"/>
    <s v="225.64"/>
    <s v="-342.46"/>
    <s v="Esquenta com 65% OFF, Primeira Compra, Frete grátis"/>
    <m/>
    <m/>
    <s v="06367100008900"/>
    <s v="tfddmr"/>
    <m/>
    <s v="Piatan"/>
    <s v="Obsolete"/>
    <m/>
    <m/>
    <m/>
    <m/>
    <m/>
    <s v="pagarme"/>
    <n v="629636"/>
    <n v="3452770477"/>
    <n v="3452770477"/>
    <n v="534696"/>
    <n v="4890"/>
    <m/>
    <m/>
    <m/>
    <m/>
    <m/>
    <s v="2024-10-28 14:37:45Z"/>
    <m/>
    <m/>
    <s v="5AB1101B527C4BBDBC71118D9661B1D0"/>
    <s v="8373828E1E5E4C06A1363B31EA7522C6"/>
    <m/>
    <n v="1"/>
    <m/>
    <s v="false"/>
    <n v="0"/>
    <s v="NA"/>
    <s v="NA"/>
    <s v="BRL"/>
    <m/>
    <s v="003003098"/>
    <s v="BRA"/>
    <s v="003003098"/>
    <m/>
    <s v="Faturado"/>
    <m/>
  </r>
  <r>
    <s v="Marketplace"/>
    <x v="83"/>
    <n v="514851"/>
    <d v="2024-10-28T00:00:00"/>
    <x v="83"/>
    <s v="Larissa"/>
    <s v="Souza"/>
    <s v="00663621054"/>
    <s v="laramadruga@yahoo.com.br"/>
    <n v="5551982659524"/>
    <s v="RS"/>
    <s v="Porto Alegre"/>
    <n v="5190410262948"/>
    <s v="residential"/>
    <s v="Larissa Souza"/>
    <s v="Rua Doutor Flores"/>
    <n v="96"/>
    <s v="Loja Espaço Modas "/>
    <s v="Centro Histórico"/>
    <m/>
    <s v="90020-120"/>
    <s v="Jadlog"/>
    <s v="PN Jadlog2"/>
    <s v="2024-11-01 14:37:41Z"/>
    <s v="4bd"/>
    <s v="Faturado"/>
    <s v="2024-10-29 14:35:11Z"/>
    <s v="cpc"/>
    <s v="meta"/>
    <s v="[GE] [Vendas] Sazonais - Interesses"/>
    <x v="1"/>
    <s v="Mastercard"/>
    <n v="3"/>
    <n v="225.64"/>
    <n v="2"/>
    <n v="2201"/>
    <s v="/10/76/78/223/"/>
    <x v="17"/>
    <x v="17"/>
    <n v="49.9"/>
    <n v="15.71"/>
    <s v="31.42"/>
    <s v="/shampoo-hidrata-para-cabelos-ressecados-e-com-quimica-300ml/p"/>
    <m/>
    <m/>
    <m/>
    <m/>
    <s v="0.05"/>
    <n v="0"/>
    <s v="225.64"/>
    <s v="-342.46"/>
    <s v="Esquenta com 65% OFF, Primeira Compra, Frete grátis"/>
    <m/>
    <m/>
    <s v="06367100008900"/>
    <s v="tfddmr"/>
    <m/>
    <s v="Piatan"/>
    <s v="Obsolete"/>
    <m/>
    <m/>
    <m/>
    <m/>
    <m/>
    <s v="pagarme"/>
    <n v="629636"/>
    <n v="3452770477"/>
    <n v="3452770477"/>
    <n v="534696"/>
    <n v="4890"/>
    <m/>
    <m/>
    <m/>
    <m/>
    <m/>
    <s v="2024-10-28 14:37:45Z"/>
    <m/>
    <m/>
    <s v="5AB1101B527C4BBDBC71118D9661B1D0"/>
    <s v="8373828E1E5E4C06A1363B31EA7522C6"/>
    <m/>
    <n v="1"/>
    <m/>
    <s v="false"/>
    <n v="0"/>
    <s v="NA"/>
    <s v="NA"/>
    <s v="BRL"/>
    <m/>
    <s v="003003098"/>
    <s v="BRA"/>
    <s v="003003098"/>
    <m/>
    <s v="Faturado"/>
    <m/>
  </r>
  <r>
    <s v="Marketplace"/>
    <x v="83"/>
    <n v="514851"/>
    <d v="2024-10-28T00:00:00"/>
    <x v="83"/>
    <s v="Larissa"/>
    <s v="Souza"/>
    <s v="00663621054"/>
    <s v="laramadruga@yahoo.com.br"/>
    <n v="5551982659524"/>
    <s v="RS"/>
    <s v="Porto Alegre"/>
    <n v="5190410262948"/>
    <s v="residential"/>
    <s v="Larissa Souza"/>
    <s v="Rua Doutor Flores"/>
    <n v="96"/>
    <s v="Loja Espaço Modas "/>
    <s v="Centro Histórico"/>
    <m/>
    <s v="90020-120"/>
    <s v="Jadlog"/>
    <s v="PN Jadlog2"/>
    <s v="2024-11-01 14:37:41Z"/>
    <s v="4bd"/>
    <s v="Faturado"/>
    <s v="2024-10-29 14:35:11Z"/>
    <s v="cpc"/>
    <s v="meta"/>
    <s v="[GE] [Vendas] Sazonais - Interesses"/>
    <x v="1"/>
    <s v="Mastercard"/>
    <n v="3"/>
    <n v="225.64"/>
    <n v="2"/>
    <n v="2103"/>
    <s v="/10/76/78/221/"/>
    <x v="14"/>
    <x v="14"/>
    <n v="59.9"/>
    <n v="18.86"/>
    <s v="37.72"/>
    <s v="/mascara-capilar-detox-piatan-280g/p"/>
    <m/>
    <m/>
    <m/>
    <m/>
    <s v="0.05"/>
    <n v="0"/>
    <s v="225.64"/>
    <s v="-342.46"/>
    <s v="Esquenta com 65% OFF, Primeira Compra, Frete grátis"/>
    <m/>
    <m/>
    <s v="06367100008900"/>
    <s v="tfddmr"/>
    <m/>
    <s v="Piatan"/>
    <s v="Obsolete"/>
    <m/>
    <m/>
    <m/>
    <m/>
    <m/>
    <s v="pagarme"/>
    <n v="629636"/>
    <n v="3452770477"/>
    <n v="3452770477"/>
    <n v="534696"/>
    <n v="4890"/>
    <m/>
    <m/>
    <m/>
    <m/>
    <m/>
    <s v="2024-10-28 14:37:45Z"/>
    <m/>
    <m/>
    <s v="5AB1101B527C4BBDBC71118D9661B1D0"/>
    <s v="8373828E1E5E4C06A1363B31EA7522C6"/>
    <m/>
    <n v="1"/>
    <m/>
    <s v="false"/>
    <n v="0"/>
    <s v="NA"/>
    <s v="NA"/>
    <s v="BRL"/>
    <m/>
    <s v="003003098"/>
    <s v="BRA"/>
    <s v="003003098"/>
    <m/>
    <s v="Faturado"/>
    <m/>
  </r>
  <r>
    <s v="Marketplace"/>
    <x v="83"/>
    <n v="514851"/>
    <d v="2024-10-28T00:00:00"/>
    <x v="83"/>
    <s v="Larissa"/>
    <s v="Souza"/>
    <s v="00663621054"/>
    <s v="laramadruga@yahoo.com.br"/>
    <n v="5551982659524"/>
    <s v="RS"/>
    <s v="Porto Alegre"/>
    <n v="5190410262948"/>
    <s v="residential"/>
    <s v="Larissa Souza"/>
    <s v="Rua Doutor Flores"/>
    <n v="96"/>
    <s v="Loja Espaço Modas "/>
    <s v="Centro Histórico"/>
    <m/>
    <s v="90020-120"/>
    <s v="Jadlog"/>
    <s v="PN Jadlog2"/>
    <s v="2024-11-01 14:37:41Z"/>
    <s v="4bd"/>
    <s v="Faturado"/>
    <s v="2024-10-29 14:35:11Z"/>
    <s v="cpc"/>
    <s v="meta"/>
    <s v="[GE] [Vendas] Sazonais - Interesses"/>
    <x v="1"/>
    <s v="Mastercard"/>
    <n v="3"/>
    <n v="225.64"/>
    <n v="1"/>
    <n v="1110"/>
    <s v="/10/76/79/89/"/>
    <x v="3"/>
    <x v="3"/>
    <n v="21.9"/>
    <n v="6.89"/>
    <s v="6.89"/>
    <s v="/gel-dental-natural-de-hortela-com-gengibre-e-melaleuca-90g/p"/>
    <m/>
    <m/>
    <m/>
    <m/>
    <s v="0.02"/>
    <n v="0"/>
    <s v="225.64"/>
    <s v="-342.46"/>
    <s v="Esquenta com 65% OFF, Primeira Compra, Frete grátis"/>
    <m/>
    <m/>
    <s v="06367100008900"/>
    <s v="tfddmr"/>
    <m/>
    <s v="Piatan"/>
    <s v="Obsolete"/>
    <m/>
    <m/>
    <m/>
    <m/>
    <m/>
    <s v="pagarme"/>
    <n v="629636"/>
    <n v="3452770477"/>
    <n v="3452770477"/>
    <n v="534696"/>
    <n v="4890"/>
    <m/>
    <m/>
    <m/>
    <m/>
    <m/>
    <s v="2024-10-28 14:37:45Z"/>
    <m/>
    <m/>
    <s v="5AB1101B527C4BBDBC71118D9661B1D0"/>
    <s v="8373828E1E5E4C06A1363B31EA7522C6"/>
    <m/>
    <n v="1"/>
    <m/>
    <s v="false"/>
    <n v="0"/>
    <s v="NA"/>
    <s v="NA"/>
    <s v="BRL"/>
    <m/>
    <s v="003003098"/>
    <s v="BRA"/>
    <s v="003003098"/>
    <m/>
    <s v="Faturado"/>
    <m/>
  </r>
  <r>
    <s v="Marketplace"/>
    <x v="84"/>
    <n v="514675"/>
    <d v="2024-10-23T00:00:00"/>
    <x v="84"/>
    <s v="Camilla "/>
    <s v="Oliveira "/>
    <s v="00498172309"/>
    <s v="camilla.christie.ro@gmail.com"/>
    <n v="5563981308304"/>
    <s v="TO"/>
    <s v="Palmas"/>
    <n v="5189171250543"/>
    <s v="residential"/>
    <s v="Camilla  Oliveira "/>
    <s v="Quadra ARNE 14 Alameda 23"/>
    <n v="27"/>
    <m/>
    <s v="Plano Diretor Norte"/>
    <m/>
    <s v="77006-146"/>
    <s v="Jadlog"/>
    <s v="PN Jadlog2"/>
    <s v="2024-10-29 08:00:00Z"/>
    <s v="4bd"/>
    <s v="Faturado"/>
    <s v="2024-10-24 13:53:34Z"/>
    <m/>
    <m/>
    <m/>
    <x v="0"/>
    <s v="Pix"/>
    <n v="1"/>
    <n v="78.81"/>
    <n v="3"/>
    <n v="1110"/>
    <s v="/10/76/79/89/"/>
    <x v="3"/>
    <x v="3"/>
    <n v="21.9"/>
    <n v="6.89"/>
    <s v="20.67"/>
    <s v="/gel-dental-natural-de-hortela-com-gengibre-e-melaleuca-90g/p"/>
    <m/>
    <m/>
    <m/>
    <m/>
    <s v="5.6"/>
    <s v="5.6"/>
    <s v="78.81"/>
    <s v="-135.09"/>
    <s v="Esquenta com 65% OFF, A Vista"/>
    <m/>
    <m/>
    <s v="06367100008868"/>
    <s v="tfddmr"/>
    <m/>
    <s v="Piatan"/>
    <s v="Obsolete"/>
    <m/>
    <m/>
    <m/>
    <m/>
    <m/>
    <s v="pagarme"/>
    <m/>
    <n v="3430997154"/>
    <m/>
    <m/>
    <m/>
    <m/>
    <m/>
    <m/>
    <m/>
    <m/>
    <s v="2024-10-23 19:58:18Z"/>
    <m/>
    <m/>
    <s v="1F65FDD1EA9B464EA44F996F8808B05B"/>
    <s v="414FDA91284E443084F1BCE16AE7CAD1"/>
    <m/>
    <n v="1"/>
    <m/>
    <s v="false"/>
    <n v="0"/>
    <s v="NA"/>
    <s v="NA"/>
    <s v="BRL"/>
    <m/>
    <s v="003003005"/>
    <s v="BRA"/>
    <s v="003003005"/>
    <m/>
    <s v="Faturado"/>
    <m/>
  </r>
  <r>
    <s v="Marketplace"/>
    <x v="84"/>
    <n v="514675"/>
    <d v="2024-10-23T00:00:00"/>
    <x v="84"/>
    <s v="Camilla "/>
    <s v="Oliveira "/>
    <s v="00498172309"/>
    <s v="camilla.christie.ro@gmail.com"/>
    <n v="5563981308304"/>
    <s v="TO"/>
    <s v="Palmas"/>
    <n v="5189171250543"/>
    <s v="residential"/>
    <s v="Camilla  Oliveira "/>
    <s v="Quadra ARNE 14 Alameda 23"/>
    <n v="27"/>
    <m/>
    <s v="Plano Diretor Norte"/>
    <m/>
    <s v="77006-146"/>
    <s v="Jadlog"/>
    <s v="PN Jadlog2"/>
    <s v="2024-10-29 08:00:00Z"/>
    <s v="4bd"/>
    <s v="Faturado"/>
    <s v="2024-10-24 13:53:34Z"/>
    <m/>
    <m/>
    <m/>
    <x v="0"/>
    <s v="Pix"/>
    <n v="1"/>
    <n v="78.81"/>
    <n v="3"/>
    <n v="1006"/>
    <s v="/10/76/79/89/"/>
    <x v="2"/>
    <x v="2"/>
    <n v="21.9"/>
    <n v="6.89"/>
    <s v="20.67"/>
    <s v="/gel-dental-natural-de-roma-e-melaleuca-90g/p"/>
    <m/>
    <m/>
    <m/>
    <m/>
    <s v="5.6"/>
    <s v="5.6"/>
    <s v="78.81"/>
    <s v="-135.09"/>
    <s v="Esquenta com 65% OFF, A Vista"/>
    <m/>
    <m/>
    <s v="06367100008868"/>
    <s v="tfddmr"/>
    <m/>
    <s v="Piatan"/>
    <s v="Obsolete"/>
    <m/>
    <m/>
    <m/>
    <m/>
    <m/>
    <s v="pagarme"/>
    <m/>
    <n v="3430997154"/>
    <m/>
    <m/>
    <m/>
    <m/>
    <m/>
    <m/>
    <m/>
    <m/>
    <s v="2024-10-23 19:58:18Z"/>
    <m/>
    <m/>
    <s v="1F65FDD1EA9B464EA44F996F8808B05B"/>
    <s v="414FDA91284E443084F1BCE16AE7CAD1"/>
    <m/>
    <n v="1"/>
    <m/>
    <s v="false"/>
    <n v="0"/>
    <s v="NA"/>
    <s v="NA"/>
    <s v="BRL"/>
    <m/>
    <s v="003003005"/>
    <s v="BRA"/>
    <s v="003003005"/>
    <m/>
    <s v="Faturado"/>
    <m/>
  </r>
  <r>
    <s v="Marketplace"/>
    <x v="84"/>
    <n v="514675"/>
    <d v="2024-10-23T00:00:00"/>
    <x v="84"/>
    <s v="Camilla "/>
    <s v="Oliveira "/>
    <s v="00498172309"/>
    <s v="camilla.christie.ro@gmail.com"/>
    <n v="5563981308304"/>
    <s v="TO"/>
    <s v="Palmas"/>
    <n v="5189171250543"/>
    <s v="residential"/>
    <s v="Camilla  Oliveira "/>
    <s v="Quadra ARNE 14 Alameda 23"/>
    <n v="27"/>
    <m/>
    <s v="Plano Diretor Norte"/>
    <m/>
    <s v="77006-146"/>
    <s v="Jadlog"/>
    <s v="PN Jadlog2"/>
    <s v="2024-10-29 08:00:00Z"/>
    <s v="4bd"/>
    <s v="Faturado"/>
    <s v="2024-10-24 13:53:34Z"/>
    <m/>
    <m/>
    <m/>
    <x v="0"/>
    <s v="Pix"/>
    <n v="1"/>
    <n v="78.81"/>
    <n v="3"/>
    <n v="1111"/>
    <s v="/10/76/79/89/"/>
    <x v="6"/>
    <x v="6"/>
    <n v="21.9"/>
    <n v="6.89"/>
    <s v="20.67"/>
    <s v="/gel-dental-natural-de-carvao-ativado-90g/p"/>
    <m/>
    <m/>
    <m/>
    <m/>
    <s v="5.6"/>
    <s v="5.6"/>
    <s v="78.81"/>
    <s v="-135.09"/>
    <s v="Esquenta com 65% OFF, A Vista"/>
    <m/>
    <m/>
    <s v="06367100008868"/>
    <s v="tfddmr"/>
    <m/>
    <s v="Piatan"/>
    <s v="Obsolete"/>
    <m/>
    <m/>
    <m/>
    <m/>
    <m/>
    <s v="pagarme"/>
    <m/>
    <n v="3430997154"/>
    <m/>
    <m/>
    <m/>
    <m/>
    <m/>
    <m/>
    <m/>
    <m/>
    <s v="2024-10-23 19:58:18Z"/>
    <m/>
    <m/>
    <s v="1F65FDD1EA9B464EA44F996F8808B05B"/>
    <s v="414FDA91284E443084F1BCE16AE7CAD1"/>
    <m/>
    <n v="1"/>
    <m/>
    <s v="false"/>
    <n v="0"/>
    <s v="NA"/>
    <s v="NA"/>
    <s v="BRL"/>
    <m/>
    <s v="003003005"/>
    <s v="BRA"/>
    <s v="003003005"/>
    <m/>
    <s v="Faturado"/>
    <m/>
  </r>
  <r>
    <s v="Marketplace"/>
    <x v="85"/>
    <n v="514849"/>
    <d v="2024-10-28T00:00:00"/>
    <x v="85"/>
    <s v="LINDAMAR"/>
    <s v="CANDIDO DA SILVA"/>
    <n v="38284309882"/>
    <s v="lindcandido@hotmail.com"/>
    <n v="5516999915594"/>
    <s v="SP"/>
    <s v="Tabatinga"/>
    <n v="5142901565661"/>
    <s v="residential"/>
    <s v="LINDAMAR  CANDIDO DA SILVA"/>
    <s v="Rua Catarina Alonso Soler"/>
    <n v="395"/>
    <m/>
    <s v="Jardim dos Ipês II"/>
    <m/>
    <s v="14910-732"/>
    <s v="Jadlog"/>
    <s v="PN Jadlog"/>
    <s v="2024-11-01 12:28:54Z"/>
    <s v="4bd"/>
    <s v="Faturado"/>
    <s v="2024-10-29 14:35:08Z"/>
    <s v="cpc_institucional"/>
    <s v="google"/>
    <m/>
    <x v="0"/>
    <s v="Pix"/>
    <n v="1"/>
    <n v="121.37"/>
    <n v="1"/>
    <n v="142820"/>
    <s v="/10/76/82/102/"/>
    <x v="45"/>
    <x v="45"/>
    <n v="99.9"/>
    <n v="89.91"/>
    <s v="89.91"/>
    <s v="/piatan-gel-de-limpeza-facial-resveratrol-150ml/p"/>
    <m/>
    <m/>
    <m/>
    <m/>
    <s v="0.04"/>
    <n v="0"/>
    <s v="121.37"/>
    <s v="-78.43"/>
    <s v="A Vista, Frete grátis, Esquenta com 65% OFF"/>
    <m/>
    <m/>
    <s v="06367100008898"/>
    <s v="tfddmr"/>
    <m/>
    <s v="Piatan"/>
    <s v="Obsolete"/>
    <m/>
    <m/>
    <m/>
    <m/>
    <m/>
    <s v="pagarme"/>
    <m/>
    <n v="3452318270"/>
    <m/>
    <m/>
    <m/>
    <m/>
    <m/>
    <m/>
    <m/>
    <m/>
    <s v="2024-10-28 12:30:01Z"/>
    <m/>
    <m/>
    <s v="FA69DEC7E2D44C70869739BC93024A95"/>
    <s v="5A44596D333C4373BE9EA00CF3457F8F"/>
    <m/>
    <n v="1"/>
    <m/>
    <s v="false"/>
    <n v="0"/>
    <s v="NA"/>
    <s v="NA"/>
    <s v="BRL"/>
    <m/>
    <s v="003003096"/>
    <s v="BRA"/>
    <s v="003003096"/>
    <m/>
    <s v="Faturado"/>
    <m/>
  </r>
  <r>
    <s v="Marketplace"/>
    <x v="85"/>
    <n v="514849"/>
    <d v="2024-10-28T00:00:00"/>
    <x v="85"/>
    <s v="LINDAMAR"/>
    <s v="CANDIDO DA SILVA"/>
    <n v="38284309882"/>
    <s v="lindcandido@hotmail.com"/>
    <n v="5516999915594"/>
    <s v="SP"/>
    <s v="Tabatinga"/>
    <n v="5142901565661"/>
    <s v="residential"/>
    <s v="LINDAMAR  CANDIDO DA SILVA"/>
    <s v="Rua Catarina Alonso Soler"/>
    <n v="395"/>
    <m/>
    <s v="Jardim dos Ipês II"/>
    <m/>
    <s v="14910-732"/>
    <s v="Jadlog"/>
    <s v="PN Jadlog"/>
    <s v="2024-11-01 12:28:54Z"/>
    <s v="4bd"/>
    <s v="Faturado"/>
    <s v="2024-10-29 14:35:08Z"/>
    <s v="cpc_institucional"/>
    <s v="google"/>
    <m/>
    <x v="0"/>
    <s v="Pix"/>
    <n v="1"/>
    <n v="121.37"/>
    <n v="1"/>
    <n v="61030"/>
    <s v="/10/76/80/92/"/>
    <x v="11"/>
    <x v="11"/>
    <n v="99.9"/>
    <n v="31.46"/>
    <s v="31.46"/>
    <s v="/deo-colonia-splash-pitanga-120ml-piatan/p"/>
    <m/>
    <m/>
    <m/>
    <m/>
    <s v="22.86"/>
    <n v="0"/>
    <s v="121.37"/>
    <s v="-78.43"/>
    <s v="A Vista, Frete grátis, Esquenta com 65% OFF"/>
    <m/>
    <m/>
    <s v="06367100008898"/>
    <s v="tfddmr"/>
    <m/>
    <s v="Piatan"/>
    <s v="Obsolete"/>
    <m/>
    <m/>
    <m/>
    <m/>
    <m/>
    <s v="pagarme"/>
    <m/>
    <n v="3452318270"/>
    <m/>
    <m/>
    <m/>
    <m/>
    <m/>
    <m/>
    <m/>
    <m/>
    <s v="2024-10-28 12:30:01Z"/>
    <m/>
    <m/>
    <s v="FA69DEC7E2D44C70869739BC93024A95"/>
    <s v="5A44596D333C4373BE9EA00CF3457F8F"/>
    <m/>
    <n v="1"/>
    <m/>
    <s v="false"/>
    <n v="0"/>
    <s v="NA"/>
    <s v="NA"/>
    <s v="BRL"/>
    <m/>
    <s v="003003096"/>
    <s v="BRA"/>
    <s v="003003096"/>
    <m/>
    <s v="Faturado"/>
    <m/>
  </r>
  <r>
    <s v="Marketplace"/>
    <x v="86"/>
    <n v="514667"/>
    <d v="2024-10-23T00:00:00"/>
    <x v="86"/>
    <s v="Shi Juin "/>
    <s v="Lam"/>
    <n v="43093863856"/>
    <s v="klaralsj@gmail.com"/>
    <n v="5519983118229"/>
    <s v="SP"/>
    <s v="Piracicaba"/>
    <n v="5189160605247"/>
    <s v="residential"/>
    <s v="Shi Juin  Lam"/>
    <s v="Rua Ivana Bittar Righi"/>
    <n v="37"/>
    <s v="Condomínio Reserva das Paineiras"/>
    <s v="Ondas"/>
    <m/>
    <s v="13403-714"/>
    <s v="PAC"/>
    <s v="PN Correios PAC"/>
    <s v="2024-11-01 08:00:00Z"/>
    <s v="7bd"/>
    <s v="Faturado"/>
    <s v="2024-10-28 09:50:38Z"/>
    <s v="email"/>
    <s v="fidelizarmais"/>
    <s v="saldodepontos"/>
    <x v="0"/>
    <s v="Pix"/>
    <n v="1"/>
    <n v="125.84"/>
    <n v="1"/>
    <n v="142817"/>
    <s v="/10/76/80/92/"/>
    <x v="5"/>
    <x v="5"/>
    <n v="99.9"/>
    <n v="31.46"/>
    <s v="31.46"/>
    <s v="/deo-colonia-splash-cereja-do-cerrado-120ml/p"/>
    <m/>
    <m/>
    <m/>
    <m/>
    <s v="5.88"/>
    <n v="0"/>
    <s v="125.84"/>
    <s v="-273.76"/>
    <s v="Esquenta com 65% OFF, A Vista, Frete grátis"/>
    <m/>
    <m/>
    <s v="AK600620677BR"/>
    <s v="tfddmr"/>
    <m/>
    <s v="Piatan"/>
    <s v="Obsolete"/>
    <m/>
    <m/>
    <m/>
    <m/>
    <m/>
    <s v="pagarme"/>
    <m/>
    <n v="3430663406"/>
    <m/>
    <m/>
    <m/>
    <m/>
    <m/>
    <m/>
    <m/>
    <m/>
    <s v="2024-10-23 18:52:20Z"/>
    <m/>
    <m/>
    <s v="64091E1FE2FB46ACACA57F6752C593C5"/>
    <s v="37D87ADB26464058B728DFAAA6AA1E66"/>
    <m/>
    <n v="1"/>
    <m/>
    <s v="false"/>
    <n v="0"/>
    <s v="NA"/>
    <s v="NA"/>
    <s v="BRL"/>
    <m/>
    <s v="003003018"/>
    <s v="BRA"/>
    <s v="003003018"/>
    <m/>
    <s v="Faturado"/>
    <m/>
  </r>
  <r>
    <s v="Marketplace"/>
    <x v="86"/>
    <n v="514667"/>
    <d v="2024-10-23T00:00:00"/>
    <x v="86"/>
    <s v="Shi Juin "/>
    <s v="Lam"/>
    <n v="43093863856"/>
    <s v="klaralsj@gmail.com"/>
    <n v="5519983118229"/>
    <s v="SP"/>
    <s v="Piracicaba"/>
    <n v="5189160605247"/>
    <s v="residential"/>
    <s v="Shi Juin  Lam"/>
    <s v="Rua Ivana Bittar Righi"/>
    <n v="37"/>
    <s v="Condomínio Reserva das Paineiras"/>
    <s v="Ondas"/>
    <m/>
    <s v="13403-714"/>
    <s v="PAC"/>
    <s v="PN Correios PAC"/>
    <s v="2024-11-01 08:00:00Z"/>
    <s v="7bd"/>
    <s v="Faturado"/>
    <s v="2024-10-28 09:50:38Z"/>
    <s v="email"/>
    <s v="fidelizarmais"/>
    <s v="saldodepontos"/>
    <x v="0"/>
    <s v="Pix"/>
    <n v="1"/>
    <n v="125.84"/>
    <n v="1"/>
    <n v="61030"/>
    <s v="/10/76/80/92/"/>
    <x v="11"/>
    <x v="11"/>
    <n v="99.9"/>
    <n v="31.46"/>
    <s v="31.46"/>
    <s v="/deo-colonia-splash-pitanga-120ml-piatan/p"/>
    <m/>
    <m/>
    <m/>
    <m/>
    <s v="5.86"/>
    <n v="0"/>
    <s v="125.84"/>
    <s v="-273.76"/>
    <s v="Esquenta com 65% OFF, A Vista, Frete grátis"/>
    <m/>
    <m/>
    <s v="AK600620677BR"/>
    <s v="tfddmr"/>
    <m/>
    <s v="Piatan"/>
    <s v="Obsolete"/>
    <m/>
    <m/>
    <m/>
    <m/>
    <m/>
    <s v="pagarme"/>
    <m/>
    <n v="3430663406"/>
    <m/>
    <m/>
    <m/>
    <m/>
    <m/>
    <m/>
    <m/>
    <m/>
    <s v="2024-10-23 18:52:20Z"/>
    <m/>
    <m/>
    <s v="64091E1FE2FB46ACACA57F6752C593C5"/>
    <s v="37D87ADB26464058B728DFAAA6AA1E66"/>
    <m/>
    <n v="1"/>
    <m/>
    <s v="false"/>
    <n v="0"/>
    <s v="NA"/>
    <s v="NA"/>
    <s v="BRL"/>
    <m/>
    <s v="003003018"/>
    <s v="BRA"/>
    <s v="003003018"/>
    <m/>
    <s v="Faturado"/>
    <m/>
  </r>
  <r>
    <s v="Marketplace"/>
    <x v="86"/>
    <n v="514667"/>
    <d v="2024-10-23T00:00:00"/>
    <x v="86"/>
    <s v="Shi Juin "/>
    <s v="Lam"/>
    <n v="43093863856"/>
    <s v="klaralsj@gmail.com"/>
    <n v="5519983118229"/>
    <s v="SP"/>
    <s v="Piracicaba"/>
    <n v="5189160605247"/>
    <s v="residential"/>
    <s v="Shi Juin  Lam"/>
    <s v="Rua Ivana Bittar Righi"/>
    <n v="37"/>
    <s v="Condomínio Reserva das Paineiras"/>
    <s v="Ondas"/>
    <m/>
    <s v="13403-714"/>
    <s v="PAC"/>
    <s v="PN Correios PAC"/>
    <s v="2024-11-01 08:00:00Z"/>
    <s v="7bd"/>
    <s v="Faturado"/>
    <s v="2024-10-28 09:50:38Z"/>
    <s v="email"/>
    <s v="fidelizarmais"/>
    <s v="saldodepontos"/>
    <x v="0"/>
    <s v="Pix"/>
    <n v="1"/>
    <n v="125.84"/>
    <n v="1"/>
    <n v="61010"/>
    <s v="/10/76/80/92/"/>
    <x v="7"/>
    <x v="7"/>
    <n v="99.9"/>
    <n v="31.46"/>
    <s v="31.46"/>
    <s v="/deo-colonia-splash-jasmim-manaca-120ml-piatan/p"/>
    <m/>
    <m/>
    <m/>
    <m/>
    <s v="5.86"/>
    <n v="0"/>
    <s v="125.84"/>
    <s v="-273.76"/>
    <s v="Esquenta com 65% OFF, A Vista, Frete grátis"/>
    <m/>
    <m/>
    <s v="AK600620677BR"/>
    <s v="tfddmr"/>
    <m/>
    <s v="Piatan"/>
    <s v="Obsolete"/>
    <m/>
    <m/>
    <m/>
    <m/>
    <m/>
    <s v="pagarme"/>
    <m/>
    <n v="3430663406"/>
    <m/>
    <m/>
    <m/>
    <m/>
    <m/>
    <m/>
    <m/>
    <m/>
    <s v="2024-10-23 18:52:20Z"/>
    <m/>
    <m/>
    <s v="64091E1FE2FB46ACACA57F6752C593C5"/>
    <s v="37D87ADB26464058B728DFAAA6AA1E66"/>
    <m/>
    <n v="1"/>
    <m/>
    <s v="false"/>
    <n v="0"/>
    <s v="NA"/>
    <s v="NA"/>
    <s v="BRL"/>
    <m/>
    <s v="003003018"/>
    <s v="BRA"/>
    <s v="003003018"/>
    <m/>
    <s v="Faturado"/>
    <m/>
  </r>
  <r>
    <s v="Marketplace"/>
    <x v="86"/>
    <n v="514667"/>
    <d v="2024-10-23T00:00:00"/>
    <x v="86"/>
    <s v="Shi Juin "/>
    <s v="Lam"/>
    <n v="43093863856"/>
    <s v="klaralsj@gmail.com"/>
    <n v="5519983118229"/>
    <s v="SP"/>
    <s v="Piracicaba"/>
    <n v="5189160605247"/>
    <s v="residential"/>
    <s v="Shi Juin  Lam"/>
    <s v="Rua Ivana Bittar Righi"/>
    <n v="37"/>
    <s v="Condomínio Reserva das Paineiras"/>
    <s v="Ondas"/>
    <m/>
    <s v="13403-714"/>
    <s v="PAC"/>
    <s v="PN Correios PAC"/>
    <s v="2024-11-01 08:00:00Z"/>
    <s v="7bd"/>
    <s v="Faturado"/>
    <s v="2024-10-28 09:50:38Z"/>
    <s v="email"/>
    <s v="fidelizarmais"/>
    <s v="saldodepontos"/>
    <x v="0"/>
    <s v="Pix"/>
    <n v="1"/>
    <n v="125.84"/>
    <n v="1"/>
    <n v="61050"/>
    <s v="/10/76/80/92/"/>
    <x v="4"/>
    <x v="4"/>
    <n v="99.9"/>
    <n v="31.46"/>
    <s v="31.46"/>
    <s v="/deo-colonia-splash-seriguela-120ml-piatan/p"/>
    <m/>
    <m/>
    <m/>
    <m/>
    <s v="5.86"/>
    <n v="0"/>
    <s v="125.84"/>
    <s v="-273.76"/>
    <s v="Esquenta com 65% OFF, A Vista, Frete grátis"/>
    <m/>
    <m/>
    <s v="AK600620677BR"/>
    <s v="tfddmr"/>
    <m/>
    <s v="Piatan"/>
    <s v="Obsolete"/>
    <m/>
    <m/>
    <m/>
    <m/>
    <m/>
    <s v="pagarme"/>
    <m/>
    <n v="3430663406"/>
    <m/>
    <m/>
    <m/>
    <m/>
    <m/>
    <m/>
    <m/>
    <m/>
    <s v="2024-10-23 18:52:20Z"/>
    <m/>
    <m/>
    <s v="64091E1FE2FB46ACACA57F6752C593C5"/>
    <s v="37D87ADB26464058B728DFAAA6AA1E66"/>
    <m/>
    <n v="1"/>
    <m/>
    <s v="false"/>
    <n v="0"/>
    <s v="NA"/>
    <s v="NA"/>
    <s v="BRL"/>
    <m/>
    <s v="003003018"/>
    <s v="BRA"/>
    <s v="003003018"/>
    <m/>
    <s v="Faturado"/>
    <m/>
  </r>
  <r>
    <s v="Marketplace"/>
    <x v="87"/>
    <n v="514845"/>
    <d v="2024-10-28T00:00:00"/>
    <x v="87"/>
    <s v="Klauzio Ricardo "/>
    <s v="Ragaci dos Santos "/>
    <n v="35642042882"/>
    <s v="klauzioricardo@gmail.com"/>
    <n v="5562985947841"/>
    <s v="GO"/>
    <s v="Goiânia"/>
    <n v="5190363691569"/>
    <s v="residential"/>
    <s v="Klauzio Ricardo  Ragaci dos Santos "/>
    <s v="Rua 2051 Unidade 205 Lote 10"/>
    <s v="Sem numero"/>
    <s v="Casa próxima ao Ponto Final do Parque Atheneu "/>
    <s v="Parque Atheneu"/>
    <m/>
    <s v="74893-710"/>
    <s v="Sedex"/>
    <s v="PN Correios Sedex"/>
    <s v="2024-10-29 10:22:20Z"/>
    <s v="1bd"/>
    <s v="Faturado"/>
    <s v="2024-10-29 14:35:08Z"/>
    <m/>
    <m/>
    <m/>
    <x v="0"/>
    <s v="Visa"/>
    <n v="3"/>
    <n v="153.19999999999999"/>
    <n v="10"/>
    <n v="1110"/>
    <s v="/10/76/79/89/"/>
    <x v="3"/>
    <x v="3"/>
    <n v="21.9"/>
    <n v="7.66"/>
    <s v="76.6"/>
    <s v="/gel-dental-natural-de-hortela-com-gengibre-e-melaleuca-90g/p"/>
    <m/>
    <m/>
    <m/>
    <m/>
    <s v="4.44"/>
    <n v="0"/>
    <s v="153.2"/>
    <s v="-284.8"/>
    <s v="Esquenta com 65% OFF, Frete grátis"/>
    <m/>
    <m/>
    <s v="AA352372323BR"/>
    <s v="tfddmr"/>
    <m/>
    <s v="Piatan"/>
    <s v="Obsolete"/>
    <m/>
    <m/>
    <m/>
    <m/>
    <m/>
    <s v="pagarme"/>
    <s v="042567"/>
    <n v="3451763734"/>
    <n v="3451763734"/>
    <n v="498556"/>
    <n v="6695"/>
    <m/>
    <m/>
    <m/>
    <m/>
    <m/>
    <s v="2024-10-28 10:22:37Z"/>
    <m/>
    <m/>
    <s v="A278F377F3E543F6819FC5B9C11288BD"/>
    <s v="3974F64FCEAD46ADA3344461194D45DC"/>
    <m/>
    <n v="1"/>
    <m/>
    <s v="false"/>
    <n v="0"/>
    <s v="NA"/>
    <s v="NA"/>
    <s v="BRL"/>
    <m/>
    <s v="003003103"/>
    <s v="BRA"/>
    <s v="003003103"/>
    <m/>
    <s v="Faturado"/>
    <m/>
  </r>
  <r>
    <s v="Marketplace"/>
    <x v="87"/>
    <n v="514845"/>
    <d v="2024-10-28T00:00:00"/>
    <x v="87"/>
    <s v="Klauzio Ricardo "/>
    <s v="Ragaci dos Santos "/>
    <n v="35642042882"/>
    <s v="klauzioricardo@gmail.com"/>
    <n v="5562985947841"/>
    <s v="GO"/>
    <s v="Goiânia"/>
    <n v="5190363691569"/>
    <s v="residential"/>
    <s v="Klauzio Ricardo  Ragaci dos Santos "/>
    <s v="Rua 2051 Unidade 205 Lote 10"/>
    <s v="Sem numero"/>
    <s v="Casa próxima ao Ponto Final do Parque Atheneu "/>
    <s v="Parque Atheneu"/>
    <m/>
    <s v="74893-710"/>
    <s v="Sedex"/>
    <s v="PN Correios Sedex"/>
    <s v="2024-10-29 10:22:20Z"/>
    <s v="1bd"/>
    <s v="Faturado"/>
    <s v="2024-10-29 14:35:08Z"/>
    <m/>
    <m/>
    <m/>
    <x v="0"/>
    <s v="Visa"/>
    <n v="3"/>
    <n v="153.19999999999999"/>
    <n v="10"/>
    <n v="1006"/>
    <s v="/10/76/79/89/"/>
    <x v="2"/>
    <x v="2"/>
    <n v="21.9"/>
    <n v="7.66"/>
    <s v="76.6"/>
    <s v="/gel-dental-natural-de-roma-e-melaleuca-90g/p"/>
    <m/>
    <m/>
    <m/>
    <m/>
    <s v="4.44"/>
    <n v="0"/>
    <s v="153.2"/>
    <s v="-284.8"/>
    <s v="Esquenta com 65% OFF, Frete grátis"/>
    <m/>
    <m/>
    <s v="AA352372323BR"/>
    <s v="tfddmr"/>
    <m/>
    <s v="Piatan"/>
    <s v="Obsolete"/>
    <m/>
    <m/>
    <m/>
    <m/>
    <m/>
    <s v="pagarme"/>
    <s v="042567"/>
    <n v="3451763734"/>
    <n v="3451763734"/>
    <n v="498556"/>
    <n v="6695"/>
    <m/>
    <m/>
    <m/>
    <m/>
    <m/>
    <s v="2024-10-28 10:22:37Z"/>
    <m/>
    <m/>
    <s v="A278F377F3E543F6819FC5B9C11288BD"/>
    <s v="3974F64FCEAD46ADA3344461194D45DC"/>
    <m/>
    <n v="1"/>
    <m/>
    <s v="false"/>
    <n v="0"/>
    <s v="NA"/>
    <s v="NA"/>
    <s v="BRL"/>
    <m/>
    <s v="003003103"/>
    <s v="BRA"/>
    <s v="003003103"/>
    <m/>
    <s v="Faturado"/>
    <m/>
  </r>
  <r>
    <s v="Marketplace"/>
    <x v="88"/>
    <n v="514663"/>
    <d v="2024-10-23T00:00:00"/>
    <x v="88"/>
    <s v="Talita "/>
    <s v="Santos "/>
    <n v="10441074480"/>
    <s v="talitalarissadss@gmail.com"/>
    <n v="5582993475341"/>
    <s v="PR"/>
    <s v="Pitanga"/>
    <n v="5189125999854"/>
    <s v="residential"/>
    <s v="Talita  Santos "/>
    <s v="Rua João Gonçalves Padilha "/>
    <n v="541"/>
    <s v="Em frente ao Restaurante Arco-íris "/>
    <s v="Maria do Carmo"/>
    <m/>
    <s v="85200-150"/>
    <s v="Jadlog"/>
    <s v="PN Jadlog2"/>
    <s v="2024-11-11 15:42:58Z"/>
    <s v="13bd"/>
    <s v="Faturado"/>
    <s v="2024-10-24 13:53:35Z"/>
    <s v="cpc_institucional"/>
    <s v="google"/>
    <m/>
    <x v="2"/>
    <s v="Visa"/>
    <n v="5"/>
    <n v="109.16"/>
    <n v="2"/>
    <n v="61030"/>
    <s v="/10/76/80/92/"/>
    <x v="11"/>
    <x v="11"/>
    <n v="99.9"/>
    <n v="33.909999999999997"/>
    <s v="67.82"/>
    <s v="/deo-colonia-splash-pitanga-120ml-piatan/p"/>
    <m/>
    <m/>
    <m/>
    <m/>
    <s v="28.6"/>
    <n v="0"/>
    <s v="109.16"/>
    <s v="-212.44"/>
    <s v="Esquenta com 65% OFF, Livelo, Frete grátis"/>
    <m/>
    <m/>
    <s v="06367100008869"/>
    <s v="tfddmr"/>
    <m/>
    <s v="Piatan"/>
    <s v="Obsolete"/>
    <m/>
    <m/>
    <m/>
    <m/>
    <m/>
    <s v="pagarme"/>
    <n v="828512"/>
    <n v="3429622968"/>
    <n v="3429622968"/>
    <n v="458919"/>
    <n v="4263"/>
    <m/>
    <m/>
    <m/>
    <m/>
    <m/>
    <s v="2024-10-23 15:43:05Z"/>
    <m/>
    <m/>
    <s v="7A26556B84EF423A837ED724E6C24BF1"/>
    <s v="CD864DCE59EC472199E51F304B67E6C7"/>
    <m/>
    <n v="1"/>
    <m/>
    <s v="false"/>
    <n v="0"/>
    <s v="NA"/>
    <s v="NA"/>
    <s v="BRL"/>
    <m/>
    <s v="003003006"/>
    <s v="BRA"/>
    <s v="003003006"/>
    <m/>
    <s v="Faturado"/>
    <m/>
  </r>
  <r>
    <s v="Marketplace"/>
    <x v="88"/>
    <n v="514663"/>
    <d v="2024-10-23T00:00:00"/>
    <x v="88"/>
    <s v="Talita "/>
    <s v="Santos "/>
    <n v="10441074480"/>
    <s v="talitalarissadss@gmail.com"/>
    <n v="5582993475341"/>
    <s v="PR"/>
    <s v="Pitanga"/>
    <n v="5189125999854"/>
    <s v="residential"/>
    <s v="Talita  Santos "/>
    <s v="Rua João Gonçalves Padilha "/>
    <n v="541"/>
    <s v="Em frente ao Restaurante Arco-íris "/>
    <s v="Maria do Carmo"/>
    <m/>
    <s v="85200-150"/>
    <s v="Jadlog"/>
    <s v="PN Jadlog2"/>
    <s v="2024-11-11 15:42:58Z"/>
    <s v="13bd"/>
    <s v="Faturado"/>
    <s v="2024-10-24 13:53:35Z"/>
    <s v="cpc_institucional"/>
    <s v="google"/>
    <m/>
    <x v="2"/>
    <s v="Visa"/>
    <n v="5"/>
    <n v="109.16"/>
    <n v="1"/>
    <n v="61050"/>
    <s v="/10/76/80/92/"/>
    <x v="4"/>
    <x v="4"/>
    <n v="99.9"/>
    <n v="33.909999999999997"/>
    <s v="33.91"/>
    <s v="/deo-colonia-splash-seriguela-120ml-piatan/p"/>
    <m/>
    <m/>
    <m/>
    <m/>
    <s v="14.31"/>
    <n v="0"/>
    <s v="109.16"/>
    <s v="-212.44"/>
    <s v="Esquenta com 65% OFF, Livelo, Frete grátis"/>
    <m/>
    <m/>
    <s v="06367100008869"/>
    <s v="tfddmr"/>
    <m/>
    <s v="Piatan"/>
    <s v="Obsolete"/>
    <m/>
    <m/>
    <m/>
    <m/>
    <m/>
    <s v="pagarme"/>
    <n v="828512"/>
    <n v="3429622968"/>
    <n v="3429622968"/>
    <n v="458919"/>
    <n v="4263"/>
    <m/>
    <m/>
    <m/>
    <m/>
    <m/>
    <s v="2024-10-23 15:43:05Z"/>
    <m/>
    <m/>
    <s v="7A26556B84EF423A837ED724E6C24BF1"/>
    <s v="CD864DCE59EC472199E51F304B67E6C7"/>
    <m/>
    <n v="1"/>
    <m/>
    <s v="false"/>
    <n v="0"/>
    <s v="NA"/>
    <s v="NA"/>
    <s v="BRL"/>
    <m/>
    <s v="003003006"/>
    <s v="BRA"/>
    <s v="003003006"/>
    <m/>
    <s v="Faturado"/>
    <m/>
  </r>
  <r>
    <s v="Marketplace"/>
    <x v="88"/>
    <n v="514663"/>
    <d v="2024-10-23T00:00:00"/>
    <x v="88"/>
    <s v="Talita "/>
    <s v="Santos "/>
    <n v="10441074480"/>
    <s v="talitalarissadss@gmail.com"/>
    <n v="5582993475341"/>
    <s v="PR"/>
    <s v="Pitanga"/>
    <n v="5189125999854"/>
    <s v="residential"/>
    <s v="Talita  Santos "/>
    <s v="Rua João Gonçalves Padilha "/>
    <n v="541"/>
    <s v="Em frente ao Restaurante Arco-íris "/>
    <s v="Maria do Carmo"/>
    <m/>
    <s v="85200-150"/>
    <s v="Jadlog"/>
    <s v="PN Jadlog2"/>
    <s v="2024-11-11 15:42:58Z"/>
    <s v="13bd"/>
    <s v="Faturado"/>
    <s v="2024-10-24 13:53:35Z"/>
    <s v="cpc_institucional"/>
    <s v="google"/>
    <m/>
    <x v="2"/>
    <s v="Visa"/>
    <n v="5"/>
    <n v="109.16"/>
    <n v="1"/>
    <n v="1110"/>
    <s v="/10/76/79/89/"/>
    <x v="3"/>
    <x v="3"/>
    <n v="21.9"/>
    <n v="7.43"/>
    <s v="7.43"/>
    <s v="/gel-dental-natural-de-hortela-com-gengibre-e-melaleuca-90g/p"/>
    <m/>
    <m/>
    <m/>
    <m/>
    <s v="0.03"/>
    <n v="0"/>
    <s v="109.16"/>
    <s v="-212.44"/>
    <s v="Esquenta com 65% OFF, Livelo, Frete grátis"/>
    <m/>
    <m/>
    <s v="06367100008869"/>
    <s v="tfddmr"/>
    <m/>
    <s v="Piatan"/>
    <s v="Obsolete"/>
    <m/>
    <m/>
    <m/>
    <m/>
    <m/>
    <s v="pagarme"/>
    <n v="828512"/>
    <n v="3429622968"/>
    <n v="3429622968"/>
    <n v="458919"/>
    <n v="4263"/>
    <m/>
    <m/>
    <m/>
    <m/>
    <m/>
    <s v="2024-10-23 15:43:05Z"/>
    <m/>
    <m/>
    <s v="7A26556B84EF423A837ED724E6C24BF1"/>
    <s v="CD864DCE59EC472199E51F304B67E6C7"/>
    <m/>
    <n v="1"/>
    <m/>
    <s v="false"/>
    <n v="0"/>
    <s v="NA"/>
    <s v="NA"/>
    <s v="BRL"/>
    <m/>
    <s v="003003006"/>
    <s v="BRA"/>
    <s v="003003006"/>
    <m/>
    <s v="Faturado"/>
    <m/>
  </r>
  <r>
    <s v="Marketplace"/>
    <x v="89"/>
    <n v="514837"/>
    <d v="2024-10-28T00:00:00"/>
    <x v="89"/>
    <s v="Mariana"/>
    <s v="Dias"/>
    <n v="35626866841"/>
    <s v="mari_chadi@hotmail.com"/>
    <n v="5511996417538"/>
    <s v="SP"/>
    <s v="São Paulo"/>
    <n v="5133630643329"/>
    <s v="residential"/>
    <s v="Mariana Dias"/>
    <s v="Rua José Antônio Coelho"/>
    <n v="730"/>
    <s v="Apto 01"/>
    <s v="Vila Mariana"/>
    <m/>
    <s v="04011-062"/>
    <s v="Jadlog"/>
    <s v="PN Jadlog"/>
    <s v="2024-10-31 08:34:24Z"/>
    <s v="3bd"/>
    <s v="Faturado"/>
    <s v="2024-10-29 14:35:07Z"/>
    <s v="email"/>
    <s v="fidelizarmais"/>
    <s v="saldodepontos"/>
    <x v="0"/>
    <s v="Pix"/>
    <n v="1"/>
    <n v="161.46"/>
    <n v="2"/>
    <n v="5103"/>
    <s v="/10/76/79/88/"/>
    <x v="29"/>
    <x v="29"/>
    <n v="29.9"/>
    <n v="26.91"/>
    <s v="53.82"/>
    <s v="/desodorante-roll-on-masculino-75ml/p"/>
    <m/>
    <m/>
    <m/>
    <m/>
    <s v="6.62"/>
    <n v="0"/>
    <s v="161.46"/>
    <s v="-17.94"/>
    <s v="A Vista, Frete grátis"/>
    <m/>
    <m/>
    <s v="06367100008897"/>
    <s v="tfddmr"/>
    <m/>
    <s v="Piatan"/>
    <s v="Obsolete"/>
    <m/>
    <m/>
    <m/>
    <m/>
    <m/>
    <s v="pagarme"/>
    <m/>
    <n v="3451353271"/>
    <m/>
    <m/>
    <m/>
    <m/>
    <m/>
    <m/>
    <m/>
    <m/>
    <s v="2024-10-28 08:34:39Z"/>
    <m/>
    <m/>
    <s v="D2B8E33883A1475F90A42FC49F456B28"/>
    <s v="6F06EDEF18B94F49A5945A9F9A69888A"/>
    <m/>
    <n v="1"/>
    <m/>
    <s v="false"/>
    <n v="0"/>
    <s v="NA"/>
    <s v="NA"/>
    <s v="BRL"/>
    <m/>
    <s v="003003095"/>
    <s v="BRA"/>
    <s v="003003095"/>
    <m/>
    <s v="Faturado"/>
    <m/>
  </r>
  <r>
    <s v="Marketplace"/>
    <x v="89"/>
    <n v="514837"/>
    <d v="2024-10-28T00:00:00"/>
    <x v="89"/>
    <s v="Mariana"/>
    <s v="Dias"/>
    <n v="35626866841"/>
    <s v="mari_chadi@hotmail.com"/>
    <n v="5511996417538"/>
    <s v="SP"/>
    <s v="São Paulo"/>
    <n v="5133630643329"/>
    <s v="residential"/>
    <s v="Mariana Dias"/>
    <s v="Rua José Antônio Coelho"/>
    <n v="730"/>
    <s v="Apto 01"/>
    <s v="Vila Mariana"/>
    <m/>
    <s v="04011-062"/>
    <s v="Jadlog"/>
    <s v="PN Jadlog"/>
    <s v="2024-10-31 08:34:24Z"/>
    <s v="3bd"/>
    <s v="Faturado"/>
    <s v="2024-10-29 14:35:07Z"/>
    <s v="email"/>
    <s v="fidelizarmais"/>
    <s v="saldodepontos"/>
    <x v="0"/>
    <s v="Pix"/>
    <n v="1"/>
    <n v="161.46"/>
    <n v="2"/>
    <n v="1603"/>
    <s v="/10/76/79/88/"/>
    <x v="10"/>
    <x v="10"/>
    <n v="29.9"/>
    <n v="26.91"/>
    <s v="53.82"/>
    <s v="/desodorante-roll-on-unissex-75ml/p"/>
    <m/>
    <m/>
    <m/>
    <m/>
    <s v="6.61"/>
    <n v="0"/>
    <s v="161.46"/>
    <s v="-17.94"/>
    <s v="A Vista, Frete grátis"/>
    <m/>
    <m/>
    <s v="06367100008897"/>
    <s v="tfddmr"/>
    <m/>
    <s v="Piatan"/>
    <s v="Obsolete"/>
    <m/>
    <m/>
    <m/>
    <m/>
    <m/>
    <s v="pagarme"/>
    <m/>
    <n v="3451353271"/>
    <m/>
    <m/>
    <m/>
    <m/>
    <m/>
    <m/>
    <m/>
    <m/>
    <s v="2024-10-28 08:34:39Z"/>
    <m/>
    <m/>
    <s v="D2B8E33883A1475F90A42FC49F456B28"/>
    <s v="6F06EDEF18B94F49A5945A9F9A69888A"/>
    <m/>
    <n v="1"/>
    <m/>
    <s v="false"/>
    <n v="0"/>
    <s v="NA"/>
    <s v="NA"/>
    <s v="BRL"/>
    <m/>
    <s v="003003095"/>
    <s v="BRA"/>
    <s v="003003095"/>
    <m/>
    <s v="Faturado"/>
    <m/>
  </r>
  <r>
    <s v="Marketplace"/>
    <x v="89"/>
    <n v="514837"/>
    <d v="2024-10-28T00:00:00"/>
    <x v="89"/>
    <s v="Mariana"/>
    <s v="Dias"/>
    <n v="35626866841"/>
    <s v="mari_chadi@hotmail.com"/>
    <n v="5511996417538"/>
    <s v="SP"/>
    <s v="São Paulo"/>
    <n v="5133630643329"/>
    <s v="residential"/>
    <s v="Mariana Dias"/>
    <s v="Rua José Antônio Coelho"/>
    <n v="730"/>
    <s v="Apto 01"/>
    <s v="Vila Mariana"/>
    <m/>
    <s v="04011-062"/>
    <s v="Jadlog"/>
    <s v="PN Jadlog"/>
    <s v="2024-10-31 08:34:24Z"/>
    <s v="3bd"/>
    <s v="Faturado"/>
    <s v="2024-10-29 14:35:07Z"/>
    <s v="email"/>
    <s v="fidelizarmais"/>
    <s v="saldodepontos"/>
    <x v="0"/>
    <s v="Pix"/>
    <n v="1"/>
    <n v="161.46"/>
    <n v="2"/>
    <n v="1403"/>
    <s v="/10/76/79/88/"/>
    <x v="19"/>
    <x v="19"/>
    <n v="29.9"/>
    <n v="26.91"/>
    <s v="53.82"/>
    <s v="/desodorante-roll-on-feminino-75ml/p"/>
    <m/>
    <m/>
    <m/>
    <m/>
    <s v="6.61"/>
    <n v="0"/>
    <s v="161.46"/>
    <s v="-17.94"/>
    <s v="A Vista, Frete grátis"/>
    <m/>
    <m/>
    <s v="06367100008897"/>
    <s v="tfddmr"/>
    <m/>
    <s v="Piatan"/>
    <s v="Obsolete"/>
    <m/>
    <m/>
    <m/>
    <m/>
    <m/>
    <s v="pagarme"/>
    <m/>
    <n v="3451353271"/>
    <m/>
    <m/>
    <m/>
    <m/>
    <m/>
    <m/>
    <m/>
    <m/>
    <s v="2024-10-28 08:34:39Z"/>
    <m/>
    <m/>
    <s v="D2B8E33883A1475F90A42FC49F456B28"/>
    <s v="6F06EDEF18B94F49A5945A9F9A69888A"/>
    <m/>
    <n v="1"/>
    <m/>
    <s v="false"/>
    <n v="0"/>
    <s v="NA"/>
    <s v="NA"/>
    <s v="BRL"/>
    <m/>
    <s v="003003095"/>
    <s v="BRA"/>
    <s v="003003095"/>
    <m/>
    <s v="Faturado"/>
    <m/>
  </r>
  <r>
    <s v="Marketplace"/>
    <x v="90"/>
    <n v="514661"/>
    <d v="2024-10-23T00:00:00"/>
    <x v="90"/>
    <s v="Juliane de Sousa"/>
    <s v="Silva"/>
    <n v="39259205875"/>
    <s v="julianne.beautyestetica@gmail.com"/>
    <n v="5511958343800"/>
    <s v="SP"/>
    <s v="Santana de Parnaíba"/>
    <n v="5189108750433"/>
    <s v="residential"/>
    <s v="Juliane de Sousa Silva"/>
    <s v="Rua Lopo Dias"/>
    <n v="163"/>
    <m/>
    <s v="Recanto Silvestre (Fazendinha)"/>
    <m/>
    <s v="06530-201"/>
    <s v="Jadlog"/>
    <s v="PN Jadlog"/>
    <s v="2024-10-28 14:18:17Z"/>
    <s v="3bd"/>
    <s v="Faturado"/>
    <s v="2024-10-24 13:53:36Z"/>
    <m/>
    <m/>
    <m/>
    <x v="0"/>
    <s v="Mastercard"/>
    <n v="1"/>
    <n v="103.9"/>
    <n v="2"/>
    <n v="1111"/>
    <s v="/10/76/79/89/"/>
    <x v="6"/>
    <x v="6"/>
    <n v="21.9"/>
    <n v="7.66"/>
    <s v="15.32"/>
    <s v="/gel-dental-natural-de-carvao-ativado-90g/p"/>
    <m/>
    <m/>
    <m/>
    <m/>
    <s v="0.08"/>
    <n v="0"/>
    <s v="103.9"/>
    <s v="-193.1"/>
    <s v="Esquenta com 65% OFF, Frete grátis"/>
    <m/>
    <m/>
    <s v="06367100008870"/>
    <s v="tfddmr"/>
    <m/>
    <s v="Piatan"/>
    <s v="Obsolete"/>
    <m/>
    <m/>
    <m/>
    <m/>
    <m/>
    <s v="pagarme"/>
    <s v="052466"/>
    <n v="3429282402"/>
    <n v="3429282402"/>
    <n v="541187"/>
    <n v="9898"/>
    <m/>
    <m/>
    <m/>
    <m/>
    <m/>
    <s v="2024-10-23 14:18:27Z"/>
    <m/>
    <m/>
    <s v="4051F6A777B248FDAA4FE81FD7231CAF"/>
    <s v="817307CC82BE483A89765DA17FF6BEE1"/>
    <m/>
    <n v="1"/>
    <m/>
    <s v="false"/>
    <n v="0"/>
    <s v="NA"/>
    <s v="NA"/>
    <s v="BRL"/>
    <m/>
    <s v="003003007"/>
    <s v="BRA"/>
    <s v="003003007"/>
    <m/>
    <s v="Faturado"/>
    <m/>
  </r>
  <r>
    <s v="Marketplace"/>
    <x v="90"/>
    <n v="514661"/>
    <d v="2024-10-23T00:00:00"/>
    <x v="90"/>
    <s v="Juliane de Sousa"/>
    <s v="Silva"/>
    <n v="39259205875"/>
    <s v="julianne.beautyestetica@gmail.com"/>
    <n v="5511958343800"/>
    <s v="SP"/>
    <s v="Santana de Parnaíba"/>
    <n v="5189108750433"/>
    <s v="residential"/>
    <s v="Juliane de Sousa Silva"/>
    <s v="Rua Lopo Dias"/>
    <n v="163"/>
    <m/>
    <s v="Recanto Silvestre (Fazendinha)"/>
    <m/>
    <s v="06530-201"/>
    <s v="Jadlog"/>
    <s v="PN Jadlog"/>
    <s v="2024-10-28 14:18:17Z"/>
    <s v="3bd"/>
    <s v="Faturado"/>
    <s v="2024-10-24 13:53:36Z"/>
    <m/>
    <m/>
    <m/>
    <x v="0"/>
    <s v="Mastercard"/>
    <n v="1"/>
    <n v="103.9"/>
    <n v="4"/>
    <n v="1110"/>
    <s v="/10/76/79/89/"/>
    <x v="3"/>
    <x v="3"/>
    <n v="21.9"/>
    <n v="7.66"/>
    <s v="30.64"/>
    <s v="/gel-dental-natural-de-hortela-com-gengibre-e-melaleuca-90g/p"/>
    <m/>
    <m/>
    <m/>
    <m/>
    <s v="0.15"/>
    <n v="0"/>
    <s v="103.9"/>
    <s v="-193.1"/>
    <s v="Esquenta com 65% OFF, Frete grátis"/>
    <m/>
    <m/>
    <s v="06367100008870"/>
    <s v="tfddmr"/>
    <m/>
    <s v="Piatan"/>
    <s v="Obsolete"/>
    <m/>
    <m/>
    <m/>
    <m/>
    <m/>
    <s v="pagarme"/>
    <s v="052466"/>
    <n v="3429282402"/>
    <n v="3429282402"/>
    <n v="541187"/>
    <n v="9898"/>
    <m/>
    <m/>
    <m/>
    <m/>
    <m/>
    <s v="2024-10-23 14:18:27Z"/>
    <m/>
    <m/>
    <s v="4051F6A777B248FDAA4FE81FD7231CAF"/>
    <s v="817307CC82BE483A89765DA17FF6BEE1"/>
    <m/>
    <n v="1"/>
    <m/>
    <s v="false"/>
    <n v="0"/>
    <s v="NA"/>
    <s v="NA"/>
    <s v="BRL"/>
    <m/>
    <s v="003003007"/>
    <s v="BRA"/>
    <s v="003003007"/>
    <m/>
    <s v="Faturado"/>
    <m/>
  </r>
  <r>
    <s v="Marketplace"/>
    <x v="90"/>
    <n v="514661"/>
    <d v="2024-10-23T00:00:00"/>
    <x v="90"/>
    <s v="Juliane de Sousa"/>
    <s v="Silva"/>
    <n v="39259205875"/>
    <s v="julianne.beautyestetica@gmail.com"/>
    <n v="5511958343800"/>
    <s v="SP"/>
    <s v="Santana de Parnaíba"/>
    <n v="5189108750433"/>
    <s v="residential"/>
    <s v="Juliane de Sousa Silva"/>
    <s v="Rua Lopo Dias"/>
    <n v="163"/>
    <m/>
    <s v="Recanto Silvestre (Fazendinha)"/>
    <m/>
    <s v="06530-201"/>
    <s v="Jadlog"/>
    <s v="PN Jadlog"/>
    <s v="2024-10-28 14:18:17Z"/>
    <s v="3bd"/>
    <s v="Faturado"/>
    <s v="2024-10-24 13:53:36Z"/>
    <m/>
    <m/>
    <m/>
    <x v="0"/>
    <s v="Mastercard"/>
    <n v="1"/>
    <n v="103.9"/>
    <n v="3"/>
    <n v="1006"/>
    <s v="/10/76/79/89/"/>
    <x v="2"/>
    <x v="2"/>
    <n v="21.9"/>
    <n v="7.66"/>
    <s v="22.98"/>
    <s v="/gel-dental-natural-de-roma-e-melaleuca-90g/p"/>
    <m/>
    <m/>
    <m/>
    <m/>
    <s v="0.11"/>
    <n v="0"/>
    <s v="103.9"/>
    <s v="-193.1"/>
    <s v="Esquenta com 65% OFF, Frete grátis"/>
    <m/>
    <m/>
    <s v="06367100008870"/>
    <s v="tfddmr"/>
    <m/>
    <s v="Piatan"/>
    <s v="Obsolete"/>
    <m/>
    <m/>
    <m/>
    <m/>
    <m/>
    <s v="pagarme"/>
    <s v="052466"/>
    <n v="3429282402"/>
    <n v="3429282402"/>
    <n v="541187"/>
    <n v="9898"/>
    <m/>
    <m/>
    <m/>
    <m/>
    <m/>
    <s v="2024-10-23 14:18:27Z"/>
    <m/>
    <m/>
    <s v="4051F6A777B248FDAA4FE81FD7231CAF"/>
    <s v="817307CC82BE483A89765DA17FF6BEE1"/>
    <m/>
    <n v="1"/>
    <m/>
    <s v="false"/>
    <n v="0"/>
    <s v="NA"/>
    <s v="NA"/>
    <s v="BRL"/>
    <m/>
    <s v="003003007"/>
    <s v="BRA"/>
    <s v="003003007"/>
    <m/>
    <s v="Faturado"/>
    <m/>
  </r>
  <r>
    <s v="Marketplace"/>
    <x v="90"/>
    <n v="514661"/>
    <d v="2024-10-23T00:00:00"/>
    <x v="90"/>
    <s v="Juliane de Sousa"/>
    <s v="Silva"/>
    <n v="39259205875"/>
    <s v="julianne.beautyestetica@gmail.com"/>
    <n v="5511958343800"/>
    <s v="SP"/>
    <s v="Santana de Parnaíba"/>
    <n v="5189108750433"/>
    <s v="residential"/>
    <s v="Juliane de Sousa Silva"/>
    <s v="Rua Lopo Dias"/>
    <n v="163"/>
    <m/>
    <s v="Recanto Silvestre (Fazendinha)"/>
    <m/>
    <s v="06530-201"/>
    <s v="Jadlog"/>
    <s v="PN Jadlog"/>
    <s v="2024-10-28 14:18:17Z"/>
    <s v="3bd"/>
    <s v="Faturado"/>
    <s v="2024-10-24 13:53:36Z"/>
    <m/>
    <m/>
    <m/>
    <x v="0"/>
    <s v="Mastercard"/>
    <n v="1"/>
    <n v="103.9"/>
    <n v="1"/>
    <n v="61010"/>
    <s v="/10/76/80/92/"/>
    <x v="7"/>
    <x v="7"/>
    <n v="99.9"/>
    <n v="34.96"/>
    <s v="34.96"/>
    <s v="/deo-colonia-splash-jasmim-manaca-120ml-piatan/p"/>
    <m/>
    <m/>
    <m/>
    <m/>
    <s v="20.28"/>
    <n v="0"/>
    <s v="103.9"/>
    <s v="-193.1"/>
    <s v="Esquenta com 65% OFF, Frete grátis"/>
    <m/>
    <m/>
    <s v="06367100008870"/>
    <s v="tfddmr"/>
    <m/>
    <s v="Piatan"/>
    <s v="Obsolete"/>
    <m/>
    <m/>
    <m/>
    <m/>
    <m/>
    <s v="pagarme"/>
    <s v="052466"/>
    <n v="3429282402"/>
    <n v="3429282402"/>
    <n v="541187"/>
    <n v="9898"/>
    <m/>
    <m/>
    <m/>
    <m/>
    <m/>
    <s v="2024-10-23 14:18:27Z"/>
    <m/>
    <m/>
    <s v="4051F6A777B248FDAA4FE81FD7231CAF"/>
    <s v="817307CC82BE483A89765DA17FF6BEE1"/>
    <m/>
    <n v="1"/>
    <m/>
    <s v="false"/>
    <n v="0"/>
    <s v="NA"/>
    <s v="NA"/>
    <s v="BRL"/>
    <m/>
    <s v="003003007"/>
    <s v="BRA"/>
    <s v="003003007"/>
    <m/>
    <s v="Faturado"/>
    <m/>
  </r>
  <r>
    <s v="Marketplace"/>
    <x v="91"/>
    <n v="514833"/>
    <d v="2024-10-27T00:00:00"/>
    <x v="91"/>
    <s v="Luciana "/>
    <s v="Sato"/>
    <n v="28514356801"/>
    <s v="lucianadipe@hotmail.coml"/>
    <n v="5516993282504"/>
    <s v="MT"/>
    <s v="Araputanga"/>
    <n v="5190232351482"/>
    <s v="residential"/>
    <s v="Luciana  Sato"/>
    <s v="Rua José Bonifácio "/>
    <n v="183"/>
    <s v="Chácara do Sato cx postal 40"/>
    <s v="Centro "/>
    <m/>
    <s v="78260-000"/>
    <s v="PAC"/>
    <s v="PN Correios PAC"/>
    <s v="2024-11-08 08:00:00Z"/>
    <s v="10bd"/>
    <s v="Faturado"/>
    <s v="2024-10-28 16:05:58Z"/>
    <m/>
    <m/>
    <m/>
    <x v="0"/>
    <s v="Pix"/>
    <n v="1"/>
    <n v="159.88"/>
    <n v="2"/>
    <n v="1006"/>
    <s v="/10/76/79/89/"/>
    <x v="2"/>
    <x v="2"/>
    <n v="21.9"/>
    <n v="6.89"/>
    <s v="13.78"/>
    <s v="/gel-dental-natural-de-roma-e-melaleuca-90g/p"/>
    <m/>
    <m/>
    <m/>
    <m/>
    <s v="0.09"/>
    <n v="0"/>
    <s v="159.88"/>
    <s v="-285.01"/>
    <s v="Esquenta com 65% OFF, A Vista, Frete grátis, Compre e Ganhe"/>
    <m/>
    <m/>
    <s v="AK608115805BR"/>
    <s v="tfddmr"/>
    <m/>
    <s v="Piatan"/>
    <s v="Obsolete"/>
    <m/>
    <m/>
    <m/>
    <m/>
    <m/>
    <s v="pagarme"/>
    <m/>
    <n v="3450719261"/>
    <m/>
    <m/>
    <m/>
    <m/>
    <m/>
    <m/>
    <m/>
    <m/>
    <s v="2024-10-27 22:07:33Z"/>
    <m/>
    <m/>
    <s v="201963330D404451A509EA6930CBF020"/>
    <s v="4B3C5971C4964AF5B55F3569686A6237"/>
    <m/>
    <n v="1"/>
    <m/>
    <s v="false"/>
    <n v="0"/>
    <s v="NA"/>
    <s v="NA"/>
    <s v="BRL"/>
    <m/>
    <s v="003003072"/>
    <s v="BRA"/>
    <s v="003003072"/>
    <m/>
    <s v="Faturado"/>
    <m/>
  </r>
  <r>
    <s v="Marketplace"/>
    <x v="91"/>
    <n v="514833"/>
    <d v="2024-10-27T00:00:00"/>
    <x v="91"/>
    <s v="Luciana "/>
    <s v="Sato"/>
    <n v="28514356801"/>
    <s v="lucianadipe@hotmail.coml"/>
    <n v="5516993282504"/>
    <s v="MT"/>
    <s v="Araputanga"/>
    <n v="5190232351482"/>
    <s v="residential"/>
    <s v="Luciana  Sato"/>
    <s v="Rua José Bonifácio "/>
    <n v="183"/>
    <s v="Chácara do Sato cx postal 40"/>
    <s v="Centro "/>
    <m/>
    <s v="78260-000"/>
    <s v="PAC"/>
    <s v="PN Correios PAC"/>
    <s v="2024-11-08 08:00:00Z"/>
    <s v="10bd"/>
    <s v="Faturado"/>
    <s v="2024-10-28 16:05:58Z"/>
    <m/>
    <m/>
    <m/>
    <x v="0"/>
    <s v="Pix"/>
    <n v="1"/>
    <n v="159.88"/>
    <n v="2"/>
    <n v="1111"/>
    <s v="/10/76/79/89/"/>
    <x v="6"/>
    <x v="6"/>
    <n v="21.9"/>
    <n v="6.89"/>
    <s v="13.78"/>
    <s v="/gel-dental-natural-de-carvao-ativado-90g/p"/>
    <m/>
    <m/>
    <m/>
    <m/>
    <s v="0.09"/>
    <n v="0"/>
    <s v="159.88"/>
    <s v="-285.01"/>
    <s v="Esquenta com 65% OFF, A Vista, Frete grátis, Compre e Ganhe"/>
    <m/>
    <m/>
    <s v="AK608115805BR"/>
    <s v="tfddmr"/>
    <m/>
    <s v="Piatan"/>
    <s v="Obsolete"/>
    <m/>
    <m/>
    <m/>
    <m/>
    <m/>
    <s v="pagarme"/>
    <m/>
    <n v="3450719261"/>
    <m/>
    <m/>
    <m/>
    <m/>
    <m/>
    <m/>
    <m/>
    <m/>
    <s v="2024-10-27 22:07:33Z"/>
    <m/>
    <m/>
    <s v="201963330D404451A509EA6930CBF020"/>
    <s v="4B3C5971C4964AF5B55F3569686A6237"/>
    <m/>
    <n v="1"/>
    <m/>
    <s v="false"/>
    <n v="0"/>
    <s v="NA"/>
    <s v="NA"/>
    <s v="BRL"/>
    <m/>
    <s v="003003072"/>
    <s v="BRA"/>
    <s v="003003072"/>
    <m/>
    <s v="Faturado"/>
    <m/>
  </r>
  <r>
    <s v="Marketplace"/>
    <x v="91"/>
    <n v="514833"/>
    <d v="2024-10-27T00:00:00"/>
    <x v="91"/>
    <s v="Luciana "/>
    <s v="Sato"/>
    <n v="28514356801"/>
    <s v="lucianadipe@hotmail.coml"/>
    <n v="5516993282504"/>
    <s v="MT"/>
    <s v="Araputanga"/>
    <n v="5190232351482"/>
    <s v="residential"/>
    <s v="Luciana  Sato"/>
    <s v="Rua José Bonifácio "/>
    <n v="183"/>
    <s v="Chácara do Sato cx postal 40"/>
    <s v="Centro "/>
    <m/>
    <s v="78260-000"/>
    <s v="PAC"/>
    <s v="PN Correios PAC"/>
    <s v="2024-11-08 08:00:00Z"/>
    <s v="10bd"/>
    <s v="Faturado"/>
    <s v="2024-10-28 16:05:58Z"/>
    <m/>
    <m/>
    <m/>
    <x v="0"/>
    <s v="Pix"/>
    <n v="1"/>
    <n v="159.88"/>
    <n v="2"/>
    <n v="1110"/>
    <s v="/10/76/79/89/"/>
    <x v="3"/>
    <x v="3"/>
    <n v="21.9"/>
    <n v="6.89"/>
    <s v="13.78"/>
    <s v="/gel-dental-natural-de-hortela-com-gengibre-e-melaleuca-90g/p"/>
    <m/>
    <m/>
    <m/>
    <m/>
    <s v="0.09"/>
    <n v="0"/>
    <s v="159.88"/>
    <s v="-285.01"/>
    <s v="Esquenta com 65% OFF, A Vista, Frete grátis, Compre e Ganhe"/>
    <m/>
    <m/>
    <s v="AK608115805BR"/>
    <s v="tfddmr"/>
    <m/>
    <s v="Piatan"/>
    <s v="Obsolete"/>
    <m/>
    <m/>
    <m/>
    <m/>
    <m/>
    <s v="pagarme"/>
    <m/>
    <n v="3450719261"/>
    <m/>
    <m/>
    <m/>
    <m/>
    <m/>
    <m/>
    <m/>
    <m/>
    <s v="2024-10-27 22:07:33Z"/>
    <m/>
    <m/>
    <s v="201963330D404451A509EA6930CBF020"/>
    <s v="4B3C5971C4964AF5B55F3569686A6237"/>
    <m/>
    <n v="1"/>
    <m/>
    <s v="false"/>
    <n v="0"/>
    <s v="NA"/>
    <s v="NA"/>
    <s v="BRL"/>
    <m/>
    <s v="003003072"/>
    <s v="BRA"/>
    <s v="003003072"/>
    <m/>
    <s v="Faturado"/>
    <m/>
  </r>
  <r>
    <s v="Marketplace"/>
    <x v="91"/>
    <n v="514833"/>
    <d v="2024-10-27T00:00:00"/>
    <x v="91"/>
    <s v="Luciana "/>
    <s v="Sato"/>
    <n v="28514356801"/>
    <s v="lucianadipe@hotmail.coml"/>
    <n v="5516993282504"/>
    <s v="MT"/>
    <s v="Araputanga"/>
    <n v="5190232351482"/>
    <s v="residential"/>
    <s v="Luciana  Sato"/>
    <s v="Rua José Bonifácio "/>
    <n v="183"/>
    <s v="Chácara do Sato cx postal 40"/>
    <s v="Centro "/>
    <m/>
    <s v="78260-000"/>
    <s v="PAC"/>
    <s v="PN Correios PAC"/>
    <s v="2024-11-08 08:00:00Z"/>
    <s v="10bd"/>
    <s v="Faturado"/>
    <s v="2024-10-28 16:05:58Z"/>
    <m/>
    <m/>
    <m/>
    <x v="0"/>
    <s v="Pix"/>
    <n v="1"/>
    <n v="159.88"/>
    <n v="1"/>
    <n v="142807"/>
    <s v="/10/76/82/96/"/>
    <x v="15"/>
    <x v="15"/>
    <n v="6.99"/>
    <n v="6.29"/>
    <s v="6.29"/>
    <s v="/mini-protetor-facial-sunveg-5g/p"/>
    <m/>
    <m/>
    <m/>
    <m/>
    <s v="0.05"/>
    <n v="0"/>
    <s v="159.88"/>
    <s v="-285.01"/>
    <s v="Esquenta com 65% OFF, A Vista, Frete grátis, Compre e Ganhe"/>
    <m/>
    <m/>
    <s v="AK608115805BR"/>
    <s v="tfddmr"/>
    <m/>
    <s v="Piatan"/>
    <s v="Obsolete"/>
    <m/>
    <m/>
    <m/>
    <m/>
    <m/>
    <s v="pagarme"/>
    <m/>
    <n v="3450719261"/>
    <m/>
    <m/>
    <m/>
    <m/>
    <m/>
    <m/>
    <m/>
    <m/>
    <s v="2024-10-27 22:07:33Z"/>
    <m/>
    <m/>
    <s v="201963330D404451A509EA6930CBF020"/>
    <s v="4B3C5971C4964AF5B55F3569686A6237"/>
    <m/>
    <n v="1"/>
    <m/>
    <s v="false"/>
    <n v="0"/>
    <s v="NA"/>
    <s v="NA"/>
    <s v="BRL"/>
    <m/>
    <s v="003003072"/>
    <s v="BRA"/>
    <s v="003003072"/>
    <m/>
    <s v="Faturado"/>
    <m/>
  </r>
  <r>
    <s v="Marketplace"/>
    <x v="91"/>
    <n v="514833"/>
    <d v="2024-10-27T00:00:00"/>
    <x v="91"/>
    <s v="Luciana "/>
    <s v="Sato"/>
    <n v="28514356801"/>
    <s v="lucianadipe@hotmail.coml"/>
    <n v="5516993282504"/>
    <s v="MT"/>
    <s v="Araputanga"/>
    <n v="5190232351482"/>
    <s v="residential"/>
    <s v="Luciana  Sato"/>
    <s v="Rua José Bonifácio "/>
    <n v="183"/>
    <s v="Chácara do Sato cx postal 40"/>
    <s v="Centro "/>
    <m/>
    <s v="78260-000"/>
    <s v="PAC"/>
    <s v="PN Correios PAC"/>
    <s v="2024-11-08 08:00:00Z"/>
    <s v="10bd"/>
    <s v="Faturado"/>
    <s v="2024-10-28 16:05:58Z"/>
    <m/>
    <m/>
    <m/>
    <x v="0"/>
    <s v="Pix"/>
    <n v="1"/>
    <n v="159.88"/>
    <n v="1"/>
    <n v="61030"/>
    <s v="/10/76/80/92/"/>
    <x v="11"/>
    <x v="11"/>
    <n v="99.9"/>
    <n v="31.46"/>
    <s v="31.46"/>
    <s v="/deo-colonia-splash-pitanga-120ml-piatan/p"/>
    <m/>
    <m/>
    <m/>
    <m/>
    <s v="24.88"/>
    <n v="0"/>
    <s v="159.88"/>
    <s v="-285.01"/>
    <s v="Esquenta com 65% OFF, A Vista, Frete grátis, Compre e Ganhe"/>
    <m/>
    <m/>
    <s v="AK608115805BR"/>
    <s v="tfddmr"/>
    <m/>
    <s v="Piatan"/>
    <s v="Obsolete"/>
    <m/>
    <m/>
    <m/>
    <m/>
    <m/>
    <s v="pagarme"/>
    <m/>
    <n v="3450719261"/>
    <m/>
    <m/>
    <m/>
    <m/>
    <m/>
    <m/>
    <m/>
    <m/>
    <s v="2024-10-27 22:07:33Z"/>
    <m/>
    <m/>
    <s v="201963330D404451A509EA6930CBF020"/>
    <s v="4B3C5971C4964AF5B55F3569686A6237"/>
    <m/>
    <n v="1"/>
    <m/>
    <s v="false"/>
    <n v="0"/>
    <s v="NA"/>
    <s v="NA"/>
    <s v="BRL"/>
    <m/>
    <s v="003003072"/>
    <s v="BRA"/>
    <s v="003003072"/>
    <m/>
    <s v="Faturado"/>
    <m/>
  </r>
  <r>
    <s v="Marketplace"/>
    <x v="91"/>
    <n v="514833"/>
    <d v="2024-10-27T00:00:00"/>
    <x v="91"/>
    <s v="Luciana "/>
    <s v="Sato"/>
    <n v="28514356801"/>
    <s v="lucianadipe@hotmail.coml"/>
    <n v="5516993282504"/>
    <s v="MT"/>
    <s v="Araputanga"/>
    <n v="5190232351482"/>
    <s v="residential"/>
    <s v="Luciana  Sato"/>
    <s v="Rua José Bonifácio "/>
    <n v="183"/>
    <s v="Chácara do Sato cx postal 40"/>
    <s v="Centro "/>
    <m/>
    <s v="78260-000"/>
    <s v="PAC"/>
    <s v="PN Correios PAC"/>
    <s v="2024-11-08 08:00:00Z"/>
    <s v="10bd"/>
    <s v="Faturado"/>
    <s v="2024-10-28 16:05:58Z"/>
    <m/>
    <m/>
    <m/>
    <x v="0"/>
    <s v="Pix"/>
    <n v="1"/>
    <n v="159.88"/>
    <n v="1"/>
    <n v="142828"/>
    <s v="/10/76/79/87/"/>
    <x v="21"/>
    <x v="21"/>
    <n v="49.9"/>
    <n v="31.44"/>
    <s v="31.44"/>
    <s v="/sabonete-intimo-feminino-em-barra-oleo-de-melaleuca-aloe-vera-80g/p"/>
    <m/>
    <m/>
    <m/>
    <m/>
    <s v="0.01"/>
    <n v="0"/>
    <s v="159.88"/>
    <s v="-285.01"/>
    <s v="Esquenta com 65% OFF, A Vista, Frete grátis, Compre e Ganhe"/>
    <m/>
    <m/>
    <s v="AK608115805BR"/>
    <s v="tfddmr"/>
    <m/>
    <s v="Piatan"/>
    <s v="Obsolete"/>
    <m/>
    <m/>
    <m/>
    <m/>
    <m/>
    <s v="pagarme"/>
    <m/>
    <n v="3450719261"/>
    <m/>
    <m/>
    <m/>
    <m/>
    <m/>
    <m/>
    <m/>
    <m/>
    <s v="2024-10-27 22:07:33Z"/>
    <m/>
    <m/>
    <s v="201963330D404451A509EA6930CBF020"/>
    <s v="4B3C5971C4964AF5B55F3569686A6237"/>
    <m/>
    <n v="1"/>
    <m/>
    <s v="false"/>
    <n v="0"/>
    <s v="NA"/>
    <s v="NA"/>
    <s v="BRL"/>
    <m/>
    <s v="003003072"/>
    <s v="BRA"/>
    <s v="003003072"/>
    <m/>
    <s v="Faturado"/>
    <m/>
  </r>
  <r>
    <s v="Marketplace"/>
    <x v="91"/>
    <n v="514833"/>
    <d v="2024-10-27T00:00:00"/>
    <x v="91"/>
    <s v="Luciana "/>
    <s v="Sato"/>
    <n v="28514356801"/>
    <s v="lucianadipe@hotmail.coml"/>
    <n v="5516993282504"/>
    <s v="MT"/>
    <s v="Araputanga"/>
    <n v="5190232351482"/>
    <s v="residential"/>
    <s v="Luciana  Sato"/>
    <s v="Rua José Bonifácio "/>
    <n v="183"/>
    <s v="Chácara do Sato cx postal 40"/>
    <s v="Centro "/>
    <m/>
    <s v="78260-000"/>
    <s v="PAC"/>
    <s v="PN Correios PAC"/>
    <s v="2024-11-08 08:00:00Z"/>
    <s v="10bd"/>
    <s v="Faturado"/>
    <s v="2024-10-28 16:05:58Z"/>
    <m/>
    <m/>
    <m/>
    <x v="0"/>
    <s v="Pix"/>
    <n v="1"/>
    <n v="159.88"/>
    <n v="1"/>
    <n v="2201"/>
    <s v="/10/76/78/223/"/>
    <x v="17"/>
    <x v="17"/>
    <n v="49.9"/>
    <n v="15.71"/>
    <s v="15.71"/>
    <s v="/shampoo-hidrata-para-cabelos-ressecados-e-com-quimica-300ml/p"/>
    <m/>
    <m/>
    <m/>
    <m/>
    <s v="0.05"/>
    <n v="0"/>
    <s v="159.88"/>
    <s v="-285.01"/>
    <s v="Esquenta com 65% OFF, A Vista, Frete grátis, Compre e Ganhe"/>
    <m/>
    <m/>
    <s v="AK608115805BR"/>
    <s v="tfddmr"/>
    <m/>
    <s v="Piatan"/>
    <s v="Obsolete"/>
    <m/>
    <m/>
    <m/>
    <m/>
    <m/>
    <s v="pagarme"/>
    <m/>
    <n v="3450719261"/>
    <m/>
    <m/>
    <m/>
    <m/>
    <m/>
    <m/>
    <m/>
    <m/>
    <s v="2024-10-27 22:07:33Z"/>
    <m/>
    <m/>
    <s v="201963330D404451A509EA6930CBF020"/>
    <s v="4B3C5971C4964AF5B55F3569686A6237"/>
    <m/>
    <n v="1"/>
    <m/>
    <s v="false"/>
    <n v="0"/>
    <s v="NA"/>
    <s v="NA"/>
    <s v="BRL"/>
    <m/>
    <s v="003003072"/>
    <s v="BRA"/>
    <s v="003003072"/>
    <m/>
    <s v="Faturado"/>
    <m/>
  </r>
  <r>
    <s v="Marketplace"/>
    <x v="91"/>
    <n v="514833"/>
    <d v="2024-10-27T00:00:00"/>
    <x v="91"/>
    <s v="Luciana "/>
    <s v="Sato"/>
    <n v="28514356801"/>
    <s v="lucianadipe@hotmail.coml"/>
    <n v="5516993282504"/>
    <s v="MT"/>
    <s v="Araputanga"/>
    <n v="5190232351482"/>
    <s v="residential"/>
    <s v="Luciana  Sato"/>
    <s v="Rua José Bonifácio "/>
    <n v="183"/>
    <s v="Chácara do Sato cx postal 40"/>
    <s v="Centro "/>
    <m/>
    <s v="78260-000"/>
    <s v="PAC"/>
    <s v="PN Correios PAC"/>
    <s v="2024-11-08 08:00:00Z"/>
    <s v="10bd"/>
    <s v="Faturado"/>
    <s v="2024-10-28 16:05:58Z"/>
    <m/>
    <m/>
    <m/>
    <x v="0"/>
    <s v="Pix"/>
    <n v="1"/>
    <n v="159.88"/>
    <n v="1"/>
    <n v="5101"/>
    <s v="/10/76/82/222/"/>
    <x v="9"/>
    <x v="9"/>
    <n v="46.9"/>
    <n v="14.78"/>
    <s v="14.78"/>
    <s v="/creme-emoliente-para-barbear-do-rui-80g/p"/>
    <m/>
    <m/>
    <m/>
    <m/>
    <s v="0.05"/>
    <n v="0"/>
    <s v="159.88"/>
    <s v="-285.01"/>
    <s v="Esquenta com 65% OFF, A Vista, Frete grátis, Compre e Ganhe"/>
    <m/>
    <m/>
    <s v="AK608115805BR"/>
    <s v="tfddmr"/>
    <m/>
    <s v="Piatan"/>
    <s v="Obsolete"/>
    <m/>
    <m/>
    <m/>
    <m/>
    <m/>
    <s v="pagarme"/>
    <m/>
    <n v="3450719261"/>
    <m/>
    <m/>
    <m/>
    <m/>
    <m/>
    <m/>
    <m/>
    <m/>
    <s v="2024-10-27 22:07:33Z"/>
    <m/>
    <m/>
    <s v="201963330D404451A509EA6930CBF020"/>
    <s v="4B3C5971C4964AF5B55F3569686A6237"/>
    <m/>
    <n v="1"/>
    <m/>
    <s v="false"/>
    <n v="0"/>
    <s v="NA"/>
    <s v="NA"/>
    <s v="BRL"/>
    <m/>
    <s v="003003072"/>
    <s v="BRA"/>
    <s v="003003072"/>
    <m/>
    <s v="Faturado"/>
    <m/>
  </r>
  <r>
    <s v="Marketplace"/>
    <x v="91"/>
    <n v="514833"/>
    <d v="2024-10-27T00:00:00"/>
    <x v="91"/>
    <s v="Luciana "/>
    <s v="Sato"/>
    <n v="28514356801"/>
    <s v="lucianadipe@hotmail.coml"/>
    <n v="5516993282504"/>
    <s v="MT"/>
    <s v="Araputanga"/>
    <n v="5190232351482"/>
    <s v="residential"/>
    <s v="Luciana  Sato"/>
    <s v="Rua José Bonifácio "/>
    <n v="183"/>
    <s v="Chácara do Sato cx postal 40"/>
    <s v="Centro "/>
    <m/>
    <s v="78260-000"/>
    <s v="PAC"/>
    <s v="PN Correios PAC"/>
    <s v="2024-11-08 08:00:00Z"/>
    <s v="10bd"/>
    <s v="Faturado"/>
    <s v="2024-10-28 16:05:58Z"/>
    <m/>
    <m/>
    <m/>
    <x v="0"/>
    <s v="Pix"/>
    <n v="1"/>
    <n v="159.88"/>
    <n v="1"/>
    <n v="2103"/>
    <s v="/10/76/78/221/"/>
    <x v="14"/>
    <x v="14"/>
    <n v="59.9"/>
    <n v="18.86"/>
    <s v="18.86"/>
    <s v="/mascara-capilar-detox-piatan-280g/p"/>
    <m/>
    <m/>
    <m/>
    <m/>
    <s v="0.05"/>
    <n v="0"/>
    <s v="159.88"/>
    <s v="-285.01"/>
    <s v="Esquenta com 65% OFF, A Vista, Frete grátis, Compre e Ganhe"/>
    <m/>
    <m/>
    <s v="AK608115805BR"/>
    <s v="tfddmr"/>
    <m/>
    <s v="Piatan"/>
    <s v="Obsolete"/>
    <m/>
    <m/>
    <m/>
    <m/>
    <m/>
    <s v="pagarme"/>
    <m/>
    <n v="3450719261"/>
    <m/>
    <m/>
    <m/>
    <m/>
    <m/>
    <m/>
    <m/>
    <m/>
    <s v="2024-10-27 22:07:33Z"/>
    <m/>
    <m/>
    <s v="201963330D404451A509EA6930CBF020"/>
    <s v="4B3C5971C4964AF5B55F3569686A6237"/>
    <m/>
    <n v="1"/>
    <m/>
    <s v="false"/>
    <n v="0"/>
    <s v="NA"/>
    <s v="NA"/>
    <s v="BRL"/>
    <m/>
    <s v="003003072"/>
    <s v="BRA"/>
    <s v="003003072"/>
    <m/>
    <s v="Faturado"/>
    <m/>
  </r>
  <r>
    <s v="Marketplace"/>
    <x v="92"/>
    <n v="514659"/>
    <d v="2024-10-23T00:00:00"/>
    <x v="92"/>
    <s v="cleydivan"/>
    <s v="wanderley"/>
    <n v="53649605104"/>
    <s v="cleydivan@hotmail.com"/>
    <n v="5562981500238"/>
    <s v="GO"/>
    <s v="Goiânia"/>
    <n v="5161381001442"/>
    <s v="residential"/>
    <s v="cleydivan de Sousa Vanderley"/>
    <s v="Rua FL 32"/>
    <n v="979"/>
    <s v="qd. E lt. 27"/>
    <s v="Residencial Itália"/>
    <m/>
    <s v="74595-307"/>
    <s v="Sedex"/>
    <s v="PN Correios Sedex"/>
    <s v="2024-10-24 14:08:50Z"/>
    <s v="1bd"/>
    <s v="Faturado"/>
    <s v="2024-10-28 09:50:43Z"/>
    <s v="email"/>
    <s v="RD Station"/>
    <s v="filipe_todo_site_com_30_off"/>
    <x v="0"/>
    <s v="Pix"/>
    <n v="1"/>
    <n v="197.51"/>
    <n v="2"/>
    <n v="142826"/>
    <s v="/10/76/79/88/"/>
    <x v="31"/>
    <x v="31"/>
    <n v="59.9"/>
    <n v="53.91"/>
    <s v="107.82"/>
    <s v="/desodorante-cristal-liquido-extrato-de-neem-indiano-e-alcacuz-120ml/p"/>
    <m/>
    <m/>
    <m/>
    <m/>
    <s v="1.48"/>
    <n v="0"/>
    <s v="197.51"/>
    <s v="-207.29"/>
    <s v="A Vista, Frete grátis, Esquenta com 65% OFF"/>
    <m/>
    <m/>
    <s v="AA338169857BR"/>
    <s v="tfddmr"/>
    <m/>
    <s v="Piatan"/>
    <s v="Obsolete"/>
    <m/>
    <m/>
    <m/>
    <m/>
    <m/>
    <s v="pagarme"/>
    <m/>
    <n v="3429244819"/>
    <m/>
    <m/>
    <m/>
    <m/>
    <m/>
    <m/>
    <m/>
    <m/>
    <s v="2024-10-23 14:08:56Z"/>
    <m/>
    <m/>
    <s v="3B894BE320E74886B1BCF63419561C33"/>
    <s v="406EA1E3B86D49A284F722C3711E9C58"/>
    <m/>
    <n v="1"/>
    <m/>
    <s v="false"/>
    <n v="0"/>
    <s v="NA"/>
    <s v="NA"/>
    <s v="BRL"/>
    <m/>
    <s v="003003021"/>
    <s v="BRA"/>
    <s v="003003021"/>
    <m/>
    <s v="Faturado"/>
    <m/>
  </r>
  <r>
    <s v="Marketplace"/>
    <x v="92"/>
    <n v="514659"/>
    <d v="2024-10-23T00:00:00"/>
    <x v="92"/>
    <s v="cleydivan"/>
    <s v="wanderley"/>
    <n v="53649605104"/>
    <s v="cleydivan@hotmail.com"/>
    <n v="5562981500238"/>
    <s v="GO"/>
    <s v="Goiânia"/>
    <n v="5161381001442"/>
    <s v="residential"/>
    <s v="cleydivan de Sousa Vanderley"/>
    <s v="Rua FL 32"/>
    <n v="979"/>
    <s v="qd. E lt. 27"/>
    <s v="Residencial Itália"/>
    <m/>
    <s v="74595-307"/>
    <s v="Sedex"/>
    <s v="PN Correios Sedex"/>
    <s v="2024-10-24 14:08:50Z"/>
    <s v="1bd"/>
    <s v="Faturado"/>
    <s v="2024-10-28 09:50:43Z"/>
    <s v="email"/>
    <s v="RD Station"/>
    <s v="filipe_todo_site_com_30_off"/>
    <x v="0"/>
    <s v="Pix"/>
    <n v="1"/>
    <n v="197.51"/>
    <n v="4"/>
    <n v="1110"/>
    <s v="/10/76/79/89/"/>
    <x v="3"/>
    <x v="3"/>
    <n v="21.9"/>
    <n v="6.89"/>
    <s v="27.56"/>
    <s v="/gel-dental-natural-de-hortela-com-gengibre-e-melaleuca-90g/p"/>
    <m/>
    <m/>
    <m/>
    <m/>
    <s v="2.95"/>
    <n v="0"/>
    <s v="197.51"/>
    <s v="-207.29"/>
    <s v="A Vista, Frete grátis, Esquenta com 65% OFF"/>
    <m/>
    <m/>
    <s v="AA338169857BR"/>
    <s v="tfddmr"/>
    <m/>
    <s v="Piatan"/>
    <s v="Obsolete"/>
    <m/>
    <m/>
    <m/>
    <m/>
    <m/>
    <s v="pagarme"/>
    <m/>
    <n v="3429244819"/>
    <m/>
    <m/>
    <m/>
    <m/>
    <m/>
    <m/>
    <m/>
    <m/>
    <s v="2024-10-23 14:08:56Z"/>
    <m/>
    <m/>
    <s v="3B894BE320E74886B1BCF63419561C33"/>
    <s v="406EA1E3B86D49A284F722C3711E9C58"/>
    <m/>
    <n v="1"/>
    <m/>
    <s v="false"/>
    <n v="0"/>
    <s v="NA"/>
    <s v="NA"/>
    <s v="BRL"/>
    <m/>
    <s v="003003021"/>
    <s v="BRA"/>
    <s v="003003021"/>
    <m/>
    <s v="Faturado"/>
    <m/>
  </r>
  <r>
    <s v="Marketplace"/>
    <x v="92"/>
    <n v="514659"/>
    <d v="2024-10-23T00:00:00"/>
    <x v="92"/>
    <s v="cleydivan"/>
    <s v="wanderley"/>
    <n v="53649605104"/>
    <s v="cleydivan@hotmail.com"/>
    <n v="5562981500238"/>
    <s v="GO"/>
    <s v="Goiânia"/>
    <n v="5161381001442"/>
    <s v="residential"/>
    <s v="cleydivan de Sousa Vanderley"/>
    <s v="Rua FL 32"/>
    <n v="979"/>
    <s v="qd. E lt. 27"/>
    <s v="Residencial Itália"/>
    <m/>
    <s v="74595-307"/>
    <s v="Sedex"/>
    <s v="PN Correios Sedex"/>
    <s v="2024-10-24 14:08:50Z"/>
    <s v="1bd"/>
    <s v="Faturado"/>
    <s v="2024-10-28 09:50:43Z"/>
    <s v="email"/>
    <s v="RD Station"/>
    <s v="filipe_todo_site_com_30_off"/>
    <x v="0"/>
    <s v="Pix"/>
    <n v="1"/>
    <n v="197.51"/>
    <n v="4"/>
    <n v="1006"/>
    <s v="/10/76/79/89/"/>
    <x v="2"/>
    <x v="2"/>
    <n v="21.9"/>
    <n v="6.89"/>
    <s v="27.56"/>
    <s v="/gel-dental-natural-de-roma-e-melaleuca-90g/p"/>
    <m/>
    <m/>
    <m/>
    <m/>
    <s v="2.96"/>
    <n v="0"/>
    <s v="197.51"/>
    <s v="-207.29"/>
    <s v="A Vista, Frete grátis, Esquenta com 65% OFF"/>
    <m/>
    <m/>
    <s v="AA338169857BR"/>
    <s v="tfddmr"/>
    <m/>
    <s v="Piatan"/>
    <s v="Obsolete"/>
    <m/>
    <m/>
    <m/>
    <m/>
    <m/>
    <s v="pagarme"/>
    <m/>
    <n v="3429244819"/>
    <m/>
    <m/>
    <m/>
    <m/>
    <m/>
    <m/>
    <m/>
    <m/>
    <s v="2024-10-23 14:08:56Z"/>
    <m/>
    <m/>
    <s v="3B894BE320E74886B1BCF63419561C33"/>
    <s v="406EA1E3B86D49A284F722C3711E9C58"/>
    <m/>
    <n v="1"/>
    <m/>
    <s v="false"/>
    <n v="0"/>
    <s v="NA"/>
    <s v="NA"/>
    <s v="BRL"/>
    <m/>
    <s v="003003021"/>
    <s v="BRA"/>
    <s v="003003021"/>
    <m/>
    <s v="Faturado"/>
    <m/>
  </r>
  <r>
    <s v="Marketplace"/>
    <x v="92"/>
    <n v="514659"/>
    <d v="2024-10-23T00:00:00"/>
    <x v="92"/>
    <s v="cleydivan"/>
    <s v="wanderley"/>
    <n v="53649605104"/>
    <s v="cleydivan@hotmail.com"/>
    <n v="5562981500238"/>
    <s v="GO"/>
    <s v="Goiânia"/>
    <n v="5161381001442"/>
    <s v="residential"/>
    <s v="cleydivan de Sousa Vanderley"/>
    <s v="Rua FL 32"/>
    <n v="979"/>
    <s v="qd. E lt. 27"/>
    <s v="Residencial Itália"/>
    <m/>
    <s v="74595-307"/>
    <s v="Sedex"/>
    <s v="PN Correios Sedex"/>
    <s v="2024-10-24 14:08:50Z"/>
    <s v="1bd"/>
    <s v="Faturado"/>
    <s v="2024-10-28 09:50:43Z"/>
    <s v="email"/>
    <s v="RD Station"/>
    <s v="filipe_todo_site_com_30_off"/>
    <x v="0"/>
    <s v="Pix"/>
    <n v="1"/>
    <n v="197.51"/>
    <n v="1"/>
    <n v="2201"/>
    <s v="/10/76/78/223/"/>
    <x v="17"/>
    <x v="17"/>
    <n v="49.9"/>
    <n v="15.71"/>
    <s v="15.71"/>
    <s v="/shampoo-hidrata-para-cabelos-ressecados-e-com-quimica-300ml/p"/>
    <m/>
    <m/>
    <m/>
    <m/>
    <s v="0.74"/>
    <n v="0"/>
    <s v="197.51"/>
    <s v="-207.29"/>
    <s v="A Vista, Frete grátis, Esquenta com 65% OFF"/>
    <m/>
    <m/>
    <s v="AA338169857BR"/>
    <s v="tfddmr"/>
    <m/>
    <s v="Piatan"/>
    <s v="Obsolete"/>
    <m/>
    <m/>
    <m/>
    <m/>
    <m/>
    <s v="pagarme"/>
    <m/>
    <n v="3429244819"/>
    <m/>
    <m/>
    <m/>
    <m/>
    <m/>
    <m/>
    <m/>
    <m/>
    <s v="2024-10-23 14:08:56Z"/>
    <m/>
    <m/>
    <s v="3B894BE320E74886B1BCF63419561C33"/>
    <s v="406EA1E3B86D49A284F722C3711E9C58"/>
    <m/>
    <n v="1"/>
    <m/>
    <s v="false"/>
    <n v="0"/>
    <s v="NA"/>
    <s v="NA"/>
    <s v="BRL"/>
    <m/>
    <s v="003003021"/>
    <s v="BRA"/>
    <s v="003003021"/>
    <m/>
    <s v="Faturado"/>
    <m/>
  </r>
  <r>
    <s v="Marketplace"/>
    <x v="92"/>
    <n v="514659"/>
    <d v="2024-10-23T00:00:00"/>
    <x v="92"/>
    <s v="cleydivan"/>
    <s v="wanderley"/>
    <n v="53649605104"/>
    <s v="cleydivan@hotmail.com"/>
    <n v="5562981500238"/>
    <s v="GO"/>
    <s v="Goiânia"/>
    <n v="5161381001442"/>
    <s v="residential"/>
    <s v="cleydivan de Sousa Vanderley"/>
    <s v="Rua FL 32"/>
    <n v="979"/>
    <s v="qd. E lt. 27"/>
    <s v="Residencial Itália"/>
    <m/>
    <s v="74595-307"/>
    <s v="Sedex"/>
    <s v="PN Correios Sedex"/>
    <s v="2024-10-24 14:08:50Z"/>
    <s v="1bd"/>
    <s v="Faturado"/>
    <s v="2024-10-28 09:50:43Z"/>
    <s v="email"/>
    <s v="RD Station"/>
    <s v="filipe_todo_site_com_30_off"/>
    <x v="0"/>
    <s v="Pix"/>
    <n v="1"/>
    <n v="197.51"/>
    <n v="1"/>
    <n v="2103"/>
    <s v="/10/76/78/221/"/>
    <x v="14"/>
    <x v="14"/>
    <n v="59.9"/>
    <n v="18.86"/>
    <s v="18.86"/>
    <s v="/mascara-capilar-detox-piatan-280g/p"/>
    <m/>
    <m/>
    <m/>
    <m/>
    <s v="0.75"/>
    <n v="0"/>
    <s v="197.51"/>
    <s v="-207.29"/>
    <s v="A Vista, Frete grátis, Esquenta com 65% OFF"/>
    <m/>
    <m/>
    <s v="AA338169857BR"/>
    <s v="tfddmr"/>
    <m/>
    <s v="Piatan"/>
    <s v="Obsolete"/>
    <m/>
    <m/>
    <m/>
    <m/>
    <m/>
    <s v="pagarme"/>
    <m/>
    <n v="3429244819"/>
    <m/>
    <m/>
    <m/>
    <m/>
    <m/>
    <m/>
    <m/>
    <m/>
    <s v="2024-10-23 14:08:56Z"/>
    <m/>
    <m/>
    <s v="3B894BE320E74886B1BCF63419561C33"/>
    <s v="406EA1E3B86D49A284F722C3711E9C58"/>
    <m/>
    <n v="1"/>
    <m/>
    <s v="false"/>
    <n v="0"/>
    <s v="NA"/>
    <s v="NA"/>
    <s v="BRL"/>
    <m/>
    <s v="003003021"/>
    <s v="BRA"/>
    <s v="003003021"/>
    <m/>
    <s v="Faturado"/>
    <m/>
  </r>
  <r>
    <s v="Marketplace"/>
    <x v="93"/>
    <n v="514657"/>
    <d v="2024-10-23T00:00:00"/>
    <x v="93"/>
    <s v="ANGELA"/>
    <s v="TEIXEIRA"/>
    <n v="95357521972"/>
    <s v="angelaateixeira99@gmail.com"/>
    <n v="5547999021410"/>
    <s v="SC"/>
    <s v="Gaspar"/>
    <n v="5189103080883"/>
    <s v="residential"/>
    <s v="ANGELA A. TEIXEIRA"/>
    <s v="Rua Barão do Rio Branco"/>
    <n v="461"/>
    <s v="1º andar "/>
    <s v="Sete de Setembro"/>
    <m/>
    <s v="89114-730"/>
    <s v="PAC"/>
    <s v="PN Correios PAC"/>
    <s v="2024-10-31 13:34:03Z"/>
    <s v="6bd"/>
    <s v="Faturado"/>
    <s v="2024-10-28 09:50:41Z"/>
    <s v="cpc"/>
    <s v="meta"/>
    <s v="[GE] [Vendas] Carrinho abandonado"/>
    <x v="0"/>
    <s v="Mastercard"/>
    <n v="5"/>
    <n v="282.58"/>
    <n v="1"/>
    <n v="1403"/>
    <s v="/10/76/79/88/"/>
    <x v="19"/>
    <x v="19"/>
    <n v="29.9"/>
    <n v="29.9"/>
    <s v="29.9"/>
    <s v="/desodorante-roll-on-feminino-75ml/p"/>
    <m/>
    <m/>
    <m/>
    <m/>
    <s v="3.78"/>
    <n v="0"/>
    <s v="282.58"/>
    <s v="-42.72"/>
    <s v="Frete grátis, Esquenta com 65% OFF"/>
    <m/>
    <m/>
    <s v="AK600622094BR"/>
    <s v="tfddmr"/>
    <m/>
    <s v="Piatan"/>
    <s v="Obsolete"/>
    <m/>
    <m/>
    <m/>
    <m/>
    <m/>
    <s v="pagarme"/>
    <n v="824857"/>
    <n v="3429120449"/>
    <n v="3429120449"/>
    <n v="515894"/>
    <s v="0673"/>
    <m/>
    <m/>
    <m/>
    <m/>
    <m/>
    <s v="2024-10-23 13:34:13Z"/>
    <m/>
    <m/>
    <s v="77DF3955C7BD4E8EA8F9C67D3118CADF"/>
    <s v="CEDBC11C48E54A309B754B46A49F5665"/>
    <m/>
    <n v="1"/>
    <m/>
    <s v="false"/>
    <n v="0"/>
    <s v="NA"/>
    <s v="NA"/>
    <s v="BRL"/>
    <m/>
    <s v="003003020"/>
    <s v="BRA"/>
    <s v="003003020"/>
    <m/>
    <s v="Faturado"/>
    <m/>
  </r>
  <r>
    <s v="Marketplace"/>
    <x v="93"/>
    <n v="514657"/>
    <d v="2024-10-23T00:00:00"/>
    <x v="93"/>
    <s v="ANGELA"/>
    <s v="TEIXEIRA"/>
    <n v="95357521972"/>
    <s v="angelaateixeira99@gmail.com"/>
    <n v="5547999021410"/>
    <s v="SC"/>
    <s v="Gaspar"/>
    <n v="5189103080883"/>
    <s v="residential"/>
    <s v="ANGELA A. TEIXEIRA"/>
    <s v="Rua Barão do Rio Branco"/>
    <n v="461"/>
    <s v="1º andar "/>
    <s v="Sete de Setembro"/>
    <m/>
    <s v="89114-730"/>
    <s v="PAC"/>
    <s v="PN Correios PAC"/>
    <s v="2024-10-31 13:34:03Z"/>
    <s v="6bd"/>
    <s v="Faturado"/>
    <s v="2024-10-28 09:50:41Z"/>
    <s v="cpc"/>
    <s v="meta"/>
    <s v="[GE] [Vendas] Carrinho abandonado"/>
    <x v="0"/>
    <s v="Mastercard"/>
    <n v="5"/>
    <n v="282.58"/>
    <n v="1"/>
    <n v="1110"/>
    <s v="/10/76/79/89/"/>
    <x v="3"/>
    <x v="3"/>
    <n v="21.9"/>
    <n v="7.66"/>
    <s v="7.66"/>
    <s v="/gel-dental-natural-de-hortela-com-gengibre-e-melaleuca-90g/p"/>
    <m/>
    <m/>
    <m/>
    <m/>
    <s v="3.75"/>
    <n v="0"/>
    <s v="282.58"/>
    <s v="-42.72"/>
    <s v="Frete grátis, Esquenta com 65% OFF"/>
    <m/>
    <m/>
    <s v="AK600622094BR"/>
    <s v="tfddmr"/>
    <m/>
    <s v="Piatan"/>
    <s v="Obsolete"/>
    <m/>
    <m/>
    <m/>
    <m/>
    <m/>
    <s v="pagarme"/>
    <n v="824857"/>
    <n v="3429120449"/>
    <n v="3429120449"/>
    <n v="515894"/>
    <s v="0673"/>
    <m/>
    <m/>
    <m/>
    <m/>
    <m/>
    <s v="2024-10-23 13:34:13Z"/>
    <m/>
    <m/>
    <s v="77DF3955C7BD4E8EA8F9C67D3118CADF"/>
    <s v="CEDBC11C48E54A309B754B46A49F5665"/>
    <m/>
    <n v="1"/>
    <m/>
    <s v="false"/>
    <n v="0"/>
    <s v="NA"/>
    <s v="NA"/>
    <s v="BRL"/>
    <m/>
    <s v="003003020"/>
    <s v="BRA"/>
    <s v="003003020"/>
    <m/>
    <s v="Faturado"/>
    <m/>
  </r>
  <r>
    <s v="Marketplace"/>
    <x v="93"/>
    <n v="514657"/>
    <d v="2024-10-23T00:00:00"/>
    <x v="93"/>
    <s v="ANGELA"/>
    <s v="TEIXEIRA"/>
    <n v="95357521972"/>
    <s v="angelaateixeira99@gmail.com"/>
    <n v="5547999021410"/>
    <s v="SC"/>
    <s v="Gaspar"/>
    <n v="5189103080883"/>
    <s v="residential"/>
    <s v="ANGELA A. TEIXEIRA"/>
    <s v="Rua Barão do Rio Branco"/>
    <n v="461"/>
    <s v="1º andar "/>
    <s v="Sete de Setembro"/>
    <m/>
    <s v="89114-730"/>
    <s v="PAC"/>
    <s v="PN Correios PAC"/>
    <s v="2024-10-31 13:34:03Z"/>
    <s v="6bd"/>
    <s v="Faturado"/>
    <s v="2024-10-28 09:50:41Z"/>
    <s v="cpc"/>
    <s v="meta"/>
    <s v="[GE] [Vendas] Carrinho abandonado"/>
    <x v="0"/>
    <s v="Mastercard"/>
    <n v="5"/>
    <n v="282.58"/>
    <n v="1"/>
    <n v="1006"/>
    <s v="/10/76/79/89/"/>
    <x v="2"/>
    <x v="2"/>
    <n v="21.9"/>
    <n v="7.66"/>
    <s v="7.66"/>
    <s v="/gel-dental-natural-de-roma-e-melaleuca-90g/p"/>
    <m/>
    <m/>
    <m/>
    <m/>
    <s v="3.73"/>
    <n v="0"/>
    <s v="282.58"/>
    <s v="-42.72"/>
    <s v="Frete grátis, Esquenta com 65% OFF"/>
    <m/>
    <m/>
    <s v="AK600622094BR"/>
    <s v="tfddmr"/>
    <m/>
    <s v="Piatan"/>
    <s v="Obsolete"/>
    <m/>
    <m/>
    <m/>
    <m/>
    <m/>
    <s v="pagarme"/>
    <n v="824857"/>
    <n v="3429120449"/>
    <n v="3429120449"/>
    <n v="515894"/>
    <s v="0673"/>
    <m/>
    <m/>
    <m/>
    <m/>
    <m/>
    <s v="2024-10-23 13:34:13Z"/>
    <m/>
    <m/>
    <s v="77DF3955C7BD4E8EA8F9C67D3118CADF"/>
    <s v="CEDBC11C48E54A309B754B46A49F5665"/>
    <m/>
    <n v="1"/>
    <m/>
    <s v="false"/>
    <n v="0"/>
    <s v="NA"/>
    <s v="NA"/>
    <s v="BRL"/>
    <m/>
    <s v="003003020"/>
    <s v="BRA"/>
    <s v="003003020"/>
    <m/>
    <s v="Faturado"/>
    <m/>
  </r>
  <r>
    <s v="Marketplace"/>
    <x v="93"/>
    <n v="514657"/>
    <d v="2024-10-23T00:00:00"/>
    <x v="93"/>
    <s v="ANGELA"/>
    <s v="TEIXEIRA"/>
    <n v="95357521972"/>
    <s v="angelaateixeira99@gmail.com"/>
    <n v="5547999021410"/>
    <s v="SC"/>
    <s v="Gaspar"/>
    <n v="5189103080883"/>
    <s v="residential"/>
    <s v="ANGELA A. TEIXEIRA"/>
    <s v="Rua Barão do Rio Branco"/>
    <n v="461"/>
    <s v="1º andar "/>
    <s v="Sete de Setembro"/>
    <m/>
    <s v="89114-730"/>
    <s v="PAC"/>
    <s v="PN Correios PAC"/>
    <s v="2024-10-31 13:34:03Z"/>
    <s v="6bd"/>
    <s v="Faturado"/>
    <s v="2024-10-28 09:50:41Z"/>
    <s v="cpc"/>
    <s v="meta"/>
    <s v="[GE] [Vendas] Carrinho abandonado"/>
    <x v="0"/>
    <s v="Mastercard"/>
    <n v="5"/>
    <n v="282.58"/>
    <n v="1"/>
    <n v="5103"/>
    <s v="/10/76/79/88/"/>
    <x v="29"/>
    <x v="29"/>
    <n v="29.9"/>
    <n v="29.9"/>
    <s v="29.9"/>
    <s v="/desodorante-roll-on-masculino-75ml/p"/>
    <m/>
    <m/>
    <m/>
    <m/>
    <s v="3.78"/>
    <n v="0"/>
    <s v="282.58"/>
    <s v="-42.72"/>
    <s v="Frete grátis, Esquenta com 65% OFF"/>
    <m/>
    <m/>
    <s v="AK600622094BR"/>
    <s v="tfddmr"/>
    <m/>
    <s v="Piatan"/>
    <s v="Obsolete"/>
    <m/>
    <m/>
    <m/>
    <m/>
    <m/>
    <s v="pagarme"/>
    <n v="824857"/>
    <n v="3429120449"/>
    <n v="3429120449"/>
    <n v="515894"/>
    <s v="0673"/>
    <m/>
    <m/>
    <m/>
    <m/>
    <m/>
    <s v="2024-10-23 13:34:13Z"/>
    <m/>
    <m/>
    <s v="77DF3955C7BD4E8EA8F9C67D3118CADF"/>
    <s v="CEDBC11C48E54A309B754B46A49F5665"/>
    <m/>
    <n v="1"/>
    <m/>
    <s v="false"/>
    <n v="0"/>
    <s v="NA"/>
    <s v="NA"/>
    <s v="BRL"/>
    <m/>
    <s v="003003020"/>
    <s v="BRA"/>
    <s v="003003020"/>
    <m/>
    <s v="Faturado"/>
    <m/>
  </r>
  <r>
    <s v="Marketplace"/>
    <x v="93"/>
    <n v="514657"/>
    <d v="2024-10-23T00:00:00"/>
    <x v="93"/>
    <s v="ANGELA"/>
    <s v="TEIXEIRA"/>
    <n v="95357521972"/>
    <s v="angelaateixeira99@gmail.com"/>
    <n v="5547999021410"/>
    <s v="SC"/>
    <s v="Gaspar"/>
    <n v="5189103080883"/>
    <s v="residential"/>
    <s v="ANGELA A. TEIXEIRA"/>
    <s v="Rua Barão do Rio Branco"/>
    <n v="461"/>
    <s v="1º andar "/>
    <s v="Sete de Setembro"/>
    <m/>
    <s v="89114-730"/>
    <s v="PAC"/>
    <s v="PN Correios PAC"/>
    <s v="2024-10-31 13:34:03Z"/>
    <s v="6bd"/>
    <s v="Faturado"/>
    <s v="2024-10-28 09:50:41Z"/>
    <s v="cpc"/>
    <s v="meta"/>
    <s v="[GE] [Vendas] Carrinho abandonado"/>
    <x v="0"/>
    <s v="Mastercard"/>
    <n v="5"/>
    <n v="282.58"/>
    <n v="1"/>
    <n v="141653"/>
    <s v="/10/76/78/99/"/>
    <x v="37"/>
    <x v="37"/>
    <n v="69.900000000000006"/>
    <n v="69.900000000000006"/>
    <s v="69.9"/>
    <s v="/mascara-liquida-spray-proteina-de-arroz-100-ml/p"/>
    <m/>
    <m/>
    <m/>
    <m/>
    <s v="3.73"/>
    <n v="0"/>
    <s v="282.58"/>
    <s v="-42.72"/>
    <s v="Frete grátis, Esquenta com 65% OFF"/>
    <m/>
    <m/>
    <s v="AK600622094BR"/>
    <s v="tfddmr"/>
    <m/>
    <s v="Piatan"/>
    <s v="Obsolete"/>
    <m/>
    <m/>
    <m/>
    <m/>
    <m/>
    <s v="pagarme"/>
    <n v="824857"/>
    <n v="3429120449"/>
    <n v="3429120449"/>
    <n v="515894"/>
    <s v="0673"/>
    <m/>
    <m/>
    <m/>
    <m/>
    <m/>
    <s v="2024-10-23 13:34:13Z"/>
    <m/>
    <m/>
    <s v="77DF3955C7BD4E8EA8F9C67D3118CADF"/>
    <s v="CEDBC11C48E54A309B754B46A49F5665"/>
    <m/>
    <n v="1"/>
    <m/>
    <s v="false"/>
    <n v="0"/>
    <s v="NA"/>
    <s v="NA"/>
    <s v="BRL"/>
    <m/>
    <s v="003003020"/>
    <s v="BRA"/>
    <s v="003003020"/>
    <m/>
    <s v="Faturado"/>
    <m/>
  </r>
  <r>
    <s v="Marketplace"/>
    <x v="93"/>
    <n v="514657"/>
    <d v="2024-10-23T00:00:00"/>
    <x v="93"/>
    <s v="ANGELA"/>
    <s v="TEIXEIRA"/>
    <n v="95357521972"/>
    <s v="angelaateixeira99@gmail.com"/>
    <n v="5547999021410"/>
    <s v="SC"/>
    <s v="Gaspar"/>
    <n v="5189103080883"/>
    <s v="residential"/>
    <s v="ANGELA A. TEIXEIRA"/>
    <s v="Rua Barão do Rio Branco"/>
    <n v="461"/>
    <s v="1º andar "/>
    <s v="Sete de Setembro"/>
    <m/>
    <s v="89114-730"/>
    <s v="PAC"/>
    <s v="PN Correios PAC"/>
    <s v="2024-10-31 13:34:03Z"/>
    <s v="6bd"/>
    <s v="Faturado"/>
    <s v="2024-10-28 09:50:41Z"/>
    <s v="cpc"/>
    <s v="meta"/>
    <s v="[GE] [Vendas] Carrinho abandonado"/>
    <x v="0"/>
    <s v="Mastercard"/>
    <n v="5"/>
    <n v="282.58"/>
    <n v="1"/>
    <n v="1111"/>
    <s v="/10/76/79/89/"/>
    <x v="6"/>
    <x v="6"/>
    <n v="21.9"/>
    <n v="7.66"/>
    <s v="7.66"/>
    <s v="/gel-dental-natural-de-carvao-ativado-90g/p"/>
    <m/>
    <m/>
    <m/>
    <m/>
    <s v="3.73"/>
    <n v="0"/>
    <s v="282.58"/>
    <s v="-42.72"/>
    <s v="Frete grátis, Esquenta com 65% OFF"/>
    <m/>
    <m/>
    <s v="AK600622094BR"/>
    <s v="tfddmr"/>
    <m/>
    <s v="Piatan"/>
    <s v="Obsolete"/>
    <m/>
    <m/>
    <m/>
    <m/>
    <m/>
    <s v="pagarme"/>
    <n v="824857"/>
    <n v="3429120449"/>
    <n v="3429120449"/>
    <n v="515894"/>
    <s v="0673"/>
    <m/>
    <m/>
    <m/>
    <m/>
    <m/>
    <s v="2024-10-23 13:34:13Z"/>
    <m/>
    <m/>
    <s v="77DF3955C7BD4E8EA8F9C67D3118CADF"/>
    <s v="CEDBC11C48E54A309B754B46A49F5665"/>
    <m/>
    <n v="1"/>
    <m/>
    <s v="false"/>
    <n v="0"/>
    <s v="NA"/>
    <s v="NA"/>
    <s v="BRL"/>
    <m/>
    <s v="003003020"/>
    <s v="BRA"/>
    <s v="003003020"/>
    <m/>
    <s v="Faturado"/>
    <m/>
  </r>
  <r>
    <s v="Marketplace"/>
    <x v="93"/>
    <n v="514657"/>
    <d v="2024-10-23T00:00:00"/>
    <x v="93"/>
    <s v="ANGELA"/>
    <s v="TEIXEIRA"/>
    <n v="95357521972"/>
    <s v="angelaateixeira99@gmail.com"/>
    <n v="5547999021410"/>
    <s v="SC"/>
    <s v="Gaspar"/>
    <n v="5189103080883"/>
    <s v="residential"/>
    <s v="ANGELA A. TEIXEIRA"/>
    <s v="Rua Barão do Rio Branco"/>
    <n v="461"/>
    <s v="1º andar "/>
    <s v="Sete de Setembro"/>
    <m/>
    <s v="89114-730"/>
    <s v="PAC"/>
    <s v="PN Correios PAC"/>
    <s v="2024-10-31 13:34:03Z"/>
    <s v="6bd"/>
    <s v="Faturado"/>
    <s v="2024-10-28 09:50:41Z"/>
    <s v="cpc"/>
    <s v="meta"/>
    <s v="[GE] [Vendas] Carrinho abandonado"/>
    <x v="0"/>
    <s v="Mastercard"/>
    <n v="5"/>
    <n v="282.58"/>
    <n v="1"/>
    <n v="143029"/>
    <s v="/10/76/82/96/"/>
    <x v="23"/>
    <x v="23"/>
    <n v="129.9"/>
    <n v="129.9"/>
    <s v="129.9"/>
    <s v="/protetor-solar-facial-mineral-sunveg-fps-70-bege-medio-50ml/p"/>
    <m/>
    <m/>
    <m/>
    <m/>
    <s v="3.78"/>
    <n v="0"/>
    <s v="282.58"/>
    <s v="-42.72"/>
    <s v="Frete grátis, Esquenta com 65% OFF"/>
    <m/>
    <m/>
    <s v="AK600622094BR"/>
    <s v="tfddmr"/>
    <m/>
    <s v="Piatan"/>
    <s v="Obsolete"/>
    <m/>
    <m/>
    <m/>
    <m/>
    <m/>
    <s v="pagarme"/>
    <n v="824857"/>
    <n v="3429120449"/>
    <n v="3429120449"/>
    <n v="515894"/>
    <s v="0673"/>
    <m/>
    <m/>
    <m/>
    <m/>
    <m/>
    <s v="2024-10-23 13:34:13Z"/>
    <m/>
    <m/>
    <s v="77DF3955C7BD4E8EA8F9C67D3118CADF"/>
    <s v="CEDBC11C48E54A309B754B46A49F5665"/>
    <m/>
    <n v="1"/>
    <m/>
    <s v="false"/>
    <n v="0"/>
    <s v="NA"/>
    <s v="NA"/>
    <s v="BRL"/>
    <m/>
    <s v="003003020"/>
    <s v="BRA"/>
    <s v="003003020"/>
    <m/>
    <s v="Faturado"/>
    <m/>
  </r>
  <r>
    <s v="Marketplace"/>
    <x v="94"/>
    <n v="514831"/>
    <d v="2024-10-27T00:00:00"/>
    <x v="94"/>
    <s v="Jéssica "/>
    <s v="Oliveira "/>
    <n v="16858732780"/>
    <s v="jessicajmo02@gmail.com"/>
    <n v="5521988839423"/>
    <s v="RJ"/>
    <s v="Rio de Janeiro"/>
    <n v="5190215188635"/>
    <s v="residential"/>
    <s v="Jéssica  Oliveira "/>
    <s v="Estrada Coronel Vieira"/>
    <n v="108"/>
    <s v="Bl 02 apt 105"/>
    <s v="Irajá"/>
    <m/>
    <s v="21220-310"/>
    <s v="Jadlog"/>
    <s v="PN Jadlog"/>
    <s v="2024-11-04 08:00:00Z"/>
    <s v="6bd"/>
    <s v="Faturado"/>
    <s v="2024-10-28 15:07:53Z"/>
    <m/>
    <m/>
    <m/>
    <x v="0"/>
    <s v="Mastercard"/>
    <n v="5"/>
    <n v="102.78"/>
    <n v="1"/>
    <n v="1111"/>
    <s v="/10/76/79/89/"/>
    <x v="6"/>
    <x v="6"/>
    <n v="21.9"/>
    <n v="7.66"/>
    <s v="7.66"/>
    <s v="/gel-dental-natural-de-carvao-ativado-90g/p"/>
    <m/>
    <m/>
    <m/>
    <m/>
    <s v="4.32"/>
    <n v="0"/>
    <s v="102.78"/>
    <s v="-42.72"/>
    <s v="Esquenta com 65% OFF, Frete grátis"/>
    <m/>
    <m/>
    <s v="06367100008881"/>
    <s v="tfddmr"/>
    <m/>
    <s v="Piatan"/>
    <s v="Obsolete"/>
    <m/>
    <m/>
    <m/>
    <m/>
    <m/>
    <s v="pagarme"/>
    <n v="643901"/>
    <n v="3450357021"/>
    <n v="3450357021"/>
    <n v="550209"/>
    <n v="9612"/>
    <m/>
    <m/>
    <m/>
    <m/>
    <m/>
    <s v="2024-10-27 20:34:00Z"/>
    <m/>
    <m/>
    <s v="B1BDF34809ED48FDB0592F2EA6AA34A9"/>
    <s v="756D1CEAAA0B4CA88569F443402B0D32"/>
    <m/>
    <n v="1"/>
    <m/>
    <s v="false"/>
    <n v="0"/>
    <s v="NA"/>
    <s v="NA"/>
    <s v="BRL"/>
    <m/>
    <s v="003003058"/>
    <s v="BRA"/>
    <s v="003003058"/>
    <m/>
    <s v="Faturado"/>
    <m/>
  </r>
  <r>
    <s v="Marketplace"/>
    <x v="94"/>
    <n v="514831"/>
    <d v="2024-10-27T00:00:00"/>
    <x v="94"/>
    <s v="Jéssica "/>
    <s v="Oliveira "/>
    <n v="16858732780"/>
    <s v="jessicajmo02@gmail.com"/>
    <n v="5521988839423"/>
    <s v="RJ"/>
    <s v="Rio de Janeiro"/>
    <n v="5190215188635"/>
    <s v="residential"/>
    <s v="Jéssica  Oliveira "/>
    <s v="Estrada Coronel Vieira"/>
    <n v="108"/>
    <s v="Bl 02 apt 105"/>
    <s v="Irajá"/>
    <m/>
    <s v="21220-310"/>
    <s v="Jadlog"/>
    <s v="PN Jadlog"/>
    <s v="2024-11-04 08:00:00Z"/>
    <s v="6bd"/>
    <s v="Faturado"/>
    <s v="2024-10-28 15:07:53Z"/>
    <m/>
    <m/>
    <m/>
    <x v="0"/>
    <s v="Mastercard"/>
    <n v="5"/>
    <n v="102.78"/>
    <n v="1"/>
    <n v="1110"/>
    <s v="/10/76/79/89/"/>
    <x v="3"/>
    <x v="3"/>
    <n v="21.9"/>
    <n v="7.66"/>
    <s v="7.66"/>
    <s v="/gel-dental-natural-de-hortela-com-gengibre-e-melaleuca-90g/p"/>
    <m/>
    <m/>
    <m/>
    <m/>
    <s v="4.31"/>
    <n v="0"/>
    <s v="102.78"/>
    <s v="-42.72"/>
    <s v="Esquenta com 65% OFF, Frete grátis"/>
    <m/>
    <m/>
    <s v="06367100008881"/>
    <s v="tfddmr"/>
    <m/>
    <s v="Piatan"/>
    <s v="Obsolete"/>
    <m/>
    <m/>
    <m/>
    <m/>
    <m/>
    <s v="pagarme"/>
    <n v="643901"/>
    <n v="3450357021"/>
    <n v="3450357021"/>
    <n v="550209"/>
    <n v="9612"/>
    <m/>
    <m/>
    <m/>
    <m/>
    <m/>
    <s v="2024-10-27 20:34:00Z"/>
    <m/>
    <m/>
    <s v="B1BDF34809ED48FDB0592F2EA6AA34A9"/>
    <s v="756D1CEAAA0B4CA88569F443402B0D32"/>
    <m/>
    <n v="1"/>
    <m/>
    <s v="false"/>
    <n v="0"/>
    <s v="NA"/>
    <s v="NA"/>
    <s v="BRL"/>
    <m/>
    <s v="003003058"/>
    <s v="BRA"/>
    <s v="003003058"/>
    <m/>
    <s v="Faturado"/>
    <m/>
  </r>
  <r>
    <s v="Marketplace"/>
    <x v="94"/>
    <n v="514831"/>
    <d v="2024-10-27T00:00:00"/>
    <x v="94"/>
    <s v="Jéssica "/>
    <s v="Oliveira "/>
    <n v="16858732780"/>
    <s v="jessicajmo02@gmail.com"/>
    <n v="5521988839423"/>
    <s v="RJ"/>
    <s v="Rio de Janeiro"/>
    <n v="5190215188635"/>
    <s v="residential"/>
    <s v="Jéssica  Oliveira "/>
    <s v="Estrada Coronel Vieira"/>
    <n v="108"/>
    <s v="Bl 02 apt 105"/>
    <s v="Irajá"/>
    <m/>
    <s v="21220-310"/>
    <s v="Jadlog"/>
    <s v="PN Jadlog"/>
    <s v="2024-11-04 08:00:00Z"/>
    <s v="6bd"/>
    <s v="Faturado"/>
    <s v="2024-10-28 15:07:53Z"/>
    <m/>
    <m/>
    <m/>
    <x v="0"/>
    <s v="Mastercard"/>
    <n v="5"/>
    <n v="102.78"/>
    <n v="1"/>
    <n v="1006"/>
    <s v="/10/76/79/89/"/>
    <x v="2"/>
    <x v="2"/>
    <n v="21.9"/>
    <n v="7.66"/>
    <s v="7.66"/>
    <s v="/gel-dental-natural-de-roma-e-melaleuca-90g/p"/>
    <m/>
    <m/>
    <m/>
    <m/>
    <s v="4.31"/>
    <n v="0"/>
    <s v="102.78"/>
    <s v="-42.72"/>
    <s v="Esquenta com 65% OFF, Frete grátis"/>
    <m/>
    <m/>
    <s v="06367100008881"/>
    <s v="tfddmr"/>
    <m/>
    <s v="Piatan"/>
    <s v="Obsolete"/>
    <m/>
    <m/>
    <m/>
    <m/>
    <m/>
    <s v="pagarme"/>
    <n v="643901"/>
    <n v="3450357021"/>
    <n v="3450357021"/>
    <n v="550209"/>
    <n v="9612"/>
    <m/>
    <m/>
    <m/>
    <m/>
    <m/>
    <s v="2024-10-27 20:34:00Z"/>
    <m/>
    <m/>
    <s v="B1BDF34809ED48FDB0592F2EA6AA34A9"/>
    <s v="756D1CEAAA0B4CA88569F443402B0D32"/>
    <m/>
    <n v="1"/>
    <m/>
    <s v="false"/>
    <n v="0"/>
    <s v="NA"/>
    <s v="NA"/>
    <s v="BRL"/>
    <m/>
    <s v="003003058"/>
    <s v="BRA"/>
    <s v="003003058"/>
    <m/>
    <s v="Faturado"/>
    <m/>
  </r>
  <r>
    <s v="Marketplace"/>
    <x v="94"/>
    <n v="514831"/>
    <d v="2024-10-27T00:00:00"/>
    <x v="94"/>
    <s v="Jéssica "/>
    <s v="Oliveira "/>
    <n v="16858732780"/>
    <s v="jessicajmo02@gmail.com"/>
    <n v="5521988839423"/>
    <s v="RJ"/>
    <s v="Rio de Janeiro"/>
    <n v="5190215188635"/>
    <s v="residential"/>
    <s v="Jéssica  Oliveira "/>
    <s v="Estrada Coronel Vieira"/>
    <n v="108"/>
    <s v="Bl 02 apt 105"/>
    <s v="Irajá"/>
    <m/>
    <s v="21220-310"/>
    <s v="Jadlog"/>
    <s v="PN Jadlog"/>
    <s v="2024-11-04 08:00:00Z"/>
    <s v="6bd"/>
    <s v="Faturado"/>
    <s v="2024-10-28 15:07:53Z"/>
    <m/>
    <m/>
    <m/>
    <x v="0"/>
    <s v="Mastercard"/>
    <n v="5"/>
    <n v="102.78"/>
    <n v="1"/>
    <n v="3101"/>
    <s v="/10/76/82/101/"/>
    <x v="46"/>
    <x v="46"/>
    <n v="49.9"/>
    <n v="49.9"/>
    <s v="49.9"/>
    <s v="/gel-esfoliante-facial-piatan-detox-80g/p"/>
    <m/>
    <m/>
    <m/>
    <m/>
    <s v="4.31"/>
    <n v="0"/>
    <s v="102.78"/>
    <s v="-42.72"/>
    <s v="Esquenta com 65% OFF, Frete grátis"/>
    <m/>
    <m/>
    <s v="06367100008881"/>
    <s v="tfddmr"/>
    <m/>
    <s v="Piatan"/>
    <s v="Obsolete"/>
    <m/>
    <m/>
    <m/>
    <m/>
    <m/>
    <s v="pagarme"/>
    <n v="643901"/>
    <n v="3450357021"/>
    <n v="3450357021"/>
    <n v="550209"/>
    <n v="9612"/>
    <m/>
    <m/>
    <m/>
    <m/>
    <m/>
    <s v="2024-10-27 20:34:00Z"/>
    <m/>
    <m/>
    <s v="B1BDF34809ED48FDB0592F2EA6AA34A9"/>
    <s v="756D1CEAAA0B4CA88569F443402B0D32"/>
    <m/>
    <n v="1"/>
    <m/>
    <s v="false"/>
    <n v="0"/>
    <s v="NA"/>
    <s v="NA"/>
    <s v="BRL"/>
    <m/>
    <s v="003003058"/>
    <s v="BRA"/>
    <s v="003003058"/>
    <m/>
    <s v="Faturado"/>
    <m/>
  </r>
  <r>
    <s v="Marketplace"/>
    <x v="94"/>
    <n v="514831"/>
    <d v="2024-10-27T00:00:00"/>
    <x v="94"/>
    <s v="Jéssica "/>
    <s v="Oliveira "/>
    <n v="16858732780"/>
    <s v="jessicajmo02@gmail.com"/>
    <n v="5521988839423"/>
    <s v="RJ"/>
    <s v="Rio de Janeiro"/>
    <n v="5190215188635"/>
    <s v="residential"/>
    <s v="Jéssica  Oliveira "/>
    <s v="Estrada Coronel Vieira"/>
    <n v="108"/>
    <s v="Bl 02 apt 105"/>
    <s v="Irajá"/>
    <m/>
    <s v="21220-310"/>
    <s v="Jadlog"/>
    <s v="PN Jadlog"/>
    <s v="2024-11-04 08:00:00Z"/>
    <s v="6bd"/>
    <s v="Faturado"/>
    <s v="2024-10-28 15:07:53Z"/>
    <m/>
    <m/>
    <m/>
    <x v="0"/>
    <s v="Mastercard"/>
    <n v="5"/>
    <n v="102.78"/>
    <n v="1"/>
    <n v="1403"/>
    <s v="/10/76/79/88/"/>
    <x v="19"/>
    <x v="19"/>
    <n v="29.9"/>
    <n v="29.9"/>
    <s v="29.9"/>
    <s v="/desodorante-roll-on-feminino-75ml/p"/>
    <m/>
    <m/>
    <m/>
    <m/>
    <s v="4.37"/>
    <n v="0"/>
    <s v="102.78"/>
    <s v="-42.72"/>
    <s v="Esquenta com 65% OFF, Frete grátis"/>
    <m/>
    <m/>
    <s v="06367100008881"/>
    <s v="tfddmr"/>
    <m/>
    <s v="Piatan"/>
    <s v="Obsolete"/>
    <m/>
    <m/>
    <m/>
    <m/>
    <m/>
    <s v="pagarme"/>
    <n v="643901"/>
    <n v="3450357021"/>
    <n v="3450357021"/>
    <n v="550209"/>
    <n v="9612"/>
    <m/>
    <m/>
    <m/>
    <m/>
    <m/>
    <s v="2024-10-27 20:34:00Z"/>
    <m/>
    <m/>
    <s v="B1BDF34809ED48FDB0592F2EA6AA34A9"/>
    <s v="756D1CEAAA0B4CA88569F443402B0D32"/>
    <m/>
    <n v="1"/>
    <m/>
    <s v="false"/>
    <n v="0"/>
    <s v="NA"/>
    <s v="NA"/>
    <s v="BRL"/>
    <m/>
    <s v="003003058"/>
    <s v="BRA"/>
    <s v="003003058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142817"/>
    <s v="/10/76/80/92/"/>
    <x v="5"/>
    <x v="5"/>
    <n v="99.9"/>
    <n v="31.46"/>
    <s v="31.46"/>
    <s v="/deo-colonia-splash-cereja-do-cerrado-120ml/p"/>
    <m/>
    <m/>
    <m/>
    <m/>
    <s v="5.84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1403"/>
    <s v="/10/76/79/88/"/>
    <x v="19"/>
    <x v="19"/>
    <n v="29.9"/>
    <n v="26.91"/>
    <s v="26.91"/>
    <s v="/desodorante-roll-on-feminino-75ml/p"/>
    <m/>
    <m/>
    <m/>
    <m/>
    <s v="0.01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1111"/>
    <s v="/10/76/79/89/"/>
    <x v="6"/>
    <x v="6"/>
    <n v="21.9"/>
    <n v="6.89"/>
    <s v="6.89"/>
    <s v="/gel-dental-natural-de-carvao-ativado-90g/p"/>
    <m/>
    <m/>
    <m/>
    <m/>
    <s v="0.01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142814"/>
    <s v="/10/76/98/103/"/>
    <x v="47"/>
    <x v="47"/>
    <n v="79.900000000000006"/>
    <n v="71.91"/>
    <s v="71.91"/>
    <s v="/balm-de-tratamento-labial-pracaxi-3-80g/p"/>
    <m/>
    <m/>
    <m/>
    <m/>
    <s v="0.01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61050"/>
    <s v="/10/76/80/92/"/>
    <x v="4"/>
    <x v="4"/>
    <n v="99.9"/>
    <n v="31.46"/>
    <s v="31.46"/>
    <s v="/deo-colonia-splash-seriguela-120ml-piatan/p"/>
    <m/>
    <m/>
    <m/>
    <m/>
    <s v="5.85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2201"/>
    <s v="/10/76/78/223/"/>
    <x v="17"/>
    <x v="17"/>
    <n v="49.9"/>
    <n v="15.71"/>
    <s v="15.71"/>
    <s v="/shampoo-hidrata-para-cabelos-ressecados-e-com-quimica-300ml/p"/>
    <m/>
    <m/>
    <m/>
    <m/>
    <s v="0.01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61030"/>
    <s v="/10/76/80/92/"/>
    <x v="11"/>
    <x v="11"/>
    <n v="99.9"/>
    <n v="31.46"/>
    <s v="31.46"/>
    <s v="/deo-colonia-splash-pitanga-120ml-piatan/p"/>
    <m/>
    <m/>
    <m/>
    <m/>
    <s v="5.85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142796"/>
    <s v="/10/76/79/87/"/>
    <x v="0"/>
    <x v="0"/>
    <n v="34.9"/>
    <n v="31.41"/>
    <s v="31.41"/>
    <s v="/sabonete-liquido-intimo-oleo-de-coco-aloe-vera-150-ml/p"/>
    <m/>
    <m/>
    <m/>
    <m/>
    <s v="0.01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61010"/>
    <s v="/10/76/80/92/"/>
    <x v="7"/>
    <x v="7"/>
    <n v="99.9"/>
    <n v="31.46"/>
    <s v="31.46"/>
    <s v="/deo-colonia-splash-jasmim-manaca-120ml-piatan/p"/>
    <m/>
    <m/>
    <m/>
    <m/>
    <s v="5.85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1"/>
    <n v="142795"/>
    <s v="/10/76/79/87/"/>
    <x v="24"/>
    <x v="24"/>
    <n v="34.9"/>
    <n v="31.41"/>
    <s v="31.41"/>
    <s v="/sabonete-liquido-intimo-melaleuca-aloe-vera-150-ml/p"/>
    <m/>
    <m/>
    <m/>
    <m/>
    <s v="0.01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5"/>
    <n v="514655"/>
    <d v="2024-10-23T00:00:00"/>
    <x v="95"/>
    <s v="Rita"/>
    <s v="Vieira "/>
    <n v="29865290898"/>
    <s v="ritadecassiafvieira@hotmail.com"/>
    <n v="5511991148412"/>
    <s v="SP"/>
    <s v="Atibaia"/>
    <n v="5189086126722"/>
    <s v="residential"/>
    <s v="Rita Vieira "/>
    <s v="Rua Independência"/>
    <n v="175"/>
    <s v="Casa"/>
    <s v="Vila Rica"/>
    <m/>
    <s v="12940-342"/>
    <s v="PAC"/>
    <s v="PN Correios PAC"/>
    <s v="2024-10-31 11:59:50Z"/>
    <s v="6bd"/>
    <s v="Faturado"/>
    <s v="2024-10-28 09:50:36Z"/>
    <s v="cpc"/>
    <s v="meta"/>
    <s v="[GE] [Vendas] Remarketing"/>
    <x v="0"/>
    <s v="Pix"/>
    <n v="1"/>
    <n v="372.96"/>
    <n v="2"/>
    <n v="142828"/>
    <s v="/10/76/79/87/"/>
    <x v="21"/>
    <x v="21"/>
    <n v="49.9"/>
    <n v="31.44"/>
    <s v="62.88"/>
    <s v="/sabonete-intimo-feminino-em-barra-oleo-de-melaleuca-aloe-vera-80g/p"/>
    <m/>
    <m/>
    <m/>
    <m/>
    <s v="0.01"/>
    <n v="0"/>
    <s v="372.96"/>
    <s v="-377.84"/>
    <s v="Esquenta com 65% OFF, A Vista, Frete grátis, Compre e Ganhe"/>
    <m/>
    <m/>
    <s v="AK600620178BR"/>
    <s v="tfddmr"/>
    <m/>
    <s v="Piatan"/>
    <s v="Obsolete"/>
    <m/>
    <m/>
    <m/>
    <m/>
    <m/>
    <s v="pagarme"/>
    <m/>
    <n v="3428679524"/>
    <m/>
    <m/>
    <m/>
    <m/>
    <m/>
    <m/>
    <m/>
    <m/>
    <s v="2024-10-23 11:59:59Z"/>
    <m/>
    <m/>
    <s v="6D25BBF4DB1D400E9F85E69563BDD73A"/>
    <s v="6BC598839BEB4B878ECE230648DCCFEB"/>
    <m/>
    <n v="1"/>
    <m/>
    <s v="false"/>
    <n v="0"/>
    <s v="NA"/>
    <s v="NA"/>
    <s v="BRL"/>
    <m/>
    <s v="003003017"/>
    <s v="BRA"/>
    <s v="003003017"/>
    <m/>
    <s v="Faturado"/>
    <m/>
  </r>
  <r>
    <s v="Marketplace"/>
    <x v="96"/>
    <n v="514829"/>
    <d v="2024-10-27T00:00:00"/>
    <x v="96"/>
    <s v="Adriana "/>
    <s v="Alencar"/>
    <n v="26378241821"/>
    <s v="drika_leitte@hotmail.com"/>
    <n v="5511971142390"/>
    <s v="SP"/>
    <s v="Osasco"/>
    <n v="5190202098099"/>
    <s v="residential"/>
    <s v="Adriana  Alencar"/>
    <s v="Passagem Rosângela Donata de Oliveira"/>
    <n v="148"/>
    <s v="Ap 6 torre 2"/>
    <s v="Aliança"/>
    <m/>
    <s v="06236-110"/>
    <s v="Jadlog"/>
    <s v="PN Jadlog"/>
    <s v="2024-10-31 08:00:00Z"/>
    <s v="4bd"/>
    <s v="Faturado"/>
    <s v="2024-10-28 15:07:54Z"/>
    <m/>
    <m/>
    <m/>
    <x v="1"/>
    <s v="Pix"/>
    <n v="1"/>
    <n v="62.58"/>
    <n v="3"/>
    <n v="2201"/>
    <s v="/10/76/78/223/"/>
    <x v="17"/>
    <x v="17"/>
    <n v="49.9"/>
    <n v="14.14"/>
    <s v="42.42"/>
    <s v="/shampoo-hidrata-para-cabelos-ressecados-e-com-quimica-300ml/p"/>
    <m/>
    <m/>
    <m/>
    <m/>
    <s v="20.16"/>
    <s v="20.16"/>
    <s v="62.58"/>
    <s v="-107.28"/>
    <s v="Esquenta com 65% OFF, A Vista, Primeira Compra"/>
    <m/>
    <m/>
    <s v="06367100008882"/>
    <s v="tfddmr"/>
    <m/>
    <s v="Piatan"/>
    <s v="Obsolete"/>
    <m/>
    <m/>
    <m/>
    <m/>
    <m/>
    <s v="pagarme"/>
    <m/>
    <n v="3450035918"/>
    <m/>
    <m/>
    <m/>
    <m/>
    <m/>
    <m/>
    <m/>
    <m/>
    <s v="2024-10-27 19:19:47Z"/>
    <m/>
    <m/>
    <s v="5DADA9AFDF4A433F9D1352A8174DA5A5"/>
    <s v="EB57614CBCB14B90ADF976A3D592C8AE"/>
    <m/>
    <n v="1"/>
    <m/>
    <s v="false"/>
    <n v="0"/>
    <s v="NA"/>
    <s v="NA"/>
    <s v="BRL"/>
    <m/>
    <s v="003003059"/>
    <s v="BRA"/>
    <s v="003003059"/>
    <m/>
    <s v="Faturado"/>
    <m/>
  </r>
  <r>
    <s v="Marketplace"/>
    <x v="97"/>
    <n v="514827"/>
    <d v="2024-10-27T00:00:00"/>
    <x v="97"/>
    <s v="Valéria"/>
    <s v="Loeschke "/>
    <n v="34003386809"/>
    <s v="valerialoeschke@gmail.com"/>
    <n v="5511941439963"/>
    <s v="SP"/>
    <s v="Itu"/>
    <n v="5190183573279"/>
    <s v="residential"/>
    <s v="Valéria Loeschke "/>
    <s v="Rua Portugal"/>
    <n v="26"/>
    <s v="Ap 23"/>
    <s v="Vila Roma"/>
    <m/>
    <s v="13310-440"/>
    <s v="PAC"/>
    <s v="PN Correios PAC"/>
    <s v="2024-11-05 08:00:00Z"/>
    <s v="7bd"/>
    <s v="Faturado"/>
    <s v="2024-10-28 16:05:59Z"/>
    <s v="cpc"/>
    <s v="meta"/>
    <s v="[GE] [Vendas] Remarketing"/>
    <x v="0"/>
    <s v="Visa"/>
    <n v="3"/>
    <n v="67.86"/>
    <n v="4"/>
    <n v="1110"/>
    <s v="/10/76/79/89/"/>
    <x v="3"/>
    <x v="3"/>
    <n v="21.9"/>
    <n v="7.66"/>
    <s v="30.64"/>
    <s v="/gel-dental-natural-de-hortela-com-gengibre-e-melaleuca-90g/p"/>
    <m/>
    <m/>
    <m/>
    <m/>
    <s v="14.6"/>
    <s v="14.6"/>
    <s v="67.86"/>
    <s v="-85.44"/>
    <s v="Esquenta com 65% OFF"/>
    <m/>
    <m/>
    <s v="AK608116417BR"/>
    <s v="tfddmr"/>
    <m/>
    <s v="Piatan"/>
    <s v="Obsolete"/>
    <m/>
    <m/>
    <m/>
    <m/>
    <m/>
    <s v="pagarme"/>
    <n v="265072"/>
    <n v="3449669020"/>
    <n v="3449669020"/>
    <n v="407843"/>
    <n v="1176"/>
    <m/>
    <m/>
    <m/>
    <m/>
    <m/>
    <s v="2024-10-27 17:36:28Z"/>
    <m/>
    <m/>
    <s v="39DA15C1208E4E5EB8AA13B1CA8637EF"/>
    <s v="B2B425AB85134DC288B24061F6B1A489"/>
    <m/>
    <n v="1"/>
    <m/>
    <s v="false"/>
    <n v="0"/>
    <s v="NA"/>
    <s v="NA"/>
    <s v="BRL"/>
    <m/>
    <s v="003003073"/>
    <s v="BRA"/>
    <s v="003003073"/>
    <m/>
    <s v="Faturado"/>
    <m/>
  </r>
  <r>
    <s v="Marketplace"/>
    <x v="97"/>
    <n v="514827"/>
    <d v="2024-10-27T00:00:00"/>
    <x v="97"/>
    <s v="Valéria"/>
    <s v="Loeschke "/>
    <n v="34003386809"/>
    <s v="valerialoeschke@gmail.com"/>
    <n v="5511941439963"/>
    <s v="SP"/>
    <s v="Itu"/>
    <n v="5190183573279"/>
    <s v="residential"/>
    <s v="Valéria Loeschke "/>
    <s v="Rua Portugal"/>
    <n v="26"/>
    <s v="Ap 23"/>
    <s v="Vila Roma"/>
    <m/>
    <s v="13310-440"/>
    <s v="PAC"/>
    <s v="PN Correios PAC"/>
    <s v="2024-11-05 08:00:00Z"/>
    <s v="7bd"/>
    <s v="Faturado"/>
    <s v="2024-10-28 16:05:59Z"/>
    <s v="cpc"/>
    <s v="meta"/>
    <s v="[GE] [Vendas] Remarketing"/>
    <x v="0"/>
    <s v="Visa"/>
    <n v="3"/>
    <n v="67.86"/>
    <n v="2"/>
    <n v="1111"/>
    <s v="/10/76/79/89/"/>
    <x v="6"/>
    <x v="6"/>
    <n v="21.9"/>
    <n v="7.66"/>
    <s v="15.32"/>
    <s v="/gel-dental-natural-de-carvao-ativado-90g/p"/>
    <m/>
    <m/>
    <m/>
    <m/>
    <s v="7.3"/>
    <s v="7.3"/>
    <s v="67.86"/>
    <s v="-85.44"/>
    <s v="Esquenta com 65% OFF"/>
    <m/>
    <m/>
    <s v="AK608116417BR"/>
    <s v="tfddmr"/>
    <m/>
    <s v="Piatan"/>
    <s v="Obsolete"/>
    <m/>
    <m/>
    <m/>
    <m/>
    <m/>
    <s v="pagarme"/>
    <n v="265072"/>
    <n v="3449669020"/>
    <n v="3449669020"/>
    <n v="407843"/>
    <n v="1176"/>
    <m/>
    <m/>
    <m/>
    <m/>
    <m/>
    <s v="2024-10-27 17:36:28Z"/>
    <m/>
    <m/>
    <s v="39DA15C1208E4E5EB8AA13B1CA8637EF"/>
    <s v="B2B425AB85134DC288B24061F6B1A489"/>
    <m/>
    <n v="1"/>
    <m/>
    <s v="false"/>
    <n v="0"/>
    <s v="NA"/>
    <s v="NA"/>
    <s v="BRL"/>
    <m/>
    <s v="003003073"/>
    <s v="BRA"/>
    <s v="003003073"/>
    <m/>
    <s v="Faturado"/>
    <m/>
  </r>
  <r>
    <s v="Marketplace"/>
    <x v="98"/>
    <n v="514821"/>
    <d v="2024-10-27T00:00:00"/>
    <x v="98"/>
    <s v="Renata"/>
    <s v="Bucci"/>
    <n v="17603977843"/>
    <s v="renatacienfuegos73@gmail.com"/>
    <n v="5554996780192"/>
    <s v="RS"/>
    <s v="São Francisco de Paula"/>
    <n v="5190160068996"/>
    <s v="residential"/>
    <s v="Renata Bucci"/>
    <s v="Av Getulio Vargas"/>
    <n v="611"/>
    <s v="Próximo do mercado acerte. Ao lado de um brechó"/>
    <s v="Campo do Meio"/>
    <m/>
    <s v="95400-000"/>
    <s v="Jadlog"/>
    <s v="PN Jadlog2"/>
    <s v="2024-11-13 08:00:00Z"/>
    <s v="13bd"/>
    <s v="Faturado"/>
    <s v="2024-10-28 15:07:56Z"/>
    <s v="cpc"/>
    <s v="meta"/>
    <s v="[GE] [Vendas] Sazonais - Semelhantes"/>
    <x v="1"/>
    <s v="Visa"/>
    <n v="5"/>
    <n v="100.44"/>
    <n v="1"/>
    <n v="1111"/>
    <s v="/10/76/79/89/"/>
    <x v="6"/>
    <x v="6"/>
    <n v="21.9"/>
    <n v="6.89"/>
    <s v="6.89"/>
    <s v="/gel-dental-natural-de-carvao-ativado-90g/p"/>
    <m/>
    <m/>
    <m/>
    <m/>
    <s v="5.63"/>
    <n v="0"/>
    <s v="100.44"/>
    <s v="-218.66"/>
    <s v="Esquenta com 65% OFF, Primeira Compra, Frete grátis"/>
    <m/>
    <m/>
    <s v="06367100008883"/>
    <s v="tfddmr"/>
    <m/>
    <s v="Piatan"/>
    <s v="Obsolete"/>
    <m/>
    <m/>
    <m/>
    <m/>
    <m/>
    <s v="pagarme"/>
    <n v="727578"/>
    <n v="3449277328"/>
    <n v="3449277328"/>
    <n v="407843"/>
    <n v="5027"/>
    <m/>
    <m/>
    <m/>
    <m/>
    <m/>
    <s v="2024-10-27 15:33:58Z"/>
    <m/>
    <m/>
    <s v="D94E1A5CDE1642F284EFF129B4B97522"/>
    <s v="6B379785F64544288CD928EBD9604FC3"/>
    <m/>
    <n v="1"/>
    <m/>
    <s v="false"/>
    <n v="0"/>
    <s v="NA"/>
    <s v="NA"/>
    <s v="BRL"/>
    <m/>
    <s v="003003060"/>
    <s v="BRA"/>
    <s v="003003060"/>
    <m/>
    <s v="Faturado"/>
    <m/>
  </r>
  <r>
    <s v="Marketplace"/>
    <x v="98"/>
    <n v="514821"/>
    <d v="2024-10-27T00:00:00"/>
    <x v="98"/>
    <s v="Renata"/>
    <s v="Bucci"/>
    <n v="17603977843"/>
    <s v="renatacienfuegos73@gmail.com"/>
    <n v="5554996780192"/>
    <s v="RS"/>
    <s v="São Francisco de Paula"/>
    <n v="5190160068996"/>
    <s v="residential"/>
    <s v="Renata Bucci"/>
    <s v="Av Getulio Vargas"/>
    <n v="611"/>
    <s v="Próximo do mercado acerte. Ao lado de um brechó"/>
    <s v="Campo do Meio"/>
    <m/>
    <s v="95400-000"/>
    <s v="Jadlog"/>
    <s v="PN Jadlog2"/>
    <s v="2024-11-13 08:00:00Z"/>
    <s v="13bd"/>
    <s v="Faturado"/>
    <s v="2024-10-28 15:07:56Z"/>
    <s v="cpc"/>
    <s v="meta"/>
    <s v="[GE] [Vendas] Sazonais - Semelhantes"/>
    <x v="1"/>
    <s v="Visa"/>
    <n v="5"/>
    <n v="100.44"/>
    <n v="2"/>
    <n v="1110"/>
    <s v="/10/76/79/89/"/>
    <x v="3"/>
    <x v="3"/>
    <n v="21.9"/>
    <n v="6.89"/>
    <s v="13.78"/>
    <s v="/gel-dental-natural-de-hortela-com-gengibre-e-melaleuca-90g/p"/>
    <m/>
    <m/>
    <m/>
    <m/>
    <s v="11.25"/>
    <n v="0"/>
    <s v="100.44"/>
    <s v="-218.66"/>
    <s v="Esquenta com 65% OFF, Primeira Compra, Frete grátis"/>
    <m/>
    <m/>
    <s v="06367100008883"/>
    <s v="tfddmr"/>
    <m/>
    <s v="Piatan"/>
    <s v="Obsolete"/>
    <m/>
    <m/>
    <m/>
    <m/>
    <m/>
    <s v="pagarme"/>
    <n v="727578"/>
    <n v="3449277328"/>
    <n v="3449277328"/>
    <n v="407843"/>
    <n v="5027"/>
    <m/>
    <m/>
    <m/>
    <m/>
    <m/>
    <s v="2024-10-27 15:33:58Z"/>
    <m/>
    <m/>
    <s v="D94E1A5CDE1642F284EFF129B4B97522"/>
    <s v="6B379785F64544288CD928EBD9604FC3"/>
    <m/>
    <n v="1"/>
    <m/>
    <s v="false"/>
    <n v="0"/>
    <s v="NA"/>
    <s v="NA"/>
    <s v="BRL"/>
    <m/>
    <s v="003003060"/>
    <s v="BRA"/>
    <s v="003003060"/>
    <m/>
    <s v="Faturado"/>
    <m/>
  </r>
  <r>
    <s v="Marketplace"/>
    <x v="98"/>
    <n v="514821"/>
    <d v="2024-10-27T00:00:00"/>
    <x v="98"/>
    <s v="Renata"/>
    <s v="Bucci"/>
    <n v="17603977843"/>
    <s v="renatacienfuegos73@gmail.com"/>
    <n v="5554996780192"/>
    <s v="RS"/>
    <s v="São Francisco de Paula"/>
    <n v="5190160068996"/>
    <s v="residential"/>
    <s v="Renata Bucci"/>
    <s v="Av Getulio Vargas"/>
    <n v="611"/>
    <s v="Próximo do mercado acerte. Ao lado de um brechó"/>
    <s v="Campo do Meio"/>
    <m/>
    <s v="95400-000"/>
    <s v="Jadlog"/>
    <s v="PN Jadlog2"/>
    <s v="2024-11-13 08:00:00Z"/>
    <s v="13bd"/>
    <s v="Faturado"/>
    <s v="2024-10-28 15:07:56Z"/>
    <s v="cpc"/>
    <s v="meta"/>
    <s v="[GE] [Vendas] Sazonais - Semelhantes"/>
    <x v="1"/>
    <s v="Visa"/>
    <n v="5"/>
    <n v="100.44"/>
    <n v="3"/>
    <n v="2201"/>
    <s v="/10/76/78/223/"/>
    <x v="17"/>
    <x v="17"/>
    <n v="49.9"/>
    <n v="15.71"/>
    <s v="47.13"/>
    <s v="/shampoo-hidrata-para-cabelos-ressecados-e-com-quimica-300ml/p"/>
    <m/>
    <m/>
    <m/>
    <m/>
    <s v="16.88"/>
    <n v="0"/>
    <s v="100.44"/>
    <s v="-218.66"/>
    <s v="Esquenta com 65% OFF, Primeira Compra, Frete grátis"/>
    <m/>
    <m/>
    <s v="06367100008883"/>
    <s v="tfddmr"/>
    <m/>
    <s v="Piatan"/>
    <s v="Obsolete"/>
    <m/>
    <m/>
    <m/>
    <m/>
    <m/>
    <s v="pagarme"/>
    <n v="727578"/>
    <n v="3449277328"/>
    <n v="3449277328"/>
    <n v="407843"/>
    <n v="5027"/>
    <m/>
    <m/>
    <m/>
    <m/>
    <m/>
    <s v="2024-10-27 15:33:58Z"/>
    <m/>
    <m/>
    <s v="D94E1A5CDE1642F284EFF129B4B97522"/>
    <s v="6B379785F64544288CD928EBD9604FC3"/>
    <m/>
    <n v="1"/>
    <m/>
    <s v="false"/>
    <n v="0"/>
    <s v="NA"/>
    <s v="NA"/>
    <s v="BRL"/>
    <m/>
    <s v="003003060"/>
    <s v="BRA"/>
    <s v="003003060"/>
    <m/>
    <s v="Faturado"/>
    <m/>
  </r>
  <r>
    <s v="Marketplace"/>
    <x v="98"/>
    <n v="514821"/>
    <d v="2024-10-27T00:00:00"/>
    <x v="98"/>
    <s v="Renata"/>
    <s v="Bucci"/>
    <n v="17603977843"/>
    <s v="renatacienfuegos73@gmail.com"/>
    <n v="5554996780192"/>
    <s v="RS"/>
    <s v="São Francisco de Paula"/>
    <n v="5190160068996"/>
    <s v="residential"/>
    <s v="Renata Bucci"/>
    <s v="Av Getulio Vargas"/>
    <n v="611"/>
    <s v="Próximo do mercado acerte. Ao lado de um brechó"/>
    <s v="Campo do Meio"/>
    <m/>
    <s v="95400-000"/>
    <s v="Jadlog"/>
    <s v="PN Jadlog2"/>
    <s v="2024-11-13 08:00:00Z"/>
    <s v="13bd"/>
    <s v="Faturado"/>
    <s v="2024-10-28 15:07:56Z"/>
    <s v="cpc"/>
    <s v="meta"/>
    <s v="[GE] [Vendas] Sazonais - Semelhantes"/>
    <x v="1"/>
    <s v="Visa"/>
    <n v="5"/>
    <n v="100.44"/>
    <n v="2"/>
    <n v="1006"/>
    <s v="/10/76/79/89/"/>
    <x v="2"/>
    <x v="2"/>
    <n v="21.9"/>
    <n v="6.89"/>
    <s v="13.78"/>
    <s v="/gel-dental-natural-de-roma-e-melaleuca-90g/p"/>
    <m/>
    <m/>
    <m/>
    <m/>
    <s v="11.25"/>
    <n v="0"/>
    <s v="100.44"/>
    <s v="-218.66"/>
    <s v="Esquenta com 65% OFF, Primeira Compra, Frete grátis"/>
    <m/>
    <m/>
    <s v="06367100008883"/>
    <s v="tfddmr"/>
    <m/>
    <s v="Piatan"/>
    <s v="Obsolete"/>
    <m/>
    <m/>
    <m/>
    <m/>
    <m/>
    <s v="pagarme"/>
    <n v="727578"/>
    <n v="3449277328"/>
    <n v="3449277328"/>
    <n v="407843"/>
    <n v="5027"/>
    <m/>
    <m/>
    <m/>
    <m/>
    <m/>
    <s v="2024-10-27 15:33:58Z"/>
    <m/>
    <m/>
    <s v="D94E1A5CDE1642F284EFF129B4B97522"/>
    <s v="6B379785F64544288CD928EBD9604FC3"/>
    <m/>
    <n v="1"/>
    <m/>
    <s v="false"/>
    <n v="0"/>
    <s v="NA"/>
    <s v="NA"/>
    <s v="BRL"/>
    <m/>
    <s v="003003060"/>
    <s v="BRA"/>
    <s v="003003060"/>
    <m/>
    <s v="Faturado"/>
    <m/>
  </r>
  <r>
    <s v="Marketplace"/>
    <x v="98"/>
    <n v="514821"/>
    <d v="2024-10-27T00:00:00"/>
    <x v="98"/>
    <s v="Renata"/>
    <s v="Bucci"/>
    <n v="17603977843"/>
    <s v="renatacienfuegos73@gmail.com"/>
    <n v="5554996780192"/>
    <s v="RS"/>
    <s v="São Francisco de Paula"/>
    <n v="5190160068996"/>
    <s v="residential"/>
    <s v="Renata Bucci"/>
    <s v="Av Getulio Vargas"/>
    <n v="611"/>
    <s v="Próximo do mercado acerte. Ao lado de um brechó"/>
    <s v="Campo do Meio"/>
    <m/>
    <s v="95400-000"/>
    <s v="Jadlog"/>
    <s v="PN Jadlog2"/>
    <s v="2024-11-13 08:00:00Z"/>
    <s v="13bd"/>
    <s v="Faturado"/>
    <s v="2024-10-28 15:07:56Z"/>
    <s v="cpc"/>
    <s v="meta"/>
    <s v="[GE] [Vendas] Sazonais - Semelhantes"/>
    <x v="1"/>
    <s v="Visa"/>
    <n v="5"/>
    <n v="100.44"/>
    <n v="1"/>
    <n v="2103"/>
    <s v="/10/76/78/221/"/>
    <x v="14"/>
    <x v="14"/>
    <n v="59.9"/>
    <n v="18.86"/>
    <s v="18.86"/>
    <s v="/mascara-capilar-detox-piatan-280g/p"/>
    <m/>
    <m/>
    <m/>
    <m/>
    <s v="5.7"/>
    <n v="0"/>
    <s v="100.44"/>
    <s v="-218.66"/>
    <s v="Esquenta com 65% OFF, Primeira Compra, Frete grátis"/>
    <m/>
    <m/>
    <s v="06367100008883"/>
    <s v="tfddmr"/>
    <m/>
    <s v="Piatan"/>
    <s v="Obsolete"/>
    <m/>
    <m/>
    <m/>
    <m/>
    <m/>
    <s v="pagarme"/>
    <n v="727578"/>
    <n v="3449277328"/>
    <n v="3449277328"/>
    <n v="407843"/>
    <n v="5027"/>
    <m/>
    <m/>
    <m/>
    <m/>
    <m/>
    <s v="2024-10-27 15:33:58Z"/>
    <m/>
    <m/>
    <s v="D94E1A5CDE1642F284EFF129B4B97522"/>
    <s v="6B379785F64544288CD928EBD9604FC3"/>
    <m/>
    <n v="1"/>
    <m/>
    <s v="false"/>
    <n v="0"/>
    <s v="NA"/>
    <s v="NA"/>
    <s v="BRL"/>
    <m/>
    <s v="003003060"/>
    <s v="BRA"/>
    <s v="003003060"/>
    <m/>
    <s v="Faturado"/>
    <m/>
  </r>
  <r>
    <s v="Marketplace"/>
    <x v="99"/>
    <n v="514819"/>
    <d v="2024-10-27T00:00:00"/>
    <x v="99"/>
    <s v="Somalya"/>
    <s v="SILVA"/>
    <n v="27740796832"/>
    <s v="somalya.freitas@gmail.com"/>
    <n v="5511974952180"/>
    <s v="SP"/>
    <s v="São Paulo"/>
    <n v="5160821246904"/>
    <s v="residential"/>
    <s v="Somalya SILVA"/>
    <s v="Rua Miriam Pires"/>
    <n v="109"/>
    <s v="Apt 43A"/>
    <s v="Vila Suzana"/>
    <m/>
    <s v="05630-025"/>
    <s v="Jadlog"/>
    <s v="PN Jadlog"/>
    <s v="2024-10-31 08:00:00Z"/>
    <s v="4bd"/>
    <s v="Faturado"/>
    <s v="2024-10-29 14:35:05Z"/>
    <s v="cpc_institucional"/>
    <s v="google"/>
    <m/>
    <x v="0"/>
    <s v="Mastercard"/>
    <n v="5"/>
    <n v="304.25"/>
    <n v="1"/>
    <n v="2201"/>
    <s v="/10/76/78/223/"/>
    <x v="17"/>
    <x v="17"/>
    <n v="49.9"/>
    <n v="17.46"/>
    <s v="17.46"/>
    <s v="/shampoo-hidrata-para-cabelos-ressecados-e-com-quimica-300ml/p"/>
    <m/>
    <m/>
    <m/>
    <m/>
    <s v="5.19"/>
    <n v="0"/>
    <s v="304.25"/>
    <s v="-32.44"/>
    <s v="Esquenta com 65% OFF, Frete grátis"/>
    <m/>
    <m/>
    <s v="06367100008895"/>
    <s v="tfddmr"/>
    <m/>
    <s v="Piatan"/>
    <s v="Obsolete"/>
    <m/>
    <m/>
    <m/>
    <m/>
    <m/>
    <s v="pagarme"/>
    <s v="011080"/>
    <n v="3449174489"/>
    <n v="3449174489"/>
    <n v="548083"/>
    <n v="9396"/>
    <m/>
    <m/>
    <m/>
    <m/>
    <m/>
    <s v="2024-10-27 15:01:12Z"/>
    <m/>
    <m/>
    <s v="EFAC8E4AF96B42098E1D679B9C6CA941"/>
    <s v="7C6D9287D30D4E47BBBB27512F61B583"/>
    <m/>
    <n v="1"/>
    <m/>
    <s v="false"/>
    <n v="0"/>
    <s v="NA"/>
    <s v="NA"/>
    <s v="BRL"/>
    <m/>
    <s v="003003093"/>
    <s v="BRA"/>
    <s v="003003093"/>
    <m/>
    <s v="Faturado"/>
    <m/>
  </r>
  <r>
    <s v="Marketplace"/>
    <x v="99"/>
    <n v="514819"/>
    <d v="2024-10-27T00:00:00"/>
    <x v="99"/>
    <s v="Somalya"/>
    <s v="SILVA"/>
    <n v="27740796832"/>
    <s v="somalya.freitas@gmail.com"/>
    <n v="5511974952180"/>
    <s v="SP"/>
    <s v="São Paulo"/>
    <n v="5160821246904"/>
    <s v="residential"/>
    <s v="Somalya SILVA"/>
    <s v="Rua Miriam Pires"/>
    <n v="109"/>
    <s v="Apt 43A"/>
    <s v="Vila Suzana"/>
    <m/>
    <s v="05630-025"/>
    <s v="Jadlog"/>
    <s v="PN Jadlog"/>
    <s v="2024-10-31 08:00:00Z"/>
    <s v="4bd"/>
    <s v="Faturado"/>
    <s v="2024-10-29 14:35:05Z"/>
    <s v="cpc_institucional"/>
    <s v="google"/>
    <m/>
    <x v="0"/>
    <s v="Mastercard"/>
    <n v="5"/>
    <n v="304.25"/>
    <n v="1"/>
    <n v="142807"/>
    <s v="/10/76/82/96/"/>
    <x v="15"/>
    <x v="15"/>
    <n v="6.99"/>
    <n v="6.99"/>
    <s v="6.99"/>
    <s v="/mini-protetor-facial-sunveg-5g/p"/>
    <m/>
    <m/>
    <m/>
    <m/>
    <s v="5.19"/>
    <n v="0"/>
    <s v="304.25"/>
    <s v="-32.44"/>
    <s v="Esquenta com 65% OFF, Frete grátis"/>
    <m/>
    <m/>
    <s v="06367100008895"/>
    <s v="tfddmr"/>
    <m/>
    <s v="Piatan"/>
    <s v="Obsolete"/>
    <m/>
    <m/>
    <m/>
    <m/>
    <m/>
    <s v="pagarme"/>
    <s v="011080"/>
    <n v="3449174489"/>
    <n v="3449174489"/>
    <n v="548083"/>
    <n v="9396"/>
    <m/>
    <m/>
    <m/>
    <m/>
    <m/>
    <s v="2024-10-27 15:01:12Z"/>
    <m/>
    <m/>
    <s v="EFAC8E4AF96B42098E1D679B9C6CA941"/>
    <s v="7C6D9287D30D4E47BBBB27512F61B583"/>
    <m/>
    <n v="1"/>
    <m/>
    <s v="false"/>
    <n v="0"/>
    <s v="NA"/>
    <s v="NA"/>
    <s v="BRL"/>
    <m/>
    <s v="003003093"/>
    <s v="BRA"/>
    <s v="003003093"/>
    <m/>
    <s v="Faturado"/>
    <m/>
  </r>
  <r>
    <s v="Marketplace"/>
    <x v="99"/>
    <n v="514819"/>
    <d v="2024-10-27T00:00:00"/>
    <x v="99"/>
    <s v="Somalya"/>
    <s v="SILVA"/>
    <n v="27740796832"/>
    <s v="somalya.freitas@gmail.com"/>
    <n v="5511974952180"/>
    <s v="SP"/>
    <s v="São Paulo"/>
    <n v="5160821246904"/>
    <s v="residential"/>
    <s v="Somalya SILVA"/>
    <s v="Rua Miriam Pires"/>
    <n v="109"/>
    <s v="Apt 43A"/>
    <s v="Vila Suzana"/>
    <m/>
    <s v="05630-025"/>
    <s v="Jadlog"/>
    <s v="PN Jadlog"/>
    <s v="2024-10-31 08:00:00Z"/>
    <s v="4bd"/>
    <s v="Faturado"/>
    <s v="2024-10-29 14:35:05Z"/>
    <s v="cpc_institucional"/>
    <s v="google"/>
    <m/>
    <x v="0"/>
    <s v="Mastercard"/>
    <n v="5"/>
    <n v="304.25"/>
    <n v="1"/>
    <n v="142818"/>
    <s v="/10/76/82/102/"/>
    <x v="32"/>
    <x v="32"/>
    <n v="149.9"/>
    <n v="149.9"/>
    <s v="149.9"/>
    <s v="/creme-noturno-resveratrol-45g/p"/>
    <m/>
    <m/>
    <m/>
    <m/>
    <s v="5.24"/>
    <n v="0"/>
    <s v="304.25"/>
    <s v="-32.44"/>
    <s v="Esquenta com 65% OFF, Frete grátis"/>
    <m/>
    <m/>
    <s v="06367100008895"/>
    <s v="tfddmr"/>
    <m/>
    <s v="Piatan"/>
    <s v="Obsolete"/>
    <m/>
    <m/>
    <m/>
    <m/>
    <m/>
    <s v="pagarme"/>
    <s v="011080"/>
    <n v="3449174489"/>
    <n v="3449174489"/>
    <n v="548083"/>
    <n v="9396"/>
    <m/>
    <m/>
    <m/>
    <m/>
    <m/>
    <s v="2024-10-27 15:01:12Z"/>
    <m/>
    <m/>
    <s v="EFAC8E4AF96B42098E1D679B9C6CA941"/>
    <s v="7C6D9287D30D4E47BBBB27512F61B583"/>
    <m/>
    <n v="1"/>
    <m/>
    <s v="false"/>
    <n v="0"/>
    <s v="NA"/>
    <s v="NA"/>
    <s v="BRL"/>
    <m/>
    <s v="003003093"/>
    <s v="BRA"/>
    <s v="003003093"/>
    <m/>
    <s v="Faturado"/>
    <m/>
  </r>
  <r>
    <s v="Marketplace"/>
    <x v="99"/>
    <n v="514819"/>
    <d v="2024-10-27T00:00:00"/>
    <x v="99"/>
    <s v="Somalya"/>
    <s v="SILVA"/>
    <n v="27740796832"/>
    <s v="somalya.freitas@gmail.com"/>
    <n v="5511974952180"/>
    <s v="SP"/>
    <s v="São Paulo"/>
    <n v="5160821246904"/>
    <s v="residential"/>
    <s v="Somalya SILVA"/>
    <s v="Rua Miriam Pires"/>
    <n v="109"/>
    <s v="Apt 43A"/>
    <s v="Vila Suzana"/>
    <m/>
    <s v="05630-025"/>
    <s v="Jadlog"/>
    <s v="PN Jadlog"/>
    <s v="2024-10-31 08:00:00Z"/>
    <s v="4bd"/>
    <s v="Faturado"/>
    <s v="2024-10-29 14:35:05Z"/>
    <s v="cpc_institucional"/>
    <s v="google"/>
    <m/>
    <x v="0"/>
    <s v="Mastercard"/>
    <n v="5"/>
    <n v="304.25"/>
    <n v="1"/>
    <n v="142819"/>
    <s v="/10/76/82/102/"/>
    <x v="39"/>
    <x v="39"/>
    <n v="129.9"/>
    <n v="129.9"/>
    <s v="129.9"/>
    <s v="/serum-diurno-resveratrol-30ml/p"/>
    <m/>
    <m/>
    <m/>
    <m/>
    <s v="5.26"/>
    <n v="0"/>
    <s v="304.25"/>
    <s v="-32.44"/>
    <s v="Esquenta com 65% OFF, Frete grátis"/>
    <m/>
    <m/>
    <s v="06367100008895"/>
    <s v="tfddmr"/>
    <m/>
    <s v="Piatan"/>
    <s v="Obsolete"/>
    <m/>
    <m/>
    <m/>
    <m/>
    <m/>
    <s v="pagarme"/>
    <s v="011080"/>
    <n v="3449174489"/>
    <n v="3449174489"/>
    <n v="548083"/>
    <n v="9396"/>
    <m/>
    <m/>
    <m/>
    <m/>
    <m/>
    <s v="2024-10-27 15:01:12Z"/>
    <m/>
    <m/>
    <s v="EFAC8E4AF96B42098E1D679B9C6CA941"/>
    <s v="7C6D9287D30D4E47BBBB27512F61B583"/>
    <m/>
    <n v="1"/>
    <m/>
    <s v="false"/>
    <n v="0"/>
    <s v="NA"/>
    <s v="NA"/>
    <s v="BRL"/>
    <m/>
    <s v="003003093"/>
    <s v="BRA"/>
    <s v="003003093"/>
    <m/>
    <s v="Faturado"/>
    <m/>
  </r>
  <r>
    <s v="Marketplace"/>
    <x v="100"/>
    <n v="514491"/>
    <d v="2024-10-20T00:00:00"/>
    <x v="100"/>
    <s v="Rita"/>
    <s v="Barros"/>
    <n v="98327178334"/>
    <s v="ritabarros641@hotmail.com"/>
    <n v="5599985258657"/>
    <s v="MA"/>
    <s v="Grajaú"/>
    <n v="5144064910419"/>
    <s v="residential"/>
    <s v="Rita  de Sá Barros"/>
    <s v="Antônio Teles"/>
    <n v="159"/>
    <s v="Loja Paula Essências"/>
    <s v="Rodoviária"/>
    <m/>
    <s v="65940-000"/>
    <s v="PAC"/>
    <s v="PN Correios PAC"/>
    <s v="2024-11-07 08:00:00Z"/>
    <s v="14bd"/>
    <s v="Faturado"/>
    <s v="2024-10-25 09:25:51Z"/>
    <s v="Social"/>
    <s v="IGShopping"/>
    <m/>
    <x v="0"/>
    <s v="Visa"/>
    <n v="1"/>
    <n v="123.1"/>
    <n v="2"/>
    <n v="1006"/>
    <s v="/10/76/79/89/"/>
    <x v="2"/>
    <x v="2"/>
    <n v="21.9"/>
    <n v="7.66"/>
    <s v="15.32"/>
    <s v="/gel-dental-natural-de-roma-e-melaleuca-90g/p"/>
    <m/>
    <m/>
    <m/>
    <m/>
    <s v="16.71"/>
    <n v="0"/>
    <s v="123.1"/>
    <s v="-71.2"/>
    <s v="Esquenta com 65% OFF, Frete grátis"/>
    <m/>
    <m/>
    <s v="AK592731170BR"/>
    <s v="tfddmr"/>
    <m/>
    <s v="Piatan"/>
    <s v="Obsolete"/>
    <m/>
    <m/>
    <m/>
    <m/>
    <m/>
    <s v="pagarme"/>
    <n v="104974"/>
    <n v="3416846943"/>
    <n v="3416846943"/>
    <n v="422061"/>
    <n v="4298"/>
    <m/>
    <m/>
    <m/>
    <m/>
    <m/>
    <s v="2024-10-20 13:10:51Z"/>
    <m/>
    <m/>
    <s v="97F71C637BF341E2AEED020F9B2453DF"/>
    <s v="9B276CC46E044789941A652EE5EF6334"/>
    <m/>
    <n v="1"/>
    <m/>
    <s v="false"/>
    <n v="0"/>
    <s v="NA"/>
    <s v="NA"/>
    <s v="BRL"/>
    <m/>
    <s v="003002984"/>
    <s v="BRA"/>
    <s v="003002984"/>
    <m/>
    <s v="Faturado"/>
    <m/>
  </r>
  <r>
    <s v="Marketplace"/>
    <x v="100"/>
    <n v="514491"/>
    <d v="2024-10-20T00:00:00"/>
    <x v="100"/>
    <s v="Rita"/>
    <s v="Barros"/>
    <n v="98327178334"/>
    <s v="ritabarros641@hotmail.com"/>
    <n v="5599985258657"/>
    <s v="MA"/>
    <s v="Grajaú"/>
    <n v="5144064910419"/>
    <s v="residential"/>
    <s v="Rita  de Sá Barros"/>
    <s v="Antônio Teles"/>
    <n v="159"/>
    <s v="Loja Paula Essências"/>
    <s v="Rodoviária"/>
    <m/>
    <s v="65940-000"/>
    <s v="PAC"/>
    <s v="PN Correios PAC"/>
    <s v="2024-11-07 08:00:00Z"/>
    <s v="14bd"/>
    <s v="Faturado"/>
    <s v="2024-10-25 09:25:51Z"/>
    <s v="Social"/>
    <s v="IGShopping"/>
    <m/>
    <x v="0"/>
    <s v="Visa"/>
    <n v="1"/>
    <n v="123.1"/>
    <n v="2"/>
    <n v="1110"/>
    <s v="/10/76/79/89/"/>
    <x v="3"/>
    <x v="3"/>
    <n v="21.9"/>
    <n v="7.66"/>
    <s v="15.32"/>
    <s v="/gel-dental-natural-de-hortela-com-gengibre-e-melaleuca-90g/p"/>
    <m/>
    <m/>
    <m/>
    <m/>
    <s v="16.71"/>
    <n v="0"/>
    <s v="123.1"/>
    <s v="-71.2"/>
    <s v="Esquenta com 65% OFF, Frete grátis"/>
    <m/>
    <m/>
    <s v="AK592731170BR"/>
    <s v="tfddmr"/>
    <m/>
    <s v="Piatan"/>
    <s v="Obsolete"/>
    <m/>
    <m/>
    <m/>
    <m/>
    <m/>
    <s v="pagarme"/>
    <n v="104974"/>
    <n v="3416846943"/>
    <n v="3416846943"/>
    <n v="422061"/>
    <n v="4298"/>
    <m/>
    <m/>
    <m/>
    <m/>
    <m/>
    <s v="2024-10-20 13:10:51Z"/>
    <m/>
    <m/>
    <s v="97F71C637BF341E2AEED020F9B2453DF"/>
    <s v="9B276CC46E044789941A652EE5EF6334"/>
    <m/>
    <n v="1"/>
    <m/>
    <s v="false"/>
    <n v="0"/>
    <s v="NA"/>
    <s v="NA"/>
    <s v="BRL"/>
    <m/>
    <s v="003002984"/>
    <s v="BRA"/>
    <s v="003002984"/>
    <m/>
    <s v="Faturado"/>
    <m/>
  </r>
  <r>
    <s v="Marketplace"/>
    <x v="100"/>
    <n v="514491"/>
    <d v="2024-10-20T00:00:00"/>
    <x v="100"/>
    <s v="Rita"/>
    <s v="Barros"/>
    <n v="98327178334"/>
    <s v="ritabarros641@hotmail.com"/>
    <n v="5599985258657"/>
    <s v="MA"/>
    <s v="Grajaú"/>
    <n v="5144064910419"/>
    <s v="residential"/>
    <s v="Rita  de Sá Barros"/>
    <s v="Antônio Teles"/>
    <n v="159"/>
    <s v="Loja Paula Essências"/>
    <s v="Rodoviária"/>
    <m/>
    <s v="65940-000"/>
    <s v="PAC"/>
    <s v="PN Correios PAC"/>
    <s v="2024-11-07 08:00:00Z"/>
    <s v="14bd"/>
    <s v="Faturado"/>
    <s v="2024-10-25 09:25:51Z"/>
    <s v="Social"/>
    <s v="IGShopping"/>
    <m/>
    <x v="0"/>
    <s v="Visa"/>
    <n v="1"/>
    <n v="123.1"/>
    <n v="1"/>
    <n v="1111"/>
    <s v="/10/76/79/89/"/>
    <x v="6"/>
    <x v="6"/>
    <n v="21.9"/>
    <n v="7.66"/>
    <s v="7.66"/>
    <s v="/gel-dental-natural-de-carvao-ativado-90g/p"/>
    <m/>
    <m/>
    <m/>
    <m/>
    <s v="8.36"/>
    <n v="0"/>
    <s v="123.1"/>
    <s v="-71.2"/>
    <s v="Esquenta com 65% OFF, Frete grátis"/>
    <m/>
    <m/>
    <s v="AK592731170BR"/>
    <s v="tfddmr"/>
    <m/>
    <s v="Piatan"/>
    <s v="Obsolete"/>
    <m/>
    <m/>
    <m/>
    <m/>
    <m/>
    <s v="pagarme"/>
    <n v="104974"/>
    <n v="3416846943"/>
    <n v="3416846943"/>
    <n v="422061"/>
    <n v="4298"/>
    <m/>
    <m/>
    <m/>
    <m/>
    <m/>
    <s v="2024-10-20 13:10:51Z"/>
    <m/>
    <m/>
    <s v="97F71C637BF341E2AEED020F9B2453DF"/>
    <s v="9B276CC46E044789941A652EE5EF6334"/>
    <m/>
    <n v="1"/>
    <m/>
    <s v="false"/>
    <n v="0"/>
    <s v="NA"/>
    <s v="NA"/>
    <s v="BRL"/>
    <m/>
    <s v="003002984"/>
    <s v="BRA"/>
    <s v="003002984"/>
    <m/>
    <s v="Faturado"/>
    <m/>
  </r>
  <r>
    <s v="Marketplace"/>
    <x v="100"/>
    <n v="514491"/>
    <d v="2024-10-20T00:00:00"/>
    <x v="100"/>
    <s v="Rita"/>
    <s v="Barros"/>
    <n v="98327178334"/>
    <s v="ritabarros641@hotmail.com"/>
    <n v="5599985258657"/>
    <s v="MA"/>
    <s v="Grajaú"/>
    <n v="5144064910419"/>
    <s v="residential"/>
    <s v="Rita  de Sá Barros"/>
    <s v="Antônio Teles"/>
    <n v="159"/>
    <s v="Loja Paula Essências"/>
    <s v="Rodoviária"/>
    <m/>
    <s v="65940-000"/>
    <s v="PAC"/>
    <s v="PN Correios PAC"/>
    <s v="2024-11-07 08:00:00Z"/>
    <s v="14bd"/>
    <s v="Faturado"/>
    <s v="2024-10-25 09:25:51Z"/>
    <s v="Social"/>
    <s v="IGShopping"/>
    <m/>
    <x v="0"/>
    <s v="Visa"/>
    <n v="1"/>
    <n v="123.1"/>
    <n v="1"/>
    <n v="142795"/>
    <s v="/10/76/79/87/"/>
    <x v="24"/>
    <x v="24"/>
    <n v="34.9"/>
    <n v="34.9"/>
    <s v="34.9"/>
    <s v="/sabonete-liquido-intimo-melaleuca-aloe-vera-150-ml/p"/>
    <m/>
    <m/>
    <m/>
    <m/>
    <s v="8.35"/>
    <n v="0"/>
    <s v="123.1"/>
    <s v="-71.2"/>
    <s v="Esquenta com 65% OFF, Frete grátis"/>
    <m/>
    <m/>
    <s v="AK592731170BR"/>
    <s v="tfddmr"/>
    <m/>
    <s v="Piatan"/>
    <s v="Obsolete"/>
    <m/>
    <m/>
    <m/>
    <m/>
    <m/>
    <s v="pagarme"/>
    <n v="104974"/>
    <n v="3416846943"/>
    <n v="3416846943"/>
    <n v="422061"/>
    <n v="4298"/>
    <m/>
    <m/>
    <m/>
    <m/>
    <m/>
    <s v="2024-10-20 13:10:51Z"/>
    <m/>
    <m/>
    <s v="97F71C637BF341E2AEED020F9B2453DF"/>
    <s v="9B276CC46E044789941A652EE5EF6334"/>
    <m/>
    <n v="1"/>
    <m/>
    <s v="false"/>
    <n v="0"/>
    <s v="NA"/>
    <s v="NA"/>
    <s v="BRL"/>
    <m/>
    <s v="003002984"/>
    <s v="BRA"/>
    <s v="003002984"/>
    <m/>
    <s v="Faturado"/>
    <m/>
  </r>
  <r>
    <s v="Marketplace"/>
    <x v="100"/>
    <n v="514491"/>
    <d v="2024-10-20T00:00:00"/>
    <x v="100"/>
    <s v="Rita"/>
    <s v="Barros"/>
    <n v="98327178334"/>
    <s v="ritabarros641@hotmail.com"/>
    <n v="5599985258657"/>
    <s v="MA"/>
    <s v="Grajaú"/>
    <n v="5144064910419"/>
    <s v="residential"/>
    <s v="Rita  de Sá Barros"/>
    <s v="Antônio Teles"/>
    <n v="159"/>
    <s v="Loja Paula Essências"/>
    <s v="Rodoviária"/>
    <m/>
    <s v="65940-000"/>
    <s v="PAC"/>
    <s v="PN Correios PAC"/>
    <s v="2024-11-07 08:00:00Z"/>
    <s v="14bd"/>
    <s v="Faturado"/>
    <s v="2024-10-25 09:25:51Z"/>
    <s v="Social"/>
    <s v="IGShopping"/>
    <m/>
    <x v="0"/>
    <s v="Visa"/>
    <n v="1"/>
    <n v="123.1"/>
    <n v="1"/>
    <n v="3101"/>
    <s v="/10/76/82/101/"/>
    <x v="46"/>
    <x v="46"/>
    <n v="49.9"/>
    <n v="49.9"/>
    <s v="49.9"/>
    <s v="/gel-esfoliante-facial-piatan-detox-80g/p"/>
    <m/>
    <m/>
    <m/>
    <m/>
    <s v="8.35"/>
    <n v="0"/>
    <s v="123.1"/>
    <s v="-71.2"/>
    <s v="Esquenta com 65% OFF, Frete grátis"/>
    <m/>
    <m/>
    <s v="AK592731170BR"/>
    <s v="tfddmr"/>
    <m/>
    <s v="Piatan"/>
    <s v="Obsolete"/>
    <m/>
    <m/>
    <m/>
    <m/>
    <m/>
    <s v="pagarme"/>
    <n v="104974"/>
    <n v="3416846943"/>
    <n v="3416846943"/>
    <n v="422061"/>
    <n v="4298"/>
    <m/>
    <m/>
    <m/>
    <m/>
    <m/>
    <s v="2024-10-20 13:10:51Z"/>
    <m/>
    <m/>
    <s v="97F71C637BF341E2AEED020F9B2453DF"/>
    <s v="9B276CC46E044789941A652EE5EF6334"/>
    <m/>
    <n v="1"/>
    <m/>
    <s v="false"/>
    <n v="0"/>
    <s v="NA"/>
    <s v="NA"/>
    <s v="BRL"/>
    <m/>
    <s v="003002984"/>
    <s v="BRA"/>
    <s v="003002984"/>
    <m/>
    <s v="Faturado"/>
    <m/>
  </r>
  <r>
    <s v="Marketplace"/>
    <x v="101"/>
    <n v="514489"/>
    <d v="2024-10-20T00:00:00"/>
    <x v="101"/>
    <s v="ERICA"/>
    <s v="RIBEIRO"/>
    <n v="14443885846"/>
    <s v="fontes.ericar@gmail.com"/>
    <n v="5519982663144"/>
    <s v="SP"/>
    <s v="Campinas"/>
    <n v="5188309027047"/>
    <s v="residential"/>
    <s v="ERICA RIBEIRO"/>
    <s v="Rua Doutor Pelágio Lobo"/>
    <n v="125"/>
    <s v="APTO21"/>
    <s v="Jardim Brasil"/>
    <m/>
    <s v="13073-013"/>
    <s v="PAC"/>
    <s v="PN Correios PAC"/>
    <s v="2024-10-28 08:00:00Z"/>
    <s v="6bd"/>
    <s v="Faturado"/>
    <s v="2024-10-25 09:25:52Z"/>
    <m/>
    <m/>
    <m/>
    <x v="0"/>
    <s v="Pix"/>
    <n v="1"/>
    <n v="235.36"/>
    <n v="2"/>
    <n v="2103"/>
    <s v="/10/76/78/221/"/>
    <x v="14"/>
    <x v="14"/>
    <n v="59.9"/>
    <n v="18.86"/>
    <s v="37.72"/>
    <s v="/mascara-capilar-detox-piatan-280g/p"/>
    <m/>
    <m/>
    <m/>
    <m/>
    <s v="7.31"/>
    <n v="0"/>
    <s v="235.36"/>
    <s v="-104.04"/>
    <s v="Esquenta com 65% OFF, A Vista, Frete grátis"/>
    <m/>
    <m/>
    <s v="AK592732158BR"/>
    <s v="tfddmr"/>
    <m/>
    <s v="Piatan"/>
    <s v="Obsolete"/>
    <m/>
    <m/>
    <m/>
    <m/>
    <m/>
    <s v="pagarme"/>
    <m/>
    <n v="3416487884"/>
    <m/>
    <m/>
    <m/>
    <m/>
    <m/>
    <m/>
    <m/>
    <m/>
    <s v="2024-10-20 12:02:02Z"/>
    <m/>
    <m/>
    <s v="9700E70D1CB54AF796DF978F31D1801F"/>
    <s v="26F4C2147B704523991A184538790E9F"/>
    <m/>
    <n v="1"/>
    <m/>
    <s v="false"/>
    <n v="0"/>
    <s v="NA"/>
    <s v="NA"/>
    <s v="BRL"/>
    <m/>
    <s v="003002985"/>
    <s v="BRA"/>
    <s v="003002985"/>
    <m/>
    <s v="Faturado"/>
    <m/>
  </r>
  <r>
    <s v="Marketplace"/>
    <x v="101"/>
    <n v="514489"/>
    <d v="2024-10-20T00:00:00"/>
    <x v="101"/>
    <s v="ERICA"/>
    <s v="RIBEIRO"/>
    <n v="14443885846"/>
    <s v="fontes.ericar@gmail.com"/>
    <n v="5519982663144"/>
    <s v="SP"/>
    <s v="Campinas"/>
    <n v="5188309027047"/>
    <s v="residential"/>
    <s v="ERICA RIBEIRO"/>
    <s v="Rua Doutor Pelágio Lobo"/>
    <n v="125"/>
    <s v="APTO21"/>
    <s v="Jardim Brasil"/>
    <m/>
    <s v="13073-013"/>
    <s v="PAC"/>
    <s v="PN Correios PAC"/>
    <s v="2024-10-28 08:00:00Z"/>
    <s v="6bd"/>
    <s v="Faturado"/>
    <s v="2024-10-25 09:25:52Z"/>
    <m/>
    <m/>
    <m/>
    <x v="0"/>
    <s v="Pix"/>
    <n v="1"/>
    <n v="235.36"/>
    <n v="1"/>
    <n v="2502"/>
    <s v="/10/76/78/99/"/>
    <x v="26"/>
    <x v="26"/>
    <n v="62.9"/>
    <n v="56.61"/>
    <s v="56.61"/>
    <s v="/shampoo-piatan-proteina-de-arroz-e-xilitol-300ml/p"/>
    <m/>
    <m/>
    <m/>
    <m/>
    <s v="3.66"/>
    <n v="0"/>
    <s v="235.36"/>
    <s v="-104.04"/>
    <s v="Esquenta com 65% OFF, A Vista, Frete grátis"/>
    <m/>
    <m/>
    <s v="AK592732158BR"/>
    <s v="tfddmr"/>
    <m/>
    <s v="Piatan"/>
    <s v="Obsolete"/>
    <m/>
    <m/>
    <m/>
    <m/>
    <m/>
    <s v="pagarme"/>
    <m/>
    <n v="3416487884"/>
    <m/>
    <m/>
    <m/>
    <m/>
    <m/>
    <m/>
    <m/>
    <m/>
    <s v="2024-10-20 12:02:02Z"/>
    <m/>
    <m/>
    <s v="9700E70D1CB54AF796DF978F31D1801F"/>
    <s v="26F4C2147B704523991A184538790E9F"/>
    <m/>
    <n v="1"/>
    <m/>
    <s v="false"/>
    <n v="0"/>
    <s v="NA"/>
    <s v="NA"/>
    <s v="BRL"/>
    <m/>
    <s v="003002985"/>
    <s v="BRA"/>
    <s v="003002985"/>
    <m/>
    <s v="Faturado"/>
    <m/>
  </r>
  <r>
    <s v="Marketplace"/>
    <x v="101"/>
    <n v="514489"/>
    <d v="2024-10-20T00:00:00"/>
    <x v="101"/>
    <s v="ERICA"/>
    <s v="RIBEIRO"/>
    <n v="14443885846"/>
    <s v="fontes.ericar@gmail.com"/>
    <n v="5519982663144"/>
    <s v="SP"/>
    <s v="Campinas"/>
    <n v="5188309027047"/>
    <s v="residential"/>
    <s v="ERICA RIBEIRO"/>
    <s v="Rua Doutor Pelágio Lobo"/>
    <n v="125"/>
    <s v="APTO21"/>
    <s v="Jardim Brasil"/>
    <m/>
    <s v="13073-013"/>
    <s v="PAC"/>
    <s v="PN Correios PAC"/>
    <s v="2024-10-28 08:00:00Z"/>
    <s v="6bd"/>
    <s v="Faturado"/>
    <s v="2024-10-25 09:25:52Z"/>
    <m/>
    <m/>
    <m/>
    <x v="0"/>
    <s v="Pix"/>
    <n v="1"/>
    <n v="235.36"/>
    <n v="1"/>
    <n v="2500"/>
    <s v="/10/76/78/99/"/>
    <x v="27"/>
    <x v="27"/>
    <n v="56.9"/>
    <n v="51.21"/>
    <s v="51.21"/>
    <s v="/condicionador-proteina-de-arroz-e-xilitol-300ml/p"/>
    <m/>
    <m/>
    <m/>
    <m/>
    <s v="3.61"/>
    <n v="0"/>
    <s v="235.36"/>
    <s v="-104.04"/>
    <s v="Esquenta com 65% OFF, A Vista, Frete grátis"/>
    <m/>
    <m/>
    <s v="AK592732158BR"/>
    <s v="tfddmr"/>
    <m/>
    <s v="Piatan"/>
    <s v="Obsolete"/>
    <m/>
    <m/>
    <m/>
    <m/>
    <m/>
    <s v="pagarme"/>
    <m/>
    <n v="3416487884"/>
    <m/>
    <m/>
    <m/>
    <m/>
    <m/>
    <m/>
    <m/>
    <m/>
    <s v="2024-10-20 12:02:02Z"/>
    <m/>
    <m/>
    <s v="9700E70D1CB54AF796DF978F31D1801F"/>
    <s v="26F4C2147B704523991A184538790E9F"/>
    <m/>
    <n v="1"/>
    <m/>
    <s v="false"/>
    <n v="0"/>
    <s v="NA"/>
    <s v="NA"/>
    <s v="BRL"/>
    <m/>
    <s v="003002985"/>
    <s v="BRA"/>
    <s v="003002985"/>
    <m/>
    <s v="Faturado"/>
    <m/>
  </r>
  <r>
    <s v="Marketplace"/>
    <x v="101"/>
    <n v="514489"/>
    <d v="2024-10-20T00:00:00"/>
    <x v="101"/>
    <s v="ERICA"/>
    <s v="RIBEIRO"/>
    <n v="14443885846"/>
    <s v="fontes.ericar@gmail.com"/>
    <n v="5519982663144"/>
    <s v="SP"/>
    <s v="Campinas"/>
    <n v="5188309027047"/>
    <s v="residential"/>
    <s v="ERICA RIBEIRO"/>
    <s v="Rua Doutor Pelágio Lobo"/>
    <n v="125"/>
    <s v="APTO21"/>
    <s v="Jardim Brasil"/>
    <m/>
    <s v="13073-013"/>
    <s v="PAC"/>
    <s v="PN Correios PAC"/>
    <s v="2024-10-28 08:00:00Z"/>
    <s v="6bd"/>
    <s v="Faturado"/>
    <s v="2024-10-25 09:25:52Z"/>
    <m/>
    <m/>
    <m/>
    <x v="0"/>
    <s v="Pix"/>
    <n v="1"/>
    <n v="235.36"/>
    <n v="2"/>
    <n v="3102"/>
    <s v="/10/76/82/101/"/>
    <x v="28"/>
    <x v="28"/>
    <n v="49.9"/>
    <n v="44.91"/>
    <s v="89.82"/>
    <s v="/espuma-de-limpeza-facial-piatan-detox-110ml/p"/>
    <m/>
    <m/>
    <m/>
    <m/>
    <s v="7.32"/>
    <n v="0"/>
    <s v="235.36"/>
    <s v="-104.04"/>
    <s v="Esquenta com 65% OFF, A Vista, Frete grátis"/>
    <m/>
    <m/>
    <s v="AK592732158BR"/>
    <s v="tfddmr"/>
    <m/>
    <s v="Piatan"/>
    <s v="Obsolete"/>
    <m/>
    <m/>
    <m/>
    <m/>
    <m/>
    <s v="pagarme"/>
    <m/>
    <n v="3416487884"/>
    <m/>
    <m/>
    <m/>
    <m/>
    <m/>
    <m/>
    <m/>
    <m/>
    <s v="2024-10-20 12:02:02Z"/>
    <m/>
    <m/>
    <s v="9700E70D1CB54AF796DF978F31D1801F"/>
    <s v="26F4C2147B704523991A184538790E9F"/>
    <m/>
    <n v="1"/>
    <m/>
    <s v="false"/>
    <n v="0"/>
    <s v="NA"/>
    <s v="NA"/>
    <s v="BRL"/>
    <m/>
    <s v="003002985"/>
    <s v="BRA"/>
    <s v="003002985"/>
    <m/>
    <s v="Faturado"/>
    <m/>
  </r>
  <r>
    <s v="Marketplace"/>
    <x v="102"/>
    <n v="514487"/>
    <d v="2024-10-20T00:00:00"/>
    <x v="102"/>
    <s v="FLAVIA"/>
    <s v="DA SILVA"/>
    <s v="05803137782"/>
    <s v="flaviabs68@gmail.com"/>
    <n v="552172794413"/>
    <s v="RJ"/>
    <s v="Rio de Janeiro"/>
    <n v="5188287943734"/>
    <s v="residential"/>
    <s v="Flavia Bezerra da Silva"/>
    <s v="Rua Dias da Cruz, 255 Locker Correios Locker Correios"/>
    <n v="255"/>
    <s v="Shopping Méier. Locker Correios "/>
    <s v="Meier"/>
    <m/>
    <s v="20720-988"/>
    <s v="PAC"/>
    <s v="PN Correios PAC"/>
    <s v="2024-10-28 08:00:00Z"/>
    <s v="6bd"/>
    <s v="Faturado"/>
    <s v="2024-10-25 09:25:54Z"/>
    <s v="cpc_institucional"/>
    <s v="google"/>
    <m/>
    <x v="0"/>
    <s v="Pix"/>
    <n v="1"/>
    <n v="41.97"/>
    <n v="1"/>
    <n v="1111"/>
    <s v="/10/76/79/89/"/>
    <x v="6"/>
    <x v="6"/>
    <n v="21.9"/>
    <n v="6.89"/>
    <s v="6.89"/>
    <s v="/gel-dental-natural-de-carvao-ativado-90g/p"/>
    <m/>
    <m/>
    <m/>
    <m/>
    <s v="7.3"/>
    <s v="7.3"/>
    <s v="41.97"/>
    <s v="-30.72"/>
    <s v="Esquenta com 65% OFF, A Vista"/>
    <m/>
    <m/>
    <s v="AK592732881BR"/>
    <s v="tfddmr"/>
    <m/>
    <s v="Piatan"/>
    <s v="Obsolete"/>
    <m/>
    <m/>
    <m/>
    <m/>
    <m/>
    <s v="pagarme"/>
    <m/>
    <n v="3415829353"/>
    <m/>
    <m/>
    <m/>
    <m/>
    <m/>
    <m/>
    <m/>
    <m/>
    <s v="2024-10-20 10:08:09Z"/>
    <m/>
    <m/>
    <s v="A23F98FF30864CB4BF6F5BB4BE1A895A"/>
    <s v="9C2BB52689D44D568944CDEFBAAA3A3B"/>
    <m/>
    <n v="1"/>
    <m/>
    <s v="false"/>
    <n v="0"/>
    <s v="NA"/>
    <s v="NA"/>
    <s v="BRL"/>
    <m/>
    <s v="003002986"/>
    <s v="BRA"/>
    <s v="003002986"/>
    <m/>
    <s v="Faturado"/>
    <m/>
  </r>
  <r>
    <s v="Marketplace"/>
    <x v="102"/>
    <n v="514487"/>
    <d v="2024-10-20T00:00:00"/>
    <x v="102"/>
    <s v="FLAVIA"/>
    <s v="DA SILVA"/>
    <s v="05803137782"/>
    <s v="flaviabs68@gmail.com"/>
    <n v="552172794413"/>
    <s v="RJ"/>
    <s v="Rio de Janeiro"/>
    <n v="5188287943734"/>
    <s v="residential"/>
    <s v="Flavia Bezerra da Silva"/>
    <s v="Rua Dias da Cruz, 255 Locker Correios Locker Correios"/>
    <n v="255"/>
    <s v="Shopping Méier. Locker Correios "/>
    <s v="Meier"/>
    <m/>
    <s v="20720-988"/>
    <s v="PAC"/>
    <s v="PN Correios PAC"/>
    <s v="2024-10-28 08:00:00Z"/>
    <s v="6bd"/>
    <s v="Faturado"/>
    <s v="2024-10-25 09:25:54Z"/>
    <s v="cpc_institucional"/>
    <s v="google"/>
    <m/>
    <x v="0"/>
    <s v="Pix"/>
    <n v="1"/>
    <n v="41.97"/>
    <n v="1"/>
    <n v="1110"/>
    <s v="/10/76/79/89/"/>
    <x v="3"/>
    <x v="3"/>
    <n v="21.9"/>
    <n v="6.89"/>
    <s v="6.89"/>
    <s v="/gel-dental-natural-de-hortela-com-gengibre-e-melaleuca-90g/p"/>
    <m/>
    <m/>
    <m/>
    <m/>
    <s v="7.3"/>
    <s v="7.3"/>
    <s v="41.97"/>
    <s v="-30.72"/>
    <s v="Esquenta com 65% OFF, A Vista"/>
    <m/>
    <m/>
    <s v="AK592732881BR"/>
    <s v="tfddmr"/>
    <m/>
    <s v="Piatan"/>
    <s v="Obsolete"/>
    <m/>
    <m/>
    <m/>
    <m/>
    <m/>
    <s v="pagarme"/>
    <m/>
    <n v="3415829353"/>
    <m/>
    <m/>
    <m/>
    <m/>
    <m/>
    <m/>
    <m/>
    <m/>
    <s v="2024-10-20 10:08:09Z"/>
    <m/>
    <m/>
    <s v="A23F98FF30864CB4BF6F5BB4BE1A895A"/>
    <s v="9C2BB52689D44D568944CDEFBAAA3A3B"/>
    <m/>
    <n v="1"/>
    <m/>
    <s v="false"/>
    <n v="0"/>
    <s v="NA"/>
    <s v="NA"/>
    <s v="BRL"/>
    <m/>
    <s v="003002986"/>
    <s v="BRA"/>
    <s v="003002986"/>
    <m/>
    <s v="Faturado"/>
    <m/>
  </r>
  <r>
    <s v="Marketplace"/>
    <x v="102"/>
    <n v="514487"/>
    <d v="2024-10-20T00:00:00"/>
    <x v="102"/>
    <s v="FLAVIA"/>
    <s v="DA SILVA"/>
    <s v="05803137782"/>
    <s v="flaviabs68@gmail.com"/>
    <n v="552172794413"/>
    <s v="RJ"/>
    <s v="Rio de Janeiro"/>
    <n v="5188287943734"/>
    <s v="residential"/>
    <s v="Flavia Bezerra da Silva"/>
    <s v="Rua Dias da Cruz, 255 Locker Correios Locker Correios"/>
    <n v="255"/>
    <s v="Shopping Méier. Locker Correios "/>
    <s v="Meier"/>
    <m/>
    <s v="20720-988"/>
    <s v="PAC"/>
    <s v="PN Correios PAC"/>
    <s v="2024-10-28 08:00:00Z"/>
    <s v="6bd"/>
    <s v="Faturado"/>
    <s v="2024-10-25 09:25:54Z"/>
    <s v="cpc_institucional"/>
    <s v="google"/>
    <m/>
    <x v="0"/>
    <s v="Pix"/>
    <n v="1"/>
    <n v="41.97"/>
    <n v="1"/>
    <n v="142807"/>
    <s v="/10/76/82/96/"/>
    <x v="15"/>
    <x v="15"/>
    <n v="6.99"/>
    <n v="6.29"/>
    <s v="6.29"/>
    <s v="/mini-protetor-facial-sunveg-5g/p"/>
    <m/>
    <m/>
    <m/>
    <m/>
    <s v="7.3"/>
    <s v="7.3"/>
    <s v="41.97"/>
    <s v="-30.72"/>
    <s v="Esquenta com 65% OFF, A Vista"/>
    <m/>
    <m/>
    <s v="AK592732881BR"/>
    <s v="tfddmr"/>
    <m/>
    <s v="Piatan"/>
    <s v="Obsolete"/>
    <m/>
    <m/>
    <m/>
    <m/>
    <m/>
    <s v="pagarme"/>
    <m/>
    <n v="3415829353"/>
    <m/>
    <m/>
    <m/>
    <m/>
    <m/>
    <m/>
    <m/>
    <m/>
    <s v="2024-10-20 10:08:09Z"/>
    <m/>
    <m/>
    <s v="A23F98FF30864CB4BF6F5BB4BE1A895A"/>
    <s v="9C2BB52689D44D568944CDEFBAAA3A3B"/>
    <m/>
    <n v="1"/>
    <m/>
    <s v="false"/>
    <n v="0"/>
    <s v="NA"/>
    <s v="NA"/>
    <s v="BRL"/>
    <m/>
    <s v="003002986"/>
    <s v="BRA"/>
    <s v="003002986"/>
    <m/>
    <s v="Faturado"/>
    <m/>
  </r>
  <r>
    <s v="Marketplace"/>
    <x v="103"/>
    <n v="514485"/>
    <d v="2024-10-20T00:00:00"/>
    <x v="103"/>
    <s v="DAIANE"/>
    <s v="Sanches"/>
    <s v="04528738945"/>
    <s v="daibsanches@hotmail.com"/>
    <n v="5543991534835"/>
    <s v="PR"/>
    <s v="Sertanópolis"/>
    <n v="5126081968812"/>
    <s v="residential"/>
    <s v="DAIANE BALZANELO"/>
    <s v="RUA MARIA CASAGRANDE FAVORETO"/>
    <n v="170"/>
    <s v="BARRACÃO COMERCIAL"/>
    <s v="PARQUE INUSTRIAL"/>
    <m/>
    <s v="86170-000"/>
    <s v="PAC"/>
    <s v="PN Correios PAC"/>
    <s v="2024-11-04 08:00:00Z"/>
    <s v="11bd"/>
    <s v="Faturado"/>
    <s v="2024-10-25 09:25:56Z"/>
    <s v="cpc"/>
    <s v="meta"/>
    <s v="[GE] [Vendas] Sazonais - Semelhantes"/>
    <x v="3"/>
    <s v="Pix"/>
    <n v="1"/>
    <n v="95.52"/>
    <n v="2"/>
    <n v="2201"/>
    <s v="/10/76/78/223/"/>
    <x v="17"/>
    <x v="17"/>
    <n v="49.9"/>
    <n v="15.71"/>
    <s v="31.42"/>
    <s v="/shampoo-hidrata-para-cabelos-ressecados-e-com-quimica-300ml/p"/>
    <m/>
    <m/>
    <m/>
    <m/>
    <s v="0.1"/>
    <n v="0"/>
    <s v="95.52"/>
    <s v="-207.88"/>
    <s v="Esquenta com 65% OFF, A Vista, FRETE GRÁTIS INFLUENCER"/>
    <m/>
    <m/>
    <s v="AK592734865BR"/>
    <s v="tfddmr"/>
    <m/>
    <s v="Piatan"/>
    <s v="Obsolete"/>
    <m/>
    <m/>
    <m/>
    <m/>
    <m/>
    <s v="pagarme"/>
    <m/>
    <n v="3415757050"/>
    <m/>
    <m/>
    <m/>
    <m/>
    <m/>
    <m/>
    <m/>
    <m/>
    <s v="2024-10-20 09:53:57Z"/>
    <m/>
    <m/>
    <s v="77237ADAA4F040B9BB613FF9758B4727"/>
    <s v="D06C5E5C45284DD199909235FDE4C239"/>
    <m/>
    <n v="1"/>
    <m/>
    <s v="false"/>
    <n v="0"/>
    <s v="NA"/>
    <s v="NA"/>
    <s v="BRL"/>
    <m/>
    <s v="003002987"/>
    <s v="BRA"/>
    <s v="003002987"/>
    <m/>
    <s v="Faturado"/>
    <m/>
  </r>
  <r>
    <s v="Marketplace"/>
    <x v="103"/>
    <n v="514485"/>
    <d v="2024-10-20T00:00:00"/>
    <x v="103"/>
    <s v="DAIANE"/>
    <s v="Sanches"/>
    <s v="04528738945"/>
    <s v="daibsanches@hotmail.com"/>
    <n v="5543991534835"/>
    <s v="PR"/>
    <s v="Sertanópolis"/>
    <n v="5126081968812"/>
    <s v="residential"/>
    <s v="DAIANE BALZANELO"/>
    <s v="RUA MARIA CASAGRANDE FAVORETO"/>
    <n v="170"/>
    <s v="BARRACÃO COMERCIAL"/>
    <s v="PARQUE INUSTRIAL"/>
    <m/>
    <s v="86170-000"/>
    <s v="PAC"/>
    <s v="PN Correios PAC"/>
    <s v="2024-11-04 08:00:00Z"/>
    <s v="11bd"/>
    <s v="Faturado"/>
    <s v="2024-10-25 09:25:56Z"/>
    <s v="cpc"/>
    <s v="meta"/>
    <s v="[GE] [Vendas] Sazonais - Semelhantes"/>
    <x v="3"/>
    <s v="Pix"/>
    <n v="1"/>
    <n v="95.52"/>
    <n v="1"/>
    <n v="2103"/>
    <s v="/10/76/78/221/"/>
    <x v="14"/>
    <x v="14"/>
    <n v="59.9"/>
    <n v="18.86"/>
    <s v="18.86"/>
    <s v="/mascara-capilar-detox-piatan-280g/p"/>
    <m/>
    <m/>
    <m/>
    <m/>
    <s v="0.05"/>
    <n v="0"/>
    <s v="95.52"/>
    <s v="-207.88"/>
    <s v="Esquenta com 65% OFF, A Vista, FRETE GRÁTIS INFLUENCER"/>
    <m/>
    <m/>
    <s v="AK592734865BR"/>
    <s v="tfddmr"/>
    <m/>
    <s v="Piatan"/>
    <s v="Obsolete"/>
    <m/>
    <m/>
    <m/>
    <m/>
    <m/>
    <s v="pagarme"/>
    <m/>
    <n v="3415757050"/>
    <m/>
    <m/>
    <m/>
    <m/>
    <m/>
    <m/>
    <m/>
    <m/>
    <s v="2024-10-20 09:53:57Z"/>
    <m/>
    <m/>
    <s v="77237ADAA4F040B9BB613FF9758B4727"/>
    <s v="D06C5E5C45284DD199909235FDE4C239"/>
    <m/>
    <n v="1"/>
    <m/>
    <s v="false"/>
    <n v="0"/>
    <s v="NA"/>
    <s v="NA"/>
    <s v="BRL"/>
    <m/>
    <s v="003002987"/>
    <s v="BRA"/>
    <s v="003002987"/>
    <m/>
    <s v="Faturado"/>
    <m/>
  </r>
  <r>
    <s v="Marketplace"/>
    <x v="103"/>
    <n v="514485"/>
    <d v="2024-10-20T00:00:00"/>
    <x v="103"/>
    <s v="DAIANE"/>
    <s v="Sanches"/>
    <s v="04528738945"/>
    <s v="daibsanches@hotmail.com"/>
    <n v="5543991534835"/>
    <s v="PR"/>
    <s v="Sertanópolis"/>
    <n v="5126081968812"/>
    <s v="residential"/>
    <s v="DAIANE BALZANELO"/>
    <s v="RUA MARIA CASAGRANDE FAVORETO"/>
    <n v="170"/>
    <s v="BARRACÃO COMERCIAL"/>
    <s v="PARQUE INUSTRIAL"/>
    <m/>
    <s v="86170-000"/>
    <s v="PAC"/>
    <s v="PN Correios PAC"/>
    <s v="2024-11-04 08:00:00Z"/>
    <s v="11bd"/>
    <s v="Faturado"/>
    <s v="2024-10-25 09:25:56Z"/>
    <s v="cpc"/>
    <s v="meta"/>
    <s v="[GE] [Vendas] Sazonais - Semelhantes"/>
    <x v="3"/>
    <s v="Pix"/>
    <n v="1"/>
    <n v="95.52"/>
    <n v="1"/>
    <n v="1110"/>
    <s v="/10/76/79/89/"/>
    <x v="3"/>
    <x v="3"/>
    <n v="21.9"/>
    <n v="6.89"/>
    <s v="6.89"/>
    <s v="/gel-dental-natural-de-hortela-com-gengibre-e-melaleuca-90g/p"/>
    <m/>
    <m/>
    <m/>
    <m/>
    <s v="0.05"/>
    <n v="0"/>
    <s v="95.52"/>
    <s v="-207.88"/>
    <s v="Esquenta com 65% OFF, A Vista, FRETE GRÁTIS INFLUENCER"/>
    <m/>
    <m/>
    <s v="AK592734865BR"/>
    <s v="tfddmr"/>
    <m/>
    <s v="Piatan"/>
    <s v="Obsolete"/>
    <m/>
    <m/>
    <m/>
    <m/>
    <m/>
    <s v="pagarme"/>
    <m/>
    <n v="3415757050"/>
    <m/>
    <m/>
    <m/>
    <m/>
    <m/>
    <m/>
    <m/>
    <m/>
    <s v="2024-10-20 09:53:57Z"/>
    <m/>
    <m/>
    <s v="77237ADAA4F040B9BB613FF9758B4727"/>
    <s v="D06C5E5C45284DD199909235FDE4C239"/>
    <m/>
    <n v="1"/>
    <m/>
    <s v="false"/>
    <n v="0"/>
    <s v="NA"/>
    <s v="NA"/>
    <s v="BRL"/>
    <m/>
    <s v="003002987"/>
    <s v="BRA"/>
    <s v="003002987"/>
    <m/>
    <s v="Faturado"/>
    <m/>
  </r>
  <r>
    <s v="Marketplace"/>
    <x v="103"/>
    <n v="514485"/>
    <d v="2024-10-20T00:00:00"/>
    <x v="103"/>
    <s v="DAIANE"/>
    <s v="Sanches"/>
    <s v="04528738945"/>
    <s v="daibsanches@hotmail.com"/>
    <n v="5543991534835"/>
    <s v="PR"/>
    <s v="Sertanópolis"/>
    <n v="5126081968812"/>
    <s v="residential"/>
    <s v="DAIANE BALZANELO"/>
    <s v="RUA MARIA CASAGRANDE FAVORETO"/>
    <n v="170"/>
    <s v="BARRACÃO COMERCIAL"/>
    <s v="PARQUE INUSTRIAL"/>
    <m/>
    <s v="86170-000"/>
    <s v="PAC"/>
    <s v="PN Correios PAC"/>
    <s v="2024-11-04 08:00:00Z"/>
    <s v="11bd"/>
    <s v="Faturado"/>
    <s v="2024-10-25 09:25:56Z"/>
    <s v="cpc"/>
    <s v="meta"/>
    <s v="[GE] [Vendas] Sazonais - Semelhantes"/>
    <x v="3"/>
    <s v="Pix"/>
    <n v="1"/>
    <n v="95.52"/>
    <n v="1"/>
    <n v="61030"/>
    <s v="/10/76/80/92/"/>
    <x v="11"/>
    <x v="11"/>
    <n v="99.9"/>
    <n v="31.46"/>
    <s v="31.46"/>
    <s v="/deo-colonia-splash-pitanga-120ml-piatan/p"/>
    <m/>
    <m/>
    <m/>
    <m/>
    <s v="26.03"/>
    <n v="0"/>
    <s v="95.52"/>
    <s v="-207.88"/>
    <s v="Esquenta com 65% OFF, A Vista, FRETE GRÁTIS INFLUENCER"/>
    <m/>
    <m/>
    <s v="AK592734865BR"/>
    <s v="tfddmr"/>
    <m/>
    <s v="Piatan"/>
    <s v="Obsolete"/>
    <m/>
    <m/>
    <m/>
    <m/>
    <m/>
    <s v="pagarme"/>
    <m/>
    <n v="3415757050"/>
    <m/>
    <m/>
    <m/>
    <m/>
    <m/>
    <m/>
    <m/>
    <m/>
    <s v="2024-10-20 09:53:57Z"/>
    <m/>
    <m/>
    <s v="77237ADAA4F040B9BB613FF9758B4727"/>
    <s v="D06C5E5C45284DD199909235FDE4C239"/>
    <m/>
    <n v="1"/>
    <m/>
    <s v="false"/>
    <n v="0"/>
    <s v="NA"/>
    <s v="NA"/>
    <s v="BRL"/>
    <m/>
    <s v="003002987"/>
    <s v="BRA"/>
    <s v="003002987"/>
    <m/>
    <s v="Faturado"/>
    <m/>
  </r>
  <r>
    <s v="Marketplace"/>
    <x v="103"/>
    <n v="514485"/>
    <d v="2024-10-20T00:00:00"/>
    <x v="103"/>
    <s v="DAIANE"/>
    <s v="Sanches"/>
    <s v="04528738945"/>
    <s v="daibsanches@hotmail.com"/>
    <n v="5543991534835"/>
    <s v="PR"/>
    <s v="Sertanópolis"/>
    <n v="5126081968812"/>
    <s v="residential"/>
    <s v="DAIANE BALZANELO"/>
    <s v="RUA MARIA CASAGRANDE FAVORETO"/>
    <n v="170"/>
    <s v="BARRACÃO COMERCIAL"/>
    <s v="PARQUE INUSTRIAL"/>
    <m/>
    <s v="86170-000"/>
    <s v="PAC"/>
    <s v="PN Correios PAC"/>
    <s v="2024-11-04 08:00:00Z"/>
    <s v="11bd"/>
    <s v="Faturado"/>
    <s v="2024-10-25 09:25:56Z"/>
    <s v="cpc"/>
    <s v="meta"/>
    <s v="[GE] [Vendas] Sazonais - Semelhantes"/>
    <x v="3"/>
    <s v="Pix"/>
    <n v="1"/>
    <n v="95.52"/>
    <n v="1"/>
    <n v="1111"/>
    <s v="/10/76/79/89/"/>
    <x v="6"/>
    <x v="6"/>
    <n v="21.9"/>
    <n v="6.89"/>
    <s v="6.89"/>
    <s v="/gel-dental-natural-de-carvao-ativado-90g/p"/>
    <m/>
    <m/>
    <m/>
    <m/>
    <s v="0.05"/>
    <n v="0"/>
    <s v="95.52"/>
    <s v="-207.88"/>
    <s v="Esquenta com 65% OFF, A Vista, FRETE GRÁTIS INFLUENCER"/>
    <m/>
    <m/>
    <s v="AK592734865BR"/>
    <s v="tfddmr"/>
    <m/>
    <s v="Piatan"/>
    <s v="Obsolete"/>
    <m/>
    <m/>
    <m/>
    <m/>
    <m/>
    <s v="pagarme"/>
    <m/>
    <n v="3415757050"/>
    <m/>
    <m/>
    <m/>
    <m/>
    <m/>
    <m/>
    <m/>
    <m/>
    <s v="2024-10-20 09:53:57Z"/>
    <m/>
    <m/>
    <s v="77237ADAA4F040B9BB613FF9758B4727"/>
    <s v="D06C5E5C45284DD199909235FDE4C239"/>
    <m/>
    <n v="1"/>
    <m/>
    <s v="false"/>
    <n v="0"/>
    <s v="NA"/>
    <s v="NA"/>
    <s v="BRL"/>
    <m/>
    <s v="003002987"/>
    <s v="BRA"/>
    <s v="003002987"/>
    <m/>
    <s v="Faturado"/>
    <m/>
  </r>
  <r>
    <s v="Marketplace"/>
    <x v="104"/>
    <n v="514653"/>
    <d v="2024-10-23T00:00:00"/>
    <x v="104"/>
    <s v="Maria"/>
    <s v="Betazza"/>
    <n v="56869126968"/>
    <s v="mhbetazza@hotmail.com"/>
    <n v="5543996258574"/>
    <s v="PR"/>
    <s v="Arapongas"/>
    <n v="5155880440803"/>
    <s v="residential"/>
    <s v="Mariahelena"/>
    <s v="Rua Pica Pau"/>
    <n v="1014"/>
    <s v="Apto 03"/>
    <s v="Centro"/>
    <m/>
    <s v="86700-100"/>
    <s v="PAC"/>
    <s v="PN Correios PAC"/>
    <s v="2024-10-31 11:49:02Z"/>
    <s v="6bd"/>
    <s v="Faturado"/>
    <s v="2024-10-28 09:50:39Z"/>
    <s v="Social"/>
    <s v="IGShopping"/>
    <m/>
    <x v="0"/>
    <s v="Visa"/>
    <n v="3"/>
    <n v="392.02"/>
    <n v="1"/>
    <n v="1110"/>
    <s v="/10/76/79/89/"/>
    <x v="3"/>
    <x v="3"/>
    <n v="21.9"/>
    <n v="7.66"/>
    <s v="7.66"/>
    <s v="/gel-dental-natural-de-hortela-com-gengibre-e-melaleuca-90g/p"/>
    <m/>
    <m/>
    <m/>
    <m/>
    <s v="0.05"/>
    <n v="0"/>
    <s v="392.02"/>
    <s v="-79.18"/>
    <s v="Esquenta com 65% OFF, Frete grátis"/>
    <m/>
    <m/>
    <s v="AK600621519BR"/>
    <s v="tfddmr"/>
    <m/>
    <s v="Piatan"/>
    <s v="Obsolete"/>
    <m/>
    <m/>
    <m/>
    <m/>
    <m/>
    <s v="pagarme"/>
    <n v="314786"/>
    <n v="3428627714"/>
    <n v="3428627714"/>
    <n v="485464"/>
    <n v="2713"/>
    <m/>
    <m/>
    <m/>
    <m/>
    <m/>
    <s v="2024-10-23 11:49:12Z"/>
    <m/>
    <m/>
    <s v="C79C36FBB82547E8BFDB3F2C26B6EC18"/>
    <s v="9A324030DB044D439A9F897CD036F083"/>
    <m/>
    <n v="1"/>
    <m/>
    <s v="false"/>
    <n v="0"/>
    <s v="NA"/>
    <s v="NA"/>
    <s v="BRL"/>
    <m/>
    <s v="003003019"/>
    <s v="BRA"/>
    <s v="003003019"/>
    <m/>
    <s v="Faturado"/>
    <m/>
  </r>
  <r>
    <s v="Marketplace"/>
    <x v="104"/>
    <n v="514653"/>
    <d v="2024-10-23T00:00:00"/>
    <x v="104"/>
    <s v="Maria"/>
    <s v="Betazza"/>
    <n v="56869126968"/>
    <s v="mhbetazza@hotmail.com"/>
    <n v="5543996258574"/>
    <s v="PR"/>
    <s v="Arapongas"/>
    <n v="5155880440803"/>
    <s v="residential"/>
    <s v="Mariahelena"/>
    <s v="Rua Pica Pau"/>
    <n v="1014"/>
    <s v="Apto 03"/>
    <s v="Centro"/>
    <m/>
    <s v="86700-100"/>
    <s v="PAC"/>
    <s v="PN Correios PAC"/>
    <s v="2024-10-31 11:49:02Z"/>
    <s v="6bd"/>
    <s v="Faturado"/>
    <s v="2024-10-28 09:50:39Z"/>
    <s v="Social"/>
    <s v="IGShopping"/>
    <m/>
    <x v="0"/>
    <s v="Visa"/>
    <n v="3"/>
    <n v="392.02"/>
    <n v="2"/>
    <n v="1403"/>
    <s v="/10/76/79/88/"/>
    <x v="19"/>
    <x v="19"/>
    <n v="29.9"/>
    <n v="29.9"/>
    <s v="59.8"/>
    <s v="/desodorante-roll-on-feminino-75ml/p"/>
    <m/>
    <m/>
    <m/>
    <m/>
    <s v="0.1"/>
    <n v="0"/>
    <s v="392.02"/>
    <s v="-79.18"/>
    <s v="Esquenta com 65% OFF, Frete grátis"/>
    <m/>
    <m/>
    <s v="AK600621519BR"/>
    <s v="tfddmr"/>
    <m/>
    <s v="Piatan"/>
    <s v="Obsolete"/>
    <m/>
    <m/>
    <m/>
    <m/>
    <m/>
    <s v="pagarme"/>
    <n v="314786"/>
    <n v="3428627714"/>
    <n v="3428627714"/>
    <n v="485464"/>
    <n v="2713"/>
    <m/>
    <m/>
    <m/>
    <m/>
    <m/>
    <s v="2024-10-23 11:49:12Z"/>
    <m/>
    <m/>
    <s v="C79C36FBB82547E8BFDB3F2C26B6EC18"/>
    <s v="9A324030DB044D439A9F897CD036F083"/>
    <m/>
    <n v="1"/>
    <m/>
    <s v="false"/>
    <n v="0"/>
    <s v="NA"/>
    <s v="NA"/>
    <s v="BRL"/>
    <m/>
    <s v="003003019"/>
    <s v="BRA"/>
    <s v="003003019"/>
    <m/>
    <s v="Faturado"/>
    <m/>
  </r>
  <r>
    <s v="Marketplace"/>
    <x v="104"/>
    <n v="514653"/>
    <d v="2024-10-23T00:00:00"/>
    <x v="104"/>
    <s v="Maria"/>
    <s v="Betazza"/>
    <n v="56869126968"/>
    <s v="mhbetazza@hotmail.com"/>
    <n v="5543996258574"/>
    <s v="PR"/>
    <s v="Arapongas"/>
    <n v="5155880440803"/>
    <s v="residential"/>
    <s v="Mariahelena"/>
    <s v="Rua Pica Pau"/>
    <n v="1014"/>
    <s v="Apto 03"/>
    <s v="Centro"/>
    <m/>
    <s v="86700-100"/>
    <s v="PAC"/>
    <s v="PN Correios PAC"/>
    <s v="2024-10-31 11:49:02Z"/>
    <s v="6bd"/>
    <s v="Faturado"/>
    <s v="2024-10-28 09:50:39Z"/>
    <s v="Social"/>
    <s v="IGShopping"/>
    <m/>
    <x v="0"/>
    <s v="Visa"/>
    <n v="3"/>
    <n v="392.02"/>
    <n v="1"/>
    <n v="142817"/>
    <s v="/10/76/80/92/"/>
    <x v="5"/>
    <x v="5"/>
    <n v="99.9"/>
    <n v="34.96"/>
    <s v="34.96"/>
    <s v="/deo-colonia-splash-cereja-do-cerrado-120ml/p"/>
    <m/>
    <m/>
    <m/>
    <m/>
    <s v="25.93"/>
    <n v="0"/>
    <s v="392.02"/>
    <s v="-79.18"/>
    <s v="Esquenta com 65% OFF, Frete grátis"/>
    <m/>
    <m/>
    <s v="AK600621519BR"/>
    <s v="tfddmr"/>
    <m/>
    <s v="Piatan"/>
    <s v="Obsolete"/>
    <m/>
    <m/>
    <m/>
    <m/>
    <m/>
    <s v="pagarme"/>
    <n v="314786"/>
    <n v="3428627714"/>
    <n v="3428627714"/>
    <n v="485464"/>
    <n v="2713"/>
    <m/>
    <m/>
    <m/>
    <m/>
    <m/>
    <s v="2024-10-23 11:49:12Z"/>
    <m/>
    <m/>
    <s v="C79C36FBB82547E8BFDB3F2C26B6EC18"/>
    <s v="9A324030DB044D439A9F897CD036F083"/>
    <m/>
    <n v="1"/>
    <m/>
    <s v="false"/>
    <n v="0"/>
    <s v="NA"/>
    <s v="NA"/>
    <s v="BRL"/>
    <m/>
    <s v="003003019"/>
    <s v="BRA"/>
    <s v="003003019"/>
    <m/>
    <s v="Faturado"/>
    <m/>
  </r>
  <r>
    <s v="Marketplace"/>
    <x v="104"/>
    <n v="514653"/>
    <d v="2024-10-23T00:00:00"/>
    <x v="104"/>
    <s v="Maria"/>
    <s v="Betazza"/>
    <n v="56869126968"/>
    <s v="mhbetazza@hotmail.com"/>
    <n v="5543996258574"/>
    <s v="PR"/>
    <s v="Arapongas"/>
    <n v="5155880440803"/>
    <s v="residential"/>
    <s v="Mariahelena"/>
    <s v="Rua Pica Pau"/>
    <n v="1014"/>
    <s v="Apto 03"/>
    <s v="Centro"/>
    <m/>
    <s v="86700-100"/>
    <s v="PAC"/>
    <s v="PN Correios PAC"/>
    <s v="2024-10-31 11:49:02Z"/>
    <s v="6bd"/>
    <s v="Faturado"/>
    <s v="2024-10-28 09:50:39Z"/>
    <s v="Social"/>
    <s v="IGShopping"/>
    <m/>
    <x v="0"/>
    <s v="Visa"/>
    <n v="3"/>
    <n v="392.02"/>
    <n v="1"/>
    <n v="142819"/>
    <s v="/10/76/82/102/"/>
    <x v="39"/>
    <x v="39"/>
    <n v="129.9"/>
    <n v="129.9"/>
    <s v="129.9"/>
    <s v="/serum-diurno-resveratrol-30ml/p"/>
    <m/>
    <m/>
    <m/>
    <m/>
    <s v="0.05"/>
    <n v="0"/>
    <s v="392.02"/>
    <s v="-79.18"/>
    <s v="Esquenta com 65% OFF, Frete grátis"/>
    <m/>
    <m/>
    <s v="AK600621519BR"/>
    <s v="tfddmr"/>
    <m/>
    <s v="Piatan"/>
    <s v="Obsolete"/>
    <m/>
    <m/>
    <m/>
    <m/>
    <m/>
    <s v="pagarme"/>
    <n v="314786"/>
    <n v="3428627714"/>
    <n v="3428627714"/>
    <n v="485464"/>
    <n v="2713"/>
    <m/>
    <m/>
    <m/>
    <m/>
    <m/>
    <s v="2024-10-23 11:49:12Z"/>
    <m/>
    <m/>
    <s v="C79C36FBB82547E8BFDB3F2C26B6EC18"/>
    <s v="9A324030DB044D439A9F897CD036F083"/>
    <m/>
    <n v="1"/>
    <m/>
    <s v="false"/>
    <n v="0"/>
    <s v="NA"/>
    <s v="NA"/>
    <s v="BRL"/>
    <m/>
    <s v="003003019"/>
    <s v="BRA"/>
    <s v="003003019"/>
    <m/>
    <s v="Faturado"/>
    <m/>
  </r>
  <r>
    <s v="Marketplace"/>
    <x v="104"/>
    <n v="514653"/>
    <d v="2024-10-23T00:00:00"/>
    <x v="104"/>
    <s v="Maria"/>
    <s v="Betazza"/>
    <n v="56869126968"/>
    <s v="mhbetazza@hotmail.com"/>
    <n v="5543996258574"/>
    <s v="PR"/>
    <s v="Arapongas"/>
    <n v="5155880440803"/>
    <s v="residential"/>
    <s v="Mariahelena"/>
    <s v="Rua Pica Pau"/>
    <n v="1014"/>
    <s v="Apto 03"/>
    <s v="Centro"/>
    <m/>
    <s v="86700-100"/>
    <s v="PAC"/>
    <s v="PN Correios PAC"/>
    <s v="2024-10-31 11:49:02Z"/>
    <s v="6bd"/>
    <s v="Faturado"/>
    <s v="2024-10-28 09:50:39Z"/>
    <s v="Social"/>
    <s v="IGShopping"/>
    <m/>
    <x v="0"/>
    <s v="Visa"/>
    <n v="3"/>
    <n v="392.02"/>
    <n v="1"/>
    <n v="142832"/>
    <s v="/10/76/79/177/"/>
    <x v="48"/>
    <x v="48"/>
    <n v="89.9"/>
    <n v="89.9"/>
    <s v="89.9"/>
    <s v="/mix-de-oleos-essenciais-relaxe-10ml/p"/>
    <m/>
    <m/>
    <m/>
    <m/>
    <s v="0.05"/>
    <n v="0"/>
    <s v="392.02"/>
    <s v="-79.18"/>
    <s v="Esquenta com 65% OFF, Frete grátis"/>
    <m/>
    <m/>
    <s v="AK600621519BR"/>
    <s v="tfddmr"/>
    <m/>
    <s v="Piatan"/>
    <s v="Obsolete"/>
    <m/>
    <m/>
    <m/>
    <m/>
    <m/>
    <s v="pagarme"/>
    <n v="314786"/>
    <n v="3428627714"/>
    <n v="3428627714"/>
    <n v="485464"/>
    <n v="2713"/>
    <m/>
    <m/>
    <m/>
    <m/>
    <m/>
    <s v="2024-10-23 11:49:12Z"/>
    <m/>
    <m/>
    <s v="C79C36FBB82547E8BFDB3F2C26B6EC18"/>
    <s v="9A324030DB044D439A9F897CD036F083"/>
    <m/>
    <n v="1"/>
    <m/>
    <s v="false"/>
    <n v="0"/>
    <s v="NA"/>
    <s v="NA"/>
    <s v="BRL"/>
    <m/>
    <s v="003003019"/>
    <s v="BRA"/>
    <s v="003003019"/>
    <m/>
    <s v="Faturado"/>
    <m/>
  </r>
  <r>
    <s v="Marketplace"/>
    <x v="104"/>
    <n v="514653"/>
    <d v="2024-10-23T00:00:00"/>
    <x v="104"/>
    <s v="Maria"/>
    <s v="Betazza"/>
    <n v="56869126968"/>
    <s v="mhbetazza@hotmail.com"/>
    <n v="5543996258574"/>
    <s v="PR"/>
    <s v="Arapongas"/>
    <n v="5155880440803"/>
    <s v="residential"/>
    <s v="Mariahelena"/>
    <s v="Rua Pica Pau"/>
    <n v="1014"/>
    <s v="Apto 03"/>
    <s v="Centro"/>
    <m/>
    <s v="86700-100"/>
    <s v="PAC"/>
    <s v="PN Correios PAC"/>
    <s v="2024-10-31 11:49:02Z"/>
    <s v="6bd"/>
    <s v="Faturado"/>
    <s v="2024-10-28 09:50:39Z"/>
    <s v="Social"/>
    <s v="IGShopping"/>
    <m/>
    <x v="0"/>
    <s v="Visa"/>
    <n v="3"/>
    <n v="392.02"/>
    <n v="2"/>
    <n v="142795"/>
    <s v="/10/76/79/87/"/>
    <x v="24"/>
    <x v="24"/>
    <n v="34.9"/>
    <n v="34.9"/>
    <s v="69.8"/>
    <s v="/sabonete-liquido-intimo-melaleuca-aloe-vera-150-ml/p"/>
    <m/>
    <m/>
    <m/>
    <m/>
    <s v="0.1"/>
    <n v="0"/>
    <s v="392.02"/>
    <s v="-79.18"/>
    <s v="Esquenta com 65% OFF, Frete grátis"/>
    <m/>
    <m/>
    <s v="AK600621519BR"/>
    <s v="tfddmr"/>
    <m/>
    <s v="Piatan"/>
    <s v="Obsolete"/>
    <m/>
    <m/>
    <m/>
    <m/>
    <m/>
    <s v="pagarme"/>
    <n v="314786"/>
    <n v="3428627714"/>
    <n v="3428627714"/>
    <n v="485464"/>
    <n v="2713"/>
    <m/>
    <m/>
    <m/>
    <m/>
    <m/>
    <s v="2024-10-23 11:49:12Z"/>
    <m/>
    <m/>
    <s v="C79C36FBB82547E8BFDB3F2C26B6EC18"/>
    <s v="9A324030DB044D439A9F897CD036F083"/>
    <m/>
    <n v="1"/>
    <m/>
    <s v="false"/>
    <n v="0"/>
    <s v="NA"/>
    <s v="NA"/>
    <s v="BRL"/>
    <m/>
    <s v="003003019"/>
    <s v="BRA"/>
    <s v="003003019"/>
    <m/>
    <s v="Faturado"/>
    <m/>
  </r>
  <r>
    <s v="Marketplace"/>
    <x v="105"/>
    <n v="514647"/>
    <d v="2024-10-23T00:00:00"/>
    <x v="105"/>
    <s v="Vanessa "/>
    <s v="lemos"/>
    <n v="10847082725"/>
    <s v="vanessarjbangu@outlook.com"/>
    <n v="5521984259872"/>
    <s v="RJ"/>
    <s v="Rio de Janeiro"/>
    <n v="5189057918388"/>
    <s v="residential"/>
    <s v="Vanessa  lemos"/>
    <s v="Rua Pitanga do Gericinó"/>
    <n v="80"/>
    <s v="lote 73"/>
    <s v="Bangu"/>
    <m/>
    <s v="21853-002"/>
    <s v="Jadlog"/>
    <s v="PN Jadlog"/>
    <s v="2024-10-29 09:28:17Z"/>
    <s v="4bd"/>
    <s v="Faturado"/>
    <s v="2024-10-24 13:53:33Z"/>
    <s v="email"/>
    <s v="mailbiz"/>
    <s v="2024-10-21 / Tema da campanha / Destinatários"/>
    <x v="1"/>
    <s v="Mastercard"/>
    <n v="1"/>
    <n v="78.900000000000006"/>
    <n v="2"/>
    <n v="1110"/>
    <s v="/10/76/79/89/"/>
    <x v="3"/>
    <x v="3"/>
    <n v="21.9"/>
    <n v="6.89"/>
    <s v="13.78"/>
    <s v="/gel-dental-natural-de-hortela-com-gengibre-e-melaleuca-90g/p"/>
    <m/>
    <m/>
    <m/>
    <m/>
    <s v="7.97"/>
    <s v="7.97"/>
    <s v="78.9"/>
    <s v="-63.53"/>
    <s v="Esquenta com 65% OFF, Primeira Compra"/>
    <m/>
    <m/>
    <s v="06367100008867"/>
    <s v="tfddmr"/>
    <m/>
    <s v="Piatan"/>
    <s v="Obsolete"/>
    <m/>
    <m/>
    <m/>
    <m/>
    <m/>
    <s v="pagarme"/>
    <n v="282344"/>
    <n v="3428007040"/>
    <n v="3428007040"/>
    <n v="520132"/>
    <s v="0069"/>
    <m/>
    <m/>
    <m/>
    <m/>
    <m/>
    <s v="2024-10-23 09:28:24Z"/>
    <m/>
    <m/>
    <s v="8DF667B5DAE44155BD46E68D78243A5E"/>
    <s v="57845A866305463CBA4E214A81B99754"/>
    <m/>
    <n v="1"/>
    <m/>
    <s v="false"/>
    <n v="0"/>
    <s v="NA"/>
    <s v="NA"/>
    <s v="BRL"/>
    <m/>
    <s v="003003004"/>
    <s v="BRA"/>
    <s v="003003004"/>
    <m/>
    <s v="Faturado"/>
    <m/>
  </r>
  <r>
    <s v="Marketplace"/>
    <x v="105"/>
    <n v="514647"/>
    <d v="2024-10-23T00:00:00"/>
    <x v="105"/>
    <s v="Vanessa "/>
    <s v="lemos"/>
    <n v="10847082725"/>
    <s v="vanessarjbangu@outlook.com"/>
    <n v="5521984259872"/>
    <s v="RJ"/>
    <s v="Rio de Janeiro"/>
    <n v="5189057918388"/>
    <s v="residential"/>
    <s v="Vanessa  lemos"/>
    <s v="Rua Pitanga do Gericinó"/>
    <n v="80"/>
    <s v="lote 73"/>
    <s v="Bangu"/>
    <m/>
    <s v="21853-002"/>
    <s v="Jadlog"/>
    <s v="PN Jadlog"/>
    <s v="2024-10-29 09:28:17Z"/>
    <s v="4bd"/>
    <s v="Faturado"/>
    <s v="2024-10-24 13:53:33Z"/>
    <s v="email"/>
    <s v="mailbiz"/>
    <s v="2024-10-21 / Tema da campanha / Destinatários"/>
    <x v="1"/>
    <s v="Mastercard"/>
    <n v="1"/>
    <n v="78.900000000000006"/>
    <n v="2"/>
    <n v="1006"/>
    <s v="/10/76/79/89/"/>
    <x v="2"/>
    <x v="2"/>
    <n v="21.9"/>
    <n v="6.89"/>
    <s v="13.78"/>
    <s v="/gel-dental-natural-de-roma-e-melaleuca-90g/p"/>
    <m/>
    <m/>
    <m/>
    <m/>
    <s v="7.97"/>
    <s v="7.97"/>
    <s v="78.9"/>
    <s v="-63.53"/>
    <s v="Esquenta com 65% OFF, Primeira Compra"/>
    <m/>
    <m/>
    <s v="06367100008867"/>
    <s v="tfddmr"/>
    <m/>
    <s v="Piatan"/>
    <s v="Obsolete"/>
    <m/>
    <m/>
    <m/>
    <m/>
    <m/>
    <s v="pagarme"/>
    <n v="282344"/>
    <n v="3428007040"/>
    <n v="3428007040"/>
    <n v="520132"/>
    <s v="0069"/>
    <m/>
    <m/>
    <m/>
    <m/>
    <m/>
    <s v="2024-10-23 09:28:24Z"/>
    <m/>
    <m/>
    <s v="8DF667B5DAE44155BD46E68D78243A5E"/>
    <s v="57845A866305463CBA4E214A81B99754"/>
    <m/>
    <n v="1"/>
    <m/>
    <s v="false"/>
    <n v="0"/>
    <s v="NA"/>
    <s v="NA"/>
    <s v="BRL"/>
    <m/>
    <s v="003003004"/>
    <s v="BRA"/>
    <s v="003003004"/>
    <m/>
    <s v="Faturado"/>
    <m/>
  </r>
  <r>
    <s v="Marketplace"/>
    <x v="105"/>
    <n v="514647"/>
    <d v="2024-10-23T00:00:00"/>
    <x v="105"/>
    <s v="Vanessa "/>
    <s v="lemos"/>
    <n v="10847082725"/>
    <s v="vanessarjbangu@outlook.com"/>
    <n v="5521984259872"/>
    <s v="RJ"/>
    <s v="Rio de Janeiro"/>
    <n v="5189057918388"/>
    <s v="residential"/>
    <s v="Vanessa  lemos"/>
    <s v="Rua Pitanga do Gericinó"/>
    <n v="80"/>
    <s v="lote 73"/>
    <s v="Bangu"/>
    <m/>
    <s v="21853-002"/>
    <s v="Jadlog"/>
    <s v="PN Jadlog"/>
    <s v="2024-10-29 09:28:17Z"/>
    <s v="4bd"/>
    <s v="Faturado"/>
    <s v="2024-10-24 13:53:33Z"/>
    <s v="email"/>
    <s v="mailbiz"/>
    <s v="2024-10-21 / Tema da campanha / Destinatários"/>
    <x v="1"/>
    <s v="Mastercard"/>
    <n v="1"/>
    <n v="78.900000000000006"/>
    <n v="1"/>
    <n v="142795"/>
    <s v="/10/76/79/87/"/>
    <x v="24"/>
    <x v="24"/>
    <n v="34.9"/>
    <n v="31.41"/>
    <s v="31.41"/>
    <s v="/sabonete-liquido-intimo-melaleuca-aloe-vera-150-ml/p"/>
    <m/>
    <m/>
    <m/>
    <m/>
    <s v="3.99"/>
    <s v="3.99"/>
    <s v="78.9"/>
    <s v="-63.53"/>
    <s v="Esquenta com 65% OFF, Primeira Compra"/>
    <m/>
    <m/>
    <s v="06367100008867"/>
    <s v="tfddmr"/>
    <m/>
    <s v="Piatan"/>
    <s v="Obsolete"/>
    <m/>
    <m/>
    <m/>
    <m/>
    <m/>
    <s v="pagarme"/>
    <n v="282344"/>
    <n v="3428007040"/>
    <n v="3428007040"/>
    <n v="520132"/>
    <s v="0069"/>
    <m/>
    <m/>
    <m/>
    <m/>
    <m/>
    <s v="2024-10-23 09:28:24Z"/>
    <m/>
    <m/>
    <s v="8DF667B5DAE44155BD46E68D78243A5E"/>
    <s v="57845A866305463CBA4E214A81B99754"/>
    <m/>
    <n v="1"/>
    <m/>
    <s v="false"/>
    <n v="0"/>
    <s v="NA"/>
    <s v="NA"/>
    <s v="BRL"/>
    <m/>
    <s v="003003004"/>
    <s v="BRA"/>
    <s v="003003004"/>
    <m/>
    <s v="Faturado"/>
    <m/>
  </r>
  <r>
    <s v="Marketplace"/>
    <x v="106"/>
    <n v="514645"/>
    <d v="2024-10-23T00:00:00"/>
    <x v="106"/>
    <s v="Franciene "/>
    <s v="Morais "/>
    <n v="27430825850"/>
    <s v="fran.cica@hotmail.com"/>
    <n v="5511987289512"/>
    <s v="SP"/>
    <s v="São Paulo"/>
    <n v="5181106839207"/>
    <s v="residential"/>
    <s v="Franciene  Morais "/>
    <s v="Rua Delmar Soares"/>
    <n v="256"/>
    <m/>
    <s v="Vila Pedra Branca"/>
    <m/>
    <s v="02635-170"/>
    <s v="Jadlog"/>
    <s v="PN Jadlog"/>
    <s v="2024-10-28 08:56:37Z"/>
    <s v="3bd"/>
    <s v="Faturado"/>
    <s v="2024-10-24 13:53:31Z"/>
    <s v="cpc"/>
    <s v="meta"/>
    <s v="[GE] [Vendas] Sazonais - Interesses"/>
    <x v="0"/>
    <s v="Pix"/>
    <n v="1"/>
    <n v="54.21"/>
    <n v="5"/>
    <n v="1111"/>
    <s v="/10/76/79/89/"/>
    <x v="6"/>
    <x v="6"/>
    <n v="21.9"/>
    <n v="6.89"/>
    <s v="34.45"/>
    <s v="/gel-dental-natural-de-carvao-ativado-90g/p"/>
    <m/>
    <m/>
    <m/>
    <m/>
    <s v="19.76"/>
    <s v="19.76"/>
    <s v="54.21"/>
    <s v="-75.05"/>
    <s v="Esquenta com 65% OFF, A Vista"/>
    <m/>
    <m/>
    <s v="06367100008866"/>
    <s v="tfddmr"/>
    <m/>
    <s v="Piatan"/>
    <s v="Obsolete"/>
    <m/>
    <m/>
    <m/>
    <m/>
    <m/>
    <s v="pagarme"/>
    <m/>
    <n v="3427874732"/>
    <m/>
    <m/>
    <m/>
    <m/>
    <m/>
    <m/>
    <m/>
    <m/>
    <s v="2024-10-23 08:56:46Z"/>
    <m/>
    <m/>
    <s v="8F5116136823445F81B7A3EE61B5F110"/>
    <s v="DA3FDF352B764E4980CAC26E0907AFF5"/>
    <m/>
    <n v="1"/>
    <m/>
    <s v="false"/>
    <n v="0"/>
    <s v="NA"/>
    <s v="NA"/>
    <s v="BRL"/>
    <m/>
    <s v="003003003"/>
    <s v="BRA"/>
    <s v="003003003"/>
    <m/>
    <s v="Faturado"/>
    <m/>
  </r>
  <r>
    <s v="Marketplace"/>
    <x v="107"/>
    <n v="514643"/>
    <d v="2024-10-22T00:00:00"/>
    <x v="10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1-08 08:00:00Z"/>
    <s v="13bd"/>
    <s v="Faturado"/>
    <s v="2024-10-23 14:54:38Z"/>
    <s v="cpc"/>
    <s v="google"/>
    <m/>
    <x v="0"/>
    <s v="Visa"/>
    <n v="5"/>
    <n v="107.2"/>
    <n v="3"/>
    <n v="5101"/>
    <s v="/10/76/82/222/"/>
    <x v="9"/>
    <x v="9"/>
    <n v="46.9"/>
    <n v="16.420000000000002"/>
    <s v="49.26"/>
    <s v="/creme-emoliente-para-barbear-do-rui-80g/p"/>
    <m/>
    <m/>
    <m/>
    <m/>
    <s v="0.14"/>
    <n v="0"/>
    <s v="107.2"/>
    <s v="-199.1"/>
    <s v="Esquenta com 65% OFF, Frete grátis"/>
    <m/>
    <m/>
    <s v="06367100008855"/>
    <s v="tfddmr"/>
    <m/>
    <s v="Piatan"/>
    <s v="Obsolete"/>
    <m/>
    <m/>
    <m/>
    <m/>
    <m/>
    <s v="pagarme"/>
    <n v="569579"/>
    <n v="3427255243"/>
    <n v="3427255243"/>
    <n v="421958"/>
    <n v="6265"/>
    <m/>
    <m/>
    <m/>
    <m/>
    <m/>
    <s v="2024-10-22 22:54:18Z"/>
    <m/>
    <m/>
    <s v="A8F3930FC7C44B149D27FD7DF5CDAAF8"/>
    <s v="B68D6EDE2FB8470A84CC5E0B4958077D"/>
    <m/>
    <n v="1"/>
    <m/>
    <s v="false"/>
    <n v="0"/>
    <s v="NA"/>
    <s v="NA"/>
    <s v="BRL"/>
    <m/>
    <s v="003002972"/>
    <s v="BRA"/>
    <s v="003002972"/>
    <m/>
    <s v="Faturado"/>
    <m/>
  </r>
  <r>
    <s v="Marketplace"/>
    <x v="107"/>
    <n v="514643"/>
    <d v="2024-10-22T00:00:00"/>
    <x v="10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1-08 08:00:00Z"/>
    <s v="13bd"/>
    <s v="Faturado"/>
    <s v="2024-10-23 14:54:38Z"/>
    <s v="cpc"/>
    <s v="google"/>
    <m/>
    <x v="0"/>
    <s v="Visa"/>
    <n v="5"/>
    <n v="107.2"/>
    <n v="1"/>
    <n v="1110"/>
    <s v="/10/76/79/89/"/>
    <x v="3"/>
    <x v="3"/>
    <n v="21.9"/>
    <n v="7.66"/>
    <s v="7.66"/>
    <s v="/gel-dental-natural-de-hortela-com-gengibre-e-melaleuca-90g/p"/>
    <m/>
    <m/>
    <m/>
    <m/>
    <s v="0.05"/>
    <n v="0"/>
    <s v="107.2"/>
    <s v="-199.1"/>
    <s v="Esquenta com 65% OFF, Frete grátis"/>
    <m/>
    <m/>
    <s v="06367100008855"/>
    <s v="tfddmr"/>
    <m/>
    <s v="Piatan"/>
    <s v="Obsolete"/>
    <m/>
    <m/>
    <m/>
    <m/>
    <m/>
    <s v="pagarme"/>
    <n v="569579"/>
    <n v="3427255243"/>
    <n v="3427255243"/>
    <n v="421958"/>
    <n v="6265"/>
    <m/>
    <m/>
    <m/>
    <m/>
    <m/>
    <s v="2024-10-22 22:54:18Z"/>
    <m/>
    <m/>
    <s v="A8F3930FC7C44B149D27FD7DF5CDAAF8"/>
    <s v="B68D6EDE2FB8470A84CC5E0B4958077D"/>
    <m/>
    <n v="1"/>
    <m/>
    <s v="false"/>
    <n v="0"/>
    <s v="NA"/>
    <s v="NA"/>
    <s v="BRL"/>
    <m/>
    <s v="003002972"/>
    <s v="BRA"/>
    <s v="003002972"/>
    <m/>
    <s v="Faturado"/>
    <m/>
  </r>
  <r>
    <s v="Marketplace"/>
    <x v="107"/>
    <n v="514643"/>
    <d v="2024-10-22T00:00:00"/>
    <x v="10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1-08 08:00:00Z"/>
    <s v="13bd"/>
    <s v="Faturado"/>
    <s v="2024-10-23 14:54:38Z"/>
    <s v="cpc"/>
    <s v="google"/>
    <m/>
    <x v="0"/>
    <s v="Visa"/>
    <n v="5"/>
    <n v="107.2"/>
    <n v="1"/>
    <n v="1006"/>
    <s v="/10/76/79/89/"/>
    <x v="2"/>
    <x v="2"/>
    <n v="21.9"/>
    <n v="7.66"/>
    <s v="7.66"/>
    <s v="/gel-dental-natural-de-roma-e-melaleuca-90g/p"/>
    <m/>
    <m/>
    <m/>
    <m/>
    <s v="0.05"/>
    <n v="0"/>
    <s v="107.2"/>
    <s v="-199.1"/>
    <s v="Esquenta com 65% OFF, Frete grátis"/>
    <m/>
    <m/>
    <s v="06367100008855"/>
    <s v="tfddmr"/>
    <m/>
    <s v="Piatan"/>
    <s v="Obsolete"/>
    <m/>
    <m/>
    <m/>
    <m/>
    <m/>
    <s v="pagarme"/>
    <n v="569579"/>
    <n v="3427255243"/>
    <n v="3427255243"/>
    <n v="421958"/>
    <n v="6265"/>
    <m/>
    <m/>
    <m/>
    <m/>
    <m/>
    <s v="2024-10-22 22:54:18Z"/>
    <m/>
    <m/>
    <s v="A8F3930FC7C44B149D27FD7DF5CDAAF8"/>
    <s v="B68D6EDE2FB8470A84CC5E0B4958077D"/>
    <m/>
    <n v="1"/>
    <m/>
    <s v="false"/>
    <n v="0"/>
    <s v="NA"/>
    <s v="NA"/>
    <s v="BRL"/>
    <m/>
    <s v="003002972"/>
    <s v="BRA"/>
    <s v="003002972"/>
    <m/>
    <s v="Faturado"/>
    <m/>
  </r>
  <r>
    <s v="Marketplace"/>
    <x v="107"/>
    <n v="514643"/>
    <d v="2024-10-22T00:00:00"/>
    <x v="10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1-08 08:00:00Z"/>
    <s v="13bd"/>
    <s v="Faturado"/>
    <s v="2024-10-23 14:54:38Z"/>
    <s v="cpc"/>
    <s v="google"/>
    <m/>
    <x v="0"/>
    <s v="Visa"/>
    <n v="5"/>
    <n v="107.2"/>
    <n v="1"/>
    <n v="1111"/>
    <s v="/10/76/79/89/"/>
    <x v="6"/>
    <x v="6"/>
    <n v="21.9"/>
    <n v="7.66"/>
    <s v="7.66"/>
    <s v="/gel-dental-natural-de-carvao-ativado-90g/p"/>
    <m/>
    <m/>
    <m/>
    <m/>
    <s v="0.05"/>
    <n v="0"/>
    <s v="107.2"/>
    <s v="-199.1"/>
    <s v="Esquenta com 65% OFF, Frete grátis"/>
    <m/>
    <m/>
    <s v="06367100008855"/>
    <s v="tfddmr"/>
    <m/>
    <s v="Piatan"/>
    <s v="Obsolete"/>
    <m/>
    <m/>
    <m/>
    <m/>
    <m/>
    <s v="pagarme"/>
    <n v="569579"/>
    <n v="3427255243"/>
    <n v="3427255243"/>
    <n v="421958"/>
    <n v="6265"/>
    <m/>
    <m/>
    <m/>
    <m/>
    <m/>
    <s v="2024-10-22 22:54:18Z"/>
    <m/>
    <m/>
    <s v="A8F3930FC7C44B149D27FD7DF5CDAAF8"/>
    <s v="B68D6EDE2FB8470A84CC5E0B4958077D"/>
    <m/>
    <n v="1"/>
    <m/>
    <s v="false"/>
    <n v="0"/>
    <s v="NA"/>
    <s v="NA"/>
    <s v="BRL"/>
    <m/>
    <s v="003002972"/>
    <s v="BRA"/>
    <s v="003002972"/>
    <m/>
    <s v="Faturado"/>
    <m/>
  </r>
  <r>
    <s v="Marketplace"/>
    <x v="107"/>
    <n v="514643"/>
    <d v="2024-10-22T00:00:00"/>
    <x v="10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1-08 08:00:00Z"/>
    <s v="13bd"/>
    <s v="Faturado"/>
    <s v="2024-10-23 14:54:38Z"/>
    <s v="cpc"/>
    <s v="google"/>
    <m/>
    <x v="0"/>
    <s v="Visa"/>
    <n v="5"/>
    <n v="107.2"/>
    <n v="1"/>
    <n v="61010"/>
    <s v="/10/76/80/92/"/>
    <x v="7"/>
    <x v="7"/>
    <n v="99.9"/>
    <n v="34.96"/>
    <s v="34.96"/>
    <s v="/deo-colonia-splash-jasmim-manaca-120ml-piatan/p"/>
    <m/>
    <m/>
    <m/>
    <m/>
    <s v="25.06"/>
    <n v="0"/>
    <s v="107.2"/>
    <s v="-199.1"/>
    <s v="Esquenta com 65% OFF, Frete grátis"/>
    <m/>
    <m/>
    <s v="06367100008855"/>
    <s v="tfddmr"/>
    <m/>
    <s v="Piatan"/>
    <s v="Obsolete"/>
    <m/>
    <m/>
    <m/>
    <m/>
    <m/>
    <s v="pagarme"/>
    <n v="569579"/>
    <n v="3427255243"/>
    <n v="3427255243"/>
    <n v="421958"/>
    <n v="6265"/>
    <m/>
    <m/>
    <m/>
    <m/>
    <m/>
    <s v="2024-10-22 22:54:18Z"/>
    <m/>
    <m/>
    <s v="A8F3930FC7C44B149D27FD7DF5CDAAF8"/>
    <s v="B68D6EDE2FB8470A84CC5E0B4958077D"/>
    <m/>
    <n v="1"/>
    <m/>
    <s v="false"/>
    <n v="0"/>
    <s v="NA"/>
    <s v="NA"/>
    <s v="BRL"/>
    <m/>
    <s v="003002972"/>
    <s v="BRA"/>
    <s v="003002972"/>
    <m/>
    <s v="Faturado"/>
    <m/>
  </r>
  <r>
    <s v="Marketplace"/>
    <x v="108"/>
    <n v="514641"/>
    <d v="2024-10-22T00:00:00"/>
    <x v="108"/>
    <s v="João Vitor"/>
    <s v="Correia da Silva"/>
    <s v="06491608514"/>
    <s v="jvcorreia97@live.com"/>
    <n v="5571993221131"/>
    <s v="BA"/>
    <s v="Salvador"/>
    <n v="5168247964392"/>
    <s v="residential"/>
    <s v="João Vitor  Correia da Silva"/>
    <s v="Alameda das Hortênsias"/>
    <n v="165"/>
    <s v="Bl 10 Apt 103"/>
    <s v="Jardim Nova Esperança"/>
    <m/>
    <s v="41370-780"/>
    <s v="Jadlog"/>
    <s v="PN Jadlog2"/>
    <s v="2024-10-31 08:00:00Z"/>
    <s v="7bd"/>
    <s v="Faturado"/>
    <s v="2024-10-23 14:54:40Z"/>
    <m/>
    <m/>
    <m/>
    <x v="0"/>
    <s v="Mastercard"/>
    <n v="5"/>
    <n v="99.58"/>
    <n v="13"/>
    <n v="1111"/>
    <s v="/10/76/79/89/"/>
    <x v="6"/>
    <x v="6"/>
    <n v="21.9"/>
    <n v="7.66"/>
    <s v="99.58"/>
    <s v="/gel-dental-natural-de-carvao-ativado-90g/p"/>
    <m/>
    <m/>
    <m/>
    <m/>
    <s v="24.05"/>
    <n v="0"/>
    <s v="99.58"/>
    <s v="-185.12"/>
    <s v="Esquenta com 65% OFF, Frete grátis"/>
    <m/>
    <m/>
    <s v="06367100008856"/>
    <s v="tfddmr"/>
    <m/>
    <s v="Piatan"/>
    <s v="Obsolete"/>
    <m/>
    <m/>
    <m/>
    <m/>
    <m/>
    <s v="pagarme"/>
    <n v="670779"/>
    <n v="3427131376"/>
    <n v="3427131376"/>
    <n v="534696"/>
    <n v="6810"/>
    <m/>
    <m/>
    <m/>
    <m/>
    <m/>
    <s v="2024-10-22 21:56:07Z"/>
    <m/>
    <m/>
    <s v="F4FCA76BBE8B45BBA8E219BB1178872A"/>
    <s v="1566CCA99B2846D890C6A0FC6B4AAB4C"/>
    <m/>
    <n v="1"/>
    <m/>
    <s v="false"/>
    <n v="0"/>
    <s v="NA"/>
    <s v="NA"/>
    <s v="BRL"/>
    <m/>
    <s v="003002973"/>
    <s v="BRA"/>
    <s v="003002973"/>
    <m/>
    <s v="Faturado"/>
    <m/>
  </r>
  <r>
    <s v="Marketplace"/>
    <x v="109"/>
    <n v="514639"/>
    <d v="2024-10-22T00:00:00"/>
    <x v="109"/>
    <s v="Jaqueline "/>
    <s v="Tavares "/>
    <n v="35009992809"/>
    <s v="jaquetavares@msn.com"/>
    <n v="5511993063524"/>
    <s v="SP"/>
    <s v="Santo André"/>
    <n v="5188878203580"/>
    <s v="residential"/>
    <s v="Jaqueline  Tavares "/>
    <s v="Rua Estônia"/>
    <n v="945"/>
    <s v="Casa 2 "/>
    <s v="Parque das Nações"/>
    <m/>
    <s v="09280-171"/>
    <s v="PAC"/>
    <s v="PN Correios PAC"/>
    <s v="2024-10-30 08:00:00Z"/>
    <s v="6bd"/>
    <s v="Faturado"/>
    <s v="2024-10-25 09:26:14Z"/>
    <s v="cpc"/>
    <s v="meta"/>
    <s v="[GE] [Vendas] Carrinho abandonado"/>
    <x v="6"/>
    <s v="Mastercard"/>
    <n v="5"/>
    <n v="151.25"/>
    <n v="2"/>
    <n v="142817"/>
    <s v="/10/76/80/92/"/>
    <x v="5"/>
    <x v="5"/>
    <n v="99.9"/>
    <n v="27.97"/>
    <s v="55.94"/>
    <s v="/deo-colonia-splash-cereja-do-cerrado-120ml/p"/>
    <m/>
    <m/>
    <m/>
    <m/>
    <s v="11.71"/>
    <n v="0"/>
    <s v="151.25"/>
    <s v="-388.95"/>
    <s v="Esquenta com 65% OFF, Carrinho Abandonado, Frete grátis"/>
    <m/>
    <m/>
    <s v="AK592739964BR"/>
    <s v="tfddmr"/>
    <m/>
    <s v="Piatan"/>
    <s v="Obsolete"/>
    <m/>
    <m/>
    <m/>
    <m/>
    <m/>
    <s v="pagarme"/>
    <n v="329459"/>
    <n v="3426405896"/>
    <n v="3426405896"/>
    <n v="516292"/>
    <n v="3390"/>
    <m/>
    <m/>
    <m/>
    <m/>
    <m/>
    <s v="2024-10-22 19:04:12Z"/>
    <m/>
    <m/>
    <s v="2060F1B6418B4DF4BD09192F3C6A88EC"/>
    <s v="F8A4E2DBF8EA4C9FA764E26BB12BB85D"/>
    <m/>
    <n v="1"/>
    <m/>
    <s v="false"/>
    <n v="0"/>
    <s v="NA"/>
    <s v="NA"/>
    <s v="BRL"/>
    <m/>
    <s v="003002991"/>
    <s v="BRA"/>
    <s v="003002991"/>
    <m/>
    <s v="Faturado"/>
    <m/>
  </r>
  <r>
    <s v="Marketplace"/>
    <x v="109"/>
    <n v="514639"/>
    <d v="2024-10-22T00:00:00"/>
    <x v="109"/>
    <s v="Jaqueline "/>
    <s v="Tavares "/>
    <n v="35009992809"/>
    <s v="jaquetavares@msn.com"/>
    <n v="5511993063524"/>
    <s v="SP"/>
    <s v="Santo André"/>
    <n v="5188878203580"/>
    <s v="residential"/>
    <s v="Jaqueline  Tavares "/>
    <s v="Rua Estônia"/>
    <n v="945"/>
    <s v="Casa 2 "/>
    <s v="Parque das Nações"/>
    <m/>
    <s v="09280-171"/>
    <s v="PAC"/>
    <s v="PN Correios PAC"/>
    <s v="2024-10-30 08:00:00Z"/>
    <s v="6bd"/>
    <s v="Faturado"/>
    <s v="2024-10-25 09:26:14Z"/>
    <s v="cpc"/>
    <s v="meta"/>
    <s v="[GE] [Vendas] Carrinho abandonado"/>
    <x v="6"/>
    <s v="Mastercard"/>
    <n v="5"/>
    <n v="151.25"/>
    <n v="2"/>
    <n v="61030"/>
    <s v="/10/76/80/92/"/>
    <x v="11"/>
    <x v="11"/>
    <n v="99.9"/>
    <n v="27.97"/>
    <s v="55.94"/>
    <s v="/deo-colonia-splash-pitanga-120ml-piatan/p"/>
    <m/>
    <m/>
    <m/>
    <m/>
    <s v="11.71"/>
    <n v="0"/>
    <s v="151.25"/>
    <s v="-388.95"/>
    <s v="Esquenta com 65% OFF, Carrinho Abandonado, Frete grátis"/>
    <m/>
    <m/>
    <s v="AK592739964BR"/>
    <s v="tfddmr"/>
    <m/>
    <s v="Piatan"/>
    <s v="Obsolete"/>
    <m/>
    <m/>
    <m/>
    <m/>
    <m/>
    <s v="pagarme"/>
    <n v="329459"/>
    <n v="3426405896"/>
    <n v="3426405896"/>
    <n v="516292"/>
    <n v="3390"/>
    <m/>
    <m/>
    <m/>
    <m/>
    <m/>
    <s v="2024-10-22 19:04:12Z"/>
    <m/>
    <m/>
    <s v="2060F1B6418B4DF4BD09192F3C6A88EC"/>
    <s v="F8A4E2DBF8EA4C9FA764E26BB12BB85D"/>
    <m/>
    <n v="1"/>
    <m/>
    <s v="false"/>
    <n v="0"/>
    <s v="NA"/>
    <s v="NA"/>
    <s v="BRL"/>
    <m/>
    <s v="003002991"/>
    <s v="BRA"/>
    <s v="003002991"/>
    <m/>
    <s v="Faturado"/>
    <m/>
  </r>
  <r>
    <s v="Marketplace"/>
    <x v="109"/>
    <n v="514639"/>
    <d v="2024-10-22T00:00:00"/>
    <x v="109"/>
    <s v="Jaqueline "/>
    <s v="Tavares "/>
    <n v="35009992809"/>
    <s v="jaquetavares@msn.com"/>
    <n v="5511993063524"/>
    <s v="SP"/>
    <s v="Santo André"/>
    <n v="5188878203580"/>
    <s v="residential"/>
    <s v="Jaqueline  Tavares "/>
    <s v="Rua Estônia"/>
    <n v="945"/>
    <s v="Casa 2 "/>
    <s v="Parque das Nações"/>
    <m/>
    <s v="09280-171"/>
    <s v="PAC"/>
    <s v="PN Correios PAC"/>
    <s v="2024-10-30 08:00:00Z"/>
    <s v="6bd"/>
    <s v="Faturado"/>
    <s v="2024-10-25 09:26:14Z"/>
    <s v="cpc"/>
    <s v="meta"/>
    <s v="[GE] [Vendas] Carrinho abandonado"/>
    <x v="6"/>
    <s v="Mastercard"/>
    <n v="5"/>
    <n v="151.25"/>
    <n v="1"/>
    <n v="1006"/>
    <s v="/10/76/79/89/"/>
    <x v="2"/>
    <x v="2"/>
    <n v="21.9"/>
    <n v="6.13"/>
    <s v="6.13"/>
    <s v="/gel-dental-natural-de-roma-e-melaleuca-90g/p"/>
    <m/>
    <m/>
    <m/>
    <m/>
    <s v="0.01"/>
    <n v="0"/>
    <s v="151.25"/>
    <s v="-388.95"/>
    <s v="Esquenta com 65% OFF, Carrinho Abandonado, Frete grátis"/>
    <m/>
    <m/>
    <s v="AK592739964BR"/>
    <s v="tfddmr"/>
    <m/>
    <s v="Piatan"/>
    <s v="Obsolete"/>
    <m/>
    <m/>
    <m/>
    <m/>
    <m/>
    <s v="pagarme"/>
    <n v="329459"/>
    <n v="3426405896"/>
    <n v="3426405896"/>
    <n v="516292"/>
    <n v="3390"/>
    <m/>
    <m/>
    <m/>
    <m/>
    <m/>
    <s v="2024-10-22 19:04:12Z"/>
    <m/>
    <m/>
    <s v="2060F1B6418B4DF4BD09192F3C6A88EC"/>
    <s v="F8A4E2DBF8EA4C9FA764E26BB12BB85D"/>
    <m/>
    <n v="1"/>
    <m/>
    <s v="false"/>
    <n v="0"/>
    <s v="NA"/>
    <s v="NA"/>
    <s v="BRL"/>
    <m/>
    <s v="003002991"/>
    <s v="BRA"/>
    <s v="003002991"/>
    <m/>
    <s v="Faturado"/>
    <m/>
  </r>
  <r>
    <s v="Marketplace"/>
    <x v="109"/>
    <n v="514639"/>
    <d v="2024-10-22T00:00:00"/>
    <x v="109"/>
    <s v="Jaqueline "/>
    <s v="Tavares "/>
    <n v="35009992809"/>
    <s v="jaquetavares@msn.com"/>
    <n v="5511993063524"/>
    <s v="SP"/>
    <s v="Santo André"/>
    <n v="5188878203580"/>
    <s v="residential"/>
    <s v="Jaqueline  Tavares "/>
    <s v="Rua Estônia"/>
    <n v="945"/>
    <s v="Casa 2 "/>
    <s v="Parque das Nações"/>
    <m/>
    <s v="09280-171"/>
    <s v="PAC"/>
    <s v="PN Correios PAC"/>
    <s v="2024-10-30 08:00:00Z"/>
    <s v="6bd"/>
    <s v="Faturado"/>
    <s v="2024-10-25 09:26:14Z"/>
    <s v="cpc"/>
    <s v="meta"/>
    <s v="[GE] [Vendas] Carrinho abandonado"/>
    <x v="6"/>
    <s v="Mastercard"/>
    <n v="5"/>
    <n v="151.25"/>
    <n v="1"/>
    <n v="1110"/>
    <s v="/10/76/79/89/"/>
    <x v="3"/>
    <x v="3"/>
    <n v="21.9"/>
    <n v="6.13"/>
    <s v="6.13"/>
    <s v="/gel-dental-natural-de-hortela-com-gengibre-e-melaleuca-90g/p"/>
    <m/>
    <m/>
    <m/>
    <m/>
    <s v="0.01"/>
    <n v="0"/>
    <s v="151.25"/>
    <s v="-388.95"/>
    <s v="Esquenta com 65% OFF, Carrinho Abandonado, Frete grátis"/>
    <m/>
    <m/>
    <s v="AK592739964BR"/>
    <s v="tfddmr"/>
    <m/>
    <s v="Piatan"/>
    <s v="Obsolete"/>
    <m/>
    <m/>
    <m/>
    <m/>
    <m/>
    <s v="pagarme"/>
    <n v="329459"/>
    <n v="3426405896"/>
    <n v="3426405896"/>
    <n v="516292"/>
    <n v="3390"/>
    <m/>
    <m/>
    <m/>
    <m/>
    <m/>
    <s v="2024-10-22 19:04:12Z"/>
    <m/>
    <m/>
    <s v="2060F1B6418B4DF4BD09192F3C6A88EC"/>
    <s v="F8A4E2DBF8EA4C9FA764E26BB12BB85D"/>
    <m/>
    <n v="1"/>
    <m/>
    <s v="false"/>
    <n v="0"/>
    <s v="NA"/>
    <s v="NA"/>
    <s v="BRL"/>
    <m/>
    <s v="003002991"/>
    <s v="BRA"/>
    <s v="003002991"/>
    <m/>
    <s v="Faturado"/>
    <m/>
  </r>
  <r>
    <s v="Marketplace"/>
    <x v="109"/>
    <n v="514639"/>
    <d v="2024-10-22T00:00:00"/>
    <x v="109"/>
    <s v="Jaqueline "/>
    <s v="Tavares "/>
    <n v="35009992809"/>
    <s v="jaquetavares@msn.com"/>
    <n v="5511993063524"/>
    <s v="SP"/>
    <s v="Santo André"/>
    <n v="5188878203580"/>
    <s v="residential"/>
    <s v="Jaqueline  Tavares "/>
    <s v="Rua Estônia"/>
    <n v="945"/>
    <s v="Casa 2 "/>
    <s v="Parque das Nações"/>
    <m/>
    <s v="09280-171"/>
    <s v="PAC"/>
    <s v="PN Correios PAC"/>
    <s v="2024-10-30 08:00:00Z"/>
    <s v="6bd"/>
    <s v="Faturado"/>
    <s v="2024-10-25 09:26:14Z"/>
    <s v="cpc"/>
    <s v="meta"/>
    <s v="[GE] [Vendas] Carrinho abandonado"/>
    <x v="6"/>
    <s v="Mastercard"/>
    <n v="5"/>
    <n v="151.25"/>
    <n v="1"/>
    <n v="5101"/>
    <s v="/10/76/82/222/"/>
    <x v="9"/>
    <x v="9"/>
    <n v="46.9"/>
    <n v="13.14"/>
    <s v="13.14"/>
    <s v="/creme-emoliente-para-barbear-do-rui-80g/p"/>
    <m/>
    <m/>
    <m/>
    <m/>
    <s v="0.01"/>
    <n v="0"/>
    <s v="151.25"/>
    <s v="-388.95"/>
    <s v="Esquenta com 65% OFF, Carrinho Abandonado, Frete grátis"/>
    <m/>
    <m/>
    <s v="AK592739964BR"/>
    <s v="tfddmr"/>
    <m/>
    <s v="Piatan"/>
    <s v="Obsolete"/>
    <m/>
    <m/>
    <m/>
    <m/>
    <m/>
    <s v="pagarme"/>
    <n v="329459"/>
    <n v="3426405896"/>
    <n v="3426405896"/>
    <n v="516292"/>
    <n v="3390"/>
    <m/>
    <m/>
    <m/>
    <m/>
    <m/>
    <s v="2024-10-22 19:04:12Z"/>
    <m/>
    <m/>
    <s v="2060F1B6418B4DF4BD09192F3C6A88EC"/>
    <s v="F8A4E2DBF8EA4C9FA764E26BB12BB85D"/>
    <m/>
    <n v="1"/>
    <m/>
    <s v="false"/>
    <n v="0"/>
    <s v="NA"/>
    <s v="NA"/>
    <s v="BRL"/>
    <m/>
    <s v="003002991"/>
    <s v="BRA"/>
    <s v="003002991"/>
    <m/>
    <s v="Faturado"/>
    <m/>
  </r>
  <r>
    <s v="Marketplace"/>
    <x v="109"/>
    <n v="514639"/>
    <d v="2024-10-22T00:00:00"/>
    <x v="109"/>
    <s v="Jaqueline "/>
    <s v="Tavares "/>
    <n v="35009992809"/>
    <s v="jaquetavares@msn.com"/>
    <n v="5511993063524"/>
    <s v="SP"/>
    <s v="Santo André"/>
    <n v="5188878203580"/>
    <s v="residential"/>
    <s v="Jaqueline  Tavares "/>
    <s v="Rua Estônia"/>
    <n v="945"/>
    <s v="Casa 2 "/>
    <s v="Parque das Nações"/>
    <m/>
    <s v="09280-171"/>
    <s v="PAC"/>
    <s v="PN Correios PAC"/>
    <s v="2024-10-30 08:00:00Z"/>
    <s v="6bd"/>
    <s v="Faturado"/>
    <s v="2024-10-25 09:26:14Z"/>
    <s v="cpc"/>
    <s v="meta"/>
    <s v="[GE] [Vendas] Carrinho abandonado"/>
    <x v="6"/>
    <s v="Mastercard"/>
    <n v="5"/>
    <n v="151.25"/>
    <n v="1"/>
    <n v="2201"/>
    <s v="/10/76/78/223/"/>
    <x v="17"/>
    <x v="17"/>
    <n v="49.9"/>
    <n v="13.97"/>
    <s v="13.97"/>
    <s v="/shampoo-hidrata-para-cabelos-ressecados-e-com-quimica-300ml/p"/>
    <m/>
    <m/>
    <m/>
    <m/>
    <s v="0.01"/>
    <n v="0"/>
    <s v="151.25"/>
    <s v="-388.95"/>
    <s v="Esquenta com 65% OFF, Carrinho Abandonado, Frete grátis"/>
    <m/>
    <m/>
    <s v="AK592739964BR"/>
    <s v="tfddmr"/>
    <m/>
    <s v="Piatan"/>
    <s v="Obsolete"/>
    <m/>
    <m/>
    <m/>
    <m/>
    <m/>
    <s v="pagarme"/>
    <n v="329459"/>
    <n v="3426405896"/>
    <n v="3426405896"/>
    <n v="516292"/>
    <n v="3390"/>
    <m/>
    <m/>
    <m/>
    <m/>
    <m/>
    <s v="2024-10-22 19:04:12Z"/>
    <m/>
    <m/>
    <s v="2060F1B6418B4DF4BD09192F3C6A88EC"/>
    <s v="F8A4E2DBF8EA4C9FA764E26BB12BB85D"/>
    <m/>
    <n v="1"/>
    <m/>
    <s v="false"/>
    <n v="0"/>
    <s v="NA"/>
    <s v="NA"/>
    <s v="BRL"/>
    <m/>
    <s v="003002991"/>
    <s v="BRA"/>
    <s v="003002991"/>
    <m/>
    <s v="Faturado"/>
    <m/>
  </r>
  <r>
    <s v="Marketplace"/>
    <x v="110"/>
    <n v="514637"/>
    <d v="2024-10-22T00:00:00"/>
    <x v="110"/>
    <s v="Márcia Regina"/>
    <s v="Griseli"/>
    <s v="02621642993"/>
    <s v="ancoradecristal@yahoo.com.br"/>
    <n v="5554999714694"/>
    <s v="RS"/>
    <s v="Erechim"/>
    <n v="5179497300087"/>
    <s v="residential"/>
    <s v="Janete Cristina Magro/Márcia Regina Griseli"/>
    <s v="Rua Carlos Miranda"/>
    <n v="236"/>
    <s v="Apt 23  Edifício Primavera"/>
    <s v="Fátima"/>
    <m/>
    <s v="99709-292"/>
    <s v="Jadlog"/>
    <s v="PN Jadlog2"/>
    <s v="2024-10-31 08:00:00Z"/>
    <s v="7bd"/>
    <s v="Faturado"/>
    <s v="2024-10-23 14:54:41Z"/>
    <s v="cpc"/>
    <s v="meta"/>
    <s v="[GE] [Vendas] Sazonais - Interesses"/>
    <x v="0"/>
    <s v="Mastercard"/>
    <n v="5"/>
    <n v="245.56"/>
    <n v="2"/>
    <n v="1111"/>
    <s v="/10/76/79/89/"/>
    <x v="6"/>
    <x v="6"/>
    <n v="21.9"/>
    <n v="7.66"/>
    <s v="15.32"/>
    <s v="/gel-dental-natural-de-carvao-ativado-90g/p"/>
    <m/>
    <m/>
    <m/>
    <m/>
    <s v="5.52"/>
    <n v="0"/>
    <s v="245.56"/>
    <s v="-85.44"/>
    <s v="Esquenta com 65% OFF, Frete grátis"/>
    <m/>
    <m/>
    <s v="06367100008857"/>
    <s v="tfddmr"/>
    <m/>
    <s v="Piatan"/>
    <s v="Obsolete"/>
    <m/>
    <m/>
    <m/>
    <m/>
    <m/>
    <s v="pagarme"/>
    <n v="471025"/>
    <n v="3426174248"/>
    <n v="3426174248"/>
    <n v="516136"/>
    <n v="6705"/>
    <m/>
    <m/>
    <m/>
    <m/>
    <m/>
    <s v="2024-10-22 18:25:20Z"/>
    <m/>
    <m/>
    <s v="34E214D9608246648012A1184C369967"/>
    <s v="A1E60088C7D3420794FB72441A284083"/>
    <m/>
    <n v="1"/>
    <m/>
    <s v="false"/>
    <n v="0"/>
    <s v="NA"/>
    <s v="NA"/>
    <s v="BRL"/>
    <m/>
    <s v="003002974"/>
    <s v="BRA"/>
    <s v="003002974"/>
    <m/>
    <s v="Faturado"/>
    <m/>
  </r>
  <r>
    <s v="Marketplace"/>
    <x v="110"/>
    <n v="514637"/>
    <d v="2024-10-22T00:00:00"/>
    <x v="110"/>
    <s v="Márcia Regina"/>
    <s v="Griseli"/>
    <s v="02621642993"/>
    <s v="ancoradecristal@yahoo.com.br"/>
    <n v="5554999714694"/>
    <s v="RS"/>
    <s v="Erechim"/>
    <n v="5179497300087"/>
    <s v="residential"/>
    <s v="Janete Cristina Magro/Márcia Regina Griseli"/>
    <s v="Rua Carlos Miranda"/>
    <n v="236"/>
    <s v="Apt 23  Edifício Primavera"/>
    <s v="Fátima"/>
    <m/>
    <s v="99709-292"/>
    <s v="Jadlog"/>
    <s v="PN Jadlog2"/>
    <s v="2024-10-31 08:00:00Z"/>
    <s v="7bd"/>
    <s v="Faturado"/>
    <s v="2024-10-23 14:54:41Z"/>
    <s v="cpc"/>
    <s v="meta"/>
    <s v="[GE] [Vendas] Sazonais - Interesses"/>
    <x v="0"/>
    <s v="Mastercard"/>
    <n v="5"/>
    <n v="245.56"/>
    <n v="2"/>
    <n v="1110"/>
    <s v="/10/76/79/89/"/>
    <x v="3"/>
    <x v="3"/>
    <n v="21.9"/>
    <n v="7.66"/>
    <s v="15.32"/>
    <s v="/gel-dental-natural-de-hortela-com-gengibre-e-melaleuca-90g/p"/>
    <m/>
    <m/>
    <m/>
    <m/>
    <s v="5.52"/>
    <n v="0"/>
    <s v="245.56"/>
    <s v="-85.44"/>
    <s v="Esquenta com 65% OFF, Frete grátis"/>
    <m/>
    <m/>
    <s v="06367100008857"/>
    <s v="tfddmr"/>
    <m/>
    <s v="Piatan"/>
    <s v="Obsolete"/>
    <m/>
    <m/>
    <m/>
    <m/>
    <m/>
    <s v="pagarme"/>
    <n v="471025"/>
    <n v="3426174248"/>
    <n v="3426174248"/>
    <n v="516136"/>
    <n v="6705"/>
    <m/>
    <m/>
    <m/>
    <m/>
    <m/>
    <s v="2024-10-22 18:25:20Z"/>
    <m/>
    <m/>
    <s v="34E214D9608246648012A1184C369967"/>
    <s v="A1E60088C7D3420794FB72441A284083"/>
    <m/>
    <n v="1"/>
    <m/>
    <s v="false"/>
    <n v="0"/>
    <s v="NA"/>
    <s v="NA"/>
    <s v="BRL"/>
    <m/>
    <s v="003002974"/>
    <s v="BRA"/>
    <s v="003002974"/>
    <m/>
    <s v="Faturado"/>
    <m/>
  </r>
  <r>
    <s v="Marketplace"/>
    <x v="110"/>
    <n v="514637"/>
    <d v="2024-10-22T00:00:00"/>
    <x v="110"/>
    <s v="Márcia Regina"/>
    <s v="Griseli"/>
    <s v="02621642993"/>
    <s v="ancoradecristal@yahoo.com.br"/>
    <n v="5554999714694"/>
    <s v="RS"/>
    <s v="Erechim"/>
    <n v="5179497300087"/>
    <s v="residential"/>
    <s v="Janete Cristina Magro/Márcia Regina Griseli"/>
    <s v="Rua Carlos Miranda"/>
    <n v="236"/>
    <s v="Apt 23  Edifício Primavera"/>
    <s v="Fátima"/>
    <m/>
    <s v="99709-292"/>
    <s v="Jadlog"/>
    <s v="PN Jadlog2"/>
    <s v="2024-10-31 08:00:00Z"/>
    <s v="7bd"/>
    <s v="Faturado"/>
    <s v="2024-10-23 14:54:41Z"/>
    <s v="cpc"/>
    <s v="meta"/>
    <s v="[GE] [Vendas] Sazonais - Interesses"/>
    <x v="0"/>
    <s v="Mastercard"/>
    <n v="5"/>
    <n v="245.56"/>
    <n v="2"/>
    <n v="1006"/>
    <s v="/10/76/79/89/"/>
    <x v="2"/>
    <x v="2"/>
    <n v="21.9"/>
    <n v="7.66"/>
    <s v="15.32"/>
    <s v="/gel-dental-natural-de-roma-e-melaleuca-90g/p"/>
    <m/>
    <m/>
    <m/>
    <m/>
    <s v="5.52"/>
    <n v="0"/>
    <s v="245.56"/>
    <s v="-85.44"/>
    <s v="Esquenta com 65% OFF, Frete grátis"/>
    <m/>
    <m/>
    <s v="06367100008857"/>
    <s v="tfddmr"/>
    <m/>
    <s v="Piatan"/>
    <s v="Obsolete"/>
    <m/>
    <m/>
    <m/>
    <m/>
    <m/>
    <s v="pagarme"/>
    <n v="471025"/>
    <n v="3426174248"/>
    <n v="3426174248"/>
    <n v="516136"/>
    <n v="6705"/>
    <m/>
    <m/>
    <m/>
    <m/>
    <m/>
    <s v="2024-10-22 18:25:20Z"/>
    <m/>
    <m/>
    <s v="34E214D9608246648012A1184C369967"/>
    <s v="A1E60088C7D3420794FB72441A284083"/>
    <m/>
    <n v="1"/>
    <m/>
    <s v="false"/>
    <n v="0"/>
    <s v="NA"/>
    <s v="NA"/>
    <s v="BRL"/>
    <m/>
    <s v="003002974"/>
    <s v="BRA"/>
    <s v="003002974"/>
    <m/>
    <s v="Faturado"/>
    <m/>
  </r>
  <r>
    <s v="Marketplace"/>
    <x v="110"/>
    <n v="514637"/>
    <d v="2024-10-22T00:00:00"/>
    <x v="110"/>
    <s v="Márcia Regina"/>
    <s v="Griseli"/>
    <s v="02621642993"/>
    <s v="ancoradecristal@yahoo.com.br"/>
    <n v="5554999714694"/>
    <s v="RS"/>
    <s v="Erechim"/>
    <n v="5179497300087"/>
    <s v="residential"/>
    <s v="Janete Cristina Magro/Márcia Regina Griseli"/>
    <s v="Rua Carlos Miranda"/>
    <n v="236"/>
    <s v="Apt 23  Edifício Primavera"/>
    <s v="Fátima"/>
    <m/>
    <s v="99709-292"/>
    <s v="Jadlog"/>
    <s v="PN Jadlog2"/>
    <s v="2024-10-31 08:00:00Z"/>
    <s v="7bd"/>
    <s v="Faturado"/>
    <s v="2024-10-23 14:54:41Z"/>
    <s v="cpc"/>
    <s v="meta"/>
    <s v="[GE] [Vendas] Sazonais - Interesses"/>
    <x v="0"/>
    <s v="Mastercard"/>
    <n v="5"/>
    <n v="245.56"/>
    <n v="1"/>
    <n v="1403"/>
    <s v="/10/76/79/88/"/>
    <x v="19"/>
    <x v="19"/>
    <n v="29.9"/>
    <n v="29.9"/>
    <s v="29.9"/>
    <s v="/desodorante-roll-on-feminino-75ml/p"/>
    <m/>
    <m/>
    <m/>
    <m/>
    <s v="2.8"/>
    <n v="0"/>
    <s v="245.56"/>
    <s v="-85.44"/>
    <s v="Esquenta com 65% OFF, Frete grátis"/>
    <m/>
    <m/>
    <s v="06367100008857"/>
    <s v="tfddmr"/>
    <m/>
    <s v="Piatan"/>
    <s v="Obsolete"/>
    <m/>
    <m/>
    <m/>
    <m/>
    <m/>
    <s v="pagarme"/>
    <n v="471025"/>
    <n v="3426174248"/>
    <n v="3426174248"/>
    <n v="516136"/>
    <n v="6705"/>
    <m/>
    <m/>
    <m/>
    <m/>
    <m/>
    <s v="2024-10-22 18:25:20Z"/>
    <m/>
    <m/>
    <s v="34E214D9608246648012A1184C369967"/>
    <s v="A1E60088C7D3420794FB72441A284083"/>
    <m/>
    <n v="1"/>
    <m/>
    <s v="false"/>
    <n v="0"/>
    <s v="NA"/>
    <s v="NA"/>
    <s v="BRL"/>
    <m/>
    <s v="003002974"/>
    <s v="BRA"/>
    <s v="003002974"/>
    <m/>
    <s v="Faturado"/>
    <m/>
  </r>
  <r>
    <s v="Marketplace"/>
    <x v="110"/>
    <n v="514637"/>
    <d v="2024-10-22T00:00:00"/>
    <x v="110"/>
    <s v="Márcia Regina"/>
    <s v="Griseli"/>
    <s v="02621642993"/>
    <s v="ancoradecristal@yahoo.com.br"/>
    <n v="5554999714694"/>
    <s v="RS"/>
    <s v="Erechim"/>
    <n v="5179497300087"/>
    <s v="residential"/>
    <s v="Janete Cristina Magro/Márcia Regina Griseli"/>
    <s v="Rua Carlos Miranda"/>
    <n v="236"/>
    <s v="Apt 23  Edifício Primavera"/>
    <s v="Fátima"/>
    <m/>
    <s v="99709-292"/>
    <s v="Jadlog"/>
    <s v="PN Jadlog2"/>
    <s v="2024-10-31 08:00:00Z"/>
    <s v="7bd"/>
    <s v="Faturado"/>
    <s v="2024-10-23 14:54:41Z"/>
    <s v="cpc"/>
    <s v="meta"/>
    <s v="[GE] [Vendas] Sazonais - Interesses"/>
    <x v="0"/>
    <s v="Mastercard"/>
    <n v="5"/>
    <n v="245.56"/>
    <n v="2"/>
    <n v="142826"/>
    <s v="/10/76/79/88/"/>
    <x v="31"/>
    <x v="31"/>
    <n v="59.9"/>
    <n v="59.9"/>
    <s v="119.8"/>
    <s v="/desodorante-cristal-liquido-extrato-de-neem-indiano-e-alcacuz-120ml/p"/>
    <m/>
    <m/>
    <m/>
    <m/>
    <s v="5.52"/>
    <n v="0"/>
    <s v="245.56"/>
    <s v="-85.44"/>
    <s v="Esquenta com 65% OFF, Frete grátis"/>
    <m/>
    <m/>
    <s v="06367100008857"/>
    <s v="tfddmr"/>
    <m/>
    <s v="Piatan"/>
    <s v="Obsolete"/>
    <m/>
    <m/>
    <m/>
    <m/>
    <m/>
    <s v="pagarme"/>
    <n v="471025"/>
    <n v="3426174248"/>
    <n v="3426174248"/>
    <n v="516136"/>
    <n v="6705"/>
    <m/>
    <m/>
    <m/>
    <m/>
    <m/>
    <s v="2024-10-22 18:25:20Z"/>
    <m/>
    <m/>
    <s v="34E214D9608246648012A1184C369967"/>
    <s v="A1E60088C7D3420794FB72441A284083"/>
    <m/>
    <n v="1"/>
    <m/>
    <s v="false"/>
    <n v="0"/>
    <s v="NA"/>
    <s v="NA"/>
    <s v="BRL"/>
    <m/>
    <s v="003002974"/>
    <s v="BRA"/>
    <s v="003002974"/>
    <m/>
    <s v="Faturado"/>
    <m/>
  </r>
  <r>
    <s v="Marketplace"/>
    <x v="110"/>
    <n v="514637"/>
    <d v="2024-10-22T00:00:00"/>
    <x v="110"/>
    <s v="Márcia Regina"/>
    <s v="Griseli"/>
    <s v="02621642993"/>
    <s v="ancoradecristal@yahoo.com.br"/>
    <n v="5554999714694"/>
    <s v="RS"/>
    <s v="Erechim"/>
    <n v="5179497300087"/>
    <s v="residential"/>
    <s v="Janete Cristina Magro/Márcia Regina Griseli"/>
    <s v="Rua Carlos Miranda"/>
    <n v="236"/>
    <s v="Apt 23  Edifício Primavera"/>
    <s v="Fátima"/>
    <m/>
    <s v="99709-292"/>
    <s v="Jadlog"/>
    <s v="PN Jadlog2"/>
    <s v="2024-10-31 08:00:00Z"/>
    <s v="7bd"/>
    <s v="Faturado"/>
    <s v="2024-10-23 14:54:41Z"/>
    <s v="cpc"/>
    <s v="meta"/>
    <s v="[GE] [Vendas] Sazonais - Interesses"/>
    <x v="0"/>
    <s v="Mastercard"/>
    <n v="5"/>
    <n v="245.56"/>
    <n v="1"/>
    <n v="3102"/>
    <s v="/10/76/82/101/"/>
    <x v="28"/>
    <x v="28"/>
    <n v="49.9"/>
    <n v="49.9"/>
    <s v="49.9"/>
    <s v="/espuma-de-limpeza-facial-piatan-detox-110ml/p"/>
    <m/>
    <m/>
    <m/>
    <m/>
    <s v="2.8"/>
    <n v="0"/>
    <s v="245.56"/>
    <s v="-85.44"/>
    <s v="Esquenta com 65% OFF, Frete grátis"/>
    <m/>
    <m/>
    <s v="06367100008857"/>
    <s v="tfddmr"/>
    <m/>
    <s v="Piatan"/>
    <s v="Obsolete"/>
    <m/>
    <m/>
    <m/>
    <m/>
    <m/>
    <s v="pagarme"/>
    <n v="471025"/>
    <n v="3426174248"/>
    <n v="3426174248"/>
    <n v="516136"/>
    <n v="6705"/>
    <m/>
    <m/>
    <m/>
    <m/>
    <m/>
    <s v="2024-10-22 18:25:20Z"/>
    <m/>
    <m/>
    <s v="34E214D9608246648012A1184C369967"/>
    <s v="A1E60088C7D3420794FB72441A284083"/>
    <m/>
    <n v="1"/>
    <m/>
    <s v="false"/>
    <n v="0"/>
    <s v="NA"/>
    <s v="NA"/>
    <s v="BRL"/>
    <m/>
    <s v="003002974"/>
    <s v="BRA"/>
    <s v="003002974"/>
    <m/>
    <s v="Faturado"/>
    <m/>
  </r>
  <r>
    <s v="Marketplace"/>
    <x v="111"/>
    <n v="514635"/>
    <d v="2024-10-22T00:00:00"/>
    <x v="111"/>
    <s v="LEO"/>
    <s v="Gaspar"/>
    <s v="03291700317"/>
    <s v="gasparleo@outlook.com"/>
    <n v="5598988297989"/>
    <s v="DF"/>
    <s v="Brasília"/>
    <n v="1729552324973"/>
    <s v="residential"/>
    <s v="Léo Jorge Ferreira Santos Gaspar"/>
    <s v="Quadra QC 5 Rua L"/>
    <n v="34"/>
    <s v="Jd Paineiras"/>
    <s v="Jardins Mangueiral (Jardim Botânico)"/>
    <m/>
    <s v="71687-362"/>
    <s v="PAC"/>
    <s v="PN Correios PAC"/>
    <s v="2024-10-30 08:00:00Z"/>
    <s v="6bd"/>
    <s v="Faturado"/>
    <s v="2024-10-25 09:26:16Z"/>
    <m/>
    <m/>
    <m/>
    <x v="2"/>
    <s v="Visa"/>
    <n v="5"/>
    <n v="131.68"/>
    <n v="1"/>
    <n v="142796"/>
    <s v="/10/76/79/87/"/>
    <x v="0"/>
    <x v="0"/>
    <n v="34.9"/>
    <n v="33.85"/>
    <s v="33.85"/>
    <s v="/sabonete-liquido-intimo-oleo-de-coco-aloe-vera-150-ml/p"/>
    <m/>
    <m/>
    <m/>
    <m/>
    <s v="5.18"/>
    <n v="0"/>
    <s v="131.68"/>
    <s v="-43.02"/>
    <s v="Livelo, Frete grátis, Esquenta com 65% OFF"/>
    <m/>
    <m/>
    <s v="AK592740534BR"/>
    <s v="tfddmr"/>
    <m/>
    <s v="Piatan"/>
    <s v="Obsolete"/>
    <m/>
    <m/>
    <m/>
    <m/>
    <m/>
    <s v="pagarme"/>
    <s v="025724"/>
    <n v="3426068409"/>
    <n v="3426068409"/>
    <n v="422007"/>
    <n v="9038"/>
    <m/>
    <m/>
    <m/>
    <m/>
    <m/>
    <s v="2024-10-22 18:08:05Z"/>
    <m/>
    <m/>
    <s v="B1C8191DB2934AB6AA1C963E54598420"/>
    <s v="DFFF14562ABB495C8FE208018AC1876A"/>
    <m/>
    <n v="1"/>
    <m/>
    <s v="false"/>
    <n v="0"/>
    <s v="NA"/>
    <s v="NA"/>
    <s v="BRL"/>
    <m/>
    <s v="003002992"/>
    <s v="BRA"/>
    <s v="003002992"/>
    <m/>
    <s v="Faturado"/>
    <m/>
  </r>
  <r>
    <s v="Marketplace"/>
    <x v="111"/>
    <n v="514635"/>
    <d v="2024-10-22T00:00:00"/>
    <x v="111"/>
    <s v="LEO"/>
    <s v="Gaspar"/>
    <s v="03291700317"/>
    <s v="gasparleo@outlook.com"/>
    <n v="5598988297989"/>
    <s v="DF"/>
    <s v="Brasília"/>
    <n v="1729552324973"/>
    <s v="residential"/>
    <s v="Léo Jorge Ferreira Santos Gaspar"/>
    <s v="Quadra QC 5 Rua L"/>
    <n v="34"/>
    <s v="Jd Paineiras"/>
    <s v="Jardins Mangueiral (Jardim Botânico)"/>
    <m/>
    <s v="71687-362"/>
    <s v="PAC"/>
    <s v="PN Correios PAC"/>
    <s v="2024-10-30 08:00:00Z"/>
    <s v="6bd"/>
    <s v="Faturado"/>
    <s v="2024-10-25 09:26:16Z"/>
    <m/>
    <m/>
    <m/>
    <x v="2"/>
    <s v="Visa"/>
    <n v="5"/>
    <n v="131.68"/>
    <n v="1"/>
    <n v="143126"/>
    <s v="/10/76/79/88/"/>
    <x v="43"/>
    <x v="43"/>
    <n v="79.900000000000006"/>
    <n v="77.5"/>
    <s v="77.5"/>
    <s v="/desodorante-cristal-alunita-sem-cheiro-90g/p"/>
    <m/>
    <m/>
    <m/>
    <m/>
    <s v="5.12"/>
    <n v="0"/>
    <s v="131.68"/>
    <s v="-43.02"/>
    <s v="Livelo, Frete grátis, Esquenta com 65% OFF"/>
    <m/>
    <m/>
    <s v="AK592740534BR"/>
    <s v="tfddmr"/>
    <m/>
    <s v="Piatan"/>
    <s v="Obsolete"/>
    <m/>
    <m/>
    <m/>
    <m/>
    <m/>
    <s v="pagarme"/>
    <s v="025724"/>
    <n v="3426068409"/>
    <n v="3426068409"/>
    <n v="422007"/>
    <n v="9038"/>
    <m/>
    <m/>
    <m/>
    <m/>
    <m/>
    <s v="2024-10-22 18:08:05Z"/>
    <m/>
    <m/>
    <s v="B1C8191DB2934AB6AA1C963E54598420"/>
    <s v="DFFF14562ABB495C8FE208018AC1876A"/>
    <m/>
    <n v="1"/>
    <m/>
    <s v="false"/>
    <n v="0"/>
    <s v="NA"/>
    <s v="NA"/>
    <s v="BRL"/>
    <m/>
    <s v="003002992"/>
    <s v="BRA"/>
    <s v="003002992"/>
    <m/>
    <s v="Faturado"/>
    <m/>
  </r>
  <r>
    <s v="Marketplace"/>
    <x v="111"/>
    <n v="514635"/>
    <d v="2024-10-22T00:00:00"/>
    <x v="111"/>
    <s v="LEO"/>
    <s v="Gaspar"/>
    <s v="03291700317"/>
    <s v="gasparleo@outlook.com"/>
    <n v="5598988297989"/>
    <s v="DF"/>
    <s v="Brasília"/>
    <n v="1729552324973"/>
    <s v="residential"/>
    <s v="Léo Jorge Ferreira Santos Gaspar"/>
    <s v="Quadra QC 5 Rua L"/>
    <n v="34"/>
    <s v="Jd Paineiras"/>
    <s v="Jardins Mangueiral (Jardim Botânico)"/>
    <m/>
    <s v="71687-362"/>
    <s v="PAC"/>
    <s v="PN Correios PAC"/>
    <s v="2024-10-30 08:00:00Z"/>
    <s v="6bd"/>
    <s v="Faturado"/>
    <s v="2024-10-25 09:26:16Z"/>
    <m/>
    <m/>
    <m/>
    <x v="2"/>
    <s v="Visa"/>
    <n v="5"/>
    <n v="131.68"/>
    <n v="1"/>
    <n v="2103"/>
    <s v="/10/76/78/221/"/>
    <x v="14"/>
    <x v="14"/>
    <n v="59.9"/>
    <n v="20.329999999999998"/>
    <s v="20.33"/>
    <s v="/mascara-capilar-detox-piatan-280g/p"/>
    <m/>
    <m/>
    <m/>
    <m/>
    <s v="5.19"/>
    <n v="0"/>
    <s v="131.68"/>
    <s v="-43.02"/>
    <s v="Livelo, Frete grátis, Esquenta com 65% OFF"/>
    <m/>
    <m/>
    <s v="AK592740534BR"/>
    <s v="tfddmr"/>
    <m/>
    <s v="Piatan"/>
    <s v="Obsolete"/>
    <m/>
    <m/>
    <m/>
    <m/>
    <m/>
    <s v="pagarme"/>
    <s v="025724"/>
    <n v="3426068409"/>
    <n v="3426068409"/>
    <n v="422007"/>
    <n v="9038"/>
    <m/>
    <m/>
    <m/>
    <m/>
    <m/>
    <s v="2024-10-22 18:08:05Z"/>
    <m/>
    <m/>
    <s v="B1C8191DB2934AB6AA1C963E54598420"/>
    <s v="DFFF14562ABB495C8FE208018AC1876A"/>
    <m/>
    <n v="1"/>
    <m/>
    <s v="false"/>
    <n v="0"/>
    <s v="NA"/>
    <s v="NA"/>
    <s v="BRL"/>
    <m/>
    <s v="003002992"/>
    <s v="BRA"/>
    <s v="003002992"/>
    <m/>
    <s v="Faturado"/>
    <m/>
  </r>
  <r>
    <s v="Marketplace"/>
    <x v="112"/>
    <n v="514633"/>
    <d v="2024-10-22T00:00:00"/>
    <x v="112"/>
    <s v="Priscila"/>
    <s v="Leão"/>
    <s v="07166110660"/>
    <s v="priscilamoleao@hotmail.com"/>
    <n v="5519999134423"/>
    <s v="RJ"/>
    <s v="Rio de Janeiro"/>
    <n v="5188890014733"/>
    <s v="residential"/>
    <s v="PRISCILA LEAO"/>
    <s v="Estrada Benvindo de Novaes"/>
    <n v="2800"/>
    <s v="bloco 7 apartamento 801"/>
    <s v="Recreio dos Bandeirantes"/>
    <m/>
    <s v="22790-382"/>
    <s v="Jadlog"/>
    <s v="PN Jadlog"/>
    <s v="2024-10-25 17:59:28Z"/>
    <s v="3bd"/>
    <s v="Faturado"/>
    <s v="2024-10-23 14:54:43Z"/>
    <m/>
    <m/>
    <m/>
    <x v="0"/>
    <s v="Mastercard"/>
    <n v="2"/>
    <n v="150.06"/>
    <n v="2"/>
    <n v="1006"/>
    <s v="/10/76/79/89/"/>
    <x v="2"/>
    <x v="2"/>
    <n v="21.9"/>
    <n v="7.66"/>
    <s v="15.32"/>
    <s v="/gel-dental-natural-de-roma-e-melaleuca-90g/p"/>
    <m/>
    <m/>
    <m/>
    <m/>
    <s v="0.04"/>
    <n v="0"/>
    <s v="150.06"/>
    <s v="-223.24"/>
    <s v="Esquenta com 65% OFF, Frete grátis"/>
    <m/>
    <m/>
    <s v="06367100008858"/>
    <s v="tfddmr"/>
    <m/>
    <s v="Piatan"/>
    <s v="Obsolete"/>
    <m/>
    <m/>
    <m/>
    <m/>
    <m/>
    <s v="pagarme"/>
    <s v="076522"/>
    <n v="3426016071"/>
    <n v="3426016071"/>
    <n v="531249"/>
    <n v="2767"/>
    <m/>
    <m/>
    <m/>
    <m/>
    <m/>
    <s v="2024-10-22 17:59:33Z"/>
    <m/>
    <m/>
    <s v="1CDB71386D1643EBAC0E5ADA124DBE3A"/>
    <s v="77B163851AB64F3AB6ECB55CACD8FB81"/>
    <m/>
    <n v="1"/>
    <m/>
    <s v="false"/>
    <n v="0"/>
    <s v="NA"/>
    <s v="NA"/>
    <s v="BRL"/>
    <m/>
    <s v="003002975"/>
    <s v="BRA"/>
    <s v="003002975"/>
    <m/>
    <s v="Faturado"/>
    <m/>
  </r>
  <r>
    <s v="Marketplace"/>
    <x v="112"/>
    <n v="514633"/>
    <d v="2024-10-22T00:00:00"/>
    <x v="112"/>
    <s v="Priscila"/>
    <s v="Leão"/>
    <s v="07166110660"/>
    <s v="priscilamoleao@hotmail.com"/>
    <n v="5519999134423"/>
    <s v="RJ"/>
    <s v="Rio de Janeiro"/>
    <n v="5188890014733"/>
    <s v="residential"/>
    <s v="PRISCILA LEAO"/>
    <s v="Estrada Benvindo de Novaes"/>
    <n v="2800"/>
    <s v="bloco 7 apartamento 801"/>
    <s v="Recreio dos Bandeirantes"/>
    <m/>
    <s v="22790-382"/>
    <s v="Jadlog"/>
    <s v="PN Jadlog"/>
    <s v="2024-10-25 17:59:28Z"/>
    <s v="3bd"/>
    <s v="Faturado"/>
    <s v="2024-10-23 14:54:43Z"/>
    <m/>
    <m/>
    <m/>
    <x v="0"/>
    <s v="Mastercard"/>
    <n v="2"/>
    <n v="150.06"/>
    <n v="2"/>
    <n v="61010"/>
    <s v="/10/76/80/92/"/>
    <x v="7"/>
    <x v="7"/>
    <n v="99.9"/>
    <n v="34.96"/>
    <s v="69.92"/>
    <s v="/deo-colonia-splash-jasmim-manaca-120ml-piatan/p"/>
    <m/>
    <m/>
    <m/>
    <m/>
    <s v="21.07"/>
    <n v="0"/>
    <s v="150.06"/>
    <s v="-223.24"/>
    <s v="Esquenta com 65% OFF, Frete grátis"/>
    <m/>
    <m/>
    <s v="06367100008858"/>
    <s v="tfddmr"/>
    <m/>
    <s v="Piatan"/>
    <s v="Obsolete"/>
    <m/>
    <m/>
    <m/>
    <m/>
    <m/>
    <s v="pagarme"/>
    <s v="076522"/>
    <n v="3426016071"/>
    <n v="3426016071"/>
    <n v="531249"/>
    <n v="2767"/>
    <m/>
    <m/>
    <m/>
    <m/>
    <m/>
    <s v="2024-10-22 17:59:33Z"/>
    <m/>
    <m/>
    <s v="1CDB71386D1643EBAC0E5ADA124DBE3A"/>
    <s v="77B163851AB64F3AB6ECB55CACD8FB81"/>
    <m/>
    <n v="1"/>
    <m/>
    <s v="false"/>
    <n v="0"/>
    <s v="NA"/>
    <s v="NA"/>
    <s v="BRL"/>
    <m/>
    <s v="003002975"/>
    <s v="BRA"/>
    <s v="003002975"/>
    <m/>
    <s v="Faturado"/>
    <m/>
  </r>
  <r>
    <s v="Marketplace"/>
    <x v="112"/>
    <n v="514633"/>
    <d v="2024-10-22T00:00:00"/>
    <x v="112"/>
    <s v="Priscila"/>
    <s v="Leão"/>
    <s v="07166110660"/>
    <s v="priscilamoleao@hotmail.com"/>
    <n v="5519999134423"/>
    <s v="RJ"/>
    <s v="Rio de Janeiro"/>
    <n v="5188890014733"/>
    <s v="residential"/>
    <s v="PRISCILA LEAO"/>
    <s v="Estrada Benvindo de Novaes"/>
    <n v="2800"/>
    <s v="bloco 7 apartamento 801"/>
    <s v="Recreio dos Bandeirantes"/>
    <m/>
    <s v="22790-382"/>
    <s v="Jadlog"/>
    <s v="PN Jadlog"/>
    <s v="2024-10-25 17:59:28Z"/>
    <s v="3bd"/>
    <s v="Faturado"/>
    <s v="2024-10-23 14:54:43Z"/>
    <m/>
    <m/>
    <m/>
    <x v="0"/>
    <s v="Mastercard"/>
    <n v="2"/>
    <n v="150.06"/>
    <n v="2"/>
    <n v="2201"/>
    <s v="/10/76/78/223/"/>
    <x v="17"/>
    <x v="17"/>
    <n v="49.9"/>
    <n v="17.46"/>
    <s v="34.92"/>
    <s v="/shampoo-hidrata-para-cabelos-ressecados-e-com-quimica-300ml/p"/>
    <m/>
    <m/>
    <m/>
    <m/>
    <s v="0.04"/>
    <n v="0"/>
    <s v="150.06"/>
    <s v="-223.24"/>
    <s v="Esquenta com 65% OFF, Frete grátis"/>
    <m/>
    <m/>
    <s v="06367100008858"/>
    <s v="tfddmr"/>
    <m/>
    <s v="Piatan"/>
    <s v="Obsolete"/>
    <m/>
    <m/>
    <m/>
    <m/>
    <m/>
    <s v="pagarme"/>
    <s v="076522"/>
    <n v="3426016071"/>
    <n v="3426016071"/>
    <n v="531249"/>
    <n v="2767"/>
    <m/>
    <m/>
    <m/>
    <m/>
    <m/>
    <s v="2024-10-22 17:59:33Z"/>
    <m/>
    <m/>
    <s v="1CDB71386D1643EBAC0E5ADA124DBE3A"/>
    <s v="77B163851AB64F3AB6ECB55CACD8FB81"/>
    <m/>
    <n v="1"/>
    <m/>
    <s v="false"/>
    <n v="0"/>
    <s v="NA"/>
    <s v="NA"/>
    <s v="BRL"/>
    <m/>
    <s v="003002975"/>
    <s v="BRA"/>
    <s v="003002975"/>
    <m/>
    <s v="Faturado"/>
    <m/>
  </r>
  <r>
    <s v="Marketplace"/>
    <x v="112"/>
    <n v="514633"/>
    <d v="2024-10-22T00:00:00"/>
    <x v="112"/>
    <s v="Priscila"/>
    <s v="Leão"/>
    <s v="07166110660"/>
    <s v="priscilamoleao@hotmail.com"/>
    <n v="5519999134423"/>
    <s v="RJ"/>
    <s v="Rio de Janeiro"/>
    <n v="5188890014733"/>
    <s v="residential"/>
    <s v="PRISCILA LEAO"/>
    <s v="Estrada Benvindo de Novaes"/>
    <n v="2800"/>
    <s v="bloco 7 apartamento 801"/>
    <s v="Recreio dos Bandeirantes"/>
    <m/>
    <s v="22790-382"/>
    <s v="Jadlog"/>
    <s v="PN Jadlog"/>
    <s v="2024-10-25 17:59:28Z"/>
    <s v="3bd"/>
    <s v="Faturado"/>
    <s v="2024-10-23 14:54:43Z"/>
    <m/>
    <m/>
    <m/>
    <x v="0"/>
    <s v="Mastercard"/>
    <n v="2"/>
    <n v="150.06"/>
    <n v="1"/>
    <n v="1603"/>
    <s v="/10/76/79/88/"/>
    <x v="10"/>
    <x v="10"/>
    <n v="29.9"/>
    <n v="29.9"/>
    <s v="29.9"/>
    <s v="/desodorante-roll-on-unissex-75ml/p"/>
    <m/>
    <m/>
    <m/>
    <m/>
    <s v="0.02"/>
    <n v="0"/>
    <s v="150.06"/>
    <s v="-223.24"/>
    <s v="Esquenta com 65% OFF, Frete grátis"/>
    <m/>
    <m/>
    <s v="06367100008858"/>
    <s v="tfddmr"/>
    <m/>
    <s v="Piatan"/>
    <s v="Obsolete"/>
    <m/>
    <m/>
    <m/>
    <m/>
    <m/>
    <s v="pagarme"/>
    <s v="076522"/>
    <n v="3426016071"/>
    <n v="3426016071"/>
    <n v="531249"/>
    <n v="2767"/>
    <m/>
    <m/>
    <m/>
    <m/>
    <m/>
    <s v="2024-10-22 17:59:33Z"/>
    <m/>
    <m/>
    <s v="1CDB71386D1643EBAC0E5ADA124DBE3A"/>
    <s v="77B163851AB64F3AB6ECB55CACD8FB81"/>
    <m/>
    <n v="1"/>
    <m/>
    <s v="false"/>
    <n v="0"/>
    <s v="NA"/>
    <s v="NA"/>
    <s v="BRL"/>
    <m/>
    <s v="003002975"/>
    <s v="BRA"/>
    <s v="003002975"/>
    <m/>
    <s v="Faturado"/>
    <m/>
  </r>
  <r>
    <s v="Marketplace"/>
    <x v="113"/>
    <n v="514625"/>
    <d v="2024-10-22T00:00:00"/>
    <x v="113"/>
    <s v="Wilson"/>
    <s v="Lisboa"/>
    <n v="15413635826"/>
    <s v="wilson@vipower.com.br"/>
    <n v="5511947748712"/>
    <s v="SP"/>
    <s v="São Paulo"/>
    <n v="5187094459008"/>
    <s v="residential"/>
    <s v="Wilson Lisboa"/>
    <s v="Rua Gama Cerqueira"/>
    <n v="466"/>
    <s v="Apto 940"/>
    <s v="Cambuci"/>
    <m/>
    <s v="01539-010"/>
    <s v="Jadlog"/>
    <s v="PN Jadlog"/>
    <s v="2024-10-25 16:35:16Z"/>
    <s v="3bd"/>
    <s v="Faturado"/>
    <s v="2024-10-23 14:54:44Z"/>
    <s v="email"/>
    <s v="mailbiz"/>
    <s v="2024-9-17 / Tema da campanha / Destinatários"/>
    <x v="1"/>
    <s v="Pix"/>
    <n v="1"/>
    <n v="145.32"/>
    <n v="6"/>
    <n v="1403"/>
    <s v="/10/76/79/88/"/>
    <x v="19"/>
    <x v="19"/>
    <n v="29.9"/>
    <n v="24.22"/>
    <s v="145.32"/>
    <s v="/desodorante-roll-on-feminino-75ml/p"/>
    <m/>
    <m/>
    <m/>
    <m/>
    <s v="19.84"/>
    <n v="0"/>
    <s v="145.32"/>
    <s v="-34.08"/>
    <s v="A Vista, Primeira Compra, Frete grátis"/>
    <m/>
    <m/>
    <s v="06367100008859"/>
    <s v="tfddmr"/>
    <m/>
    <s v="Piatan"/>
    <s v="Obsolete"/>
    <m/>
    <m/>
    <m/>
    <m/>
    <m/>
    <s v="pagarme"/>
    <m/>
    <n v="3425530212"/>
    <m/>
    <m/>
    <m/>
    <m/>
    <m/>
    <m/>
    <m/>
    <m/>
    <s v="2024-10-22 16:35:25Z"/>
    <m/>
    <m/>
    <s v="763C1ECC3A304BA49E2B7C580FD3EE17"/>
    <s v="D9000A504759425B84DD0DB988DA448A"/>
    <m/>
    <n v="1"/>
    <m/>
    <s v="false"/>
    <n v="0"/>
    <s v="NA"/>
    <s v="NA"/>
    <s v="BRL"/>
    <m/>
    <s v="003002976"/>
    <s v="BRA"/>
    <s v="003002976"/>
    <m/>
    <s v="Faturado"/>
    <m/>
  </r>
  <r>
    <s v="Marketplace"/>
    <x v="114"/>
    <n v="514623"/>
    <d v="2024-10-22T00:00:00"/>
    <x v="114"/>
    <s v="Kellyanny"/>
    <s v="Silva"/>
    <s v="01636202705"/>
    <s v="kellyannyasilva39@gmail.com"/>
    <n v="5561986116534"/>
    <s v="DF"/>
    <s v="Brasília"/>
    <n v="5132134290177"/>
    <s v="residential"/>
    <s v="Kellyanny  Silva"/>
    <s v="Quadra QNL 9 Bloco B"/>
    <n v="305"/>
    <s v="Ed. Mar Adriático"/>
    <s v="Taguatinga Norte (Taguatinga)"/>
    <m/>
    <s v="72151-012"/>
    <s v="PAC"/>
    <s v="PN Correios PAC"/>
    <s v="2024-10-29 16:25:34Z"/>
    <s v="5bd"/>
    <s v="Faturado"/>
    <s v="2024-10-28 09:50:34Z"/>
    <s v="cpc_institucional"/>
    <s v="google"/>
    <m/>
    <x v="0"/>
    <s v="Visa"/>
    <n v="4"/>
    <n v="119.6"/>
    <n v="4"/>
    <n v="1403"/>
    <s v="/10/76/79/88/"/>
    <x v="19"/>
    <x v="19"/>
    <n v="29.9"/>
    <n v="29.9"/>
    <s v="119.6"/>
    <s v="/desodorante-roll-on-feminino-75ml/p"/>
    <m/>
    <m/>
    <m/>
    <m/>
    <s v="15.49"/>
    <n v="0"/>
    <s v="119.6"/>
    <n v="0"/>
    <s v="Frete grátis"/>
    <m/>
    <m/>
    <s v="AK600619550BR"/>
    <s v="tfddmr"/>
    <m/>
    <s v="Piatan"/>
    <s v="Obsolete"/>
    <m/>
    <m/>
    <m/>
    <m/>
    <m/>
    <s v="pagarme"/>
    <n v="939830"/>
    <n v="3425483448"/>
    <n v="3425483448"/>
    <n v="412791"/>
    <n v="8068"/>
    <m/>
    <m/>
    <m/>
    <m/>
    <m/>
    <s v="2024-10-22 16:25:39Z"/>
    <m/>
    <m/>
    <s v="56EF76DF310E4CC1A4FF7D8434C5C1E0"/>
    <s v="56929ECA61A14B159F34315E166E6EBC"/>
    <m/>
    <n v="1"/>
    <m/>
    <s v="false"/>
    <n v="0"/>
    <s v="NA"/>
    <s v="NA"/>
    <s v="BRL"/>
    <m/>
    <s v="003002993"/>
    <s v="BRA"/>
    <s v="003002993"/>
    <m/>
    <s v="Faturado"/>
    <m/>
  </r>
  <r>
    <s v="Marketplace"/>
    <x v="115"/>
    <n v="514621"/>
    <d v="2024-10-22T00:00:00"/>
    <x v="115"/>
    <s v="Larissa"/>
    <s v="Silva"/>
    <n v="10701401982"/>
    <s v="sr.lariissa@gmail.com"/>
    <n v="5547997824262"/>
    <s v="SC"/>
    <s v="Bombinhas"/>
    <n v="5188869437505"/>
    <s v="residential"/>
    <s v="Larissa Silva"/>
    <s v="Rua Rio Canindé "/>
    <n v="447"/>
    <s v="Casa marrom com grade branca de esquina"/>
    <s v="Zimbros"/>
    <m/>
    <s v="88215-000"/>
    <s v="PAC"/>
    <s v="PN Correios PAC"/>
    <s v="2024-11-01 16:24:56Z"/>
    <s v="8bd"/>
    <s v="Faturado"/>
    <s v="2024-10-25 09:26:17Z"/>
    <m/>
    <m/>
    <m/>
    <x v="0"/>
    <s v="Mastercard"/>
    <n v="5"/>
    <n v="104.86"/>
    <n v="1"/>
    <n v="142817"/>
    <s v="/10/76/80/92/"/>
    <x v="5"/>
    <x v="5"/>
    <n v="99.9"/>
    <n v="34.96"/>
    <s v="34.96"/>
    <s v="/deo-colonia-splash-cereja-do-cerrado-120ml/p"/>
    <m/>
    <m/>
    <m/>
    <m/>
    <s v="13.1"/>
    <n v="0"/>
    <s v="104.86"/>
    <s v="-168.82"/>
    <s v="Esquenta com 65% OFF, Frete grátis"/>
    <m/>
    <m/>
    <s v="AK592742606BR"/>
    <s v="tfddmr"/>
    <m/>
    <s v="Piatan"/>
    <s v="Obsolete"/>
    <m/>
    <m/>
    <m/>
    <m/>
    <m/>
    <s v="pagarme"/>
    <n v="149467"/>
    <n v="3425479062"/>
    <n v="3425479062"/>
    <n v="550209"/>
    <s v="0037"/>
    <m/>
    <m/>
    <m/>
    <m/>
    <m/>
    <s v="2024-10-22 16:24:52Z"/>
    <m/>
    <m/>
    <s v="B2AF4FA07EC94CB29465B9563D919FFC"/>
    <s v="6A435DCE0E174CDDB005B79391B9D5A2"/>
    <m/>
    <n v="1"/>
    <m/>
    <s v="false"/>
    <n v="0"/>
    <s v="NA"/>
    <s v="NA"/>
    <s v="BRL"/>
    <m/>
    <s v="003002994"/>
    <s v="BRA"/>
    <s v="003002994"/>
    <m/>
    <s v="Faturado"/>
    <m/>
  </r>
  <r>
    <s v="Marketplace"/>
    <x v="115"/>
    <n v="514621"/>
    <d v="2024-10-22T00:00:00"/>
    <x v="115"/>
    <s v="Larissa"/>
    <s v="Silva"/>
    <n v="10701401982"/>
    <s v="sr.lariissa@gmail.com"/>
    <n v="5547997824262"/>
    <s v="SC"/>
    <s v="Bombinhas"/>
    <n v="5188869437505"/>
    <s v="residential"/>
    <s v="Larissa Silva"/>
    <s v="Rua Rio Canindé "/>
    <n v="447"/>
    <s v="Casa marrom com grade branca de esquina"/>
    <s v="Zimbros"/>
    <m/>
    <s v="88215-000"/>
    <s v="PAC"/>
    <s v="PN Correios PAC"/>
    <s v="2024-11-01 16:24:56Z"/>
    <s v="8bd"/>
    <s v="Faturado"/>
    <s v="2024-10-25 09:26:17Z"/>
    <m/>
    <m/>
    <m/>
    <x v="0"/>
    <s v="Mastercard"/>
    <n v="5"/>
    <n v="104.86"/>
    <n v="1"/>
    <n v="61030"/>
    <s v="/10/76/80/92/"/>
    <x v="11"/>
    <x v="11"/>
    <n v="99.9"/>
    <n v="34.96"/>
    <s v="34.96"/>
    <s v="/deo-colonia-splash-pitanga-120ml-piatan/p"/>
    <m/>
    <m/>
    <m/>
    <m/>
    <s v="13.1"/>
    <n v="0"/>
    <s v="104.86"/>
    <s v="-168.82"/>
    <s v="Esquenta com 65% OFF, Frete grátis"/>
    <m/>
    <m/>
    <s v="AK592742606BR"/>
    <s v="tfddmr"/>
    <m/>
    <s v="Piatan"/>
    <s v="Obsolete"/>
    <m/>
    <m/>
    <m/>
    <m/>
    <m/>
    <s v="pagarme"/>
    <n v="149467"/>
    <n v="3425479062"/>
    <n v="3425479062"/>
    <n v="550209"/>
    <s v="0037"/>
    <m/>
    <m/>
    <m/>
    <m/>
    <m/>
    <s v="2024-10-22 16:24:52Z"/>
    <m/>
    <m/>
    <s v="B2AF4FA07EC94CB29465B9563D919FFC"/>
    <s v="6A435DCE0E174CDDB005B79391B9D5A2"/>
    <m/>
    <n v="1"/>
    <m/>
    <s v="false"/>
    <n v="0"/>
    <s v="NA"/>
    <s v="NA"/>
    <s v="BRL"/>
    <m/>
    <s v="003002994"/>
    <s v="BRA"/>
    <s v="003002994"/>
    <m/>
    <s v="Faturado"/>
    <m/>
  </r>
  <r>
    <s v="Marketplace"/>
    <x v="115"/>
    <n v="514621"/>
    <d v="2024-10-22T00:00:00"/>
    <x v="115"/>
    <s v="Larissa"/>
    <s v="Silva"/>
    <n v="10701401982"/>
    <s v="sr.lariissa@gmail.com"/>
    <n v="5547997824262"/>
    <s v="SC"/>
    <s v="Bombinhas"/>
    <n v="5188869437505"/>
    <s v="residential"/>
    <s v="Larissa Silva"/>
    <s v="Rua Rio Canindé "/>
    <n v="447"/>
    <s v="Casa marrom com grade branca de esquina"/>
    <s v="Zimbros"/>
    <m/>
    <s v="88215-000"/>
    <s v="PAC"/>
    <s v="PN Correios PAC"/>
    <s v="2024-11-01 16:24:56Z"/>
    <s v="8bd"/>
    <s v="Faturado"/>
    <s v="2024-10-25 09:26:17Z"/>
    <m/>
    <m/>
    <m/>
    <x v="0"/>
    <s v="Mastercard"/>
    <n v="5"/>
    <n v="104.86"/>
    <n v="2"/>
    <n v="142807"/>
    <s v="/10/76/82/96/"/>
    <x v="15"/>
    <x v="15"/>
    <n v="6.99"/>
    <n v="6.99"/>
    <s v="13.98"/>
    <s v="/mini-protetor-facial-sunveg-5g/p"/>
    <m/>
    <m/>
    <m/>
    <m/>
    <s v="0.05"/>
    <n v="0"/>
    <s v="104.86"/>
    <s v="-168.82"/>
    <s v="Esquenta com 65% OFF, Frete grátis"/>
    <m/>
    <m/>
    <s v="AK592742606BR"/>
    <s v="tfddmr"/>
    <m/>
    <s v="Piatan"/>
    <s v="Obsolete"/>
    <m/>
    <m/>
    <m/>
    <m/>
    <m/>
    <s v="pagarme"/>
    <n v="149467"/>
    <n v="3425479062"/>
    <n v="3425479062"/>
    <n v="550209"/>
    <s v="0037"/>
    <m/>
    <m/>
    <m/>
    <m/>
    <m/>
    <s v="2024-10-22 16:24:52Z"/>
    <m/>
    <m/>
    <s v="B2AF4FA07EC94CB29465B9563D919FFC"/>
    <s v="6A435DCE0E174CDDB005B79391B9D5A2"/>
    <m/>
    <n v="1"/>
    <m/>
    <s v="false"/>
    <n v="0"/>
    <s v="NA"/>
    <s v="NA"/>
    <s v="BRL"/>
    <m/>
    <s v="003002994"/>
    <s v="BRA"/>
    <s v="003002994"/>
    <m/>
    <s v="Faturado"/>
    <m/>
  </r>
  <r>
    <s v="Marketplace"/>
    <x v="115"/>
    <n v="514621"/>
    <d v="2024-10-22T00:00:00"/>
    <x v="115"/>
    <s v="Larissa"/>
    <s v="Silva"/>
    <n v="10701401982"/>
    <s v="sr.lariissa@gmail.com"/>
    <n v="5547997824262"/>
    <s v="SC"/>
    <s v="Bombinhas"/>
    <n v="5188869437505"/>
    <s v="residential"/>
    <s v="Larissa Silva"/>
    <s v="Rua Rio Canindé "/>
    <n v="447"/>
    <s v="Casa marrom com grade branca de esquina"/>
    <s v="Zimbros"/>
    <m/>
    <s v="88215-000"/>
    <s v="PAC"/>
    <s v="PN Correios PAC"/>
    <s v="2024-11-01 16:24:56Z"/>
    <s v="8bd"/>
    <s v="Faturado"/>
    <s v="2024-10-25 09:26:17Z"/>
    <m/>
    <m/>
    <m/>
    <x v="0"/>
    <s v="Mastercard"/>
    <n v="5"/>
    <n v="104.86"/>
    <n v="1"/>
    <n v="2103"/>
    <s v="/10/76/78/221/"/>
    <x v="14"/>
    <x v="14"/>
    <n v="59.9"/>
    <n v="20.96"/>
    <s v="20.96"/>
    <s v="/mascara-capilar-detox-piatan-280g/p"/>
    <m/>
    <m/>
    <m/>
    <m/>
    <s v="0.03"/>
    <n v="0"/>
    <s v="104.86"/>
    <s v="-168.82"/>
    <s v="Esquenta com 65% OFF, Frete grátis"/>
    <m/>
    <m/>
    <s v="AK592742606BR"/>
    <s v="tfddmr"/>
    <m/>
    <s v="Piatan"/>
    <s v="Obsolete"/>
    <m/>
    <m/>
    <m/>
    <m/>
    <m/>
    <s v="pagarme"/>
    <n v="149467"/>
    <n v="3425479062"/>
    <n v="3425479062"/>
    <n v="550209"/>
    <s v="0037"/>
    <m/>
    <m/>
    <m/>
    <m/>
    <m/>
    <s v="2024-10-22 16:24:52Z"/>
    <m/>
    <m/>
    <s v="B2AF4FA07EC94CB29465B9563D919FFC"/>
    <s v="6A435DCE0E174CDDB005B79391B9D5A2"/>
    <m/>
    <n v="1"/>
    <m/>
    <s v="false"/>
    <n v="0"/>
    <s v="NA"/>
    <s v="NA"/>
    <s v="BRL"/>
    <m/>
    <s v="003002994"/>
    <s v="BRA"/>
    <s v="003002994"/>
    <m/>
    <s v="Faturado"/>
    <m/>
  </r>
  <r>
    <s v="Marketplace"/>
    <x v="116"/>
    <n v="514617"/>
    <d v="2024-10-22T00:00:00"/>
    <x v="116"/>
    <s v="CYNIRA HELENA"/>
    <s v="GUITLER NOGUEIRA"/>
    <n v="31763198863"/>
    <s v="helenaguitler@hotmail.com"/>
    <n v="5511984081684"/>
    <s v="SP"/>
    <s v="São Paulo"/>
    <n v="5164814606439"/>
    <s v="residential"/>
    <s v="CYNIRA HELENA GUITLER NOGUEIRA"/>
    <s v="Rua Francisca de Paula"/>
    <n v="326"/>
    <s v="apto 112 - Ed. Deise - esquina com a rua Renato Rinaldi"/>
    <s v="Vila Carrão"/>
    <m/>
    <s v="03436-000"/>
    <s v="Jadlog"/>
    <s v="PN Jadlog"/>
    <s v="2024-10-25 15:43:54Z"/>
    <s v="3bd"/>
    <s v="Faturado"/>
    <s v="2024-10-23 14:54:46Z"/>
    <s v="cpc_institucional"/>
    <s v="google"/>
    <m/>
    <x v="0"/>
    <s v="Mastercard"/>
    <n v="1"/>
    <n v="99.7"/>
    <n v="8"/>
    <n v="1111"/>
    <s v="/10/76/79/89/"/>
    <x v="6"/>
    <x v="6"/>
    <n v="21.9"/>
    <n v="7.66"/>
    <s v="61.28"/>
    <s v="/gel-dental-natural-de-carvao-ativado-90g/p"/>
    <m/>
    <m/>
    <m/>
    <m/>
    <s v="16.41"/>
    <n v="0"/>
    <s v="99.7"/>
    <s v="-185.3"/>
    <s v="Esquenta com 65% OFF, Frete grátis"/>
    <m/>
    <m/>
    <s v="06367100008860"/>
    <s v="tfddmr"/>
    <m/>
    <s v="Piatan"/>
    <s v="Obsolete"/>
    <m/>
    <m/>
    <m/>
    <m/>
    <m/>
    <s v="pagarme"/>
    <n v="452179"/>
    <n v="3425281140"/>
    <n v="3425281140"/>
    <n v="520048"/>
    <n v="9461"/>
    <m/>
    <m/>
    <m/>
    <m/>
    <m/>
    <s v="2024-10-22 15:44:02Z"/>
    <m/>
    <m/>
    <s v="D06ABCB8DD4A44D2AC591E02D6B199BA"/>
    <s v="53BE175EB9C5473281D84CC9EB30ADE1"/>
    <m/>
    <n v="1"/>
    <m/>
    <s v="false"/>
    <n v="0"/>
    <s v="NA"/>
    <s v="NA"/>
    <s v="BRL"/>
    <m/>
    <s v="003002977"/>
    <s v="BRA"/>
    <s v="003002977"/>
    <m/>
    <s v="Faturado"/>
    <m/>
  </r>
  <r>
    <s v="Marketplace"/>
    <x v="116"/>
    <n v="514617"/>
    <d v="2024-10-22T00:00:00"/>
    <x v="116"/>
    <s v="CYNIRA HELENA"/>
    <s v="GUITLER NOGUEIRA"/>
    <n v="31763198863"/>
    <s v="helenaguitler@hotmail.com"/>
    <n v="5511984081684"/>
    <s v="SP"/>
    <s v="São Paulo"/>
    <n v="5164814606439"/>
    <s v="residential"/>
    <s v="CYNIRA HELENA GUITLER NOGUEIRA"/>
    <s v="Rua Francisca de Paula"/>
    <n v="326"/>
    <s v="apto 112 - Ed. Deise - esquina com a rua Renato Rinaldi"/>
    <s v="Vila Carrão"/>
    <m/>
    <s v="03436-000"/>
    <s v="Jadlog"/>
    <s v="PN Jadlog"/>
    <s v="2024-10-25 15:43:54Z"/>
    <s v="3bd"/>
    <s v="Faturado"/>
    <s v="2024-10-23 14:54:46Z"/>
    <s v="cpc_institucional"/>
    <s v="google"/>
    <m/>
    <x v="0"/>
    <s v="Mastercard"/>
    <n v="1"/>
    <n v="99.7"/>
    <n v="1"/>
    <n v="2201"/>
    <s v="/10/76/78/223/"/>
    <x v="17"/>
    <x v="17"/>
    <n v="49.9"/>
    <n v="17.46"/>
    <s v="17.46"/>
    <s v="/shampoo-hidrata-para-cabelos-ressecados-e-com-quimica-300ml/p"/>
    <m/>
    <m/>
    <m/>
    <m/>
    <s v="2.05"/>
    <n v="0"/>
    <s v="99.7"/>
    <s v="-185.3"/>
    <s v="Esquenta com 65% OFF, Frete grátis"/>
    <m/>
    <m/>
    <s v="06367100008860"/>
    <s v="tfddmr"/>
    <m/>
    <s v="Piatan"/>
    <s v="Obsolete"/>
    <m/>
    <m/>
    <m/>
    <m/>
    <m/>
    <s v="pagarme"/>
    <n v="452179"/>
    <n v="3425281140"/>
    <n v="3425281140"/>
    <n v="520048"/>
    <n v="9461"/>
    <m/>
    <m/>
    <m/>
    <m/>
    <m/>
    <s v="2024-10-22 15:44:02Z"/>
    <m/>
    <m/>
    <s v="D06ABCB8DD4A44D2AC591E02D6B199BA"/>
    <s v="53BE175EB9C5473281D84CC9EB30ADE1"/>
    <m/>
    <n v="1"/>
    <m/>
    <s v="false"/>
    <n v="0"/>
    <s v="NA"/>
    <s v="NA"/>
    <s v="BRL"/>
    <m/>
    <s v="003002977"/>
    <s v="BRA"/>
    <s v="003002977"/>
    <m/>
    <s v="Faturado"/>
    <m/>
  </r>
  <r>
    <s v="Marketplace"/>
    <x v="116"/>
    <n v="514617"/>
    <d v="2024-10-22T00:00:00"/>
    <x v="116"/>
    <s v="CYNIRA HELENA"/>
    <s v="GUITLER NOGUEIRA"/>
    <n v="31763198863"/>
    <s v="helenaguitler@hotmail.com"/>
    <n v="5511984081684"/>
    <s v="SP"/>
    <s v="São Paulo"/>
    <n v="5164814606439"/>
    <s v="residential"/>
    <s v="CYNIRA HELENA GUITLER NOGUEIRA"/>
    <s v="Rua Francisca de Paula"/>
    <n v="326"/>
    <s v="apto 112 - Ed. Deise - esquina com a rua Renato Rinaldi"/>
    <s v="Vila Carrão"/>
    <m/>
    <s v="03436-000"/>
    <s v="Jadlog"/>
    <s v="PN Jadlog"/>
    <s v="2024-10-25 15:43:54Z"/>
    <s v="3bd"/>
    <s v="Faturado"/>
    <s v="2024-10-23 14:54:46Z"/>
    <s v="cpc_institucional"/>
    <s v="google"/>
    <m/>
    <x v="0"/>
    <s v="Mastercard"/>
    <n v="1"/>
    <n v="99.7"/>
    <n v="1"/>
    <n v="2103"/>
    <s v="/10/76/78/221/"/>
    <x v="14"/>
    <x v="14"/>
    <n v="59.9"/>
    <n v="20.96"/>
    <s v="20.96"/>
    <s v="/mascara-capilar-detox-piatan-280g/p"/>
    <m/>
    <m/>
    <m/>
    <m/>
    <s v="2.08"/>
    <n v="0"/>
    <s v="99.7"/>
    <s v="-185.3"/>
    <s v="Esquenta com 65% OFF, Frete grátis"/>
    <m/>
    <m/>
    <s v="06367100008860"/>
    <s v="tfddmr"/>
    <m/>
    <s v="Piatan"/>
    <s v="Obsolete"/>
    <m/>
    <m/>
    <m/>
    <m/>
    <m/>
    <s v="pagarme"/>
    <n v="452179"/>
    <n v="3425281140"/>
    <n v="3425281140"/>
    <n v="520048"/>
    <n v="9461"/>
    <m/>
    <m/>
    <m/>
    <m/>
    <m/>
    <s v="2024-10-22 15:44:02Z"/>
    <m/>
    <m/>
    <s v="D06ABCB8DD4A44D2AC591E02D6B199BA"/>
    <s v="53BE175EB9C5473281D84CC9EB30ADE1"/>
    <m/>
    <n v="1"/>
    <m/>
    <s v="false"/>
    <n v="0"/>
    <s v="NA"/>
    <s v="NA"/>
    <s v="BRL"/>
    <m/>
    <s v="003002977"/>
    <s v="BRA"/>
    <s v="003002977"/>
    <m/>
    <s v="Faturado"/>
    <m/>
  </r>
  <r>
    <s v="Marketplace"/>
    <x v="117"/>
    <n v="514613"/>
    <d v="2024-10-22T00:00:00"/>
    <x v="117"/>
    <s v="Consuelo"/>
    <s v="ALBERT"/>
    <n v="64301338004"/>
    <s v="consueloalbert@gmail.com"/>
    <n v="5547992432726"/>
    <s v="SC"/>
    <s v="Joinville"/>
    <n v="5188858705281"/>
    <s v="residential"/>
    <s v="Consuelo ALBERT"/>
    <s v="Rua Ministro Calógeras"/>
    <n v="791"/>
    <s v="Ap 163 T2"/>
    <s v="Anita Garibaldi"/>
    <m/>
    <s v="89202-008"/>
    <s v="Jadlog"/>
    <s v="PN Jadlog2"/>
    <s v="2024-10-28 14:58:16Z"/>
    <s v="4bd"/>
    <s v="Faturado"/>
    <s v="2024-10-23 14:54:48Z"/>
    <m/>
    <m/>
    <m/>
    <x v="9"/>
    <s v="Mastercard"/>
    <n v="4"/>
    <n v="186.59"/>
    <n v="1"/>
    <n v="143121"/>
    <s v="/10/76/81/"/>
    <x v="12"/>
    <x v="12"/>
    <n v="69.8"/>
    <n v="59.33"/>
    <s v="59.33"/>
    <s v="/kit-sabonete-liquido-intimo-oleo-de-coco-melaleuca/p"/>
    <m/>
    <m/>
    <m/>
    <m/>
    <s v="9.92"/>
    <n v="0"/>
    <s v="186.59"/>
    <s v="-32.91"/>
    <s v="Cupom Carrinho Abandonado VOLTA15, Brinde Sacola Presenteável G, Frete grátis"/>
    <m/>
    <m/>
    <s v="06367100008861"/>
    <s v="tfddmr"/>
    <m/>
    <s v="Piatan"/>
    <s v="Obsolete"/>
    <m/>
    <m/>
    <m/>
    <m/>
    <m/>
    <s v="pagarme"/>
    <s v="C4PD98"/>
    <n v="3425084462"/>
    <n v="3425084462"/>
    <n v="521433"/>
    <n v="6736"/>
    <m/>
    <m/>
    <m/>
    <m/>
    <m/>
    <s v="2024-10-22 14:58:23Z"/>
    <m/>
    <m/>
    <s v="6385146FAE9045939767AB91196801A2"/>
    <s v="60FA9F074B7942258C9E09AA63579F71"/>
    <m/>
    <n v="1"/>
    <m/>
    <s v="false"/>
    <n v="0"/>
    <s v="NA"/>
    <s v="NA"/>
    <s v="BRL"/>
    <m/>
    <s v="003002978"/>
    <s v="BRA"/>
    <s v="003002978"/>
    <m/>
    <s v="Faturado"/>
    <m/>
  </r>
  <r>
    <s v="Marketplace"/>
    <x v="117"/>
    <n v="514613"/>
    <d v="2024-10-22T00:00:00"/>
    <x v="117"/>
    <s v="Consuelo"/>
    <s v="ALBERT"/>
    <n v="64301338004"/>
    <s v="consueloalbert@gmail.com"/>
    <n v="5547992432726"/>
    <s v="SC"/>
    <s v="Joinville"/>
    <n v="5188858705281"/>
    <s v="residential"/>
    <s v="Consuelo ALBERT"/>
    <s v="Rua Ministro Calógeras"/>
    <n v="791"/>
    <s v="Ap 163 T2"/>
    <s v="Anita Garibaldi"/>
    <m/>
    <s v="89202-008"/>
    <s v="Jadlog"/>
    <s v="PN Jadlog2"/>
    <s v="2024-10-28 14:58:16Z"/>
    <s v="4bd"/>
    <s v="Faturado"/>
    <s v="2024-10-23 14:54:48Z"/>
    <m/>
    <m/>
    <m/>
    <x v="9"/>
    <s v="Mastercard"/>
    <n v="4"/>
    <n v="186.59"/>
    <n v="3"/>
    <n v="3102"/>
    <s v="/10/76/82/101/"/>
    <x v="28"/>
    <x v="28"/>
    <n v="49.9"/>
    <n v="42.42"/>
    <s v="127.26"/>
    <s v="/espuma-de-limpeza-facial-piatan-detox-110ml/p"/>
    <m/>
    <m/>
    <m/>
    <m/>
    <s v="14.88"/>
    <n v="0"/>
    <s v="186.59"/>
    <s v="-32.91"/>
    <s v="Cupom Carrinho Abandonado VOLTA15, Brinde Sacola Presenteável G, Frete grátis"/>
    <m/>
    <m/>
    <s v="06367100008861"/>
    <s v="tfddmr"/>
    <m/>
    <s v="Piatan"/>
    <s v="Obsolete"/>
    <m/>
    <m/>
    <m/>
    <m/>
    <m/>
    <s v="pagarme"/>
    <s v="C4PD98"/>
    <n v="3425084462"/>
    <n v="3425084462"/>
    <n v="521433"/>
    <n v="6736"/>
    <m/>
    <m/>
    <m/>
    <m/>
    <m/>
    <s v="2024-10-22 14:58:23Z"/>
    <m/>
    <m/>
    <s v="6385146FAE9045939767AB91196801A2"/>
    <s v="60FA9F074B7942258C9E09AA63579F71"/>
    <m/>
    <n v="1"/>
    <m/>
    <s v="false"/>
    <n v="0"/>
    <s v="NA"/>
    <s v="NA"/>
    <s v="BRL"/>
    <m/>
    <s v="003002978"/>
    <s v="BRA"/>
    <s v="003002978"/>
    <m/>
    <s v="Faturado"/>
    <m/>
  </r>
  <r>
    <s v="Marketplace"/>
    <x v="118"/>
    <n v="514609"/>
    <d v="2024-10-22T00:00:00"/>
    <x v="118"/>
    <s v="JO VERISSIMO"/>
    <s v="TEIXEIRA DA SILVA"/>
    <s v="06515349335"/>
    <s v="verissimo.jo@hotmail.com"/>
    <n v="5588999595880"/>
    <s v="CE"/>
    <s v="Crateús"/>
    <n v="5188851881112"/>
    <s v="residential"/>
    <s v="JAINE LIMA DE SOUSA"/>
    <s v="Rua Agaci Machado"/>
    <n v="114"/>
    <s v="CASA, PRÓXIMO AO POSTO SÃO CRISTÓVÃO"/>
    <s v="José Rosa"/>
    <m/>
    <s v="63707-475"/>
    <s v="PAC"/>
    <s v="PN Correios PAC"/>
    <s v="2024-11-06 14:25:31Z"/>
    <s v="11bd"/>
    <s v="Faturado"/>
    <s v="2024-10-25 09:26:19Z"/>
    <m/>
    <m/>
    <m/>
    <x v="1"/>
    <s v="Visa"/>
    <n v="3"/>
    <n v="219.73"/>
    <n v="2"/>
    <n v="1110"/>
    <s v="/10/76/79/89/"/>
    <x v="3"/>
    <x v="3"/>
    <n v="21.9"/>
    <n v="6.89"/>
    <s v="13.78"/>
    <s v="/gel-dental-natural-de-hortela-com-gengibre-e-melaleuca-90g/p"/>
    <m/>
    <m/>
    <m/>
    <m/>
    <s v="11.68"/>
    <n v="0"/>
    <s v="219.73"/>
    <s v="-181.27"/>
    <s v="Esquenta com 65% OFF, Primeira Compra, Frete grátis"/>
    <m/>
    <m/>
    <s v="AK592743500BR"/>
    <s v="tfddmr"/>
    <m/>
    <s v="Piatan"/>
    <s v="Obsolete"/>
    <m/>
    <m/>
    <m/>
    <m/>
    <m/>
    <s v="pagarme"/>
    <n v="680418"/>
    <n v="3424958928"/>
    <n v="3424958928"/>
    <n v="499818"/>
    <s v="0828"/>
    <m/>
    <m/>
    <m/>
    <m/>
    <m/>
    <s v="2024-10-22 14:25:37Z"/>
    <m/>
    <m/>
    <s v="F8AA1C94F69042AB8CE1968DDB8ACCD6"/>
    <s v="A22486E3B5B04C6CA339664170BD9DDE"/>
    <m/>
    <n v="1"/>
    <m/>
    <s v="false"/>
    <n v="0"/>
    <s v="NA"/>
    <s v="NA"/>
    <s v="BRL"/>
    <m/>
    <s v="003002995"/>
    <s v="BRA"/>
    <s v="003002995"/>
    <m/>
    <s v="Faturado"/>
    <m/>
  </r>
  <r>
    <s v="Marketplace"/>
    <x v="118"/>
    <n v="514609"/>
    <d v="2024-10-22T00:00:00"/>
    <x v="118"/>
    <s v="JO VERISSIMO"/>
    <s v="TEIXEIRA DA SILVA"/>
    <s v="06515349335"/>
    <s v="verissimo.jo@hotmail.com"/>
    <n v="5588999595880"/>
    <s v="CE"/>
    <s v="Crateús"/>
    <n v="5188851881112"/>
    <s v="residential"/>
    <s v="JAINE LIMA DE SOUSA"/>
    <s v="Rua Agaci Machado"/>
    <n v="114"/>
    <s v="CASA, PRÓXIMO AO POSTO SÃO CRISTÓVÃO"/>
    <s v="José Rosa"/>
    <m/>
    <s v="63707-475"/>
    <s v="PAC"/>
    <s v="PN Correios PAC"/>
    <s v="2024-11-06 14:25:31Z"/>
    <s v="11bd"/>
    <s v="Faturado"/>
    <s v="2024-10-25 09:26:19Z"/>
    <m/>
    <m/>
    <m/>
    <x v="1"/>
    <s v="Visa"/>
    <n v="3"/>
    <n v="219.73"/>
    <n v="2"/>
    <n v="1006"/>
    <s v="/10/76/79/89/"/>
    <x v="2"/>
    <x v="2"/>
    <n v="21.9"/>
    <n v="6.89"/>
    <s v="13.78"/>
    <s v="/gel-dental-natural-de-roma-e-melaleuca-90g/p"/>
    <m/>
    <m/>
    <m/>
    <m/>
    <s v="11.68"/>
    <n v="0"/>
    <s v="219.73"/>
    <s v="-181.27"/>
    <s v="Esquenta com 65% OFF, Primeira Compra, Frete grátis"/>
    <m/>
    <m/>
    <s v="AK592743500BR"/>
    <s v="tfddmr"/>
    <m/>
    <s v="Piatan"/>
    <s v="Obsolete"/>
    <m/>
    <m/>
    <m/>
    <m/>
    <m/>
    <s v="pagarme"/>
    <n v="680418"/>
    <n v="3424958928"/>
    <n v="3424958928"/>
    <n v="499818"/>
    <s v="0828"/>
    <m/>
    <m/>
    <m/>
    <m/>
    <m/>
    <s v="2024-10-22 14:25:37Z"/>
    <m/>
    <m/>
    <s v="F8AA1C94F69042AB8CE1968DDB8ACCD6"/>
    <s v="A22486E3B5B04C6CA339664170BD9DDE"/>
    <m/>
    <n v="1"/>
    <m/>
    <s v="false"/>
    <n v="0"/>
    <s v="NA"/>
    <s v="NA"/>
    <s v="BRL"/>
    <m/>
    <s v="003002995"/>
    <s v="BRA"/>
    <s v="003002995"/>
    <m/>
    <s v="Faturado"/>
    <m/>
  </r>
  <r>
    <s v="Marketplace"/>
    <x v="118"/>
    <n v="514609"/>
    <d v="2024-10-22T00:00:00"/>
    <x v="118"/>
    <s v="JO VERISSIMO"/>
    <s v="TEIXEIRA DA SILVA"/>
    <s v="06515349335"/>
    <s v="verissimo.jo@hotmail.com"/>
    <n v="5588999595880"/>
    <s v="CE"/>
    <s v="Crateús"/>
    <n v="5188851881112"/>
    <s v="residential"/>
    <s v="JAINE LIMA DE SOUSA"/>
    <s v="Rua Agaci Machado"/>
    <n v="114"/>
    <s v="CASA, PRÓXIMO AO POSTO SÃO CRISTÓVÃO"/>
    <s v="José Rosa"/>
    <m/>
    <s v="63707-475"/>
    <s v="PAC"/>
    <s v="PN Correios PAC"/>
    <s v="2024-11-06 14:25:31Z"/>
    <s v="11bd"/>
    <s v="Faturado"/>
    <s v="2024-10-25 09:26:19Z"/>
    <m/>
    <m/>
    <m/>
    <x v="1"/>
    <s v="Visa"/>
    <n v="3"/>
    <n v="219.73"/>
    <n v="2"/>
    <n v="1111"/>
    <s v="/10/76/79/89/"/>
    <x v="6"/>
    <x v="6"/>
    <n v="21.9"/>
    <n v="6.89"/>
    <s v="13.78"/>
    <s v="/gel-dental-natural-de-carvao-ativado-90g/p"/>
    <m/>
    <m/>
    <m/>
    <m/>
    <s v="11.68"/>
    <n v="0"/>
    <s v="219.73"/>
    <s v="-181.27"/>
    <s v="Esquenta com 65% OFF, Primeira Compra, Frete grátis"/>
    <m/>
    <m/>
    <s v="AK592743500BR"/>
    <s v="tfddmr"/>
    <m/>
    <s v="Piatan"/>
    <s v="Obsolete"/>
    <m/>
    <m/>
    <m/>
    <m/>
    <m/>
    <s v="pagarme"/>
    <n v="680418"/>
    <n v="3424958928"/>
    <n v="3424958928"/>
    <n v="499818"/>
    <s v="0828"/>
    <m/>
    <m/>
    <m/>
    <m/>
    <m/>
    <s v="2024-10-22 14:25:37Z"/>
    <m/>
    <m/>
    <s v="F8AA1C94F69042AB8CE1968DDB8ACCD6"/>
    <s v="A22486E3B5B04C6CA339664170BD9DDE"/>
    <m/>
    <n v="1"/>
    <m/>
    <s v="false"/>
    <n v="0"/>
    <s v="NA"/>
    <s v="NA"/>
    <s v="BRL"/>
    <m/>
    <s v="003002995"/>
    <s v="BRA"/>
    <s v="003002995"/>
    <m/>
    <s v="Faturado"/>
    <m/>
  </r>
  <r>
    <s v="Marketplace"/>
    <x v="118"/>
    <n v="514609"/>
    <d v="2024-10-22T00:00:00"/>
    <x v="118"/>
    <s v="JO VERISSIMO"/>
    <s v="TEIXEIRA DA SILVA"/>
    <s v="06515349335"/>
    <s v="verissimo.jo@hotmail.com"/>
    <n v="5588999595880"/>
    <s v="CE"/>
    <s v="Crateús"/>
    <n v="5188851881112"/>
    <s v="residential"/>
    <s v="JAINE LIMA DE SOUSA"/>
    <s v="Rua Agaci Machado"/>
    <n v="114"/>
    <s v="CASA, PRÓXIMO AO POSTO SÃO CRISTÓVÃO"/>
    <s v="José Rosa"/>
    <m/>
    <s v="63707-475"/>
    <s v="PAC"/>
    <s v="PN Correios PAC"/>
    <s v="2024-11-06 14:25:31Z"/>
    <s v="11bd"/>
    <s v="Faturado"/>
    <s v="2024-10-25 09:26:19Z"/>
    <m/>
    <m/>
    <m/>
    <x v="1"/>
    <s v="Visa"/>
    <n v="3"/>
    <n v="219.73"/>
    <n v="2"/>
    <n v="143126"/>
    <s v="/10/76/79/88/"/>
    <x v="43"/>
    <x v="43"/>
    <n v="79.900000000000006"/>
    <n v="71.91"/>
    <s v="143.82"/>
    <s v="/desodorante-cristal-alunita-sem-cheiro-90g/p"/>
    <m/>
    <m/>
    <m/>
    <m/>
    <s v="11.68"/>
    <n v="0"/>
    <s v="219.73"/>
    <s v="-181.27"/>
    <s v="Esquenta com 65% OFF, Primeira Compra, Frete grátis"/>
    <m/>
    <m/>
    <s v="AK592743500BR"/>
    <s v="tfddmr"/>
    <m/>
    <s v="Piatan"/>
    <s v="Obsolete"/>
    <m/>
    <m/>
    <m/>
    <m/>
    <m/>
    <s v="pagarme"/>
    <n v="680418"/>
    <n v="3424958928"/>
    <n v="3424958928"/>
    <n v="499818"/>
    <s v="0828"/>
    <m/>
    <m/>
    <m/>
    <m/>
    <m/>
    <s v="2024-10-22 14:25:37Z"/>
    <m/>
    <m/>
    <s v="F8AA1C94F69042AB8CE1968DDB8ACCD6"/>
    <s v="A22486E3B5B04C6CA339664170BD9DDE"/>
    <m/>
    <n v="1"/>
    <m/>
    <s v="false"/>
    <n v="0"/>
    <s v="NA"/>
    <s v="NA"/>
    <s v="BRL"/>
    <m/>
    <s v="003002995"/>
    <s v="BRA"/>
    <s v="003002995"/>
    <m/>
    <s v="Faturado"/>
    <m/>
  </r>
  <r>
    <s v="Marketplace"/>
    <x v="118"/>
    <n v="514609"/>
    <d v="2024-10-22T00:00:00"/>
    <x v="118"/>
    <s v="JO VERISSIMO"/>
    <s v="TEIXEIRA DA SILVA"/>
    <s v="06515349335"/>
    <s v="verissimo.jo@hotmail.com"/>
    <n v="5588999595880"/>
    <s v="CE"/>
    <s v="Crateús"/>
    <n v="5188851881112"/>
    <s v="residential"/>
    <s v="JAINE LIMA DE SOUSA"/>
    <s v="Rua Agaci Machado"/>
    <n v="114"/>
    <s v="CASA, PRÓXIMO AO POSTO SÃO CRISTÓVÃO"/>
    <s v="José Rosa"/>
    <m/>
    <s v="63707-475"/>
    <s v="PAC"/>
    <s v="PN Correios PAC"/>
    <s v="2024-11-06 14:25:31Z"/>
    <s v="11bd"/>
    <s v="Faturado"/>
    <s v="2024-10-25 09:26:19Z"/>
    <m/>
    <m/>
    <m/>
    <x v="1"/>
    <s v="Visa"/>
    <n v="3"/>
    <n v="219.73"/>
    <n v="1"/>
    <n v="2201"/>
    <s v="/10/76/78/223/"/>
    <x v="17"/>
    <x v="17"/>
    <n v="49.9"/>
    <n v="15.71"/>
    <s v="15.71"/>
    <s v="/shampoo-hidrata-para-cabelos-ressecados-e-com-quimica-300ml/p"/>
    <m/>
    <m/>
    <m/>
    <m/>
    <s v="5.84"/>
    <n v="0"/>
    <s v="219.73"/>
    <s v="-181.27"/>
    <s v="Esquenta com 65% OFF, Primeira Compra, Frete grátis"/>
    <m/>
    <m/>
    <s v="AK592743500BR"/>
    <s v="tfddmr"/>
    <m/>
    <s v="Piatan"/>
    <s v="Obsolete"/>
    <m/>
    <m/>
    <m/>
    <m/>
    <m/>
    <s v="pagarme"/>
    <n v="680418"/>
    <n v="3424958928"/>
    <n v="3424958928"/>
    <n v="499818"/>
    <s v="0828"/>
    <m/>
    <m/>
    <m/>
    <m/>
    <m/>
    <s v="2024-10-22 14:25:37Z"/>
    <m/>
    <m/>
    <s v="F8AA1C94F69042AB8CE1968DDB8ACCD6"/>
    <s v="A22486E3B5B04C6CA339664170BD9DDE"/>
    <m/>
    <n v="1"/>
    <m/>
    <s v="false"/>
    <n v="0"/>
    <s v="NA"/>
    <s v="NA"/>
    <s v="BRL"/>
    <m/>
    <s v="003002995"/>
    <s v="BRA"/>
    <s v="003002995"/>
    <m/>
    <s v="Faturado"/>
    <m/>
  </r>
  <r>
    <s v="Marketplace"/>
    <x v="118"/>
    <n v="514609"/>
    <d v="2024-10-22T00:00:00"/>
    <x v="118"/>
    <s v="JO VERISSIMO"/>
    <s v="TEIXEIRA DA SILVA"/>
    <s v="06515349335"/>
    <s v="verissimo.jo@hotmail.com"/>
    <n v="5588999595880"/>
    <s v="CE"/>
    <s v="Crateús"/>
    <n v="5188851881112"/>
    <s v="residential"/>
    <s v="JAINE LIMA DE SOUSA"/>
    <s v="Rua Agaci Machado"/>
    <n v="114"/>
    <s v="CASA, PRÓXIMO AO POSTO SÃO CRISTÓVÃO"/>
    <s v="José Rosa"/>
    <m/>
    <s v="63707-475"/>
    <s v="PAC"/>
    <s v="PN Correios PAC"/>
    <s v="2024-11-06 14:25:31Z"/>
    <s v="11bd"/>
    <s v="Faturado"/>
    <s v="2024-10-25 09:26:19Z"/>
    <m/>
    <m/>
    <m/>
    <x v="1"/>
    <s v="Visa"/>
    <n v="3"/>
    <n v="219.73"/>
    <n v="1"/>
    <n v="2103"/>
    <s v="/10/76/78/221/"/>
    <x v="14"/>
    <x v="14"/>
    <n v="59.9"/>
    <n v="18.86"/>
    <s v="18.86"/>
    <s v="/mascara-capilar-detox-piatan-280g/p"/>
    <m/>
    <m/>
    <m/>
    <m/>
    <s v="5.92"/>
    <n v="0"/>
    <s v="219.73"/>
    <s v="-181.27"/>
    <s v="Esquenta com 65% OFF, Primeira Compra, Frete grátis"/>
    <m/>
    <m/>
    <s v="AK592743500BR"/>
    <s v="tfddmr"/>
    <m/>
    <s v="Piatan"/>
    <s v="Obsolete"/>
    <m/>
    <m/>
    <m/>
    <m/>
    <m/>
    <s v="pagarme"/>
    <n v="680418"/>
    <n v="3424958928"/>
    <n v="3424958928"/>
    <n v="499818"/>
    <s v="0828"/>
    <m/>
    <m/>
    <m/>
    <m/>
    <m/>
    <s v="2024-10-22 14:25:37Z"/>
    <m/>
    <m/>
    <s v="F8AA1C94F69042AB8CE1968DDB8ACCD6"/>
    <s v="A22486E3B5B04C6CA339664170BD9DDE"/>
    <m/>
    <n v="1"/>
    <m/>
    <s v="false"/>
    <n v="0"/>
    <s v="NA"/>
    <s v="NA"/>
    <s v="BRL"/>
    <m/>
    <s v="003002995"/>
    <s v="BRA"/>
    <s v="003002995"/>
    <m/>
    <s v="Faturado"/>
    <m/>
  </r>
  <r>
    <s v="Marketplace"/>
    <x v="119"/>
    <n v="514483"/>
    <d v="2024-10-20T00:00:00"/>
    <x v="119"/>
    <s v="Wanderlea"/>
    <s v="Andrade"/>
    <s v="03885847426"/>
    <s v="wjwanderlea@gmail.com"/>
    <n v="5581986304934"/>
    <s v="PE"/>
    <s v="Recife"/>
    <n v="5140077826422"/>
    <s v="residential"/>
    <s v="Wanderlea  Andrade"/>
    <s v="Rua Químico Alfeu Rabelo"/>
    <s v="03"/>
    <s v="Lado esquerdo da rua sentido br"/>
    <s v="Ibura"/>
    <m/>
    <s v="51230-240"/>
    <s v="PAC"/>
    <s v="PN Correios PAC"/>
    <s v="2024-10-29 08:00:00Z"/>
    <s v="7bd"/>
    <s v="Faturado"/>
    <s v="2024-10-25 09:25:57Z"/>
    <s v="email"/>
    <s v="fidelizarmais"/>
    <s v="saldodepontos"/>
    <x v="0"/>
    <s v="Mastercard"/>
    <n v="1"/>
    <n v="103.9"/>
    <n v="3"/>
    <n v="1110"/>
    <s v="/10/76/79/89/"/>
    <x v="3"/>
    <x v="3"/>
    <n v="21.9"/>
    <n v="7.66"/>
    <s v="22.98"/>
    <s v="/gel-dental-natural-de-hortela-com-gengibre-e-melaleuca-90g/p"/>
    <m/>
    <m/>
    <m/>
    <m/>
    <s v="0.14"/>
    <n v="0"/>
    <s v="103.9"/>
    <s v="-193.1"/>
    <s v="Esquenta com 65% OFF, Frete grátis"/>
    <m/>
    <m/>
    <s v="AK592724386BR"/>
    <s v="tfddmr"/>
    <m/>
    <s v="Piatan"/>
    <s v="Obsolete"/>
    <m/>
    <m/>
    <m/>
    <m/>
    <m/>
    <s v="pagarme"/>
    <s v="T52339"/>
    <n v="3415315379"/>
    <n v="3415315379"/>
    <n v="536380"/>
    <n v="6135"/>
    <m/>
    <m/>
    <m/>
    <m/>
    <m/>
    <s v="2024-10-20 07:43:26Z"/>
    <m/>
    <m/>
    <s v="9F0FA2772F3541EEBC4BA198961B4752"/>
    <s v="7BFEF08ECD2545B9A8D4973FC7935332"/>
    <m/>
    <n v="1"/>
    <m/>
    <s v="false"/>
    <n v="0"/>
    <s v="NA"/>
    <s v="NA"/>
    <s v="BRL"/>
    <m/>
    <s v="003002949"/>
    <s v="BRA"/>
    <s v="003002949"/>
    <m/>
    <s v="Faturado"/>
    <m/>
  </r>
  <r>
    <s v="Marketplace"/>
    <x v="119"/>
    <n v="514483"/>
    <d v="2024-10-20T00:00:00"/>
    <x v="119"/>
    <s v="Wanderlea"/>
    <s v="Andrade"/>
    <s v="03885847426"/>
    <s v="wjwanderlea@gmail.com"/>
    <n v="5581986304934"/>
    <s v="PE"/>
    <s v="Recife"/>
    <n v="5140077826422"/>
    <s v="residential"/>
    <s v="Wanderlea  Andrade"/>
    <s v="Rua Químico Alfeu Rabelo"/>
    <s v="03"/>
    <s v="Lado esquerdo da rua sentido br"/>
    <s v="Ibura"/>
    <m/>
    <s v="51230-240"/>
    <s v="PAC"/>
    <s v="PN Correios PAC"/>
    <s v="2024-10-29 08:00:00Z"/>
    <s v="7bd"/>
    <s v="Faturado"/>
    <s v="2024-10-25 09:25:57Z"/>
    <s v="email"/>
    <s v="fidelizarmais"/>
    <s v="saldodepontos"/>
    <x v="0"/>
    <s v="Mastercard"/>
    <n v="1"/>
    <n v="103.9"/>
    <n v="4"/>
    <n v="1006"/>
    <s v="/10/76/79/89/"/>
    <x v="2"/>
    <x v="2"/>
    <n v="21.9"/>
    <n v="7.66"/>
    <s v="30.64"/>
    <s v="/gel-dental-natural-de-roma-e-melaleuca-90g/p"/>
    <m/>
    <m/>
    <m/>
    <m/>
    <s v="0.19"/>
    <n v="0"/>
    <s v="103.9"/>
    <s v="-193.1"/>
    <s v="Esquenta com 65% OFF, Frete grátis"/>
    <m/>
    <m/>
    <s v="AK592724386BR"/>
    <s v="tfddmr"/>
    <m/>
    <s v="Piatan"/>
    <s v="Obsolete"/>
    <m/>
    <m/>
    <m/>
    <m/>
    <m/>
    <s v="pagarme"/>
    <s v="T52339"/>
    <n v="3415315379"/>
    <n v="3415315379"/>
    <n v="536380"/>
    <n v="6135"/>
    <m/>
    <m/>
    <m/>
    <m/>
    <m/>
    <s v="2024-10-20 07:43:26Z"/>
    <m/>
    <m/>
    <s v="9F0FA2772F3541EEBC4BA198961B4752"/>
    <s v="7BFEF08ECD2545B9A8D4973FC7935332"/>
    <m/>
    <n v="1"/>
    <m/>
    <s v="false"/>
    <n v="0"/>
    <s v="NA"/>
    <s v="NA"/>
    <s v="BRL"/>
    <m/>
    <s v="003002949"/>
    <s v="BRA"/>
    <s v="003002949"/>
    <m/>
    <s v="Faturado"/>
    <m/>
  </r>
  <r>
    <s v="Marketplace"/>
    <x v="119"/>
    <n v="514483"/>
    <d v="2024-10-20T00:00:00"/>
    <x v="119"/>
    <s v="Wanderlea"/>
    <s v="Andrade"/>
    <s v="03885847426"/>
    <s v="wjwanderlea@gmail.com"/>
    <n v="5581986304934"/>
    <s v="PE"/>
    <s v="Recife"/>
    <n v="5140077826422"/>
    <s v="residential"/>
    <s v="Wanderlea  Andrade"/>
    <s v="Rua Químico Alfeu Rabelo"/>
    <s v="03"/>
    <s v="Lado esquerdo da rua sentido br"/>
    <s v="Ibura"/>
    <m/>
    <s v="51230-240"/>
    <s v="PAC"/>
    <s v="PN Correios PAC"/>
    <s v="2024-10-29 08:00:00Z"/>
    <s v="7bd"/>
    <s v="Faturado"/>
    <s v="2024-10-25 09:25:57Z"/>
    <s v="email"/>
    <s v="fidelizarmais"/>
    <s v="saldodepontos"/>
    <x v="0"/>
    <s v="Mastercard"/>
    <n v="1"/>
    <n v="103.9"/>
    <n v="2"/>
    <n v="1111"/>
    <s v="/10/76/79/89/"/>
    <x v="6"/>
    <x v="6"/>
    <n v="21.9"/>
    <n v="7.66"/>
    <s v="15.32"/>
    <s v="/gel-dental-natural-de-carvao-ativado-90g/p"/>
    <m/>
    <m/>
    <m/>
    <m/>
    <s v="0.1"/>
    <n v="0"/>
    <s v="103.9"/>
    <s v="-193.1"/>
    <s v="Esquenta com 65% OFF, Frete grátis"/>
    <m/>
    <m/>
    <s v="AK592724386BR"/>
    <s v="tfddmr"/>
    <m/>
    <s v="Piatan"/>
    <s v="Obsolete"/>
    <m/>
    <m/>
    <m/>
    <m/>
    <m/>
    <s v="pagarme"/>
    <s v="T52339"/>
    <n v="3415315379"/>
    <n v="3415315379"/>
    <n v="536380"/>
    <n v="6135"/>
    <m/>
    <m/>
    <m/>
    <m/>
    <m/>
    <s v="2024-10-20 07:43:26Z"/>
    <m/>
    <m/>
    <s v="9F0FA2772F3541EEBC4BA198961B4752"/>
    <s v="7BFEF08ECD2545B9A8D4973FC7935332"/>
    <m/>
    <n v="1"/>
    <m/>
    <s v="false"/>
    <n v="0"/>
    <s v="NA"/>
    <s v="NA"/>
    <s v="BRL"/>
    <m/>
    <s v="003002949"/>
    <s v="BRA"/>
    <s v="003002949"/>
    <m/>
    <s v="Faturado"/>
    <m/>
  </r>
  <r>
    <s v="Marketplace"/>
    <x v="119"/>
    <n v="514483"/>
    <d v="2024-10-20T00:00:00"/>
    <x v="119"/>
    <s v="Wanderlea"/>
    <s v="Andrade"/>
    <s v="03885847426"/>
    <s v="wjwanderlea@gmail.com"/>
    <n v="5581986304934"/>
    <s v="PE"/>
    <s v="Recife"/>
    <n v="5140077826422"/>
    <s v="residential"/>
    <s v="Wanderlea  Andrade"/>
    <s v="Rua Químico Alfeu Rabelo"/>
    <s v="03"/>
    <s v="Lado esquerdo da rua sentido br"/>
    <s v="Ibura"/>
    <m/>
    <s v="51230-240"/>
    <s v="PAC"/>
    <s v="PN Correios PAC"/>
    <s v="2024-10-29 08:00:00Z"/>
    <s v="7bd"/>
    <s v="Faturado"/>
    <s v="2024-10-25 09:25:57Z"/>
    <s v="email"/>
    <s v="fidelizarmais"/>
    <s v="saldodepontos"/>
    <x v="0"/>
    <s v="Mastercard"/>
    <n v="1"/>
    <n v="103.9"/>
    <n v="1"/>
    <n v="61030"/>
    <s v="/10/76/80/92/"/>
    <x v="11"/>
    <x v="11"/>
    <n v="99.9"/>
    <n v="34.96"/>
    <s v="34.96"/>
    <s v="/deo-colonia-splash-pitanga-120ml-piatan/p"/>
    <m/>
    <m/>
    <m/>
    <m/>
    <s v="25.85"/>
    <n v="0"/>
    <s v="103.9"/>
    <s v="-193.1"/>
    <s v="Esquenta com 65% OFF, Frete grátis"/>
    <m/>
    <m/>
    <s v="AK592724386BR"/>
    <s v="tfddmr"/>
    <m/>
    <s v="Piatan"/>
    <s v="Obsolete"/>
    <m/>
    <m/>
    <m/>
    <m/>
    <m/>
    <s v="pagarme"/>
    <s v="T52339"/>
    <n v="3415315379"/>
    <n v="3415315379"/>
    <n v="536380"/>
    <n v="6135"/>
    <m/>
    <m/>
    <m/>
    <m/>
    <m/>
    <s v="2024-10-20 07:43:26Z"/>
    <m/>
    <m/>
    <s v="9F0FA2772F3541EEBC4BA198961B4752"/>
    <s v="7BFEF08ECD2545B9A8D4973FC7935332"/>
    <m/>
    <n v="1"/>
    <m/>
    <s v="false"/>
    <n v="0"/>
    <s v="NA"/>
    <s v="NA"/>
    <s v="BRL"/>
    <m/>
    <s v="003002949"/>
    <s v="BRA"/>
    <s v="003002949"/>
    <m/>
    <s v="Faturado"/>
    <m/>
  </r>
  <r>
    <s v="Marketplace"/>
    <x v="120"/>
    <n v="514481"/>
    <d v="2024-10-20T00:00:00"/>
    <x v="120"/>
    <s v="Geane "/>
    <s v="Moreira "/>
    <n v="29536761807"/>
    <s v="geaneasmoreira24@gmail.com"/>
    <n v="5511964040556"/>
    <s v="SP"/>
    <s v="São Paulo"/>
    <n v="5188187018745"/>
    <s v="residential"/>
    <s v="Geane  Moreira "/>
    <s v="Rua Guian"/>
    <n v="236"/>
    <s v="102 A (Galpão serralheria)"/>
    <s v="Vila Campestre"/>
    <m/>
    <s v="04330-090"/>
    <s v="Jadlog"/>
    <s v="PN Jadlog"/>
    <s v="2024-10-24 08:00:00Z"/>
    <s v="4bd"/>
    <s v="Faturado"/>
    <s v="2024-10-23 14:54:23Z"/>
    <s v="cpc"/>
    <s v="meta"/>
    <s v="[GE] [Vendas] Carrinho abandonado"/>
    <x v="6"/>
    <s v="Mastercard"/>
    <n v="3"/>
    <n v="156.38"/>
    <n v="2"/>
    <n v="1110"/>
    <s v="/10/76/79/89/"/>
    <x v="3"/>
    <x v="3"/>
    <n v="21.9"/>
    <n v="6.13"/>
    <s v="12.26"/>
    <s v="/gel-dental-natural-de-hortela-com-gengibre-e-melaleuca-90g/p"/>
    <m/>
    <m/>
    <m/>
    <m/>
    <s v="3.88"/>
    <n v="0"/>
    <s v="156.38"/>
    <s v="-124.52"/>
    <s v="Esquenta com 65% OFF, Carrinho Abandonado, Frete grátis"/>
    <m/>
    <m/>
    <s v="06367100008845"/>
    <s v="tfddmr"/>
    <m/>
    <s v="Piatan"/>
    <s v="Obsolete"/>
    <m/>
    <m/>
    <m/>
    <m/>
    <m/>
    <s v="pagarme"/>
    <s v="T06239"/>
    <n v="3414986488"/>
    <n v="3414986488"/>
    <n v="230650"/>
    <n v="7952"/>
    <m/>
    <m/>
    <m/>
    <m/>
    <m/>
    <s v="2024-10-20 00:54:22Z"/>
    <m/>
    <m/>
    <s v="78FA65814CDB4DD9945FD56EA0E2398C"/>
    <s v="C1CD5DEAD22846B7B1513A1CB1064358"/>
    <m/>
    <n v="1"/>
    <m/>
    <s v="false"/>
    <n v="0"/>
    <s v="NA"/>
    <s v="NA"/>
    <s v="BRL"/>
    <m/>
    <s v="003002962"/>
    <s v="BRA"/>
    <s v="003002962"/>
    <m/>
    <s v="Faturado"/>
    <m/>
  </r>
  <r>
    <s v="Marketplace"/>
    <x v="120"/>
    <n v="514481"/>
    <d v="2024-10-20T00:00:00"/>
    <x v="120"/>
    <s v="Geane "/>
    <s v="Moreira "/>
    <n v="29536761807"/>
    <s v="geaneasmoreira24@gmail.com"/>
    <n v="5511964040556"/>
    <s v="SP"/>
    <s v="São Paulo"/>
    <n v="5188187018745"/>
    <s v="residential"/>
    <s v="Geane  Moreira "/>
    <s v="Rua Guian"/>
    <n v="236"/>
    <s v="102 A (Galpão serralheria)"/>
    <s v="Vila Campestre"/>
    <m/>
    <s v="04330-090"/>
    <s v="Jadlog"/>
    <s v="PN Jadlog"/>
    <s v="2024-10-24 08:00:00Z"/>
    <s v="4bd"/>
    <s v="Faturado"/>
    <s v="2024-10-23 14:54:23Z"/>
    <s v="cpc"/>
    <s v="meta"/>
    <s v="[GE] [Vendas] Carrinho abandonado"/>
    <x v="6"/>
    <s v="Mastercard"/>
    <n v="3"/>
    <n v="156.38"/>
    <n v="2"/>
    <n v="1006"/>
    <s v="/10/76/79/89/"/>
    <x v="2"/>
    <x v="2"/>
    <n v="21.9"/>
    <n v="6.13"/>
    <s v="12.26"/>
    <s v="/gel-dental-natural-de-roma-e-melaleuca-90g/p"/>
    <m/>
    <m/>
    <m/>
    <m/>
    <s v="3.88"/>
    <n v="0"/>
    <s v="156.38"/>
    <s v="-124.52"/>
    <s v="Esquenta com 65% OFF, Carrinho Abandonado, Frete grátis"/>
    <m/>
    <m/>
    <s v="06367100008845"/>
    <s v="tfddmr"/>
    <m/>
    <s v="Piatan"/>
    <s v="Obsolete"/>
    <m/>
    <m/>
    <m/>
    <m/>
    <m/>
    <s v="pagarme"/>
    <s v="T06239"/>
    <n v="3414986488"/>
    <n v="3414986488"/>
    <n v="230650"/>
    <n v="7952"/>
    <m/>
    <m/>
    <m/>
    <m/>
    <m/>
    <s v="2024-10-20 00:54:22Z"/>
    <m/>
    <m/>
    <s v="78FA65814CDB4DD9945FD56EA0E2398C"/>
    <s v="C1CD5DEAD22846B7B1513A1CB1064358"/>
    <m/>
    <n v="1"/>
    <m/>
    <s v="false"/>
    <n v="0"/>
    <s v="NA"/>
    <s v="NA"/>
    <s v="BRL"/>
    <m/>
    <s v="003002962"/>
    <s v="BRA"/>
    <s v="003002962"/>
    <m/>
    <s v="Faturado"/>
    <m/>
  </r>
  <r>
    <s v="Marketplace"/>
    <x v="120"/>
    <n v="514481"/>
    <d v="2024-10-20T00:00:00"/>
    <x v="120"/>
    <s v="Geane "/>
    <s v="Moreira "/>
    <n v="29536761807"/>
    <s v="geaneasmoreira24@gmail.com"/>
    <n v="5511964040556"/>
    <s v="SP"/>
    <s v="São Paulo"/>
    <n v="5188187018745"/>
    <s v="residential"/>
    <s v="Geane  Moreira "/>
    <s v="Rua Guian"/>
    <n v="236"/>
    <s v="102 A (Galpão serralheria)"/>
    <s v="Vila Campestre"/>
    <m/>
    <s v="04330-090"/>
    <s v="Jadlog"/>
    <s v="PN Jadlog"/>
    <s v="2024-10-24 08:00:00Z"/>
    <s v="4bd"/>
    <s v="Faturado"/>
    <s v="2024-10-23 14:54:23Z"/>
    <s v="cpc"/>
    <s v="meta"/>
    <s v="[GE] [Vendas] Carrinho abandonado"/>
    <x v="6"/>
    <s v="Mastercard"/>
    <n v="3"/>
    <n v="156.38"/>
    <n v="1"/>
    <n v="1403"/>
    <s v="/10/76/79/88/"/>
    <x v="19"/>
    <x v="19"/>
    <n v="29.9"/>
    <n v="23.92"/>
    <s v="23.92"/>
    <s v="/desodorante-roll-on-feminino-75ml/p"/>
    <m/>
    <m/>
    <m/>
    <m/>
    <s v="1.97"/>
    <n v="0"/>
    <s v="156.38"/>
    <s v="-124.52"/>
    <s v="Esquenta com 65% OFF, Carrinho Abandonado, Frete grátis"/>
    <m/>
    <m/>
    <s v="06367100008845"/>
    <s v="tfddmr"/>
    <m/>
    <s v="Piatan"/>
    <s v="Obsolete"/>
    <m/>
    <m/>
    <m/>
    <m/>
    <m/>
    <s v="pagarme"/>
    <s v="T06239"/>
    <n v="3414986488"/>
    <n v="3414986488"/>
    <n v="230650"/>
    <n v="7952"/>
    <m/>
    <m/>
    <m/>
    <m/>
    <m/>
    <s v="2024-10-20 00:54:22Z"/>
    <m/>
    <m/>
    <s v="78FA65814CDB4DD9945FD56EA0E2398C"/>
    <s v="C1CD5DEAD22846B7B1513A1CB1064358"/>
    <m/>
    <n v="1"/>
    <m/>
    <s v="false"/>
    <n v="0"/>
    <s v="NA"/>
    <s v="NA"/>
    <s v="BRL"/>
    <m/>
    <s v="003002962"/>
    <s v="BRA"/>
    <s v="003002962"/>
    <m/>
    <s v="Faturado"/>
    <m/>
  </r>
  <r>
    <s v="Marketplace"/>
    <x v="120"/>
    <n v="514481"/>
    <d v="2024-10-20T00:00:00"/>
    <x v="120"/>
    <s v="Geane "/>
    <s v="Moreira "/>
    <n v="29536761807"/>
    <s v="geaneasmoreira24@gmail.com"/>
    <n v="5511964040556"/>
    <s v="SP"/>
    <s v="São Paulo"/>
    <n v="5188187018745"/>
    <s v="residential"/>
    <s v="Geane  Moreira "/>
    <s v="Rua Guian"/>
    <n v="236"/>
    <s v="102 A (Galpão serralheria)"/>
    <s v="Vila Campestre"/>
    <m/>
    <s v="04330-090"/>
    <s v="Jadlog"/>
    <s v="PN Jadlog"/>
    <s v="2024-10-24 08:00:00Z"/>
    <s v="4bd"/>
    <s v="Faturado"/>
    <s v="2024-10-23 14:54:23Z"/>
    <s v="cpc"/>
    <s v="meta"/>
    <s v="[GE] [Vendas] Carrinho abandonado"/>
    <x v="6"/>
    <s v="Mastercard"/>
    <n v="3"/>
    <n v="156.38"/>
    <n v="2"/>
    <n v="1111"/>
    <s v="/10/76/79/89/"/>
    <x v="6"/>
    <x v="6"/>
    <n v="21.9"/>
    <n v="6.13"/>
    <s v="12.26"/>
    <s v="/gel-dental-natural-de-carvao-ativado-90g/p"/>
    <m/>
    <m/>
    <m/>
    <m/>
    <s v="3.88"/>
    <n v="0"/>
    <s v="156.38"/>
    <s v="-124.52"/>
    <s v="Esquenta com 65% OFF, Carrinho Abandonado, Frete grátis"/>
    <m/>
    <m/>
    <s v="06367100008845"/>
    <s v="tfddmr"/>
    <m/>
    <s v="Piatan"/>
    <s v="Obsolete"/>
    <m/>
    <m/>
    <m/>
    <m/>
    <m/>
    <s v="pagarme"/>
    <s v="T06239"/>
    <n v="3414986488"/>
    <n v="3414986488"/>
    <n v="230650"/>
    <n v="7952"/>
    <m/>
    <m/>
    <m/>
    <m/>
    <m/>
    <s v="2024-10-20 00:54:22Z"/>
    <m/>
    <m/>
    <s v="78FA65814CDB4DD9945FD56EA0E2398C"/>
    <s v="C1CD5DEAD22846B7B1513A1CB1064358"/>
    <m/>
    <n v="1"/>
    <m/>
    <s v="false"/>
    <n v="0"/>
    <s v="NA"/>
    <s v="NA"/>
    <s v="BRL"/>
    <m/>
    <s v="003002962"/>
    <s v="BRA"/>
    <s v="003002962"/>
    <m/>
    <s v="Faturado"/>
    <m/>
  </r>
  <r>
    <s v="Marketplace"/>
    <x v="120"/>
    <n v="514481"/>
    <d v="2024-10-20T00:00:00"/>
    <x v="120"/>
    <s v="Geane "/>
    <s v="Moreira "/>
    <n v="29536761807"/>
    <s v="geaneasmoreira24@gmail.com"/>
    <n v="5511964040556"/>
    <s v="SP"/>
    <s v="São Paulo"/>
    <n v="5188187018745"/>
    <s v="residential"/>
    <s v="Geane  Moreira "/>
    <s v="Rua Guian"/>
    <n v="236"/>
    <s v="102 A (Galpão serralheria)"/>
    <s v="Vila Campestre"/>
    <m/>
    <s v="04330-090"/>
    <s v="Jadlog"/>
    <s v="PN Jadlog"/>
    <s v="2024-10-24 08:00:00Z"/>
    <s v="4bd"/>
    <s v="Faturado"/>
    <s v="2024-10-23 14:54:23Z"/>
    <s v="cpc"/>
    <s v="meta"/>
    <s v="[GE] [Vendas] Carrinho abandonado"/>
    <x v="6"/>
    <s v="Mastercard"/>
    <n v="3"/>
    <n v="156.38"/>
    <n v="2"/>
    <n v="5103"/>
    <s v="/10/76/79/88/"/>
    <x v="29"/>
    <x v="29"/>
    <n v="29.9"/>
    <n v="23.92"/>
    <s v="47.84"/>
    <s v="/desodorante-roll-on-masculino-75ml/p"/>
    <m/>
    <m/>
    <m/>
    <m/>
    <s v="3.93"/>
    <n v="0"/>
    <s v="156.38"/>
    <s v="-124.52"/>
    <s v="Esquenta com 65% OFF, Carrinho Abandonado, Frete grátis"/>
    <m/>
    <m/>
    <s v="06367100008845"/>
    <s v="tfddmr"/>
    <m/>
    <s v="Piatan"/>
    <s v="Obsolete"/>
    <m/>
    <m/>
    <m/>
    <m/>
    <m/>
    <s v="pagarme"/>
    <s v="T06239"/>
    <n v="3414986488"/>
    <n v="3414986488"/>
    <n v="230650"/>
    <n v="7952"/>
    <m/>
    <m/>
    <m/>
    <m/>
    <m/>
    <s v="2024-10-20 00:54:22Z"/>
    <m/>
    <m/>
    <s v="78FA65814CDB4DD9945FD56EA0E2398C"/>
    <s v="C1CD5DEAD22846B7B1513A1CB1064358"/>
    <m/>
    <n v="1"/>
    <m/>
    <s v="false"/>
    <n v="0"/>
    <s v="NA"/>
    <s v="NA"/>
    <s v="BRL"/>
    <m/>
    <s v="003002962"/>
    <s v="BRA"/>
    <s v="003002962"/>
    <m/>
    <s v="Faturado"/>
    <m/>
  </r>
  <r>
    <s v="Marketplace"/>
    <x v="120"/>
    <n v="514481"/>
    <d v="2024-10-20T00:00:00"/>
    <x v="120"/>
    <s v="Geane "/>
    <s v="Moreira "/>
    <n v="29536761807"/>
    <s v="geaneasmoreira24@gmail.com"/>
    <n v="5511964040556"/>
    <s v="SP"/>
    <s v="São Paulo"/>
    <n v="5188187018745"/>
    <s v="residential"/>
    <s v="Geane  Moreira "/>
    <s v="Rua Guian"/>
    <n v="236"/>
    <s v="102 A (Galpão serralheria)"/>
    <s v="Vila Campestre"/>
    <m/>
    <s v="04330-090"/>
    <s v="Jadlog"/>
    <s v="PN Jadlog"/>
    <s v="2024-10-24 08:00:00Z"/>
    <s v="4bd"/>
    <s v="Faturado"/>
    <s v="2024-10-23 14:54:23Z"/>
    <s v="cpc"/>
    <s v="meta"/>
    <s v="[GE] [Vendas] Carrinho abandonado"/>
    <x v="6"/>
    <s v="Mastercard"/>
    <n v="3"/>
    <n v="156.38"/>
    <n v="2"/>
    <n v="1603"/>
    <s v="/10/76/79/88/"/>
    <x v="10"/>
    <x v="10"/>
    <n v="29.9"/>
    <n v="23.92"/>
    <s v="47.84"/>
    <s v="/desodorante-roll-on-unissex-75ml/p"/>
    <m/>
    <m/>
    <m/>
    <m/>
    <s v="3.93"/>
    <n v="0"/>
    <s v="156.38"/>
    <s v="-124.52"/>
    <s v="Esquenta com 65% OFF, Carrinho Abandonado, Frete grátis"/>
    <m/>
    <m/>
    <s v="06367100008845"/>
    <s v="tfddmr"/>
    <m/>
    <s v="Piatan"/>
    <s v="Obsolete"/>
    <m/>
    <m/>
    <m/>
    <m/>
    <m/>
    <s v="pagarme"/>
    <s v="T06239"/>
    <n v="3414986488"/>
    <n v="3414986488"/>
    <n v="230650"/>
    <n v="7952"/>
    <m/>
    <m/>
    <m/>
    <m/>
    <m/>
    <s v="2024-10-20 00:54:22Z"/>
    <m/>
    <m/>
    <s v="78FA65814CDB4DD9945FD56EA0E2398C"/>
    <s v="C1CD5DEAD22846B7B1513A1CB1064358"/>
    <m/>
    <n v="1"/>
    <m/>
    <s v="false"/>
    <n v="0"/>
    <s v="NA"/>
    <s v="NA"/>
    <s v="BRL"/>
    <m/>
    <s v="003002962"/>
    <s v="BRA"/>
    <s v="003002962"/>
    <m/>
    <s v="Faturado"/>
    <m/>
  </r>
  <r>
    <s v="Marketplace"/>
    <x v="121"/>
    <n v="514479"/>
    <d v="2024-10-20T00:00:00"/>
    <x v="121"/>
    <s v="Flavia"/>
    <s v="Azevedo"/>
    <s v="04301917748"/>
    <s v="flaviadrato@gmail.com"/>
    <n v="5521991163897"/>
    <s v="RJ"/>
    <s v="Rio de Janeiro"/>
    <n v="5124625009914"/>
    <s v="residential"/>
    <s v="Flavia Azevedo"/>
    <s v="Rua Ministro Ramos Monteiro"/>
    <n v="37"/>
    <s v="701A"/>
    <s v="Leblon"/>
    <m/>
    <s v="22430-100"/>
    <s v="Jadlog"/>
    <s v="PN Jadlog"/>
    <s v="2024-10-24 08:00:00Z"/>
    <s v="4bd"/>
    <s v="Faturado"/>
    <s v="2024-10-23 14:54:25Z"/>
    <m/>
    <m/>
    <m/>
    <x v="2"/>
    <s v="Visa"/>
    <n v="5"/>
    <n v="290.5"/>
    <n v="1"/>
    <n v="5103"/>
    <s v="/10/76/79/88/"/>
    <x v="29"/>
    <x v="29"/>
    <n v="29.9"/>
    <n v="29"/>
    <n v="29"/>
    <s v="/desodorante-roll-on-masculino-75ml/p"/>
    <m/>
    <m/>
    <m/>
    <m/>
    <s v="4.15"/>
    <n v="0"/>
    <s v="290.5"/>
    <n v="-9"/>
    <s v="Livelo, Frete grátis"/>
    <m/>
    <m/>
    <s v="06367100008846"/>
    <s v="tfddmr"/>
    <m/>
    <s v="Piatan"/>
    <s v="Obsolete"/>
    <m/>
    <m/>
    <m/>
    <m/>
    <m/>
    <s v="pagarme"/>
    <n v="642253"/>
    <n v="3414917179"/>
    <n v="3414917179"/>
    <n v="480632"/>
    <n v="8063"/>
    <m/>
    <m/>
    <m/>
    <m/>
    <m/>
    <s v="2024-10-20 00:14:24Z"/>
    <m/>
    <m/>
    <s v="6A063561BC5648EE97AD5466C479B8BB"/>
    <s v="8A238399BB5E4F0A9A7BAC903734EB8B"/>
    <m/>
    <n v="1"/>
    <m/>
    <s v="false"/>
    <n v="0"/>
    <s v="NA"/>
    <s v="NA"/>
    <s v="BRL"/>
    <m/>
    <s v="003002963"/>
    <s v="BRA"/>
    <s v="003002963"/>
    <m/>
    <s v="Faturado"/>
    <m/>
  </r>
  <r>
    <s v="Marketplace"/>
    <x v="121"/>
    <n v="514479"/>
    <d v="2024-10-20T00:00:00"/>
    <x v="121"/>
    <s v="Flavia"/>
    <s v="Azevedo"/>
    <s v="04301917748"/>
    <s v="flaviadrato@gmail.com"/>
    <n v="5521991163897"/>
    <s v="RJ"/>
    <s v="Rio de Janeiro"/>
    <n v="5124625009914"/>
    <s v="residential"/>
    <s v="Flavia Azevedo"/>
    <s v="Rua Ministro Ramos Monteiro"/>
    <n v="37"/>
    <s v="701A"/>
    <s v="Leblon"/>
    <m/>
    <s v="22430-100"/>
    <s v="Jadlog"/>
    <s v="PN Jadlog"/>
    <s v="2024-10-24 08:00:00Z"/>
    <s v="4bd"/>
    <s v="Faturado"/>
    <s v="2024-10-23 14:54:25Z"/>
    <m/>
    <m/>
    <m/>
    <x v="2"/>
    <s v="Visa"/>
    <n v="5"/>
    <n v="290.5"/>
    <n v="1"/>
    <n v="3102"/>
    <s v="/10/76/82/101/"/>
    <x v="28"/>
    <x v="28"/>
    <n v="49.9"/>
    <n v="48.4"/>
    <s v="48.4"/>
    <s v="/espuma-de-limpeza-facial-piatan-detox-110ml/p"/>
    <m/>
    <m/>
    <m/>
    <m/>
    <s v="4.15"/>
    <n v="0"/>
    <s v="290.5"/>
    <n v="-9"/>
    <s v="Livelo, Frete grátis"/>
    <m/>
    <m/>
    <s v="06367100008846"/>
    <s v="tfddmr"/>
    <m/>
    <s v="Piatan"/>
    <s v="Obsolete"/>
    <m/>
    <m/>
    <m/>
    <m/>
    <m/>
    <s v="pagarme"/>
    <n v="642253"/>
    <n v="3414917179"/>
    <n v="3414917179"/>
    <n v="480632"/>
    <n v="8063"/>
    <m/>
    <m/>
    <m/>
    <m/>
    <m/>
    <s v="2024-10-20 00:14:24Z"/>
    <m/>
    <m/>
    <s v="6A063561BC5648EE97AD5466C479B8BB"/>
    <s v="8A238399BB5E4F0A9A7BAC903734EB8B"/>
    <m/>
    <n v="1"/>
    <m/>
    <s v="false"/>
    <n v="0"/>
    <s v="NA"/>
    <s v="NA"/>
    <s v="BRL"/>
    <m/>
    <s v="003002963"/>
    <s v="BRA"/>
    <s v="003002963"/>
    <m/>
    <s v="Faturado"/>
    <m/>
  </r>
  <r>
    <s v="Marketplace"/>
    <x v="121"/>
    <n v="514479"/>
    <d v="2024-10-20T00:00:00"/>
    <x v="121"/>
    <s v="Flavia"/>
    <s v="Azevedo"/>
    <s v="04301917748"/>
    <s v="flaviadrato@gmail.com"/>
    <n v="5521991163897"/>
    <s v="RJ"/>
    <s v="Rio de Janeiro"/>
    <n v="5124625009914"/>
    <s v="residential"/>
    <s v="Flavia Azevedo"/>
    <s v="Rua Ministro Ramos Monteiro"/>
    <n v="37"/>
    <s v="701A"/>
    <s v="Leblon"/>
    <m/>
    <s v="22430-100"/>
    <s v="Jadlog"/>
    <s v="PN Jadlog"/>
    <s v="2024-10-24 08:00:00Z"/>
    <s v="4bd"/>
    <s v="Faturado"/>
    <s v="2024-10-23 14:54:25Z"/>
    <m/>
    <m/>
    <m/>
    <x v="2"/>
    <s v="Visa"/>
    <n v="5"/>
    <n v="290.5"/>
    <n v="1"/>
    <n v="142820"/>
    <s v="/10/76/82/102/"/>
    <x v="45"/>
    <x v="45"/>
    <n v="99.9"/>
    <n v="96.9"/>
    <s v="96.9"/>
    <s v="/piatan-gel-de-limpeza-facial-resveratrol-150ml/p"/>
    <m/>
    <m/>
    <m/>
    <m/>
    <s v="4.15"/>
    <n v="0"/>
    <s v="290.5"/>
    <n v="-9"/>
    <s v="Livelo, Frete grátis"/>
    <m/>
    <m/>
    <s v="06367100008846"/>
    <s v="tfddmr"/>
    <m/>
    <s v="Piatan"/>
    <s v="Obsolete"/>
    <m/>
    <m/>
    <m/>
    <m/>
    <m/>
    <s v="pagarme"/>
    <n v="642253"/>
    <n v="3414917179"/>
    <n v="3414917179"/>
    <n v="480632"/>
    <n v="8063"/>
    <m/>
    <m/>
    <m/>
    <m/>
    <m/>
    <s v="2024-10-20 00:14:24Z"/>
    <m/>
    <m/>
    <s v="6A063561BC5648EE97AD5466C479B8BB"/>
    <s v="8A238399BB5E4F0A9A7BAC903734EB8B"/>
    <m/>
    <n v="1"/>
    <m/>
    <s v="false"/>
    <n v="0"/>
    <s v="NA"/>
    <s v="NA"/>
    <s v="BRL"/>
    <m/>
    <s v="003002963"/>
    <s v="BRA"/>
    <s v="003002963"/>
    <m/>
    <s v="Faturado"/>
    <m/>
  </r>
  <r>
    <s v="Marketplace"/>
    <x v="121"/>
    <n v="514479"/>
    <d v="2024-10-20T00:00:00"/>
    <x v="121"/>
    <s v="Flavia"/>
    <s v="Azevedo"/>
    <s v="04301917748"/>
    <s v="flaviadrato@gmail.com"/>
    <n v="5521991163897"/>
    <s v="RJ"/>
    <s v="Rio de Janeiro"/>
    <n v="5124625009914"/>
    <s v="residential"/>
    <s v="Flavia Azevedo"/>
    <s v="Rua Ministro Ramos Monteiro"/>
    <n v="37"/>
    <s v="701A"/>
    <s v="Leblon"/>
    <m/>
    <s v="22430-100"/>
    <s v="Jadlog"/>
    <s v="PN Jadlog"/>
    <s v="2024-10-24 08:00:00Z"/>
    <s v="4bd"/>
    <s v="Faturado"/>
    <s v="2024-10-23 14:54:25Z"/>
    <m/>
    <m/>
    <m/>
    <x v="2"/>
    <s v="Visa"/>
    <n v="5"/>
    <n v="290.5"/>
    <n v="1"/>
    <n v="2502"/>
    <s v="/10/76/78/99/"/>
    <x v="26"/>
    <x v="26"/>
    <n v="62.9"/>
    <n v="61.01"/>
    <s v="61.01"/>
    <s v="/shampoo-piatan-proteina-de-arroz-e-xilitol-300ml/p"/>
    <m/>
    <m/>
    <m/>
    <m/>
    <s v="4.15"/>
    <n v="0"/>
    <s v="290.5"/>
    <n v="-9"/>
    <s v="Livelo, Frete grátis"/>
    <m/>
    <m/>
    <s v="06367100008846"/>
    <s v="tfddmr"/>
    <m/>
    <s v="Piatan"/>
    <s v="Obsolete"/>
    <m/>
    <m/>
    <m/>
    <m/>
    <m/>
    <s v="pagarme"/>
    <n v="642253"/>
    <n v="3414917179"/>
    <n v="3414917179"/>
    <n v="480632"/>
    <n v="8063"/>
    <m/>
    <m/>
    <m/>
    <m/>
    <m/>
    <s v="2024-10-20 00:14:24Z"/>
    <m/>
    <m/>
    <s v="6A063561BC5648EE97AD5466C479B8BB"/>
    <s v="8A238399BB5E4F0A9A7BAC903734EB8B"/>
    <m/>
    <n v="1"/>
    <m/>
    <s v="false"/>
    <n v="0"/>
    <s v="NA"/>
    <s v="NA"/>
    <s v="BRL"/>
    <m/>
    <s v="003002963"/>
    <s v="BRA"/>
    <s v="003002963"/>
    <m/>
    <s v="Faturado"/>
    <m/>
  </r>
  <r>
    <s v="Marketplace"/>
    <x v="121"/>
    <n v="514479"/>
    <d v="2024-10-20T00:00:00"/>
    <x v="121"/>
    <s v="Flavia"/>
    <s v="Azevedo"/>
    <s v="04301917748"/>
    <s v="flaviadrato@gmail.com"/>
    <n v="5521991163897"/>
    <s v="RJ"/>
    <s v="Rio de Janeiro"/>
    <n v="5124625009914"/>
    <s v="residential"/>
    <s v="Flavia Azevedo"/>
    <s v="Rua Ministro Ramos Monteiro"/>
    <n v="37"/>
    <s v="701A"/>
    <s v="Leblon"/>
    <m/>
    <s v="22430-100"/>
    <s v="Jadlog"/>
    <s v="PN Jadlog"/>
    <s v="2024-10-24 08:00:00Z"/>
    <s v="4bd"/>
    <s v="Faturado"/>
    <s v="2024-10-23 14:54:25Z"/>
    <m/>
    <m/>
    <m/>
    <x v="2"/>
    <s v="Visa"/>
    <n v="5"/>
    <n v="290.5"/>
    <n v="1"/>
    <n v="2500"/>
    <s v="/10/76/78/99/"/>
    <x v="27"/>
    <x v="27"/>
    <n v="56.9"/>
    <n v="55.19"/>
    <s v="55.19"/>
    <s v="/condicionador-proteina-de-arroz-e-xilitol-300ml/p"/>
    <m/>
    <m/>
    <m/>
    <m/>
    <s v="4.09"/>
    <n v="0"/>
    <s v="290.5"/>
    <n v="-9"/>
    <s v="Livelo, Frete grátis"/>
    <m/>
    <m/>
    <s v="06367100008846"/>
    <s v="tfddmr"/>
    <m/>
    <s v="Piatan"/>
    <s v="Obsolete"/>
    <m/>
    <m/>
    <m/>
    <m/>
    <m/>
    <s v="pagarme"/>
    <n v="642253"/>
    <n v="3414917179"/>
    <n v="3414917179"/>
    <n v="480632"/>
    <n v="8063"/>
    <m/>
    <m/>
    <m/>
    <m/>
    <m/>
    <s v="2024-10-20 00:14:24Z"/>
    <m/>
    <m/>
    <s v="6A063561BC5648EE97AD5466C479B8BB"/>
    <s v="8A238399BB5E4F0A9A7BAC903734EB8B"/>
    <m/>
    <n v="1"/>
    <m/>
    <s v="false"/>
    <n v="0"/>
    <s v="NA"/>
    <s v="NA"/>
    <s v="BRL"/>
    <m/>
    <s v="003002963"/>
    <s v="BRA"/>
    <s v="003002963"/>
    <m/>
    <s v="Faturado"/>
    <m/>
  </r>
  <r>
    <s v="Marketplace"/>
    <x v="122"/>
    <n v="514593"/>
    <d v="2024-10-22T00:00:00"/>
    <x v="122"/>
    <s v="Atala"/>
    <s v="Pireneus de Oliveira"/>
    <n v="70188332138"/>
    <s v="atalapireneus@gmail.com"/>
    <n v="5583986142942"/>
    <s v="GO"/>
    <s v="Pirenópolis"/>
    <n v="5165759710731"/>
    <s v="residential"/>
    <s v="Atala  Pireneus de Oliveira"/>
    <s v="Rua: Pireneus"/>
    <n v="81"/>
    <s v="Pousada rio das almas"/>
    <s v="Centro"/>
    <m/>
    <s v="72980-240"/>
    <s v="PAC"/>
    <s v="PN Correios PAC"/>
    <s v="2024-10-30 09:49:23Z"/>
    <s v="6bd"/>
    <s v="Faturado"/>
    <s v="2024-10-25 09:26:20Z"/>
    <s v="cpc"/>
    <s v="meta"/>
    <s v="[GE] [Vendas] Sazonais - Semelhantes"/>
    <x v="0"/>
    <s v="Pix"/>
    <n v="1"/>
    <n v="111.25"/>
    <n v="1"/>
    <n v="142828"/>
    <s v="/10/76/79/87/"/>
    <x v="21"/>
    <x v="21"/>
    <n v="49.9"/>
    <n v="31.44"/>
    <s v="31.44"/>
    <s v="/sabonete-intimo-feminino-em-barra-oleo-de-melaleuca-aloe-vera-80g/p"/>
    <m/>
    <m/>
    <m/>
    <m/>
    <s v="0.01"/>
    <n v="0"/>
    <s v="111.25"/>
    <s v="-192.15"/>
    <s v="Compre e Ganhe, A Vista, Frete grátis, Esquenta com 65% OFF"/>
    <m/>
    <m/>
    <s v="AK592744054BR"/>
    <s v="tfddmr"/>
    <m/>
    <s v="Piatan"/>
    <s v="Obsolete"/>
    <m/>
    <m/>
    <m/>
    <m/>
    <m/>
    <s v="pagarme"/>
    <m/>
    <n v="3423695867"/>
    <m/>
    <m/>
    <m/>
    <m/>
    <m/>
    <m/>
    <m/>
    <m/>
    <s v="2024-10-22 09:49:30Z"/>
    <m/>
    <m/>
    <s v="9B964CDC5C9F483481D264C145347A12"/>
    <s v="551290FF3A0B4F629550FFA793CE5079"/>
    <m/>
    <n v="1"/>
    <m/>
    <s v="false"/>
    <n v="0"/>
    <s v="NA"/>
    <s v="NA"/>
    <s v="BRL"/>
    <m/>
    <s v="003002996"/>
    <s v="BRA"/>
    <s v="003002996"/>
    <m/>
    <s v="Faturado"/>
    <m/>
  </r>
  <r>
    <s v="Marketplace"/>
    <x v="122"/>
    <n v="514593"/>
    <d v="2024-10-22T00:00:00"/>
    <x v="122"/>
    <s v="Atala"/>
    <s v="Pireneus de Oliveira"/>
    <n v="70188332138"/>
    <s v="atalapireneus@gmail.com"/>
    <n v="5583986142942"/>
    <s v="GO"/>
    <s v="Pirenópolis"/>
    <n v="5165759710731"/>
    <s v="residential"/>
    <s v="Atala  Pireneus de Oliveira"/>
    <s v="Rua: Pireneus"/>
    <n v="81"/>
    <s v="Pousada rio das almas"/>
    <s v="Centro"/>
    <m/>
    <s v="72980-240"/>
    <s v="PAC"/>
    <s v="PN Correios PAC"/>
    <s v="2024-10-30 09:49:23Z"/>
    <s v="6bd"/>
    <s v="Faturado"/>
    <s v="2024-10-25 09:26:20Z"/>
    <s v="cpc"/>
    <s v="meta"/>
    <s v="[GE] [Vendas] Sazonais - Semelhantes"/>
    <x v="0"/>
    <s v="Pix"/>
    <n v="1"/>
    <n v="111.25"/>
    <n v="2"/>
    <n v="1111"/>
    <s v="/10/76/79/89/"/>
    <x v="6"/>
    <x v="6"/>
    <n v="21.9"/>
    <n v="6.89"/>
    <s v="13.78"/>
    <s v="/gel-dental-natural-de-carvao-ativado-90g/p"/>
    <m/>
    <m/>
    <m/>
    <m/>
    <s v="0.06"/>
    <n v="0"/>
    <s v="111.25"/>
    <s v="-192.15"/>
    <s v="Compre e Ganhe, A Vista, Frete grátis, Esquenta com 65% OFF"/>
    <m/>
    <m/>
    <s v="AK592744054BR"/>
    <s v="tfddmr"/>
    <m/>
    <s v="Piatan"/>
    <s v="Obsolete"/>
    <m/>
    <m/>
    <m/>
    <m/>
    <m/>
    <s v="pagarme"/>
    <m/>
    <n v="3423695867"/>
    <m/>
    <m/>
    <m/>
    <m/>
    <m/>
    <m/>
    <m/>
    <m/>
    <s v="2024-10-22 09:49:30Z"/>
    <m/>
    <m/>
    <s v="9B964CDC5C9F483481D264C145347A12"/>
    <s v="551290FF3A0B4F629550FFA793CE5079"/>
    <m/>
    <n v="1"/>
    <m/>
    <s v="false"/>
    <n v="0"/>
    <s v="NA"/>
    <s v="NA"/>
    <s v="BRL"/>
    <m/>
    <s v="003002996"/>
    <s v="BRA"/>
    <s v="003002996"/>
    <m/>
    <s v="Faturado"/>
    <m/>
  </r>
  <r>
    <s v="Marketplace"/>
    <x v="122"/>
    <n v="514593"/>
    <d v="2024-10-22T00:00:00"/>
    <x v="122"/>
    <s v="Atala"/>
    <s v="Pireneus de Oliveira"/>
    <n v="70188332138"/>
    <s v="atalapireneus@gmail.com"/>
    <n v="5583986142942"/>
    <s v="GO"/>
    <s v="Pirenópolis"/>
    <n v="5165759710731"/>
    <s v="residential"/>
    <s v="Atala  Pireneus de Oliveira"/>
    <s v="Rua: Pireneus"/>
    <n v="81"/>
    <s v="Pousada rio das almas"/>
    <s v="Centro"/>
    <m/>
    <s v="72980-240"/>
    <s v="PAC"/>
    <s v="PN Correios PAC"/>
    <s v="2024-10-30 09:49:23Z"/>
    <s v="6bd"/>
    <s v="Faturado"/>
    <s v="2024-10-25 09:26:20Z"/>
    <s v="cpc"/>
    <s v="meta"/>
    <s v="[GE] [Vendas] Sazonais - Semelhantes"/>
    <x v="0"/>
    <s v="Pix"/>
    <n v="1"/>
    <n v="111.25"/>
    <n v="1"/>
    <n v="61010"/>
    <s v="/10/76/80/92/"/>
    <x v="7"/>
    <x v="7"/>
    <n v="99.9"/>
    <n v="31.46"/>
    <s v="31.46"/>
    <s v="/deo-colonia-splash-jasmim-manaca-120ml-piatan/p"/>
    <m/>
    <m/>
    <m/>
    <m/>
    <s v="15.52"/>
    <n v="0"/>
    <s v="111.25"/>
    <s v="-192.15"/>
    <s v="Compre e Ganhe, A Vista, Frete grátis, Esquenta com 65% OFF"/>
    <m/>
    <m/>
    <s v="AK592744054BR"/>
    <s v="tfddmr"/>
    <m/>
    <s v="Piatan"/>
    <s v="Obsolete"/>
    <m/>
    <m/>
    <m/>
    <m/>
    <m/>
    <s v="pagarme"/>
    <m/>
    <n v="3423695867"/>
    <m/>
    <m/>
    <m/>
    <m/>
    <m/>
    <m/>
    <m/>
    <m/>
    <s v="2024-10-22 09:49:30Z"/>
    <m/>
    <m/>
    <s v="9B964CDC5C9F483481D264C145347A12"/>
    <s v="551290FF3A0B4F629550FFA793CE5079"/>
    <m/>
    <n v="1"/>
    <m/>
    <s v="false"/>
    <n v="0"/>
    <s v="NA"/>
    <s v="NA"/>
    <s v="BRL"/>
    <m/>
    <s v="003002996"/>
    <s v="BRA"/>
    <s v="003002996"/>
    <m/>
    <s v="Faturado"/>
    <m/>
  </r>
  <r>
    <s v="Marketplace"/>
    <x v="122"/>
    <n v="514593"/>
    <d v="2024-10-22T00:00:00"/>
    <x v="122"/>
    <s v="Atala"/>
    <s v="Pireneus de Oliveira"/>
    <n v="70188332138"/>
    <s v="atalapireneus@gmail.com"/>
    <n v="5583986142942"/>
    <s v="GO"/>
    <s v="Pirenópolis"/>
    <n v="5165759710731"/>
    <s v="residential"/>
    <s v="Atala  Pireneus de Oliveira"/>
    <s v="Rua: Pireneus"/>
    <n v="81"/>
    <s v="Pousada rio das almas"/>
    <s v="Centro"/>
    <m/>
    <s v="72980-240"/>
    <s v="PAC"/>
    <s v="PN Correios PAC"/>
    <s v="2024-10-30 09:49:23Z"/>
    <s v="6bd"/>
    <s v="Faturado"/>
    <s v="2024-10-25 09:26:20Z"/>
    <s v="cpc"/>
    <s v="meta"/>
    <s v="[GE] [Vendas] Sazonais - Semelhantes"/>
    <x v="0"/>
    <s v="Pix"/>
    <n v="1"/>
    <n v="111.25"/>
    <n v="1"/>
    <n v="2201"/>
    <s v="/10/76/78/223/"/>
    <x v="17"/>
    <x v="17"/>
    <n v="49.9"/>
    <n v="15.71"/>
    <s v="15.71"/>
    <s v="/shampoo-hidrata-para-cabelos-ressecados-e-com-quimica-300ml/p"/>
    <m/>
    <m/>
    <m/>
    <m/>
    <s v="0.03"/>
    <n v="0"/>
    <s v="111.25"/>
    <s v="-192.15"/>
    <s v="Compre e Ganhe, A Vista, Frete grátis, Esquenta com 65% OFF"/>
    <m/>
    <m/>
    <s v="AK592744054BR"/>
    <s v="tfddmr"/>
    <m/>
    <s v="Piatan"/>
    <s v="Obsolete"/>
    <m/>
    <m/>
    <m/>
    <m/>
    <m/>
    <s v="pagarme"/>
    <m/>
    <n v="3423695867"/>
    <m/>
    <m/>
    <m/>
    <m/>
    <m/>
    <m/>
    <m/>
    <m/>
    <s v="2024-10-22 09:49:30Z"/>
    <m/>
    <m/>
    <s v="9B964CDC5C9F483481D264C145347A12"/>
    <s v="551290FF3A0B4F629550FFA793CE5079"/>
    <m/>
    <n v="1"/>
    <m/>
    <s v="false"/>
    <n v="0"/>
    <s v="NA"/>
    <s v="NA"/>
    <s v="BRL"/>
    <m/>
    <s v="003002996"/>
    <s v="BRA"/>
    <s v="003002996"/>
    <m/>
    <s v="Faturado"/>
    <m/>
  </r>
  <r>
    <s v="Marketplace"/>
    <x v="122"/>
    <n v="514593"/>
    <d v="2024-10-22T00:00:00"/>
    <x v="122"/>
    <s v="Atala"/>
    <s v="Pireneus de Oliveira"/>
    <n v="70188332138"/>
    <s v="atalapireneus@gmail.com"/>
    <n v="5583986142942"/>
    <s v="GO"/>
    <s v="Pirenópolis"/>
    <n v="5165759710731"/>
    <s v="residential"/>
    <s v="Atala  Pireneus de Oliveira"/>
    <s v="Rua: Pireneus"/>
    <n v="81"/>
    <s v="Pousada rio das almas"/>
    <s v="Centro"/>
    <m/>
    <s v="72980-240"/>
    <s v="PAC"/>
    <s v="PN Correios PAC"/>
    <s v="2024-10-30 09:49:23Z"/>
    <s v="6bd"/>
    <s v="Faturado"/>
    <s v="2024-10-25 09:26:20Z"/>
    <s v="cpc"/>
    <s v="meta"/>
    <s v="[GE] [Vendas] Sazonais - Semelhantes"/>
    <x v="0"/>
    <s v="Pix"/>
    <n v="1"/>
    <n v="111.25"/>
    <n v="1"/>
    <n v="2103"/>
    <s v="/10/76/78/221/"/>
    <x v="14"/>
    <x v="14"/>
    <n v="59.9"/>
    <n v="18.86"/>
    <s v="18.86"/>
    <s v="/mascara-capilar-detox-piatan-280g/p"/>
    <m/>
    <m/>
    <m/>
    <m/>
    <s v="0.03"/>
    <n v="0"/>
    <s v="111.25"/>
    <s v="-192.15"/>
    <s v="Compre e Ganhe, A Vista, Frete grátis, Esquenta com 65% OFF"/>
    <m/>
    <m/>
    <s v="AK592744054BR"/>
    <s v="tfddmr"/>
    <m/>
    <s v="Piatan"/>
    <s v="Obsolete"/>
    <m/>
    <m/>
    <m/>
    <m/>
    <m/>
    <s v="pagarme"/>
    <m/>
    <n v="3423695867"/>
    <m/>
    <m/>
    <m/>
    <m/>
    <m/>
    <m/>
    <m/>
    <m/>
    <s v="2024-10-22 09:49:30Z"/>
    <m/>
    <m/>
    <s v="9B964CDC5C9F483481D264C145347A12"/>
    <s v="551290FF3A0B4F629550FFA793CE5079"/>
    <m/>
    <n v="1"/>
    <m/>
    <s v="false"/>
    <n v="0"/>
    <s v="NA"/>
    <s v="NA"/>
    <s v="BRL"/>
    <m/>
    <s v="003002996"/>
    <s v="BRA"/>
    <s v="003002996"/>
    <m/>
    <s v="Faturado"/>
    <m/>
  </r>
  <r>
    <s v="Marketplace"/>
    <x v="123"/>
    <n v="514477"/>
    <d v="2024-10-19T00:00:00"/>
    <x v="123"/>
    <s v="Marizete"/>
    <s v="Santos Garcia "/>
    <n v="57392250191"/>
    <s v="zetegarcia@hotmail.com"/>
    <n v="5562984202434"/>
    <s v="GO"/>
    <s v="Uruaçu"/>
    <n v="5188169631330"/>
    <s v="residential"/>
    <s v="Marizete Santos Garcia "/>
    <s v="Rua Duque de Caxias Q-08"/>
    <s v="Lot-11"/>
    <s v="Perto da motoway "/>
    <s v="Centro "/>
    <m/>
    <s v="76400-000"/>
    <s v="PAC"/>
    <s v="PN Correios PAC"/>
    <s v="2024-10-29 08:00:00Z"/>
    <s v="7bd"/>
    <s v="Faturado"/>
    <s v="2024-10-25 09:25:59Z"/>
    <s v="cpc"/>
    <s v="google"/>
    <m/>
    <x v="0"/>
    <s v="Pix"/>
    <n v="1"/>
    <n v="105.22"/>
    <n v="13"/>
    <n v="1110"/>
    <s v="/10/76/79/89/"/>
    <x v="3"/>
    <x v="3"/>
    <n v="21.9"/>
    <n v="6.89"/>
    <s v="89.57"/>
    <s v="/gel-dental-natural-de-hortela-com-gengibre-e-melaleuca-90g/p"/>
    <m/>
    <m/>
    <m/>
    <m/>
    <s v="15.65"/>
    <s v="15.65"/>
    <s v="105.22"/>
    <s v="-195.13"/>
    <s v="Esquenta com 65% OFF, A Vista"/>
    <m/>
    <m/>
    <s v="AK592725792BR"/>
    <s v="tfddmr"/>
    <m/>
    <s v="Piatan"/>
    <s v="Obsolete"/>
    <m/>
    <m/>
    <m/>
    <m/>
    <m/>
    <s v="pagarme"/>
    <m/>
    <n v="3414756812"/>
    <m/>
    <m/>
    <m/>
    <m/>
    <m/>
    <m/>
    <m/>
    <m/>
    <s v="2024-10-19 23:08:22Z"/>
    <m/>
    <m/>
    <s v="222AD38D6F704482B37A216AF5DD9EEA"/>
    <s v="6F26810FF29B4B8B951A56A0873D0B98"/>
    <m/>
    <n v="1"/>
    <m/>
    <s v="false"/>
    <n v="0"/>
    <s v="NA"/>
    <s v="NA"/>
    <s v="BRL"/>
    <m/>
    <s v="003002950"/>
    <s v="BRA"/>
    <s v="003002950"/>
    <m/>
    <s v="Faturado"/>
    <m/>
  </r>
  <r>
    <s v="Marketplace"/>
    <x v="124"/>
    <n v="514591"/>
    <d v="2024-10-22T00:00:00"/>
    <x v="124"/>
    <s v="Maria Aparecida "/>
    <s v="Oliveira Dutra "/>
    <n v="90941810704"/>
    <s v="maparecidadutra@yahoo.com.br"/>
    <n v="5524998111281"/>
    <s v="RJ"/>
    <s v="Paraty"/>
    <n v="5188780082637"/>
    <s v="residential"/>
    <s v="Maria Aparecida  Oliveira Dutra "/>
    <s v="Avenida Otávio Gama "/>
    <n v="400"/>
    <s v="Pousada Condessa Rose "/>
    <s v="Caborê "/>
    <m/>
    <s v="23970-000"/>
    <s v="Jadlog"/>
    <s v="PN Jadlog"/>
    <s v="2024-10-31 08:00:00Z"/>
    <s v="7bd"/>
    <s v="Faturado"/>
    <s v="2024-10-23 14:54:49Z"/>
    <m/>
    <m/>
    <m/>
    <x v="2"/>
    <s v="Mastercard"/>
    <n v="3"/>
    <n v="148.72999999999999"/>
    <n v="2"/>
    <n v="1110"/>
    <s v="/10/76/79/89/"/>
    <x v="3"/>
    <x v="3"/>
    <n v="21.9"/>
    <n v="7.43"/>
    <s v="14.86"/>
    <s v="/gel-dental-natural-de-hortela-com-gengibre-e-melaleuca-90g/p"/>
    <m/>
    <m/>
    <m/>
    <m/>
    <s v="11.22"/>
    <n v="0"/>
    <s v="148.73"/>
    <s v="-61.57"/>
    <s v="Esquenta com 65% OFF, Livelo, Frete grátis"/>
    <m/>
    <m/>
    <s v="06367100008862"/>
    <s v="tfddmr"/>
    <m/>
    <s v="Piatan"/>
    <s v="Obsolete"/>
    <m/>
    <m/>
    <m/>
    <m/>
    <m/>
    <s v="pagarme"/>
    <s v="X0YLTJ"/>
    <n v="3423259685"/>
    <n v="3423259685"/>
    <n v="521433"/>
    <n v="6778"/>
    <m/>
    <m/>
    <m/>
    <m/>
    <m/>
    <s v="2024-10-22 07:41:18Z"/>
    <m/>
    <m/>
    <s v="34988E0052534EECBDEB3E16F1620A8C"/>
    <s v="015C00AF280D4FF68476919B7EE2CCAA"/>
    <m/>
    <n v="1"/>
    <m/>
    <s v="false"/>
    <n v="0"/>
    <s v="NA"/>
    <s v="NA"/>
    <s v="BRL"/>
    <m/>
    <s v="003002979"/>
    <s v="BRA"/>
    <s v="003002979"/>
    <m/>
    <s v="Faturado"/>
    <m/>
  </r>
  <r>
    <s v="Marketplace"/>
    <x v="124"/>
    <n v="514591"/>
    <d v="2024-10-22T00:00:00"/>
    <x v="124"/>
    <s v="Maria Aparecida "/>
    <s v="Oliveira Dutra "/>
    <n v="90941810704"/>
    <s v="maparecidadutra@yahoo.com.br"/>
    <n v="5524998111281"/>
    <s v="RJ"/>
    <s v="Paraty"/>
    <n v="5188780082637"/>
    <s v="residential"/>
    <s v="Maria Aparecida  Oliveira Dutra "/>
    <s v="Avenida Otávio Gama "/>
    <n v="400"/>
    <s v="Pousada Condessa Rose "/>
    <s v="Caborê "/>
    <m/>
    <s v="23970-000"/>
    <s v="Jadlog"/>
    <s v="PN Jadlog"/>
    <s v="2024-10-31 08:00:00Z"/>
    <s v="7bd"/>
    <s v="Faturado"/>
    <s v="2024-10-23 14:54:49Z"/>
    <m/>
    <m/>
    <m/>
    <x v="2"/>
    <s v="Mastercard"/>
    <n v="3"/>
    <n v="148.72999999999999"/>
    <n v="2"/>
    <n v="1111"/>
    <s v="/10/76/79/89/"/>
    <x v="6"/>
    <x v="6"/>
    <n v="21.9"/>
    <n v="7.43"/>
    <s v="14.86"/>
    <s v="/gel-dental-natural-de-carvao-ativado-90g/p"/>
    <m/>
    <m/>
    <m/>
    <m/>
    <s v="11.22"/>
    <n v="0"/>
    <s v="148.73"/>
    <s v="-61.57"/>
    <s v="Esquenta com 65% OFF, Livelo, Frete grátis"/>
    <m/>
    <m/>
    <s v="06367100008862"/>
    <s v="tfddmr"/>
    <m/>
    <s v="Piatan"/>
    <s v="Obsolete"/>
    <m/>
    <m/>
    <m/>
    <m/>
    <m/>
    <s v="pagarme"/>
    <s v="X0YLTJ"/>
    <n v="3423259685"/>
    <n v="3423259685"/>
    <n v="521433"/>
    <n v="6778"/>
    <m/>
    <m/>
    <m/>
    <m/>
    <m/>
    <s v="2024-10-22 07:41:18Z"/>
    <m/>
    <m/>
    <s v="34988E0052534EECBDEB3E16F1620A8C"/>
    <s v="015C00AF280D4FF68476919B7EE2CCAA"/>
    <m/>
    <n v="1"/>
    <m/>
    <s v="false"/>
    <n v="0"/>
    <s v="NA"/>
    <s v="NA"/>
    <s v="BRL"/>
    <m/>
    <s v="003002979"/>
    <s v="BRA"/>
    <s v="003002979"/>
    <m/>
    <s v="Faturado"/>
    <m/>
  </r>
  <r>
    <s v="Marketplace"/>
    <x v="124"/>
    <n v="514591"/>
    <d v="2024-10-22T00:00:00"/>
    <x v="124"/>
    <s v="Maria Aparecida "/>
    <s v="Oliveira Dutra "/>
    <n v="90941810704"/>
    <s v="maparecidadutra@yahoo.com.br"/>
    <n v="5524998111281"/>
    <s v="RJ"/>
    <s v="Paraty"/>
    <n v="5188780082637"/>
    <s v="residential"/>
    <s v="Maria Aparecida  Oliveira Dutra "/>
    <s v="Avenida Otávio Gama "/>
    <n v="400"/>
    <s v="Pousada Condessa Rose "/>
    <s v="Caborê "/>
    <m/>
    <s v="23970-000"/>
    <s v="Jadlog"/>
    <s v="PN Jadlog"/>
    <s v="2024-10-31 08:00:00Z"/>
    <s v="7bd"/>
    <s v="Faturado"/>
    <s v="2024-10-23 14:54:49Z"/>
    <m/>
    <m/>
    <m/>
    <x v="2"/>
    <s v="Mastercard"/>
    <n v="3"/>
    <n v="148.72999999999999"/>
    <n v="1"/>
    <n v="142793"/>
    <s v="/10/76/78/100/"/>
    <x v="16"/>
    <x v="16"/>
    <n v="62.9"/>
    <n v="61.01"/>
    <s v="61.01"/>
    <s v="/shampoo-de-rambutan-biotina-300ml/p"/>
    <m/>
    <m/>
    <m/>
    <m/>
    <s v="5.69"/>
    <n v="0"/>
    <s v="148.73"/>
    <s v="-61.57"/>
    <s v="Esquenta com 65% OFF, Livelo, Frete grátis"/>
    <m/>
    <m/>
    <s v="06367100008862"/>
    <s v="tfddmr"/>
    <m/>
    <s v="Piatan"/>
    <s v="Obsolete"/>
    <m/>
    <m/>
    <m/>
    <m/>
    <m/>
    <s v="pagarme"/>
    <s v="X0YLTJ"/>
    <n v="3423259685"/>
    <n v="3423259685"/>
    <n v="521433"/>
    <n v="6778"/>
    <m/>
    <m/>
    <m/>
    <m/>
    <m/>
    <s v="2024-10-22 07:41:18Z"/>
    <m/>
    <m/>
    <s v="34988E0052534EECBDEB3E16F1620A8C"/>
    <s v="015C00AF280D4FF68476919B7EE2CCAA"/>
    <m/>
    <n v="1"/>
    <m/>
    <s v="false"/>
    <n v="0"/>
    <s v="NA"/>
    <s v="NA"/>
    <s v="BRL"/>
    <m/>
    <s v="003002979"/>
    <s v="BRA"/>
    <s v="003002979"/>
    <m/>
    <s v="Faturado"/>
    <m/>
  </r>
  <r>
    <s v="Marketplace"/>
    <x v="124"/>
    <n v="514591"/>
    <d v="2024-10-22T00:00:00"/>
    <x v="124"/>
    <s v="Maria Aparecida "/>
    <s v="Oliveira Dutra "/>
    <n v="90941810704"/>
    <s v="maparecidadutra@yahoo.com.br"/>
    <n v="5524998111281"/>
    <s v="RJ"/>
    <s v="Paraty"/>
    <n v="5188780082637"/>
    <s v="residential"/>
    <s v="Maria Aparecida  Oliveira Dutra "/>
    <s v="Avenida Otávio Gama "/>
    <n v="400"/>
    <s v="Pousada Condessa Rose "/>
    <s v="Caborê "/>
    <m/>
    <s v="23970-000"/>
    <s v="Jadlog"/>
    <s v="PN Jadlog"/>
    <s v="2024-10-31 08:00:00Z"/>
    <s v="7bd"/>
    <s v="Faturado"/>
    <s v="2024-10-23 14:54:49Z"/>
    <m/>
    <m/>
    <m/>
    <x v="2"/>
    <s v="Mastercard"/>
    <n v="3"/>
    <n v="148.72999999999999"/>
    <n v="2"/>
    <n v="1603"/>
    <s v="/10/76/79/88/"/>
    <x v="10"/>
    <x v="10"/>
    <n v="29.9"/>
    <n v="29"/>
    <n v="58"/>
    <s v="/desodorante-roll-on-unissex-75ml/p"/>
    <m/>
    <m/>
    <m/>
    <m/>
    <s v="11.36"/>
    <n v="0"/>
    <s v="148.73"/>
    <s v="-61.57"/>
    <s v="Esquenta com 65% OFF, Livelo, Frete grátis"/>
    <m/>
    <m/>
    <s v="06367100008862"/>
    <s v="tfddmr"/>
    <m/>
    <s v="Piatan"/>
    <s v="Obsolete"/>
    <m/>
    <m/>
    <m/>
    <m/>
    <m/>
    <s v="pagarme"/>
    <s v="X0YLTJ"/>
    <n v="3423259685"/>
    <n v="3423259685"/>
    <n v="521433"/>
    <n v="6778"/>
    <m/>
    <m/>
    <m/>
    <m/>
    <m/>
    <s v="2024-10-22 07:41:18Z"/>
    <m/>
    <m/>
    <s v="34988E0052534EECBDEB3E16F1620A8C"/>
    <s v="015C00AF280D4FF68476919B7EE2CCAA"/>
    <m/>
    <n v="1"/>
    <m/>
    <s v="false"/>
    <n v="0"/>
    <s v="NA"/>
    <s v="NA"/>
    <s v="BRL"/>
    <m/>
    <s v="003002979"/>
    <s v="BRA"/>
    <s v="003002979"/>
    <m/>
    <s v="Faturado"/>
    <m/>
  </r>
  <r>
    <s v="Marketplace"/>
    <x v="125"/>
    <n v="514589"/>
    <d v="2024-10-22T00:00:00"/>
    <x v="125"/>
    <s v="Camila "/>
    <s v="Seibt "/>
    <s v="04797071974"/>
    <s v="camilaseibt@gmail.com"/>
    <n v="5547999463143"/>
    <s v="SC"/>
    <s v="Blumenau"/>
    <n v="5188769792223"/>
    <s v="residential"/>
    <s v="Camila  Seibt "/>
    <s v="Rua Augusto Setter"/>
    <n v="294"/>
    <m/>
    <s v="Fortaleza"/>
    <m/>
    <s v="89057-280"/>
    <s v="Jadlog"/>
    <s v="PN Jadlog2"/>
    <s v="2024-10-29 08:00:00Z"/>
    <s v="5bd"/>
    <s v="Faturado"/>
    <s v="2024-10-23 14:54:50Z"/>
    <s v="email"/>
    <s v="mailbiz"/>
    <s v="2024-10-21 / Tema da campanha / Destinatários"/>
    <x v="1"/>
    <s v="Pix"/>
    <n v="1"/>
    <n v="99.2"/>
    <n v="16"/>
    <n v="1111"/>
    <s v="/10/76/79/89/"/>
    <x v="6"/>
    <x v="6"/>
    <n v="21.9"/>
    <n v="6.2"/>
    <s v="99.2"/>
    <s v="/gel-dental-natural-de-carvao-ativado-90g/p"/>
    <m/>
    <m/>
    <m/>
    <m/>
    <s v="25.66"/>
    <n v="0"/>
    <s v="99.2"/>
    <s v="-251.2"/>
    <s v="Esquenta com 65% OFF, A Vista, Primeira Compra, Frete grátis"/>
    <m/>
    <m/>
    <s v="06367100008863"/>
    <s v="tfddmr"/>
    <m/>
    <s v="Piatan"/>
    <s v="Obsolete"/>
    <m/>
    <m/>
    <m/>
    <m/>
    <m/>
    <s v="pagarme"/>
    <m/>
    <n v="3423126316"/>
    <m/>
    <m/>
    <m/>
    <m/>
    <m/>
    <m/>
    <m/>
    <m/>
    <s v="2024-10-22 06:43:49Z"/>
    <m/>
    <m/>
    <s v="FE1BBD3BEF414A2ABEEE9EBA901F844F"/>
    <s v="38430324CE2A48648C9B450B9E0BEF08"/>
    <m/>
    <n v="1"/>
    <m/>
    <s v="false"/>
    <n v="0"/>
    <s v="NA"/>
    <s v="NA"/>
    <s v="BRL"/>
    <m/>
    <s v="003002980"/>
    <s v="BRA"/>
    <s v="003002980"/>
    <m/>
    <s v="Faturado"/>
    <m/>
  </r>
  <r>
    <s v="Marketplace"/>
    <x v="126"/>
    <n v="514573"/>
    <d v="2024-10-22T00:00:00"/>
    <x v="126"/>
    <s v="Luciana"/>
    <s v="Lobão"/>
    <s v="01801944105"/>
    <s v="lu.lobaob@gmail.com"/>
    <n v="5561992475766"/>
    <s v="DF"/>
    <s v="Brasília"/>
    <n v="5188704619743"/>
    <s v="residential"/>
    <s v="Luciana Lobão"/>
    <s v="Quadra SEPS 712/912"/>
    <s v="SN"/>
    <s v="Cond Grand Ville Bl D apt 221"/>
    <s v="Asa Sul"/>
    <m/>
    <s v="70390-125"/>
    <s v="PAC"/>
    <s v="PN Correios PAC"/>
    <s v="2024-10-29 08:00:00Z"/>
    <s v="5bd"/>
    <s v="Faturado"/>
    <s v="2024-10-25 09:26:22Z"/>
    <s v="cpc"/>
    <s v="meta"/>
    <s v="[GE] [Vendas] Remarketing"/>
    <x v="1"/>
    <s v="Visa"/>
    <n v="3"/>
    <n v="110.24"/>
    <n v="1"/>
    <n v="61010"/>
    <s v="/10/76/80/92/"/>
    <x v="7"/>
    <x v="7"/>
    <n v="99.9"/>
    <n v="31.46"/>
    <s v="31.46"/>
    <s v="/deo-colonia-splash-jasmim-manaca-120ml-piatan/p"/>
    <m/>
    <m/>
    <m/>
    <m/>
    <s v="15.34"/>
    <s v="15.34"/>
    <s v="110.24"/>
    <s v="-150.65"/>
    <s v="Esquenta com 65% OFF, Primeira Compra"/>
    <m/>
    <m/>
    <s v="AK592746347BR"/>
    <s v="tfddmr"/>
    <m/>
    <s v="Piatan"/>
    <s v="Obsolete"/>
    <m/>
    <m/>
    <m/>
    <m/>
    <m/>
    <s v="pagarme"/>
    <n v="625195"/>
    <n v="3422977996"/>
    <n v="3422977996"/>
    <n v="468212"/>
    <n v="1693"/>
    <m/>
    <m/>
    <m/>
    <m/>
    <m/>
    <s v="2024-10-22 00:42:53Z"/>
    <m/>
    <m/>
    <s v="B022759DF03046219C74503E2B1D7002"/>
    <s v="0D0903E0EC4D424FAE9EA5E2279AC037"/>
    <m/>
    <n v="1"/>
    <m/>
    <s v="false"/>
    <n v="0"/>
    <s v="NA"/>
    <s v="NA"/>
    <s v="BRL"/>
    <m/>
    <s v="003002997"/>
    <s v="BRA"/>
    <s v="003002997"/>
    <m/>
    <s v="Faturado"/>
    <m/>
  </r>
  <r>
    <s v="Marketplace"/>
    <x v="126"/>
    <n v="514573"/>
    <d v="2024-10-22T00:00:00"/>
    <x v="126"/>
    <s v="Luciana"/>
    <s v="Lobão"/>
    <s v="01801944105"/>
    <s v="lu.lobaob@gmail.com"/>
    <n v="5561992475766"/>
    <s v="DF"/>
    <s v="Brasília"/>
    <n v="5188704619743"/>
    <s v="residential"/>
    <s v="Luciana Lobão"/>
    <s v="Quadra SEPS 712/912"/>
    <s v="SN"/>
    <s v="Cond Grand Ville Bl D apt 221"/>
    <s v="Asa Sul"/>
    <m/>
    <s v="70390-125"/>
    <s v="PAC"/>
    <s v="PN Correios PAC"/>
    <s v="2024-10-29 08:00:00Z"/>
    <s v="5bd"/>
    <s v="Faturado"/>
    <s v="2024-10-25 09:26:22Z"/>
    <s v="cpc"/>
    <s v="meta"/>
    <s v="[GE] [Vendas] Remarketing"/>
    <x v="1"/>
    <s v="Visa"/>
    <n v="3"/>
    <n v="110.24"/>
    <n v="1"/>
    <n v="1111"/>
    <s v="/10/76/79/89/"/>
    <x v="6"/>
    <x v="6"/>
    <n v="21.9"/>
    <n v="6.89"/>
    <s v="6.89"/>
    <s v="/gel-dental-natural-de-carvao-ativado-90g/p"/>
    <m/>
    <m/>
    <m/>
    <m/>
    <s v="0.03"/>
    <s v="0.03"/>
    <s v="110.24"/>
    <s v="-150.65"/>
    <s v="Esquenta com 65% OFF, Primeira Compra"/>
    <m/>
    <m/>
    <s v="AK592746347BR"/>
    <s v="tfddmr"/>
    <m/>
    <s v="Piatan"/>
    <s v="Obsolete"/>
    <m/>
    <m/>
    <m/>
    <m/>
    <m/>
    <s v="pagarme"/>
    <n v="625195"/>
    <n v="3422977996"/>
    <n v="3422977996"/>
    <n v="468212"/>
    <n v="1693"/>
    <m/>
    <m/>
    <m/>
    <m/>
    <m/>
    <s v="2024-10-22 00:42:53Z"/>
    <m/>
    <m/>
    <s v="B022759DF03046219C74503E2B1D7002"/>
    <s v="0D0903E0EC4D424FAE9EA5E2279AC037"/>
    <m/>
    <n v="1"/>
    <m/>
    <s v="false"/>
    <n v="0"/>
    <s v="NA"/>
    <s v="NA"/>
    <s v="BRL"/>
    <m/>
    <s v="003002997"/>
    <s v="BRA"/>
    <s v="003002997"/>
    <m/>
    <s v="Faturado"/>
    <m/>
  </r>
  <r>
    <s v="Marketplace"/>
    <x v="126"/>
    <n v="514573"/>
    <d v="2024-10-22T00:00:00"/>
    <x v="126"/>
    <s v="Luciana"/>
    <s v="Lobão"/>
    <s v="01801944105"/>
    <s v="lu.lobaob@gmail.com"/>
    <n v="5561992475766"/>
    <s v="DF"/>
    <s v="Brasília"/>
    <n v="5188704619743"/>
    <s v="residential"/>
    <s v="Luciana Lobão"/>
    <s v="Quadra SEPS 712/912"/>
    <s v="SN"/>
    <s v="Cond Grand Ville Bl D apt 221"/>
    <s v="Asa Sul"/>
    <m/>
    <s v="70390-125"/>
    <s v="PAC"/>
    <s v="PN Correios PAC"/>
    <s v="2024-10-29 08:00:00Z"/>
    <s v="5bd"/>
    <s v="Faturado"/>
    <s v="2024-10-25 09:26:22Z"/>
    <s v="cpc"/>
    <s v="meta"/>
    <s v="[GE] [Vendas] Remarketing"/>
    <x v="1"/>
    <s v="Visa"/>
    <n v="3"/>
    <n v="110.24"/>
    <n v="1"/>
    <n v="1110"/>
    <s v="/10/76/79/89/"/>
    <x v="3"/>
    <x v="3"/>
    <n v="21.9"/>
    <n v="6.89"/>
    <s v="6.89"/>
    <s v="/gel-dental-natural-de-hortela-com-gengibre-e-melaleuca-90g/p"/>
    <m/>
    <m/>
    <m/>
    <m/>
    <s v="0.03"/>
    <s v="0.03"/>
    <s v="110.24"/>
    <s v="-150.65"/>
    <s v="Esquenta com 65% OFF, Primeira Compra"/>
    <m/>
    <m/>
    <s v="AK592746347BR"/>
    <s v="tfddmr"/>
    <m/>
    <s v="Piatan"/>
    <s v="Obsolete"/>
    <m/>
    <m/>
    <m/>
    <m/>
    <m/>
    <s v="pagarme"/>
    <n v="625195"/>
    <n v="3422977996"/>
    <n v="3422977996"/>
    <n v="468212"/>
    <n v="1693"/>
    <m/>
    <m/>
    <m/>
    <m/>
    <m/>
    <s v="2024-10-22 00:42:53Z"/>
    <m/>
    <m/>
    <s v="B022759DF03046219C74503E2B1D7002"/>
    <s v="0D0903E0EC4D424FAE9EA5E2279AC037"/>
    <m/>
    <n v="1"/>
    <m/>
    <s v="false"/>
    <n v="0"/>
    <s v="NA"/>
    <s v="NA"/>
    <s v="BRL"/>
    <m/>
    <s v="003002997"/>
    <s v="BRA"/>
    <s v="003002997"/>
    <m/>
    <s v="Faturado"/>
    <m/>
  </r>
  <r>
    <s v="Marketplace"/>
    <x v="126"/>
    <n v="514573"/>
    <d v="2024-10-22T00:00:00"/>
    <x v="126"/>
    <s v="Luciana"/>
    <s v="Lobão"/>
    <s v="01801944105"/>
    <s v="lu.lobaob@gmail.com"/>
    <n v="5561992475766"/>
    <s v="DF"/>
    <s v="Brasília"/>
    <n v="5188704619743"/>
    <s v="residential"/>
    <s v="Luciana Lobão"/>
    <s v="Quadra SEPS 712/912"/>
    <s v="SN"/>
    <s v="Cond Grand Ville Bl D apt 221"/>
    <s v="Asa Sul"/>
    <m/>
    <s v="70390-125"/>
    <s v="PAC"/>
    <s v="PN Correios PAC"/>
    <s v="2024-10-29 08:00:00Z"/>
    <s v="5bd"/>
    <s v="Faturado"/>
    <s v="2024-10-25 09:26:22Z"/>
    <s v="cpc"/>
    <s v="meta"/>
    <s v="[GE] [Vendas] Remarketing"/>
    <x v="1"/>
    <s v="Visa"/>
    <n v="3"/>
    <n v="110.24"/>
    <n v="1"/>
    <n v="1006"/>
    <s v="/10/76/79/89/"/>
    <x v="2"/>
    <x v="2"/>
    <n v="21.9"/>
    <n v="6.89"/>
    <s v="6.89"/>
    <s v="/gel-dental-natural-de-roma-e-melaleuca-90g/p"/>
    <m/>
    <m/>
    <m/>
    <m/>
    <s v="0.03"/>
    <s v="0.03"/>
    <s v="110.24"/>
    <s v="-150.65"/>
    <s v="Esquenta com 65% OFF, Primeira Compra"/>
    <m/>
    <m/>
    <s v="AK592746347BR"/>
    <s v="tfddmr"/>
    <m/>
    <s v="Piatan"/>
    <s v="Obsolete"/>
    <m/>
    <m/>
    <m/>
    <m/>
    <m/>
    <s v="pagarme"/>
    <n v="625195"/>
    <n v="3422977996"/>
    <n v="3422977996"/>
    <n v="468212"/>
    <n v="1693"/>
    <m/>
    <m/>
    <m/>
    <m/>
    <m/>
    <s v="2024-10-22 00:42:53Z"/>
    <m/>
    <m/>
    <s v="B022759DF03046219C74503E2B1D7002"/>
    <s v="0D0903E0EC4D424FAE9EA5E2279AC037"/>
    <m/>
    <n v="1"/>
    <m/>
    <s v="false"/>
    <n v="0"/>
    <s v="NA"/>
    <s v="NA"/>
    <s v="BRL"/>
    <m/>
    <s v="003002997"/>
    <s v="BRA"/>
    <s v="003002997"/>
    <m/>
    <s v="Faturado"/>
    <m/>
  </r>
  <r>
    <s v="Marketplace"/>
    <x v="126"/>
    <n v="514573"/>
    <d v="2024-10-22T00:00:00"/>
    <x v="126"/>
    <s v="Luciana"/>
    <s v="Lobão"/>
    <s v="01801944105"/>
    <s v="lu.lobaob@gmail.com"/>
    <n v="5561992475766"/>
    <s v="DF"/>
    <s v="Brasília"/>
    <n v="5188704619743"/>
    <s v="residential"/>
    <s v="Luciana Lobão"/>
    <s v="Quadra SEPS 712/912"/>
    <s v="SN"/>
    <s v="Cond Grand Ville Bl D apt 221"/>
    <s v="Asa Sul"/>
    <m/>
    <s v="70390-125"/>
    <s v="PAC"/>
    <s v="PN Correios PAC"/>
    <s v="2024-10-29 08:00:00Z"/>
    <s v="5bd"/>
    <s v="Faturado"/>
    <s v="2024-10-25 09:26:22Z"/>
    <s v="cpc"/>
    <s v="meta"/>
    <s v="[GE] [Vendas] Remarketing"/>
    <x v="1"/>
    <s v="Visa"/>
    <n v="3"/>
    <n v="110.24"/>
    <n v="1"/>
    <n v="2201"/>
    <s v="/10/76/78/223/"/>
    <x v="17"/>
    <x v="17"/>
    <n v="49.9"/>
    <n v="15.71"/>
    <s v="15.71"/>
    <s v="/shampoo-hidrata-para-cabelos-ressecados-e-com-quimica-300ml/p"/>
    <m/>
    <m/>
    <m/>
    <m/>
    <s v="0.03"/>
    <s v="0.03"/>
    <s v="110.24"/>
    <s v="-150.65"/>
    <s v="Esquenta com 65% OFF, Primeira Compra"/>
    <m/>
    <m/>
    <s v="AK592746347BR"/>
    <s v="tfddmr"/>
    <m/>
    <s v="Piatan"/>
    <s v="Obsolete"/>
    <m/>
    <m/>
    <m/>
    <m/>
    <m/>
    <s v="pagarme"/>
    <n v="625195"/>
    <n v="3422977996"/>
    <n v="3422977996"/>
    <n v="468212"/>
    <n v="1693"/>
    <m/>
    <m/>
    <m/>
    <m/>
    <m/>
    <s v="2024-10-22 00:42:53Z"/>
    <m/>
    <m/>
    <s v="B022759DF03046219C74503E2B1D7002"/>
    <s v="0D0903E0EC4D424FAE9EA5E2279AC037"/>
    <m/>
    <n v="1"/>
    <m/>
    <s v="false"/>
    <n v="0"/>
    <s v="NA"/>
    <s v="NA"/>
    <s v="BRL"/>
    <m/>
    <s v="003002997"/>
    <s v="BRA"/>
    <s v="003002997"/>
    <m/>
    <s v="Faturado"/>
    <m/>
  </r>
  <r>
    <s v="Marketplace"/>
    <x v="126"/>
    <n v="514573"/>
    <d v="2024-10-22T00:00:00"/>
    <x v="126"/>
    <s v="Luciana"/>
    <s v="Lobão"/>
    <s v="01801944105"/>
    <s v="lu.lobaob@gmail.com"/>
    <n v="5561992475766"/>
    <s v="DF"/>
    <s v="Brasília"/>
    <n v="5188704619743"/>
    <s v="residential"/>
    <s v="Luciana Lobão"/>
    <s v="Quadra SEPS 712/912"/>
    <s v="SN"/>
    <s v="Cond Grand Ville Bl D apt 221"/>
    <s v="Asa Sul"/>
    <m/>
    <s v="70390-125"/>
    <s v="PAC"/>
    <s v="PN Correios PAC"/>
    <s v="2024-10-29 08:00:00Z"/>
    <s v="5bd"/>
    <s v="Faturado"/>
    <s v="2024-10-25 09:26:22Z"/>
    <s v="cpc"/>
    <s v="meta"/>
    <s v="[GE] [Vendas] Remarketing"/>
    <x v="1"/>
    <s v="Visa"/>
    <n v="3"/>
    <n v="110.24"/>
    <n v="1"/>
    <n v="1403"/>
    <s v="/10/76/79/88/"/>
    <x v="19"/>
    <x v="19"/>
    <n v="29.9"/>
    <n v="26.91"/>
    <s v="26.91"/>
    <s v="/desodorante-roll-on-feminino-75ml/p"/>
    <m/>
    <m/>
    <m/>
    <m/>
    <s v="0.03"/>
    <s v="0.03"/>
    <s v="110.24"/>
    <s v="-150.65"/>
    <s v="Esquenta com 65% OFF, Primeira Compra"/>
    <m/>
    <m/>
    <s v="AK592746347BR"/>
    <s v="tfddmr"/>
    <m/>
    <s v="Piatan"/>
    <s v="Obsolete"/>
    <m/>
    <m/>
    <m/>
    <m/>
    <m/>
    <s v="pagarme"/>
    <n v="625195"/>
    <n v="3422977996"/>
    <n v="3422977996"/>
    <n v="468212"/>
    <n v="1693"/>
    <m/>
    <m/>
    <m/>
    <m/>
    <m/>
    <s v="2024-10-22 00:42:53Z"/>
    <m/>
    <m/>
    <s v="B022759DF03046219C74503E2B1D7002"/>
    <s v="0D0903E0EC4D424FAE9EA5E2279AC037"/>
    <m/>
    <n v="1"/>
    <m/>
    <s v="false"/>
    <n v="0"/>
    <s v="NA"/>
    <s v="NA"/>
    <s v="BRL"/>
    <m/>
    <s v="003002997"/>
    <s v="BRA"/>
    <s v="003002997"/>
    <m/>
    <s v="Faturado"/>
    <m/>
  </r>
  <r>
    <s v="Marketplace"/>
    <x v="127"/>
    <n v="514569"/>
    <d v="2024-10-22T00:00:00"/>
    <x v="127"/>
    <s v="PEDRO"/>
    <s v="OLIVEIRA"/>
    <n v="29776282822"/>
    <s v="pedromoya81@gmail.com"/>
    <n v="5511998410840"/>
    <s v="SP"/>
    <s v="Santos"/>
    <n v="5188699872336"/>
    <s v="residential"/>
    <s v="PEDRO OLIVEIRA"/>
    <s v="Rua Paraíba"/>
    <n v="100"/>
    <s v="AP 32"/>
    <s v="Pompéia"/>
    <m/>
    <s v="11065-470"/>
    <s v="PAC"/>
    <s v="PN Correios PAC"/>
    <s v="2024-10-31 08:00:00Z"/>
    <s v="7bd"/>
    <s v="Faturado"/>
    <s v="2024-10-25 09:26:24Z"/>
    <m/>
    <m/>
    <m/>
    <x v="2"/>
    <s v="Visa"/>
    <n v="1"/>
    <n v="138.82"/>
    <n v="2"/>
    <n v="1110"/>
    <s v="/10/76/79/89/"/>
    <x v="3"/>
    <x v="3"/>
    <n v="21.9"/>
    <n v="7.43"/>
    <s v="14.86"/>
    <s v="/gel-dental-natural-de-hortela-com-gengibre-e-melaleuca-90g/p"/>
    <m/>
    <m/>
    <m/>
    <m/>
    <s v="0.04"/>
    <n v="0"/>
    <s v="138.82"/>
    <s v="-205.38"/>
    <s v="Esquenta com 65% OFF, Livelo, Frete grátis"/>
    <m/>
    <m/>
    <s v="AK592748657BR"/>
    <s v="tfddmr"/>
    <m/>
    <s v="Piatan"/>
    <s v="Obsolete"/>
    <m/>
    <m/>
    <m/>
    <m/>
    <m/>
    <s v="pagarme"/>
    <s v="074228"/>
    <n v="3422963512"/>
    <n v="3422963512"/>
    <n v="422007"/>
    <n v="7570"/>
    <m/>
    <m/>
    <m/>
    <m/>
    <m/>
    <s v="2024-10-22 00:16:04Z"/>
    <m/>
    <m/>
    <s v="5F59D64A6947483D9CA62A78D4F68849"/>
    <s v="C046BE39CC15431483E1BB1494AAD376"/>
    <m/>
    <n v="1"/>
    <m/>
    <s v="false"/>
    <n v="0"/>
    <s v="NA"/>
    <s v="NA"/>
    <s v="BRL"/>
    <m/>
    <s v="003002998"/>
    <s v="BRA"/>
    <s v="003002998"/>
    <m/>
    <s v="Faturado"/>
    <m/>
  </r>
  <r>
    <s v="Marketplace"/>
    <x v="127"/>
    <n v="514569"/>
    <d v="2024-10-22T00:00:00"/>
    <x v="127"/>
    <s v="PEDRO"/>
    <s v="OLIVEIRA"/>
    <n v="29776282822"/>
    <s v="pedromoya81@gmail.com"/>
    <n v="5511998410840"/>
    <s v="SP"/>
    <s v="Santos"/>
    <n v="5188699872336"/>
    <s v="residential"/>
    <s v="PEDRO OLIVEIRA"/>
    <s v="Rua Paraíba"/>
    <n v="100"/>
    <s v="AP 32"/>
    <s v="Pompéia"/>
    <m/>
    <s v="11065-470"/>
    <s v="PAC"/>
    <s v="PN Correios PAC"/>
    <s v="2024-10-31 08:00:00Z"/>
    <s v="7bd"/>
    <s v="Faturado"/>
    <s v="2024-10-25 09:26:24Z"/>
    <m/>
    <m/>
    <m/>
    <x v="2"/>
    <s v="Visa"/>
    <n v="1"/>
    <n v="138.82"/>
    <n v="2"/>
    <n v="1111"/>
    <s v="/10/76/79/89/"/>
    <x v="6"/>
    <x v="6"/>
    <n v="21.9"/>
    <n v="7.43"/>
    <s v="14.86"/>
    <s v="/gel-dental-natural-de-carvao-ativado-90g/p"/>
    <m/>
    <m/>
    <m/>
    <m/>
    <s v="0.04"/>
    <n v="0"/>
    <s v="138.82"/>
    <s v="-205.38"/>
    <s v="Esquenta com 65% OFF, Livelo, Frete grátis"/>
    <m/>
    <m/>
    <s v="AK592748657BR"/>
    <s v="tfddmr"/>
    <m/>
    <s v="Piatan"/>
    <s v="Obsolete"/>
    <m/>
    <m/>
    <m/>
    <m/>
    <m/>
    <s v="pagarme"/>
    <s v="074228"/>
    <n v="3422963512"/>
    <n v="3422963512"/>
    <n v="422007"/>
    <n v="7570"/>
    <m/>
    <m/>
    <m/>
    <m/>
    <m/>
    <s v="2024-10-22 00:16:04Z"/>
    <m/>
    <m/>
    <s v="5F59D64A6947483D9CA62A78D4F68849"/>
    <s v="C046BE39CC15431483E1BB1494AAD376"/>
    <m/>
    <n v="1"/>
    <m/>
    <s v="false"/>
    <n v="0"/>
    <s v="NA"/>
    <s v="NA"/>
    <s v="BRL"/>
    <m/>
    <s v="003002998"/>
    <s v="BRA"/>
    <s v="003002998"/>
    <m/>
    <s v="Faturado"/>
    <m/>
  </r>
  <r>
    <s v="Marketplace"/>
    <x v="127"/>
    <n v="514569"/>
    <d v="2024-10-22T00:00:00"/>
    <x v="127"/>
    <s v="PEDRO"/>
    <s v="OLIVEIRA"/>
    <n v="29776282822"/>
    <s v="pedromoya81@gmail.com"/>
    <n v="5511998410840"/>
    <s v="SP"/>
    <s v="Santos"/>
    <n v="5188699872336"/>
    <s v="residential"/>
    <s v="PEDRO OLIVEIRA"/>
    <s v="Rua Paraíba"/>
    <n v="100"/>
    <s v="AP 32"/>
    <s v="Pompéia"/>
    <m/>
    <s v="11065-470"/>
    <s v="PAC"/>
    <s v="PN Correios PAC"/>
    <s v="2024-10-31 08:00:00Z"/>
    <s v="7bd"/>
    <s v="Faturado"/>
    <s v="2024-10-25 09:26:24Z"/>
    <m/>
    <m/>
    <m/>
    <x v="2"/>
    <s v="Visa"/>
    <n v="1"/>
    <n v="138.82"/>
    <n v="1"/>
    <n v="1006"/>
    <s v="/10/76/79/89/"/>
    <x v="2"/>
    <x v="2"/>
    <n v="21.9"/>
    <n v="7.43"/>
    <s v="7.43"/>
    <s v="/gel-dental-natural-de-roma-e-melaleuca-90g/p"/>
    <m/>
    <m/>
    <m/>
    <m/>
    <s v="0.02"/>
    <n v="0"/>
    <s v="138.82"/>
    <s v="-205.38"/>
    <s v="Esquenta com 65% OFF, Livelo, Frete grátis"/>
    <m/>
    <m/>
    <s v="AK592748657BR"/>
    <s v="tfddmr"/>
    <m/>
    <s v="Piatan"/>
    <s v="Obsolete"/>
    <m/>
    <m/>
    <m/>
    <m/>
    <m/>
    <s v="pagarme"/>
    <s v="074228"/>
    <n v="3422963512"/>
    <n v="3422963512"/>
    <n v="422007"/>
    <n v="7570"/>
    <m/>
    <m/>
    <m/>
    <m/>
    <m/>
    <s v="2024-10-22 00:16:04Z"/>
    <m/>
    <m/>
    <s v="5F59D64A6947483D9CA62A78D4F68849"/>
    <s v="C046BE39CC15431483E1BB1494AAD376"/>
    <m/>
    <n v="1"/>
    <m/>
    <s v="false"/>
    <n v="0"/>
    <s v="NA"/>
    <s v="NA"/>
    <s v="BRL"/>
    <m/>
    <s v="003002998"/>
    <s v="BRA"/>
    <s v="003002998"/>
    <m/>
    <s v="Faturado"/>
    <m/>
  </r>
  <r>
    <s v="Marketplace"/>
    <x v="127"/>
    <n v="514569"/>
    <d v="2024-10-22T00:00:00"/>
    <x v="127"/>
    <s v="PEDRO"/>
    <s v="OLIVEIRA"/>
    <n v="29776282822"/>
    <s v="pedromoya81@gmail.com"/>
    <n v="5511998410840"/>
    <s v="SP"/>
    <s v="Santos"/>
    <n v="5188699872336"/>
    <s v="residential"/>
    <s v="PEDRO OLIVEIRA"/>
    <s v="Rua Paraíba"/>
    <n v="100"/>
    <s v="AP 32"/>
    <s v="Pompéia"/>
    <m/>
    <s v="11065-470"/>
    <s v="PAC"/>
    <s v="PN Correios PAC"/>
    <s v="2024-10-31 08:00:00Z"/>
    <s v="7bd"/>
    <s v="Faturado"/>
    <s v="2024-10-25 09:26:24Z"/>
    <m/>
    <m/>
    <m/>
    <x v="2"/>
    <s v="Visa"/>
    <n v="1"/>
    <n v="138.82"/>
    <n v="1"/>
    <n v="61010"/>
    <s v="/10/76/80/92/"/>
    <x v="7"/>
    <x v="7"/>
    <n v="99.9"/>
    <n v="33.909999999999997"/>
    <s v="33.91"/>
    <s v="/deo-colonia-splash-jasmim-manaca-120ml-piatan/p"/>
    <m/>
    <m/>
    <m/>
    <m/>
    <s v="10.89"/>
    <n v="0"/>
    <s v="138.82"/>
    <s v="-205.38"/>
    <s v="Esquenta com 65% OFF, Livelo, Frete grátis"/>
    <m/>
    <m/>
    <s v="AK592748657BR"/>
    <s v="tfddmr"/>
    <m/>
    <s v="Piatan"/>
    <s v="Obsolete"/>
    <m/>
    <m/>
    <m/>
    <m/>
    <m/>
    <s v="pagarme"/>
    <s v="074228"/>
    <n v="3422963512"/>
    <n v="3422963512"/>
    <n v="422007"/>
    <n v="7570"/>
    <m/>
    <m/>
    <m/>
    <m/>
    <m/>
    <s v="2024-10-22 00:16:04Z"/>
    <m/>
    <m/>
    <s v="5F59D64A6947483D9CA62A78D4F68849"/>
    <s v="C046BE39CC15431483E1BB1494AAD376"/>
    <m/>
    <n v="1"/>
    <m/>
    <s v="false"/>
    <n v="0"/>
    <s v="NA"/>
    <s v="NA"/>
    <s v="BRL"/>
    <m/>
    <s v="003002998"/>
    <s v="BRA"/>
    <s v="003002998"/>
    <m/>
    <s v="Faturado"/>
    <m/>
  </r>
  <r>
    <s v="Marketplace"/>
    <x v="127"/>
    <n v="514569"/>
    <d v="2024-10-22T00:00:00"/>
    <x v="127"/>
    <s v="PEDRO"/>
    <s v="OLIVEIRA"/>
    <n v="29776282822"/>
    <s v="pedromoya81@gmail.com"/>
    <n v="5511998410840"/>
    <s v="SP"/>
    <s v="Santos"/>
    <n v="5188699872336"/>
    <s v="residential"/>
    <s v="PEDRO OLIVEIRA"/>
    <s v="Rua Paraíba"/>
    <n v="100"/>
    <s v="AP 32"/>
    <s v="Pompéia"/>
    <m/>
    <s v="11065-470"/>
    <s v="PAC"/>
    <s v="PN Correios PAC"/>
    <s v="2024-10-31 08:00:00Z"/>
    <s v="7bd"/>
    <s v="Faturado"/>
    <s v="2024-10-25 09:26:24Z"/>
    <m/>
    <m/>
    <m/>
    <x v="2"/>
    <s v="Visa"/>
    <n v="1"/>
    <n v="138.82"/>
    <n v="1"/>
    <n v="61050"/>
    <s v="/10/76/80/92/"/>
    <x v="4"/>
    <x v="4"/>
    <n v="99.9"/>
    <n v="33.909999999999997"/>
    <s v="33.91"/>
    <s v="/deo-colonia-splash-seriguela-120ml-piatan/p"/>
    <m/>
    <m/>
    <m/>
    <m/>
    <s v="10.89"/>
    <n v="0"/>
    <s v="138.82"/>
    <s v="-205.38"/>
    <s v="Esquenta com 65% OFF, Livelo, Frete grátis"/>
    <m/>
    <m/>
    <s v="AK592748657BR"/>
    <s v="tfddmr"/>
    <m/>
    <s v="Piatan"/>
    <s v="Obsolete"/>
    <m/>
    <m/>
    <m/>
    <m/>
    <m/>
    <s v="pagarme"/>
    <s v="074228"/>
    <n v="3422963512"/>
    <n v="3422963512"/>
    <n v="422007"/>
    <n v="7570"/>
    <m/>
    <m/>
    <m/>
    <m/>
    <m/>
    <s v="2024-10-22 00:16:04Z"/>
    <m/>
    <m/>
    <s v="5F59D64A6947483D9CA62A78D4F68849"/>
    <s v="C046BE39CC15431483E1BB1494AAD376"/>
    <m/>
    <n v="1"/>
    <m/>
    <s v="false"/>
    <n v="0"/>
    <s v="NA"/>
    <s v="NA"/>
    <s v="BRL"/>
    <m/>
    <s v="003002998"/>
    <s v="BRA"/>
    <s v="003002998"/>
    <m/>
    <s v="Faturado"/>
    <m/>
  </r>
  <r>
    <s v="Marketplace"/>
    <x v="127"/>
    <n v="514569"/>
    <d v="2024-10-22T00:00:00"/>
    <x v="127"/>
    <s v="PEDRO"/>
    <s v="OLIVEIRA"/>
    <n v="29776282822"/>
    <s v="pedromoya81@gmail.com"/>
    <n v="5511998410840"/>
    <s v="SP"/>
    <s v="Santos"/>
    <n v="5188699872336"/>
    <s v="residential"/>
    <s v="PEDRO OLIVEIRA"/>
    <s v="Rua Paraíba"/>
    <n v="100"/>
    <s v="AP 32"/>
    <s v="Pompéia"/>
    <m/>
    <s v="11065-470"/>
    <s v="PAC"/>
    <s v="PN Correios PAC"/>
    <s v="2024-10-31 08:00:00Z"/>
    <s v="7bd"/>
    <s v="Faturado"/>
    <s v="2024-10-25 09:26:24Z"/>
    <m/>
    <m/>
    <m/>
    <x v="2"/>
    <s v="Visa"/>
    <n v="1"/>
    <n v="138.82"/>
    <n v="1"/>
    <n v="142795"/>
    <s v="/10/76/79/87/"/>
    <x v="24"/>
    <x v="24"/>
    <n v="34.9"/>
    <n v="33.85"/>
    <s v="33.85"/>
    <s v="/sabonete-liquido-intimo-melaleuca-aloe-vera-150-ml/p"/>
    <m/>
    <m/>
    <m/>
    <m/>
    <s v="0.02"/>
    <n v="0"/>
    <s v="138.82"/>
    <s v="-205.38"/>
    <s v="Esquenta com 65% OFF, Livelo, Frete grátis"/>
    <m/>
    <m/>
    <s v="AK592748657BR"/>
    <s v="tfddmr"/>
    <m/>
    <s v="Piatan"/>
    <s v="Obsolete"/>
    <m/>
    <m/>
    <m/>
    <m/>
    <m/>
    <s v="pagarme"/>
    <s v="074228"/>
    <n v="3422963512"/>
    <n v="3422963512"/>
    <n v="422007"/>
    <n v="7570"/>
    <m/>
    <m/>
    <m/>
    <m/>
    <m/>
    <s v="2024-10-22 00:16:04Z"/>
    <m/>
    <m/>
    <s v="5F59D64A6947483D9CA62A78D4F68849"/>
    <s v="C046BE39CC15431483E1BB1494AAD376"/>
    <m/>
    <n v="1"/>
    <m/>
    <s v="false"/>
    <n v="0"/>
    <s v="NA"/>
    <s v="NA"/>
    <s v="BRL"/>
    <m/>
    <s v="003002998"/>
    <s v="BRA"/>
    <s v="003002998"/>
    <m/>
    <s v="Faturado"/>
    <m/>
  </r>
  <r>
    <s v="Marketplace"/>
    <x v="128"/>
    <n v="514475"/>
    <d v="2024-10-19T00:00:00"/>
    <x v="128"/>
    <s v="Hellen Cristiny "/>
    <s v="Ferreira da Silva "/>
    <n v="16937612702"/>
    <s v="hellen-ferreirasilva@hotmail.com"/>
    <n v="5521970586404"/>
    <s v="RJ"/>
    <s v="Rio de Janeiro"/>
    <n v="5188146510621"/>
    <s v="residential"/>
    <s v="Hellen Cristiny  Ferreira da Silva "/>
    <s v="Rua Cardo Santo"/>
    <n v="196"/>
    <s v="Portaria 08h-12h, 14h-17h30"/>
    <s v="Vila Valqueire"/>
    <m/>
    <s v="21330-210"/>
    <s v="Jadlog"/>
    <s v="PN Jadlog"/>
    <s v="2024-10-24 08:00:00Z"/>
    <s v="4bd"/>
    <s v="Faturado"/>
    <s v="2024-10-22 15:03:52Z"/>
    <m/>
    <m/>
    <m/>
    <x v="0"/>
    <s v="Mastercard"/>
    <n v="1"/>
    <n v="57.27"/>
    <n v="1"/>
    <n v="1111"/>
    <s v="/10/76/79/89/"/>
    <x v="6"/>
    <x v="6"/>
    <n v="21.9"/>
    <n v="7.66"/>
    <s v="7.66"/>
    <s v="/gel-dental-natural-de-carvao-ativado-90g/p"/>
    <m/>
    <m/>
    <m/>
    <m/>
    <s v="9.79"/>
    <s v="9.79"/>
    <s v="57.27"/>
    <s v="-14.24"/>
    <s v="Esquenta com 65% OFF"/>
    <m/>
    <m/>
    <s v="06367100008832"/>
    <s v="tfddmr"/>
    <m/>
    <s v="Piatan"/>
    <s v="Obsolete"/>
    <m/>
    <m/>
    <m/>
    <m/>
    <m/>
    <s v="pagarme"/>
    <n v="997723"/>
    <n v="3414279312"/>
    <n v="3414279312"/>
    <n v="546997"/>
    <n v="8757"/>
    <m/>
    <m/>
    <m/>
    <m/>
    <m/>
    <s v="2024-10-19 21:07:50Z"/>
    <m/>
    <m/>
    <s v="CA6AE232BBC0478F962CF5F8E7090CC1"/>
    <s v="67E0458724774463A65A47825DF3F034"/>
    <m/>
    <n v="1"/>
    <m/>
    <s v="false"/>
    <n v="0"/>
    <s v="NA"/>
    <s v="NA"/>
    <s v="BRL"/>
    <m/>
    <s v="003002932"/>
    <s v="BRA"/>
    <s v="003002932"/>
    <m/>
    <s v="Faturado"/>
    <m/>
  </r>
  <r>
    <s v="Marketplace"/>
    <x v="128"/>
    <n v="514475"/>
    <d v="2024-10-19T00:00:00"/>
    <x v="128"/>
    <s v="Hellen Cristiny "/>
    <s v="Ferreira da Silva "/>
    <n v="16937612702"/>
    <s v="hellen-ferreirasilva@hotmail.com"/>
    <n v="5521970586404"/>
    <s v="RJ"/>
    <s v="Rio de Janeiro"/>
    <n v="5188146510621"/>
    <s v="residential"/>
    <s v="Hellen Cristiny  Ferreira da Silva "/>
    <s v="Rua Cardo Santo"/>
    <n v="196"/>
    <s v="Portaria 08h-12h, 14h-17h30"/>
    <s v="Vila Valqueire"/>
    <m/>
    <s v="21330-210"/>
    <s v="Jadlog"/>
    <s v="PN Jadlog"/>
    <s v="2024-10-24 08:00:00Z"/>
    <s v="4bd"/>
    <s v="Faturado"/>
    <s v="2024-10-22 15:03:52Z"/>
    <m/>
    <m/>
    <m/>
    <x v="0"/>
    <s v="Mastercard"/>
    <n v="1"/>
    <n v="57.27"/>
    <n v="1"/>
    <n v="1403"/>
    <s v="/10/76/79/88/"/>
    <x v="19"/>
    <x v="19"/>
    <n v="29.9"/>
    <n v="29.9"/>
    <s v="29.9"/>
    <s v="/desodorante-roll-on-feminino-75ml/p"/>
    <m/>
    <m/>
    <m/>
    <m/>
    <s v="9.92"/>
    <s v="9.92"/>
    <s v="57.27"/>
    <s v="-14.24"/>
    <s v="Esquenta com 65% OFF"/>
    <m/>
    <m/>
    <s v="06367100008832"/>
    <s v="tfddmr"/>
    <m/>
    <s v="Piatan"/>
    <s v="Obsolete"/>
    <m/>
    <m/>
    <m/>
    <m/>
    <m/>
    <s v="pagarme"/>
    <n v="997723"/>
    <n v="3414279312"/>
    <n v="3414279312"/>
    <n v="546997"/>
    <n v="8757"/>
    <m/>
    <m/>
    <m/>
    <m/>
    <m/>
    <s v="2024-10-19 21:07:50Z"/>
    <m/>
    <m/>
    <s v="CA6AE232BBC0478F962CF5F8E7090CC1"/>
    <s v="67E0458724774463A65A47825DF3F034"/>
    <m/>
    <n v="1"/>
    <m/>
    <s v="false"/>
    <n v="0"/>
    <s v="NA"/>
    <s v="NA"/>
    <s v="BRL"/>
    <m/>
    <s v="003002932"/>
    <s v="BRA"/>
    <s v="003002932"/>
    <m/>
    <s v="Faturado"/>
    <m/>
  </r>
  <r>
    <s v="Marketplace"/>
    <x v="129"/>
    <n v="514565"/>
    <d v="2024-10-21T00:00:00"/>
    <x v="129"/>
    <s v="Elifas"/>
    <s v="Junior"/>
    <n v="22760480852"/>
    <s v="elifasju@yahoo.com.br"/>
    <n v="5511954227432"/>
    <s v="SP"/>
    <s v="São Paulo"/>
    <n v="5188692963729"/>
    <s v="residential"/>
    <s v="Elifas Junior"/>
    <s v="Rua Frederico Grotte"/>
    <n v="30"/>
    <s v="Apto 81 A"/>
    <s v="Jardim Vergueiro"/>
    <m/>
    <s v="05818-270"/>
    <s v="PAC"/>
    <s v="PN Correios PAC"/>
    <s v="2024-10-29 08:00:00Z"/>
    <s v="6bd"/>
    <s v="Faturado"/>
    <s v="2024-10-25 09:26:26Z"/>
    <s v="cpc"/>
    <s v="google"/>
    <m/>
    <x v="0"/>
    <s v="Pix"/>
    <n v="1"/>
    <n v="100.48"/>
    <n v="1"/>
    <n v="61050"/>
    <s v="/10/76/80/92/"/>
    <x v="4"/>
    <x v="4"/>
    <n v="99.9"/>
    <n v="31.46"/>
    <s v="31.46"/>
    <s v="/deo-colonia-splash-seriguela-120ml-piatan/p"/>
    <m/>
    <m/>
    <m/>
    <m/>
    <s v="21.62"/>
    <n v="0"/>
    <s v="100.48"/>
    <s v="-218.72"/>
    <s v="Esquenta com 65% OFF, A Vista, Frete grátis"/>
    <m/>
    <m/>
    <s v="AK592749312BR"/>
    <s v="tfddmr"/>
    <m/>
    <s v="Piatan"/>
    <s v="Obsolete"/>
    <m/>
    <m/>
    <m/>
    <m/>
    <m/>
    <s v="pagarme"/>
    <m/>
    <n v="3422934544"/>
    <m/>
    <m/>
    <m/>
    <m/>
    <m/>
    <m/>
    <m/>
    <m/>
    <s v="2024-10-21 23:35:07Z"/>
    <m/>
    <m/>
    <s v="F8AE62B3435948458DAD80883FCB2A39"/>
    <s v="F00A57035A4342EB9B6FCD1E592E31D8"/>
    <m/>
    <n v="1"/>
    <m/>
    <s v="false"/>
    <n v="0"/>
    <s v="NA"/>
    <s v="NA"/>
    <s v="BRL"/>
    <m/>
    <s v="003002999"/>
    <s v="BRA"/>
    <s v="003002999"/>
    <m/>
    <s v="Faturado"/>
    <m/>
  </r>
  <r>
    <s v="Marketplace"/>
    <x v="129"/>
    <n v="514565"/>
    <d v="2024-10-21T00:00:00"/>
    <x v="129"/>
    <s v="Elifas"/>
    <s v="Junior"/>
    <n v="22760480852"/>
    <s v="elifasju@yahoo.com.br"/>
    <n v="5511954227432"/>
    <s v="SP"/>
    <s v="São Paulo"/>
    <n v="5188692963729"/>
    <s v="residential"/>
    <s v="Elifas Junior"/>
    <s v="Rua Frederico Grotte"/>
    <n v="30"/>
    <s v="Apto 81 A"/>
    <s v="Jardim Vergueiro"/>
    <m/>
    <s v="05818-270"/>
    <s v="PAC"/>
    <s v="PN Correios PAC"/>
    <s v="2024-10-29 08:00:00Z"/>
    <s v="6bd"/>
    <s v="Faturado"/>
    <s v="2024-10-25 09:26:26Z"/>
    <s v="cpc"/>
    <s v="google"/>
    <m/>
    <x v="0"/>
    <s v="Pix"/>
    <n v="1"/>
    <n v="100.48"/>
    <n v="1"/>
    <n v="1111"/>
    <s v="/10/76/79/89/"/>
    <x v="6"/>
    <x v="6"/>
    <n v="21.9"/>
    <n v="6.89"/>
    <s v="6.89"/>
    <s v="/gel-dental-natural-de-carvao-ativado-90g/p"/>
    <m/>
    <m/>
    <m/>
    <m/>
    <s v="0.04"/>
    <n v="0"/>
    <s v="100.48"/>
    <s v="-218.72"/>
    <s v="Esquenta com 65% OFF, A Vista, Frete grátis"/>
    <m/>
    <m/>
    <s v="AK592749312BR"/>
    <s v="tfddmr"/>
    <m/>
    <s v="Piatan"/>
    <s v="Obsolete"/>
    <m/>
    <m/>
    <m/>
    <m/>
    <m/>
    <s v="pagarme"/>
    <m/>
    <n v="3422934544"/>
    <m/>
    <m/>
    <m/>
    <m/>
    <m/>
    <m/>
    <m/>
    <m/>
    <s v="2024-10-21 23:35:07Z"/>
    <m/>
    <m/>
    <s v="F8AE62B3435948458DAD80883FCB2A39"/>
    <s v="F00A57035A4342EB9B6FCD1E592E31D8"/>
    <m/>
    <n v="1"/>
    <m/>
    <s v="false"/>
    <n v="0"/>
    <s v="NA"/>
    <s v="NA"/>
    <s v="BRL"/>
    <m/>
    <s v="003002999"/>
    <s v="BRA"/>
    <s v="003002999"/>
    <m/>
    <s v="Faturado"/>
    <m/>
  </r>
  <r>
    <s v="Marketplace"/>
    <x v="129"/>
    <n v="514565"/>
    <d v="2024-10-21T00:00:00"/>
    <x v="129"/>
    <s v="Elifas"/>
    <s v="Junior"/>
    <n v="22760480852"/>
    <s v="elifasju@yahoo.com.br"/>
    <n v="5511954227432"/>
    <s v="SP"/>
    <s v="São Paulo"/>
    <n v="5188692963729"/>
    <s v="residential"/>
    <s v="Elifas Junior"/>
    <s v="Rua Frederico Grotte"/>
    <n v="30"/>
    <s v="Apto 81 A"/>
    <s v="Jardim Vergueiro"/>
    <m/>
    <s v="05818-270"/>
    <s v="PAC"/>
    <s v="PN Correios PAC"/>
    <s v="2024-10-29 08:00:00Z"/>
    <s v="6bd"/>
    <s v="Faturado"/>
    <s v="2024-10-25 09:26:26Z"/>
    <s v="cpc"/>
    <s v="google"/>
    <m/>
    <x v="0"/>
    <s v="Pix"/>
    <n v="1"/>
    <n v="100.48"/>
    <n v="2"/>
    <n v="1110"/>
    <s v="/10/76/79/89/"/>
    <x v="3"/>
    <x v="3"/>
    <n v="21.9"/>
    <n v="6.89"/>
    <s v="13.78"/>
    <s v="/gel-dental-natural-de-hortela-com-gengibre-e-melaleuca-90g/p"/>
    <m/>
    <m/>
    <m/>
    <m/>
    <s v="0.08"/>
    <n v="0"/>
    <s v="100.48"/>
    <s v="-218.72"/>
    <s v="Esquenta com 65% OFF, A Vista, Frete grátis"/>
    <m/>
    <m/>
    <s v="AK592749312BR"/>
    <s v="tfddmr"/>
    <m/>
    <s v="Piatan"/>
    <s v="Obsolete"/>
    <m/>
    <m/>
    <m/>
    <m/>
    <m/>
    <s v="pagarme"/>
    <m/>
    <n v="3422934544"/>
    <m/>
    <m/>
    <m/>
    <m/>
    <m/>
    <m/>
    <m/>
    <m/>
    <s v="2024-10-21 23:35:07Z"/>
    <m/>
    <m/>
    <s v="F8AE62B3435948458DAD80883FCB2A39"/>
    <s v="F00A57035A4342EB9B6FCD1E592E31D8"/>
    <m/>
    <n v="1"/>
    <m/>
    <s v="false"/>
    <n v="0"/>
    <s v="NA"/>
    <s v="NA"/>
    <s v="BRL"/>
    <m/>
    <s v="003002999"/>
    <s v="BRA"/>
    <s v="003002999"/>
    <m/>
    <s v="Faturado"/>
    <m/>
  </r>
  <r>
    <s v="Marketplace"/>
    <x v="129"/>
    <n v="514565"/>
    <d v="2024-10-21T00:00:00"/>
    <x v="129"/>
    <s v="Elifas"/>
    <s v="Junior"/>
    <n v="22760480852"/>
    <s v="elifasju@yahoo.com.br"/>
    <n v="5511954227432"/>
    <s v="SP"/>
    <s v="São Paulo"/>
    <n v="5188692963729"/>
    <s v="residential"/>
    <s v="Elifas Junior"/>
    <s v="Rua Frederico Grotte"/>
    <n v="30"/>
    <s v="Apto 81 A"/>
    <s v="Jardim Vergueiro"/>
    <m/>
    <s v="05818-270"/>
    <s v="PAC"/>
    <s v="PN Correios PAC"/>
    <s v="2024-10-29 08:00:00Z"/>
    <s v="6bd"/>
    <s v="Faturado"/>
    <s v="2024-10-25 09:26:26Z"/>
    <s v="cpc"/>
    <s v="google"/>
    <m/>
    <x v="0"/>
    <s v="Pix"/>
    <n v="1"/>
    <n v="100.48"/>
    <n v="2"/>
    <n v="1006"/>
    <s v="/10/76/79/89/"/>
    <x v="2"/>
    <x v="2"/>
    <n v="21.9"/>
    <n v="6.89"/>
    <s v="13.78"/>
    <s v="/gel-dental-natural-de-roma-e-melaleuca-90g/p"/>
    <m/>
    <m/>
    <m/>
    <m/>
    <s v="0.08"/>
    <n v="0"/>
    <s v="100.48"/>
    <s v="-218.72"/>
    <s v="Esquenta com 65% OFF, A Vista, Frete grátis"/>
    <m/>
    <m/>
    <s v="AK592749312BR"/>
    <s v="tfddmr"/>
    <m/>
    <s v="Piatan"/>
    <s v="Obsolete"/>
    <m/>
    <m/>
    <m/>
    <m/>
    <m/>
    <s v="pagarme"/>
    <m/>
    <n v="3422934544"/>
    <m/>
    <m/>
    <m/>
    <m/>
    <m/>
    <m/>
    <m/>
    <m/>
    <s v="2024-10-21 23:35:07Z"/>
    <m/>
    <m/>
    <s v="F8AE62B3435948458DAD80883FCB2A39"/>
    <s v="F00A57035A4342EB9B6FCD1E592E31D8"/>
    <m/>
    <n v="1"/>
    <m/>
    <s v="false"/>
    <n v="0"/>
    <s v="NA"/>
    <s v="NA"/>
    <s v="BRL"/>
    <m/>
    <s v="003002999"/>
    <s v="BRA"/>
    <s v="003002999"/>
    <m/>
    <s v="Faturado"/>
    <m/>
  </r>
  <r>
    <s v="Marketplace"/>
    <x v="129"/>
    <n v="514565"/>
    <d v="2024-10-21T00:00:00"/>
    <x v="129"/>
    <s v="Elifas"/>
    <s v="Junior"/>
    <n v="22760480852"/>
    <s v="elifasju@yahoo.com.br"/>
    <n v="5511954227432"/>
    <s v="SP"/>
    <s v="São Paulo"/>
    <n v="5188692963729"/>
    <s v="residential"/>
    <s v="Elifas Junior"/>
    <s v="Rua Frederico Grotte"/>
    <n v="30"/>
    <s v="Apto 81 A"/>
    <s v="Jardim Vergueiro"/>
    <m/>
    <s v="05818-270"/>
    <s v="PAC"/>
    <s v="PN Correios PAC"/>
    <s v="2024-10-29 08:00:00Z"/>
    <s v="6bd"/>
    <s v="Faturado"/>
    <s v="2024-10-25 09:26:26Z"/>
    <s v="cpc"/>
    <s v="google"/>
    <m/>
    <x v="0"/>
    <s v="Pix"/>
    <n v="1"/>
    <n v="100.48"/>
    <n v="1"/>
    <n v="2201"/>
    <s v="/10/76/78/223/"/>
    <x v="17"/>
    <x v="17"/>
    <n v="49.9"/>
    <n v="15.71"/>
    <s v="15.71"/>
    <s v="/shampoo-hidrata-para-cabelos-ressecados-e-com-quimica-300ml/p"/>
    <m/>
    <m/>
    <m/>
    <m/>
    <s v="0.04"/>
    <n v="0"/>
    <s v="100.48"/>
    <s v="-218.72"/>
    <s v="Esquenta com 65% OFF, A Vista, Frete grátis"/>
    <m/>
    <m/>
    <s v="AK592749312BR"/>
    <s v="tfddmr"/>
    <m/>
    <s v="Piatan"/>
    <s v="Obsolete"/>
    <m/>
    <m/>
    <m/>
    <m/>
    <m/>
    <s v="pagarme"/>
    <m/>
    <n v="3422934544"/>
    <m/>
    <m/>
    <m/>
    <m/>
    <m/>
    <m/>
    <m/>
    <m/>
    <s v="2024-10-21 23:35:07Z"/>
    <m/>
    <m/>
    <s v="F8AE62B3435948458DAD80883FCB2A39"/>
    <s v="F00A57035A4342EB9B6FCD1E592E31D8"/>
    <m/>
    <n v="1"/>
    <m/>
    <s v="false"/>
    <n v="0"/>
    <s v="NA"/>
    <s v="NA"/>
    <s v="BRL"/>
    <m/>
    <s v="003002999"/>
    <s v="BRA"/>
    <s v="003002999"/>
    <m/>
    <s v="Faturado"/>
    <m/>
  </r>
  <r>
    <s v="Marketplace"/>
    <x v="129"/>
    <n v="514565"/>
    <d v="2024-10-21T00:00:00"/>
    <x v="129"/>
    <s v="Elifas"/>
    <s v="Junior"/>
    <n v="22760480852"/>
    <s v="elifasju@yahoo.com.br"/>
    <n v="5511954227432"/>
    <s v="SP"/>
    <s v="São Paulo"/>
    <n v="5188692963729"/>
    <s v="residential"/>
    <s v="Elifas Junior"/>
    <s v="Rua Frederico Grotte"/>
    <n v="30"/>
    <s v="Apto 81 A"/>
    <s v="Jardim Vergueiro"/>
    <m/>
    <s v="05818-270"/>
    <s v="PAC"/>
    <s v="PN Correios PAC"/>
    <s v="2024-10-29 08:00:00Z"/>
    <s v="6bd"/>
    <s v="Faturado"/>
    <s v="2024-10-25 09:26:26Z"/>
    <s v="cpc"/>
    <s v="google"/>
    <m/>
    <x v="0"/>
    <s v="Pix"/>
    <n v="1"/>
    <n v="100.48"/>
    <n v="1"/>
    <n v="2103"/>
    <s v="/10/76/78/221/"/>
    <x v="14"/>
    <x v="14"/>
    <n v="59.9"/>
    <n v="18.86"/>
    <s v="18.86"/>
    <s v="/mascara-capilar-detox-piatan-280g/p"/>
    <m/>
    <m/>
    <m/>
    <m/>
    <s v="0.04"/>
    <n v="0"/>
    <s v="100.48"/>
    <s v="-218.72"/>
    <s v="Esquenta com 65% OFF, A Vista, Frete grátis"/>
    <m/>
    <m/>
    <s v="AK592749312BR"/>
    <s v="tfddmr"/>
    <m/>
    <s v="Piatan"/>
    <s v="Obsolete"/>
    <m/>
    <m/>
    <m/>
    <m/>
    <m/>
    <s v="pagarme"/>
    <m/>
    <n v="3422934544"/>
    <m/>
    <m/>
    <m/>
    <m/>
    <m/>
    <m/>
    <m/>
    <m/>
    <s v="2024-10-21 23:35:07Z"/>
    <m/>
    <m/>
    <s v="F8AE62B3435948458DAD80883FCB2A39"/>
    <s v="F00A57035A4342EB9B6FCD1E592E31D8"/>
    <m/>
    <n v="1"/>
    <m/>
    <s v="false"/>
    <n v="0"/>
    <s v="NA"/>
    <s v="NA"/>
    <s v="BRL"/>
    <m/>
    <s v="003002999"/>
    <s v="BRA"/>
    <s v="003002999"/>
    <m/>
    <s v="Faturado"/>
    <m/>
  </r>
  <r>
    <s v="Marketplace"/>
    <x v="130"/>
    <n v="514473"/>
    <d v="2024-10-19T00:00:00"/>
    <x v="130"/>
    <s v="Marina"/>
    <s v="Silva "/>
    <n v="73402168120"/>
    <s v="nutrimarina@hotmail.com"/>
    <n v="5562991317740"/>
    <s v="GO"/>
    <s v="Anápolis"/>
    <n v="5188140906756"/>
    <s v="residential"/>
    <s v="Marina Silva "/>
    <s v="Avenida Mirage"/>
    <s v="Cond Premiere Park bloco 03 apart 107"/>
    <s v="Brasil Sul "/>
    <s v="Polocentro 1ª Etapa"/>
    <m/>
    <s v="75130-290"/>
    <s v="Sedex"/>
    <s v="PN Correios Sedex"/>
    <s v="2024-10-22 08:00:00Z"/>
    <s v="2bd"/>
    <s v="Faturado"/>
    <s v="2024-10-25 09:26:01Z"/>
    <s v="cpc"/>
    <s v="meta"/>
    <s v="[GE] [Vendas] Remarketing"/>
    <x v="0"/>
    <s v="Pix"/>
    <n v="1"/>
    <n v="29.55"/>
    <n v="1"/>
    <n v="1110"/>
    <s v="/10/76/79/89/"/>
    <x v="3"/>
    <x v="3"/>
    <n v="21.9"/>
    <n v="6.89"/>
    <s v="6.89"/>
    <s v="/gel-dental-natural-de-hortela-com-gengibre-e-melaleuca-90g/p"/>
    <m/>
    <m/>
    <m/>
    <m/>
    <s v="2.96"/>
    <s v="2.96"/>
    <s v="29.55"/>
    <s v="-45.03"/>
    <s v="Esquenta com 65% OFF, A Vista"/>
    <m/>
    <m/>
    <s v="AA329318663BR"/>
    <s v="tfddmr"/>
    <m/>
    <s v="Piatan"/>
    <s v="Obsolete"/>
    <m/>
    <m/>
    <m/>
    <m/>
    <m/>
    <s v="pagarme"/>
    <m/>
    <n v="3414068695"/>
    <m/>
    <m/>
    <m/>
    <m/>
    <m/>
    <m/>
    <m/>
    <m/>
    <s v="2024-10-19 20:27:52Z"/>
    <m/>
    <m/>
    <s v="52008EB5A3264C8C99CA90A99BF455B0"/>
    <s v="5D0489B747254FF88F9066AF6313F687"/>
    <m/>
    <n v="1"/>
    <m/>
    <s v="false"/>
    <n v="0"/>
    <s v="NA"/>
    <s v="NA"/>
    <s v="BRL"/>
    <m/>
    <s v="003002951"/>
    <s v="BRA"/>
    <s v="003002951"/>
    <m/>
    <s v="Faturado"/>
    <m/>
  </r>
  <r>
    <s v="Marketplace"/>
    <x v="130"/>
    <n v="514473"/>
    <d v="2024-10-19T00:00:00"/>
    <x v="130"/>
    <s v="Marina"/>
    <s v="Silva "/>
    <n v="73402168120"/>
    <s v="nutrimarina@hotmail.com"/>
    <n v="5562991317740"/>
    <s v="GO"/>
    <s v="Anápolis"/>
    <n v="5188140906756"/>
    <s v="residential"/>
    <s v="Marina Silva "/>
    <s v="Avenida Mirage"/>
    <s v="Cond Premiere Park bloco 03 apart 107"/>
    <s v="Brasil Sul "/>
    <s v="Polocentro 1ª Etapa"/>
    <m/>
    <s v="75130-290"/>
    <s v="Sedex"/>
    <s v="PN Correios Sedex"/>
    <s v="2024-10-22 08:00:00Z"/>
    <s v="2bd"/>
    <s v="Faturado"/>
    <s v="2024-10-25 09:26:01Z"/>
    <s v="cpc"/>
    <s v="meta"/>
    <s v="[GE] [Vendas] Remarketing"/>
    <x v="0"/>
    <s v="Pix"/>
    <n v="1"/>
    <n v="29.55"/>
    <n v="1"/>
    <n v="1006"/>
    <s v="/10/76/79/89/"/>
    <x v="2"/>
    <x v="2"/>
    <n v="21.9"/>
    <n v="6.89"/>
    <s v="6.89"/>
    <s v="/gel-dental-natural-de-roma-e-melaleuca-90g/p"/>
    <m/>
    <m/>
    <m/>
    <m/>
    <s v="2.96"/>
    <s v="2.96"/>
    <s v="29.55"/>
    <s v="-45.03"/>
    <s v="Esquenta com 65% OFF, A Vista"/>
    <m/>
    <m/>
    <s v="AA329318663BR"/>
    <s v="tfddmr"/>
    <m/>
    <s v="Piatan"/>
    <s v="Obsolete"/>
    <m/>
    <m/>
    <m/>
    <m/>
    <m/>
    <s v="pagarme"/>
    <m/>
    <n v="3414068695"/>
    <m/>
    <m/>
    <m/>
    <m/>
    <m/>
    <m/>
    <m/>
    <m/>
    <s v="2024-10-19 20:27:52Z"/>
    <m/>
    <m/>
    <s v="52008EB5A3264C8C99CA90A99BF455B0"/>
    <s v="5D0489B747254FF88F9066AF6313F687"/>
    <m/>
    <n v="1"/>
    <m/>
    <s v="false"/>
    <n v="0"/>
    <s v="NA"/>
    <s v="NA"/>
    <s v="BRL"/>
    <m/>
    <s v="003002951"/>
    <s v="BRA"/>
    <s v="003002951"/>
    <m/>
    <s v="Faturado"/>
    <m/>
  </r>
  <r>
    <s v="Marketplace"/>
    <x v="130"/>
    <n v="514473"/>
    <d v="2024-10-19T00:00:00"/>
    <x v="130"/>
    <s v="Marina"/>
    <s v="Silva "/>
    <n v="73402168120"/>
    <s v="nutrimarina@hotmail.com"/>
    <n v="5562991317740"/>
    <s v="GO"/>
    <s v="Anápolis"/>
    <n v="5188140906756"/>
    <s v="residential"/>
    <s v="Marina Silva "/>
    <s v="Avenida Mirage"/>
    <s v="Cond Premiere Park bloco 03 apart 107"/>
    <s v="Brasil Sul "/>
    <s v="Polocentro 1ª Etapa"/>
    <m/>
    <s v="75130-290"/>
    <s v="Sedex"/>
    <s v="PN Correios Sedex"/>
    <s v="2024-10-22 08:00:00Z"/>
    <s v="2bd"/>
    <s v="Faturado"/>
    <s v="2024-10-25 09:26:01Z"/>
    <s v="cpc"/>
    <s v="meta"/>
    <s v="[GE] [Vendas] Remarketing"/>
    <x v="0"/>
    <s v="Pix"/>
    <n v="1"/>
    <n v="29.55"/>
    <n v="1"/>
    <n v="1111"/>
    <s v="/10/76/79/89/"/>
    <x v="6"/>
    <x v="6"/>
    <n v="21.9"/>
    <n v="6.89"/>
    <s v="6.89"/>
    <s v="/gel-dental-natural-de-carvao-ativado-90g/p"/>
    <m/>
    <m/>
    <m/>
    <m/>
    <s v="2.96"/>
    <s v="2.96"/>
    <s v="29.55"/>
    <s v="-45.03"/>
    <s v="Esquenta com 65% OFF, A Vista"/>
    <m/>
    <m/>
    <s v="AA329318663BR"/>
    <s v="tfddmr"/>
    <m/>
    <s v="Piatan"/>
    <s v="Obsolete"/>
    <m/>
    <m/>
    <m/>
    <m/>
    <m/>
    <s v="pagarme"/>
    <m/>
    <n v="3414068695"/>
    <m/>
    <m/>
    <m/>
    <m/>
    <m/>
    <m/>
    <m/>
    <m/>
    <s v="2024-10-19 20:27:52Z"/>
    <m/>
    <m/>
    <s v="52008EB5A3264C8C99CA90A99BF455B0"/>
    <s v="5D0489B747254FF88F9066AF6313F687"/>
    <m/>
    <n v="1"/>
    <m/>
    <s v="false"/>
    <n v="0"/>
    <s v="NA"/>
    <s v="NA"/>
    <s v="BRL"/>
    <m/>
    <s v="003002951"/>
    <s v="BRA"/>
    <s v="003002951"/>
    <m/>
    <s v="Faturado"/>
    <m/>
  </r>
  <r>
    <s v="Marketplace"/>
    <x v="131"/>
    <n v="514555"/>
    <d v="2024-10-21T00:00:00"/>
    <x v="131"/>
    <s v="Mariana"/>
    <s v="Ruzene"/>
    <n v="36903606840"/>
    <s v="mariruzene@hotmail.com"/>
    <n v="5519992101297"/>
    <s v="SP"/>
    <s v="Vinhedo"/>
    <n v="5171343040761"/>
    <s v="residential"/>
    <s v="Mariana Ruzene"/>
    <s v="Rua Ponta Grossa"/>
    <n v="32"/>
    <s v="Esquina"/>
    <s v="Marambaia"/>
    <m/>
    <s v="13287-070"/>
    <s v="PAC"/>
    <s v="PN Correios PAC"/>
    <s v="2024-10-30 08:00:00Z"/>
    <s v="7bd"/>
    <s v="Faturado"/>
    <s v="2024-10-25 09:26:27Z"/>
    <s v="cpc_institucional"/>
    <s v="google"/>
    <m/>
    <x v="0"/>
    <s v="Visa"/>
    <n v="2"/>
    <n v="136.28"/>
    <n v="1"/>
    <n v="2502"/>
    <s v="/10/76/78/99/"/>
    <x v="26"/>
    <x v="26"/>
    <n v="62.9"/>
    <n v="62.9"/>
    <s v="62.9"/>
    <s v="/shampoo-piatan-proteina-de-arroz-e-xilitol-300ml/p"/>
    <m/>
    <m/>
    <m/>
    <m/>
    <s v="0.04"/>
    <n v="0"/>
    <s v="136.28"/>
    <s v="-136.32"/>
    <s v="Frete grátis, Esquenta com 65% OFF"/>
    <m/>
    <m/>
    <s v="AK592749873BR"/>
    <s v="tfddmr"/>
    <m/>
    <s v="Piatan"/>
    <s v="Obsolete"/>
    <m/>
    <m/>
    <m/>
    <m/>
    <m/>
    <s v="pagarme"/>
    <n v="213796"/>
    <n v="3422553931"/>
    <n v="3422553931"/>
    <n v="499818"/>
    <s v="0235"/>
    <m/>
    <m/>
    <m/>
    <m/>
    <m/>
    <s v="2024-10-21 20:34:59Z"/>
    <m/>
    <m/>
    <s v="934E0CEE4E654D8F8C3BEAE5E119919D"/>
    <s v="66D768DA46764060ADC88A295C97FF23"/>
    <m/>
    <n v="1"/>
    <m/>
    <s v="false"/>
    <n v="0"/>
    <s v="NA"/>
    <s v="NA"/>
    <s v="BRL"/>
    <m/>
    <s v="003003000"/>
    <s v="BRA"/>
    <s v="003003000"/>
    <m/>
    <s v="Faturado"/>
    <m/>
  </r>
  <r>
    <s v="Marketplace"/>
    <x v="131"/>
    <n v="514555"/>
    <d v="2024-10-21T00:00:00"/>
    <x v="131"/>
    <s v="Mariana"/>
    <s v="Ruzene"/>
    <n v="36903606840"/>
    <s v="mariruzene@hotmail.com"/>
    <n v="5519992101297"/>
    <s v="SP"/>
    <s v="Vinhedo"/>
    <n v="5171343040761"/>
    <s v="residential"/>
    <s v="Mariana Ruzene"/>
    <s v="Rua Ponta Grossa"/>
    <n v="32"/>
    <s v="Esquina"/>
    <s v="Marambaia"/>
    <m/>
    <s v="13287-070"/>
    <s v="PAC"/>
    <s v="PN Correios PAC"/>
    <s v="2024-10-30 08:00:00Z"/>
    <s v="7bd"/>
    <s v="Faturado"/>
    <s v="2024-10-25 09:26:27Z"/>
    <s v="cpc_institucional"/>
    <s v="google"/>
    <m/>
    <x v="0"/>
    <s v="Visa"/>
    <n v="2"/>
    <n v="136.28"/>
    <n v="1"/>
    <n v="2201"/>
    <s v="/10/76/78/223/"/>
    <x v="17"/>
    <x v="17"/>
    <n v="49.9"/>
    <n v="17.46"/>
    <s v="17.46"/>
    <s v="/shampoo-hidrata-para-cabelos-ressecados-e-com-quimica-300ml/p"/>
    <m/>
    <m/>
    <m/>
    <m/>
    <s v="0.04"/>
    <n v="0"/>
    <s v="136.28"/>
    <s v="-136.32"/>
    <s v="Frete grátis, Esquenta com 65% OFF"/>
    <m/>
    <m/>
    <s v="AK592749873BR"/>
    <s v="tfddmr"/>
    <m/>
    <s v="Piatan"/>
    <s v="Obsolete"/>
    <m/>
    <m/>
    <m/>
    <m/>
    <m/>
    <s v="pagarme"/>
    <n v="213796"/>
    <n v="3422553931"/>
    <n v="3422553931"/>
    <n v="499818"/>
    <s v="0235"/>
    <m/>
    <m/>
    <m/>
    <m/>
    <m/>
    <s v="2024-10-21 20:34:59Z"/>
    <m/>
    <m/>
    <s v="934E0CEE4E654D8F8C3BEAE5E119919D"/>
    <s v="66D768DA46764060ADC88A295C97FF23"/>
    <m/>
    <n v="1"/>
    <m/>
    <s v="false"/>
    <n v="0"/>
    <s v="NA"/>
    <s v="NA"/>
    <s v="BRL"/>
    <m/>
    <s v="003003000"/>
    <s v="BRA"/>
    <s v="003003000"/>
    <m/>
    <s v="Faturado"/>
    <m/>
  </r>
  <r>
    <s v="Marketplace"/>
    <x v="131"/>
    <n v="514555"/>
    <d v="2024-10-21T00:00:00"/>
    <x v="131"/>
    <s v="Mariana"/>
    <s v="Ruzene"/>
    <n v="36903606840"/>
    <s v="mariruzene@hotmail.com"/>
    <n v="5519992101297"/>
    <s v="SP"/>
    <s v="Vinhedo"/>
    <n v="5171343040761"/>
    <s v="residential"/>
    <s v="Mariana Ruzene"/>
    <s v="Rua Ponta Grossa"/>
    <n v="32"/>
    <s v="Esquina"/>
    <s v="Marambaia"/>
    <m/>
    <s v="13287-070"/>
    <s v="PAC"/>
    <s v="PN Correios PAC"/>
    <s v="2024-10-30 08:00:00Z"/>
    <s v="7bd"/>
    <s v="Faturado"/>
    <s v="2024-10-25 09:26:27Z"/>
    <s v="cpc_institucional"/>
    <s v="google"/>
    <m/>
    <x v="0"/>
    <s v="Visa"/>
    <n v="2"/>
    <n v="136.28"/>
    <n v="1"/>
    <n v="2103"/>
    <s v="/10/76/78/221/"/>
    <x v="14"/>
    <x v="14"/>
    <n v="59.9"/>
    <n v="20.96"/>
    <s v="20.96"/>
    <s v="/mascara-capilar-detox-piatan-280g/p"/>
    <m/>
    <m/>
    <m/>
    <m/>
    <s v="0.04"/>
    <n v="0"/>
    <s v="136.28"/>
    <s v="-136.32"/>
    <s v="Frete grátis, Esquenta com 65% OFF"/>
    <m/>
    <m/>
    <s v="AK592749873BR"/>
    <s v="tfddmr"/>
    <m/>
    <s v="Piatan"/>
    <s v="Obsolete"/>
    <m/>
    <m/>
    <m/>
    <m/>
    <m/>
    <s v="pagarme"/>
    <n v="213796"/>
    <n v="3422553931"/>
    <n v="3422553931"/>
    <n v="499818"/>
    <s v="0235"/>
    <m/>
    <m/>
    <m/>
    <m/>
    <m/>
    <s v="2024-10-21 20:34:59Z"/>
    <m/>
    <m/>
    <s v="934E0CEE4E654D8F8C3BEAE5E119919D"/>
    <s v="66D768DA46764060ADC88A295C97FF23"/>
    <m/>
    <n v="1"/>
    <m/>
    <s v="false"/>
    <n v="0"/>
    <s v="NA"/>
    <s v="NA"/>
    <s v="BRL"/>
    <m/>
    <s v="003003000"/>
    <s v="BRA"/>
    <s v="003003000"/>
    <m/>
    <s v="Faturado"/>
    <m/>
  </r>
  <r>
    <s v="Marketplace"/>
    <x v="131"/>
    <n v="514555"/>
    <d v="2024-10-21T00:00:00"/>
    <x v="131"/>
    <s v="Mariana"/>
    <s v="Ruzene"/>
    <n v="36903606840"/>
    <s v="mariruzene@hotmail.com"/>
    <n v="5519992101297"/>
    <s v="SP"/>
    <s v="Vinhedo"/>
    <n v="5171343040761"/>
    <s v="residential"/>
    <s v="Mariana Ruzene"/>
    <s v="Rua Ponta Grossa"/>
    <n v="32"/>
    <s v="Esquina"/>
    <s v="Marambaia"/>
    <m/>
    <s v="13287-070"/>
    <s v="PAC"/>
    <s v="PN Correios PAC"/>
    <s v="2024-10-30 08:00:00Z"/>
    <s v="7bd"/>
    <s v="Faturado"/>
    <s v="2024-10-25 09:26:27Z"/>
    <s v="cpc_institucional"/>
    <s v="google"/>
    <m/>
    <x v="0"/>
    <s v="Visa"/>
    <n v="2"/>
    <n v="136.28"/>
    <n v="1"/>
    <n v="61010"/>
    <s v="/10/76/80/92/"/>
    <x v="7"/>
    <x v="7"/>
    <n v="99.9"/>
    <n v="34.96"/>
    <s v="34.96"/>
    <s v="/deo-colonia-splash-jasmim-manaca-120ml-piatan/p"/>
    <m/>
    <m/>
    <m/>
    <m/>
    <s v="21.78"/>
    <n v="0"/>
    <s v="136.28"/>
    <s v="-136.32"/>
    <s v="Frete grátis, Esquenta com 65% OFF"/>
    <m/>
    <m/>
    <s v="AK592749873BR"/>
    <s v="tfddmr"/>
    <m/>
    <s v="Piatan"/>
    <s v="Obsolete"/>
    <m/>
    <m/>
    <m/>
    <m/>
    <m/>
    <s v="pagarme"/>
    <n v="213796"/>
    <n v="3422553931"/>
    <n v="3422553931"/>
    <n v="499818"/>
    <s v="0235"/>
    <m/>
    <m/>
    <m/>
    <m/>
    <m/>
    <s v="2024-10-21 20:34:59Z"/>
    <m/>
    <m/>
    <s v="934E0CEE4E654D8F8C3BEAE5E119919D"/>
    <s v="66D768DA46764060ADC88A295C97FF23"/>
    <m/>
    <n v="1"/>
    <m/>
    <s v="false"/>
    <n v="0"/>
    <s v="NA"/>
    <s v="NA"/>
    <s v="BRL"/>
    <m/>
    <s v="003003000"/>
    <s v="BRA"/>
    <s v="003003000"/>
    <m/>
    <s v="Faturado"/>
    <m/>
  </r>
  <r>
    <s v="Marketplace"/>
    <x v="132"/>
    <n v="514471"/>
    <d v="2024-10-19T00:00:00"/>
    <x v="132"/>
    <s v="Silvana dos Santos"/>
    <s v="Reis"/>
    <n v="26045531809"/>
    <s v="sil.le.gi@hotmail.com"/>
    <n v="5519981658309"/>
    <s v="SP"/>
    <s v="Valinhos"/>
    <n v="5133975169269"/>
    <s v="residential"/>
    <s v="Silvana dos Santos Reis"/>
    <s v="Rua João Carazzolle"/>
    <n v="293"/>
    <s v="Fundos"/>
    <s v="Parque das Colinas"/>
    <m/>
    <s v="13273-640"/>
    <s v="PAC"/>
    <s v="PN Correios PAC"/>
    <s v="2024-10-29 08:00:00Z"/>
    <s v="7bd"/>
    <s v="Faturado"/>
    <s v="2024-10-25 09:26:04Z"/>
    <s v="email"/>
    <s v="RD Station"/>
    <s v="filipe_livelo_81-51_dias_23_a_2909"/>
    <x v="2"/>
    <s v="Mastercard"/>
    <n v="3"/>
    <n v="290.70999999999998"/>
    <n v="2"/>
    <n v="1603"/>
    <s v="/10/76/79/88/"/>
    <x v="10"/>
    <x v="10"/>
    <n v="29.9"/>
    <n v="29"/>
    <n v="58"/>
    <s v="/desodorante-roll-on-unissex-75ml/p"/>
    <m/>
    <m/>
    <m/>
    <m/>
    <s v="3.68"/>
    <n v="0"/>
    <s v="290.71"/>
    <s v="-80.2"/>
    <s v="Livelo, Frete grátis, Brinde Sacola Presenteável G, Esquenta com 65% OFF"/>
    <m/>
    <m/>
    <s v="AK592726974BR"/>
    <s v="tfddmr"/>
    <m/>
    <s v="Piatan"/>
    <s v="Obsolete"/>
    <m/>
    <m/>
    <m/>
    <m/>
    <m/>
    <s v="pagarme"/>
    <s v="060411"/>
    <n v="3414042760"/>
    <n v="3414042760"/>
    <n v="531249"/>
    <n v="6700"/>
    <m/>
    <m/>
    <m/>
    <m/>
    <m/>
    <s v="2024-10-19 20:22:20Z"/>
    <m/>
    <m/>
    <s v="C5AB8D93DE984D9686F93B8520C5B3C5"/>
    <s v="2D66F2E83E08464F9C4D9317A0DCFCA4"/>
    <m/>
    <n v="1"/>
    <m/>
    <s v="false"/>
    <n v="0"/>
    <s v="NA"/>
    <s v="NA"/>
    <s v="BRL"/>
    <m/>
    <s v="003002952"/>
    <s v="BRA"/>
    <s v="003002952"/>
    <m/>
    <s v="Faturado"/>
    <m/>
  </r>
  <r>
    <s v="Marketplace"/>
    <x v="132"/>
    <n v="514471"/>
    <d v="2024-10-19T00:00:00"/>
    <x v="132"/>
    <s v="Silvana dos Santos"/>
    <s v="Reis"/>
    <n v="26045531809"/>
    <s v="sil.le.gi@hotmail.com"/>
    <n v="5519981658309"/>
    <s v="SP"/>
    <s v="Valinhos"/>
    <n v="5133975169269"/>
    <s v="residential"/>
    <s v="Silvana dos Santos Reis"/>
    <s v="Rua João Carazzolle"/>
    <n v="293"/>
    <s v="Fundos"/>
    <s v="Parque das Colinas"/>
    <m/>
    <s v="13273-640"/>
    <s v="PAC"/>
    <s v="PN Correios PAC"/>
    <s v="2024-10-29 08:00:00Z"/>
    <s v="7bd"/>
    <s v="Faturado"/>
    <s v="2024-10-25 09:26:04Z"/>
    <s v="email"/>
    <s v="RD Station"/>
    <s v="filipe_livelo_81-51_dias_23_a_2909"/>
    <x v="2"/>
    <s v="Mastercard"/>
    <n v="3"/>
    <n v="290.70999999999998"/>
    <n v="1"/>
    <n v="1403"/>
    <s v="/10/76/79/88/"/>
    <x v="19"/>
    <x v="19"/>
    <n v="29.9"/>
    <n v="29"/>
    <n v="29"/>
    <s v="/desodorante-roll-on-feminino-75ml/p"/>
    <m/>
    <m/>
    <m/>
    <m/>
    <s v="1.84"/>
    <n v="0"/>
    <s v="290.71"/>
    <s v="-80.2"/>
    <s v="Livelo, Frete grátis, Brinde Sacola Presenteável G, Esquenta com 65% OFF"/>
    <m/>
    <m/>
    <s v="AK592726974BR"/>
    <s v="tfddmr"/>
    <m/>
    <s v="Piatan"/>
    <s v="Obsolete"/>
    <m/>
    <m/>
    <m/>
    <m/>
    <m/>
    <s v="pagarme"/>
    <s v="060411"/>
    <n v="3414042760"/>
    <n v="3414042760"/>
    <n v="531249"/>
    <n v="6700"/>
    <m/>
    <m/>
    <m/>
    <m/>
    <m/>
    <s v="2024-10-19 20:22:20Z"/>
    <m/>
    <m/>
    <s v="C5AB8D93DE984D9686F93B8520C5B3C5"/>
    <s v="2D66F2E83E08464F9C4D9317A0DCFCA4"/>
    <m/>
    <n v="1"/>
    <m/>
    <s v="false"/>
    <n v="0"/>
    <s v="NA"/>
    <s v="NA"/>
    <s v="BRL"/>
    <m/>
    <s v="003002952"/>
    <s v="BRA"/>
    <s v="003002952"/>
    <m/>
    <s v="Faturado"/>
    <m/>
  </r>
  <r>
    <s v="Marketplace"/>
    <x v="132"/>
    <n v="514471"/>
    <d v="2024-10-19T00:00:00"/>
    <x v="132"/>
    <s v="Silvana dos Santos"/>
    <s v="Reis"/>
    <n v="26045531809"/>
    <s v="sil.le.gi@hotmail.com"/>
    <n v="5519981658309"/>
    <s v="SP"/>
    <s v="Valinhos"/>
    <n v="5133975169269"/>
    <s v="residential"/>
    <s v="Silvana dos Santos Reis"/>
    <s v="Rua João Carazzolle"/>
    <n v="293"/>
    <s v="Fundos"/>
    <s v="Parque das Colinas"/>
    <m/>
    <s v="13273-640"/>
    <s v="PAC"/>
    <s v="PN Correios PAC"/>
    <s v="2024-10-29 08:00:00Z"/>
    <s v="7bd"/>
    <s v="Faturado"/>
    <s v="2024-10-25 09:26:04Z"/>
    <s v="email"/>
    <s v="RD Station"/>
    <s v="filipe_livelo_81-51_dias_23_a_2909"/>
    <x v="2"/>
    <s v="Mastercard"/>
    <n v="3"/>
    <n v="290.70999999999998"/>
    <n v="1"/>
    <n v="2610"/>
    <s v="/10/76/81/"/>
    <x v="35"/>
    <x v="35"/>
    <n v="114.81"/>
    <n v="111.37"/>
    <s v="111.37"/>
    <s v="/kit_rambutan_biotina/p"/>
    <m/>
    <m/>
    <m/>
    <m/>
    <s v="5.46"/>
    <n v="0"/>
    <s v="290.71"/>
    <s v="-80.2"/>
    <s v="Livelo, Frete grátis, Brinde Sacola Presenteável G, Esquenta com 65% OFF"/>
    <m/>
    <m/>
    <s v="AK592726974BR"/>
    <s v="tfddmr"/>
    <m/>
    <s v="Piatan"/>
    <s v="Obsolete"/>
    <m/>
    <m/>
    <m/>
    <m/>
    <m/>
    <s v="pagarme"/>
    <s v="060411"/>
    <n v="3414042760"/>
    <n v="3414042760"/>
    <n v="531249"/>
    <n v="6700"/>
    <m/>
    <m/>
    <m/>
    <m/>
    <m/>
    <s v="2024-10-19 20:22:20Z"/>
    <m/>
    <m/>
    <s v="C5AB8D93DE984D9686F93B8520C5B3C5"/>
    <s v="2D66F2E83E08464F9C4D9317A0DCFCA4"/>
    <m/>
    <n v="1"/>
    <m/>
    <s v="false"/>
    <n v="0"/>
    <s v="NA"/>
    <s v="NA"/>
    <s v="BRL"/>
    <m/>
    <s v="003002952"/>
    <s v="BRA"/>
    <s v="003002952"/>
    <m/>
    <s v="Faturado"/>
    <m/>
  </r>
  <r>
    <s v="Marketplace"/>
    <x v="132"/>
    <n v="514471"/>
    <d v="2024-10-19T00:00:00"/>
    <x v="132"/>
    <s v="Silvana dos Santos"/>
    <s v="Reis"/>
    <n v="26045531809"/>
    <s v="sil.le.gi@hotmail.com"/>
    <n v="5519981658309"/>
    <s v="SP"/>
    <s v="Valinhos"/>
    <n v="5133975169269"/>
    <s v="residential"/>
    <s v="Silvana dos Santos Reis"/>
    <s v="Rua João Carazzolle"/>
    <n v="293"/>
    <s v="Fundos"/>
    <s v="Parque das Colinas"/>
    <m/>
    <s v="13273-640"/>
    <s v="PAC"/>
    <s v="PN Correios PAC"/>
    <s v="2024-10-29 08:00:00Z"/>
    <s v="7bd"/>
    <s v="Faturado"/>
    <s v="2024-10-25 09:26:04Z"/>
    <s v="email"/>
    <s v="RD Station"/>
    <s v="filipe_livelo_81-51_dias_23_a_2909"/>
    <x v="2"/>
    <s v="Mastercard"/>
    <n v="3"/>
    <n v="290.70999999999998"/>
    <n v="3"/>
    <n v="1110"/>
    <s v="/10/76/79/89/"/>
    <x v="3"/>
    <x v="3"/>
    <n v="21.9"/>
    <n v="7.43"/>
    <s v="22.29"/>
    <s v="/gel-dental-natural-de-hortela-com-gengibre-e-melaleuca-90g/p"/>
    <m/>
    <m/>
    <m/>
    <m/>
    <s v="5.45"/>
    <n v="0"/>
    <s v="290.71"/>
    <s v="-80.2"/>
    <s v="Livelo, Frete grátis, Brinde Sacola Presenteável G, Esquenta com 65% OFF"/>
    <m/>
    <m/>
    <s v="AK592726974BR"/>
    <s v="tfddmr"/>
    <m/>
    <s v="Piatan"/>
    <s v="Obsolete"/>
    <m/>
    <m/>
    <m/>
    <m/>
    <m/>
    <s v="pagarme"/>
    <s v="060411"/>
    <n v="3414042760"/>
    <n v="3414042760"/>
    <n v="531249"/>
    <n v="6700"/>
    <m/>
    <m/>
    <m/>
    <m/>
    <m/>
    <s v="2024-10-19 20:22:20Z"/>
    <m/>
    <m/>
    <s v="C5AB8D93DE984D9686F93B8520C5B3C5"/>
    <s v="2D66F2E83E08464F9C4D9317A0DCFCA4"/>
    <m/>
    <n v="1"/>
    <m/>
    <s v="false"/>
    <n v="0"/>
    <s v="NA"/>
    <s v="NA"/>
    <s v="BRL"/>
    <m/>
    <s v="003002952"/>
    <s v="BRA"/>
    <s v="003002952"/>
    <m/>
    <s v="Faturado"/>
    <m/>
  </r>
  <r>
    <s v="Marketplace"/>
    <x v="132"/>
    <n v="514471"/>
    <d v="2024-10-19T00:00:00"/>
    <x v="132"/>
    <s v="Silvana dos Santos"/>
    <s v="Reis"/>
    <n v="26045531809"/>
    <s v="sil.le.gi@hotmail.com"/>
    <n v="5519981658309"/>
    <s v="SP"/>
    <s v="Valinhos"/>
    <n v="5133975169269"/>
    <s v="residential"/>
    <s v="Silvana dos Santos Reis"/>
    <s v="Rua João Carazzolle"/>
    <n v="293"/>
    <s v="Fundos"/>
    <s v="Parque das Colinas"/>
    <m/>
    <s v="13273-640"/>
    <s v="PAC"/>
    <s v="PN Correios PAC"/>
    <s v="2024-10-29 08:00:00Z"/>
    <s v="7bd"/>
    <s v="Faturado"/>
    <s v="2024-10-25 09:26:04Z"/>
    <s v="email"/>
    <s v="RD Station"/>
    <s v="filipe_livelo_81-51_dias_23_a_2909"/>
    <x v="2"/>
    <s v="Mastercard"/>
    <n v="3"/>
    <n v="290.70999999999998"/>
    <n v="2"/>
    <n v="1006"/>
    <s v="/10/76/79/89/"/>
    <x v="2"/>
    <x v="2"/>
    <n v="21.9"/>
    <n v="7.43"/>
    <s v="14.86"/>
    <s v="/gel-dental-natural-de-roma-e-melaleuca-90g/p"/>
    <m/>
    <m/>
    <m/>
    <m/>
    <s v="3.64"/>
    <n v="0"/>
    <s v="290.71"/>
    <s v="-80.2"/>
    <s v="Livelo, Frete grátis, Brinde Sacola Presenteável G, Esquenta com 65% OFF"/>
    <m/>
    <m/>
    <s v="AK592726974BR"/>
    <s v="tfddmr"/>
    <m/>
    <s v="Piatan"/>
    <s v="Obsolete"/>
    <m/>
    <m/>
    <m/>
    <m/>
    <m/>
    <s v="pagarme"/>
    <s v="060411"/>
    <n v="3414042760"/>
    <n v="3414042760"/>
    <n v="531249"/>
    <n v="6700"/>
    <m/>
    <m/>
    <m/>
    <m/>
    <m/>
    <s v="2024-10-19 20:22:20Z"/>
    <m/>
    <m/>
    <s v="C5AB8D93DE984D9686F93B8520C5B3C5"/>
    <s v="2D66F2E83E08464F9C4D9317A0DCFCA4"/>
    <m/>
    <n v="1"/>
    <m/>
    <s v="false"/>
    <n v="0"/>
    <s v="NA"/>
    <s v="NA"/>
    <s v="BRL"/>
    <m/>
    <s v="003002952"/>
    <s v="BRA"/>
    <s v="003002952"/>
    <m/>
    <s v="Faturado"/>
    <m/>
  </r>
  <r>
    <s v="Marketplace"/>
    <x v="132"/>
    <n v="514471"/>
    <d v="2024-10-19T00:00:00"/>
    <x v="132"/>
    <s v="Silvana dos Santos"/>
    <s v="Reis"/>
    <n v="26045531809"/>
    <s v="sil.le.gi@hotmail.com"/>
    <n v="5519981658309"/>
    <s v="SP"/>
    <s v="Valinhos"/>
    <n v="5133975169269"/>
    <s v="residential"/>
    <s v="Silvana dos Santos Reis"/>
    <s v="Rua João Carazzolle"/>
    <n v="293"/>
    <s v="Fundos"/>
    <s v="Parque das Colinas"/>
    <m/>
    <s v="13273-640"/>
    <s v="PAC"/>
    <s v="PN Correios PAC"/>
    <s v="2024-10-29 08:00:00Z"/>
    <s v="7bd"/>
    <s v="Faturado"/>
    <s v="2024-10-25 09:26:04Z"/>
    <s v="email"/>
    <s v="RD Station"/>
    <s v="filipe_livelo_81-51_dias_23_a_2909"/>
    <x v="2"/>
    <s v="Mastercard"/>
    <n v="3"/>
    <n v="290.70999999999998"/>
    <n v="1"/>
    <n v="2500"/>
    <s v="/10/76/78/99/"/>
    <x v="27"/>
    <x v="27"/>
    <n v="56.9"/>
    <n v="55.19"/>
    <s v="55.19"/>
    <s v="/condicionador-proteina-de-arroz-e-xilitol-300ml/p"/>
    <m/>
    <m/>
    <m/>
    <m/>
    <s v="1.83"/>
    <n v="0"/>
    <s v="290.71"/>
    <s v="-80.2"/>
    <s v="Livelo, Frete grátis, Brinde Sacola Presenteável G, Esquenta com 65% OFF"/>
    <m/>
    <m/>
    <s v="AK592726974BR"/>
    <s v="tfddmr"/>
    <m/>
    <s v="Piatan"/>
    <s v="Obsolete"/>
    <m/>
    <m/>
    <m/>
    <m/>
    <m/>
    <s v="pagarme"/>
    <s v="060411"/>
    <n v="3414042760"/>
    <n v="3414042760"/>
    <n v="531249"/>
    <n v="6700"/>
    <m/>
    <m/>
    <m/>
    <m/>
    <m/>
    <s v="2024-10-19 20:22:20Z"/>
    <m/>
    <m/>
    <s v="C5AB8D93DE984D9686F93B8520C5B3C5"/>
    <s v="2D66F2E83E08464F9C4D9317A0DCFCA4"/>
    <m/>
    <n v="1"/>
    <m/>
    <s v="false"/>
    <n v="0"/>
    <s v="NA"/>
    <s v="NA"/>
    <s v="BRL"/>
    <m/>
    <s v="003002952"/>
    <s v="BRA"/>
    <s v="003002952"/>
    <m/>
    <s v="Faturado"/>
    <m/>
  </r>
  <r>
    <s v="Marketplace"/>
    <x v="133"/>
    <n v="514553"/>
    <d v="2024-10-21T00:00:00"/>
    <x v="133"/>
    <s v="Gabriela"/>
    <s v="Santos"/>
    <n v="32769201824"/>
    <s v="gabriela.soares.santos@usp.br"/>
    <n v="5511950685645"/>
    <s v="SP"/>
    <s v="São Paulo"/>
    <n v="5158804831830"/>
    <s v="residential"/>
    <s v="GABRIELA SOARES DOS SANTOS"/>
    <s v="Rua Trajano Reis"/>
    <n v="137"/>
    <m/>
    <s v="Jardim das Vertentes"/>
    <m/>
    <s v="05541-030"/>
    <s v="Jadlog"/>
    <s v="PN Jadlog"/>
    <s v="2024-10-25 08:00:00Z"/>
    <s v="4bd"/>
    <s v="Faturado"/>
    <s v="2024-10-23 14:54:52Z"/>
    <s v="cpc"/>
    <s v="meta"/>
    <s v="[GE] [Vendas] Sazonais - Semelhantes"/>
    <x v="2"/>
    <s v="Mastercard"/>
    <n v="5"/>
    <n v="105.09"/>
    <n v="1"/>
    <n v="61050"/>
    <s v="/10/76/80/92/"/>
    <x v="4"/>
    <x v="4"/>
    <n v="99.9"/>
    <n v="33.909999999999997"/>
    <s v="33.91"/>
    <s v="/deo-colonia-splash-seriguela-120ml-piatan/p"/>
    <m/>
    <m/>
    <m/>
    <m/>
    <s v="10.86"/>
    <n v="0"/>
    <s v="105.09"/>
    <s v="-204.51"/>
    <s v="Esquenta com 65% OFF, Livelo, Frete grátis"/>
    <m/>
    <m/>
    <s v="06367100008864"/>
    <s v="tfddmr"/>
    <m/>
    <s v="Piatan"/>
    <s v="Obsolete"/>
    <m/>
    <m/>
    <m/>
    <m/>
    <m/>
    <s v="pagarme"/>
    <s v="T04676"/>
    <n v="3421975191"/>
    <n v="3421975191"/>
    <n v="536119"/>
    <s v="0203"/>
    <m/>
    <m/>
    <m/>
    <m/>
    <m/>
    <s v="2024-10-21 18:19:40Z"/>
    <m/>
    <m/>
    <s v="7565A55A102A4712AE798B76EE58FB28"/>
    <s v="26F0E14400EC405EA46AF6A7D4643953"/>
    <m/>
    <n v="1"/>
    <m/>
    <s v="false"/>
    <n v="0"/>
    <s v="NA"/>
    <s v="NA"/>
    <s v="BRL"/>
    <m/>
    <s v="003002981"/>
    <s v="BRA"/>
    <s v="003002981"/>
    <m/>
    <s v="Faturado"/>
    <m/>
  </r>
  <r>
    <s v="Marketplace"/>
    <x v="133"/>
    <n v="514553"/>
    <d v="2024-10-21T00:00:00"/>
    <x v="133"/>
    <s v="Gabriela"/>
    <s v="Santos"/>
    <n v="32769201824"/>
    <s v="gabriela.soares.santos@usp.br"/>
    <n v="5511950685645"/>
    <s v="SP"/>
    <s v="São Paulo"/>
    <n v="5158804831830"/>
    <s v="residential"/>
    <s v="GABRIELA SOARES DOS SANTOS"/>
    <s v="Rua Trajano Reis"/>
    <n v="137"/>
    <m/>
    <s v="Jardim das Vertentes"/>
    <m/>
    <s v="05541-030"/>
    <s v="Jadlog"/>
    <s v="PN Jadlog"/>
    <s v="2024-10-25 08:00:00Z"/>
    <s v="4bd"/>
    <s v="Faturado"/>
    <s v="2024-10-23 14:54:52Z"/>
    <s v="cpc"/>
    <s v="meta"/>
    <s v="[GE] [Vendas] Sazonais - Semelhantes"/>
    <x v="2"/>
    <s v="Mastercard"/>
    <n v="5"/>
    <n v="105.09"/>
    <n v="1"/>
    <n v="61010"/>
    <s v="/10/76/80/92/"/>
    <x v="7"/>
    <x v="7"/>
    <n v="99.9"/>
    <n v="33.909999999999997"/>
    <s v="33.91"/>
    <s v="/deo-colonia-splash-jasmim-manaca-120ml-piatan/p"/>
    <m/>
    <m/>
    <m/>
    <m/>
    <s v="10.86"/>
    <n v="0"/>
    <s v="105.09"/>
    <s v="-204.51"/>
    <s v="Esquenta com 65% OFF, Livelo, Frete grátis"/>
    <m/>
    <m/>
    <s v="06367100008864"/>
    <s v="tfddmr"/>
    <m/>
    <s v="Piatan"/>
    <s v="Obsolete"/>
    <m/>
    <m/>
    <m/>
    <m/>
    <m/>
    <s v="pagarme"/>
    <s v="T04676"/>
    <n v="3421975191"/>
    <n v="3421975191"/>
    <n v="536119"/>
    <s v="0203"/>
    <m/>
    <m/>
    <m/>
    <m/>
    <m/>
    <s v="2024-10-21 18:19:40Z"/>
    <m/>
    <m/>
    <s v="7565A55A102A4712AE798B76EE58FB28"/>
    <s v="26F0E14400EC405EA46AF6A7D4643953"/>
    <m/>
    <n v="1"/>
    <m/>
    <s v="false"/>
    <n v="0"/>
    <s v="NA"/>
    <s v="NA"/>
    <s v="BRL"/>
    <m/>
    <s v="003002981"/>
    <s v="BRA"/>
    <s v="003002981"/>
    <m/>
    <s v="Faturado"/>
    <m/>
  </r>
  <r>
    <s v="Marketplace"/>
    <x v="133"/>
    <n v="514553"/>
    <d v="2024-10-21T00:00:00"/>
    <x v="133"/>
    <s v="Gabriela"/>
    <s v="Santos"/>
    <n v="32769201824"/>
    <s v="gabriela.soares.santos@usp.br"/>
    <n v="5511950685645"/>
    <s v="SP"/>
    <s v="São Paulo"/>
    <n v="5158804831830"/>
    <s v="residential"/>
    <s v="GABRIELA SOARES DOS SANTOS"/>
    <s v="Rua Trajano Reis"/>
    <n v="137"/>
    <m/>
    <s v="Jardim das Vertentes"/>
    <m/>
    <s v="05541-030"/>
    <s v="Jadlog"/>
    <s v="PN Jadlog"/>
    <s v="2024-10-25 08:00:00Z"/>
    <s v="4bd"/>
    <s v="Faturado"/>
    <s v="2024-10-23 14:54:52Z"/>
    <s v="cpc"/>
    <s v="meta"/>
    <s v="[GE] [Vendas] Sazonais - Semelhantes"/>
    <x v="2"/>
    <s v="Mastercard"/>
    <n v="5"/>
    <n v="105.09"/>
    <n v="1"/>
    <n v="2201"/>
    <s v="/10/76/78/223/"/>
    <x v="17"/>
    <x v="17"/>
    <n v="49.9"/>
    <n v="16.940000000000001"/>
    <s v="16.94"/>
    <s v="/shampoo-hidrata-para-cabelos-ressecados-e-com-quimica-300ml/p"/>
    <m/>
    <m/>
    <m/>
    <m/>
    <s v="0.02"/>
    <n v="0"/>
    <s v="105.09"/>
    <s v="-204.51"/>
    <s v="Esquenta com 65% OFF, Livelo, Frete grátis"/>
    <m/>
    <m/>
    <s v="06367100008864"/>
    <s v="tfddmr"/>
    <m/>
    <s v="Piatan"/>
    <s v="Obsolete"/>
    <m/>
    <m/>
    <m/>
    <m/>
    <m/>
    <s v="pagarme"/>
    <s v="T04676"/>
    <n v="3421975191"/>
    <n v="3421975191"/>
    <n v="536119"/>
    <s v="0203"/>
    <m/>
    <m/>
    <m/>
    <m/>
    <m/>
    <s v="2024-10-21 18:19:40Z"/>
    <m/>
    <m/>
    <s v="7565A55A102A4712AE798B76EE58FB28"/>
    <s v="26F0E14400EC405EA46AF6A7D4643953"/>
    <m/>
    <n v="1"/>
    <m/>
    <s v="false"/>
    <n v="0"/>
    <s v="NA"/>
    <s v="NA"/>
    <s v="BRL"/>
    <m/>
    <s v="003002981"/>
    <s v="BRA"/>
    <s v="003002981"/>
    <m/>
    <s v="Faturado"/>
    <m/>
  </r>
  <r>
    <s v="Marketplace"/>
    <x v="133"/>
    <n v="514553"/>
    <d v="2024-10-21T00:00:00"/>
    <x v="133"/>
    <s v="Gabriela"/>
    <s v="Santos"/>
    <n v="32769201824"/>
    <s v="gabriela.soares.santos@usp.br"/>
    <n v="5511950685645"/>
    <s v="SP"/>
    <s v="São Paulo"/>
    <n v="5158804831830"/>
    <s v="residential"/>
    <s v="GABRIELA SOARES DOS SANTOS"/>
    <s v="Rua Trajano Reis"/>
    <n v="137"/>
    <m/>
    <s v="Jardim das Vertentes"/>
    <m/>
    <s v="05541-030"/>
    <s v="Jadlog"/>
    <s v="PN Jadlog"/>
    <s v="2024-10-25 08:00:00Z"/>
    <s v="4bd"/>
    <s v="Faturado"/>
    <s v="2024-10-23 14:54:52Z"/>
    <s v="cpc"/>
    <s v="meta"/>
    <s v="[GE] [Vendas] Sazonais - Semelhantes"/>
    <x v="2"/>
    <s v="Mastercard"/>
    <n v="5"/>
    <n v="105.09"/>
    <n v="1"/>
    <n v="2103"/>
    <s v="/10/76/78/221/"/>
    <x v="14"/>
    <x v="14"/>
    <n v="59.9"/>
    <n v="20.329999999999998"/>
    <s v="20.33"/>
    <s v="/mascara-capilar-detox-piatan-280g/p"/>
    <m/>
    <m/>
    <m/>
    <m/>
    <s v="0.02"/>
    <n v="0"/>
    <s v="105.09"/>
    <s v="-204.51"/>
    <s v="Esquenta com 65% OFF, Livelo, Frete grátis"/>
    <m/>
    <m/>
    <s v="06367100008864"/>
    <s v="tfddmr"/>
    <m/>
    <s v="Piatan"/>
    <s v="Obsolete"/>
    <m/>
    <m/>
    <m/>
    <m/>
    <m/>
    <s v="pagarme"/>
    <s v="T04676"/>
    <n v="3421975191"/>
    <n v="3421975191"/>
    <n v="536119"/>
    <s v="0203"/>
    <m/>
    <m/>
    <m/>
    <m/>
    <m/>
    <s v="2024-10-21 18:19:40Z"/>
    <m/>
    <m/>
    <s v="7565A55A102A4712AE798B76EE58FB28"/>
    <s v="26F0E14400EC405EA46AF6A7D4643953"/>
    <m/>
    <n v="1"/>
    <m/>
    <s v="false"/>
    <n v="0"/>
    <s v="NA"/>
    <s v="NA"/>
    <s v="BRL"/>
    <m/>
    <s v="003002981"/>
    <s v="BRA"/>
    <s v="003002981"/>
    <m/>
    <s v="Faturado"/>
    <m/>
  </r>
  <r>
    <s v="Marketplace"/>
    <x v="134"/>
    <n v="514467"/>
    <d v="2024-10-19T00:00:00"/>
    <x v="134"/>
    <s v="Maria da Conceicao"/>
    <s v="Perez"/>
    <n v="10846670704"/>
    <s v="vvperez78@gmail.com"/>
    <n v="5521994531680"/>
    <s v="RJ"/>
    <s v="Rio de Janeiro"/>
    <n v="5187982066356"/>
    <s v="residential"/>
    <s v="Maria da Conceicao Perez"/>
    <s v="Rua Souza Lima"/>
    <n v="425"/>
    <s v="Apto 601"/>
    <s v="Copacabana"/>
    <m/>
    <s v="22081-010"/>
    <s v="Jadlog"/>
    <s v="PN Jadlog"/>
    <s v="2024-10-24 08:00:00Z"/>
    <s v="4bd"/>
    <s v="Faturado"/>
    <s v="2024-10-22 15:03:54Z"/>
    <m/>
    <m/>
    <m/>
    <x v="2"/>
    <s v="Mastercard"/>
    <n v="1"/>
    <n v="100.15"/>
    <n v="1"/>
    <n v="2201"/>
    <s v="/10/76/78/223/"/>
    <x v="17"/>
    <x v="17"/>
    <n v="49.9"/>
    <n v="16.940000000000001"/>
    <s v="16.94"/>
    <s v="/shampoo-hidrata-para-cabelos-ressecados-e-com-quimica-300ml/p"/>
    <m/>
    <m/>
    <m/>
    <m/>
    <s v="6.05"/>
    <n v="0"/>
    <s v="100.15"/>
    <s v="-89.45"/>
    <s v="Esquenta com 65% OFF, Livelo, Frete grátis, Compre e Ganhe"/>
    <m/>
    <m/>
    <s v="06367100008833"/>
    <s v="tfddmr"/>
    <m/>
    <s v="Piatan"/>
    <s v="Obsolete"/>
    <m/>
    <m/>
    <m/>
    <m/>
    <m/>
    <s v="pagarme"/>
    <s v="023693"/>
    <n v="3413738978"/>
    <n v="3413738978"/>
    <n v="523431"/>
    <n v="8052"/>
    <m/>
    <m/>
    <m/>
    <m/>
    <m/>
    <s v="2024-10-19 19:24:05Z"/>
    <m/>
    <m/>
    <s v="4003BE46281A4630AAF97CEE29520C3C"/>
    <s v="21939CA456534862972DC2651FFE9673"/>
    <m/>
    <n v="1"/>
    <m/>
    <s v="false"/>
    <n v="0"/>
    <s v="NA"/>
    <s v="NA"/>
    <s v="BRL"/>
    <m/>
    <s v="003002933"/>
    <s v="BRA"/>
    <s v="003002933"/>
    <m/>
    <s v="Faturado"/>
    <m/>
  </r>
  <r>
    <s v="Marketplace"/>
    <x v="134"/>
    <n v="514467"/>
    <d v="2024-10-19T00:00:00"/>
    <x v="134"/>
    <s v="Maria da Conceicao"/>
    <s v="Perez"/>
    <n v="10846670704"/>
    <s v="vvperez78@gmail.com"/>
    <n v="5521994531680"/>
    <s v="RJ"/>
    <s v="Rio de Janeiro"/>
    <n v="5187982066356"/>
    <s v="residential"/>
    <s v="Maria da Conceicao Perez"/>
    <s v="Rua Souza Lima"/>
    <n v="425"/>
    <s v="Apto 601"/>
    <s v="Copacabana"/>
    <m/>
    <s v="22081-010"/>
    <s v="Jadlog"/>
    <s v="PN Jadlog"/>
    <s v="2024-10-24 08:00:00Z"/>
    <s v="4bd"/>
    <s v="Faturado"/>
    <s v="2024-10-22 15:03:54Z"/>
    <m/>
    <m/>
    <m/>
    <x v="2"/>
    <s v="Mastercard"/>
    <n v="1"/>
    <n v="100.15"/>
    <n v="1"/>
    <n v="2103"/>
    <s v="/10/76/78/221/"/>
    <x v="14"/>
    <x v="14"/>
    <n v="59.9"/>
    <n v="20.329999999999998"/>
    <s v="20.33"/>
    <s v="/mascara-capilar-detox-piatan-280g/p"/>
    <m/>
    <m/>
    <m/>
    <m/>
    <s v="6.13"/>
    <n v="0"/>
    <s v="100.15"/>
    <s v="-89.45"/>
    <s v="Esquenta com 65% OFF, Livelo, Frete grátis, Compre e Ganhe"/>
    <m/>
    <m/>
    <s v="06367100008833"/>
    <s v="tfddmr"/>
    <m/>
    <s v="Piatan"/>
    <s v="Obsolete"/>
    <m/>
    <m/>
    <m/>
    <m/>
    <m/>
    <s v="pagarme"/>
    <s v="023693"/>
    <n v="3413738978"/>
    <n v="3413738978"/>
    <n v="523431"/>
    <n v="8052"/>
    <m/>
    <m/>
    <m/>
    <m/>
    <m/>
    <s v="2024-10-19 19:24:05Z"/>
    <m/>
    <m/>
    <s v="4003BE46281A4630AAF97CEE29520C3C"/>
    <s v="21939CA456534862972DC2651FFE9673"/>
    <m/>
    <n v="1"/>
    <m/>
    <s v="false"/>
    <n v="0"/>
    <s v="NA"/>
    <s v="NA"/>
    <s v="BRL"/>
    <m/>
    <s v="003002933"/>
    <s v="BRA"/>
    <s v="003002933"/>
    <m/>
    <s v="Faturado"/>
    <m/>
  </r>
  <r>
    <s v="Marketplace"/>
    <x v="134"/>
    <n v="514467"/>
    <d v="2024-10-19T00:00:00"/>
    <x v="134"/>
    <s v="Maria da Conceicao"/>
    <s v="Perez"/>
    <n v="10846670704"/>
    <s v="vvperez78@gmail.com"/>
    <n v="5521994531680"/>
    <s v="RJ"/>
    <s v="Rio de Janeiro"/>
    <n v="5187982066356"/>
    <s v="residential"/>
    <s v="Maria da Conceicao Perez"/>
    <s v="Rua Souza Lima"/>
    <n v="425"/>
    <s v="Apto 601"/>
    <s v="Copacabana"/>
    <m/>
    <s v="22081-010"/>
    <s v="Jadlog"/>
    <s v="PN Jadlog"/>
    <s v="2024-10-24 08:00:00Z"/>
    <s v="4bd"/>
    <s v="Faturado"/>
    <s v="2024-10-22 15:03:54Z"/>
    <m/>
    <m/>
    <m/>
    <x v="2"/>
    <s v="Mastercard"/>
    <n v="1"/>
    <n v="100.15"/>
    <n v="1"/>
    <n v="1603"/>
    <s v="/10/76/79/88/"/>
    <x v="10"/>
    <x v="10"/>
    <n v="29.9"/>
    <n v="29"/>
    <n v="29"/>
    <s v="/desodorante-roll-on-unissex-75ml/p"/>
    <m/>
    <m/>
    <m/>
    <m/>
    <s v="6.14"/>
    <n v="0"/>
    <s v="100.15"/>
    <s v="-89.45"/>
    <s v="Esquenta com 65% OFF, Livelo, Frete grátis, Compre e Ganhe"/>
    <m/>
    <m/>
    <s v="06367100008833"/>
    <s v="tfddmr"/>
    <m/>
    <s v="Piatan"/>
    <s v="Obsolete"/>
    <m/>
    <m/>
    <m/>
    <m/>
    <m/>
    <s v="pagarme"/>
    <s v="023693"/>
    <n v="3413738978"/>
    <n v="3413738978"/>
    <n v="523431"/>
    <n v="8052"/>
    <m/>
    <m/>
    <m/>
    <m/>
    <m/>
    <s v="2024-10-19 19:24:05Z"/>
    <m/>
    <m/>
    <s v="4003BE46281A4630AAF97CEE29520C3C"/>
    <s v="21939CA456534862972DC2651FFE9673"/>
    <m/>
    <n v="1"/>
    <m/>
    <s v="false"/>
    <n v="0"/>
    <s v="NA"/>
    <s v="NA"/>
    <s v="BRL"/>
    <m/>
    <s v="003002933"/>
    <s v="BRA"/>
    <s v="003002933"/>
    <m/>
    <s v="Faturado"/>
    <m/>
  </r>
  <r>
    <s v="Marketplace"/>
    <x v="134"/>
    <n v="514467"/>
    <d v="2024-10-19T00:00:00"/>
    <x v="134"/>
    <s v="Maria da Conceicao"/>
    <s v="Perez"/>
    <n v="10846670704"/>
    <s v="vvperez78@gmail.com"/>
    <n v="5521994531680"/>
    <s v="RJ"/>
    <s v="Rio de Janeiro"/>
    <n v="5187982066356"/>
    <s v="residential"/>
    <s v="Maria da Conceicao Perez"/>
    <s v="Rua Souza Lima"/>
    <n v="425"/>
    <s v="Apto 601"/>
    <s v="Copacabana"/>
    <m/>
    <s v="22081-010"/>
    <s v="Jadlog"/>
    <s v="PN Jadlog"/>
    <s v="2024-10-24 08:00:00Z"/>
    <s v="4bd"/>
    <s v="Faturado"/>
    <s v="2024-10-22 15:03:54Z"/>
    <m/>
    <m/>
    <m/>
    <x v="2"/>
    <s v="Mastercard"/>
    <n v="1"/>
    <n v="100.15"/>
    <n v="1"/>
    <n v="142828"/>
    <s v="/10/76/79/87/"/>
    <x v="21"/>
    <x v="21"/>
    <n v="49.9"/>
    <n v="33.880000000000003"/>
    <s v="33.88"/>
    <s v="/sabonete-intimo-feminino-em-barra-oleo-de-melaleuca-aloe-vera-80g/p"/>
    <m/>
    <m/>
    <m/>
    <m/>
    <s v="1.64"/>
    <n v="0"/>
    <s v="100.15"/>
    <s v="-89.45"/>
    <s v="Esquenta com 65% OFF, Livelo, Frete grátis, Compre e Ganhe"/>
    <m/>
    <m/>
    <s v="06367100008833"/>
    <s v="tfddmr"/>
    <m/>
    <s v="Piatan"/>
    <s v="Obsolete"/>
    <m/>
    <m/>
    <m/>
    <m/>
    <m/>
    <s v="pagarme"/>
    <s v="023693"/>
    <n v="3413738978"/>
    <n v="3413738978"/>
    <n v="523431"/>
    <n v="8052"/>
    <m/>
    <m/>
    <m/>
    <m/>
    <m/>
    <s v="2024-10-19 19:24:05Z"/>
    <m/>
    <m/>
    <s v="4003BE46281A4630AAF97CEE29520C3C"/>
    <s v="21939CA456534862972DC2651FFE9673"/>
    <m/>
    <n v="1"/>
    <m/>
    <s v="false"/>
    <n v="0"/>
    <s v="NA"/>
    <s v="NA"/>
    <s v="BRL"/>
    <m/>
    <s v="003002933"/>
    <s v="BRA"/>
    <s v="003002933"/>
    <m/>
    <s v="Faturado"/>
    <m/>
  </r>
  <r>
    <s v="Marketplace"/>
    <x v="135"/>
    <n v="514551"/>
    <d v="2024-10-21T00:00:00"/>
    <x v="135"/>
    <s v="Eliane"/>
    <s v="Alves"/>
    <s v="05058399628"/>
    <s v="nanenutri@gmail.com"/>
    <n v="5531996425147"/>
    <s v="MG"/>
    <s v="Belo Horizonte"/>
    <n v="5162516499432"/>
    <s v="residential"/>
    <s v="Eliane  Alves"/>
    <s v="Rua Dona Carmem"/>
    <n v="536"/>
    <s v="Casa"/>
    <s v="Santa Terezinha"/>
    <m/>
    <s v="31360-090"/>
    <s v="PAC"/>
    <s v="PN Correios PAC"/>
    <s v="2024-10-28 15:16:39Z"/>
    <s v="5bd"/>
    <s v="Faturado"/>
    <s v="2024-10-25 09:26:10Z"/>
    <s v="cpc"/>
    <s v="meta"/>
    <s v="[GE] [Vendas] Sazonais - Interesses"/>
    <x v="0"/>
    <s v="Visa"/>
    <n v="2"/>
    <n v="234.46"/>
    <n v="2"/>
    <n v="3102"/>
    <s v="/10/76/82/101/"/>
    <x v="28"/>
    <x v="28"/>
    <n v="49.9"/>
    <n v="49.9"/>
    <s v="99.8"/>
    <s v="/espuma-de-limpeza-facial-piatan-detox-110ml/p"/>
    <m/>
    <m/>
    <m/>
    <m/>
    <s v="0.07"/>
    <n v="0"/>
    <s v="234.46"/>
    <s v="-64.94"/>
    <s v="Frete grátis, Esquenta com 65% OFF, Brinde Sacola Presenteável G"/>
    <m/>
    <m/>
    <s v="AK592729202BR"/>
    <s v="tfddmr"/>
    <m/>
    <s v="Piatan"/>
    <s v="Obsolete"/>
    <m/>
    <m/>
    <m/>
    <m/>
    <m/>
    <s v="pagarme"/>
    <s v="006097"/>
    <n v="3421121501"/>
    <n v="3421121501"/>
    <n v="483150"/>
    <n v="4063"/>
    <m/>
    <m/>
    <m/>
    <m/>
    <m/>
    <s v="2024-10-21 15:16:45Z"/>
    <m/>
    <m/>
    <s v="EAA866BF24B04DC382741DC728D2F95B"/>
    <s v="A6BD34A3D53E44308713370E3D143C02"/>
    <m/>
    <n v="1"/>
    <m/>
    <s v="false"/>
    <n v="0"/>
    <s v="NA"/>
    <s v="NA"/>
    <s v="BRL"/>
    <m/>
    <s v="003002955"/>
    <s v="BRA"/>
    <s v="003002955"/>
    <m/>
    <s v="Faturado"/>
    <m/>
  </r>
  <r>
    <s v="Marketplace"/>
    <x v="135"/>
    <n v="514551"/>
    <d v="2024-10-21T00:00:00"/>
    <x v="135"/>
    <s v="Eliane"/>
    <s v="Alves"/>
    <s v="05058399628"/>
    <s v="nanenutri@gmail.com"/>
    <n v="5531996425147"/>
    <s v="MG"/>
    <s v="Belo Horizonte"/>
    <n v="5162516499432"/>
    <s v="residential"/>
    <s v="Eliane  Alves"/>
    <s v="Rua Dona Carmem"/>
    <n v="536"/>
    <s v="Casa"/>
    <s v="Santa Terezinha"/>
    <m/>
    <s v="31360-090"/>
    <s v="PAC"/>
    <s v="PN Correios PAC"/>
    <s v="2024-10-28 15:16:39Z"/>
    <s v="5bd"/>
    <s v="Faturado"/>
    <s v="2024-10-25 09:26:10Z"/>
    <s v="cpc"/>
    <s v="meta"/>
    <s v="[GE] [Vendas] Sazonais - Interesses"/>
    <x v="0"/>
    <s v="Visa"/>
    <n v="2"/>
    <n v="234.46"/>
    <n v="1"/>
    <n v="1403"/>
    <s v="/10/76/79/88/"/>
    <x v="19"/>
    <x v="19"/>
    <n v="29.9"/>
    <n v="29.9"/>
    <s v="29.9"/>
    <s v="/desodorante-roll-on-feminino-75ml/p"/>
    <m/>
    <m/>
    <m/>
    <m/>
    <s v="0.04"/>
    <n v="0"/>
    <s v="234.46"/>
    <s v="-64.94"/>
    <s v="Frete grátis, Esquenta com 65% OFF, Brinde Sacola Presenteável G"/>
    <m/>
    <m/>
    <s v="AK592729202BR"/>
    <s v="tfddmr"/>
    <m/>
    <s v="Piatan"/>
    <s v="Obsolete"/>
    <m/>
    <m/>
    <m/>
    <m/>
    <m/>
    <s v="pagarme"/>
    <s v="006097"/>
    <n v="3421121501"/>
    <n v="3421121501"/>
    <n v="483150"/>
    <n v="4063"/>
    <m/>
    <m/>
    <m/>
    <m/>
    <m/>
    <s v="2024-10-21 15:16:45Z"/>
    <m/>
    <m/>
    <s v="EAA866BF24B04DC382741DC728D2F95B"/>
    <s v="A6BD34A3D53E44308713370E3D143C02"/>
    <m/>
    <n v="1"/>
    <m/>
    <s v="false"/>
    <n v="0"/>
    <s v="NA"/>
    <s v="NA"/>
    <s v="BRL"/>
    <m/>
    <s v="003002955"/>
    <s v="BRA"/>
    <s v="003002955"/>
    <m/>
    <s v="Faturado"/>
    <m/>
  </r>
  <r>
    <s v="Marketplace"/>
    <x v="135"/>
    <n v="514551"/>
    <d v="2024-10-21T00:00:00"/>
    <x v="135"/>
    <s v="Eliane"/>
    <s v="Alves"/>
    <s v="05058399628"/>
    <s v="nanenutri@gmail.com"/>
    <n v="5531996425147"/>
    <s v="MG"/>
    <s v="Belo Horizonte"/>
    <n v="5162516499432"/>
    <s v="residential"/>
    <s v="Eliane  Alves"/>
    <s v="Rua Dona Carmem"/>
    <n v="536"/>
    <s v="Casa"/>
    <s v="Santa Terezinha"/>
    <m/>
    <s v="31360-090"/>
    <s v="PAC"/>
    <s v="PN Correios PAC"/>
    <s v="2024-10-28 15:16:39Z"/>
    <s v="5bd"/>
    <s v="Faturado"/>
    <s v="2024-10-25 09:26:10Z"/>
    <s v="cpc"/>
    <s v="meta"/>
    <s v="[GE] [Vendas] Sazonais - Interesses"/>
    <x v="0"/>
    <s v="Visa"/>
    <n v="2"/>
    <n v="234.46"/>
    <n v="1"/>
    <n v="61030"/>
    <s v="/10/76/80/92/"/>
    <x v="11"/>
    <x v="11"/>
    <n v="99.9"/>
    <n v="34.96"/>
    <s v="34.96"/>
    <s v="/deo-colonia-splash-pitanga-120ml-piatan/p"/>
    <m/>
    <m/>
    <m/>
    <m/>
    <s v="19.43"/>
    <n v="0"/>
    <s v="234.46"/>
    <s v="-64.94"/>
    <s v="Frete grátis, Esquenta com 65% OFF, Brinde Sacola Presenteável G"/>
    <m/>
    <m/>
    <s v="AK592729202BR"/>
    <s v="tfddmr"/>
    <m/>
    <s v="Piatan"/>
    <s v="Obsolete"/>
    <m/>
    <m/>
    <m/>
    <m/>
    <m/>
    <s v="pagarme"/>
    <s v="006097"/>
    <n v="3421121501"/>
    <n v="3421121501"/>
    <n v="483150"/>
    <n v="4063"/>
    <m/>
    <m/>
    <m/>
    <m/>
    <m/>
    <s v="2024-10-21 15:16:45Z"/>
    <m/>
    <m/>
    <s v="EAA866BF24B04DC382741DC728D2F95B"/>
    <s v="A6BD34A3D53E44308713370E3D143C02"/>
    <m/>
    <n v="1"/>
    <m/>
    <s v="false"/>
    <n v="0"/>
    <s v="NA"/>
    <s v="NA"/>
    <s v="BRL"/>
    <m/>
    <s v="003002955"/>
    <s v="BRA"/>
    <s v="003002955"/>
    <m/>
    <s v="Faturado"/>
    <m/>
  </r>
  <r>
    <s v="Marketplace"/>
    <x v="135"/>
    <n v="514551"/>
    <d v="2024-10-21T00:00:00"/>
    <x v="135"/>
    <s v="Eliane"/>
    <s v="Alves"/>
    <s v="05058399628"/>
    <s v="nanenutri@gmail.com"/>
    <n v="5531996425147"/>
    <s v="MG"/>
    <s v="Belo Horizonte"/>
    <n v="5162516499432"/>
    <s v="residential"/>
    <s v="Eliane  Alves"/>
    <s v="Rua Dona Carmem"/>
    <n v="536"/>
    <s v="Casa"/>
    <s v="Santa Terezinha"/>
    <m/>
    <s v="31360-090"/>
    <s v="PAC"/>
    <s v="PN Correios PAC"/>
    <s v="2024-10-28 15:16:39Z"/>
    <s v="5bd"/>
    <s v="Faturado"/>
    <s v="2024-10-25 09:26:10Z"/>
    <s v="cpc"/>
    <s v="meta"/>
    <s v="[GE] [Vendas] Sazonais - Interesses"/>
    <x v="0"/>
    <s v="Visa"/>
    <n v="2"/>
    <n v="234.46"/>
    <n v="1"/>
    <n v="143121"/>
    <s v="/10/76/81/"/>
    <x v="12"/>
    <x v="12"/>
    <n v="69.8"/>
    <n v="69.8"/>
    <s v="69.8"/>
    <s v="/kit-sabonete-liquido-intimo-oleo-de-coco-melaleuca/p"/>
    <m/>
    <m/>
    <m/>
    <m/>
    <s v="0.08"/>
    <n v="0"/>
    <s v="234.46"/>
    <s v="-64.94"/>
    <s v="Frete grátis, Esquenta com 65% OFF, Brinde Sacola Presenteável G"/>
    <m/>
    <m/>
    <s v="AK592729202BR"/>
    <s v="tfddmr"/>
    <m/>
    <s v="Piatan"/>
    <s v="Obsolete"/>
    <m/>
    <m/>
    <m/>
    <m/>
    <m/>
    <s v="pagarme"/>
    <s v="006097"/>
    <n v="3421121501"/>
    <n v="3421121501"/>
    <n v="483150"/>
    <n v="4063"/>
    <m/>
    <m/>
    <m/>
    <m/>
    <m/>
    <s v="2024-10-21 15:16:45Z"/>
    <m/>
    <m/>
    <s v="EAA866BF24B04DC382741DC728D2F95B"/>
    <s v="A6BD34A3D53E44308713370E3D143C02"/>
    <m/>
    <n v="1"/>
    <m/>
    <s v="false"/>
    <n v="0"/>
    <s v="NA"/>
    <s v="NA"/>
    <s v="BRL"/>
    <m/>
    <s v="003002955"/>
    <s v="BRA"/>
    <s v="003002955"/>
    <m/>
    <s v="Faturado"/>
    <m/>
  </r>
  <r>
    <s v="Marketplace"/>
    <x v="136"/>
    <n v="514461"/>
    <d v="2024-10-19T00:00:00"/>
    <x v="136"/>
    <s v="Andressa"/>
    <s v="Lawisch"/>
    <s v="02827702088"/>
    <s v="dessapl@msn.com"/>
    <n v="5551998127372"/>
    <s v="RS"/>
    <s v="Porto Alegre"/>
    <n v="5133869847510"/>
    <s v="residential"/>
    <s v="Andressa  Lawisch"/>
    <s v="Rua São Vicente"/>
    <n v="402"/>
    <n v="37"/>
    <s v="Rio Branco"/>
    <m/>
    <s v="90630-180"/>
    <s v="Jadlog"/>
    <s v="PN Jadlog2"/>
    <s v="2024-10-28 08:00:00Z"/>
    <s v="6bd"/>
    <s v="Faturado"/>
    <s v="2024-10-22 15:03:54Z"/>
    <m/>
    <m/>
    <m/>
    <x v="0"/>
    <s v="Mastercard"/>
    <n v="2"/>
    <n v="95.91"/>
    <n v="1"/>
    <n v="61030"/>
    <s v="/10/76/80/92/"/>
    <x v="11"/>
    <x v="11"/>
    <n v="99.9"/>
    <n v="34.96"/>
    <s v="34.96"/>
    <s v="/deo-colonia-splash-pitanga-120ml-piatan/p"/>
    <m/>
    <m/>
    <m/>
    <m/>
    <n v="13"/>
    <n v="13"/>
    <s v="95.91"/>
    <s v="-129.88"/>
    <s v="Esquenta com 65% OFF"/>
    <m/>
    <m/>
    <s v="06367100008834"/>
    <s v="tfddmr"/>
    <m/>
    <s v="Piatan"/>
    <s v="Obsolete"/>
    <m/>
    <m/>
    <m/>
    <m/>
    <m/>
    <s v="pagarme"/>
    <n v="373744"/>
    <n v="3413423823"/>
    <n v="3413423823"/>
    <n v="550209"/>
    <n v="2815"/>
    <m/>
    <m/>
    <m/>
    <m/>
    <m/>
    <s v="2024-10-19 18:23:39Z"/>
    <m/>
    <m/>
    <s v="4217A85A57AD415A8CB94D6DD77B3A85"/>
    <s v="7A3B1865D5D9483287032531C0C735AD"/>
    <m/>
    <n v="1"/>
    <m/>
    <s v="false"/>
    <n v="0"/>
    <s v="NA"/>
    <s v="NA"/>
    <s v="BRL"/>
    <m/>
    <s v="003002934"/>
    <s v="BRA"/>
    <s v="003002934"/>
    <m/>
    <s v="Faturado"/>
    <m/>
  </r>
  <r>
    <s v="Marketplace"/>
    <x v="136"/>
    <n v="514461"/>
    <d v="2024-10-19T00:00:00"/>
    <x v="136"/>
    <s v="Andressa"/>
    <s v="Lawisch"/>
    <s v="02827702088"/>
    <s v="dessapl@msn.com"/>
    <n v="5551998127372"/>
    <s v="RS"/>
    <s v="Porto Alegre"/>
    <n v="5133869847510"/>
    <s v="residential"/>
    <s v="Andressa  Lawisch"/>
    <s v="Rua São Vicente"/>
    <n v="402"/>
    <n v="37"/>
    <s v="Rio Branco"/>
    <m/>
    <s v="90630-180"/>
    <s v="Jadlog"/>
    <s v="PN Jadlog2"/>
    <s v="2024-10-28 08:00:00Z"/>
    <s v="6bd"/>
    <s v="Faturado"/>
    <s v="2024-10-22 15:03:54Z"/>
    <m/>
    <m/>
    <m/>
    <x v="0"/>
    <s v="Mastercard"/>
    <n v="2"/>
    <n v="95.91"/>
    <n v="1"/>
    <n v="61010"/>
    <s v="/10/76/80/92/"/>
    <x v="7"/>
    <x v="7"/>
    <n v="99.9"/>
    <n v="34.96"/>
    <s v="34.96"/>
    <s v="/deo-colonia-splash-jasmim-manaca-120ml-piatan/p"/>
    <m/>
    <m/>
    <m/>
    <m/>
    <s v="12.99"/>
    <s v="12.99"/>
    <s v="95.91"/>
    <s v="-129.88"/>
    <s v="Esquenta com 65% OFF"/>
    <m/>
    <m/>
    <s v="06367100008834"/>
    <s v="tfddmr"/>
    <m/>
    <s v="Piatan"/>
    <s v="Obsolete"/>
    <m/>
    <m/>
    <m/>
    <m/>
    <m/>
    <s v="pagarme"/>
    <n v="373744"/>
    <n v="3413423823"/>
    <n v="3413423823"/>
    <n v="550209"/>
    <n v="2815"/>
    <m/>
    <m/>
    <m/>
    <m/>
    <m/>
    <s v="2024-10-19 18:23:39Z"/>
    <m/>
    <m/>
    <s v="4217A85A57AD415A8CB94D6DD77B3A85"/>
    <s v="7A3B1865D5D9483287032531C0C735AD"/>
    <m/>
    <n v="1"/>
    <m/>
    <s v="false"/>
    <n v="0"/>
    <s v="NA"/>
    <s v="NA"/>
    <s v="BRL"/>
    <m/>
    <s v="003002934"/>
    <s v="BRA"/>
    <s v="003002934"/>
    <m/>
    <s v="Faturado"/>
    <m/>
  </r>
  <r>
    <s v="Marketplace"/>
    <x v="137"/>
    <n v="514549"/>
    <d v="2024-10-21T00:00:00"/>
    <x v="137"/>
    <s v="Carolina Ayumi"/>
    <s v="Ban"/>
    <n v="35343046835"/>
    <s v="banayumi@gmail.com"/>
    <n v="5511986868201"/>
    <s v="SP"/>
    <s v="São Paulo"/>
    <n v="5188600009311"/>
    <s v="residential"/>
    <s v="Carolina Ayumi Ban"/>
    <s v="Rua Frei Caneca"/>
    <n v="955"/>
    <s v="Ap62"/>
    <s v="Consolação"/>
    <m/>
    <s v="01307-003"/>
    <s v="Jadlog"/>
    <s v="PN Jadlog"/>
    <s v="2024-10-24 15:02:28Z"/>
    <s v="3bd"/>
    <s v="Faturado"/>
    <s v="2024-10-23 14:54:35Z"/>
    <s v="cpc"/>
    <s v="meta"/>
    <s v="[GE] [Vendas] Remarketing"/>
    <x v="1"/>
    <s v="Mastercard"/>
    <n v="1"/>
    <n v="100.31"/>
    <n v="4"/>
    <n v="1110"/>
    <s v="/10/76/79/89/"/>
    <x v="3"/>
    <x v="3"/>
    <n v="21.9"/>
    <n v="6.89"/>
    <s v="27.56"/>
    <s v="/gel-dental-natural-de-hortela-com-gengibre-e-melaleuca-90g/p"/>
    <m/>
    <m/>
    <m/>
    <m/>
    <s v="7.39"/>
    <n v="0"/>
    <s v="100.31"/>
    <s v="-153.59"/>
    <s v="Esquenta com 65% OFF, Primeira Compra, Frete grátis"/>
    <m/>
    <m/>
    <s v="06367100008853"/>
    <s v="tfddmr"/>
    <m/>
    <s v="Piatan"/>
    <s v="Obsolete"/>
    <m/>
    <m/>
    <m/>
    <m/>
    <m/>
    <s v="pagarme"/>
    <n v="327322"/>
    <n v="3421068562"/>
    <n v="3421068562"/>
    <n v="546479"/>
    <n v="7886"/>
    <m/>
    <m/>
    <m/>
    <m/>
    <m/>
    <s v="2024-10-21 15:02:32Z"/>
    <m/>
    <m/>
    <s v="18314C916D674B76B390EB165C55EBD1"/>
    <s v="8B18E1BD1A234AA197396C70582C45BE"/>
    <m/>
    <n v="1"/>
    <m/>
    <s v="false"/>
    <n v="0"/>
    <s v="NA"/>
    <s v="NA"/>
    <s v="BRL"/>
    <m/>
    <s v="003002970"/>
    <s v="BRA"/>
    <s v="003002970"/>
    <m/>
    <s v="Faturado"/>
    <m/>
  </r>
  <r>
    <s v="Marketplace"/>
    <x v="137"/>
    <n v="514549"/>
    <d v="2024-10-21T00:00:00"/>
    <x v="137"/>
    <s v="Carolina Ayumi"/>
    <s v="Ban"/>
    <n v="35343046835"/>
    <s v="banayumi@gmail.com"/>
    <n v="5511986868201"/>
    <s v="SP"/>
    <s v="São Paulo"/>
    <n v="5188600009311"/>
    <s v="residential"/>
    <s v="Carolina Ayumi Ban"/>
    <s v="Rua Frei Caneca"/>
    <n v="955"/>
    <s v="Ap62"/>
    <s v="Consolação"/>
    <m/>
    <s v="01307-003"/>
    <s v="Jadlog"/>
    <s v="PN Jadlog"/>
    <s v="2024-10-24 15:02:28Z"/>
    <s v="3bd"/>
    <s v="Faturado"/>
    <s v="2024-10-23 14:54:35Z"/>
    <s v="cpc"/>
    <s v="meta"/>
    <s v="[GE] [Vendas] Remarketing"/>
    <x v="1"/>
    <s v="Mastercard"/>
    <n v="1"/>
    <n v="100.31"/>
    <n v="3"/>
    <n v="1111"/>
    <s v="/10/76/79/89/"/>
    <x v="6"/>
    <x v="6"/>
    <n v="21.9"/>
    <n v="6.89"/>
    <s v="20.67"/>
    <s v="/gel-dental-natural-de-carvao-ativado-90g/p"/>
    <m/>
    <m/>
    <m/>
    <m/>
    <s v="5.54"/>
    <n v="0"/>
    <s v="100.31"/>
    <s v="-153.59"/>
    <s v="Esquenta com 65% OFF, Primeira Compra, Frete grátis"/>
    <m/>
    <m/>
    <s v="06367100008853"/>
    <s v="tfddmr"/>
    <m/>
    <s v="Piatan"/>
    <s v="Obsolete"/>
    <m/>
    <m/>
    <m/>
    <m/>
    <m/>
    <s v="pagarme"/>
    <n v="327322"/>
    <n v="3421068562"/>
    <n v="3421068562"/>
    <n v="546479"/>
    <n v="7886"/>
    <m/>
    <m/>
    <m/>
    <m/>
    <m/>
    <s v="2024-10-21 15:02:32Z"/>
    <m/>
    <m/>
    <s v="18314C916D674B76B390EB165C55EBD1"/>
    <s v="8B18E1BD1A234AA197396C70582C45BE"/>
    <m/>
    <n v="1"/>
    <m/>
    <s v="false"/>
    <n v="0"/>
    <s v="NA"/>
    <s v="NA"/>
    <s v="BRL"/>
    <m/>
    <s v="003002970"/>
    <s v="BRA"/>
    <s v="003002970"/>
    <m/>
    <s v="Faturado"/>
    <m/>
  </r>
  <r>
    <s v="Marketplace"/>
    <x v="137"/>
    <n v="514549"/>
    <d v="2024-10-21T00:00:00"/>
    <x v="137"/>
    <s v="Carolina Ayumi"/>
    <s v="Ban"/>
    <n v="35343046835"/>
    <s v="banayumi@gmail.com"/>
    <n v="5511986868201"/>
    <s v="SP"/>
    <s v="São Paulo"/>
    <n v="5188600009311"/>
    <s v="residential"/>
    <s v="Carolina Ayumi Ban"/>
    <s v="Rua Frei Caneca"/>
    <n v="955"/>
    <s v="Ap62"/>
    <s v="Consolação"/>
    <m/>
    <s v="01307-003"/>
    <s v="Jadlog"/>
    <s v="PN Jadlog"/>
    <s v="2024-10-24 15:02:28Z"/>
    <s v="3bd"/>
    <s v="Faturado"/>
    <s v="2024-10-23 14:54:35Z"/>
    <s v="cpc"/>
    <s v="meta"/>
    <s v="[GE] [Vendas] Remarketing"/>
    <x v="1"/>
    <s v="Mastercard"/>
    <n v="1"/>
    <n v="100.31"/>
    <n v="3"/>
    <n v="1006"/>
    <s v="/10/76/79/89/"/>
    <x v="2"/>
    <x v="2"/>
    <n v="21.9"/>
    <n v="6.89"/>
    <s v="20.67"/>
    <s v="/gel-dental-natural-de-roma-e-melaleuca-90g/p"/>
    <m/>
    <m/>
    <m/>
    <m/>
    <s v="5.54"/>
    <n v="0"/>
    <s v="100.31"/>
    <s v="-153.59"/>
    <s v="Esquenta com 65% OFF, Primeira Compra, Frete grátis"/>
    <m/>
    <m/>
    <s v="06367100008853"/>
    <s v="tfddmr"/>
    <m/>
    <s v="Piatan"/>
    <s v="Obsolete"/>
    <m/>
    <m/>
    <m/>
    <m/>
    <m/>
    <s v="pagarme"/>
    <n v="327322"/>
    <n v="3421068562"/>
    <n v="3421068562"/>
    <n v="546479"/>
    <n v="7886"/>
    <m/>
    <m/>
    <m/>
    <m/>
    <m/>
    <s v="2024-10-21 15:02:32Z"/>
    <m/>
    <m/>
    <s v="18314C916D674B76B390EB165C55EBD1"/>
    <s v="8B18E1BD1A234AA197396C70582C45BE"/>
    <m/>
    <n v="1"/>
    <m/>
    <s v="false"/>
    <n v="0"/>
    <s v="NA"/>
    <s v="NA"/>
    <s v="BRL"/>
    <m/>
    <s v="003002970"/>
    <s v="BRA"/>
    <s v="003002970"/>
    <m/>
    <s v="Faturado"/>
    <m/>
  </r>
  <r>
    <s v="Marketplace"/>
    <x v="137"/>
    <n v="514549"/>
    <d v="2024-10-21T00:00:00"/>
    <x v="137"/>
    <s v="Carolina Ayumi"/>
    <s v="Ban"/>
    <n v="35343046835"/>
    <s v="banayumi@gmail.com"/>
    <n v="5511986868201"/>
    <s v="SP"/>
    <s v="São Paulo"/>
    <n v="5188600009311"/>
    <s v="residential"/>
    <s v="Carolina Ayumi Ban"/>
    <s v="Rua Frei Caneca"/>
    <n v="955"/>
    <s v="Ap62"/>
    <s v="Consolação"/>
    <m/>
    <s v="01307-003"/>
    <s v="Jadlog"/>
    <s v="PN Jadlog"/>
    <s v="2024-10-24 15:02:28Z"/>
    <s v="3bd"/>
    <s v="Faturado"/>
    <s v="2024-10-23 14:54:35Z"/>
    <s v="cpc"/>
    <s v="meta"/>
    <s v="[GE] [Vendas] Remarketing"/>
    <x v="1"/>
    <s v="Mastercard"/>
    <n v="1"/>
    <n v="100.31"/>
    <n v="1"/>
    <n v="142796"/>
    <s v="/10/76/79/87/"/>
    <x v="0"/>
    <x v="0"/>
    <n v="34.9"/>
    <n v="31.41"/>
    <s v="31.41"/>
    <s v="/sabonete-liquido-intimo-oleo-de-coco-aloe-vera-150-ml/p"/>
    <m/>
    <m/>
    <m/>
    <m/>
    <s v="1.87"/>
    <n v="0"/>
    <s v="100.31"/>
    <s v="-153.59"/>
    <s v="Esquenta com 65% OFF, Primeira Compra, Frete grátis"/>
    <m/>
    <m/>
    <s v="06367100008853"/>
    <s v="tfddmr"/>
    <m/>
    <s v="Piatan"/>
    <s v="Obsolete"/>
    <m/>
    <m/>
    <m/>
    <m/>
    <m/>
    <s v="pagarme"/>
    <n v="327322"/>
    <n v="3421068562"/>
    <n v="3421068562"/>
    <n v="546479"/>
    <n v="7886"/>
    <m/>
    <m/>
    <m/>
    <m/>
    <m/>
    <s v="2024-10-21 15:02:32Z"/>
    <m/>
    <m/>
    <s v="18314C916D674B76B390EB165C55EBD1"/>
    <s v="8B18E1BD1A234AA197396C70582C45BE"/>
    <m/>
    <n v="1"/>
    <m/>
    <s v="false"/>
    <n v="0"/>
    <s v="NA"/>
    <s v="NA"/>
    <s v="BRL"/>
    <m/>
    <s v="003002970"/>
    <s v="BRA"/>
    <s v="003002970"/>
    <m/>
    <s v="Faturado"/>
    <m/>
  </r>
  <r>
    <s v="Marketplace"/>
    <x v="138"/>
    <n v="514459"/>
    <d v="2024-10-19T00:00:00"/>
    <x v="138"/>
    <s v="Elizabeth"/>
    <s v="Souza"/>
    <n v="10055249809"/>
    <s v="lizcrisjo@hotmail.com"/>
    <n v="5511983674585"/>
    <s v="SP"/>
    <s v="Guarulhos"/>
    <n v="5138602997271"/>
    <s v="residential"/>
    <s v="Elizabeth  Souza"/>
    <s v="Rua Capivari"/>
    <n v="112"/>
    <m/>
    <s v="Jardim Paraíso"/>
    <m/>
    <s v="07143-430"/>
    <s v="Jadlog"/>
    <s v="PN Jadlog"/>
    <s v="2024-10-24 08:00:00Z"/>
    <s v="4bd"/>
    <s v="Faturado"/>
    <s v="2024-10-23 14:54:26Z"/>
    <s v="cpc_institucional"/>
    <s v="google"/>
    <m/>
    <x v="0"/>
    <s v="Visa"/>
    <n v="2"/>
    <n v="104.7"/>
    <n v="1"/>
    <n v="143121"/>
    <s v="/10/76/81/"/>
    <x v="12"/>
    <x v="12"/>
    <n v="69.8"/>
    <n v="69.8"/>
    <s v="69.8"/>
    <s v="/kit-sabonete-liquido-intimo-oleo-de-coco-melaleuca/p"/>
    <m/>
    <m/>
    <m/>
    <m/>
    <s v="13.14"/>
    <n v="0"/>
    <s v="104.7"/>
    <n v="0"/>
    <s v="Brinde Sacola Presenteável G, Frete grátis"/>
    <m/>
    <m/>
    <s v="06367100008847"/>
    <s v="tfddmr"/>
    <m/>
    <s v="Piatan"/>
    <s v="Obsolete"/>
    <m/>
    <m/>
    <m/>
    <m/>
    <m/>
    <s v="pagarme"/>
    <s v="017939"/>
    <n v="3412961246"/>
    <n v="3412961246"/>
    <n v="470598"/>
    <n v="4942"/>
    <m/>
    <m/>
    <m/>
    <m/>
    <m/>
    <s v="2024-10-19 16:53:21Z"/>
    <m/>
    <m/>
    <s v="6F66EC31AAA44ECC8A5B25DC29E528FB"/>
    <s v="B06D00383F184E759123DC04483758BB"/>
    <m/>
    <n v="1"/>
    <m/>
    <s v="false"/>
    <n v="0"/>
    <s v="NA"/>
    <s v="NA"/>
    <s v="BRL"/>
    <m/>
    <s v="003002964"/>
    <s v="BRA"/>
    <s v="003002964"/>
    <m/>
    <s v="Faturado"/>
    <m/>
  </r>
  <r>
    <s v="Marketplace"/>
    <x v="138"/>
    <n v="514459"/>
    <d v="2024-10-19T00:00:00"/>
    <x v="138"/>
    <s v="Elizabeth"/>
    <s v="Souza"/>
    <n v="10055249809"/>
    <s v="lizcrisjo@hotmail.com"/>
    <n v="5511983674585"/>
    <s v="SP"/>
    <s v="Guarulhos"/>
    <n v="5138602997271"/>
    <s v="residential"/>
    <s v="Elizabeth  Souza"/>
    <s v="Rua Capivari"/>
    <n v="112"/>
    <m/>
    <s v="Jardim Paraíso"/>
    <m/>
    <s v="07143-430"/>
    <s v="Jadlog"/>
    <s v="PN Jadlog"/>
    <s v="2024-10-24 08:00:00Z"/>
    <s v="4bd"/>
    <s v="Faturado"/>
    <s v="2024-10-23 14:54:26Z"/>
    <s v="cpc_institucional"/>
    <s v="google"/>
    <m/>
    <x v="0"/>
    <s v="Visa"/>
    <n v="2"/>
    <n v="104.7"/>
    <n v="1"/>
    <n v="142796"/>
    <s v="/10/76/79/87/"/>
    <x v="0"/>
    <x v="0"/>
    <n v="34.9"/>
    <n v="34.9"/>
    <s v="34.9"/>
    <s v="/sabonete-liquido-intimo-oleo-de-coco-aloe-vera-150-ml/p"/>
    <m/>
    <m/>
    <m/>
    <m/>
    <s v="6.57"/>
    <n v="0"/>
    <s v="104.7"/>
    <n v="0"/>
    <s v="Brinde Sacola Presenteável G, Frete grátis"/>
    <m/>
    <m/>
    <s v="06367100008847"/>
    <s v="tfddmr"/>
    <m/>
    <s v="Piatan"/>
    <s v="Obsolete"/>
    <m/>
    <m/>
    <m/>
    <m/>
    <m/>
    <s v="pagarme"/>
    <s v="017939"/>
    <n v="3412961246"/>
    <n v="3412961246"/>
    <n v="470598"/>
    <n v="4942"/>
    <m/>
    <m/>
    <m/>
    <m/>
    <m/>
    <s v="2024-10-19 16:53:21Z"/>
    <m/>
    <m/>
    <s v="6F66EC31AAA44ECC8A5B25DC29E528FB"/>
    <s v="B06D00383F184E759123DC04483758BB"/>
    <m/>
    <n v="1"/>
    <m/>
    <s v="false"/>
    <n v="0"/>
    <s v="NA"/>
    <s v="NA"/>
    <s v="BRL"/>
    <m/>
    <s v="003002964"/>
    <s v="BRA"/>
    <s v="003002964"/>
    <m/>
    <s v="Faturado"/>
    <m/>
  </r>
  <r>
    <s v="Marketplace"/>
    <x v="139"/>
    <n v="514547"/>
    <d v="2024-10-21T00:00:00"/>
    <x v="139"/>
    <s v="Maria Rosa"/>
    <s v="Baptista"/>
    <n v="69071128172"/>
    <s v="mariarosalima@hotmail.com"/>
    <n v="5521988470956"/>
    <s v="RJ"/>
    <s v="Rio de Janeiro"/>
    <n v="5188598216085"/>
    <s v="residential"/>
    <s v="Maria Rosa Baptista"/>
    <s v="Rua Gilberto Cardoso"/>
    <n v="200"/>
    <n v="903"/>
    <s v="Leblon"/>
    <m/>
    <s v="22430-070"/>
    <s v="Jadlog"/>
    <s v="PN Jadlog"/>
    <s v="2024-10-24 15:01:31Z"/>
    <s v="3bd"/>
    <s v="Faturado"/>
    <s v="2024-10-23 14:54:37Z"/>
    <s v="cpc"/>
    <s v="meta"/>
    <s v="[GE] [Vendas] Sazonais - Interesses"/>
    <x v="1"/>
    <s v="Visa"/>
    <n v="1"/>
    <n v="175.91"/>
    <n v="2"/>
    <n v="1006"/>
    <s v="/10/76/79/89/"/>
    <x v="2"/>
    <x v="2"/>
    <n v="21.9"/>
    <n v="6.89"/>
    <s v="13.78"/>
    <s v="/gel-dental-natural-de-roma-e-melaleuca-90g/p"/>
    <m/>
    <m/>
    <m/>
    <m/>
    <s v="7.77"/>
    <n v="0"/>
    <s v="175.91"/>
    <s v="-91.49"/>
    <s v="Esquenta com 65% OFF, Primeira Compra, Frete grátis, Compre e Ganhe"/>
    <m/>
    <m/>
    <s v="06367100008854"/>
    <s v="tfddmr"/>
    <m/>
    <s v="Piatan"/>
    <s v="Obsolete"/>
    <m/>
    <m/>
    <m/>
    <m/>
    <m/>
    <s v="pagarme"/>
    <n v="471622"/>
    <n v="3421065307"/>
    <n v="3421065307"/>
    <n v="499818"/>
    <n v="3041"/>
    <m/>
    <m/>
    <m/>
    <m/>
    <m/>
    <s v="2024-10-21 15:01:36Z"/>
    <m/>
    <m/>
    <s v="1DCBAF4CA0924ACC9C4502FBE393E390"/>
    <s v="D4722DF085664A93AE5382923F94FA1C"/>
    <m/>
    <n v="1"/>
    <m/>
    <s v="false"/>
    <n v="0"/>
    <s v="NA"/>
    <s v="NA"/>
    <s v="BRL"/>
    <m/>
    <s v="003002971"/>
    <s v="BRA"/>
    <s v="003002971"/>
    <m/>
    <s v="Faturado"/>
    <m/>
  </r>
  <r>
    <s v="Marketplace"/>
    <x v="139"/>
    <n v="514547"/>
    <d v="2024-10-21T00:00:00"/>
    <x v="139"/>
    <s v="Maria Rosa"/>
    <s v="Baptista"/>
    <n v="69071128172"/>
    <s v="mariarosalima@hotmail.com"/>
    <n v="5521988470956"/>
    <s v="RJ"/>
    <s v="Rio de Janeiro"/>
    <n v="5188598216085"/>
    <s v="residential"/>
    <s v="Maria Rosa Baptista"/>
    <s v="Rua Gilberto Cardoso"/>
    <n v="200"/>
    <n v="903"/>
    <s v="Leblon"/>
    <m/>
    <s v="22430-070"/>
    <s v="Jadlog"/>
    <s v="PN Jadlog"/>
    <s v="2024-10-24 15:01:31Z"/>
    <s v="3bd"/>
    <s v="Faturado"/>
    <s v="2024-10-23 14:54:37Z"/>
    <s v="cpc"/>
    <s v="meta"/>
    <s v="[GE] [Vendas] Sazonais - Interesses"/>
    <x v="1"/>
    <s v="Visa"/>
    <n v="1"/>
    <n v="175.91"/>
    <n v="2"/>
    <n v="1110"/>
    <s v="/10/76/79/89/"/>
    <x v="3"/>
    <x v="3"/>
    <n v="21.9"/>
    <n v="6.89"/>
    <s v="13.78"/>
    <s v="/gel-dental-natural-de-hortela-com-gengibre-e-melaleuca-90g/p"/>
    <m/>
    <m/>
    <m/>
    <m/>
    <s v="7.77"/>
    <n v="0"/>
    <s v="175.91"/>
    <s v="-91.49"/>
    <s v="Esquenta com 65% OFF, Primeira Compra, Frete grátis, Compre e Ganhe"/>
    <m/>
    <m/>
    <s v="06367100008854"/>
    <s v="tfddmr"/>
    <m/>
    <s v="Piatan"/>
    <s v="Obsolete"/>
    <m/>
    <m/>
    <m/>
    <m/>
    <m/>
    <s v="pagarme"/>
    <n v="471622"/>
    <n v="3421065307"/>
    <n v="3421065307"/>
    <n v="499818"/>
    <n v="3041"/>
    <m/>
    <m/>
    <m/>
    <m/>
    <m/>
    <s v="2024-10-21 15:01:36Z"/>
    <m/>
    <m/>
    <s v="1DCBAF4CA0924ACC9C4502FBE393E390"/>
    <s v="D4722DF085664A93AE5382923F94FA1C"/>
    <m/>
    <n v="1"/>
    <m/>
    <s v="false"/>
    <n v="0"/>
    <s v="NA"/>
    <s v="NA"/>
    <s v="BRL"/>
    <m/>
    <s v="003002971"/>
    <s v="BRA"/>
    <s v="003002971"/>
    <m/>
    <s v="Faturado"/>
    <m/>
  </r>
  <r>
    <s v="Marketplace"/>
    <x v="139"/>
    <n v="514547"/>
    <d v="2024-10-21T00:00:00"/>
    <x v="139"/>
    <s v="Maria Rosa"/>
    <s v="Baptista"/>
    <n v="69071128172"/>
    <s v="mariarosalima@hotmail.com"/>
    <n v="5521988470956"/>
    <s v="RJ"/>
    <s v="Rio de Janeiro"/>
    <n v="5188598216085"/>
    <s v="residential"/>
    <s v="Maria Rosa Baptista"/>
    <s v="Rua Gilberto Cardoso"/>
    <n v="200"/>
    <n v="903"/>
    <s v="Leblon"/>
    <m/>
    <s v="22430-070"/>
    <s v="Jadlog"/>
    <s v="PN Jadlog"/>
    <s v="2024-10-24 15:01:31Z"/>
    <s v="3bd"/>
    <s v="Faturado"/>
    <s v="2024-10-23 14:54:37Z"/>
    <s v="cpc"/>
    <s v="meta"/>
    <s v="[GE] [Vendas] Sazonais - Interesses"/>
    <x v="1"/>
    <s v="Visa"/>
    <n v="1"/>
    <n v="175.91"/>
    <n v="1"/>
    <n v="1095"/>
    <s v="/10/76/82/96/"/>
    <x v="30"/>
    <x v="30"/>
    <n v="129.9"/>
    <n v="116.91"/>
    <s v="116.91"/>
    <s v="/protetor-solar-mineral-sunveg-fps-70-50g/p"/>
    <m/>
    <m/>
    <m/>
    <m/>
    <s v="3.88"/>
    <n v="0"/>
    <s v="175.91"/>
    <s v="-91.49"/>
    <s v="Esquenta com 65% OFF, Primeira Compra, Frete grátis, Compre e Ganhe"/>
    <m/>
    <m/>
    <s v="06367100008854"/>
    <s v="tfddmr"/>
    <m/>
    <s v="Piatan"/>
    <s v="Obsolete"/>
    <m/>
    <m/>
    <m/>
    <m/>
    <m/>
    <s v="pagarme"/>
    <n v="471622"/>
    <n v="3421065307"/>
    <n v="3421065307"/>
    <n v="499818"/>
    <n v="3041"/>
    <m/>
    <m/>
    <m/>
    <m/>
    <m/>
    <s v="2024-10-21 15:01:36Z"/>
    <m/>
    <m/>
    <s v="1DCBAF4CA0924ACC9C4502FBE393E390"/>
    <s v="D4722DF085664A93AE5382923F94FA1C"/>
    <m/>
    <n v="1"/>
    <m/>
    <s v="false"/>
    <n v="0"/>
    <s v="NA"/>
    <s v="NA"/>
    <s v="BRL"/>
    <m/>
    <s v="003002971"/>
    <s v="BRA"/>
    <s v="003002971"/>
    <m/>
    <s v="Faturado"/>
    <m/>
  </r>
  <r>
    <s v="Marketplace"/>
    <x v="139"/>
    <n v="514547"/>
    <d v="2024-10-21T00:00:00"/>
    <x v="139"/>
    <s v="Maria Rosa"/>
    <s v="Baptista"/>
    <n v="69071128172"/>
    <s v="mariarosalima@hotmail.com"/>
    <n v="5521988470956"/>
    <s v="RJ"/>
    <s v="Rio de Janeiro"/>
    <n v="5188598216085"/>
    <s v="residential"/>
    <s v="Maria Rosa Baptista"/>
    <s v="Rua Gilberto Cardoso"/>
    <n v="200"/>
    <n v="903"/>
    <s v="Leblon"/>
    <m/>
    <s v="22430-070"/>
    <s v="Jadlog"/>
    <s v="PN Jadlog"/>
    <s v="2024-10-24 15:01:31Z"/>
    <s v="3bd"/>
    <s v="Faturado"/>
    <s v="2024-10-23 14:54:37Z"/>
    <s v="cpc"/>
    <s v="meta"/>
    <s v="[GE] [Vendas] Sazonais - Interesses"/>
    <x v="1"/>
    <s v="Visa"/>
    <n v="1"/>
    <n v="175.91"/>
    <n v="1"/>
    <n v="142828"/>
    <s v="/10/76/79/87/"/>
    <x v="21"/>
    <x v="21"/>
    <n v="49.9"/>
    <n v="31.44"/>
    <s v="31.44"/>
    <s v="/sabonete-intimo-feminino-em-barra-oleo-de-melaleuca-aloe-vera-80g/p"/>
    <m/>
    <m/>
    <m/>
    <m/>
    <s v="1.05"/>
    <n v="0"/>
    <s v="175.91"/>
    <s v="-91.49"/>
    <s v="Esquenta com 65% OFF, Primeira Compra, Frete grátis, Compre e Ganhe"/>
    <m/>
    <m/>
    <s v="06367100008854"/>
    <s v="tfddmr"/>
    <m/>
    <s v="Piatan"/>
    <s v="Obsolete"/>
    <m/>
    <m/>
    <m/>
    <m/>
    <m/>
    <s v="pagarme"/>
    <n v="471622"/>
    <n v="3421065307"/>
    <n v="3421065307"/>
    <n v="499818"/>
    <n v="3041"/>
    <m/>
    <m/>
    <m/>
    <m/>
    <m/>
    <s v="2024-10-21 15:01:36Z"/>
    <m/>
    <m/>
    <s v="1DCBAF4CA0924ACC9C4502FBE393E390"/>
    <s v="D4722DF085664A93AE5382923F94FA1C"/>
    <m/>
    <n v="1"/>
    <m/>
    <s v="false"/>
    <n v="0"/>
    <s v="NA"/>
    <s v="NA"/>
    <s v="BRL"/>
    <m/>
    <s v="003002971"/>
    <s v="BRA"/>
    <s v="003002971"/>
    <m/>
    <s v="Faturado"/>
    <m/>
  </r>
  <r>
    <s v="Marketplace"/>
    <x v="140"/>
    <n v="514545"/>
    <d v="2024-10-21T00:00:00"/>
    <x v="140"/>
    <s v="Gildo "/>
    <s v="Costa Dias"/>
    <n v="25549723387"/>
    <s v="gildocostadias@gmail.com"/>
    <n v="5598987375347"/>
    <s v="MA"/>
    <s v="São Luís"/>
    <n v="5188598741034"/>
    <s v="residential"/>
    <s v="Gildo  Costa Dias"/>
    <s v="Rua da Cerâmica"/>
    <s v="912-A "/>
    <s v="Salão d Gildo "/>
    <s v="João Paulo"/>
    <m/>
    <s v="65040-430"/>
    <s v="PAC"/>
    <s v="PN Correios PAC"/>
    <s v="2024-10-31 14:51:41Z"/>
    <s v="8bd"/>
    <s v="Faturado"/>
    <s v="2024-10-25 09:26:12Z"/>
    <m/>
    <m/>
    <m/>
    <x v="1"/>
    <s v="Pix"/>
    <n v="1"/>
    <n v="130.53"/>
    <n v="2"/>
    <n v="1111"/>
    <s v="/10/76/79/89/"/>
    <x v="6"/>
    <x v="6"/>
    <n v="21.9"/>
    <n v="6.2"/>
    <s v="12.4"/>
    <s v="/gel-dental-natural-de-carvao-ativado-90g/p"/>
    <m/>
    <m/>
    <m/>
    <m/>
    <s v="4.37"/>
    <n v="0"/>
    <s v="130.53"/>
    <s v="-330.27"/>
    <s v="Esquenta com 65% OFF, A Vista, Primeira Compra, Frete grátis"/>
    <m/>
    <m/>
    <s v="AK592739292BR"/>
    <s v="tfddmr"/>
    <m/>
    <s v="Piatan"/>
    <s v="Obsolete"/>
    <m/>
    <m/>
    <m/>
    <m/>
    <m/>
    <s v="pagarme"/>
    <m/>
    <n v="3421028736"/>
    <m/>
    <m/>
    <m/>
    <m/>
    <m/>
    <m/>
    <m/>
    <m/>
    <s v="2024-10-21 14:51:48Z"/>
    <m/>
    <m/>
    <s v="56E833AA099541D3ADA86305D7DDC8A4"/>
    <s v="527200835CB34818ACA72ED5BEF7F216"/>
    <m/>
    <n v="1"/>
    <m/>
    <s v="false"/>
    <n v="0"/>
    <s v="NA"/>
    <s v="NA"/>
    <s v="BRL"/>
    <m/>
    <s v="003002990"/>
    <s v="BRA"/>
    <s v="003002990"/>
    <m/>
    <s v="Faturado"/>
    <m/>
  </r>
  <r>
    <s v="Marketplace"/>
    <x v="140"/>
    <n v="514545"/>
    <d v="2024-10-21T00:00:00"/>
    <x v="140"/>
    <s v="Gildo "/>
    <s v="Costa Dias"/>
    <n v="25549723387"/>
    <s v="gildocostadias@gmail.com"/>
    <n v="5598987375347"/>
    <s v="MA"/>
    <s v="São Luís"/>
    <n v="5188598741034"/>
    <s v="residential"/>
    <s v="Gildo  Costa Dias"/>
    <s v="Rua da Cerâmica"/>
    <s v="912-A "/>
    <s v="Salão d Gildo "/>
    <s v="João Paulo"/>
    <m/>
    <s v="65040-430"/>
    <s v="PAC"/>
    <s v="PN Correios PAC"/>
    <s v="2024-10-31 14:51:41Z"/>
    <s v="8bd"/>
    <s v="Faturado"/>
    <s v="2024-10-25 09:26:12Z"/>
    <m/>
    <m/>
    <m/>
    <x v="1"/>
    <s v="Pix"/>
    <n v="1"/>
    <n v="130.53"/>
    <n v="2"/>
    <n v="1110"/>
    <s v="/10/76/79/89/"/>
    <x v="3"/>
    <x v="3"/>
    <n v="21.9"/>
    <n v="6.2"/>
    <s v="12.4"/>
    <s v="/gel-dental-natural-de-hortela-com-gengibre-e-melaleuca-90g/p"/>
    <m/>
    <m/>
    <m/>
    <m/>
    <s v="4.37"/>
    <n v="0"/>
    <s v="130.53"/>
    <s v="-330.27"/>
    <s v="Esquenta com 65% OFF, A Vista, Primeira Compra, Frete grátis"/>
    <m/>
    <m/>
    <s v="AK592739292BR"/>
    <s v="tfddmr"/>
    <m/>
    <s v="Piatan"/>
    <s v="Obsolete"/>
    <m/>
    <m/>
    <m/>
    <m/>
    <m/>
    <s v="pagarme"/>
    <m/>
    <n v="3421028736"/>
    <m/>
    <m/>
    <m/>
    <m/>
    <m/>
    <m/>
    <m/>
    <m/>
    <s v="2024-10-21 14:51:48Z"/>
    <m/>
    <m/>
    <s v="56E833AA099541D3ADA86305D7DDC8A4"/>
    <s v="527200835CB34818ACA72ED5BEF7F216"/>
    <m/>
    <n v="1"/>
    <m/>
    <s v="false"/>
    <n v="0"/>
    <s v="NA"/>
    <s v="NA"/>
    <s v="BRL"/>
    <m/>
    <s v="003002990"/>
    <s v="BRA"/>
    <s v="003002990"/>
    <m/>
    <s v="Faturado"/>
    <m/>
  </r>
  <r>
    <s v="Marketplace"/>
    <x v="140"/>
    <n v="514545"/>
    <d v="2024-10-21T00:00:00"/>
    <x v="140"/>
    <s v="Gildo "/>
    <s v="Costa Dias"/>
    <n v="25549723387"/>
    <s v="gildocostadias@gmail.com"/>
    <n v="5598987375347"/>
    <s v="MA"/>
    <s v="São Luís"/>
    <n v="5188598741034"/>
    <s v="residential"/>
    <s v="Gildo  Costa Dias"/>
    <s v="Rua da Cerâmica"/>
    <s v="912-A "/>
    <s v="Salão d Gildo "/>
    <s v="João Paulo"/>
    <m/>
    <s v="65040-430"/>
    <s v="PAC"/>
    <s v="PN Correios PAC"/>
    <s v="2024-10-31 14:51:41Z"/>
    <s v="8bd"/>
    <s v="Faturado"/>
    <s v="2024-10-25 09:26:12Z"/>
    <m/>
    <m/>
    <m/>
    <x v="1"/>
    <s v="Pix"/>
    <n v="1"/>
    <n v="130.53"/>
    <n v="2"/>
    <n v="1006"/>
    <s v="/10/76/79/89/"/>
    <x v="2"/>
    <x v="2"/>
    <n v="21.9"/>
    <n v="6.2"/>
    <s v="12.4"/>
    <s v="/gel-dental-natural-de-roma-e-melaleuca-90g/p"/>
    <m/>
    <m/>
    <m/>
    <m/>
    <s v="4.37"/>
    <n v="0"/>
    <s v="130.53"/>
    <s v="-330.27"/>
    <s v="Esquenta com 65% OFF, A Vista, Primeira Compra, Frete grátis"/>
    <m/>
    <m/>
    <s v="AK592739292BR"/>
    <s v="tfddmr"/>
    <m/>
    <s v="Piatan"/>
    <s v="Obsolete"/>
    <m/>
    <m/>
    <m/>
    <m/>
    <m/>
    <s v="pagarme"/>
    <m/>
    <n v="3421028736"/>
    <m/>
    <m/>
    <m/>
    <m/>
    <m/>
    <m/>
    <m/>
    <m/>
    <s v="2024-10-21 14:51:48Z"/>
    <m/>
    <m/>
    <s v="56E833AA099541D3ADA86305D7DDC8A4"/>
    <s v="527200835CB34818ACA72ED5BEF7F216"/>
    <m/>
    <n v="1"/>
    <m/>
    <s v="false"/>
    <n v="0"/>
    <s v="NA"/>
    <s v="NA"/>
    <s v="BRL"/>
    <m/>
    <s v="003002990"/>
    <s v="BRA"/>
    <s v="003002990"/>
    <m/>
    <s v="Faturado"/>
    <m/>
  </r>
  <r>
    <s v="Marketplace"/>
    <x v="140"/>
    <n v="514545"/>
    <d v="2024-10-21T00:00:00"/>
    <x v="140"/>
    <s v="Gildo "/>
    <s v="Costa Dias"/>
    <n v="25549723387"/>
    <s v="gildocostadias@gmail.com"/>
    <n v="5598987375347"/>
    <s v="MA"/>
    <s v="São Luís"/>
    <n v="5188598741034"/>
    <s v="residential"/>
    <s v="Gildo  Costa Dias"/>
    <s v="Rua da Cerâmica"/>
    <s v="912-A "/>
    <s v="Salão d Gildo "/>
    <s v="João Paulo"/>
    <m/>
    <s v="65040-430"/>
    <s v="PAC"/>
    <s v="PN Correios PAC"/>
    <s v="2024-10-31 14:51:41Z"/>
    <s v="8bd"/>
    <s v="Faturado"/>
    <s v="2024-10-25 09:26:12Z"/>
    <m/>
    <m/>
    <m/>
    <x v="1"/>
    <s v="Pix"/>
    <n v="1"/>
    <n v="130.53"/>
    <n v="3"/>
    <n v="2103"/>
    <s v="/10/76/78/221/"/>
    <x v="14"/>
    <x v="14"/>
    <n v="59.9"/>
    <n v="16.97"/>
    <s v="50.91"/>
    <s v="/mascara-capilar-detox-piatan-280g/p"/>
    <m/>
    <m/>
    <m/>
    <m/>
    <s v="6.62"/>
    <n v="0"/>
    <s v="130.53"/>
    <s v="-330.27"/>
    <s v="Esquenta com 65% OFF, A Vista, Primeira Compra, Frete grátis"/>
    <m/>
    <m/>
    <s v="AK592739292BR"/>
    <s v="tfddmr"/>
    <m/>
    <s v="Piatan"/>
    <s v="Obsolete"/>
    <m/>
    <m/>
    <m/>
    <m/>
    <m/>
    <s v="pagarme"/>
    <m/>
    <n v="3421028736"/>
    <m/>
    <m/>
    <m/>
    <m/>
    <m/>
    <m/>
    <m/>
    <m/>
    <s v="2024-10-21 14:51:48Z"/>
    <m/>
    <m/>
    <s v="56E833AA099541D3ADA86305D7DDC8A4"/>
    <s v="527200835CB34818ACA72ED5BEF7F216"/>
    <m/>
    <n v="1"/>
    <m/>
    <s v="false"/>
    <n v="0"/>
    <s v="NA"/>
    <s v="NA"/>
    <s v="BRL"/>
    <m/>
    <s v="003002990"/>
    <s v="BRA"/>
    <s v="003002990"/>
    <m/>
    <s v="Faturado"/>
    <m/>
  </r>
  <r>
    <s v="Marketplace"/>
    <x v="140"/>
    <n v="514545"/>
    <d v="2024-10-21T00:00:00"/>
    <x v="140"/>
    <s v="Gildo "/>
    <s v="Costa Dias"/>
    <n v="25549723387"/>
    <s v="gildocostadias@gmail.com"/>
    <n v="5598987375347"/>
    <s v="MA"/>
    <s v="São Luís"/>
    <n v="5188598741034"/>
    <s v="residential"/>
    <s v="Gildo  Costa Dias"/>
    <s v="Rua da Cerâmica"/>
    <s v="912-A "/>
    <s v="Salão d Gildo "/>
    <s v="João Paulo"/>
    <m/>
    <s v="65040-430"/>
    <s v="PAC"/>
    <s v="PN Correios PAC"/>
    <s v="2024-10-31 14:51:41Z"/>
    <s v="8bd"/>
    <s v="Faturado"/>
    <s v="2024-10-25 09:26:12Z"/>
    <m/>
    <m/>
    <m/>
    <x v="1"/>
    <s v="Pix"/>
    <n v="1"/>
    <n v="130.53"/>
    <n v="3"/>
    <n v="2201"/>
    <s v="/10/76/78/223/"/>
    <x v="17"/>
    <x v="17"/>
    <n v="49.9"/>
    <n v="14.14"/>
    <s v="42.42"/>
    <s v="/shampoo-hidrata-para-cabelos-ressecados-e-com-quimica-300ml/p"/>
    <m/>
    <m/>
    <m/>
    <m/>
    <s v="6.55"/>
    <n v="0"/>
    <s v="130.53"/>
    <s v="-330.27"/>
    <s v="Esquenta com 65% OFF, A Vista, Primeira Compra, Frete grátis"/>
    <m/>
    <m/>
    <s v="AK592739292BR"/>
    <s v="tfddmr"/>
    <m/>
    <s v="Piatan"/>
    <s v="Obsolete"/>
    <m/>
    <m/>
    <m/>
    <m/>
    <m/>
    <s v="pagarme"/>
    <m/>
    <n v="3421028736"/>
    <m/>
    <m/>
    <m/>
    <m/>
    <m/>
    <m/>
    <m/>
    <m/>
    <s v="2024-10-21 14:51:48Z"/>
    <m/>
    <m/>
    <s v="56E833AA099541D3ADA86305D7DDC8A4"/>
    <s v="527200835CB34818ACA72ED5BEF7F216"/>
    <m/>
    <n v="1"/>
    <m/>
    <s v="false"/>
    <n v="0"/>
    <s v="NA"/>
    <s v="NA"/>
    <s v="BRL"/>
    <m/>
    <s v="003002990"/>
    <s v="BRA"/>
    <s v="003002990"/>
    <m/>
    <s v="Faturado"/>
    <m/>
  </r>
  <r>
    <s v="Marketplace"/>
    <x v="141"/>
    <n v="514543"/>
    <d v="2024-10-21T00:00:00"/>
    <x v="141"/>
    <s v="Bianca"/>
    <s v="Mendes"/>
    <n v="39601591885"/>
    <s v="bianca.cms@outlook.com.br"/>
    <n v="5511980911212"/>
    <s v="SP"/>
    <s v="Mauá"/>
    <n v="5188582890936"/>
    <s v="residential"/>
    <s v="Bianca Mendes"/>
    <s v="Rua Santo Estêvão"/>
    <n v="95"/>
    <m/>
    <s v="Vila Bocaina"/>
    <m/>
    <s v="09310-490"/>
    <s v="Jadlog"/>
    <s v="PN Jadlog"/>
    <s v="2024-10-24 13:22:49Z"/>
    <s v="3bd"/>
    <s v="Faturado"/>
    <s v="2024-10-23 14:54:34Z"/>
    <m/>
    <m/>
    <m/>
    <x v="0"/>
    <s v="Pix"/>
    <n v="1"/>
    <n v="125.84"/>
    <n v="1"/>
    <n v="142817"/>
    <s v="/10/76/80/92/"/>
    <x v="5"/>
    <x v="5"/>
    <n v="99.9"/>
    <n v="31.46"/>
    <s v="31.46"/>
    <s v="/deo-colonia-splash-cereja-do-cerrado-120ml/p"/>
    <m/>
    <m/>
    <m/>
    <m/>
    <s v="5.63"/>
    <n v="0"/>
    <s v="125.84"/>
    <s v="-273.76"/>
    <s v="Esquenta com 65% OFF, A Vista, Frete grátis"/>
    <m/>
    <m/>
    <s v="06367100008852"/>
    <s v="tfddmr"/>
    <m/>
    <s v="Piatan"/>
    <s v="Obsolete"/>
    <m/>
    <m/>
    <m/>
    <m/>
    <m/>
    <s v="pagarme"/>
    <m/>
    <n v="3420728913"/>
    <m/>
    <m/>
    <m/>
    <m/>
    <m/>
    <m/>
    <m/>
    <m/>
    <s v="2024-10-21 13:22:51Z"/>
    <m/>
    <m/>
    <s v="397864D419D747DE97133D5AD0DBAB2D"/>
    <s v="B919139CD9D84DB9813F4C38B43B67F4"/>
    <m/>
    <n v="1"/>
    <m/>
    <s v="false"/>
    <n v="0"/>
    <s v="NA"/>
    <s v="NA"/>
    <s v="BRL"/>
    <m/>
    <s v="003002969"/>
    <s v="BRA"/>
    <s v="003002969"/>
    <m/>
    <s v="Faturado"/>
    <m/>
  </r>
  <r>
    <s v="Marketplace"/>
    <x v="141"/>
    <n v="514543"/>
    <d v="2024-10-21T00:00:00"/>
    <x v="141"/>
    <s v="Bianca"/>
    <s v="Mendes"/>
    <n v="39601591885"/>
    <s v="bianca.cms@outlook.com.br"/>
    <n v="5511980911212"/>
    <s v="SP"/>
    <s v="Mauá"/>
    <n v="5188582890936"/>
    <s v="residential"/>
    <s v="Bianca Mendes"/>
    <s v="Rua Santo Estêvão"/>
    <n v="95"/>
    <m/>
    <s v="Vila Bocaina"/>
    <m/>
    <s v="09310-490"/>
    <s v="Jadlog"/>
    <s v="PN Jadlog"/>
    <s v="2024-10-24 13:22:49Z"/>
    <s v="3bd"/>
    <s v="Faturado"/>
    <s v="2024-10-23 14:54:34Z"/>
    <m/>
    <m/>
    <m/>
    <x v="0"/>
    <s v="Pix"/>
    <n v="1"/>
    <n v="125.84"/>
    <n v="1"/>
    <n v="61030"/>
    <s v="/10/76/80/92/"/>
    <x v="11"/>
    <x v="11"/>
    <n v="99.9"/>
    <n v="31.46"/>
    <s v="31.46"/>
    <s v="/deo-colonia-splash-pitanga-120ml-piatan/p"/>
    <m/>
    <m/>
    <m/>
    <m/>
    <s v="5.62"/>
    <n v="0"/>
    <s v="125.84"/>
    <s v="-273.76"/>
    <s v="Esquenta com 65% OFF, A Vista, Frete grátis"/>
    <m/>
    <m/>
    <s v="06367100008852"/>
    <s v="tfddmr"/>
    <m/>
    <s v="Piatan"/>
    <s v="Obsolete"/>
    <m/>
    <m/>
    <m/>
    <m/>
    <m/>
    <s v="pagarme"/>
    <m/>
    <n v="3420728913"/>
    <m/>
    <m/>
    <m/>
    <m/>
    <m/>
    <m/>
    <m/>
    <m/>
    <s v="2024-10-21 13:22:51Z"/>
    <m/>
    <m/>
    <s v="397864D419D747DE97133D5AD0DBAB2D"/>
    <s v="B919139CD9D84DB9813F4C38B43B67F4"/>
    <m/>
    <n v="1"/>
    <m/>
    <s v="false"/>
    <n v="0"/>
    <s v="NA"/>
    <s v="NA"/>
    <s v="BRL"/>
    <m/>
    <s v="003002969"/>
    <s v="BRA"/>
    <s v="003002969"/>
    <m/>
    <s v="Faturado"/>
    <m/>
  </r>
  <r>
    <s v="Marketplace"/>
    <x v="141"/>
    <n v="514543"/>
    <d v="2024-10-21T00:00:00"/>
    <x v="141"/>
    <s v="Bianca"/>
    <s v="Mendes"/>
    <n v="39601591885"/>
    <s v="bianca.cms@outlook.com.br"/>
    <n v="5511980911212"/>
    <s v="SP"/>
    <s v="Mauá"/>
    <n v="5188582890936"/>
    <s v="residential"/>
    <s v="Bianca Mendes"/>
    <s v="Rua Santo Estêvão"/>
    <n v="95"/>
    <m/>
    <s v="Vila Bocaina"/>
    <m/>
    <s v="09310-490"/>
    <s v="Jadlog"/>
    <s v="PN Jadlog"/>
    <s v="2024-10-24 13:22:49Z"/>
    <s v="3bd"/>
    <s v="Faturado"/>
    <s v="2024-10-23 14:54:34Z"/>
    <m/>
    <m/>
    <m/>
    <x v="0"/>
    <s v="Pix"/>
    <n v="1"/>
    <n v="125.84"/>
    <n v="1"/>
    <n v="61010"/>
    <s v="/10/76/80/92/"/>
    <x v="7"/>
    <x v="7"/>
    <n v="99.9"/>
    <n v="31.46"/>
    <s v="31.46"/>
    <s v="/deo-colonia-splash-jasmim-manaca-120ml-piatan/p"/>
    <m/>
    <m/>
    <m/>
    <m/>
    <s v="5.62"/>
    <n v="0"/>
    <s v="125.84"/>
    <s v="-273.76"/>
    <s v="Esquenta com 65% OFF, A Vista, Frete grátis"/>
    <m/>
    <m/>
    <s v="06367100008852"/>
    <s v="tfddmr"/>
    <m/>
    <s v="Piatan"/>
    <s v="Obsolete"/>
    <m/>
    <m/>
    <m/>
    <m/>
    <m/>
    <s v="pagarme"/>
    <m/>
    <n v="3420728913"/>
    <m/>
    <m/>
    <m/>
    <m/>
    <m/>
    <m/>
    <m/>
    <m/>
    <s v="2024-10-21 13:22:51Z"/>
    <m/>
    <m/>
    <s v="397864D419D747DE97133D5AD0DBAB2D"/>
    <s v="B919139CD9D84DB9813F4C38B43B67F4"/>
    <m/>
    <n v="1"/>
    <m/>
    <s v="false"/>
    <n v="0"/>
    <s v="NA"/>
    <s v="NA"/>
    <s v="BRL"/>
    <m/>
    <s v="003002969"/>
    <s v="BRA"/>
    <s v="003002969"/>
    <m/>
    <s v="Faturado"/>
    <m/>
  </r>
  <r>
    <s v="Marketplace"/>
    <x v="141"/>
    <n v="514543"/>
    <d v="2024-10-21T00:00:00"/>
    <x v="141"/>
    <s v="Bianca"/>
    <s v="Mendes"/>
    <n v="39601591885"/>
    <s v="bianca.cms@outlook.com.br"/>
    <n v="5511980911212"/>
    <s v="SP"/>
    <s v="Mauá"/>
    <n v="5188582890936"/>
    <s v="residential"/>
    <s v="Bianca Mendes"/>
    <s v="Rua Santo Estêvão"/>
    <n v="95"/>
    <m/>
    <s v="Vila Bocaina"/>
    <m/>
    <s v="09310-490"/>
    <s v="Jadlog"/>
    <s v="PN Jadlog"/>
    <s v="2024-10-24 13:22:49Z"/>
    <s v="3bd"/>
    <s v="Faturado"/>
    <s v="2024-10-23 14:54:34Z"/>
    <m/>
    <m/>
    <m/>
    <x v="0"/>
    <s v="Pix"/>
    <n v="1"/>
    <n v="125.84"/>
    <n v="1"/>
    <n v="61050"/>
    <s v="/10/76/80/92/"/>
    <x v="4"/>
    <x v="4"/>
    <n v="99.9"/>
    <n v="31.46"/>
    <s v="31.46"/>
    <s v="/deo-colonia-splash-seriguela-120ml-piatan/p"/>
    <m/>
    <m/>
    <m/>
    <m/>
    <s v="5.62"/>
    <n v="0"/>
    <s v="125.84"/>
    <s v="-273.76"/>
    <s v="Esquenta com 65% OFF, A Vista, Frete grátis"/>
    <m/>
    <m/>
    <s v="06367100008852"/>
    <s v="tfddmr"/>
    <m/>
    <s v="Piatan"/>
    <s v="Obsolete"/>
    <m/>
    <m/>
    <m/>
    <m/>
    <m/>
    <s v="pagarme"/>
    <m/>
    <n v="3420728913"/>
    <m/>
    <m/>
    <m/>
    <m/>
    <m/>
    <m/>
    <m/>
    <m/>
    <s v="2024-10-21 13:22:51Z"/>
    <m/>
    <m/>
    <s v="397864D419D747DE97133D5AD0DBAB2D"/>
    <s v="B919139CD9D84DB9813F4C38B43B67F4"/>
    <m/>
    <n v="1"/>
    <m/>
    <s v="false"/>
    <n v="0"/>
    <s v="NA"/>
    <s v="NA"/>
    <s v="BRL"/>
    <m/>
    <s v="003002969"/>
    <s v="BRA"/>
    <s v="003002969"/>
    <m/>
    <s v="Faturado"/>
    <m/>
  </r>
  <r>
    <s v="Marketplace"/>
    <x v="142"/>
    <n v="514541"/>
    <d v="2024-10-21T00:00:00"/>
    <x v="142"/>
    <s v="Flavia"/>
    <s v="Dangelo"/>
    <n v="25392434878"/>
    <s v="flaviamoreiradangelo@gmail.com"/>
    <n v="5511945938471"/>
    <s v="SP"/>
    <s v="Cotia"/>
    <n v="5188581754041"/>
    <s v="residential"/>
    <s v="Flavia Dangelo"/>
    <s v="Alameda Mário Lago"/>
    <n v="40"/>
    <m/>
    <s v="Moinho Velho"/>
    <m/>
    <s v="06714-460"/>
    <s v="PAC"/>
    <s v="PN Correios PAC"/>
    <s v="2024-10-29 13:17:29Z"/>
    <s v="6bd"/>
    <s v="Faturado"/>
    <s v="2024-10-25 09:26:09Z"/>
    <m/>
    <m/>
    <m/>
    <x v="2"/>
    <s v="Mastercard"/>
    <n v="3"/>
    <n v="148.6"/>
    <n v="10"/>
    <n v="1110"/>
    <s v="/10/76/79/89/"/>
    <x v="3"/>
    <x v="3"/>
    <n v="21.9"/>
    <n v="7.43"/>
    <s v="74.3"/>
    <s v="/gel-dental-natural-de-hortela-com-gengibre-e-melaleuca-90g/p"/>
    <m/>
    <m/>
    <m/>
    <m/>
    <s v="10.95"/>
    <n v="0"/>
    <s v="148.6"/>
    <s v="-289.4"/>
    <s v="Esquenta com 65% OFF, Livelo, Frete grátis"/>
    <m/>
    <m/>
    <s v="AK592738561BR"/>
    <s v="tfddmr"/>
    <m/>
    <s v="Piatan"/>
    <s v="Obsolete"/>
    <m/>
    <m/>
    <m/>
    <m/>
    <m/>
    <s v="pagarme"/>
    <s v="015679"/>
    <n v="3420709978"/>
    <n v="3420709978"/>
    <n v="553636"/>
    <n v="1949"/>
    <m/>
    <m/>
    <m/>
    <m/>
    <m/>
    <s v="2024-10-21 13:17:31Z"/>
    <m/>
    <m/>
    <s v="F7F7556C67CD474593BB44A8C5C5C2AB"/>
    <s v="178941729B20466F80D2091B078784DC"/>
    <m/>
    <n v="1"/>
    <m/>
    <s v="false"/>
    <n v="0"/>
    <s v="NA"/>
    <s v="NA"/>
    <s v="BRL"/>
    <m/>
    <s v="003002989"/>
    <s v="BRA"/>
    <s v="003002989"/>
    <m/>
    <s v="Faturado"/>
    <m/>
  </r>
  <r>
    <s v="Marketplace"/>
    <x v="142"/>
    <n v="514541"/>
    <d v="2024-10-21T00:00:00"/>
    <x v="142"/>
    <s v="Flavia"/>
    <s v="Dangelo"/>
    <n v="25392434878"/>
    <s v="flaviamoreiradangelo@gmail.com"/>
    <n v="5511945938471"/>
    <s v="SP"/>
    <s v="Cotia"/>
    <n v="5188581754041"/>
    <s v="residential"/>
    <s v="Flavia Dangelo"/>
    <s v="Alameda Mário Lago"/>
    <n v="40"/>
    <m/>
    <s v="Moinho Velho"/>
    <m/>
    <s v="06714-460"/>
    <s v="PAC"/>
    <s v="PN Correios PAC"/>
    <s v="2024-10-29 13:17:29Z"/>
    <s v="6bd"/>
    <s v="Faturado"/>
    <s v="2024-10-25 09:26:09Z"/>
    <m/>
    <m/>
    <m/>
    <x v="2"/>
    <s v="Mastercard"/>
    <n v="3"/>
    <n v="148.6"/>
    <n v="10"/>
    <n v="1006"/>
    <s v="/10/76/79/89/"/>
    <x v="2"/>
    <x v="2"/>
    <n v="21.9"/>
    <n v="7.43"/>
    <s v="74.3"/>
    <s v="/gel-dental-natural-de-roma-e-melaleuca-90g/p"/>
    <m/>
    <m/>
    <m/>
    <m/>
    <s v="10.95"/>
    <n v="0"/>
    <s v="148.6"/>
    <s v="-289.4"/>
    <s v="Esquenta com 65% OFF, Livelo, Frete grátis"/>
    <m/>
    <m/>
    <s v="AK592738561BR"/>
    <s v="tfddmr"/>
    <m/>
    <s v="Piatan"/>
    <s v="Obsolete"/>
    <m/>
    <m/>
    <m/>
    <m/>
    <m/>
    <s v="pagarme"/>
    <s v="015679"/>
    <n v="3420709978"/>
    <n v="3420709978"/>
    <n v="553636"/>
    <n v="1949"/>
    <m/>
    <m/>
    <m/>
    <m/>
    <m/>
    <s v="2024-10-21 13:17:31Z"/>
    <m/>
    <m/>
    <s v="F7F7556C67CD474593BB44A8C5C5C2AB"/>
    <s v="178941729B20466F80D2091B078784DC"/>
    <m/>
    <n v="1"/>
    <m/>
    <s v="false"/>
    <n v="0"/>
    <s v="NA"/>
    <s v="NA"/>
    <s v="BRL"/>
    <m/>
    <s v="003002989"/>
    <s v="BRA"/>
    <s v="003002989"/>
    <m/>
    <s v="Faturado"/>
    <m/>
  </r>
  <r>
    <s v="Marketplace"/>
    <x v="143"/>
    <n v="514539"/>
    <d v="2024-10-21T00:00:00"/>
    <x v="143"/>
    <s v="LUCIANO "/>
    <s v="SIQUEIRA"/>
    <n v="11408454700"/>
    <s v="eulucianosiqueira@gmail.com"/>
    <n v="5592993140101"/>
    <s v="AM"/>
    <s v="Manaus"/>
    <n v="5188577983053"/>
    <s v="residential"/>
    <s v="LUCIANO  SIQUEIRA"/>
    <s v="Avenida Coronel Teixeira"/>
    <n v="6225"/>
    <s v="LONDON - T2 - 702"/>
    <s v="Ponta Negra"/>
    <m/>
    <s v="69037-000"/>
    <s v="Sedex"/>
    <s v="PN Correios Sedex"/>
    <s v="2024-10-24 12:56:02Z"/>
    <s v="3bd"/>
    <s v="Faturado"/>
    <s v="2024-10-25 09:26:07Z"/>
    <m/>
    <m/>
    <m/>
    <x v="1"/>
    <s v="Pix"/>
    <n v="1"/>
    <n v="342.55"/>
    <n v="4"/>
    <n v="1403"/>
    <s v="/10/76/79/88/"/>
    <x v="19"/>
    <x v="19"/>
    <n v="29.9"/>
    <n v="24.22"/>
    <s v="96.88"/>
    <s v="/desodorante-roll-on-feminino-75ml/p"/>
    <m/>
    <m/>
    <m/>
    <m/>
    <s v="17.31"/>
    <s v="17.31"/>
    <s v="342.55"/>
    <s v="-68.16"/>
    <s v="A Vista, Primeira Compra"/>
    <m/>
    <m/>
    <s v="AA329329992BR"/>
    <s v="tfddmr"/>
    <m/>
    <s v="Piatan"/>
    <s v="Obsolete"/>
    <m/>
    <m/>
    <m/>
    <m/>
    <m/>
    <s v="pagarme"/>
    <m/>
    <n v="3420623232"/>
    <m/>
    <m/>
    <m/>
    <m/>
    <m/>
    <m/>
    <m/>
    <m/>
    <s v="2024-10-21 12:56:19Z"/>
    <m/>
    <m/>
    <s v="E9C1EBECDC314EA38873BF88D29FDC4B"/>
    <s v="C5AA5B6C38494803AE68CEBCA70335C9"/>
    <m/>
    <n v="1"/>
    <m/>
    <s v="false"/>
    <n v="0"/>
    <s v="NA"/>
    <s v="NA"/>
    <s v="BRL"/>
    <m/>
    <s v="003002988"/>
    <s v="BRA"/>
    <s v="003002988"/>
    <m/>
    <s v="Faturado"/>
    <m/>
  </r>
  <r>
    <s v="Marketplace"/>
    <x v="143"/>
    <n v="514539"/>
    <d v="2024-10-21T00:00:00"/>
    <x v="143"/>
    <s v="LUCIANO "/>
    <s v="SIQUEIRA"/>
    <n v="11408454700"/>
    <s v="eulucianosiqueira@gmail.com"/>
    <n v="5592993140101"/>
    <s v="AM"/>
    <s v="Manaus"/>
    <n v="5188577983053"/>
    <s v="residential"/>
    <s v="LUCIANO  SIQUEIRA"/>
    <s v="Avenida Coronel Teixeira"/>
    <n v="6225"/>
    <s v="LONDON - T2 - 702"/>
    <s v="Ponta Negra"/>
    <m/>
    <s v="69037-000"/>
    <s v="Sedex"/>
    <s v="PN Correios Sedex"/>
    <s v="2024-10-24 12:56:02Z"/>
    <s v="3bd"/>
    <s v="Faturado"/>
    <s v="2024-10-25 09:26:07Z"/>
    <m/>
    <m/>
    <m/>
    <x v="1"/>
    <s v="Pix"/>
    <n v="1"/>
    <n v="342.55"/>
    <n v="4"/>
    <n v="5103"/>
    <s v="/10/76/79/88/"/>
    <x v="29"/>
    <x v="29"/>
    <n v="29.9"/>
    <n v="24.22"/>
    <s v="96.88"/>
    <s v="/desodorante-roll-on-masculino-75ml/p"/>
    <m/>
    <m/>
    <m/>
    <m/>
    <s v="17.3"/>
    <s v="17.3"/>
    <s v="342.55"/>
    <s v="-68.16"/>
    <s v="A Vista, Primeira Compra"/>
    <m/>
    <m/>
    <s v="AA329329992BR"/>
    <s v="tfddmr"/>
    <m/>
    <s v="Piatan"/>
    <s v="Obsolete"/>
    <m/>
    <m/>
    <m/>
    <m/>
    <m/>
    <s v="pagarme"/>
    <m/>
    <n v="3420623232"/>
    <m/>
    <m/>
    <m/>
    <m/>
    <m/>
    <m/>
    <m/>
    <m/>
    <s v="2024-10-21 12:56:19Z"/>
    <m/>
    <m/>
    <s v="E9C1EBECDC314EA38873BF88D29FDC4B"/>
    <s v="C5AA5B6C38494803AE68CEBCA70335C9"/>
    <m/>
    <n v="1"/>
    <m/>
    <s v="false"/>
    <n v="0"/>
    <s v="NA"/>
    <s v="NA"/>
    <s v="BRL"/>
    <m/>
    <s v="003002988"/>
    <s v="BRA"/>
    <s v="003002988"/>
    <m/>
    <s v="Faturado"/>
    <m/>
  </r>
  <r>
    <s v="Marketplace"/>
    <x v="143"/>
    <n v="514539"/>
    <d v="2024-10-21T00:00:00"/>
    <x v="143"/>
    <s v="LUCIANO "/>
    <s v="SIQUEIRA"/>
    <n v="11408454700"/>
    <s v="eulucianosiqueira@gmail.com"/>
    <n v="5592993140101"/>
    <s v="AM"/>
    <s v="Manaus"/>
    <n v="5188577983053"/>
    <s v="residential"/>
    <s v="LUCIANO  SIQUEIRA"/>
    <s v="Avenida Coronel Teixeira"/>
    <n v="6225"/>
    <s v="LONDON - T2 - 702"/>
    <s v="Ponta Negra"/>
    <m/>
    <s v="69037-000"/>
    <s v="Sedex"/>
    <s v="PN Correios Sedex"/>
    <s v="2024-10-24 12:56:02Z"/>
    <s v="3bd"/>
    <s v="Faturado"/>
    <s v="2024-10-25 09:26:07Z"/>
    <m/>
    <m/>
    <m/>
    <x v="1"/>
    <s v="Pix"/>
    <n v="1"/>
    <n v="342.55"/>
    <n v="4"/>
    <n v="1603"/>
    <s v="/10/76/79/88/"/>
    <x v="10"/>
    <x v="10"/>
    <n v="29.9"/>
    <n v="24.22"/>
    <s v="96.88"/>
    <s v="/desodorante-roll-on-unissex-75ml/p"/>
    <m/>
    <m/>
    <m/>
    <m/>
    <s v="17.3"/>
    <s v="17.3"/>
    <s v="342.55"/>
    <s v="-68.16"/>
    <s v="A Vista, Primeira Compra"/>
    <m/>
    <m/>
    <s v="AA329329992BR"/>
    <s v="tfddmr"/>
    <m/>
    <s v="Piatan"/>
    <s v="Obsolete"/>
    <m/>
    <m/>
    <m/>
    <m/>
    <m/>
    <s v="pagarme"/>
    <m/>
    <n v="3420623232"/>
    <m/>
    <m/>
    <m/>
    <m/>
    <m/>
    <m/>
    <m/>
    <m/>
    <s v="2024-10-21 12:56:19Z"/>
    <m/>
    <m/>
    <s v="E9C1EBECDC314EA38873BF88D29FDC4B"/>
    <s v="C5AA5B6C38494803AE68CEBCA70335C9"/>
    <m/>
    <n v="1"/>
    <m/>
    <s v="false"/>
    <n v="0"/>
    <s v="NA"/>
    <s v="NA"/>
    <s v="BRL"/>
    <m/>
    <s v="003002988"/>
    <s v="BRA"/>
    <s v="003002988"/>
    <m/>
    <s v="Faturado"/>
    <m/>
  </r>
  <r>
    <s v="Marketplace"/>
    <x v="144"/>
    <n v="514537"/>
    <d v="2024-10-21T00:00:00"/>
    <x v="144"/>
    <s v="Marta"/>
    <s v="Machado"/>
    <n v="55066682015"/>
    <s v="mfloresmachado@hotmail.com"/>
    <n v="5551992524211"/>
    <s v="RS"/>
    <s v="Porto Alegre"/>
    <n v="5135644701834"/>
    <s v="residential"/>
    <s v="Marta Adriana Flores Machado"/>
    <s v="Rua Sapê"/>
    <n v="730"/>
    <s v="ap. 421"/>
    <s v="Passo da Areia"/>
    <m/>
    <s v="91350-050"/>
    <s v="Jadlog"/>
    <s v="PN Jadlog2"/>
    <s v="2024-10-25 11:44:06Z"/>
    <s v="4bd"/>
    <s v="Faturado"/>
    <s v="2024-10-23 14:54:29Z"/>
    <s v="email"/>
    <s v="fidelizarmais"/>
    <s v="saldodepontos"/>
    <x v="0"/>
    <s v="Mastercard"/>
    <n v="1"/>
    <n v="99.82"/>
    <n v="2"/>
    <n v="2201"/>
    <s v="/10/76/78/223/"/>
    <x v="17"/>
    <x v="17"/>
    <n v="49.9"/>
    <n v="17.46"/>
    <s v="34.92"/>
    <s v="/shampoo-hidrata-para-cabelos-ressecados-e-com-quimica-300ml/p"/>
    <m/>
    <m/>
    <m/>
    <m/>
    <s v="6.79"/>
    <n v="0"/>
    <s v="99.82"/>
    <s v="-185.48"/>
    <s v="Esquenta com 65% OFF, Frete grátis"/>
    <m/>
    <m/>
    <s v="06367100008849"/>
    <s v="tfddmr"/>
    <m/>
    <s v="Piatan"/>
    <s v="Obsolete"/>
    <m/>
    <m/>
    <m/>
    <m/>
    <m/>
    <s v="pagarme"/>
    <s v="T66923"/>
    <n v="3420302564"/>
    <n v="3420302564"/>
    <n v="544915"/>
    <n v="7527"/>
    <m/>
    <m/>
    <m/>
    <m/>
    <m/>
    <s v="2024-10-21 11:44:10Z"/>
    <m/>
    <m/>
    <s v="3FE2072FA0D645F8B5A47A41EE8D0566"/>
    <s v="01DE0C442B07493792B8135956BF83EA"/>
    <m/>
    <n v="1"/>
    <m/>
    <s v="false"/>
    <n v="0"/>
    <s v="NA"/>
    <s v="NA"/>
    <s v="BRL"/>
    <m/>
    <s v="003002966"/>
    <s v="BRA"/>
    <s v="003002966"/>
    <m/>
    <s v="Faturado"/>
    <m/>
  </r>
  <r>
    <s v="Marketplace"/>
    <x v="144"/>
    <n v="514537"/>
    <d v="2024-10-21T00:00:00"/>
    <x v="144"/>
    <s v="Marta"/>
    <s v="Machado"/>
    <n v="55066682015"/>
    <s v="mfloresmachado@hotmail.com"/>
    <n v="5551992524211"/>
    <s v="RS"/>
    <s v="Porto Alegre"/>
    <n v="5135644701834"/>
    <s v="residential"/>
    <s v="Marta Adriana Flores Machado"/>
    <s v="Rua Sapê"/>
    <n v="730"/>
    <s v="ap. 421"/>
    <s v="Passo da Areia"/>
    <m/>
    <s v="91350-050"/>
    <s v="Jadlog"/>
    <s v="PN Jadlog2"/>
    <s v="2024-10-25 11:44:06Z"/>
    <s v="4bd"/>
    <s v="Faturado"/>
    <s v="2024-10-23 14:54:29Z"/>
    <s v="email"/>
    <s v="fidelizarmais"/>
    <s v="saldodepontos"/>
    <x v="0"/>
    <s v="Mastercard"/>
    <n v="1"/>
    <n v="99.82"/>
    <n v="1"/>
    <n v="1110"/>
    <s v="/10/76/79/89/"/>
    <x v="3"/>
    <x v="3"/>
    <n v="21.9"/>
    <n v="7.66"/>
    <s v="7.66"/>
    <s v="/gel-dental-natural-de-hortela-com-gengibre-e-melaleuca-90g/p"/>
    <m/>
    <m/>
    <m/>
    <m/>
    <s v="3.4"/>
    <n v="0"/>
    <s v="99.82"/>
    <s v="-185.48"/>
    <s v="Esquenta com 65% OFF, Frete grátis"/>
    <m/>
    <m/>
    <s v="06367100008849"/>
    <s v="tfddmr"/>
    <m/>
    <s v="Piatan"/>
    <s v="Obsolete"/>
    <m/>
    <m/>
    <m/>
    <m/>
    <m/>
    <s v="pagarme"/>
    <s v="T66923"/>
    <n v="3420302564"/>
    <n v="3420302564"/>
    <n v="544915"/>
    <n v="7527"/>
    <m/>
    <m/>
    <m/>
    <m/>
    <m/>
    <s v="2024-10-21 11:44:10Z"/>
    <m/>
    <m/>
    <s v="3FE2072FA0D645F8B5A47A41EE8D0566"/>
    <s v="01DE0C442B07493792B8135956BF83EA"/>
    <m/>
    <n v="1"/>
    <m/>
    <s v="false"/>
    <n v="0"/>
    <s v="NA"/>
    <s v="NA"/>
    <s v="BRL"/>
    <m/>
    <s v="003002966"/>
    <s v="BRA"/>
    <s v="003002966"/>
    <m/>
    <s v="Faturado"/>
    <m/>
  </r>
  <r>
    <s v="Marketplace"/>
    <x v="144"/>
    <n v="514537"/>
    <d v="2024-10-21T00:00:00"/>
    <x v="144"/>
    <s v="Marta"/>
    <s v="Machado"/>
    <n v="55066682015"/>
    <s v="mfloresmachado@hotmail.com"/>
    <n v="5551992524211"/>
    <s v="RS"/>
    <s v="Porto Alegre"/>
    <n v="5135644701834"/>
    <s v="residential"/>
    <s v="Marta Adriana Flores Machado"/>
    <s v="Rua Sapê"/>
    <n v="730"/>
    <s v="ap. 421"/>
    <s v="Passo da Areia"/>
    <m/>
    <s v="91350-050"/>
    <s v="Jadlog"/>
    <s v="PN Jadlog2"/>
    <s v="2024-10-25 11:44:06Z"/>
    <s v="4bd"/>
    <s v="Faturado"/>
    <s v="2024-10-23 14:54:29Z"/>
    <s v="email"/>
    <s v="fidelizarmais"/>
    <s v="saldodepontos"/>
    <x v="0"/>
    <s v="Mastercard"/>
    <n v="1"/>
    <n v="99.82"/>
    <n v="1"/>
    <n v="1006"/>
    <s v="/10/76/79/89/"/>
    <x v="2"/>
    <x v="2"/>
    <n v="21.9"/>
    <n v="7.66"/>
    <s v="7.66"/>
    <s v="/gel-dental-natural-de-roma-e-melaleuca-90g/p"/>
    <m/>
    <m/>
    <m/>
    <m/>
    <s v="3.4"/>
    <n v="0"/>
    <s v="99.82"/>
    <s v="-185.48"/>
    <s v="Esquenta com 65% OFF, Frete grátis"/>
    <m/>
    <m/>
    <s v="06367100008849"/>
    <s v="tfddmr"/>
    <m/>
    <s v="Piatan"/>
    <s v="Obsolete"/>
    <m/>
    <m/>
    <m/>
    <m/>
    <m/>
    <s v="pagarme"/>
    <s v="T66923"/>
    <n v="3420302564"/>
    <n v="3420302564"/>
    <n v="544915"/>
    <n v="7527"/>
    <m/>
    <m/>
    <m/>
    <m/>
    <m/>
    <s v="2024-10-21 11:44:10Z"/>
    <m/>
    <m/>
    <s v="3FE2072FA0D645F8B5A47A41EE8D0566"/>
    <s v="01DE0C442B07493792B8135956BF83EA"/>
    <m/>
    <n v="1"/>
    <m/>
    <s v="false"/>
    <n v="0"/>
    <s v="NA"/>
    <s v="NA"/>
    <s v="BRL"/>
    <m/>
    <s v="003002966"/>
    <s v="BRA"/>
    <s v="003002966"/>
    <m/>
    <s v="Faturado"/>
    <m/>
  </r>
  <r>
    <s v="Marketplace"/>
    <x v="144"/>
    <n v="514537"/>
    <d v="2024-10-21T00:00:00"/>
    <x v="144"/>
    <s v="Marta"/>
    <s v="Machado"/>
    <n v="55066682015"/>
    <s v="mfloresmachado@hotmail.com"/>
    <n v="5551992524211"/>
    <s v="RS"/>
    <s v="Porto Alegre"/>
    <n v="5135644701834"/>
    <s v="residential"/>
    <s v="Marta Adriana Flores Machado"/>
    <s v="Rua Sapê"/>
    <n v="730"/>
    <s v="ap. 421"/>
    <s v="Passo da Areia"/>
    <m/>
    <s v="91350-050"/>
    <s v="Jadlog"/>
    <s v="PN Jadlog2"/>
    <s v="2024-10-25 11:44:06Z"/>
    <s v="4bd"/>
    <s v="Faturado"/>
    <s v="2024-10-23 14:54:29Z"/>
    <s v="email"/>
    <s v="fidelizarmais"/>
    <s v="saldodepontos"/>
    <x v="0"/>
    <s v="Mastercard"/>
    <n v="1"/>
    <n v="99.82"/>
    <n v="1"/>
    <n v="1111"/>
    <s v="/10/76/79/89/"/>
    <x v="6"/>
    <x v="6"/>
    <n v="21.9"/>
    <n v="7.66"/>
    <s v="7.66"/>
    <s v="/gel-dental-natural-de-carvao-ativado-90g/p"/>
    <m/>
    <m/>
    <m/>
    <m/>
    <s v="3.4"/>
    <n v="0"/>
    <s v="99.82"/>
    <s v="-185.48"/>
    <s v="Esquenta com 65% OFF, Frete grátis"/>
    <m/>
    <m/>
    <s v="06367100008849"/>
    <s v="tfddmr"/>
    <m/>
    <s v="Piatan"/>
    <s v="Obsolete"/>
    <m/>
    <m/>
    <m/>
    <m/>
    <m/>
    <s v="pagarme"/>
    <s v="T66923"/>
    <n v="3420302564"/>
    <n v="3420302564"/>
    <n v="544915"/>
    <n v="7527"/>
    <m/>
    <m/>
    <m/>
    <m/>
    <m/>
    <s v="2024-10-21 11:44:10Z"/>
    <m/>
    <m/>
    <s v="3FE2072FA0D645F8B5A47A41EE8D0566"/>
    <s v="01DE0C442B07493792B8135956BF83EA"/>
    <m/>
    <n v="1"/>
    <m/>
    <s v="false"/>
    <n v="0"/>
    <s v="NA"/>
    <s v="NA"/>
    <s v="BRL"/>
    <m/>
    <s v="003002966"/>
    <s v="BRA"/>
    <s v="003002966"/>
    <m/>
    <s v="Faturado"/>
    <m/>
  </r>
  <r>
    <s v="Marketplace"/>
    <x v="144"/>
    <n v="514537"/>
    <d v="2024-10-21T00:00:00"/>
    <x v="144"/>
    <s v="Marta"/>
    <s v="Machado"/>
    <n v="55066682015"/>
    <s v="mfloresmachado@hotmail.com"/>
    <n v="5551992524211"/>
    <s v="RS"/>
    <s v="Porto Alegre"/>
    <n v="5135644701834"/>
    <s v="residential"/>
    <s v="Marta Adriana Flores Machado"/>
    <s v="Rua Sapê"/>
    <n v="730"/>
    <s v="ap. 421"/>
    <s v="Passo da Areia"/>
    <m/>
    <s v="91350-050"/>
    <s v="Jadlog"/>
    <s v="PN Jadlog2"/>
    <s v="2024-10-25 11:44:06Z"/>
    <s v="4bd"/>
    <s v="Faturado"/>
    <s v="2024-10-23 14:54:29Z"/>
    <s v="email"/>
    <s v="fidelizarmais"/>
    <s v="saldodepontos"/>
    <x v="0"/>
    <s v="Mastercard"/>
    <n v="1"/>
    <n v="99.82"/>
    <n v="2"/>
    <n v="2103"/>
    <s v="/10/76/78/221/"/>
    <x v="14"/>
    <x v="14"/>
    <n v="59.9"/>
    <n v="20.96"/>
    <s v="41.92"/>
    <s v="/mascara-capilar-detox-piatan-280g/p"/>
    <m/>
    <m/>
    <m/>
    <m/>
    <s v="6.88"/>
    <n v="0"/>
    <s v="99.82"/>
    <s v="-185.48"/>
    <s v="Esquenta com 65% OFF, Frete grátis"/>
    <m/>
    <m/>
    <s v="06367100008849"/>
    <s v="tfddmr"/>
    <m/>
    <s v="Piatan"/>
    <s v="Obsolete"/>
    <m/>
    <m/>
    <m/>
    <m/>
    <m/>
    <s v="pagarme"/>
    <s v="T66923"/>
    <n v="3420302564"/>
    <n v="3420302564"/>
    <n v="544915"/>
    <n v="7527"/>
    <m/>
    <m/>
    <m/>
    <m/>
    <m/>
    <s v="2024-10-21 11:44:10Z"/>
    <m/>
    <m/>
    <s v="3FE2072FA0D645F8B5A47A41EE8D0566"/>
    <s v="01DE0C442B07493792B8135956BF83EA"/>
    <m/>
    <n v="1"/>
    <m/>
    <s v="false"/>
    <n v="0"/>
    <s v="NA"/>
    <s v="NA"/>
    <s v="BRL"/>
    <m/>
    <s v="003002966"/>
    <s v="BRA"/>
    <s v="003002966"/>
    <m/>
    <s v="Faturado"/>
    <m/>
  </r>
  <r>
    <s v="Marketplace"/>
    <x v="145"/>
    <n v="514535"/>
    <d v="2024-10-21T00:00:00"/>
    <x v="145"/>
    <s v="Daniela"/>
    <s v="Scabello"/>
    <n v="32472637802"/>
    <s v="daniscabello@hotmail.com"/>
    <n v="5516997356405"/>
    <s v="SP"/>
    <s v="Araraquara"/>
    <n v="5188547704119"/>
    <s v="residential"/>
    <s v="Daniela Scabello"/>
    <s v="Avenida Rodrigo Fernando Grillo"/>
    <n v="587"/>
    <s v="apto 125 torre A4"/>
    <s v="Jardim dos Manacás"/>
    <m/>
    <s v="14801-534"/>
    <s v="Jadlog"/>
    <s v="PN Jadlog"/>
    <s v="2024-10-24 10:07:58Z"/>
    <s v="3bd"/>
    <s v="Faturado"/>
    <s v="2024-10-23 14:54:32Z"/>
    <s v="cpc"/>
    <s v="google"/>
    <m/>
    <x v="1"/>
    <s v="Mastercard"/>
    <n v="5"/>
    <n v="107.64"/>
    <n v="4"/>
    <n v="1603"/>
    <s v="/10/76/79/88/"/>
    <x v="10"/>
    <x v="10"/>
    <n v="29.9"/>
    <n v="26.91"/>
    <s v="107.64"/>
    <s v="/desodorante-roll-on-unissex-75ml/p"/>
    <m/>
    <m/>
    <m/>
    <m/>
    <s v="20.59"/>
    <n v="0"/>
    <s v="107.64"/>
    <s v="-11.96"/>
    <s v="Primeira Compra, Frete grátis"/>
    <m/>
    <m/>
    <s v="06367100008851"/>
    <s v="tfddmr"/>
    <m/>
    <s v="Piatan"/>
    <s v="Obsolete"/>
    <m/>
    <m/>
    <m/>
    <m/>
    <m/>
    <s v="pagarme"/>
    <n v="485544"/>
    <n v="3419894641"/>
    <n v="3419894641"/>
    <n v="523421"/>
    <n v="7393"/>
    <m/>
    <m/>
    <m/>
    <m/>
    <m/>
    <s v="2024-10-21 10:07:54Z"/>
    <m/>
    <m/>
    <s v="A7F91E3BE3954FC889EF7B999BAFC1C5"/>
    <s v="F7271D01E0434BB3ADBAADBE2B1ABFBE"/>
    <m/>
    <n v="1"/>
    <m/>
    <s v="false"/>
    <n v="0"/>
    <s v="NA"/>
    <s v="NA"/>
    <s v="BRL"/>
    <m/>
    <s v="003002968"/>
    <s v="BRA"/>
    <s v="003002968"/>
    <m/>
    <s v="Faturado"/>
    <m/>
  </r>
  <r>
    <s v="Marketplace"/>
    <x v="146"/>
    <n v="514533"/>
    <d v="2024-10-21T00:00:00"/>
    <x v="146"/>
    <s v="Eliane Brito"/>
    <s v="dos Santos"/>
    <n v="89401930406"/>
    <s v="eliane.elisol@gmail.com"/>
    <n v="5582999110264"/>
    <s v="AL"/>
    <s v="Arapiraca"/>
    <n v="5152477811718"/>
    <s v="residential"/>
    <s v="Eliane Brito dos Santos"/>
    <s v="Rua Santa Tereza"/>
    <n v="400"/>
    <s v="Casa"/>
    <s v="Baixa Grande"/>
    <m/>
    <s v="57307-155"/>
    <s v="Jadlog"/>
    <s v="PN Jadlog2"/>
    <s v="2024-11-04 08:00:00Z"/>
    <s v="10bd"/>
    <s v="Faturado"/>
    <s v="2024-10-23 14:54:30Z"/>
    <s v="cpc"/>
    <s v="meta"/>
    <s v="Nova [GE] [Vendas] Sazonais Estático - Full Adv+"/>
    <x v="0"/>
    <s v="Mastercard"/>
    <n v="1"/>
    <n v="111.52"/>
    <n v="5"/>
    <n v="1006"/>
    <s v="/10/76/79/89/"/>
    <x v="2"/>
    <x v="2"/>
    <n v="21.9"/>
    <n v="7.66"/>
    <s v="38.3"/>
    <s v="/gel-dental-natural-de-roma-e-melaleuca-90g/p"/>
    <m/>
    <m/>
    <m/>
    <m/>
    <s v="10.68"/>
    <n v="0"/>
    <s v="111.52"/>
    <s v="-207.28"/>
    <s v="Esquenta com 65% OFF, Frete grátis"/>
    <m/>
    <m/>
    <s v="06367100008850"/>
    <s v="tfddmr"/>
    <m/>
    <s v="Piatan"/>
    <s v="Obsolete"/>
    <m/>
    <m/>
    <m/>
    <m/>
    <m/>
    <s v="pagarme"/>
    <s v="018682"/>
    <n v="3419440776"/>
    <n v="3419440776"/>
    <n v="548474"/>
    <n v="7392"/>
    <m/>
    <m/>
    <m/>
    <m/>
    <m/>
    <s v="2024-10-21 07:56:45Z"/>
    <m/>
    <m/>
    <s v="C4AF4C8AF0344AA8912DD97B929A020C"/>
    <s v="02794B2151A1488CB524AFD8E85EE9A3"/>
    <m/>
    <n v="1"/>
    <m/>
    <s v="false"/>
    <n v="0"/>
    <s v="NA"/>
    <s v="NA"/>
    <s v="BRL"/>
    <m/>
    <s v="003002967"/>
    <s v="BRA"/>
    <s v="003002967"/>
    <m/>
    <s v="Faturado"/>
    <m/>
  </r>
  <r>
    <s v="Marketplace"/>
    <x v="146"/>
    <n v="514533"/>
    <d v="2024-10-21T00:00:00"/>
    <x v="146"/>
    <s v="Eliane Brito"/>
    <s v="dos Santos"/>
    <n v="89401930406"/>
    <s v="eliane.elisol@gmail.com"/>
    <n v="5582999110264"/>
    <s v="AL"/>
    <s v="Arapiraca"/>
    <n v="5152477811718"/>
    <s v="residential"/>
    <s v="Eliane Brito dos Santos"/>
    <s v="Rua Santa Tereza"/>
    <n v="400"/>
    <s v="Casa"/>
    <s v="Baixa Grande"/>
    <m/>
    <s v="57307-155"/>
    <s v="Jadlog"/>
    <s v="PN Jadlog2"/>
    <s v="2024-11-04 08:00:00Z"/>
    <s v="10bd"/>
    <s v="Faturado"/>
    <s v="2024-10-23 14:54:30Z"/>
    <s v="cpc"/>
    <s v="meta"/>
    <s v="Nova [GE] [Vendas] Sazonais Estático - Full Adv+"/>
    <x v="0"/>
    <s v="Mastercard"/>
    <n v="1"/>
    <n v="111.52"/>
    <n v="5"/>
    <n v="1110"/>
    <s v="/10/76/79/89/"/>
    <x v="3"/>
    <x v="3"/>
    <n v="21.9"/>
    <n v="7.66"/>
    <s v="38.3"/>
    <s v="/gel-dental-natural-de-hortela-com-gengibre-e-melaleuca-90g/p"/>
    <m/>
    <m/>
    <m/>
    <m/>
    <s v="10.69"/>
    <n v="0"/>
    <s v="111.52"/>
    <s v="-207.28"/>
    <s v="Esquenta com 65% OFF, Frete grátis"/>
    <m/>
    <m/>
    <s v="06367100008850"/>
    <s v="tfddmr"/>
    <m/>
    <s v="Piatan"/>
    <s v="Obsolete"/>
    <m/>
    <m/>
    <m/>
    <m/>
    <m/>
    <s v="pagarme"/>
    <s v="018682"/>
    <n v="3419440776"/>
    <n v="3419440776"/>
    <n v="548474"/>
    <n v="7392"/>
    <m/>
    <m/>
    <m/>
    <m/>
    <m/>
    <s v="2024-10-21 07:56:45Z"/>
    <m/>
    <m/>
    <s v="C4AF4C8AF0344AA8912DD97B929A020C"/>
    <s v="02794B2151A1488CB524AFD8E85EE9A3"/>
    <m/>
    <n v="1"/>
    <m/>
    <s v="false"/>
    <n v="0"/>
    <s v="NA"/>
    <s v="NA"/>
    <s v="BRL"/>
    <m/>
    <s v="003002967"/>
    <s v="BRA"/>
    <s v="003002967"/>
    <m/>
    <s v="Faturado"/>
    <m/>
  </r>
  <r>
    <s v="Marketplace"/>
    <x v="146"/>
    <n v="514533"/>
    <d v="2024-10-21T00:00:00"/>
    <x v="146"/>
    <s v="Eliane Brito"/>
    <s v="dos Santos"/>
    <n v="89401930406"/>
    <s v="eliane.elisol@gmail.com"/>
    <n v="5582999110264"/>
    <s v="AL"/>
    <s v="Arapiraca"/>
    <n v="5152477811718"/>
    <s v="residential"/>
    <s v="Eliane Brito dos Santos"/>
    <s v="Rua Santa Tereza"/>
    <n v="400"/>
    <s v="Casa"/>
    <s v="Baixa Grande"/>
    <m/>
    <s v="57307-155"/>
    <s v="Jadlog"/>
    <s v="PN Jadlog2"/>
    <s v="2024-11-04 08:00:00Z"/>
    <s v="10bd"/>
    <s v="Faturado"/>
    <s v="2024-10-23 14:54:30Z"/>
    <s v="cpc"/>
    <s v="meta"/>
    <s v="Nova [GE] [Vendas] Sazonais Estático - Full Adv+"/>
    <x v="0"/>
    <s v="Mastercard"/>
    <n v="1"/>
    <n v="111.52"/>
    <n v="2"/>
    <n v="2201"/>
    <s v="/10/76/78/223/"/>
    <x v="17"/>
    <x v="17"/>
    <n v="49.9"/>
    <n v="17.46"/>
    <s v="34.92"/>
    <s v="/shampoo-hidrata-para-cabelos-ressecados-e-com-quimica-300ml/p"/>
    <m/>
    <m/>
    <m/>
    <m/>
    <s v="4.27"/>
    <n v="0"/>
    <s v="111.52"/>
    <s v="-207.28"/>
    <s v="Esquenta com 65% OFF, Frete grátis"/>
    <m/>
    <m/>
    <s v="06367100008850"/>
    <s v="tfddmr"/>
    <m/>
    <s v="Piatan"/>
    <s v="Obsolete"/>
    <m/>
    <m/>
    <m/>
    <m/>
    <m/>
    <s v="pagarme"/>
    <s v="018682"/>
    <n v="3419440776"/>
    <n v="3419440776"/>
    <n v="548474"/>
    <n v="7392"/>
    <m/>
    <m/>
    <m/>
    <m/>
    <m/>
    <s v="2024-10-21 07:56:45Z"/>
    <m/>
    <m/>
    <s v="C4AF4C8AF0344AA8912DD97B929A020C"/>
    <s v="02794B2151A1488CB524AFD8E85EE9A3"/>
    <m/>
    <n v="1"/>
    <m/>
    <s v="false"/>
    <n v="0"/>
    <s v="NA"/>
    <s v="NA"/>
    <s v="BRL"/>
    <m/>
    <s v="003002967"/>
    <s v="BRA"/>
    <s v="003002967"/>
    <m/>
    <s v="Faturado"/>
    <m/>
  </r>
  <r>
    <s v="Marketplace"/>
    <x v="147"/>
    <n v="514531"/>
    <d v="2024-10-21T00:00:00"/>
    <x v="147"/>
    <s v="Julia"/>
    <s v="Rocha"/>
    <n v="30855545801"/>
    <s v="juliaguedesdarocha@gmail.com"/>
    <n v="5511982618213"/>
    <s v="SP"/>
    <s v="São Paulo"/>
    <n v="5188449428121"/>
    <s v="residential"/>
    <s v="Julia Rocha"/>
    <s v="Rua Morgado de Mateus"/>
    <n v="35"/>
    <s v="ap 24"/>
    <s v="Vila Mariana"/>
    <m/>
    <s v="04015-050"/>
    <s v="Jadlog"/>
    <s v="PN Jadlog"/>
    <s v="2024-10-24 08:00:00Z"/>
    <s v="3bd"/>
    <s v="Faturado"/>
    <s v="2024-10-21 15:27:04Z"/>
    <s v="cpc"/>
    <s v="meta"/>
    <s v="[GE] [Vendas] Sazonais - Catálogo Adv+"/>
    <x v="0"/>
    <s v="Visa"/>
    <n v="1"/>
    <n v="294.76"/>
    <n v="1"/>
    <n v="142817"/>
    <s v="/10/76/80/92/"/>
    <x v="5"/>
    <x v="5"/>
    <n v="99.9"/>
    <n v="34.96"/>
    <s v="34.96"/>
    <s v="/deo-colonia-splash-cereja-do-cerrado-120ml/p"/>
    <m/>
    <m/>
    <m/>
    <m/>
    <s v="20.95"/>
    <n v="0"/>
    <s v="294.76"/>
    <s v="-64.94"/>
    <s v="Esquenta com 65% OFF, Frete grátis"/>
    <m/>
    <m/>
    <s v="06367100008819"/>
    <s v="tfddmr"/>
    <m/>
    <s v="Piatan"/>
    <s v="Obsolete"/>
    <m/>
    <m/>
    <m/>
    <m/>
    <m/>
    <s v="pagarme"/>
    <n v="673333"/>
    <n v="3419145029"/>
    <n v="3419145029"/>
    <n v="499818"/>
    <n v="1042"/>
    <m/>
    <m/>
    <m/>
    <m/>
    <m/>
    <s v="2024-10-21 01:01:19Z"/>
    <m/>
    <m/>
    <s v="BC3113B607C24A1498493DA8AA762D43"/>
    <s v="BEAA73DB9B424934ADCF81085519268B"/>
    <m/>
    <n v="1"/>
    <m/>
    <s v="false"/>
    <n v="0"/>
    <s v="NA"/>
    <s v="NA"/>
    <s v="BRL"/>
    <m/>
    <s v="003002900"/>
    <s v="BRA"/>
    <s v="003002900"/>
    <m/>
    <s v="Faturado"/>
    <m/>
  </r>
  <r>
    <s v="Marketplace"/>
    <x v="147"/>
    <n v="514531"/>
    <d v="2024-10-21T00:00:00"/>
    <x v="147"/>
    <s v="Julia"/>
    <s v="Rocha"/>
    <n v="30855545801"/>
    <s v="juliaguedesdarocha@gmail.com"/>
    <n v="5511982618213"/>
    <s v="SP"/>
    <s v="São Paulo"/>
    <n v="5188449428121"/>
    <s v="residential"/>
    <s v="Julia Rocha"/>
    <s v="Rua Morgado de Mateus"/>
    <n v="35"/>
    <s v="ap 24"/>
    <s v="Vila Mariana"/>
    <m/>
    <s v="04015-050"/>
    <s v="Jadlog"/>
    <s v="PN Jadlog"/>
    <s v="2024-10-24 08:00:00Z"/>
    <s v="3bd"/>
    <s v="Faturado"/>
    <s v="2024-10-21 15:27:04Z"/>
    <s v="cpc"/>
    <s v="meta"/>
    <s v="[GE] [Vendas] Sazonais - Catálogo Adv+"/>
    <x v="0"/>
    <s v="Visa"/>
    <n v="1"/>
    <n v="294.76"/>
    <n v="2"/>
    <n v="143028"/>
    <s v="/10/76/82/96/"/>
    <x v="13"/>
    <x v="13"/>
    <n v="129.9"/>
    <n v="129.9"/>
    <s v="259.8"/>
    <s v="/protetor-solar-facial-mineral-sunveg-fps-70-bege-claro-50ml/p"/>
    <m/>
    <m/>
    <m/>
    <m/>
    <s v="0.08"/>
    <n v="0"/>
    <s v="294.76"/>
    <s v="-64.94"/>
    <s v="Esquenta com 65% OFF, Frete grátis"/>
    <m/>
    <m/>
    <s v="06367100008819"/>
    <s v="tfddmr"/>
    <m/>
    <s v="Piatan"/>
    <s v="Obsolete"/>
    <m/>
    <m/>
    <m/>
    <m/>
    <m/>
    <s v="pagarme"/>
    <n v="673333"/>
    <n v="3419145029"/>
    <n v="3419145029"/>
    <n v="499818"/>
    <n v="1042"/>
    <m/>
    <m/>
    <m/>
    <m/>
    <m/>
    <s v="2024-10-21 01:01:19Z"/>
    <m/>
    <m/>
    <s v="BC3113B607C24A1498493DA8AA762D43"/>
    <s v="BEAA73DB9B424934ADCF81085519268B"/>
    <m/>
    <n v="1"/>
    <m/>
    <s v="false"/>
    <n v="0"/>
    <s v="NA"/>
    <s v="NA"/>
    <s v="BRL"/>
    <m/>
    <s v="003002900"/>
    <s v="BRA"/>
    <s v="003002900"/>
    <m/>
    <s v="Faturado"/>
    <m/>
  </r>
  <r>
    <s v="Marketplace"/>
    <x v="148"/>
    <n v="514529"/>
    <d v="2024-10-21T00:00:00"/>
    <x v="148"/>
    <s v="Franciele"/>
    <s v="Santos"/>
    <n v="84585730087"/>
    <s v="fraanciele.souza.santos@gmail.com"/>
    <n v="5551997171985"/>
    <s v="RS"/>
    <s v="São Leopoldo"/>
    <n v="5188441019688"/>
    <s v="residential"/>
    <s v="Franciele ou Murilo"/>
    <s v="Rua Marquês do Herval"/>
    <n v="714"/>
    <s v="Apto 1002"/>
    <s v="Centro"/>
    <m/>
    <s v="93010-200"/>
    <s v="Jadlog"/>
    <s v="PN Jadlog2"/>
    <s v="2024-10-28 08:00:00Z"/>
    <s v="5bd"/>
    <s v="Faturado"/>
    <s v="2024-10-21 15:27:05Z"/>
    <m/>
    <m/>
    <m/>
    <x v="1"/>
    <s v="Mastercard"/>
    <n v="5"/>
    <n v="254.49"/>
    <n v="1"/>
    <n v="1095"/>
    <s v="/10/76/82/96/"/>
    <x v="30"/>
    <x v="30"/>
    <n v="129.9"/>
    <n v="116.91"/>
    <s v="116.91"/>
    <s v="/protetor-solar-mineral-sunveg-fps-70-50g/p"/>
    <m/>
    <m/>
    <m/>
    <m/>
    <s v="5.09"/>
    <n v="0"/>
    <s v="254.49"/>
    <s v="-71.01"/>
    <s v="Primeira Compra, Frete grátis, Esquenta com 65% OFF"/>
    <m/>
    <m/>
    <s v="06367100008820"/>
    <s v="tfddmr"/>
    <m/>
    <s v="Piatan"/>
    <s v="Obsolete"/>
    <m/>
    <m/>
    <m/>
    <m/>
    <m/>
    <s v="pagarme"/>
    <n v="712889"/>
    <n v="3419118970"/>
    <n v="3419118970"/>
    <n v="534696"/>
    <n v="3184"/>
    <m/>
    <m/>
    <m/>
    <m/>
    <m/>
    <s v="2024-10-21 00:23:21Z"/>
    <m/>
    <m/>
    <s v="0C4E5B136EC643AD85859EA59D5A50E3"/>
    <s v="36C5C7DE9E634B11A3E60BA22FB49152"/>
    <m/>
    <n v="1"/>
    <m/>
    <s v="false"/>
    <n v="0"/>
    <s v="NA"/>
    <s v="NA"/>
    <s v="BRL"/>
    <m/>
    <s v="003002901"/>
    <s v="BRA"/>
    <s v="003002901"/>
    <m/>
    <s v="Faturado"/>
    <m/>
  </r>
  <r>
    <s v="Marketplace"/>
    <x v="148"/>
    <n v="514529"/>
    <d v="2024-10-21T00:00:00"/>
    <x v="148"/>
    <s v="Franciele"/>
    <s v="Santos"/>
    <n v="84585730087"/>
    <s v="fraanciele.souza.santos@gmail.com"/>
    <n v="5551997171985"/>
    <s v="RS"/>
    <s v="São Leopoldo"/>
    <n v="5188441019688"/>
    <s v="residential"/>
    <s v="Franciele ou Murilo"/>
    <s v="Rua Marquês do Herval"/>
    <n v="714"/>
    <s v="Apto 1002"/>
    <s v="Centro"/>
    <m/>
    <s v="93010-200"/>
    <s v="Jadlog"/>
    <s v="PN Jadlog2"/>
    <s v="2024-10-28 08:00:00Z"/>
    <s v="5bd"/>
    <s v="Faturado"/>
    <s v="2024-10-21 15:27:05Z"/>
    <m/>
    <m/>
    <m/>
    <x v="1"/>
    <s v="Mastercard"/>
    <n v="5"/>
    <n v="254.49"/>
    <n v="1"/>
    <n v="1110"/>
    <s v="/10/76/79/89/"/>
    <x v="3"/>
    <x v="3"/>
    <n v="21.9"/>
    <n v="6.89"/>
    <s v="6.89"/>
    <s v="/gel-dental-natural-de-hortela-com-gengibre-e-melaleuca-90g/p"/>
    <m/>
    <m/>
    <m/>
    <m/>
    <s v="5.09"/>
    <n v="0"/>
    <s v="254.49"/>
    <s v="-71.01"/>
    <s v="Primeira Compra, Frete grátis, Esquenta com 65% OFF"/>
    <m/>
    <m/>
    <s v="06367100008820"/>
    <s v="tfddmr"/>
    <m/>
    <s v="Piatan"/>
    <s v="Obsolete"/>
    <m/>
    <m/>
    <m/>
    <m/>
    <m/>
    <s v="pagarme"/>
    <n v="712889"/>
    <n v="3419118970"/>
    <n v="3419118970"/>
    <n v="534696"/>
    <n v="3184"/>
    <m/>
    <m/>
    <m/>
    <m/>
    <m/>
    <s v="2024-10-21 00:23:21Z"/>
    <m/>
    <m/>
    <s v="0C4E5B136EC643AD85859EA59D5A50E3"/>
    <s v="36C5C7DE9E634B11A3E60BA22FB49152"/>
    <m/>
    <n v="1"/>
    <m/>
    <s v="false"/>
    <n v="0"/>
    <s v="NA"/>
    <s v="NA"/>
    <s v="BRL"/>
    <m/>
    <s v="003002901"/>
    <s v="BRA"/>
    <s v="003002901"/>
    <m/>
    <s v="Faturado"/>
    <m/>
  </r>
  <r>
    <s v="Marketplace"/>
    <x v="148"/>
    <n v="514529"/>
    <d v="2024-10-21T00:00:00"/>
    <x v="148"/>
    <s v="Franciele"/>
    <s v="Santos"/>
    <n v="84585730087"/>
    <s v="fraanciele.souza.santos@gmail.com"/>
    <n v="5551997171985"/>
    <s v="RS"/>
    <s v="São Leopoldo"/>
    <n v="5188441019688"/>
    <s v="residential"/>
    <s v="Franciele ou Murilo"/>
    <s v="Rua Marquês do Herval"/>
    <n v="714"/>
    <s v="Apto 1002"/>
    <s v="Centro"/>
    <m/>
    <s v="93010-200"/>
    <s v="Jadlog"/>
    <s v="PN Jadlog2"/>
    <s v="2024-10-28 08:00:00Z"/>
    <s v="5bd"/>
    <s v="Faturado"/>
    <s v="2024-10-21 15:27:05Z"/>
    <m/>
    <m/>
    <m/>
    <x v="1"/>
    <s v="Mastercard"/>
    <n v="5"/>
    <n v="254.49"/>
    <n v="1"/>
    <n v="1006"/>
    <s v="/10/76/79/89/"/>
    <x v="2"/>
    <x v="2"/>
    <n v="21.9"/>
    <n v="6.89"/>
    <s v="6.89"/>
    <s v="/gel-dental-natural-de-roma-e-melaleuca-90g/p"/>
    <m/>
    <m/>
    <m/>
    <m/>
    <s v="5.09"/>
    <n v="0"/>
    <s v="254.49"/>
    <s v="-71.01"/>
    <s v="Primeira Compra, Frete grátis, Esquenta com 65% OFF"/>
    <m/>
    <m/>
    <s v="06367100008820"/>
    <s v="tfddmr"/>
    <m/>
    <s v="Piatan"/>
    <s v="Obsolete"/>
    <m/>
    <m/>
    <m/>
    <m/>
    <m/>
    <s v="pagarme"/>
    <n v="712889"/>
    <n v="3419118970"/>
    <n v="3419118970"/>
    <n v="534696"/>
    <n v="3184"/>
    <m/>
    <m/>
    <m/>
    <m/>
    <m/>
    <s v="2024-10-21 00:23:21Z"/>
    <m/>
    <m/>
    <s v="0C4E5B136EC643AD85859EA59D5A50E3"/>
    <s v="36C5C7DE9E634B11A3E60BA22FB49152"/>
    <m/>
    <n v="1"/>
    <m/>
    <s v="false"/>
    <n v="0"/>
    <s v="NA"/>
    <s v="NA"/>
    <s v="BRL"/>
    <m/>
    <s v="003002901"/>
    <s v="BRA"/>
    <s v="003002901"/>
    <m/>
    <s v="Faturado"/>
    <m/>
  </r>
  <r>
    <s v="Marketplace"/>
    <x v="148"/>
    <n v="514529"/>
    <d v="2024-10-21T00:00:00"/>
    <x v="148"/>
    <s v="Franciele"/>
    <s v="Santos"/>
    <n v="84585730087"/>
    <s v="fraanciele.souza.santos@gmail.com"/>
    <n v="5551997171985"/>
    <s v="RS"/>
    <s v="São Leopoldo"/>
    <n v="5188441019688"/>
    <s v="residential"/>
    <s v="Franciele ou Murilo"/>
    <s v="Rua Marquês do Herval"/>
    <n v="714"/>
    <s v="Apto 1002"/>
    <s v="Centro"/>
    <m/>
    <s v="93010-200"/>
    <s v="Jadlog"/>
    <s v="PN Jadlog2"/>
    <s v="2024-10-28 08:00:00Z"/>
    <s v="5bd"/>
    <s v="Faturado"/>
    <s v="2024-10-21 15:27:05Z"/>
    <m/>
    <m/>
    <m/>
    <x v="1"/>
    <s v="Mastercard"/>
    <n v="5"/>
    <n v="254.49"/>
    <n v="1"/>
    <n v="1111"/>
    <s v="/10/76/79/89/"/>
    <x v="6"/>
    <x v="6"/>
    <n v="21.9"/>
    <n v="6.89"/>
    <s v="6.89"/>
    <s v="/gel-dental-natural-de-carvao-ativado-90g/p"/>
    <m/>
    <m/>
    <m/>
    <m/>
    <s v="5.09"/>
    <n v="0"/>
    <s v="254.49"/>
    <s v="-71.01"/>
    <s v="Primeira Compra, Frete grátis, Esquenta com 65% OFF"/>
    <m/>
    <m/>
    <s v="06367100008820"/>
    <s v="tfddmr"/>
    <m/>
    <s v="Piatan"/>
    <s v="Obsolete"/>
    <m/>
    <m/>
    <m/>
    <m/>
    <m/>
    <s v="pagarme"/>
    <n v="712889"/>
    <n v="3419118970"/>
    <n v="3419118970"/>
    <n v="534696"/>
    <n v="3184"/>
    <m/>
    <m/>
    <m/>
    <m/>
    <m/>
    <s v="2024-10-21 00:23:21Z"/>
    <m/>
    <m/>
    <s v="0C4E5B136EC643AD85859EA59D5A50E3"/>
    <s v="36C5C7DE9E634B11A3E60BA22FB49152"/>
    <m/>
    <n v="1"/>
    <m/>
    <s v="false"/>
    <n v="0"/>
    <s v="NA"/>
    <s v="NA"/>
    <s v="BRL"/>
    <m/>
    <s v="003002901"/>
    <s v="BRA"/>
    <s v="003002901"/>
    <m/>
    <s v="Faturado"/>
    <m/>
  </r>
  <r>
    <s v="Marketplace"/>
    <x v="148"/>
    <n v="514529"/>
    <d v="2024-10-21T00:00:00"/>
    <x v="148"/>
    <s v="Franciele"/>
    <s v="Santos"/>
    <n v="84585730087"/>
    <s v="fraanciele.souza.santos@gmail.com"/>
    <n v="5551997171985"/>
    <s v="RS"/>
    <s v="São Leopoldo"/>
    <n v="5188441019688"/>
    <s v="residential"/>
    <s v="Franciele ou Murilo"/>
    <s v="Rua Marquês do Herval"/>
    <n v="714"/>
    <s v="Apto 1002"/>
    <s v="Centro"/>
    <m/>
    <s v="93010-200"/>
    <s v="Jadlog"/>
    <s v="PN Jadlog2"/>
    <s v="2024-10-28 08:00:00Z"/>
    <s v="5bd"/>
    <s v="Faturado"/>
    <s v="2024-10-21 15:27:05Z"/>
    <m/>
    <m/>
    <m/>
    <x v="1"/>
    <s v="Mastercard"/>
    <n v="5"/>
    <n v="254.49"/>
    <n v="1"/>
    <n v="143028"/>
    <s v="/10/76/82/96/"/>
    <x v="13"/>
    <x v="13"/>
    <n v="129.9"/>
    <n v="116.91"/>
    <s v="116.91"/>
    <s v="/protetor-solar-facial-mineral-sunveg-fps-70-bege-claro-50ml/p"/>
    <m/>
    <m/>
    <m/>
    <m/>
    <s v="5.14"/>
    <n v="0"/>
    <s v="254.49"/>
    <s v="-71.01"/>
    <s v="Primeira Compra, Frete grátis, Esquenta com 65% OFF"/>
    <m/>
    <m/>
    <s v="06367100008820"/>
    <s v="tfddmr"/>
    <m/>
    <s v="Piatan"/>
    <s v="Obsolete"/>
    <m/>
    <m/>
    <m/>
    <m/>
    <m/>
    <s v="pagarme"/>
    <n v="712889"/>
    <n v="3419118970"/>
    <n v="3419118970"/>
    <n v="534696"/>
    <n v="3184"/>
    <m/>
    <m/>
    <m/>
    <m/>
    <m/>
    <s v="2024-10-21 00:23:21Z"/>
    <m/>
    <m/>
    <s v="0C4E5B136EC643AD85859EA59D5A50E3"/>
    <s v="36C5C7DE9E634B11A3E60BA22FB49152"/>
    <m/>
    <n v="1"/>
    <m/>
    <s v="false"/>
    <n v="0"/>
    <s v="NA"/>
    <s v="NA"/>
    <s v="BRL"/>
    <m/>
    <s v="003002901"/>
    <s v="BRA"/>
    <s v="003002901"/>
    <m/>
    <s v="Faturado"/>
    <m/>
  </r>
  <r>
    <s v="Marketplace"/>
    <x v="149"/>
    <n v="514527"/>
    <d v="2024-10-20T00:00:00"/>
    <x v="149"/>
    <s v="Arissa"/>
    <s v="Tabushi do Prado"/>
    <s v="09076455937"/>
    <s v="arissa.tabushi@gmail.com"/>
    <n v="5541999255070"/>
    <s v="PR"/>
    <s v="Paranaguá"/>
    <n v="5179338264654"/>
    <s v="residential"/>
    <s v="Arissa Tabushi do Prado"/>
    <s v="Rua Manoel Gonçalves Maia Júnior"/>
    <n v="123"/>
    <m/>
    <s v="Alvorada"/>
    <m/>
    <s v="83206-295"/>
    <s v="Jadlog"/>
    <s v="PN Jadlog2"/>
    <s v="2024-10-28 08:00:00Z"/>
    <s v="6bd"/>
    <s v="Faturado"/>
    <s v="2024-10-21 15:27:07Z"/>
    <s v="cpc_sazonal"/>
    <s v="meta"/>
    <s v="Adv+ (M - 25 + Brasil) Sazonais - Fragrâncias"/>
    <x v="7"/>
    <s v="Pix"/>
    <n v="1"/>
    <n v="62.92"/>
    <n v="1"/>
    <n v="61030"/>
    <s v="/10/76/80/92/"/>
    <x v="11"/>
    <x v="11"/>
    <n v="99.9"/>
    <n v="31.46"/>
    <s v="31.46"/>
    <s v="/deo-colonia-splash-pitanga-120ml-piatan/p"/>
    <m/>
    <m/>
    <m/>
    <m/>
    <s v="13.41"/>
    <n v="0"/>
    <s v="62.92"/>
    <s v="-136.88"/>
    <s v="Esquenta com 65% OFF, A Vista, FRETE GRÁTIS INFLUENCER"/>
    <m/>
    <m/>
    <s v="06367100008821"/>
    <s v="tfddmr"/>
    <m/>
    <s v="Piatan"/>
    <s v="Obsolete"/>
    <m/>
    <m/>
    <m/>
    <m/>
    <m/>
    <s v="pagarme"/>
    <m/>
    <n v="3419020180"/>
    <m/>
    <m/>
    <m/>
    <m/>
    <m/>
    <m/>
    <m/>
    <m/>
    <s v="2024-10-20 23:03:36Z"/>
    <m/>
    <m/>
    <s v="8100CB9903A84901AD669A93701D942B"/>
    <s v="B5A2534EDD4249BDAE0B1C031C130A69"/>
    <m/>
    <n v="1"/>
    <m/>
    <s v="false"/>
    <n v="0"/>
    <s v="NA"/>
    <s v="NA"/>
    <s v="BRL"/>
    <m/>
    <s v="003002902"/>
    <s v="BRA"/>
    <s v="003002902"/>
    <m/>
    <s v="Faturado"/>
    <m/>
  </r>
  <r>
    <s v="Marketplace"/>
    <x v="149"/>
    <n v="514527"/>
    <d v="2024-10-20T00:00:00"/>
    <x v="149"/>
    <s v="Arissa"/>
    <s v="Tabushi do Prado"/>
    <s v="09076455937"/>
    <s v="arissa.tabushi@gmail.com"/>
    <n v="5541999255070"/>
    <s v="PR"/>
    <s v="Paranaguá"/>
    <n v="5179338264654"/>
    <s v="residential"/>
    <s v="Arissa Tabushi do Prado"/>
    <s v="Rua Manoel Gonçalves Maia Júnior"/>
    <n v="123"/>
    <m/>
    <s v="Alvorada"/>
    <m/>
    <s v="83206-295"/>
    <s v="Jadlog"/>
    <s v="PN Jadlog2"/>
    <s v="2024-10-28 08:00:00Z"/>
    <s v="6bd"/>
    <s v="Faturado"/>
    <s v="2024-10-21 15:27:07Z"/>
    <s v="cpc_sazonal"/>
    <s v="meta"/>
    <s v="Adv+ (M - 25 + Brasil) Sazonais - Fragrâncias"/>
    <x v="7"/>
    <s v="Pix"/>
    <n v="1"/>
    <n v="62.92"/>
    <n v="1"/>
    <n v="61010"/>
    <s v="/10/76/80/92/"/>
    <x v="7"/>
    <x v="7"/>
    <n v="99.9"/>
    <n v="31.46"/>
    <s v="31.46"/>
    <s v="/deo-colonia-splash-jasmim-manaca-120ml-piatan/p"/>
    <m/>
    <m/>
    <m/>
    <m/>
    <s v="13.41"/>
    <n v="0"/>
    <s v="62.92"/>
    <s v="-136.88"/>
    <s v="Esquenta com 65% OFF, A Vista, FRETE GRÁTIS INFLUENCER"/>
    <m/>
    <m/>
    <s v="06367100008821"/>
    <s v="tfddmr"/>
    <m/>
    <s v="Piatan"/>
    <s v="Obsolete"/>
    <m/>
    <m/>
    <m/>
    <m/>
    <m/>
    <s v="pagarme"/>
    <m/>
    <n v="3419020180"/>
    <m/>
    <m/>
    <m/>
    <m/>
    <m/>
    <m/>
    <m/>
    <m/>
    <s v="2024-10-20 23:03:36Z"/>
    <m/>
    <m/>
    <s v="8100CB9903A84901AD669A93701D942B"/>
    <s v="B5A2534EDD4249BDAE0B1C031C130A69"/>
    <m/>
    <n v="1"/>
    <m/>
    <s v="false"/>
    <n v="0"/>
    <s v="NA"/>
    <s v="NA"/>
    <s v="BRL"/>
    <m/>
    <s v="003002902"/>
    <s v="BRA"/>
    <s v="003002902"/>
    <m/>
    <s v="Faturado"/>
    <m/>
  </r>
  <r>
    <s v="Marketplace"/>
    <x v="150"/>
    <n v="514525"/>
    <d v="2024-10-20T00:00:00"/>
    <x v="150"/>
    <s v="gabriela"/>
    <s v="Garcia da Silva"/>
    <s v="00446741124"/>
    <s v="gabrielagarciamachado@gmail.com"/>
    <n v="5561991180228"/>
    <s v="GO"/>
    <s v="Valparaíso de Goiás"/>
    <n v="5132037402936"/>
    <s v="residential"/>
    <s v="gabriela Garcia da Silva"/>
    <s v="Rua 19"/>
    <n v="26"/>
    <s v="Qd 25 Lt 26 3ª Etapa"/>
    <s v="Jardim Céu Azul"/>
    <m/>
    <s v="72871-019"/>
    <s v="PAC"/>
    <s v="PN Correios PAC"/>
    <s v="2024-10-28 08:00:00Z"/>
    <s v="6bd"/>
    <s v="Faturado"/>
    <s v="2024-10-21 16:29:21Z"/>
    <m/>
    <m/>
    <m/>
    <x v="0"/>
    <s v="Mastercard"/>
    <n v="1"/>
    <n v="99.7"/>
    <n v="8"/>
    <n v="1111"/>
    <s v="/10/76/79/89/"/>
    <x v="6"/>
    <x v="6"/>
    <n v="21.9"/>
    <n v="7.66"/>
    <s v="61.28"/>
    <s v="/gel-dental-natural-de-carvao-ativado-90g/p"/>
    <m/>
    <m/>
    <m/>
    <m/>
    <s v="12.5"/>
    <n v="0"/>
    <s v="99.7"/>
    <s v="-185.3"/>
    <s v="Esquenta com 65% OFF, Frete grátis"/>
    <m/>
    <m/>
    <s v="AK583532184BR"/>
    <s v="tfddmr"/>
    <m/>
    <s v="Piatan"/>
    <s v="Obsolete"/>
    <m/>
    <m/>
    <m/>
    <m/>
    <m/>
    <s v="pagarme"/>
    <s v="008920"/>
    <n v="3418815346"/>
    <n v="3418815346"/>
    <n v="222763"/>
    <n v="7036"/>
    <m/>
    <m/>
    <m/>
    <m/>
    <m/>
    <s v="2024-10-20 21:47:51Z"/>
    <m/>
    <m/>
    <s v="6DFE89B9ACAB4450A8E7B2D29C0FEA0F"/>
    <s v="59C56DF118DD4338AAC01A08C0E428FD"/>
    <m/>
    <n v="1"/>
    <m/>
    <s v="false"/>
    <n v="0"/>
    <s v="NA"/>
    <s v="NA"/>
    <s v="BRL"/>
    <m/>
    <s v="003002913"/>
    <s v="BRA"/>
    <s v="003002913"/>
    <m/>
    <s v="Faturado"/>
    <m/>
  </r>
  <r>
    <s v="Marketplace"/>
    <x v="150"/>
    <n v="514525"/>
    <d v="2024-10-20T00:00:00"/>
    <x v="150"/>
    <s v="gabriela"/>
    <s v="Garcia da Silva"/>
    <s v="00446741124"/>
    <s v="gabrielagarciamachado@gmail.com"/>
    <n v="5561991180228"/>
    <s v="GO"/>
    <s v="Valparaíso de Goiás"/>
    <n v="5132037402936"/>
    <s v="residential"/>
    <s v="gabriela Garcia da Silva"/>
    <s v="Rua 19"/>
    <n v="26"/>
    <s v="Qd 25 Lt 26 3ª Etapa"/>
    <s v="Jardim Céu Azul"/>
    <m/>
    <s v="72871-019"/>
    <s v="PAC"/>
    <s v="PN Correios PAC"/>
    <s v="2024-10-28 08:00:00Z"/>
    <s v="6bd"/>
    <s v="Faturado"/>
    <s v="2024-10-21 16:29:21Z"/>
    <m/>
    <m/>
    <m/>
    <x v="0"/>
    <s v="Mastercard"/>
    <n v="1"/>
    <n v="99.7"/>
    <n v="1"/>
    <n v="2201"/>
    <s v="/10/76/78/223/"/>
    <x v="17"/>
    <x v="17"/>
    <n v="49.9"/>
    <n v="17.46"/>
    <s v="17.46"/>
    <s v="/shampoo-hidrata-para-cabelos-ressecados-e-com-quimica-300ml/p"/>
    <m/>
    <m/>
    <m/>
    <m/>
    <s v="1.57"/>
    <n v="0"/>
    <s v="99.7"/>
    <s v="-185.3"/>
    <s v="Esquenta com 65% OFF, Frete grátis"/>
    <m/>
    <m/>
    <s v="AK583532184BR"/>
    <s v="tfddmr"/>
    <m/>
    <s v="Piatan"/>
    <s v="Obsolete"/>
    <m/>
    <m/>
    <m/>
    <m/>
    <m/>
    <s v="pagarme"/>
    <s v="008920"/>
    <n v="3418815346"/>
    <n v="3418815346"/>
    <n v="222763"/>
    <n v="7036"/>
    <m/>
    <m/>
    <m/>
    <m/>
    <m/>
    <s v="2024-10-20 21:47:51Z"/>
    <m/>
    <m/>
    <s v="6DFE89B9ACAB4450A8E7B2D29C0FEA0F"/>
    <s v="59C56DF118DD4338AAC01A08C0E428FD"/>
    <m/>
    <n v="1"/>
    <m/>
    <s v="false"/>
    <n v="0"/>
    <s v="NA"/>
    <s v="NA"/>
    <s v="BRL"/>
    <m/>
    <s v="003002913"/>
    <s v="BRA"/>
    <s v="003002913"/>
    <m/>
    <s v="Faturado"/>
    <m/>
  </r>
  <r>
    <s v="Marketplace"/>
    <x v="150"/>
    <n v="514525"/>
    <d v="2024-10-20T00:00:00"/>
    <x v="150"/>
    <s v="gabriela"/>
    <s v="Garcia da Silva"/>
    <s v="00446741124"/>
    <s v="gabrielagarciamachado@gmail.com"/>
    <n v="5561991180228"/>
    <s v="GO"/>
    <s v="Valparaíso de Goiás"/>
    <n v="5132037402936"/>
    <s v="residential"/>
    <s v="gabriela Garcia da Silva"/>
    <s v="Rua 19"/>
    <n v="26"/>
    <s v="Qd 25 Lt 26 3ª Etapa"/>
    <s v="Jardim Céu Azul"/>
    <m/>
    <s v="72871-019"/>
    <s v="PAC"/>
    <s v="PN Correios PAC"/>
    <s v="2024-10-28 08:00:00Z"/>
    <s v="6bd"/>
    <s v="Faturado"/>
    <s v="2024-10-21 16:29:21Z"/>
    <m/>
    <m/>
    <m/>
    <x v="0"/>
    <s v="Mastercard"/>
    <n v="1"/>
    <n v="99.7"/>
    <n v="1"/>
    <n v="2103"/>
    <s v="/10/76/78/221/"/>
    <x v="14"/>
    <x v="14"/>
    <n v="59.9"/>
    <n v="20.96"/>
    <s v="20.96"/>
    <s v="/mascara-capilar-detox-piatan-280g/p"/>
    <m/>
    <m/>
    <m/>
    <m/>
    <s v="1.58"/>
    <n v="0"/>
    <s v="99.7"/>
    <s v="-185.3"/>
    <s v="Esquenta com 65% OFF, Frete grátis"/>
    <m/>
    <m/>
    <s v="AK583532184BR"/>
    <s v="tfddmr"/>
    <m/>
    <s v="Piatan"/>
    <s v="Obsolete"/>
    <m/>
    <m/>
    <m/>
    <m/>
    <m/>
    <s v="pagarme"/>
    <s v="008920"/>
    <n v="3418815346"/>
    <n v="3418815346"/>
    <n v="222763"/>
    <n v="7036"/>
    <m/>
    <m/>
    <m/>
    <m/>
    <m/>
    <s v="2024-10-20 21:47:51Z"/>
    <m/>
    <m/>
    <s v="6DFE89B9ACAB4450A8E7B2D29C0FEA0F"/>
    <s v="59C56DF118DD4338AAC01A08C0E428FD"/>
    <m/>
    <n v="1"/>
    <m/>
    <s v="false"/>
    <n v="0"/>
    <s v="NA"/>
    <s v="NA"/>
    <s v="BRL"/>
    <m/>
    <s v="003002913"/>
    <s v="BRA"/>
    <s v="003002913"/>
    <m/>
    <s v="Faturado"/>
    <m/>
  </r>
  <r>
    <s v="Marketplace"/>
    <x v="151"/>
    <n v="514523"/>
    <d v="2024-10-20T00:00:00"/>
    <x v="151"/>
    <s v="Tamara"/>
    <s v="Silva"/>
    <s v="05249956300"/>
    <s v="tamaraestrela10@hotmail.com"/>
    <n v="5554981256607"/>
    <s v="BA"/>
    <s v="Salvador"/>
    <n v="5188409903211"/>
    <s v="residential"/>
    <s v="Tamara Estrela ou Alberto Júnior"/>
    <s v="Avenida Tancredo Neves"/>
    <n v="2227"/>
    <s v="Cond. Salvador Primer, Home 1, Apto 1603"/>
    <s v="Caminho das Árvores"/>
    <m/>
    <s v="41820-021"/>
    <s v="Jadlog"/>
    <s v="PN Jadlog2"/>
    <s v="2024-10-29 08:00:00Z"/>
    <s v="7bd"/>
    <s v="Faturado"/>
    <s v="2024-10-21 15:27:07Z"/>
    <m/>
    <m/>
    <m/>
    <x v="2"/>
    <s v="Mastercard"/>
    <n v="2"/>
    <n v="101.86"/>
    <n v="1"/>
    <n v="1403"/>
    <s v="/10/76/79/88/"/>
    <x v="19"/>
    <x v="19"/>
    <n v="29.9"/>
    <n v="29"/>
    <n v="29"/>
    <s v="/desodorante-roll-on-feminino-75ml/p"/>
    <m/>
    <m/>
    <m/>
    <m/>
    <s v="4.63"/>
    <n v="0"/>
    <s v="101.86"/>
    <s v="-31.64"/>
    <s v="Livelo, Frete grátis, Esquenta com 65% OFF"/>
    <m/>
    <m/>
    <s v="06367100008822"/>
    <s v="tfddmr"/>
    <m/>
    <s v="Piatan"/>
    <s v="Obsolete"/>
    <m/>
    <m/>
    <m/>
    <m/>
    <m/>
    <s v="pagarme"/>
    <n v="553395"/>
    <n v="3418733287"/>
    <n v="3418733287"/>
    <n v="554762"/>
    <n v="5029"/>
    <m/>
    <m/>
    <m/>
    <m/>
    <m/>
    <s v="2024-10-20 21:25:58Z"/>
    <m/>
    <m/>
    <s v="CBE2AA5E0FAF41FBBFB118628A3E73E8"/>
    <s v="C17D8048CB664C42A49F2F452893C3D9"/>
    <m/>
    <n v="1"/>
    <m/>
    <s v="false"/>
    <n v="0"/>
    <s v="NA"/>
    <s v="NA"/>
    <s v="BRL"/>
    <m/>
    <s v="003002903"/>
    <s v="BRA"/>
    <s v="003002903"/>
    <m/>
    <s v="Faturado"/>
    <m/>
  </r>
  <r>
    <s v="Marketplace"/>
    <x v="151"/>
    <n v="514523"/>
    <d v="2024-10-20T00:00:00"/>
    <x v="151"/>
    <s v="Tamara"/>
    <s v="Silva"/>
    <s v="05249956300"/>
    <s v="tamaraestrela10@hotmail.com"/>
    <n v="5554981256607"/>
    <s v="BA"/>
    <s v="Salvador"/>
    <n v="5188409903211"/>
    <s v="residential"/>
    <s v="Tamara Estrela ou Alberto Júnior"/>
    <s v="Avenida Tancredo Neves"/>
    <n v="2227"/>
    <s v="Cond. Salvador Primer, Home 1, Apto 1603"/>
    <s v="Caminho das Árvores"/>
    <m/>
    <s v="41820-021"/>
    <s v="Jadlog"/>
    <s v="PN Jadlog2"/>
    <s v="2024-10-29 08:00:00Z"/>
    <s v="7bd"/>
    <s v="Faturado"/>
    <s v="2024-10-21 15:27:07Z"/>
    <m/>
    <m/>
    <m/>
    <x v="2"/>
    <s v="Mastercard"/>
    <n v="2"/>
    <n v="101.86"/>
    <n v="1"/>
    <n v="1603"/>
    <s v="/10/76/79/88/"/>
    <x v="10"/>
    <x v="10"/>
    <n v="29.9"/>
    <n v="29"/>
    <n v="29"/>
    <s v="/desodorante-roll-on-unissex-75ml/p"/>
    <m/>
    <m/>
    <m/>
    <m/>
    <s v="4.63"/>
    <n v="0"/>
    <s v="101.86"/>
    <s v="-31.64"/>
    <s v="Livelo, Frete grátis, Esquenta com 65% OFF"/>
    <m/>
    <m/>
    <s v="06367100008822"/>
    <s v="tfddmr"/>
    <m/>
    <s v="Piatan"/>
    <s v="Obsolete"/>
    <m/>
    <m/>
    <m/>
    <m/>
    <m/>
    <s v="pagarme"/>
    <n v="553395"/>
    <n v="3418733287"/>
    <n v="3418733287"/>
    <n v="554762"/>
    <n v="5029"/>
    <m/>
    <m/>
    <m/>
    <m/>
    <m/>
    <s v="2024-10-20 21:25:58Z"/>
    <m/>
    <m/>
    <s v="CBE2AA5E0FAF41FBBFB118628A3E73E8"/>
    <s v="C17D8048CB664C42A49F2F452893C3D9"/>
    <m/>
    <n v="1"/>
    <m/>
    <s v="false"/>
    <n v="0"/>
    <s v="NA"/>
    <s v="NA"/>
    <s v="BRL"/>
    <m/>
    <s v="003002903"/>
    <s v="BRA"/>
    <s v="003002903"/>
    <m/>
    <s v="Faturado"/>
    <m/>
  </r>
  <r>
    <s v="Marketplace"/>
    <x v="151"/>
    <n v="514523"/>
    <d v="2024-10-20T00:00:00"/>
    <x v="151"/>
    <s v="Tamara"/>
    <s v="Silva"/>
    <s v="05249956300"/>
    <s v="tamaraestrela10@hotmail.com"/>
    <n v="5554981256607"/>
    <s v="BA"/>
    <s v="Salvador"/>
    <n v="5188409903211"/>
    <s v="residential"/>
    <s v="Tamara Estrela ou Alberto Júnior"/>
    <s v="Avenida Tancredo Neves"/>
    <n v="2227"/>
    <s v="Cond. Salvador Primer, Home 1, Apto 1603"/>
    <s v="Caminho das Árvores"/>
    <m/>
    <s v="41820-021"/>
    <s v="Jadlog"/>
    <s v="PN Jadlog2"/>
    <s v="2024-10-29 08:00:00Z"/>
    <s v="7bd"/>
    <s v="Faturado"/>
    <s v="2024-10-21 15:27:07Z"/>
    <m/>
    <m/>
    <m/>
    <x v="2"/>
    <s v="Mastercard"/>
    <n v="2"/>
    <n v="101.86"/>
    <n v="1"/>
    <n v="5103"/>
    <s v="/10/76/79/88/"/>
    <x v="29"/>
    <x v="29"/>
    <n v="29.9"/>
    <n v="29"/>
    <n v="29"/>
    <s v="/desodorante-roll-on-masculino-75ml/p"/>
    <m/>
    <m/>
    <m/>
    <m/>
    <s v="4.63"/>
    <n v="0"/>
    <s v="101.86"/>
    <s v="-31.64"/>
    <s v="Livelo, Frete grátis, Esquenta com 65% OFF"/>
    <m/>
    <m/>
    <s v="06367100008822"/>
    <s v="tfddmr"/>
    <m/>
    <s v="Piatan"/>
    <s v="Obsolete"/>
    <m/>
    <m/>
    <m/>
    <m/>
    <m/>
    <s v="pagarme"/>
    <n v="553395"/>
    <n v="3418733287"/>
    <n v="3418733287"/>
    <n v="554762"/>
    <n v="5029"/>
    <m/>
    <m/>
    <m/>
    <m/>
    <m/>
    <s v="2024-10-20 21:25:58Z"/>
    <m/>
    <m/>
    <s v="CBE2AA5E0FAF41FBBFB118628A3E73E8"/>
    <s v="C17D8048CB664C42A49F2F452893C3D9"/>
    <m/>
    <n v="1"/>
    <m/>
    <s v="false"/>
    <n v="0"/>
    <s v="NA"/>
    <s v="NA"/>
    <s v="BRL"/>
    <m/>
    <s v="003002903"/>
    <s v="BRA"/>
    <s v="003002903"/>
    <m/>
    <s v="Faturado"/>
    <m/>
  </r>
  <r>
    <s v="Marketplace"/>
    <x v="151"/>
    <n v="514523"/>
    <d v="2024-10-20T00:00:00"/>
    <x v="151"/>
    <s v="Tamara"/>
    <s v="Silva"/>
    <s v="05249956300"/>
    <s v="tamaraestrela10@hotmail.com"/>
    <n v="5554981256607"/>
    <s v="BA"/>
    <s v="Salvador"/>
    <n v="5188409903211"/>
    <s v="residential"/>
    <s v="Tamara Estrela ou Alberto Júnior"/>
    <s v="Avenida Tancredo Neves"/>
    <n v="2227"/>
    <s v="Cond. Salvador Primer, Home 1, Apto 1603"/>
    <s v="Caminho das Árvores"/>
    <m/>
    <s v="41820-021"/>
    <s v="Jadlog"/>
    <s v="PN Jadlog2"/>
    <s v="2024-10-29 08:00:00Z"/>
    <s v="7bd"/>
    <s v="Faturado"/>
    <s v="2024-10-21 15:27:07Z"/>
    <m/>
    <m/>
    <m/>
    <x v="2"/>
    <s v="Mastercard"/>
    <n v="2"/>
    <n v="101.86"/>
    <n v="1"/>
    <n v="1006"/>
    <s v="/10/76/79/89/"/>
    <x v="2"/>
    <x v="2"/>
    <n v="21.9"/>
    <n v="7.43"/>
    <s v="7.43"/>
    <s v="/gel-dental-natural-de-roma-e-melaleuca-90g/p"/>
    <m/>
    <m/>
    <m/>
    <m/>
    <s v="4.59"/>
    <n v="0"/>
    <s v="101.86"/>
    <s v="-31.64"/>
    <s v="Livelo, Frete grátis, Esquenta com 65% OFF"/>
    <m/>
    <m/>
    <s v="06367100008822"/>
    <s v="tfddmr"/>
    <m/>
    <s v="Piatan"/>
    <s v="Obsolete"/>
    <m/>
    <m/>
    <m/>
    <m/>
    <m/>
    <s v="pagarme"/>
    <n v="553395"/>
    <n v="3418733287"/>
    <n v="3418733287"/>
    <n v="554762"/>
    <n v="5029"/>
    <m/>
    <m/>
    <m/>
    <m/>
    <m/>
    <s v="2024-10-20 21:25:58Z"/>
    <m/>
    <m/>
    <s v="CBE2AA5E0FAF41FBBFB118628A3E73E8"/>
    <s v="C17D8048CB664C42A49F2F452893C3D9"/>
    <m/>
    <n v="1"/>
    <m/>
    <s v="false"/>
    <n v="0"/>
    <s v="NA"/>
    <s v="NA"/>
    <s v="BRL"/>
    <m/>
    <s v="003002903"/>
    <s v="BRA"/>
    <s v="003002903"/>
    <m/>
    <s v="Faturado"/>
    <m/>
  </r>
  <r>
    <s v="Marketplace"/>
    <x v="151"/>
    <n v="514523"/>
    <d v="2024-10-20T00:00:00"/>
    <x v="151"/>
    <s v="Tamara"/>
    <s v="Silva"/>
    <s v="05249956300"/>
    <s v="tamaraestrela10@hotmail.com"/>
    <n v="5554981256607"/>
    <s v="BA"/>
    <s v="Salvador"/>
    <n v="5188409903211"/>
    <s v="residential"/>
    <s v="Tamara Estrela ou Alberto Júnior"/>
    <s v="Avenida Tancredo Neves"/>
    <n v="2227"/>
    <s v="Cond. Salvador Primer, Home 1, Apto 1603"/>
    <s v="Caminho das Árvores"/>
    <m/>
    <s v="41820-021"/>
    <s v="Jadlog"/>
    <s v="PN Jadlog2"/>
    <s v="2024-10-29 08:00:00Z"/>
    <s v="7bd"/>
    <s v="Faturado"/>
    <s v="2024-10-21 15:27:07Z"/>
    <m/>
    <m/>
    <m/>
    <x v="2"/>
    <s v="Mastercard"/>
    <n v="2"/>
    <n v="101.86"/>
    <n v="1"/>
    <n v="1110"/>
    <s v="/10/76/79/89/"/>
    <x v="3"/>
    <x v="3"/>
    <n v="21.9"/>
    <n v="7.43"/>
    <s v="7.43"/>
    <s v="/gel-dental-natural-de-hortela-com-gengibre-e-melaleuca-90g/p"/>
    <m/>
    <m/>
    <m/>
    <m/>
    <s v="4.57"/>
    <n v="0"/>
    <s v="101.86"/>
    <s v="-31.64"/>
    <s v="Livelo, Frete grátis, Esquenta com 65% OFF"/>
    <m/>
    <m/>
    <s v="06367100008822"/>
    <s v="tfddmr"/>
    <m/>
    <s v="Piatan"/>
    <s v="Obsolete"/>
    <m/>
    <m/>
    <m/>
    <m/>
    <m/>
    <s v="pagarme"/>
    <n v="553395"/>
    <n v="3418733287"/>
    <n v="3418733287"/>
    <n v="554762"/>
    <n v="5029"/>
    <m/>
    <m/>
    <m/>
    <m/>
    <m/>
    <s v="2024-10-20 21:25:58Z"/>
    <m/>
    <m/>
    <s v="CBE2AA5E0FAF41FBBFB118628A3E73E8"/>
    <s v="C17D8048CB664C42A49F2F452893C3D9"/>
    <m/>
    <n v="1"/>
    <m/>
    <s v="false"/>
    <n v="0"/>
    <s v="NA"/>
    <s v="NA"/>
    <s v="BRL"/>
    <m/>
    <s v="003002903"/>
    <s v="BRA"/>
    <s v="003002903"/>
    <m/>
    <s v="Faturado"/>
    <m/>
  </r>
  <r>
    <s v="Marketplace"/>
    <x v="152"/>
    <n v="514521"/>
    <d v="2024-10-20T00:00:00"/>
    <x v="152"/>
    <s v="Edna"/>
    <s v="Brun"/>
    <n v="92920357972"/>
    <s v="edhama@gmail.com"/>
    <n v="5551995678766"/>
    <s v="RS"/>
    <s v="Arroio do Sal"/>
    <n v="5188409919972"/>
    <s v="residential"/>
    <s v="Edna Brun"/>
    <s v="Av Assis brasil"/>
    <n v="674"/>
    <m/>
    <s v="Centro"/>
    <m/>
    <s v="95585-000"/>
    <s v="Jadlog"/>
    <s v="PN Jadlog2"/>
    <s v="2024-10-31 08:00:00Z"/>
    <s v="9bd"/>
    <s v="Faturado"/>
    <s v="2024-10-21 15:27:09Z"/>
    <m/>
    <m/>
    <m/>
    <x v="2"/>
    <s v="Mastercard"/>
    <n v="5"/>
    <n v="127.46"/>
    <n v="2"/>
    <n v="1010"/>
    <s v="/10/76/81/"/>
    <x v="49"/>
    <x v="49"/>
    <n v="65.7"/>
    <n v="63.73"/>
    <s v="127.46"/>
    <s v="/kit-creme-dental-natural-90g-3-unidades/p"/>
    <m/>
    <m/>
    <m/>
    <m/>
    <s v="41.69"/>
    <n v="0"/>
    <s v="127.46"/>
    <s v="-3.94"/>
    <s v="Livelo, Frete grátis"/>
    <m/>
    <m/>
    <s v="06367100008823"/>
    <s v="tfddmr"/>
    <m/>
    <s v="Piatan"/>
    <s v="Obsolete"/>
    <m/>
    <m/>
    <m/>
    <m/>
    <m/>
    <s v="pagarme"/>
    <s v="092060"/>
    <n v="3418724275"/>
    <n v="3418724275"/>
    <n v="520048"/>
    <n v="3183"/>
    <m/>
    <m/>
    <m/>
    <m/>
    <m/>
    <s v="2024-10-20 21:23:47Z"/>
    <m/>
    <m/>
    <s v="39DB3A7F53CA4E82A9FFC434B29E9DA4"/>
    <s v="59B87FCBE0584B6BAE0B118FB53C60D9"/>
    <m/>
    <n v="1"/>
    <m/>
    <s v="false"/>
    <n v="0"/>
    <s v="NA"/>
    <s v="NA"/>
    <s v="BRL"/>
    <m/>
    <s v="003002904"/>
    <s v="BRA"/>
    <s v="003002904"/>
    <m/>
    <s v="Faturado"/>
    <m/>
  </r>
  <r>
    <s v="Marketplace"/>
    <x v="153"/>
    <n v="514519"/>
    <d v="2024-10-20T00:00:00"/>
    <x v="153"/>
    <s v="Thiago"/>
    <s v="Oliveira"/>
    <s v="05694083695"/>
    <s v="thiagool@hotmail.com"/>
    <n v="5531988037746"/>
    <s v="MG"/>
    <s v="Conselheiro Lafaiete"/>
    <n v="5129559333756"/>
    <s v="residential"/>
    <s v="Thiago Oliveira"/>
    <s v="Rua Djalma Campos"/>
    <n v="85"/>
    <m/>
    <s v="Alvorada"/>
    <m/>
    <s v="36407-046"/>
    <s v="Jadlog"/>
    <s v="PN Jadlog"/>
    <s v="2024-10-28 08:00:00Z"/>
    <s v="6bd"/>
    <s v="Faturado"/>
    <s v="2024-10-21 15:27:11Z"/>
    <m/>
    <m/>
    <m/>
    <x v="2"/>
    <s v="Pix"/>
    <n v="1"/>
    <n v="189.97"/>
    <n v="2"/>
    <n v="2502"/>
    <s v="/10/76/78/99/"/>
    <x v="26"/>
    <x v="26"/>
    <n v="62.9"/>
    <n v="54.91"/>
    <s v="109.82"/>
    <s v="/shampoo-piatan-proteina-de-arroz-e-xilitol-300ml/p"/>
    <m/>
    <m/>
    <m/>
    <m/>
    <s v="8.64"/>
    <n v="0"/>
    <s v="189.97"/>
    <s v="-92.53"/>
    <s v="A Vista, Livelo, Frete grátis, Esquenta com 65% OFF"/>
    <m/>
    <m/>
    <s v="06367100008824"/>
    <s v="tfddmr"/>
    <m/>
    <s v="Piatan"/>
    <s v="Obsolete"/>
    <m/>
    <m/>
    <m/>
    <m/>
    <m/>
    <s v="pagarme"/>
    <m/>
    <n v="3418621075"/>
    <m/>
    <m/>
    <m/>
    <m/>
    <m/>
    <m/>
    <m/>
    <m/>
    <s v="2024-10-20 21:03:28Z"/>
    <m/>
    <m/>
    <s v="8DA83F8FB8CB4613B407C8D73F34245C"/>
    <s v="75D060C5B3AD430382DB639A080394BE"/>
    <m/>
    <n v="1"/>
    <m/>
    <s v="false"/>
    <n v="0"/>
    <s v="NA"/>
    <s v="NA"/>
    <s v="BRL"/>
    <m/>
    <s v="003002905"/>
    <s v="BRA"/>
    <s v="003002905"/>
    <m/>
    <s v="Faturado"/>
    <m/>
  </r>
  <r>
    <s v="Marketplace"/>
    <x v="153"/>
    <n v="514519"/>
    <d v="2024-10-20T00:00:00"/>
    <x v="153"/>
    <s v="Thiago"/>
    <s v="Oliveira"/>
    <s v="05694083695"/>
    <s v="thiagool@hotmail.com"/>
    <n v="5531988037746"/>
    <s v="MG"/>
    <s v="Conselheiro Lafaiete"/>
    <n v="5129559333756"/>
    <s v="residential"/>
    <s v="Thiago Oliveira"/>
    <s v="Rua Djalma Campos"/>
    <n v="85"/>
    <m/>
    <s v="Alvorada"/>
    <m/>
    <s v="36407-046"/>
    <s v="Jadlog"/>
    <s v="PN Jadlog"/>
    <s v="2024-10-28 08:00:00Z"/>
    <s v="6bd"/>
    <s v="Faturado"/>
    <s v="2024-10-21 15:27:11Z"/>
    <m/>
    <m/>
    <m/>
    <x v="2"/>
    <s v="Pix"/>
    <n v="1"/>
    <n v="189.97"/>
    <n v="1"/>
    <n v="2500"/>
    <s v="/10/76/78/99/"/>
    <x v="27"/>
    <x v="27"/>
    <n v="56.9"/>
    <n v="49.67"/>
    <s v="49.67"/>
    <s v="/condicionador-proteina-de-arroz-e-xilitol-300ml/p"/>
    <m/>
    <m/>
    <m/>
    <m/>
    <s v="4.26"/>
    <n v="0"/>
    <s v="189.97"/>
    <s v="-92.53"/>
    <s v="A Vista, Livelo, Frete grátis, Esquenta com 65% OFF"/>
    <m/>
    <m/>
    <s v="06367100008824"/>
    <s v="tfddmr"/>
    <m/>
    <s v="Piatan"/>
    <s v="Obsolete"/>
    <m/>
    <m/>
    <m/>
    <m/>
    <m/>
    <s v="pagarme"/>
    <m/>
    <n v="3418621075"/>
    <m/>
    <m/>
    <m/>
    <m/>
    <m/>
    <m/>
    <m/>
    <m/>
    <s v="2024-10-20 21:03:28Z"/>
    <m/>
    <m/>
    <s v="8DA83F8FB8CB4613B407C8D73F34245C"/>
    <s v="75D060C5B3AD430382DB639A080394BE"/>
    <m/>
    <n v="1"/>
    <m/>
    <s v="false"/>
    <n v="0"/>
    <s v="NA"/>
    <s v="NA"/>
    <s v="BRL"/>
    <m/>
    <s v="003002905"/>
    <s v="BRA"/>
    <s v="003002905"/>
    <m/>
    <s v="Faturado"/>
    <m/>
  </r>
  <r>
    <s v="Marketplace"/>
    <x v="153"/>
    <n v="514519"/>
    <d v="2024-10-20T00:00:00"/>
    <x v="153"/>
    <s v="Thiago"/>
    <s v="Oliveira"/>
    <s v="05694083695"/>
    <s v="thiagool@hotmail.com"/>
    <n v="5531988037746"/>
    <s v="MG"/>
    <s v="Conselheiro Lafaiete"/>
    <n v="5129559333756"/>
    <s v="residential"/>
    <s v="Thiago Oliveira"/>
    <s v="Rua Djalma Campos"/>
    <n v="85"/>
    <m/>
    <s v="Alvorada"/>
    <m/>
    <s v="36407-046"/>
    <s v="Jadlog"/>
    <s v="PN Jadlog"/>
    <s v="2024-10-28 08:00:00Z"/>
    <s v="6bd"/>
    <s v="Faturado"/>
    <s v="2024-10-21 15:27:11Z"/>
    <m/>
    <m/>
    <m/>
    <x v="2"/>
    <s v="Pix"/>
    <n v="1"/>
    <n v="189.97"/>
    <n v="2"/>
    <n v="2201"/>
    <s v="/10/76/78/223/"/>
    <x v="17"/>
    <x v="17"/>
    <n v="49.9"/>
    <n v="15.24"/>
    <s v="30.48"/>
    <s v="/shampoo-hidrata-para-cabelos-ressecados-e-com-quimica-300ml/p"/>
    <m/>
    <m/>
    <m/>
    <m/>
    <s v="8.53"/>
    <n v="0"/>
    <s v="189.97"/>
    <s v="-92.53"/>
    <s v="A Vista, Livelo, Frete grátis, Esquenta com 65% OFF"/>
    <m/>
    <m/>
    <s v="06367100008824"/>
    <s v="tfddmr"/>
    <m/>
    <s v="Piatan"/>
    <s v="Obsolete"/>
    <m/>
    <m/>
    <m/>
    <m/>
    <m/>
    <s v="pagarme"/>
    <m/>
    <n v="3418621075"/>
    <m/>
    <m/>
    <m/>
    <m/>
    <m/>
    <m/>
    <m/>
    <m/>
    <s v="2024-10-20 21:03:28Z"/>
    <m/>
    <m/>
    <s v="8DA83F8FB8CB4613B407C8D73F34245C"/>
    <s v="75D060C5B3AD430382DB639A080394BE"/>
    <m/>
    <n v="1"/>
    <m/>
    <s v="false"/>
    <n v="0"/>
    <s v="NA"/>
    <s v="NA"/>
    <s v="BRL"/>
    <m/>
    <s v="003002905"/>
    <s v="BRA"/>
    <s v="003002905"/>
    <m/>
    <s v="Faturado"/>
    <m/>
  </r>
  <r>
    <s v="Marketplace"/>
    <x v="154"/>
    <n v="514517"/>
    <d v="2024-10-20T00:00:00"/>
    <x v="154"/>
    <s v="Luiza"/>
    <s v="Zhu"/>
    <n v="46473277870"/>
    <s v="luizazhu@gmail.com"/>
    <n v="5511945153018"/>
    <s v="SP"/>
    <s v="São Paulo"/>
    <n v="5188392355743"/>
    <s v="residential"/>
    <s v="Luiza Zhu"/>
    <s v="Rua Galvão Bueno"/>
    <n v="499"/>
    <s v="172-D"/>
    <s v="Liberdade"/>
    <m/>
    <s v="01506-000"/>
    <s v="Jadlog"/>
    <s v="PN Jadlog"/>
    <s v="2024-10-24 08:00:00Z"/>
    <s v="4bd"/>
    <s v="Faturado"/>
    <s v="2024-10-21 15:27:12Z"/>
    <s v="cpc"/>
    <s v="google"/>
    <m/>
    <x v="1"/>
    <s v="Pix"/>
    <n v="1"/>
    <n v="116.17"/>
    <n v="1"/>
    <n v="142806"/>
    <s v="/10/76/81/"/>
    <x v="22"/>
    <x v="22"/>
    <n v="59.8"/>
    <n v="48.44"/>
    <s v="48.44"/>
    <s v="/duo-sabonete-liquido-intimo-com-aloe-vera-150-ml/p"/>
    <m/>
    <m/>
    <m/>
    <m/>
    <s v="5.74"/>
    <n v="0"/>
    <s v="116.17"/>
    <s v="-127.13"/>
    <s v="A Vista, Primeira Compra, Frete grátis, Esquenta com 65% OFF"/>
    <m/>
    <m/>
    <s v="06367100008825"/>
    <s v="tfddmr"/>
    <m/>
    <s v="Piatan"/>
    <s v="Obsolete"/>
    <m/>
    <m/>
    <m/>
    <m/>
    <m/>
    <s v="pagarme"/>
    <m/>
    <n v="3418263364"/>
    <m/>
    <m/>
    <m/>
    <m/>
    <m/>
    <m/>
    <m/>
    <m/>
    <s v="2024-10-20 19:44:33Z"/>
    <m/>
    <m/>
    <s v="479B3180BF4C4069AAD3829F7B199279"/>
    <s v="D2AB1A98B09C40718977F5AD4FD9C107"/>
    <m/>
    <n v="1"/>
    <m/>
    <s v="false"/>
    <n v="0"/>
    <s v="NA"/>
    <s v="NA"/>
    <s v="BRL"/>
    <m/>
    <s v="003002906"/>
    <s v="BRA"/>
    <s v="003002906"/>
    <m/>
    <s v="Faturado"/>
    <m/>
  </r>
  <r>
    <s v="Marketplace"/>
    <x v="154"/>
    <n v="514517"/>
    <d v="2024-10-20T00:00:00"/>
    <x v="154"/>
    <s v="Luiza"/>
    <s v="Zhu"/>
    <n v="46473277870"/>
    <s v="luizazhu@gmail.com"/>
    <n v="5511945153018"/>
    <s v="SP"/>
    <s v="São Paulo"/>
    <n v="5188392355743"/>
    <s v="residential"/>
    <s v="Luiza Zhu"/>
    <s v="Rua Galvão Bueno"/>
    <n v="499"/>
    <s v="172-D"/>
    <s v="Liberdade"/>
    <m/>
    <s v="01506-000"/>
    <s v="Jadlog"/>
    <s v="PN Jadlog"/>
    <s v="2024-10-24 08:00:00Z"/>
    <s v="4bd"/>
    <s v="Faturado"/>
    <s v="2024-10-21 15:27:12Z"/>
    <s v="cpc"/>
    <s v="google"/>
    <m/>
    <x v="1"/>
    <s v="Pix"/>
    <n v="1"/>
    <n v="116.17"/>
    <n v="1"/>
    <n v="1603"/>
    <s v="/10/76/79/88/"/>
    <x v="10"/>
    <x v="10"/>
    <n v="29.9"/>
    <n v="24.22"/>
    <s v="24.22"/>
    <s v="/desodorante-roll-on-unissex-75ml/p"/>
    <m/>
    <m/>
    <m/>
    <m/>
    <s v="2.93"/>
    <n v="0"/>
    <s v="116.17"/>
    <s v="-127.13"/>
    <s v="A Vista, Primeira Compra, Frete grátis, Esquenta com 65% OFF"/>
    <m/>
    <m/>
    <s v="06367100008825"/>
    <s v="tfddmr"/>
    <m/>
    <s v="Piatan"/>
    <s v="Obsolete"/>
    <m/>
    <m/>
    <m/>
    <m/>
    <m/>
    <s v="pagarme"/>
    <m/>
    <n v="3418263364"/>
    <m/>
    <m/>
    <m/>
    <m/>
    <m/>
    <m/>
    <m/>
    <m/>
    <s v="2024-10-20 19:44:33Z"/>
    <m/>
    <m/>
    <s v="479B3180BF4C4069AAD3829F7B199279"/>
    <s v="D2AB1A98B09C40718977F5AD4FD9C107"/>
    <m/>
    <n v="1"/>
    <m/>
    <s v="false"/>
    <n v="0"/>
    <s v="NA"/>
    <s v="NA"/>
    <s v="BRL"/>
    <m/>
    <s v="003002906"/>
    <s v="BRA"/>
    <s v="003002906"/>
    <m/>
    <s v="Faturado"/>
    <m/>
  </r>
  <r>
    <s v="Marketplace"/>
    <x v="154"/>
    <n v="514517"/>
    <d v="2024-10-20T00:00:00"/>
    <x v="154"/>
    <s v="Luiza"/>
    <s v="Zhu"/>
    <n v="46473277870"/>
    <s v="luizazhu@gmail.com"/>
    <n v="5511945153018"/>
    <s v="SP"/>
    <s v="São Paulo"/>
    <n v="5188392355743"/>
    <s v="residential"/>
    <s v="Luiza Zhu"/>
    <s v="Rua Galvão Bueno"/>
    <n v="499"/>
    <s v="172-D"/>
    <s v="Liberdade"/>
    <m/>
    <s v="01506-000"/>
    <s v="Jadlog"/>
    <s v="PN Jadlog"/>
    <s v="2024-10-24 08:00:00Z"/>
    <s v="4bd"/>
    <s v="Faturado"/>
    <s v="2024-10-21 15:27:12Z"/>
    <s v="cpc"/>
    <s v="google"/>
    <m/>
    <x v="1"/>
    <s v="Pix"/>
    <n v="1"/>
    <n v="116.17"/>
    <n v="1"/>
    <n v="2201"/>
    <s v="/10/76/78/223/"/>
    <x v="17"/>
    <x v="17"/>
    <n v="49.9"/>
    <n v="14.14"/>
    <s v="14.14"/>
    <s v="/shampoo-hidrata-para-cabelos-ressecados-e-com-quimica-300ml/p"/>
    <m/>
    <m/>
    <m/>
    <m/>
    <s v="2.89"/>
    <n v="0"/>
    <s v="116.17"/>
    <s v="-127.13"/>
    <s v="A Vista, Primeira Compra, Frete grátis, Esquenta com 65% OFF"/>
    <m/>
    <m/>
    <s v="06367100008825"/>
    <s v="tfddmr"/>
    <m/>
    <s v="Piatan"/>
    <s v="Obsolete"/>
    <m/>
    <m/>
    <m/>
    <m/>
    <m/>
    <s v="pagarme"/>
    <m/>
    <n v="3418263364"/>
    <m/>
    <m/>
    <m/>
    <m/>
    <m/>
    <m/>
    <m/>
    <m/>
    <s v="2024-10-20 19:44:33Z"/>
    <m/>
    <m/>
    <s v="479B3180BF4C4069AAD3829F7B199279"/>
    <s v="D2AB1A98B09C40718977F5AD4FD9C107"/>
    <m/>
    <n v="1"/>
    <m/>
    <s v="false"/>
    <n v="0"/>
    <s v="NA"/>
    <s v="NA"/>
    <s v="BRL"/>
    <m/>
    <s v="003002906"/>
    <s v="BRA"/>
    <s v="003002906"/>
    <m/>
    <s v="Faturado"/>
    <m/>
  </r>
  <r>
    <s v="Marketplace"/>
    <x v="154"/>
    <n v="514517"/>
    <d v="2024-10-20T00:00:00"/>
    <x v="154"/>
    <s v="Luiza"/>
    <s v="Zhu"/>
    <n v="46473277870"/>
    <s v="luizazhu@gmail.com"/>
    <n v="5511945153018"/>
    <s v="SP"/>
    <s v="São Paulo"/>
    <n v="5188392355743"/>
    <s v="residential"/>
    <s v="Luiza Zhu"/>
    <s v="Rua Galvão Bueno"/>
    <n v="499"/>
    <s v="172-D"/>
    <s v="Liberdade"/>
    <m/>
    <s v="01506-000"/>
    <s v="Jadlog"/>
    <s v="PN Jadlog"/>
    <s v="2024-10-24 08:00:00Z"/>
    <s v="4bd"/>
    <s v="Faturado"/>
    <s v="2024-10-21 15:27:12Z"/>
    <s v="cpc"/>
    <s v="google"/>
    <m/>
    <x v="1"/>
    <s v="Pix"/>
    <n v="1"/>
    <n v="116.17"/>
    <n v="1"/>
    <n v="2103"/>
    <s v="/10/76/78/221/"/>
    <x v="14"/>
    <x v="14"/>
    <n v="59.9"/>
    <n v="16.97"/>
    <s v="16.97"/>
    <s v="/mascara-capilar-detox-piatan-280g/p"/>
    <m/>
    <m/>
    <m/>
    <m/>
    <s v="2.93"/>
    <n v="0"/>
    <s v="116.17"/>
    <s v="-127.13"/>
    <s v="A Vista, Primeira Compra, Frete grátis, Esquenta com 65% OFF"/>
    <m/>
    <m/>
    <s v="06367100008825"/>
    <s v="tfddmr"/>
    <m/>
    <s v="Piatan"/>
    <s v="Obsolete"/>
    <m/>
    <m/>
    <m/>
    <m/>
    <m/>
    <s v="pagarme"/>
    <m/>
    <n v="3418263364"/>
    <m/>
    <m/>
    <m/>
    <m/>
    <m/>
    <m/>
    <m/>
    <m/>
    <s v="2024-10-20 19:44:33Z"/>
    <m/>
    <m/>
    <s v="479B3180BF4C4069AAD3829F7B199279"/>
    <s v="D2AB1A98B09C40718977F5AD4FD9C107"/>
    <m/>
    <n v="1"/>
    <m/>
    <s v="false"/>
    <n v="0"/>
    <s v="NA"/>
    <s v="NA"/>
    <s v="BRL"/>
    <m/>
    <s v="003002906"/>
    <s v="BRA"/>
    <s v="003002906"/>
    <m/>
    <s v="Faturado"/>
    <m/>
  </r>
  <r>
    <s v="Marketplace"/>
    <x v="154"/>
    <n v="514517"/>
    <d v="2024-10-20T00:00:00"/>
    <x v="154"/>
    <s v="Luiza"/>
    <s v="Zhu"/>
    <n v="46473277870"/>
    <s v="luizazhu@gmail.com"/>
    <n v="5511945153018"/>
    <s v="SP"/>
    <s v="São Paulo"/>
    <n v="5188392355743"/>
    <s v="residential"/>
    <s v="Luiza Zhu"/>
    <s v="Rua Galvão Bueno"/>
    <n v="499"/>
    <s v="172-D"/>
    <s v="Liberdade"/>
    <m/>
    <s v="01506-000"/>
    <s v="Jadlog"/>
    <s v="PN Jadlog"/>
    <s v="2024-10-24 08:00:00Z"/>
    <s v="4bd"/>
    <s v="Faturado"/>
    <s v="2024-10-21 15:27:12Z"/>
    <s v="cpc"/>
    <s v="google"/>
    <m/>
    <x v="1"/>
    <s v="Pix"/>
    <n v="1"/>
    <n v="116.17"/>
    <n v="1"/>
    <n v="1110"/>
    <s v="/10/76/79/89/"/>
    <x v="3"/>
    <x v="3"/>
    <n v="21.9"/>
    <n v="6.2"/>
    <s v="6.2"/>
    <s v="/gel-dental-natural-de-hortela-com-gengibre-e-melaleuca-90g/p"/>
    <m/>
    <m/>
    <m/>
    <m/>
    <s v="2.89"/>
    <n v="0"/>
    <s v="116.17"/>
    <s v="-127.13"/>
    <s v="A Vista, Primeira Compra, Frete grátis, Esquenta com 65% OFF"/>
    <m/>
    <m/>
    <s v="06367100008825"/>
    <s v="tfddmr"/>
    <m/>
    <s v="Piatan"/>
    <s v="Obsolete"/>
    <m/>
    <m/>
    <m/>
    <m/>
    <m/>
    <s v="pagarme"/>
    <m/>
    <n v="3418263364"/>
    <m/>
    <m/>
    <m/>
    <m/>
    <m/>
    <m/>
    <m/>
    <m/>
    <s v="2024-10-20 19:44:33Z"/>
    <m/>
    <m/>
    <s v="479B3180BF4C4069AAD3829F7B199279"/>
    <s v="D2AB1A98B09C40718977F5AD4FD9C107"/>
    <m/>
    <n v="1"/>
    <m/>
    <s v="false"/>
    <n v="0"/>
    <s v="NA"/>
    <s v="NA"/>
    <s v="BRL"/>
    <m/>
    <s v="003002906"/>
    <s v="BRA"/>
    <s v="003002906"/>
    <m/>
    <s v="Faturado"/>
    <m/>
  </r>
  <r>
    <s v="Marketplace"/>
    <x v="154"/>
    <n v="514517"/>
    <d v="2024-10-20T00:00:00"/>
    <x v="154"/>
    <s v="Luiza"/>
    <s v="Zhu"/>
    <n v="46473277870"/>
    <s v="luizazhu@gmail.com"/>
    <n v="5511945153018"/>
    <s v="SP"/>
    <s v="São Paulo"/>
    <n v="5188392355743"/>
    <s v="residential"/>
    <s v="Luiza Zhu"/>
    <s v="Rua Galvão Bueno"/>
    <n v="499"/>
    <s v="172-D"/>
    <s v="Liberdade"/>
    <m/>
    <s v="01506-000"/>
    <s v="Jadlog"/>
    <s v="PN Jadlog"/>
    <s v="2024-10-24 08:00:00Z"/>
    <s v="4bd"/>
    <s v="Faturado"/>
    <s v="2024-10-21 15:27:12Z"/>
    <s v="cpc"/>
    <s v="google"/>
    <m/>
    <x v="1"/>
    <s v="Pix"/>
    <n v="1"/>
    <n v="116.17"/>
    <n v="1"/>
    <n v="1111"/>
    <s v="/10/76/79/89/"/>
    <x v="6"/>
    <x v="6"/>
    <n v="21.9"/>
    <n v="6.2"/>
    <s v="6.2"/>
    <s v="/gel-dental-natural-de-carvao-ativado-90g/p"/>
    <m/>
    <m/>
    <m/>
    <m/>
    <s v="2.89"/>
    <n v="0"/>
    <s v="116.17"/>
    <s v="-127.13"/>
    <s v="A Vista, Primeira Compra, Frete grátis, Esquenta com 65% OFF"/>
    <m/>
    <m/>
    <s v="06367100008825"/>
    <s v="tfddmr"/>
    <m/>
    <s v="Piatan"/>
    <s v="Obsolete"/>
    <m/>
    <m/>
    <m/>
    <m/>
    <m/>
    <s v="pagarme"/>
    <m/>
    <n v="3418263364"/>
    <m/>
    <m/>
    <m/>
    <m/>
    <m/>
    <m/>
    <m/>
    <m/>
    <s v="2024-10-20 19:44:33Z"/>
    <m/>
    <m/>
    <s v="479B3180BF4C4069AAD3829F7B199279"/>
    <s v="D2AB1A98B09C40718977F5AD4FD9C107"/>
    <m/>
    <n v="1"/>
    <m/>
    <s v="false"/>
    <n v="0"/>
    <s v="NA"/>
    <s v="NA"/>
    <s v="BRL"/>
    <m/>
    <s v="003002906"/>
    <s v="BRA"/>
    <s v="003002906"/>
    <m/>
    <s v="Faturado"/>
    <m/>
  </r>
  <r>
    <s v="Marketplace"/>
    <x v="155"/>
    <n v="514511"/>
    <d v="2024-10-20T00:00:00"/>
    <x v="155"/>
    <s v="Evandi "/>
    <s v="Oliveira "/>
    <s v="03015918575"/>
    <s v="evandioliveiranf.0117@gmail.com"/>
    <n v="5575981280396"/>
    <s v="BA"/>
    <s v="Nova Fátima"/>
    <n v="5188371022299"/>
    <s v="residential"/>
    <s v="Evandi  Oliveira "/>
    <s v="Rua José Américo "/>
    <n v="65"/>
    <s v="Casa"/>
    <s v="Centro "/>
    <m/>
    <s v="44642-000"/>
    <s v="PAC"/>
    <s v="PN Correios PAC"/>
    <s v="2024-11-01 08:00:00Z"/>
    <s v="10bd"/>
    <s v="Faturado"/>
    <s v="2024-10-21 16:29:22Z"/>
    <s v="email"/>
    <s v="RD Station"/>
    <s v="filipe_ultimos_dias_desconto_progressivo"/>
    <x v="0"/>
    <s v="Mastercard"/>
    <n v="5"/>
    <n v="119.6"/>
    <n v="2"/>
    <n v="1403"/>
    <s v="/10/76/79/88/"/>
    <x v="19"/>
    <x v="19"/>
    <n v="29.9"/>
    <n v="29.9"/>
    <s v="59.8"/>
    <s v="/desodorante-roll-on-feminino-75ml/p"/>
    <m/>
    <m/>
    <m/>
    <m/>
    <s v="29.24"/>
    <n v="0"/>
    <s v="119.6"/>
    <n v="0"/>
    <s v="Frete grátis"/>
    <m/>
    <m/>
    <s v="AK583534494BR"/>
    <s v="tfddmr"/>
    <m/>
    <s v="Piatan"/>
    <s v="Obsolete"/>
    <m/>
    <m/>
    <m/>
    <m/>
    <m/>
    <s v="pagarme"/>
    <n v="328638"/>
    <n v="3417838459"/>
    <n v="3417838459"/>
    <n v="516292"/>
    <n v="2293"/>
    <m/>
    <m/>
    <m/>
    <m/>
    <m/>
    <s v="2024-10-20 17:59:28Z"/>
    <m/>
    <m/>
    <s v="414F9B0EE755466FB781932B99E3681A"/>
    <s v="99C3E6BDA01945DAB24769B8185022AF"/>
    <m/>
    <n v="1"/>
    <m/>
    <s v="false"/>
    <n v="0"/>
    <s v="NA"/>
    <s v="NA"/>
    <s v="BRL"/>
    <m/>
    <s v="003002914"/>
    <s v="BRA"/>
    <s v="003002914"/>
    <m/>
    <s v="Faturado"/>
    <m/>
  </r>
  <r>
    <s v="Marketplace"/>
    <x v="155"/>
    <n v="514511"/>
    <d v="2024-10-20T00:00:00"/>
    <x v="155"/>
    <s v="Evandi "/>
    <s v="Oliveira "/>
    <s v="03015918575"/>
    <s v="evandioliveiranf.0117@gmail.com"/>
    <n v="5575981280396"/>
    <s v="BA"/>
    <s v="Nova Fátima"/>
    <n v="5188371022299"/>
    <s v="residential"/>
    <s v="Evandi  Oliveira "/>
    <s v="Rua José Américo "/>
    <n v="65"/>
    <s v="Casa"/>
    <s v="Centro "/>
    <m/>
    <s v="44642-000"/>
    <s v="PAC"/>
    <s v="PN Correios PAC"/>
    <s v="2024-11-01 08:00:00Z"/>
    <s v="10bd"/>
    <s v="Faturado"/>
    <s v="2024-10-21 16:29:22Z"/>
    <s v="email"/>
    <s v="RD Station"/>
    <s v="filipe_ultimos_dias_desconto_progressivo"/>
    <x v="0"/>
    <s v="Mastercard"/>
    <n v="5"/>
    <n v="119.6"/>
    <n v="2"/>
    <n v="1603"/>
    <s v="/10/76/79/88/"/>
    <x v="10"/>
    <x v="10"/>
    <n v="29.9"/>
    <n v="29.9"/>
    <s v="59.8"/>
    <s v="/desodorante-roll-on-unissex-75ml/p"/>
    <m/>
    <m/>
    <m/>
    <m/>
    <s v="29.24"/>
    <n v="0"/>
    <s v="119.6"/>
    <n v="0"/>
    <s v="Frete grátis"/>
    <m/>
    <m/>
    <s v="AK583534494BR"/>
    <s v="tfddmr"/>
    <m/>
    <s v="Piatan"/>
    <s v="Obsolete"/>
    <m/>
    <m/>
    <m/>
    <m/>
    <m/>
    <s v="pagarme"/>
    <n v="328638"/>
    <n v="3417838459"/>
    <n v="3417838459"/>
    <n v="516292"/>
    <n v="2293"/>
    <m/>
    <m/>
    <m/>
    <m/>
    <m/>
    <s v="2024-10-20 17:59:28Z"/>
    <m/>
    <m/>
    <s v="414F9B0EE755466FB781932B99E3681A"/>
    <s v="99C3E6BDA01945DAB24769B8185022AF"/>
    <m/>
    <n v="1"/>
    <m/>
    <s v="false"/>
    <n v="0"/>
    <s v="NA"/>
    <s v="NA"/>
    <s v="BRL"/>
    <m/>
    <s v="003002914"/>
    <s v="BRA"/>
    <s v="003002914"/>
    <m/>
    <s v="Faturado"/>
    <m/>
  </r>
  <r>
    <s v="Marketplace"/>
    <x v="156"/>
    <n v="514509"/>
    <d v="2024-10-20T00:00:00"/>
    <x v="156"/>
    <s v="Débora "/>
    <s v="Mamede"/>
    <s v="01855642166"/>
    <s v="debm.mamede@gmail.com"/>
    <n v="5561999675712"/>
    <s v="DF"/>
    <s v="Brasília"/>
    <n v="5188371910443"/>
    <s v="residential"/>
    <s v="Débora  Mamede"/>
    <s v="Quadra SQS 212 Bloco J"/>
    <n v="103"/>
    <m/>
    <s v="Asa Sul"/>
    <m/>
    <s v="70275-100"/>
    <s v="Sedex"/>
    <s v="PN Correios Sedex"/>
    <s v="2024-10-22 08:00:00Z"/>
    <s v="2bd"/>
    <s v="Faturado"/>
    <s v="2024-10-25 09:25:46Z"/>
    <s v="cpc"/>
    <s v="google"/>
    <m/>
    <x v="1"/>
    <s v="Mastercard"/>
    <n v="5"/>
    <n v="79.83"/>
    <n v="2"/>
    <n v="142796"/>
    <s v="/10/76/79/87/"/>
    <x v="0"/>
    <x v="0"/>
    <n v="34.9"/>
    <n v="31.41"/>
    <s v="62.82"/>
    <s v="/sabonete-liquido-intimo-oleo-de-coco-aloe-vera-150-ml/p"/>
    <m/>
    <m/>
    <m/>
    <m/>
    <s v="17.01"/>
    <s v="17.01"/>
    <s v="79.83"/>
    <s v="-6.98"/>
    <s v="Primeira Compra"/>
    <m/>
    <m/>
    <s v="AA329307348BR"/>
    <s v="tfddmr"/>
    <m/>
    <s v="Piatan"/>
    <s v="Obsolete"/>
    <m/>
    <m/>
    <m/>
    <m/>
    <m/>
    <s v="pagarme"/>
    <n v="521452"/>
    <n v="3417815748"/>
    <n v="3417815748"/>
    <n v="558120"/>
    <n v="2240"/>
    <m/>
    <m/>
    <m/>
    <m/>
    <m/>
    <s v="2024-10-20 17:52:16Z"/>
    <m/>
    <m/>
    <s v="420FC1BF11984344805BCFFE62577C26"/>
    <s v="BB58897C893244A3A05845EFEE9ACD0B"/>
    <m/>
    <n v="1"/>
    <m/>
    <s v="false"/>
    <n v="0"/>
    <s v="NA"/>
    <s v="NA"/>
    <s v="BRL"/>
    <m/>
    <s v="003002946"/>
    <s v="BRA"/>
    <s v="003002946"/>
    <m/>
    <s v="Faturado"/>
    <m/>
  </r>
  <r>
    <s v="Marketplace"/>
    <x v="157"/>
    <n v="514507"/>
    <d v="2024-10-20T00:00:00"/>
    <x v="157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1-01 08:00:00Z"/>
    <s v="10bd"/>
    <s v="Faturado"/>
    <s v="2024-10-25 09:25:47Z"/>
    <m/>
    <m/>
    <m/>
    <x v="2"/>
    <s v="Mastercard"/>
    <n v="3"/>
    <n v="200.25"/>
    <n v="2"/>
    <n v="1110"/>
    <s v="/10/76/79/89/"/>
    <x v="3"/>
    <x v="3"/>
    <n v="21.9"/>
    <n v="7.43"/>
    <s v="14.86"/>
    <s v="/gel-dental-natural-de-hortela-com-gengibre-e-melaleuca-90g/p"/>
    <m/>
    <m/>
    <m/>
    <m/>
    <s v="2.91"/>
    <n v="0"/>
    <s v="200.25"/>
    <s v="-334.25"/>
    <s v="Esquenta com 65% OFF, Livelo, Frete grátis"/>
    <m/>
    <m/>
    <s v="AK592720305BR"/>
    <s v="tfddmr"/>
    <m/>
    <s v="Piatan"/>
    <s v="Obsolete"/>
    <m/>
    <m/>
    <m/>
    <m/>
    <m/>
    <s v="pagarme"/>
    <s v="040492"/>
    <n v="3417610801"/>
    <n v="3417610801"/>
    <n v="527496"/>
    <s v="0573"/>
    <m/>
    <m/>
    <m/>
    <m/>
    <m/>
    <s v="2024-10-20 16:49:44Z"/>
    <m/>
    <m/>
    <s v="5BADF824EA3E4131A695B1B66E6553E7"/>
    <s v="F688FFB5A0D84E3C9F1715CB4BE5B424"/>
    <m/>
    <n v="1"/>
    <m/>
    <s v="false"/>
    <n v="0"/>
    <s v="NA"/>
    <s v="NA"/>
    <s v="BRL"/>
    <m/>
    <s v="003002947"/>
    <s v="BRA"/>
    <s v="003002947"/>
    <m/>
    <s v="Faturado"/>
    <m/>
  </r>
  <r>
    <s v="Marketplace"/>
    <x v="157"/>
    <n v="514507"/>
    <d v="2024-10-20T00:00:00"/>
    <x v="157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1-01 08:00:00Z"/>
    <s v="10bd"/>
    <s v="Faturado"/>
    <s v="2024-10-25 09:25:47Z"/>
    <m/>
    <m/>
    <m/>
    <x v="2"/>
    <s v="Mastercard"/>
    <n v="3"/>
    <n v="200.25"/>
    <n v="3"/>
    <n v="1006"/>
    <s v="/10/76/79/89/"/>
    <x v="2"/>
    <x v="2"/>
    <n v="21.9"/>
    <n v="7.43"/>
    <s v="22.29"/>
    <s v="/gel-dental-natural-de-roma-e-melaleuca-90g/p"/>
    <m/>
    <m/>
    <m/>
    <m/>
    <s v="4.36"/>
    <n v="0"/>
    <s v="200.25"/>
    <s v="-334.25"/>
    <s v="Esquenta com 65% OFF, Livelo, Frete grátis"/>
    <m/>
    <m/>
    <s v="AK592720305BR"/>
    <s v="tfddmr"/>
    <m/>
    <s v="Piatan"/>
    <s v="Obsolete"/>
    <m/>
    <m/>
    <m/>
    <m/>
    <m/>
    <s v="pagarme"/>
    <s v="040492"/>
    <n v="3417610801"/>
    <n v="3417610801"/>
    <n v="527496"/>
    <s v="0573"/>
    <m/>
    <m/>
    <m/>
    <m/>
    <m/>
    <s v="2024-10-20 16:49:44Z"/>
    <m/>
    <m/>
    <s v="5BADF824EA3E4131A695B1B66E6553E7"/>
    <s v="F688FFB5A0D84E3C9F1715CB4BE5B424"/>
    <m/>
    <n v="1"/>
    <m/>
    <s v="false"/>
    <n v="0"/>
    <s v="NA"/>
    <s v="NA"/>
    <s v="BRL"/>
    <m/>
    <s v="003002947"/>
    <s v="BRA"/>
    <s v="003002947"/>
    <m/>
    <s v="Faturado"/>
    <m/>
  </r>
  <r>
    <s v="Marketplace"/>
    <x v="157"/>
    <n v="514507"/>
    <d v="2024-10-20T00:00:00"/>
    <x v="157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1-01 08:00:00Z"/>
    <s v="10bd"/>
    <s v="Faturado"/>
    <s v="2024-10-25 09:25:47Z"/>
    <m/>
    <m/>
    <m/>
    <x v="2"/>
    <s v="Mastercard"/>
    <n v="3"/>
    <n v="200.25"/>
    <n v="3"/>
    <n v="2103"/>
    <s v="/10/76/78/221/"/>
    <x v="14"/>
    <x v="14"/>
    <n v="59.9"/>
    <n v="20.329999999999998"/>
    <s v="60.99"/>
    <s v="/mascara-capilar-detox-piatan-280g/p"/>
    <m/>
    <m/>
    <m/>
    <m/>
    <s v="4.42"/>
    <n v="0"/>
    <s v="200.25"/>
    <s v="-334.25"/>
    <s v="Esquenta com 65% OFF, Livelo, Frete grátis"/>
    <m/>
    <m/>
    <s v="AK592720305BR"/>
    <s v="tfddmr"/>
    <m/>
    <s v="Piatan"/>
    <s v="Obsolete"/>
    <m/>
    <m/>
    <m/>
    <m/>
    <m/>
    <s v="pagarme"/>
    <s v="040492"/>
    <n v="3417610801"/>
    <n v="3417610801"/>
    <n v="527496"/>
    <s v="0573"/>
    <m/>
    <m/>
    <m/>
    <m/>
    <m/>
    <s v="2024-10-20 16:49:44Z"/>
    <m/>
    <m/>
    <s v="5BADF824EA3E4131A695B1B66E6553E7"/>
    <s v="F688FFB5A0D84E3C9F1715CB4BE5B424"/>
    <m/>
    <n v="1"/>
    <m/>
    <s v="false"/>
    <n v="0"/>
    <s v="NA"/>
    <s v="NA"/>
    <s v="BRL"/>
    <m/>
    <s v="003002947"/>
    <s v="BRA"/>
    <s v="003002947"/>
    <m/>
    <s v="Faturado"/>
    <m/>
  </r>
  <r>
    <s v="Marketplace"/>
    <x v="157"/>
    <n v="514507"/>
    <d v="2024-10-20T00:00:00"/>
    <x v="157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1-01 08:00:00Z"/>
    <s v="10bd"/>
    <s v="Faturado"/>
    <s v="2024-10-25 09:25:47Z"/>
    <m/>
    <m/>
    <m/>
    <x v="2"/>
    <s v="Mastercard"/>
    <n v="3"/>
    <n v="200.25"/>
    <n v="3"/>
    <n v="2201"/>
    <s v="/10/76/78/223/"/>
    <x v="17"/>
    <x v="17"/>
    <n v="49.9"/>
    <n v="16.940000000000001"/>
    <s v="50.82"/>
    <s v="/shampoo-hidrata-para-cabelos-ressecados-e-com-quimica-300ml/p"/>
    <m/>
    <m/>
    <m/>
    <m/>
    <s v="4.36"/>
    <n v="0"/>
    <s v="200.25"/>
    <s v="-334.25"/>
    <s v="Esquenta com 65% OFF, Livelo, Frete grátis"/>
    <m/>
    <m/>
    <s v="AK592720305BR"/>
    <s v="tfddmr"/>
    <m/>
    <s v="Piatan"/>
    <s v="Obsolete"/>
    <m/>
    <m/>
    <m/>
    <m/>
    <m/>
    <s v="pagarme"/>
    <s v="040492"/>
    <n v="3417610801"/>
    <n v="3417610801"/>
    <n v="527496"/>
    <s v="0573"/>
    <m/>
    <m/>
    <m/>
    <m/>
    <m/>
    <s v="2024-10-20 16:49:44Z"/>
    <m/>
    <m/>
    <s v="5BADF824EA3E4131A695B1B66E6553E7"/>
    <s v="F688FFB5A0D84E3C9F1715CB4BE5B424"/>
    <m/>
    <n v="1"/>
    <m/>
    <s v="false"/>
    <n v="0"/>
    <s v="NA"/>
    <s v="NA"/>
    <s v="BRL"/>
    <m/>
    <s v="003002947"/>
    <s v="BRA"/>
    <s v="003002947"/>
    <m/>
    <s v="Faturado"/>
    <m/>
  </r>
  <r>
    <s v="Marketplace"/>
    <x v="157"/>
    <n v="514507"/>
    <d v="2024-10-20T00:00:00"/>
    <x v="157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1-01 08:00:00Z"/>
    <s v="10bd"/>
    <s v="Faturado"/>
    <s v="2024-10-25 09:25:47Z"/>
    <m/>
    <m/>
    <m/>
    <x v="2"/>
    <s v="Mastercard"/>
    <n v="3"/>
    <n v="200.25"/>
    <n v="1"/>
    <n v="1403"/>
    <s v="/10/76/79/88/"/>
    <x v="19"/>
    <x v="19"/>
    <n v="29.9"/>
    <n v="29"/>
    <n v="29"/>
    <s v="/desodorante-roll-on-feminino-75ml/p"/>
    <m/>
    <m/>
    <m/>
    <m/>
    <s v="1.49"/>
    <n v="0"/>
    <s v="200.25"/>
    <s v="-334.25"/>
    <s v="Esquenta com 65% OFF, Livelo, Frete grátis"/>
    <m/>
    <m/>
    <s v="AK592720305BR"/>
    <s v="tfddmr"/>
    <m/>
    <s v="Piatan"/>
    <s v="Obsolete"/>
    <m/>
    <m/>
    <m/>
    <m/>
    <m/>
    <s v="pagarme"/>
    <s v="040492"/>
    <n v="3417610801"/>
    <n v="3417610801"/>
    <n v="527496"/>
    <s v="0573"/>
    <m/>
    <m/>
    <m/>
    <m/>
    <m/>
    <s v="2024-10-20 16:49:44Z"/>
    <m/>
    <m/>
    <s v="5BADF824EA3E4131A695B1B66E6553E7"/>
    <s v="F688FFB5A0D84E3C9F1715CB4BE5B424"/>
    <m/>
    <n v="1"/>
    <m/>
    <s v="false"/>
    <n v="0"/>
    <s v="NA"/>
    <s v="NA"/>
    <s v="BRL"/>
    <m/>
    <s v="003002947"/>
    <s v="BRA"/>
    <s v="003002947"/>
    <m/>
    <s v="Faturado"/>
    <m/>
  </r>
  <r>
    <s v="Marketplace"/>
    <x v="157"/>
    <n v="514507"/>
    <d v="2024-10-20T00:00:00"/>
    <x v="157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1-01 08:00:00Z"/>
    <s v="10bd"/>
    <s v="Faturado"/>
    <s v="2024-10-25 09:25:47Z"/>
    <m/>
    <m/>
    <m/>
    <x v="2"/>
    <s v="Mastercard"/>
    <n v="3"/>
    <n v="200.25"/>
    <n v="3"/>
    <n v="1111"/>
    <s v="/10/76/79/89/"/>
    <x v="6"/>
    <x v="6"/>
    <n v="21.9"/>
    <n v="7.43"/>
    <s v="22.29"/>
    <s v="/gel-dental-natural-de-carvao-ativado-90g/p"/>
    <m/>
    <m/>
    <m/>
    <m/>
    <s v="4.36"/>
    <n v="0"/>
    <s v="200.25"/>
    <s v="-334.25"/>
    <s v="Esquenta com 65% OFF, Livelo, Frete grátis"/>
    <m/>
    <m/>
    <s v="AK592720305BR"/>
    <s v="tfddmr"/>
    <m/>
    <s v="Piatan"/>
    <s v="Obsolete"/>
    <m/>
    <m/>
    <m/>
    <m/>
    <m/>
    <s v="pagarme"/>
    <s v="040492"/>
    <n v="3417610801"/>
    <n v="3417610801"/>
    <n v="527496"/>
    <s v="0573"/>
    <m/>
    <m/>
    <m/>
    <m/>
    <m/>
    <s v="2024-10-20 16:49:44Z"/>
    <m/>
    <m/>
    <s v="5BADF824EA3E4131A695B1B66E6553E7"/>
    <s v="F688FFB5A0D84E3C9F1715CB4BE5B424"/>
    <m/>
    <n v="1"/>
    <m/>
    <s v="false"/>
    <n v="0"/>
    <s v="NA"/>
    <s v="NA"/>
    <s v="BRL"/>
    <m/>
    <s v="003002947"/>
    <s v="BRA"/>
    <s v="003002947"/>
    <m/>
    <s v="Faturado"/>
    <m/>
  </r>
  <r>
    <s v="Marketplace"/>
    <x v="158"/>
    <n v="514505"/>
    <d v="2024-10-20T00:00:00"/>
    <x v="158"/>
    <s v="Flávia"/>
    <s v="Estevez"/>
    <s v="07551289747"/>
    <s v="flaviarestevez@gmail.com"/>
    <n v="5521997841021"/>
    <s v="RJ"/>
    <s v="Rio de Janeiro"/>
    <n v="5180821329441"/>
    <s v="residential"/>
    <s v="Flávia  Estevez"/>
    <s v="Estrada do Rio Grande"/>
    <n v="3600"/>
    <s v="Casa 606 condomínio Rio Grande"/>
    <s v="Taquara"/>
    <m/>
    <s v="22723-002"/>
    <s v="Jadlog"/>
    <s v="PN Jadlog"/>
    <s v="2024-10-25 08:00:00Z"/>
    <s v="5bd"/>
    <s v="Faturado"/>
    <s v="2024-10-23 14:54:20Z"/>
    <s v="cpc"/>
    <s v="meta"/>
    <s v="[GE] [Vendas] Sazonais - Semelhantes"/>
    <x v="0"/>
    <s v="Mastercard"/>
    <n v="1"/>
    <n v="132.18"/>
    <n v="2"/>
    <n v="1006"/>
    <s v="/10/76/79/89/"/>
    <x v="2"/>
    <x v="2"/>
    <n v="21.9"/>
    <n v="7.66"/>
    <s v="15.32"/>
    <s v="/gel-dental-natural-de-roma-e-melaleuca-90g/p"/>
    <m/>
    <m/>
    <m/>
    <m/>
    <s v="4.71"/>
    <n v="0"/>
    <s v="132.18"/>
    <s v="-115.92"/>
    <s v="Esquenta com 65% OFF, Frete grátis"/>
    <m/>
    <m/>
    <s v="06367100008843"/>
    <s v="tfddmr"/>
    <m/>
    <s v="Piatan"/>
    <s v="Obsolete"/>
    <m/>
    <m/>
    <m/>
    <m/>
    <m/>
    <s v="pagarme"/>
    <s v="031119"/>
    <n v="3417523779"/>
    <n v="3417523779"/>
    <n v="523431"/>
    <n v="1899"/>
    <m/>
    <m/>
    <m/>
    <m/>
    <m/>
    <s v="2024-10-20 16:21:33Z"/>
    <m/>
    <m/>
    <s v="59B3FDC24AD84FF0A3BA27CC0D319A6E"/>
    <s v="CEA0F92043BB41BF89409BA853573030"/>
    <m/>
    <n v="1"/>
    <m/>
    <s v="false"/>
    <n v="0"/>
    <s v="NA"/>
    <s v="NA"/>
    <s v="BRL"/>
    <m/>
    <s v="003002960"/>
    <s v="BRA"/>
    <s v="003002960"/>
    <m/>
    <s v="Faturado"/>
    <m/>
  </r>
  <r>
    <s v="Marketplace"/>
    <x v="158"/>
    <n v="514505"/>
    <d v="2024-10-20T00:00:00"/>
    <x v="158"/>
    <s v="Flávia"/>
    <s v="Estevez"/>
    <s v="07551289747"/>
    <s v="flaviarestevez@gmail.com"/>
    <n v="5521997841021"/>
    <s v="RJ"/>
    <s v="Rio de Janeiro"/>
    <n v="5180821329441"/>
    <s v="residential"/>
    <s v="Flávia  Estevez"/>
    <s v="Estrada do Rio Grande"/>
    <n v="3600"/>
    <s v="Casa 606 condomínio Rio Grande"/>
    <s v="Taquara"/>
    <m/>
    <s v="22723-002"/>
    <s v="Jadlog"/>
    <s v="PN Jadlog"/>
    <s v="2024-10-25 08:00:00Z"/>
    <s v="5bd"/>
    <s v="Faturado"/>
    <s v="2024-10-23 14:54:20Z"/>
    <s v="cpc"/>
    <s v="meta"/>
    <s v="[GE] [Vendas] Sazonais - Semelhantes"/>
    <x v="0"/>
    <s v="Mastercard"/>
    <n v="1"/>
    <n v="132.18"/>
    <n v="2"/>
    <n v="1111"/>
    <s v="/10/76/79/89/"/>
    <x v="6"/>
    <x v="6"/>
    <n v="21.9"/>
    <n v="7.66"/>
    <s v="15.32"/>
    <s v="/gel-dental-natural-de-carvao-ativado-90g/p"/>
    <m/>
    <m/>
    <m/>
    <m/>
    <s v="4.71"/>
    <n v="0"/>
    <s v="132.18"/>
    <s v="-115.92"/>
    <s v="Esquenta com 65% OFF, Frete grátis"/>
    <m/>
    <m/>
    <s v="06367100008843"/>
    <s v="tfddmr"/>
    <m/>
    <s v="Piatan"/>
    <s v="Obsolete"/>
    <m/>
    <m/>
    <m/>
    <m/>
    <m/>
    <s v="pagarme"/>
    <s v="031119"/>
    <n v="3417523779"/>
    <n v="3417523779"/>
    <n v="523431"/>
    <n v="1899"/>
    <m/>
    <m/>
    <m/>
    <m/>
    <m/>
    <s v="2024-10-20 16:21:33Z"/>
    <m/>
    <m/>
    <s v="59B3FDC24AD84FF0A3BA27CC0D319A6E"/>
    <s v="CEA0F92043BB41BF89409BA853573030"/>
    <m/>
    <n v="1"/>
    <m/>
    <s v="false"/>
    <n v="0"/>
    <s v="NA"/>
    <s v="NA"/>
    <s v="BRL"/>
    <m/>
    <s v="003002960"/>
    <s v="BRA"/>
    <s v="003002960"/>
    <m/>
    <s v="Faturado"/>
    <m/>
  </r>
  <r>
    <s v="Marketplace"/>
    <x v="158"/>
    <n v="514505"/>
    <d v="2024-10-20T00:00:00"/>
    <x v="158"/>
    <s v="Flávia"/>
    <s v="Estevez"/>
    <s v="07551289747"/>
    <s v="flaviarestevez@gmail.com"/>
    <n v="5521997841021"/>
    <s v="RJ"/>
    <s v="Rio de Janeiro"/>
    <n v="5180821329441"/>
    <s v="residential"/>
    <s v="Flávia  Estevez"/>
    <s v="Estrada do Rio Grande"/>
    <n v="3600"/>
    <s v="Casa 606 condomínio Rio Grande"/>
    <s v="Taquara"/>
    <m/>
    <s v="22723-002"/>
    <s v="Jadlog"/>
    <s v="PN Jadlog"/>
    <s v="2024-10-25 08:00:00Z"/>
    <s v="5bd"/>
    <s v="Faturado"/>
    <s v="2024-10-23 14:54:20Z"/>
    <s v="cpc"/>
    <s v="meta"/>
    <s v="[GE] [Vendas] Sazonais - Semelhantes"/>
    <x v="0"/>
    <s v="Mastercard"/>
    <n v="1"/>
    <n v="132.18"/>
    <n v="2"/>
    <n v="1110"/>
    <s v="/10/76/79/89/"/>
    <x v="3"/>
    <x v="3"/>
    <n v="21.9"/>
    <n v="7.66"/>
    <s v="15.32"/>
    <s v="/gel-dental-natural-de-hortela-com-gengibre-e-melaleuca-90g/p"/>
    <m/>
    <m/>
    <m/>
    <m/>
    <s v="4.71"/>
    <n v="0"/>
    <s v="132.18"/>
    <s v="-115.92"/>
    <s v="Esquenta com 65% OFF, Frete grátis"/>
    <m/>
    <m/>
    <s v="06367100008843"/>
    <s v="tfddmr"/>
    <m/>
    <s v="Piatan"/>
    <s v="Obsolete"/>
    <m/>
    <m/>
    <m/>
    <m/>
    <m/>
    <s v="pagarme"/>
    <s v="031119"/>
    <n v="3417523779"/>
    <n v="3417523779"/>
    <n v="523431"/>
    <n v="1899"/>
    <m/>
    <m/>
    <m/>
    <m/>
    <m/>
    <s v="2024-10-20 16:21:33Z"/>
    <m/>
    <m/>
    <s v="59B3FDC24AD84FF0A3BA27CC0D319A6E"/>
    <s v="CEA0F92043BB41BF89409BA853573030"/>
    <m/>
    <n v="1"/>
    <m/>
    <s v="false"/>
    <n v="0"/>
    <s v="NA"/>
    <s v="NA"/>
    <s v="BRL"/>
    <m/>
    <s v="003002960"/>
    <s v="BRA"/>
    <s v="003002960"/>
    <m/>
    <s v="Faturado"/>
    <m/>
  </r>
  <r>
    <s v="Marketplace"/>
    <x v="158"/>
    <n v="514505"/>
    <d v="2024-10-20T00:00:00"/>
    <x v="158"/>
    <s v="Flávia"/>
    <s v="Estevez"/>
    <s v="07551289747"/>
    <s v="flaviarestevez@gmail.com"/>
    <n v="5521997841021"/>
    <s v="RJ"/>
    <s v="Rio de Janeiro"/>
    <n v="5180821329441"/>
    <s v="residential"/>
    <s v="Flávia  Estevez"/>
    <s v="Estrada do Rio Grande"/>
    <n v="3600"/>
    <s v="Casa 606 condomínio Rio Grande"/>
    <s v="Taquara"/>
    <m/>
    <s v="22723-002"/>
    <s v="Jadlog"/>
    <s v="PN Jadlog"/>
    <s v="2024-10-25 08:00:00Z"/>
    <s v="5bd"/>
    <s v="Faturado"/>
    <s v="2024-10-23 14:54:20Z"/>
    <s v="cpc"/>
    <s v="meta"/>
    <s v="[GE] [Vendas] Sazonais - Semelhantes"/>
    <x v="0"/>
    <s v="Mastercard"/>
    <n v="1"/>
    <n v="132.18"/>
    <n v="1"/>
    <n v="5101"/>
    <s v="/10/76/82/222/"/>
    <x v="9"/>
    <x v="9"/>
    <n v="46.9"/>
    <n v="16.420000000000002"/>
    <s v="16.42"/>
    <s v="/creme-emoliente-para-barbear-do-rui-80g/p"/>
    <m/>
    <m/>
    <m/>
    <m/>
    <s v="2.35"/>
    <n v="0"/>
    <s v="132.18"/>
    <s v="-115.92"/>
    <s v="Esquenta com 65% OFF, Frete grátis"/>
    <m/>
    <m/>
    <s v="06367100008843"/>
    <s v="tfddmr"/>
    <m/>
    <s v="Piatan"/>
    <s v="Obsolete"/>
    <m/>
    <m/>
    <m/>
    <m/>
    <m/>
    <s v="pagarme"/>
    <s v="031119"/>
    <n v="3417523779"/>
    <n v="3417523779"/>
    <n v="523431"/>
    <n v="1899"/>
    <m/>
    <m/>
    <m/>
    <m/>
    <m/>
    <s v="2024-10-20 16:21:33Z"/>
    <m/>
    <m/>
    <s v="59B3FDC24AD84FF0A3BA27CC0D319A6E"/>
    <s v="CEA0F92043BB41BF89409BA853573030"/>
    <m/>
    <n v="1"/>
    <m/>
    <s v="false"/>
    <n v="0"/>
    <s v="NA"/>
    <s v="NA"/>
    <s v="BRL"/>
    <m/>
    <s v="003002960"/>
    <s v="BRA"/>
    <s v="003002960"/>
    <m/>
    <s v="Faturado"/>
    <m/>
  </r>
  <r>
    <s v="Marketplace"/>
    <x v="158"/>
    <n v="514505"/>
    <d v="2024-10-20T00:00:00"/>
    <x v="158"/>
    <s v="Flávia"/>
    <s v="Estevez"/>
    <s v="07551289747"/>
    <s v="flaviarestevez@gmail.com"/>
    <n v="5521997841021"/>
    <s v="RJ"/>
    <s v="Rio de Janeiro"/>
    <n v="5180821329441"/>
    <s v="residential"/>
    <s v="Flávia  Estevez"/>
    <s v="Estrada do Rio Grande"/>
    <n v="3600"/>
    <s v="Casa 606 condomínio Rio Grande"/>
    <s v="Taquara"/>
    <m/>
    <s v="22723-002"/>
    <s v="Jadlog"/>
    <s v="PN Jadlog"/>
    <s v="2024-10-25 08:00:00Z"/>
    <s v="5bd"/>
    <s v="Faturado"/>
    <s v="2024-10-23 14:54:20Z"/>
    <s v="cpc"/>
    <s v="meta"/>
    <s v="[GE] [Vendas] Sazonais - Semelhantes"/>
    <x v="0"/>
    <s v="Mastercard"/>
    <n v="1"/>
    <n v="132.18"/>
    <n v="2"/>
    <n v="142795"/>
    <s v="/10/76/79/87/"/>
    <x v="24"/>
    <x v="24"/>
    <n v="34.9"/>
    <n v="34.9"/>
    <s v="69.8"/>
    <s v="/sabonete-liquido-intimo-melaleuca-aloe-vera-150-ml/p"/>
    <m/>
    <m/>
    <m/>
    <m/>
    <s v="4.71"/>
    <n v="0"/>
    <s v="132.18"/>
    <s v="-115.92"/>
    <s v="Esquenta com 65% OFF, Frete grátis"/>
    <m/>
    <m/>
    <s v="06367100008843"/>
    <s v="tfddmr"/>
    <m/>
    <s v="Piatan"/>
    <s v="Obsolete"/>
    <m/>
    <m/>
    <m/>
    <m/>
    <m/>
    <s v="pagarme"/>
    <s v="031119"/>
    <n v="3417523779"/>
    <n v="3417523779"/>
    <n v="523431"/>
    <n v="1899"/>
    <m/>
    <m/>
    <m/>
    <m/>
    <m/>
    <s v="2024-10-20 16:21:33Z"/>
    <m/>
    <m/>
    <s v="59B3FDC24AD84FF0A3BA27CC0D319A6E"/>
    <s v="CEA0F92043BB41BF89409BA853573030"/>
    <m/>
    <n v="1"/>
    <m/>
    <s v="false"/>
    <n v="0"/>
    <s v="NA"/>
    <s v="NA"/>
    <s v="BRL"/>
    <m/>
    <s v="003002960"/>
    <s v="BRA"/>
    <s v="003002960"/>
    <m/>
    <s v="Faturado"/>
    <m/>
  </r>
  <r>
    <s v="Marketplace"/>
    <x v="159"/>
    <n v="514503"/>
    <d v="2024-10-20T00:00:00"/>
    <x v="159"/>
    <s v="André Gabriel"/>
    <s v="Ferreira"/>
    <s v="05093661988"/>
    <s v="andreegf@hotmail.com"/>
    <n v="5547984290322"/>
    <s v="SC"/>
    <s v="Guaramirim"/>
    <n v="5188351855503"/>
    <s v="residential"/>
    <s v="André Gabriel Ferreira"/>
    <s v="R. Isolmiro João Corrêa"/>
    <n v="234"/>
    <s v="Bl B. Ap 703"/>
    <s v="Amizade"/>
    <m/>
    <s v="89270-000"/>
    <s v="PAC"/>
    <s v="PN Correios PAC"/>
    <s v="2024-10-31 08:00:00Z"/>
    <s v="9bd"/>
    <s v="Faturado"/>
    <s v="2024-10-25 09:25:49Z"/>
    <m/>
    <m/>
    <m/>
    <x v="2"/>
    <s v="Visa"/>
    <n v="1"/>
    <n v="140.86000000000001"/>
    <n v="1"/>
    <n v="2103"/>
    <s v="/10/76/78/221/"/>
    <x v="14"/>
    <x v="14"/>
    <n v="59.9"/>
    <n v="20.329999999999998"/>
    <s v="20.33"/>
    <s v="/mascara-capilar-detox-piatan-280g/p"/>
    <m/>
    <m/>
    <m/>
    <m/>
    <s v="6.61"/>
    <n v="0"/>
    <s v="140.86"/>
    <s v="-75.74"/>
    <s v="Esquenta com 65% OFF, Livelo, Frete grátis"/>
    <m/>
    <m/>
    <s v="AK592720971BR"/>
    <s v="tfddmr"/>
    <m/>
    <s v="Piatan"/>
    <s v="Obsolete"/>
    <m/>
    <m/>
    <m/>
    <m/>
    <m/>
    <s v="pagarme"/>
    <n v="781645"/>
    <n v="3417457219"/>
    <n v="3417457219"/>
    <n v="499818"/>
    <n v="2611"/>
    <m/>
    <m/>
    <m/>
    <m/>
    <m/>
    <s v="2024-10-20 16:02:02Z"/>
    <m/>
    <m/>
    <s v="6C4628417C054A729F272464A2F4101D"/>
    <s v="7287EE1A239B4CDA9137D3F1CCB45D42"/>
    <m/>
    <n v="1"/>
    <m/>
    <s v="false"/>
    <n v="0"/>
    <s v="NA"/>
    <s v="NA"/>
    <s v="BRL"/>
    <m/>
    <s v="003002948"/>
    <s v="BRA"/>
    <s v="003002948"/>
    <m/>
    <s v="Faturado"/>
    <m/>
  </r>
  <r>
    <s v="Marketplace"/>
    <x v="159"/>
    <n v="514503"/>
    <d v="2024-10-20T00:00:00"/>
    <x v="159"/>
    <s v="André Gabriel"/>
    <s v="Ferreira"/>
    <s v="05093661988"/>
    <s v="andreegf@hotmail.com"/>
    <n v="5547984290322"/>
    <s v="SC"/>
    <s v="Guaramirim"/>
    <n v="5188351855503"/>
    <s v="residential"/>
    <s v="André Gabriel Ferreira"/>
    <s v="R. Isolmiro João Corrêa"/>
    <n v="234"/>
    <s v="Bl B. Ap 703"/>
    <s v="Amizade"/>
    <m/>
    <s v="89270-000"/>
    <s v="PAC"/>
    <s v="PN Correios PAC"/>
    <s v="2024-10-31 08:00:00Z"/>
    <s v="9bd"/>
    <s v="Faturado"/>
    <s v="2024-10-25 09:25:49Z"/>
    <m/>
    <m/>
    <m/>
    <x v="2"/>
    <s v="Visa"/>
    <n v="1"/>
    <n v="140.86000000000001"/>
    <n v="1"/>
    <n v="2201"/>
    <s v="/10/76/78/223/"/>
    <x v="17"/>
    <x v="17"/>
    <n v="49.9"/>
    <n v="16.940000000000001"/>
    <s v="16.94"/>
    <s v="/shampoo-hidrata-para-cabelos-ressecados-e-com-quimica-300ml/p"/>
    <m/>
    <m/>
    <m/>
    <m/>
    <s v="6.53"/>
    <n v="0"/>
    <s v="140.86"/>
    <s v="-75.74"/>
    <s v="Esquenta com 65% OFF, Livelo, Frete grátis"/>
    <m/>
    <m/>
    <s v="AK592720971BR"/>
    <s v="tfddmr"/>
    <m/>
    <s v="Piatan"/>
    <s v="Obsolete"/>
    <m/>
    <m/>
    <m/>
    <m/>
    <m/>
    <s v="pagarme"/>
    <n v="781645"/>
    <n v="3417457219"/>
    <n v="3417457219"/>
    <n v="499818"/>
    <n v="2611"/>
    <m/>
    <m/>
    <m/>
    <m/>
    <m/>
    <s v="2024-10-20 16:02:02Z"/>
    <m/>
    <m/>
    <s v="6C4628417C054A729F272464A2F4101D"/>
    <s v="7287EE1A239B4CDA9137D3F1CCB45D42"/>
    <m/>
    <n v="1"/>
    <m/>
    <s v="false"/>
    <n v="0"/>
    <s v="NA"/>
    <s v="NA"/>
    <s v="BRL"/>
    <m/>
    <s v="003002948"/>
    <s v="BRA"/>
    <s v="003002948"/>
    <m/>
    <s v="Faturado"/>
    <m/>
  </r>
  <r>
    <s v="Marketplace"/>
    <x v="159"/>
    <n v="514503"/>
    <d v="2024-10-20T00:00:00"/>
    <x v="159"/>
    <s v="André Gabriel"/>
    <s v="Ferreira"/>
    <s v="05093661988"/>
    <s v="andreegf@hotmail.com"/>
    <n v="5547984290322"/>
    <s v="SC"/>
    <s v="Guaramirim"/>
    <n v="5188351855503"/>
    <s v="residential"/>
    <s v="André Gabriel Ferreira"/>
    <s v="R. Isolmiro João Corrêa"/>
    <n v="234"/>
    <s v="Bl B. Ap 703"/>
    <s v="Amizade"/>
    <m/>
    <s v="89270-000"/>
    <s v="PAC"/>
    <s v="PN Correios PAC"/>
    <s v="2024-10-31 08:00:00Z"/>
    <s v="9bd"/>
    <s v="Faturado"/>
    <s v="2024-10-25 09:25:49Z"/>
    <m/>
    <m/>
    <m/>
    <x v="2"/>
    <s v="Visa"/>
    <n v="1"/>
    <n v="140.86000000000001"/>
    <n v="1"/>
    <n v="2500"/>
    <s v="/10/76/78/99/"/>
    <x v="27"/>
    <x v="27"/>
    <n v="56.9"/>
    <n v="55.19"/>
    <s v="55.19"/>
    <s v="/condicionador-proteina-de-arroz-e-xilitol-300ml/p"/>
    <m/>
    <m/>
    <m/>
    <m/>
    <s v="6.53"/>
    <n v="0"/>
    <s v="140.86"/>
    <s v="-75.74"/>
    <s v="Esquenta com 65% OFF, Livelo, Frete grátis"/>
    <m/>
    <m/>
    <s v="AK592720971BR"/>
    <s v="tfddmr"/>
    <m/>
    <s v="Piatan"/>
    <s v="Obsolete"/>
    <m/>
    <m/>
    <m/>
    <m/>
    <m/>
    <s v="pagarme"/>
    <n v="781645"/>
    <n v="3417457219"/>
    <n v="3417457219"/>
    <n v="499818"/>
    <n v="2611"/>
    <m/>
    <m/>
    <m/>
    <m/>
    <m/>
    <s v="2024-10-20 16:02:02Z"/>
    <m/>
    <m/>
    <s v="6C4628417C054A729F272464A2F4101D"/>
    <s v="7287EE1A239B4CDA9137D3F1CCB45D42"/>
    <m/>
    <n v="1"/>
    <m/>
    <s v="false"/>
    <n v="0"/>
    <s v="NA"/>
    <s v="NA"/>
    <s v="BRL"/>
    <m/>
    <s v="003002948"/>
    <s v="BRA"/>
    <s v="003002948"/>
    <m/>
    <s v="Faturado"/>
    <m/>
  </r>
  <r>
    <s v="Marketplace"/>
    <x v="159"/>
    <n v="514503"/>
    <d v="2024-10-20T00:00:00"/>
    <x v="159"/>
    <s v="André Gabriel"/>
    <s v="Ferreira"/>
    <s v="05093661988"/>
    <s v="andreegf@hotmail.com"/>
    <n v="5547984290322"/>
    <s v="SC"/>
    <s v="Guaramirim"/>
    <n v="5188351855503"/>
    <s v="residential"/>
    <s v="André Gabriel Ferreira"/>
    <s v="R. Isolmiro João Corrêa"/>
    <n v="234"/>
    <s v="Bl B. Ap 703"/>
    <s v="Amizade"/>
    <m/>
    <s v="89270-000"/>
    <s v="PAC"/>
    <s v="PN Correios PAC"/>
    <s v="2024-10-31 08:00:00Z"/>
    <s v="9bd"/>
    <s v="Faturado"/>
    <s v="2024-10-25 09:25:49Z"/>
    <m/>
    <m/>
    <m/>
    <x v="2"/>
    <s v="Visa"/>
    <n v="1"/>
    <n v="140.86000000000001"/>
    <n v="1"/>
    <n v="3102"/>
    <s v="/10/76/82/101/"/>
    <x v="28"/>
    <x v="28"/>
    <n v="49.9"/>
    <n v="48.4"/>
    <s v="48.4"/>
    <s v="/espuma-de-limpeza-facial-piatan-detox-110ml/p"/>
    <m/>
    <m/>
    <m/>
    <m/>
    <s v="6.61"/>
    <n v="0"/>
    <s v="140.86"/>
    <s v="-75.74"/>
    <s v="Esquenta com 65% OFF, Livelo, Frete grátis"/>
    <m/>
    <m/>
    <s v="AK592720971BR"/>
    <s v="tfddmr"/>
    <m/>
    <s v="Piatan"/>
    <s v="Obsolete"/>
    <m/>
    <m/>
    <m/>
    <m/>
    <m/>
    <s v="pagarme"/>
    <n v="781645"/>
    <n v="3417457219"/>
    <n v="3417457219"/>
    <n v="499818"/>
    <n v="2611"/>
    <m/>
    <m/>
    <m/>
    <m/>
    <m/>
    <s v="2024-10-20 16:02:02Z"/>
    <m/>
    <m/>
    <s v="6C4628417C054A729F272464A2F4101D"/>
    <s v="7287EE1A239B4CDA9137D3F1CCB45D42"/>
    <m/>
    <n v="1"/>
    <m/>
    <s v="false"/>
    <n v="0"/>
    <s v="NA"/>
    <s v="NA"/>
    <s v="BRL"/>
    <m/>
    <s v="003002948"/>
    <s v="BRA"/>
    <s v="003002948"/>
    <m/>
    <s v="Faturado"/>
    <m/>
  </r>
  <r>
    <s v="Marketplace"/>
    <x v="160"/>
    <n v="514501"/>
    <d v="2024-10-20T00:00:00"/>
    <x v="160"/>
    <s v="Mainara"/>
    <s v="Egewardt"/>
    <s v="01942480032"/>
    <s v="mainara_egewardt@hotmail.com"/>
    <n v="5551992128922"/>
    <s v="RS"/>
    <s v="Teutônia"/>
    <n v="5188342109382"/>
    <s v="residential"/>
    <s v="Mainara Egewardt"/>
    <s v="Major Bandeira "/>
    <s v="09"/>
    <n v="304"/>
    <s v="Languiru"/>
    <m/>
    <s v="95890-000"/>
    <s v="Jadlog"/>
    <s v="PN Jadlog2"/>
    <s v="2024-10-29 08:00:00Z"/>
    <s v="7bd"/>
    <s v="Faturado"/>
    <s v="2024-10-23 14:54:22Z"/>
    <m/>
    <m/>
    <m/>
    <x v="0"/>
    <s v="Mastercard"/>
    <n v="5"/>
    <n v="100.5"/>
    <n v="1"/>
    <n v="142817"/>
    <s v="/10/76/80/92/"/>
    <x v="5"/>
    <x v="5"/>
    <n v="99.9"/>
    <n v="34.96"/>
    <s v="34.96"/>
    <s v="/deo-colonia-splash-cereja-do-cerrado-120ml/p"/>
    <m/>
    <m/>
    <m/>
    <m/>
    <s v="26.72"/>
    <n v="0"/>
    <s v="100.5"/>
    <s v="-121.9"/>
    <s v="Esquenta com 65% OFF, Frete grátis"/>
    <m/>
    <m/>
    <s v="06367100008844"/>
    <s v="tfddmr"/>
    <m/>
    <s v="Piatan"/>
    <s v="Obsolete"/>
    <m/>
    <m/>
    <m/>
    <m/>
    <m/>
    <s v="pagarme"/>
    <s v="T00625"/>
    <n v="3417276671"/>
    <n v="3417276671"/>
    <n v="536119"/>
    <n v="9351"/>
    <m/>
    <m/>
    <m/>
    <m/>
    <m/>
    <s v="2024-10-20 15:07:43Z"/>
    <m/>
    <m/>
    <s v="643FF723C2C44DC1BC8E5A2CFE0156C9"/>
    <s v="4C6BCD83E99D4E0AA44F917066A7FE48"/>
    <m/>
    <n v="1"/>
    <m/>
    <s v="false"/>
    <n v="0"/>
    <s v="NA"/>
    <s v="NA"/>
    <s v="BRL"/>
    <m/>
    <s v="003002961"/>
    <s v="BRA"/>
    <s v="003002961"/>
    <m/>
    <s v="Faturado"/>
    <m/>
  </r>
  <r>
    <s v="Marketplace"/>
    <x v="160"/>
    <n v="514501"/>
    <d v="2024-10-20T00:00:00"/>
    <x v="160"/>
    <s v="Mainara"/>
    <s v="Egewardt"/>
    <s v="01942480032"/>
    <s v="mainara_egewardt@hotmail.com"/>
    <n v="5551992128922"/>
    <s v="RS"/>
    <s v="Teutônia"/>
    <n v="5188342109382"/>
    <s v="residential"/>
    <s v="Mainara Egewardt"/>
    <s v="Major Bandeira "/>
    <s v="09"/>
    <n v="304"/>
    <s v="Languiru"/>
    <m/>
    <s v="95890-000"/>
    <s v="Jadlog"/>
    <s v="PN Jadlog2"/>
    <s v="2024-10-29 08:00:00Z"/>
    <s v="7bd"/>
    <s v="Faturado"/>
    <s v="2024-10-23 14:54:22Z"/>
    <m/>
    <m/>
    <m/>
    <x v="0"/>
    <s v="Mastercard"/>
    <n v="5"/>
    <n v="100.5"/>
    <n v="2"/>
    <n v="1110"/>
    <s v="/10/76/79/89/"/>
    <x v="3"/>
    <x v="3"/>
    <n v="21.9"/>
    <n v="7.66"/>
    <s v="15.32"/>
    <s v="/gel-dental-natural-de-hortela-com-gengibre-e-melaleuca-90g/p"/>
    <m/>
    <m/>
    <m/>
    <m/>
    <s v="0.1"/>
    <n v="0"/>
    <s v="100.5"/>
    <s v="-121.9"/>
    <s v="Esquenta com 65% OFF, Frete grátis"/>
    <m/>
    <m/>
    <s v="06367100008844"/>
    <s v="tfddmr"/>
    <m/>
    <s v="Piatan"/>
    <s v="Obsolete"/>
    <m/>
    <m/>
    <m/>
    <m/>
    <m/>
    <s v="pagarme"/>
    <s v="T00625"/>
    <n v="3417276671"/>
    <n v="3417276671"/>
    <n v="536119"/>
    <n v="9351"/>
    <m/>
    <m/>
    <m/>
    <m/>
    <m/>
    <s v="2024-10-20 15:07:43Z"/>
    <m/>
    <m/>
    <s v="643FF723C2C44DC1BC8E5A2CFE0156C9"/>
    <s v="4C6BCD83E99D4E0AA44F917066A7FE48"/>
    <m/>
    <n v="1"/>
    <m/>
    <s v="false"/>
    <n v="0"/>
    <s v="NA"/>
    <s v="NA"/>
    <s v="BRL"/>
    <m/>
    <s v="003002961"/>
    <s v="BRA"/>
    <s v="003002961"/>
    <m/>
    <s v="Faturado"/>
    <m/>
  </r>
  <r>
    <s v="Marketplace"/>
    <x v="160"/>
    <n v="514501"/>
    <d v="2024-10-20T00:00:00"/>
    <x v="160"/>
    <s v="Mainara"/>
    <s v="Egewardt"/>
    <s v="01942480032"/>
    <s v="mainara_egewardt@hotmail.com"/>
    <n v="5551992128922"/>
    <s v="RS"/>
    <s v="Teutônia"/>
    <n v="5188342109382"/>
    <s v="residential"/>
    <s v="Mainara Egewardt"/>
    <s v="Major Bandeira "/>
    <s v="09"/>
    <n v="304"/>
    <s v="Languiru"/>
    <m/>
    <s v="95890-000"/>
    <s v="Jadlog"/>
    <s v="PN Jadlog2"/>
    <s v="2024-10-29 08:00:00Z"/>
    <s v="7bd"/>
    <s v="Faturado"/>
    <s v="2024-10-23 14:54:22Z"/>
    <m/>
    <m/>
    <m/>
    <x v="0"/>
    <s v="Mastercard"/>
    <n v="5"/>
    <n v="100.5"/>
    <n v="2"/>
    <n v="1006"/>
    <s v="/10/76/79/89/"/>
    <x v="2"/>
    <x v="2"/>
    <n v="21.9"/>
    <n v="7.66"/>
    <s v="15.32"/>
    <s v="/gel-dental-natural-de-roma-e-melaleuca-90g/p"/>
    <m/>
    <m/>
    <m/>
    <m/>
    <s v="0.1"/>
    <n v="0"/>
    <s v="100.5"/>
    <s v="-121.9"/>
    <s v="Esquenta com 65% OFF, Frete grátis"/>
    <m/>
    <m/>
    <s v="06367100008844"/>
    <s v="tfddmr"/>
    <m/>
    <s v="Piatan"/>
    <s v="Obsolete"/>
    <m/>
    <m/>
    <m/>
    <m/>
    <m/>
    <s v="pagarme"/>
    <s v="T00625"/>
    <n v="3417276671"/>
    <n v="3417276671"/>
    <n v="536119"/>
    <n v="9351"/>
    <m/>
    <m/>
    <m/>
    <m/>
    <m/>
    <s v="2024-10-20 15:07:43Z"/>
    <m/>
    <m/>
    <s v="643FF723C2C44DC1BC8E5A2CFE0156C9"/>
    <s v="4C6BCD83E99D4E0AA44F917066A7FE48"/>
    <m/>
    <n v="1"/>
    <m/>
    <s v="false"/>
    <n v="0"/>
    <s v="NA"/>
    <s v="NA"/>
    <s v="BRL"/>
    <m/>
    <s v="003002961"/>
    <s v="BRA"/>
    <s v="003002961"/>
    <m/>
    <s v="Faturado"/>
    <m/>
  </r>
  <r>
    <s v="Marketplace"/>
    <x v="160"/>
    <n v="514501"/>
    <d v="2024-10-20T00:00:00"/>
    <x v="160"/>
    <s v="Mainara"/>
    <s v="Egewardt"/>
    <s v="01942480032"/>
    <s v="mainara_egewardt@hotmail.com"/>
    <n v="5551992128922"/>
    <s v="RS"/>
    <s v="Teutônia"/>
    <n v="5188342109382"/>
    <s v="residential"/>
    <s v="Mainara Egewardt"/>
    <s v="Major Bandeira "/>
    <s v="09"/>
    <n v="304"/>
    <s v="Languiru"/>
    <m/>
    <s v="95890-000"/>
    <s v="Jadlog"/>
    <s v="PN Jadlog2"/>
    <s v="2024-10-29 08:00:00Z"/>
    <s v="7bd"/>
    <s v="Faturado"/>
    <s v="2024-10-23 14:54:22Z"/>
    <m/>
    <m/>
    <m/>
    <x v="0"/>
    <s v="Mastercard"/>
    <n v="5"/>
    <n v="100.5"/>
    <n v="1"/>
    <n v="142795"/>
    <s v="/10/76/79/87/"/>
    <x v="24"/>
    <x v="24"/>
    <n v="34.9"/>
    <n v="34.9"/>
    <s v="34.9"/>
    <s v="/sabonete-liquido-intimo-melaleuca-aloe-vera-150-ml/p"/>
    <m/>
    <m/>
    <m/>
    <m/>
    <s v="0.05"/>
    <n v="0"/>
    <s v="100.5"/>
    <s v="-121.9"/>
    <s v="Esquenta com 65% OFF, Frete grátis"/>
    <m/>
    <m/>
    <s v="06367100008844"/>
    <s v="tfddmr"/>
    <m/>
    <s v="Piatan"/>
    <s v="Obsolete"/>
    <m/>
    <m/>
    <m/>
    <m/>
    <m/>
    <s v="pagarme"/>
    <s v="T00625"/>
    <n v="3417276671"/>
    <n v="3417276671"/>
    <n v="536119"/>
    <n v="9351"/>
    <m/>
    <m/>
    <m/>
    <m/>
    <m/>
    <s v="2024-10-20 15:07:43Z"/>
    <m/>
    <m/>
    <s v="643FF723C2C44DC1BC8E5A2CFE0156C9"/>
    <s v="4C6BCD83E99D4E0AA44F917066A7FE48"/>
    <m/>
    <n v="1"/>
    <m/>
    <s v="false"/>
    <n v="0"/>
    <s v="NA"/>
    <s v="NA"/>
    <s v="BRL"/>
    <m/>
    <s v="003002961"/>
    <s v="BRA"/>
    <s v="003002961"/>
    <m/>
    <s v="Faturado"/>
    <m/>
  </r>
  <r>
    <s v="Marketplace"/>
    <x v="161"/>
    <n v="514497"/>
    <d v="2024-10-20T00:00:00"/>
    <x v="161"/>
    <s v="Mayara"/>
    <s v="Araujo"/>
    <n v="41625460880"/>
    <s v="mayara.jdepp@gmail.com"/>
    <n v="5511989636712"/>
    <s v="SP"/>
    <s v="São Paulo"/>
    <n v="5187367032834"/>
    <s v="residential"/>
    <s v="Mayara Araujo"/>
    <s v="Avenida Miguel Estefno"/>
    <n v="215"/>
    <s v="Apto 134"/>
    <s v="Saúde"/>
    <m/>
    <s v="04301-010"/>
    <s v="Jadlog"/>
    <s v="PN Jadlog"/>
    <s v="2024-10-24 08:00:00Z"/>
    <s v="4bd"/>
    <s v="Faturado"/>
    <s v="2024-10-22 15:03:49Z"/>
    <m/>
    <m/>
    <m/>
    <x v="4"/>
    <s v="Visa"/>
    <n v="4"/>
    <n v="103.92"/>
    <n v="1"/>
    <n v="1095"/>
    <s v="/10/76/82/96/"/>
    <x v="30"/>
    <x v="30"/>
    <n v="129.9"/>
    <n v="103.92"/>
    <s v="103.92"/>
    <s v="/protetor-solar-mineral-sunveg-fps-70-50g/p"/>
    <m/>
    <m/>
    <m/>
    <m/>
    <s v="19.96"/>
    <n v="0"/>
    <s v="103.92"/>
    <s v="-25.98"/>
    <s v="Influencer 20%OFF, Frete grátis"/>
    <m/>
    <m/>
    <s v="06367100008829"/>
    <s v="tfddmr"/>
    <m/>
    <s v="Piatan"/>
    <s v="Obsolete"/>
    <m/>
    <m/>
    <m/>
    <m/>
    <m/>
    <s v="pagarme"/>
    <n v="509515"/>
    <n v="3417055010"/>
    <n v="3417055010"/>
    <n v="650570"/>
    <n v="7511"/>
    <m/>
    <m/>
    <m/>
    <m/>
    <m/>
    <s v="2024-10-20 14:02:58Z"/>
    <m/>
    <m/>
    <s v="46C738EBAC5F402DB12D06734039164D"/>
    <s v="E1AE9F1FD8234B4FBEAE11690DDCC711"/>
    <m/>
    <n v="1"/>
    <m/>
    <s v="false"/>
    <n v="0"/>
    <s v="NA"/>
    <s v="NA"/>
    <s v="BRL"/>
    <m/>
    <s v="003002929"/>
    <s v="BRA"/>
    <s v="003002929"/>
    <m/>
    <s v="Faturado"/>
    <m/>
  </r>
  <r>
    <s v="Marketplace"/>
    <x v="162"/>
    <n v="514495"/>
    <d v="2024-10-20T00:00:00"/>
    <x v="162"/>
    <s v="Luciana"/>
    <s v="Santos"/>
    <s v="04546259794"/>
    <s v="lu.rmonteiro@hotmail.com"/>
    <n v="5521981039189"/>
    <s v="RJ"/>
    <s v="Rio de Janeiro"/>
    <n v="5174937759393"/>
    <s v="residential"/>
    <s v="Luciana Santos"/>
    <s v="Rua Silva Guimarães"/>
    <n v="49"/>
    <s v="Apto 605"/>
    <s v="Tijuca"/>
    <m/>
    <s v="20521-200"/>
    <s v="Jadlog"/>
    <s v="PN Jadlog"/>
    <s v="2024-10-25 08:00:00Z"/>
    <s v="5bd"/>
    <s v="Faturado"/>
    <s v="2024-10-22 15:03:50Z"/>
    <m/>
    <m/>
    <m/>
    <x v="0"/>
    <s v="Pix"/>
    <n v="1"/>
    <n v="116.91"/>
    <n v="1"/>
    <n v="143028"/>
    <s v="/10/76/82/96/"/>
    <x v="13"/>
    <x v="13"/>
    <n v="129.9"/>
    <n v="116.91"/>
    <s v="116.91"/>
    <s v="/protetor-solar-facial-mineral-sunveg-fps-70-bege-claro-50ml/p"/>
    <m/>
    <m/>
    <m/>
    <m/>
    <s v="20.01"/>
    <n v="0"/>
    <s v="116.91"/>
    <s v="-12.99"/>
    <s v="A Vista, Frete grátis"/>
    <m/>
    <m/>
    <s v="06367100008830"/>
    <s v="tfddmr"/>
    <m/>
    <s v="Piatan"/>
    <s v="Obsolete"/>
    <m/>
    <m/>
    <m/>
    <m/>
    <m/>
    <s v="pagarme"/>
    <m/>
    <n v="3416938676"/>
    <m/>
    <m/>
    <m/>
    <m/>
    <m/>
    <m/>
    <m/>
    <m/>
    <s v="2024-10-20 13:33:07Z"/>
    <m/>
    <m/>
    <s v="22F5B0FC99A24A289368C5838BF12B97"/>
    <s v="5AB8DBFA00114AA4A71FEAAD1A2B3722"/>
    <m/>
    <n v="1"/>
    <m/>
    <s v="false"/>
    <n v="0"/>
    <s v="NA"/>
    <s v="NA"/>
    <s v="BRL"/>
    <m/>
    <s v="003002930"/>
    <s v="BRA"/>
    <s v="003002930"/>
    <m/>
    <s v="Faturado"/>
    <m/>
  </r>
  <r>
    <s v="Marketplace"/>
    <x v="163"/>
    <n v="514493"/>
    <d v="2024-10-20T00:00:00"/>
    <x v="163"/>
    <s v="Naiara"/>
    <s v="Cristofoletti"/>
    <n v="37884542889"/>
    <s v="nai_cristofoletti@hotmail.com"/>
    <n v="5519998399977"/>
    <s v="SP"/>
    <s v="São Paulo"/>
    <n v="5165891534697"/>
    <s v="residential"/>
    <s v="Naiara Cristofoletti"/>
    <s v="Rua Coronel Oscar Porto"/>
    <n v="1091"/>
    <s v="Apto33"/>
    <s v="Paraíso"/>
    <m/>
    <s v="04003-005"/>
    <s v="Jadlog"/>
    <s v="PN Jadlog"/>
    <s v="2024-10-24 08:00:00Z"/>
    <s v="4bd"/>
    <s v="Faturado"/>
    <s v="2024-10-22 15:03:51Z"/>
    <m/>
    <m/>
    <m/>
    <x v="0"/>
    <s v="Pix"/>
    <n v="1"/>
    <n v="247.48"/>
    <n v="1"/>
    <n v="2201"/>
    <s v="/10/76/78/223/"/>
    <x v="17"/>
    <x v="17"/>
    <n v="49.9"/>
    <n v="15.71"/>
    <s v="15.71"/>
    <s v="/shampoo-hidrata-para-cabelos-ressecados-e-com-quimica-300ml/p"/>
    <m/>
    <m/>
    <m/>
    <m/>
    <s v="3.8"/>
    <n v="0"/>
    <s v="247.48"/>
    <s v="-128.82"/>
    <s v="Esquenta com 65% OFF, A Vista, Frete grátis, Compre e Ganhe"/>
    <m/>
    <m/>
    <s v="06367100008831"/>
    <s v="tfddmr"/>
    <m/>
    <s v="Piatan"/>
    <s v="Obsolete"/>
    <m/>
    <m/>
    <m/>
    <m/>
    <m/>
    <s v="pagarme"/>
    <m/>
    <n v="3416892587"/>
    <m/>
    <m/>
    <m/>
    <m/>
    <m/>
    <m/>
    <m/>
    <m/>
    <s v="2024-10-20 13:22:23Z"/>
    <m/>
    <m/>
    <s v="81AB3857A8F34EA8942B21DB0D9F081A"/>
    <s v="A2F74CE61CF94A54A308B0D5ADA0BEAD"/>
    <m/>
    <n v="1"/>
    <m/>
    <s v="false"/>
    <n v="0"/>
    <s v="NA"/>
    <s v="NA"/>
    <s v="BRL"/>
    <m/>
    <s v="003002931"/>
    <s v="BRA"/>
    <s v="003002931"/>
    <m/>
    <s v="Faturado"/>
    <m/>
  </r>
  <r>
    <s v="Marketplace"/>
    <x v="163"/>
    <n v="514493"/>
    <d v="2024-10-20T00:00:00"/>
    <x v="163"/>
    <s v="Naiara"/>
    <s v="Cristofoletti"/>
    <n v="37884542889"/>
    <s v="nai_cristofoletti@hotmail.com"/>
    <n v="5519998399977"/>
    <s v="SP"/>
    <s v="São Paulo"/>
    <n v="5165891534697"/>
    <s v="residential"/>
    <s v="Naiara Cristofoletti"/>
    <s v="Rua Coronel Oscar Porto"/>
    <n v="1091"/>
    <s v="Apto33"/>
    <s v="Paraíso"/>
    <m/>
    <s v="04003-005"/>
    <s v="Jadlog"/>
    <s v="PN Jadlog"/>
    <s v="2024-10-24 08:00:00Z"/>
    <s v="4bd"/>
    <s v="Faturado"/>
    <s v="2024-10-22 15:03:51Z"/>
    <m/>
    <m/>
    <m/>
    <x v="0"/>
    <s v="Pix"/>
    <n v="1"/>
    <n v="247.48"/>
    <n v="1"/>
    <n v="2103"/>
    <s v="/10/76/78/221/"/>
    <x v="14"/>
    <x v="14"/>
    <n v="59.9"/>
    <n v="18.86"/>
    <s v="18.86"/>
    <s v="/mascara-capilar-detox-piatan-280g/p"/>
    <m/>
    <m/>
    <m/>
    <m/>
    <s v="3.84"/>
    <n v="0"/>
    <s v="247.48"/>
    <s v="-128.82"/>
    <s v="Esquenta com 65% OFF, A Vista, Frete grátis, Compre e Ganhe"/>
    <m/>
    <m/>
    <s v="06367100008831"/>
    <s v="tfddmr"/>
    <m/>
    <s v="Piatan"/>
    <s v="Obsolete"/>
    <m/>
    <m/>
    <m/>
    <m/>
    <m/>
    <s v="pagarme"/>
    <m/>
    <n v="3416892587"/>
    <m/>
    <m/>
    <m/>
    <m/>
    <m/>
    <m/>
    <m/>
    <m/>
    <s v="2024-10-20 13:22:23Z"/>
    <m/>
    <m/>
    <s v="81AB3857A8F34EA8942B21DB0D9F081A"/>
    <s v="A2F74CE61CF94A54A308B0D5ADA0BEAD"/>
    <m/>
    <n v="1"/>
    <m/>
    <s v="false"/>
    <n v="0"/>
    <s v="NA"/>
    <s v="NA"/>
    <s v="BRL"/>
    <m/>
    <s v="003002931"/>
    <s v="BRA"/>
    <s v="003002931"/>
    <m/>
    <s v="Faturado"/>
    <m/>
  </r>
  <r>
    <s v="Marketplace"/>
    <x v="163"/>
    <n v="514493"/>
    <d v="2024-10-20T00:00:00"/>
    <x v="163"/>
    <s v="Naiara"/>
    <s v="Cristofoletti"/>
    <n v="37884542889"/>
    <s v="nai_cristofoletti@hotmail.com"/>
    <n v="5519998399977"/>
    <s v="SP"/>
    <s v="São Paulo"/>
    <n v="5165891534697"/>
    <s v="residential"/>
    <s v="Naiara Cristofoletti"/>
    <s v="Rua Coronel Oscar Porto"/>
    <n v="1091"/>
    <s v="Apto33"/>
    <s v="Paraíso"/>
    <m/>
    <s v="04003-005"/>
    <s v="Jadlog"/>
    <s v="PN Jadlog"/>
    <s v="2024-10-24 08:00:00Z"/>
    <s v="4bd"/>
    <s v="Faturado"/>
    <s v="2024-10-22 15:03:51Z"/>
    <m/>
    <m/>
    <m/>
    <x v="0"/>
    <s v="Pix"/>
    <n v="1"/>
    <n v="247.48"/>
    <n v="1"/>
    <n v="142792"/>
    <s v="/10/76/78/100/"/>
    <x v="38"/>
    <x v="38"/>
    <n v="56.9"/>
    <n v="51.21"/>
    <s v="51.21"/>
    <s v="/condicionador-de-rambutan-biotina-300ml/p"/>
    <m/>
    <m/>
    <m/>
    <m/>
    <s v="3.8"/>
    <n v="0"/>
    <s v="247.48"/>
    <s v="-128.82"/>
    <s v="Esquenta com 65% OFF, A Vista, Frete grátis, Compre e Ganhe"/>
    <m/>
    <m/>
    <s v="06367100008831"/>
    <s v="tfddmr"/>
    <m/>
    <s v="Piatan"/>
    <s v="Obsolete"/>
    <m/>
    <m/>
    <m/>
    <m/>
    <m/>
    <s v="pagarme"/>
    <m/>
    <n v="3416892587"/>
    <m/>
    <m/>
    <m/>
    <m/>
    <m/>
    <m/>
    <m/>
    <m/>
    <s v="2024-10-20 13:22:23Z"/>
    <m/>
    <m/>
    <s v="81AB3857A8F34EA8942B21DB0D9F081A"/>
    <s v="A2F74CE61CF94A54A308B0D5ADA0BEAD"/>
    <m/>
    <n v="1"/>
    <m/>
    <s v="false"/>
    <n v="0"/>
    <s v="NA"/>
    <s v="NA"/>
    <s v="BRL"/>
    <m/>
    <s v="003002931"/>
    <s v="BRA"/>
    <s v="003002931"/>
    <m/>
    <s v="Faturado"/>
    <m/>
  </r>
  <r>
    <s v="Marketplace"/>
    <x v="163"/>
    <n v="514493"/>
    <d v="2024-10-20T00:00:00"/>
    <x v="163"/>
    <s v="Naiara"/>
    <s v="Cristofoletti"/>
    <n v="37884542889"/>
    <s v="nai_cristofoletti@hotmail.com"/>
    <n v="5519998399977"/>
    <s v="SP"/>
    <s v="São Paulo"/>
    <n v="5165891534697"/>
    <s v="residential"/>
    <s v="Naiara Cristofoletti"/>
    <s v="Rua Coronel Oscar Porto"/>
    <n v="1091"/>
    <s v="Apto33"/>
    <s v="Paraíso"/>
    <m/>
    <s v="04003-005"/>
    <s v="Jadlog"/>
    <s v="PN Jadlog"/>
    <s v="2024-10-24 08:00:00Z"/>
    <s v="4bd"/>
    <s v="Faturado"/>
    <s v="2024-10-22 15:03:51Z"/>
    <m/>
    <m/>
    <m/>
    <x v="0"/>
    <s v="Pix"/>
    <n v="1"/>
    <n v="247.48"/>
    <n v="1"/>
    <n v="3103"/>
    <s v="/10/76/82/101/"/>
    <x v="50"/>
    <x v="50"/>
    <n v="79.900000000000006"/>
    <n v="71.91"/>
    <s v="71.91"/>
    <s v="/polpa-hidratante-facial-detox-50g/p"/>
    <m/>
    <m/>
    <m/>
    <m/>
    <s v="3.8"/>
    <n v="0"/>
    <s v="247.48"/>
    <s v="-128.82"/>
    <s v="Esquenta com 65% OFF, A Vista, Frete grátis, Compre e Ganhe"/>
    <m/>
    <m/>
    <s v="06367100008831"/>
    <s v="tfddmr"/>
    <m/>
    <s v="Piatan"/>
    <s v="Obsolete"/>
    <m/>
    <m/>
    <m/>
    <m/>
    <m/>
    <s v="pagarme"/>
    <m/>
    <n v="3416892587"/>
    <m/>
    <m/>
    <m/>
    <m/>
    <m/>
    <m/>
    <m/>
    <m/>
    <s v="2024-10-20 13:22:23Z"/>
    <m/>
    <m/>
    <s v="81AB3857A8F34EA8942B21DB0D9F081A"/>
    <s v="A2F74CE61CF94A54A308B0D5ADA0BEAD"/>
    <m/>
    <n v="1"/>
    <m/>
    <s v="false"/>
    <n v="0"/>
    <s v="NA"/>
    <s v="NA"/>
    <s v="BRL"/>
    <m/>
    <s v="003002931"/>
    <s v="BRA"/>
    <s v="003002931"/>
    <m/>
    <s v="Faturado"/>
    <m/>
  </r>
  <r>
    <s v="Marketplace"/>
    <x v="163"/>
    <n v="514493"/>
    <d v="2024-10-20T00:00:00"/>
    <x v="163"/>
    <s v="Naiara"/>
    <s v="Cristofoletti"/>
    <n v="37884542889"/>
    <s v="nai_cristofoletti@hotmail.com"/>
    <n v="5519998399977"/>
    <s v="SP"/>
    <s v="São Paulo"/>
    <n v="5165891534697"/>
    <s v="residential"/>
    <s v="Naiara Cristofoletti"/>
    <s v="Rua Coronel Oscar Porto"/>
    <n v="1091"/>
    <s v="Apto33"/>
    <s v="Paraíso"/>
    <m/>
    <s v="04003-005"/>
    <s v="Jadlog"/>
    <s v="PN Jadlog"/>
    <s v="2024-10-24 08:00:00Z"/>
    <s v="4bd"/>
    <s v="Faturado"/>
    <s v="2024-10-22 15:03:51Z"/>
    <m/>
    <m/>
    <m/>
    <x v="0"/>
    <s v="Pix"/>
    <n v="1"/>
    <n v="247.48"/>
    <n v="1"/>
    <n v="1403"/>
    <s v="/10/76/79/88/"/>
    <x v="19"/>
    <x v="19"/>
    <n v="29.9"/>
    <n v="26.91"/>
    <s v="26.91"/>
    <s v="/desodorante-roll-on-feminino-75ml/p"/>
    <m/>
    <m/>
    <m/>
    <m/>
    <s v="3.85"/>
    <n v="0"/>
    <s v="247.48"/>
    <s v="-128.82"/>
    <s v="Esquenta com 65% OFF, A Vista, Frete grátis, Compre e Ganhe"/>
    <m/>
    <m/>
    <s v="06367100008831"/>
    <s v="tfddmr"/>
    <m/>
    <s v="Piatan"/>
    <s v="Obsolete"/>
    <m/>
    <m/>
    <m/>
    <m/>
    <m/>
    <s v="pagarme"/>
    <m/>
    <n v="3416892587"/>
    <m/>
    <m/>
    <m/>
    <m/>
    <m/>
    <m/>
    <m/>
    <m/>
    <s v="2024-10-20 13:22:23Z"/>
    <m/>
    <m/>
    <s v="81AB3857A8F34EA8942B21DB0D9F081A"/>
    <s v="A2F74CE61CF94A54A308B0D5ADA0BEAD"/>
    <m/>
    <n v="1"/>
    <m/>
    <s v="false"/>
    <n v="0"/>
    <s v="NA"/>
    <s v="NA"/>
    <s v="BRL"/>
    <m/>
    <s v="003002931"/>
    <s v="BRA"/>
    <s v="003002931"/>
    <m/>
    <s v="Faturado"/>
    <m/>
  </r>
  <r>
    <s v="Marketplace"/>
    <x v="163"/>
    <n v="514493"/>
    <d v="2024-10-20T00:00:00"/>
    <x v="163"/>
    <s v="Naiara"/>
    <s v="Cristofoletti"/>
    <n v="37884542889"/>
    <s v="nai_cristofoletti@hotmail.com"/>
    <n v="5519998399977"/>
    <s v="SP"/>
    <s v="São Paulo"/>
    <n v="5165891534697"/>
    <s v="residential"/>
    <s v="Naiara Cristofoletti"/>
    <s v="Rua Coronel Oscar Porto"/>
    <n v="1091"/>
    <s v="Apto33"/>
    <s v="Paraíso"/>
    <m/>
    <s v="04003-005"/>
    <s v="Jadlog"/>
    <s v="PN Jadlog"/>
    <s v="2024-10-24 08:00:00Z"/>
    <s v="4bd"/>
    <s v="Faturado"/>
    <s v="2024-10-22 15:03:51Z"/>
    <m/>
    <m/>
    <m/>
    <x v="0"/>
    <s v="Pix"/>
    <n v="1"/>
    <n v="247.48"/>
    <n v="2"/>
    <n v="142828"/>
    <s v="/10/76/79/87/"/>
    <x v="21"/>
    <x v="21"/>
    <n v="49.9"/>
    <n v="31.44"/>
    <s v="62.88"/>
    <s v="/sabonete-intimo-feminino-em-barra-oleo-de-melaleuca-aloe-vera-80g/p"/>
    <m/>
    <m/>
    <m/>
    <m/>
    <s v="2.05"/>
    <n v="0"/>
    <s v="247.48"/>
    <s v="-128.82"/>
    <s v="Esquenta com 65% OFF, A Vista, Frete grátis, Compre e Ganhe"/>
    <m/>
    <m/>
    <s v="06367100008831"/>
    <s v="tfddmr"/>
    <m/>
    <s v="Piatan"/>
    <s v="Obsolete"/>
    <m/>
    <m/>
    <m/>
    <m/>
    <m/>
    <s v="pagarme"/>
    <m/>
    <n v="3416892587"/>
    <m/>
    <m/>
    <m/>
    <m/>
    <m/>
    <m/>
    <m/>
    <m/>
    <s v="2024-10-20 13:22:23Z"/>
    <m/>
    <m/>
    <s v="81AB3857A8F34EA8942B21DB0D9F081A"/>
    <s v="A2F74CE61CF94A54A308B0D5ADA0BEAD"/>
    <m/>
    <n v="1"/>
    <m/>
    <s v="false"/>
    <n v="0"/>
    <s v="NA"/>
    <s v="NA"/>
    <s v="BRL"/>
    <m/>
    <s v="003002931"/>
    <s v="BRA"/>
    <s v="003002931"/>
    <m/>
    <s v="Faturado"/>
    <m/>
  </r>
  <r>
    <s v="Marketplace"/>
    <x v="164"/>
    <n v="514447"/>
    <d v="2024-10-19T00:00:00"/>
    <x v="164"/>
    <s v="Gloria"/>
    <s v="Marques"/>
    <s v="05876862789"/>
    <s v="gloria.marques@gmail.com"/>
    <n v="5521997046869"/>
    <s v="MG"/>
    <s v="Juiz de Fora"/>
    <n v="5160799415403"/>
    <s v="residential"/>
    <s v="Gloria Marques"/>
    <s v="Rua Assuene Antônio Ribeiro"/>
    <n v="375"/>
    <s v="Casa 2"/>
    <s v="Nova Benfica"/>
    <m/>
    <s v="36091-050"/>
    <s v="Jadlog"/>
    <s v="PN Jadlog"/>
    <s v="2024-10-28 08:00:00Z"/>
    <s v="6bd"/>
    <s v="Faturado"/>
    <s v="2024-10-22 15:03:55Z"/>
    <m/>
    <m/>
    <m/>
    <x v="2"/>
    <s v="Pix"/>
    <n v="1"/>
    <n v="121.59"/>
    <n v="10"/>
    <n v="1110"/>
    <s v="/10/76/79/89/"/>
    <x v="3"/>
    <x v="3"/>
    <n v="21.9"/>
    <n v="6.68"/>
    <s v="66.8"/>
    <s v="/gel-dental-natural-de-hortela-com-gengibre-e-melaleuca-90g/p"/>
    <m/>
    <m/>
    <m/>
    <m/>
    <s v="17.7"/>
    <s v="17.7"/>
    <s v="121.59"/>
    <s v="-228.47"/>
    <s v="Esquenta com 65% OFF, A Vista, Livelo"/>
    <m/>
    <m/>
    <s v="06367100008835"/>
    <s v="tfddmr"/>
    <m/>
    <s v="Piatan"/>
    <s v="Obsolete"/>
    <m/>
    <m/>
    <m/>
    <m/>
    <m/>
    <s v="pagarme"/>
    <m/>
    <n v="3412361297"/>
    <m/>
    <m/>
    <m/>
    <m/>
    <m/>
    <m/>
    <m/>
    <m/>
    <s v="2024-10-19 14:48:22Z"/>
    <m/>
    <m/>
    <s v="6D7753DA52B8429F8B7C9D40E6FEF82A"/>
    <s v="BA1E8EBBF7AD4FA493D3E90C91073CF1"/>
    <m/>
    <n v="1"/>
    <m/>
    <s v="false"/>
    <n v="0"/>
    <s v="NA"/>
    <s v="NA"/>
    <s v="BRL"/>
    <m/>
    <s v="003002935"/>
    <s v="BRA"/>
    <s v="003002935"/>
    <m/>
    <s v="Faturado"/>
    <m/>
  </r>
  <r>
    <s v="Marketplace"/>
    <x v="164"/>
    <n v="514447"/>
    <d v="2024-10-19T00:00:00"/>
    <x v="164"/>
    <s v="Gloria"/>
    <s v="Marques"/>
    <s v="05876862789"/>
    <s v="gloria.marques@gmail.com"/>
    <n v="5521997046869"/>
    <s v="MG"/>
    <s v="Juiz de Fora"/>
    <n v="5160799415403"/>
    <s v="residential"/>
    <s v="Gloria Marques"/>
    <s v="Rua Assuene Antônio Ribeiro"/>
    <n v="375"/>
    <s v="Casa 2"/>
    <s v="Nova Benfica"/>
    <m/>
    <s v="36091-050"/>
    <s v="Jadlog"/>
    <s v="PN Jadlog"/>
    <s v="2024-10-28 08:00:00Z"/>
    <s v="6bd"/>
    <s v="Faturado"/>
    <s v="2024-10-22 15:03:55Z"/>
    <m/>
    <m/>
    <m/>
    <x v="2"/>
    <s v="Pix"/>
    <n v="1"/>
    <n v="121.59"/>
    <n v="1"/>
    <n v="2103"/>
    <s v="/10/76/78/221/"/>
    <x v="14"/>
    <x v="14"/>
    <n v="59.9"/>
    <n v="18.29"/>
    <s v="18.29"/>
    <s v="/mascara-capilar-detox-piatan-280g/p"/>
    <m/>
    <m/>
    <m/>
    <m/>
    <s v="1.79"/>
    <s v="1.79"/>
    <s v="121.59"/>
    <s v="-228.47"/>
    <s v="Esquenta com 65% OFF, A Vista, Livelo"/>
    <m/>
    <m/>
    <s v="06367100008835"/>
    <s v="tfddmr"/>
    <m/>
    <s v="Piatan"/>
    <s v="Obsolete"/>
    <m/>
    <m/>
    <m/>
    <m/>
    <m/>
    <s v="pagarme"/>
    <m/>
    <n v="3412361297"/>
    <m/>
    <m/>
    <m/>
    <m/>
    <m/>
    <m/>
    <m/>
    <m/>
    <s v="2024-10-19 14:48:22Z"/>
    <m/>
    <m/>
    <s v="6D7753DA52B8429F8B7C9D40E6FEF82A"/>
    <s v="BA1E8EBBF7AD4FA493D3E90C91073CF1"/>
    <m/>
    <n v="1"/>
    <m/>
    <s v="false"/>
    <n v="0"/>
    <s v="NA"/>
    <s v="NA"/>
    <s v="BRL"/>
    <m/>
    <s v="003002935"/>
    <s v="BRA"/>
    <s v="003002935"/>
    <m/>
    <s v="Faturado"/>
    <m/>
  </r>
  <r>
    <s v="Marketplace"/>
    <x v="164"/>
    <n v="514447"/>
    <d v="2024-10-19T00:00:00"/>
    <x v="164"/>
    <s v="Gloria"/>
    <s v="Marques"/>
    <s v="05876862789"/>
    <s v="gloria.marques@gmail.com"/>
    <n v="5521997046869"/>
    <s v="MG"/>
    <s v="Juiz de Fora"/>
    <n v="5160799415403"/>
    <s v="residential"/>
    <s v="Gloria Marques"/>
    <s v="Rua Assuene Antônio Ribeiro"/>
    <n v="375"/>
    <s v="Casa 2"/>
    <s v="Nova Benfica"/>
    <m/>
    <s v="36091-050"/>
    <s v="Jadlog"/>
    <s v="PN Jadlog"/>
    <s v="2024-10-28 08:00:00Z"/>
    <s v="6bd"/>
    <s v="Faturado"/>
    <s v="2024-10-22 15:03:55Z"/>
    <m/>
    <m/>
    <m/>
    <x v="2"/>
    <s v="Pix"/>
    <n v="1"/>
    <n v="121.59"/>
    <n v="1"/>
    <n v="2201"/>
    <s v="/10/76/78/223/"/>
    <x v="17"/>
    <x v="17"/>
    <n v="49.9"/>
    <n v="15.24"/>
    <s v="15.24"/>
    <s v="/shampoo-hidrata-para-cabelos-ressecados-e-com-quimica-300ml/p"/>
    <m/>
    <m/>
    <m/>
    <m/>
    <s v="1.77"/>
    <s v="1.77"/>
    <s v="121.59"/>
    <s v="-228.47"/>
    <s v="Esquenta com 65% OFF, A Vista, Livelo"/>
    <m/>
    <m/>
    <s v="06367100008835"/>
    <s v="tfddmr"/>
    <m/>
    <s v="Piatan"/>
    <s v="Obsolete"/>
    <m/>
    <m/>
    <m/>
    <m/>
    <m/>
    <s v="pagarme"/>
    <m/>
    <n v="3412361297"/>
    <m/>
    <m/>
    <m/>
    <m/>
    <m/>
    <m/>
    <m/>
    <m/>
    <s v="2024-10-19 14:48:22Z"/>
    <m/>
    <m/>
    <s v="6D7753DA52B8429F8B7C9D40E6FEF82A"/>
    <s v="BA1E8EBBF7AD4FA493D3E90C91073CF1"/>
    <m/>
    <n v="1"/>
    <m/>
    <s v="false"/>
    <n v="0"/>
    <s v="NA"/>
    <s v="NA"/>
    <s v="BRL"/>
    <m/>
    <s v="003002935"/>
    <s v="BRA"/>
    <s v="003002935"/>
    <m/>
    <s v="Faturado"/>
    <m/>
  </r>
  <r>
    <s v="Marketplace"/>
    <x v="165"/>
    <n v="514441"/>
    <d v="2024-10-19T00:00:00"/>
    <x v="165"/>
    <s v="Karina"/>
    <s v="Saito"/>
    <n v="28874514808"/>
    <s v="kssaito@gmail.com"/>
    <n v="5511991864292"/>
    <s v="SP"/>
    <s v="São Paulo"/>
    <n v="5133088672287"/>
    <s v="residential"/>
    <s v="Karina Saito"/>
    <s v="Rua Antônio Calafiori"/>
    <n v="46"/>
    <m/>
    <s v="Vila Romana"/>
    <m/>
    <s v="05047-050"/>
    <s v="Jadlog"/>
    <s v="PN Jadlog"/>
    <s v="2024-10-24 08:00:00Z"/>
    <s v="4bd"/>
    <s v="Faturado"/>
    <s v="2024-10-21 15:27:14Z"/>
    <m/>
    <m/>
    <m/>
    <x v="2"/>
    <s v="Mastercard"/>
    <n v="1"/>
    <n v="155"/>
    <n v="2"/>
    <n v="143126"/>
    <s v="/10/76/79/88/"/>
    <x v="43"/>
    <x v="43"/>
    <n v="79.900000000000006"/>
    <n v="77.5"/>
    <n v="155"/>
    <s v="/desodorante-cristal-alunita-sem-cheiro-90g/p"/>
    <m/>
    <m/>
    <m/>
    <m/>
    <s v="20.26"/>
    <n v="0"/>
    <n v="155"/>
    <s v="-4.8"/>
    <s v="Livelo, Frete grátis"/>
    <m/>
    <m/>
    <s v="06367100008826"/>
    <s v="tfddmr"/>
    <m/>
    <s v="Piatan"/>
    <s v="Obsolete"/>
    <m/>
    <m/>
    <m/>
    <m/>
    <m/>
    <s v="pagarme"/>
    <n v="311858"/>
    <n v="3412287580"/>
    <n v="3412287580"/>
    <n v="522840"/>
    <n v="2708"/>
    <m/>
    <m/>
    <m/>
    <m/>
    <m/>
    <s v="2024-10-19 14:31:23Z"/>
    <m/>
    <m/>
    <s v="33B7CF798F774B02AB673319514532B0"/>
    <s v="D5D85166F7924AC396246B06B2264B0F"/>
    <m/>
    <n v="1"/>
    <m/>
    <s v="false"/>
    <n v="0"/>
    <s v="NA"/>
    <s v="NA"/>
    <s v="BRL"/>
    <m/>
    <s v="003002907"/>
    <s v="BRA"/>
    <s v="003002907"/>
    <m/>
    <s v="Faturado"/>
    <m/>
  </r>
  <r>
    <s v="Marketplace"/>
    <x v="166"/>
    <n v="514439"/>
    <d v="2024-10-19T00:00:00"/>
    <x v="166"/>
    <s v="AMANDA"/>
    <s v="CAVALCANTI"/>
    <s v="08422929422"/>
    <s v="mandacavalcanti@gmail.com"/>
    <n v="5581981329363"/>
    <s v="PE"/>
    <s v="Recife"/>
    <n v="5125122855546"/>
    <s v="residential"/>
    <s v="AMANDA CAVALCANTI"/>
    <s v="Rua Doutor Genaro Guimarães"/>
    <n v="221"/>
    <s v="Apto 801"/>
    <s v="Casa Amarela"/>
    <m/>
    <s v="52070-040"/>
    <s v="PAC"/>
    <s v="PN Correios PAC"/>
    <s v="2024-10-29 08:00:00Z"/>
    <s v="7bd"/>
    <s v="Faturado"/>
    <s v="2024-10-25 09:26:04Z"/>
    <m/>
    <m/>
    <m/>
    <x v="2"/>
    <s v="Visa"/>
    <n v="1"/>
    <n v="480.58"/>
    <n v="1"/>
    <n v="142795"/>
    <s v="/10/76/79/87/"/>
    <x v="24"/>
    <x v="24"/>
    <n v="34.9"/>
    <n v="33.85"/>
    <s v="33.85"/>
    <s v="/sabonete-liquido-intimo-melaleuca-aloe-vera-150-ml/p"/>
    <m/>
    <m/>
    <m/>
    <m/>
    <s v="3.91"/>
    <n v="0"/>
    <s v="480.58"/>
    <s v="-133.72"/>
    <s v="Livelo, Compre e Ganhe, Frete grátis, Esquenta com 65% OFF"/>
    <m/>
    <m/>
    <s v="AK592727728BR"/>
    <s v="tfddmr"/>
    <m/>
    <s v="Piatan"/>
    <s v="Obsolete"/>
    <m/>
    <m/>
    <m/>
    <m/>
    <m/>
    <s v="pagarme"/>
    <s v="074274"/>
    <n v="3412177282"/>
    <n v="3412177282"/>
    <n v="425850"/>
    <n v="7395"/>
    <m/>
    <m/>
    <m/>
    <m/>
    <m/>
    <s v="2024-10-19 14:07:44Z"/>
    <m/>
    <m/>
    <s v="C674CE1D3B5E478D80714033204F2F91"/>
    <s v="A9C2B40AB3904C43AD1EF2899EBE85D7"/>
    <m/>
    <n v="1"/>
    <m/>
    <s v="false"/>
    <n v="0"/>
    <s v="NA"/>
    <s v="NA"/>
    <s v="BRL"/>
    <m/>
    <s v="003002953"/>
    <s v="BRA"/>
    <s v="003002953"/>
    <m/>
    <s v="Faturado"/>
    <m/>
  </r>
  <r>
    <s v="Marketplace"/>
    <x v="166"/>
    <n v="514439"/>
    <d v="2024-10-19T00:00:00"/>
    <x v="166"/>
    <s v="AMANDA"/>
    <s v="CAVALCANTI"/>
    <s v="08422929422"/>
    <s v="mandacavalcanti@gmail.com"/>
    <n v="5581981329363"/>
    <s v="PE"/>
    <s v="Recife"/>
    <n v="5125122855546"/>
    <s v="residential"/>
    <s v="AMANDA CAVALCANTI"/>
    <s v="Rua Doutor Genaro Guimarães"/>
    <n v="221"/>
    <s v="Apto 801"/>
    <s v="Casa Amarela"/>
    <m/>
    <s v="52070-040"/>
    <s v="PAC"/>
    <s v="PN Correios PAC"/>
    <s v="2024-10-29 08:00:00Z"/>
    <s v="7bd"/>
    <s v="Faturado"/>
    <s v="2024-10-25 09:26:04Z"/>
    <m/>
    <m/>
    <m/>
    <x v="2"/>
    <s v="Visa"/>
    <n v="1"/>
    <n v="480.58"/>
    <n v="1"/>
    <n v="142818"/>
    <s v="/10/76/82/102/"/>
    <x v="32"/>
    <x v="32"/>
    <n v="149.9"/>
    <n v="145.4"/>
    <s v="145.4"/>
    <s v="/creme-noturno-resveratrol-45g/p"/>
    <m/>
    <m/>
    <m/>
    <m/>
    <s v="3.97"/>
    <n v="0"/>
    <s v="480.58"/>
    <s v="-133.72"/>
    <s v="Livelo, Compre e Ganhe, Frete grátis, Esquenta com 65% OFF"/>
    <m/>
    <m/>
    <s v="AK592727728BR"/>
    <s v="tfddmr"/>
    <m/>
    <s v="Piatan"/>
    <s v="Obsolete"/>
    <m/>
    <m/>
    <m/>
    <m/>
    <m/>
    <s v="pagarme"/>
    <s v="074274"/>
    <n v="3412177282"/>
    <n v="3412177282"/>
    <n v="425850"/>
    <n v="7395"/>
    <m/>
    <m/>
    <m/>
    <m/>
    <m/>
    <s v="2024-10-19 14:07:44Z"/>
    <m/>
    <m/>
    <s v="C674CE1D3B5E478D80714033204F2F91"/>
    <s v="A9C2B40AB3904C43AD1EF2899EBE85D7"/>
    <m/>
    <n v="1"/>
    <m/>
    <s v="false"/>
    <n v="0"/>
    <s v="NA"/>
    <s v="NA"/>
    <s v="BRL"/>
    <m/>
    <s v="003002953"/>
    <s v="BRA"/>
    <s v="003002953"/>
    <m/>
    <s v="Faturado"/>
    <m/>
  </r>
  <r>
    <s v="Marketplace"/>
    <x v="166"/>
    <n v="514439"/>
    <d v="2024-10-19T00:00:00"/>
    <x v="166"/>
    <s v="AMANDA"/>
    <s v="CAVALCANTI"/>
    <s v="08422929422"/>
    <s v="mandacavalcanti@gmail.com"/>
    <n v="5581981329363"/>
    <s v="PE"/>
    <s v="Recife"/>
    <n v="5125122855546"/>
    <s v="residential"/>
    <s v="AMANDA CAVALCANTI"/>
    <s v="Rua Doutor Genaro Guimarães"/>
    <n v="221"/>
    <s v="Apto 801"/>
    <s v="Casa Amarela"/>
    <m/>
    <s v="52070-040"/>
    <s v="PAC"/>
    <s v="PN Correios PAC"/>
    <s v="2024-10-29 08:00:00Z"/>
    <s v="7bd"/>
    <s v="Faturado"/>
    <s v="2024-10-25 09:26:04Z"/>
    <m/>
    <m/>
    <m/>
    <x v="2"/>
    <s v="Visa"/>
    <n v="1"/>
    <n v="480.58"/>
    <n v="1"/>
    <n v="142819"/>
    <s v="/10/76/82/102/"/>
    <x v="39"/>
    <x v="39"/>
    <n v="129.9"/>
    <n v="126"/>
    <n v="126"/>
    <s v="/serum-diurno-resveratrol-30ml/p"/>
    <m/>
    <m/>
    <m/>
    <m/>
    <s v="3.97"/>
    <n v="0"/>
    <s v="480.58"/>
    <s v="-133.72"/>
    <s v="Livelo, Compre e Ganhe, Frete grátis, Esquenta com 65% OFF"/>
    <m/>
    <m/>
    <s v="AK592727728BR"/>
    <s v="tfddmr"/>
    <m/>
    <s v="Piatan"/>
    <s v="Obsolete"/>
    <m/>
    <m/>
    <m/>
    <m/>
    <m/>
    <s v="pagarme"/>
    <s v="074274"/>
    <n v="3412177282"/>
    <n v="3412177282"/>
    <n v="425850"/>
    <n v="7395"/>
    <m/>
    <m/>
    <m/>
    <m/>
    <m/>
    <s v="2024-10-19 14:07:44Z"/>
    <m/>
    <m/>
    <s v="C674CE1D3B5E478D80714033204F2F91"/>
    <s v="A9C2B40AB3904C43AD1EF2899EBE85D7"/>
    <m/>
    <n v="1"/>
    <m/>
    <s v="false"/>
    <n v="0"/>
    <s v="NA"/>
    <s v="NA"/>
    <s v="BRL"/>
    <m/>
    <s v="003002953"/>
    <s v="BRA"/>
    <s v="003002953"/>
    <m/>
    <s v="Faturado"/>
    <m/>
  </r>
  <r>
    <s v="Marketplace"/>
    <x v="166"/>
    <n v="514439"/>
    <d v="2024-10-19T00:00:00"/>
    <x v="166"/>
    <s v="AMANDA"/>
    <s v="CAVALCANTI"/>
    <s v="08422929422"/>
    <s v="mandacavalcanti@gmail.com"/>
    <n v="5581981329363"/>
    <s v="PE"/>
    <s v="Recife"/>
    <n v="5125122855546"/>
    <s v="residential"/>
    <s v="AMANDA CAVALCANTI"/>
    <s v="Rua Doutor Genaro Guimarães"/>
    <n v="221"/>
    <s v="Apto 801"/>
    <s v="Casa Amarela"/>
    <m/>
    <s v="52070-040"/>
    <s v="PAC"/>
    <s v="PN Correios PAC"/>
    <s v="2024-10-29 08:00:00Z"/>
    <s v="7bd"/>
    <s v="Faturado"/>
    <s v="2024-10-25 09:26:04Z"/>
    <m/>
    <m/>
    <m/>
    <x v="2"/>
    <s v="Visa"/>
    <n v="1"/>
    <n v="480.58"/>
    <n v="1"/>
    <n v="2103"/>
    <s v="/10/76/78/221/"/>
    <x v="14"/>
    <x v="14"/>
    <n v="59.9"/>
    <n v="20.329999999999998"/>
    <s v="20.33"/>
    <s v="/mascara-capilar-detox-piatan-280g/p"/>
    <m/>
    <m/>
    <m/>
    <m/>
    <s v="3.97"/>
    <n v="0"/>
    <s v="480.58"/>
    <s v="-133.72"/>
    <s v="Livelo, Compre e Ganhe, Frete grátis, Esquenta com 65% OFF"/>
    <m/>
    <m/>
    <s v="AK592727728BR"/>
    <s v="tfddmr"/>
    <m/>
    <s v="Piatan"/>
    <s v="Obsolete"/>
    <m/>
    <m/>
    <m/>
    <m/>
    <m/>
    <s v="pagarme"/>
    <s v="074274"/>
    <n v="3412177282"/>
    <n v="3412177282"/>
    <n v="425850"/>
    <n v="7395"/>
    <m/>
    <m/>
    <m/>
    <m/>
    <m/>
    <s v="2024-10-19 14:07:44Z"/>
    <m/>
    <m/>
    <s v="C674CE1D3B5E478D80714033204F2F91"/>
    <s v="A9C2B40AB3904C43AD1EF2899EBE85D7"/>
    <m/>
    <n v="1"/>
    <m/>
    <s v="false"/>
    <n v="0"/>
    <s v="NA"/>
    <s v="NA"/>
    <s v="BRL"/>
    <m/>
    <s v="003002953"/>
    <s v="BRA"/>
    <s v="003002953"/>
    <m/>
    <s v="Faturado"/>
    <m/>
  </r>
  <r>
    <s v="Marketplace"/>
    <x v="166"/>
    <n v="514439"/>
    <d v="2024-10-19T00:00:00"/>
    <x v="166"/>
    <s v="AMANDA"/>
    <s v="CAVALCANTI"/>
    <s v="08422929422"/>
    <s v="mandacavalcanti@gmail.com"/>
    <n v="5581981329363"/>
    <s v="PE"/>
    <s v="Recife"/>
    <n v="5125122855546"/>
    <s v="residential"/>
    <s v="AMANDA CAVALCANTI"/>
    <s v="Rua Doutor Genaro Guimarães"/>
    <n v="221"/>
    <s v="Apto 801"/>
    <s v="Casa Amarela"/>
    <m/>
    <s v="52070-040"/>
    <s v="PAC"/>
    <s v="PN Correios PAC"/>
    <s v="2024-10-29 08:00:00Z"/>
    <s v="7bd"/>
    <s v="Faturado"/>
    <s v="2024-10-25 09:26:04Z"/>
    <m/>
    <m/>
    <m/>
    <x v="2"/>
    <s v="Visa"/>
    <n v="1"/>
    <n v="480.58"/>
    <n v="1"/>
    <n v="142809"/>
    <s v="/10/76/98/103/"/>
    <x v="51"/>
    <x v="51"/>
    <n v="79.900000000000006"/>
    <n v="77.5"/>
    <s v="77.5"/>
    <s v="/balm-de-tratamento-labial-cha-verde-3-90g/p"/>
    <m/>
    <m/>
    <m/>
    <m/>
    <s v="3.91"/>
    <n v="0"/>
    <s v="480.58"/>
    <s v="-133.72"/>
    <s v="Livelo, Compre e Ganhe, Frete grátis, Esquenta com 65% OFF"/>
    <m/>
    <m/>
    <s v="AK592727728BR"/>
    <s v="tfddmr"/>
    <m/>
    <s v="Piatan"/>
    <s v="Obsolete"/>
    <m/>
    <m/>
    <m/>
    <m/>
    <m/>
    <s v="pagarme"/>
    <s v="074274"/>
    <n v="3412177282"/>
    <n v="3412177282"/>
    <n v="425850"/>
    <n v="7395"/>
    <m/>
    <m/>
    <m/>
    <m/>
    <m/>
    <s v="2024-10-19 14:07:44Z"/>
    <m/>
    <m/>
    <s v="C674CE1D3B5E478D80714033204F2F91"/>
    <s v="A9C2B40AB3904C43AD1EF2899EBE85D7"/>
    <m/>
    <n v="1"/>
    <m/>
    <s v="false"/>
    <n v="0"/>
    <s v="NA"/>
    <s v="NA"/>
    <s v="BRL"/>
    <m/>
    <s v="003002953"/>
    <s v="BRA"/>
    <s v="003002953"/>
    <m/>
    <s v="Faturado"/>
    <m/>
  </r>
  <r>
    <s v="Marketplace"/>
    <x v="166"/>
    <n v="514439"/>
    <d v="2024-10-19T00:00:00"/>
    <x v="166"/>
    <s v="AMANDA"/>
    <s v="CAVALCANTI"/>
    <s v="08422929422"/>
    <s v="mandacavalcanti@gmail.com"/>
    <n v="5581981329363"/>
    <s v="PE"/>
    <s v="Recife"/>
    <n v="5125122855546"/>
    <s v="residential"/>
    <s v="AMANDA CAVALCANTI"/>
    <s v="Rua Doutor Genaro Guimarães"/>
    <n v="221"/>
    <s v="Apto 801"/>
    <s v="Casa Amarela"/>
    <m/>
    <s v="52070-040"/>
    <s v="PAC"/>
    <s v="PN Correios PAC"/>
    <s v="2024-10-29 08:00:00Z"/>
    <s v="7bd"/>
    <s v="Faturado"/>
    <s v="2024-10-25 09:26:04Z"/>
    <m/>
    <m/>
    <m/>
    <x v="2"/>
    <s v="Visa"/>
    <n v="1"/>
    <n v="480.58"/>
    <n v="1"/>
    <n v="142810"/>
    <s v="/10/76/98/103/"/>
    <x v="34"/>
    <x v="34"/>
    <n v="79.900000000000006"/>
    <n v="77.5"/>
    <s v="77.5"/>
    <s v="/balm-de-tratamento-labial-ucuuba-3-80g/p"/>
    <m/>
    <m/>
    <m/>
    <m/>
    <s v="3.91"/>
    <n v="0"/>
    <s v="480.58"/>
    <s v="-133.72"/>
    <s v="Livelo, Compre e Ganhe, Frete grátis, Esquenta com 65% OFF"/>
    <m/>
    <m/>
    <s v="AK592727728BR"/>
    <s v="tfddmr"/>
    <m/>
    <s v="Piatan"/>
    <s v="Obsolete"/>
    <m/>
    <m/>
    <m/>
    <m/>
    <m/>
    <s v="pagarme"/>
    <s v="074274"/>
    <n v="3412177282"/>
    <n v="3412177282"/>
    <n v="425850"/>
    <n v="7395"/>
    <m/>
    <m/>
    <m/>
    <m/>
    <m/>
    <s v="2024-10-19 14:07:44Z"/>
    <m/>
    <m/>
    <s v="C674CE1D3B5E478D80714033204F2F91"/>
    <s v="A9C2B40AB3904C43AD1EF2899EBE85D7"/>
    <m/>
    <n v="1"/>
    <m/>
    <s v="false"/>
    <n v="0"/>
    <s v="NA"/>
    <s v="NA"/>
    <s v="BRL"/>
    <m/>
    <s v="003002953"/>
    <s v="BRA"/>
    <s v="003002953"/>
    <m/>
    <s v="Faturado"/>
    <m/>
  </r>
  <r>
    <s v="Marketplace"/>
    <x v="166"/>
    <n v="514439"/>
    <d v="2024-10-19T00:00:00"/>
    <x v="166"/>
    <s v="AMANDA"/>
    <s v="CAVALCANTI"/>
    <s v="08422929422"/>
    <s v="mandacavalcanti@gmail.com"/>
    <n v="5581981329363"/>
    <s v="PE"/>
    <s v="Recife"/>
    <n v="5125122855546"/>
    <s v="residential"/>
    <s v="AMANDA CAVALCANTI"/>
    <s v="Rua Doutor Genaro Guimarães"/>
    <n v="221"/>
    <s v="Apto 801"/>
    <s v="Casa Amarela"/>
    <m/>
    <s v="52070-040"/>
    <s v="PAC"/>
    <s v="PN Correios PAC"/>
    <s v="2024-10-29 08:00:00Z"/>
    <s v="7bd"/>
    <s v="Faturado"/>
    <s v="2024-10-25 09:26:04Z"/>
    <m/>
    <m/>
    <m/>
    <x v="2"/>
    <s v="Visa"/>
    <n v="1"/>
    <n v="480.58"/>
    <n v="1"/>
    <n v="142816"/>
    <s v="/10/76/80/91/"/>
    <x v="41"/>
    <x v="41"/>
    <n v="79.900000000000006"/>
    <n v="0"/>
    <n v="0"/>
    <s v="/necessaire/p"/>
    <m/>
    <m/>
    <m/>
    <m/>
    <s v="2.64"/>
    <n v="0"/>
    <s v="480.58"/>
    <s v="-133.72"/>
    <s v="Livelo, Compre e Ganhe, Frete grátis, Esquenta com 65% OFF"/>
    <m/>
    <m/>
    <s v="AK592727728BR"/>
    <s v="tfddmr"/>
    <m/>
    <s v="Piatan"/>
    <s v="Obsolete"/>
    <m/>
    <m/>
    <m/>
    <m/>
    <m/>
    <s v="pagarme"/>
    <s v="074274"/>
    <n v="3412177282"/>
    <n v="3412177282"/>
    <n v="425850"/>
    <n v="7395"/>
    <m/>
    <m/>
    <m/>
    <m/>
    <m/>
    <s v="2024-10-19 14:07:44Z"/>
    <m/>
    <m/>
    <s v="C674CE1D3B5E478D80714033204F2F91"/>
    <s v="A9C2B40AB3904C43AD1EF2899EBE85D7"/>
    <m/>
    <n v="1"/>
    <m/>
    <s v="false"/>
    <n v="0"/>
    <s v="NA"/>
    <s v="NA"/>
    <s v="BRL"/>
    <m/>
    <s v="003002953"/>
    <s v="BRA"/>
    <s v="003002953"/>
    <m/>
    <s v="Faturado"/>
    <m/>
  </r>
  <r>
    <s v="Marketplace"/>
    <x v="167"/>
    <n v="514437"/>
    <d v="2024-10-19T00:00:00"/>
    <x v="167"/>
    <s v="Nathalia"/>
    <s v="Tadeu"/>
    <n v="34290701809"/>
    <s v="nathalia.tadeu@gmail.com"/>
    <n v="5519991999839"/>
    <s v="SP"/>
    <s v="Americana"/>
    <n v="5188071795984"/>
    <s v="residential"/>
    <s v="Nathalia Tadeu"/>
    <s v="Avenida Alcindo Dell'Agnese"/>
    <n v="120"/>
    <s v="Casa 62"/>
    <s v="Vale das Paineiras"/>
    <m/>
    <s v="13474-260"/>
    <s v="Jadlog"/>
    <s v="PN Jadlog"/>
    <s v="2024-10-24 08:00:00Z"/>
    <s v="4bd"/>
    <s v="Faturado"/>
    <s v="2024-10-22 15:03:56Z"/>
    <s v="cpc"/>
    <s v="meta"/>
    <s v="[GE] [Vendas] Sazonais - Interesses"/>
    <x v="1"/>
    <s v="Pix"/>
    <n v="1"/>
    <n v="77.739999999999995"/>
    <n v="1"/>
    <n v="61010"/>
    <s v="/10/76/80/92/"/>
    <x v="7"/>
    <x v="7"/>
    <n v="99.9"/>
    <n v="28.31"/>
    <s v="28.31"/>
    <s v="/deo-colonia-splash-jasmim-manaca-120ml-piatan/p"/>
    <m/>
    <m/>
    <m/>
    <m/>
    <s v="10.56"/>
    <s v="10.56"/>
    <s v="77.74"/>
    <s v="-143.18"/>
    <s v="Esquenta com 65% OFF, A Vista, Primeira Compra"/>
    <m/>
    <m/>
    <s v="06367100008836"/>
    <s v="tfddmr"/>
    <m/>
    <s v="Piatan"/>
    <s v="Obsolete"/>
    <m/>
    <m/>
    <m/>
    <m/>
    <m/>
    <s v="pagarme"/>
    <m/>
    <n v="3412161931"/>
    <m/>
    <m/>
    <m/>
    <m/>
    <m/>
    <m/>
    <m/>
    <m/>
    <s v="2024-10-19 14:06:30Z"/>
    <m/>
    <m/>
    <s v="5D29D63AD645461CA37D8FD48C0E3543"/>
    <s v="F61F6F1CAA9C42B286F436A875FB4511"/>
    <m/>
    <n v="1"/>
    <m/>
    <s v="false"/>
    <n v="0"/>
    <s v="NA"/>
    <s v="NA"/>
    <s v="BRL"/>
    <m/>
    <s v="003002936"/>
    <s v="BRA"/>
    <s v="003002936"/>
    <m/>
    <s v="Faturado"/>
    <m/>
  </r>
  <r>
    <s v="Marketplace"/>
    <x v="167"/>
    <n v="514437"/>
    <d v="2024-10-19T00:00:00"/>
    <x v="167"/>
    <s v="Nathalia"/>
    <s v="Tadeu"/>
    <n v="34290701809"/>
    <s v="nathalia.tadeu@gmail.com"/>
    <n v="5519991999839"/>
    <s v="SP"/>
    <s v="Americana"/>
    <n v="5188071795984"/>
    <s v="residential"/>
    <s v="Nathalia Tadeu"/>
    <s v="Avenida Alcindo Dell'Agnese"/>
    <n v="120"/>
    <s v="Casa 62"/>
    <s v="Vale das Paineiras"/>
    <m/>
    <s v="13474-260"/>
    <s v="Jadlog"/>
    <s v="PN Jadlog"/>
    <s v="2024-10-24 08:00:00Z"/>
    <s v="4bd"/>
    <s v="Faturado"/>
    <s v="2024-10-22 15:03:56Z"/>
    <s v="cpc"/>
    <s v="meta"/>
    <s v="[GE] [Vendas] Sazonais - Interesses"/>
    <x v="1"/>
    <s v="Pix"/>
    <n v="1"/>
    <n v="77.739999999999995"/>
    <n v="1"/>
    <n v="142817"/>
    <s v="/10/76/80/92/"/>
    <x v="5"/>
    <x v="5"/>
    <n v="99.9"/>
    <n v="28.31"/>
    <s v="28.31"/>
    <s v="/deo-colonia-splash-cereja-do-cerrado-120ml/p"/>
    <m/>
    <m/>
    <m/>
    <m/>
    <s v="10.56"/>
    <s v="10.56"/>
    <s v="77.74"/>
    <s v="-143.18"/>
    <s v="Esquenta com 65% OFF, A Vista, Primeira Compra"/>
    <m/>
    <m/>
    <s v="06367100008836"/>
    <s v="tfddmr"/>
    <m/>
    <s v="Piatan"/>
    <s v="Obsolete"/>
    <m/>
    <m/>
    <m/>
    <m/>
    <m/>
    <s v="pagarme"/>
    <m/>
    <n v="3412161931"/>
    <m/>
    <m/>
    <m/>
    <m/>
    <m/>
    <m/>
    <m/>
    <m/>
    <s v="2024-10-19 14:06:30Z"/>
    <m/>
    <m/>
    <s v="5D29D63AD645461CA37D8FD48C0E3543"/>
    <s v="F61F6F1CAA9C42B286F436A875FB4511"/>
    <m/>
    <n v="1"/>
    <m/>
    <s v="false"/>
    <n v="0"/>
    <s v="NA"/>
    <s v="NA"/>
    <s v="BRL"/>
    <m/>
    <s v="003002936"/>
    <s v="BRA"/>
    <s v="003002936"/>
    <m/>
    <s v="Faturado"/>
    <m/>
  </r>
  <r>
    <s v="Marketplace"/>
    <x v="168"/>
    <n v="514433"/>
    <d v="2024-10-19T00:00:00"/>
    <x v="168"/>
    <s v="Jose Roberto "/>
    <s v="Meciano Junior "/>
    <n v="24666117830"/>
    <s v="jrmeciano@gmail.com"/>
    <n v="5516997661559"/>
    <s v="SP"/>
    <s v="Araraquara"/>
    <n v="5188058134809"/>
    <s v="residential"/>
    <s v="Jose Roberto  Meciano Junior "/>
    <s v="Avenida Cônego Jeronymo Cesar"/>
    <n v="1207"/>
    <s v="Casa"/>
    <s v="Centro"/>
    <m/>
    <s v="14800-470"/>
    <s v="Jadlog"/>
    <s v="PN Jadlog"/>
    <s v="2024-10-24 08:00:00Z"/>
    <s v="4bd"/>
    <s v="Faturado"/>
    <s v="2024-10-23 14:54:27Z"/>
    <s v="cpc"/>
    <s v="meta"/>
    <s v="[GE] [Vendas] Sazonais - Semelhantes"/>
    <x v="1"/>
    <s v="Visa"/>
    <n v="1"/>
    <n v="114.75"/>
    <n v="4"/>
    <n v="1006"/>
    <s v="/10/76/79/89/"/>
    <x v="2"/>
    <x v="2"/>
    <n v="21.9"/>
    <n v="6.89"/>
    <s v="27.56"/>
    <s v="/gel-dental-natural-de-roma-e-melaleuca-90g/p"/>
    <m/>
    <m/>
    <m/>
    <m/>
    <s v="8.53"/>
    <s v="8.53"/>
    <s v="114.75"/>
    <s v="-138.58"/>
    <s v="Esquenta com 65% OFF, Primeira Compra"/>
    <m/>
    <m/>
    <s v="06367100008848"/>
    <s v="tfddmr"/>
    <m/>
    <s v="Piatan"/>
    <s v="Obsolete"/>
    <m/>
    <m/>
    <m/>
    <m/>
    <m/>
    <s v="pagarme"/>
    <n v="305066"/>
    <n v="3411996572"/>
    <n v="3411996572"/>
    <n v="422061"/>
    <n v="1584"/>
    <m/>
    <m/>
    <m/>
    <m/>
    <m/>
    <s v="2024-10-19 13:30:52Z"/>
    <m/>
    <m/>
    <s v="4D2C8032E9094F2599AC5B35482376D2"/>
    <s v="722995E02CDA430392A0E60EBEFB5A9B"/>
    <m/>
    <n v="1"/>
    <m/>
    <s v="false"/>
    <n v="0"/>
    <s v="NA"/>
    <s v="NA"/>
    <s v="BRL"/>
    <m/>
    <s v="003002965"/>
    <s v="BRA"/>
    <s v="003002965"/>
    <m/>
    <s v="Faturado"/>
    <m/>
  </r>
  <r>
    <s v="Marketplace"/>
    <x v="168"/>
    <n v="514433"/>
    <d v="2024-10-19T00:00:00"/>
    <x v="168"/>
    <s v="Jose Roberto "/>
    <s v="Meciano Junior "/>
    <n v="24666117830"/>
    <s v="jrmeciano@gmail.com"/>
    <n v="5516997661559"/>
    <s v="SP"/>
    <s v="Araraquara"/>
    <n v="5188058134809"/>
    <s v="residential"/>
    <s v="Jose Roberto  Meciano Junior "/>
    <s v="Avenida Cônego Jeronymo Cesar"/>
    <n v="1207"/>
    <s v="Casa"/>
    <s v="Centro"/>
    <m/>
    <s v="14800-470"/>
    <s v="Jadlog"/>
    <s v="PN Jadlog"/>
    <s v="2024-10-24 08:00:00Z"/>
    <s v="4bd"/>
    <s v="Faturado"/>
    <s v="2024-10-23 14:54:27Z"/>
    <s v="cpc"/>
    <s v="meta"/>
    <s v="[GE] [Vendas] Sazonais - Semelhantes"/>
    <x v="1"/>
    <s v="Visa"/>
    <n v="1"/>
    <n v="114.75"/>
    <n v="4"/>
    <n v="1110"/>
    <s v="/10/76/79/89/"/>
    <x v="3"/>
    <x v="3"/>
    <n v="21.9"/>
    <n v="6.89"/>
    <s v="27.56"/>
    <s v="/gel-dental-natural-de-hortela-com-gengibre-e-melaleuca-90g/p"/>
    <m/>
    <m/>
    <m/>
    <m/>
    <s v="8.53"/>
    <s v="8.53"/>
    <s v="114.75"/>
    <s v="-138.58"/>
    <s v="Esquenta com 65% OFF, Primeira Compra"/>
    <m/>
    <m/>
    <s v="06367100008848"/>
    <s v="tfddmr"/>
    <m/>
    <s v="Piatan"/>
    <s v="Obsolete"/>
    <m/>
    <m/>
    <m/>
    <m/>
    <m/>
    <s v="pagarme"/>
    <n v="305066"/>
    <n v="3411996572"/>
    <n v="3411996572"/>
    <n v="422061"/>
    <n v="1584"/>
    <m/>
    <m/>
    <m/>
    <m/>
    <m/>
    <s v="2024-10-19 13:30:52Z"/>
    <m/>
    <m/>
    <s v="4D2C8032E9094F2599AC5B35482376D2"/>
    <s v="722995E02CDA430392A0E60EBEFB5A9B"/>
    <m/>
    <n v="1"/>
    <m/>
    <s v="false"/>
    <n v="0"/>
    <s v="NA"/>
    <s v="NA"/>
    <s v="BRL"/>
    <m/>
    <s v="003002965"/>
    <s v="BRA"/>
    <s v="003002965"/>
    <m/>
    <s v="Faturado"/>
    <m/>
  </r>
  <r>
    <s v="Marketplace"/>
    <x v="168"/>
    <n v="514433"/>
    <d v="2024-10-19T00:00:00"/>
    <x v="168"/>
    <s v="Jose Roberto "/>
    <s v="Meciano Junior "/>
    <n v="24666117830"/>
    <s v="jrmeciano@gmail.com"/>
    <n v="5516997661559"/>
    <s v="SP"/>
    <s v="Araraquara"/>
    <n v="5188058134809"/>
    <s v="residential"/>
    <s v="Jose Roberto  Meciano Junior "/>
    <s v="Avenida Cônego Jeronymo Cesar"/>
    <n v="1207"/>
    <s v="Casa"/>
    <s v="Centro"/>
    <m/>
    <s v="14800-470"/>
    <s v="Jadlog"/>
    <s v="PN Jadlog"/>
    <s v="2024-10-24 08:00:00Z"/>
    <s v="4bd"/>
    <s v="Faturado"/>
    <s v="2024-10-23 14:54:27Z"/>
    <s v="cpc"/>
    <s v="meta"/>
    <s v="[GE] [Vendas] Sazonais - Semelhantes"/>
    <x v="1"/>
    <s v="Visa"/>
    <n v="1"/>
    <n v="114.75"/>
    <n v="1"/>
    <n v="142795"/>
    <s v="/10/76/79/87/"/>
    <x v="24"/>
    <x v="24"/>
    <n v="34.9"/>
    <n v="31.41"/>
    <s v="31.41"/>
    <s v="/sabonete-liquido-intimo-melaleuca-aloe-vera-150-ml/p"/>
    <m/>
    <m/>
    <m/>
    <m/>
    <s v="2.14"/>
    <s v="2.14"/>
    <s v="114.75"/>
    <s v="-138.58"/>
    <s v="Esquenta com 65% OFF, Primeira Compra"/>
    <m/>
    <m/>
    <s v="06367100008848"/>
    <s v="tfddmr"/>
    <m/>
    <s v="Piatan"/>
    <s v="Obsolete"/>
    <m/>
    <m/>
    <m/>
    <m/>
    <m/>
    <s v="pagarme"/>
    <n v="305066"/>
    <n v="3411996572"/>
    <n v="3411996572"/>
    <n v="422061"/>
    <n v="1584"/>
    <m/>
    <m/>
    <m/>
    <m/>
    <m/>
    <s v="2024-10-19 13:30:52Z"/>
    <m/>
    <m/>
    <s v="4D2C8032E9094F2599AC5B35482376D2"/>
    <s v="722995E02CDA430392A0E60EBEFB5A9B"/>
    <m/>
    <n v="1"/>
    <m/>
    <s v="false"/>
    <n v="0"/>
    <s v="NA"/>
    <s v="NA"/>
    <s v="BRL"/>
    <m/>
    <s v="003002965"/>
    <s v="BRA"/>
    <s v="003002965"/>
    <m/>
    <s v="Faturado"/>
    <m/>
  </r>
  <r>
    <s v="Marketplace"/>
    <x v="168"/>
    <n v="514433"/>
    <d v="2024-10-19T00:00:00"/>
    <x v="168"/>
    <s v="Jose Roberto "/>
    <s v="Meciano Junior "/>
    <n v="24666117830"/>
    <s v="jrmeciano@gmail.com"/>
    <n v="5516997661559"/>
    <s v="SP"/>
    <s v="Araraquara"/>
    <n v="5188058134809"/>
    <s v="residential"/>
    <s v="Jose Roberto  Meciano Junior "/>
    <s v="Avenida Cônego Jeronymo Cesar"/>
    <n v="1207"/>
    <s v="Casa"/>
    <s v="Centro"/>
    <m/>
    <s v="14800-470"/>
    <s v="Jadlog"/>
    <s v="PN Jadlog"/>
    <s v="2024-10-24 08:00:00Z"/>
    <s v="4bd"/>
    <s v="Faturado"/>
    <s v="2024-10-23 14:54:27Z"/>
    <s v="cpc"/>
    <s v="meta"/>
    <s v="[GE] [Vendas] Sazonais - Semelhantes"/>
    <x v="1"/>
    <s v="Visa"/>
    <n v="1"/>
    <n v="114.75"/>
    <n v="1"/>
    <n v="1111"/>
    <s v="/10/76/79/89/"/>
    <x v="6"/>
    <x v="6"/>
    <n v="21.9"/>
    <n v="6.89"/>
    <s v="6.89"/>
    <s v="/gel-dental-natural-de-carvao-ativado-90g/p"/>
    <m/>
    <m/>
    <m/>
    <m/>
    <s v="2.13"/>
    <s v="2.13"/>
    <s v="114.75"/>
    <s v="-138.58"/>
    <s v="Esquenta com 65% OFF, Primeira Compra"/>
    <m/>
    <m/>
    <s v="06367100008848"/>
    <s v="tfddmr"/>
    <m/>
    <s v="Piatan"/>
    <s v="Obsolete"/>
    <m/>
    <m/>
    <m/>
    <m/>
    <m/>
    <s v="pagarme"/>
    <n v="305066"/>
    <n v="3411996572"/>
    <n v="3411996572"/>
    <n v="422061"/>
    <n v="1584"/>
    <m/>
    <m/>
    <m/>
    <m/>
    <m/>
    <s v="2024-10-19 13:30:52Z"/>
    <m/>
    <m/>
    <s v="4D2C8032E9094F2599AC5B35482376D2"/>
    <s v="722995E02CDA430392A0E60EBEFB5A9B"/>
    <m/>
    <n v="1"/>
    <m/>
    <s v="false"/>
    <n v="0"/>
    <s v="NA"/>
    <s v="NA"/>
    <s v="BRL"/>
    <m/>
    <s v="003002965"/>
    <s v="BRA"/>
    <s v="003002965"/>
    <m/>
    <s v="Faturado"/>
    <m/>
  </r>
  <r>
    <s v="Marketplace"/>
    <x v="169"/>
    <n v="514431"/>
    <d v="2024-10-19T00:00:00"/>
    <x v="169"/>
    <s v="Francine Rech Ceresoli"/>
    <s v="Ceresoli"/>
    <n v="80967612004"/>
    <s v="francine@mirasul.com.br"/>
    <n v="5554991293893"/>
    <s v="RS"/>
    <s v="Sarandi"/>
    <n v="5148133561668"/>
    <s v="residential"/>
    <s v="Francine Rech Ceresoli Ceresoli"/>
    <s v="Br 386"/>
    <s v="Km134"/>
    <s v="Fábrica Mirasul"/>
    <s v="Mirasul"/>
    <m/>
    <s v="99560-000"/>
    <s v="Jadlog"/>
    <s v="PN Jadlog2"/>
    <s v="2024-11-01 08:00:00Z"/>
    <s v="10bd"/>
    <s v="Faturado"/>
    <s v="2024-10-22 15:03:57Z"/>
    <s v="cpc"/>
    <s v="google"/>
    <m/>
    <x v="0"/>
    <s v="Pix"/>
    <n v="1"/>
    <n v="134.55000000000001"/>
    <n v="5"/>
    <n v="5103"/>
    <s v="/10/76/79/88/"/>
    <x v="29"/>
    <x v="29"/>
    <n v="29.9"/>
    <n v="26.91"/>
    <s v="134.55"/>
    <s v="/desodorante-roll-on-masculino-75ml/p"/>
    <m/>
    <m/>
    <m/>
    <m/>
    <s v="26.49"/>
    <n v="0"/>
    <s v="134.55"/>
    <s v="-14.95"/>
    <s v="A Vista, Frete grátis"/>
    <m/>
    <m/>
    <s v="06367100008837"/>
    <s v="tfddmr"/>
    <m/>
    <s v="Piatan"/>
    <s v="Obsolete"/>
    <m/>
    <m/>
    <m/>
    <m/>
    <m/>
    <s v="pagarme"/>
    <m/>
    <n v="3411957344"/>
    <m/>
    <m/>
    <m/>
    <m/>
    <m/>
    <m/>
    <m/>
    <m/>
    <s v="2024-10-19 13:24:21Z"/>
    <m/>
    <m/>
    <s v="87A7B46FE00A48CFB668959E5EA3B66E"/>
    <s v="74E25D0256BE44CA846C0146FD058184"/>
    <m/>
    <n v="1"/>
    <m/>
    <s v="false"/>
    <n v="0"/>
    <s v="NA"/>
    <s v="NA"/>
    <s v="BRL"/>
    <m/>
    <s v="003002937"/>
    <s v="BRA"/>
    <s v="003002937"/>
    <m/>
    <s v="Faturado"/>
    <m/>
  </r>
  <r>
    <s v="Marketplace"/>
    <x v="170"/>
    <n v="514427"/>
    <d v="2024-10-19T00:00:00"/>
    <x v="170"/>
    <s v="Adalgisa"/>
    <s v="Mocellin"/>
    <n v="90514920068"/>
    <s v="adalgisamocellin@yahoo.com.br"/>
    <n v="5554999845751"/>
    <s v="RS"/>
    <s v="Carlos Barbosa"/>
    <n v="5169472567077"/>
    <s v="residential"/>
    <s v="Adalgisa Mocellin"/>
    <s v="Rua dr Carlos Barbosa"/>
    <n v="554"/>
    <s v="Apto 604"/>
    <s v="Centro"/>
    <m/>
    <s v="95185-000"/>
    <s v="PAC"/>
    <s v="PN Correios PAC"/>
    <s v="2024-10-31 08:00:00Z"/>
    <s v="9bd"/>
    <s v="Faturado"/>
    <s v="2024-10-21 16:29:24Z"/>
    <s v="cpc"/>
    <s v="meta"/>
    <s v="[GE] [Vendas] Remarketing"/>
    <x v="0"/>
    <s v="Pix"/>
    <n v="1"/>
    <n v="125.84"/>
    <n v="1"/>
    <n v="61050"/>
    <s v="/10/76/80/92/"/>
    <x v="4"/>
    <x v="4"/>
    <n v="99.9"/>
    <n v="31.46"/>
    <s v="31.46"/>
    <s v="/deo-colonia-splash-seriguela-120ml-piatan/p"/>
    <m/>
    <m/>
    <m/>
    <m/>
    <s v="7.03"/>
    <n v="0"/>
    <s v="125.84"/>
    <s v="-273.76"/>
    <s v="Esquenta com 65% OFF, A Vista, Frete grátis"/>
    <m/>
    <m/>
    <s v="AK583946827BR"/>
    <s v="tfddmr"/>
    <m/>
    <s v="Piatan"/>
    <s v="Obsolete"/>
    <m/>
    <m/>
    <m/>
    <m/>
    <m/>
    <s v="pagarme"/>
    <m/>
    <n v="3411397758"/>
    <m/>
    <m/>
    <m/>
    <m/>
    <m/>
    <m/>
    <m/>
    <m/>
    <s v="2024-10-19 11:57:02Z"/>
    <m/>
    <m/>
    <s v="E0C615A0D5F844D5B14FAA5773CC0211"/>
    <s v="5E54E395F9284C9C9F40C9578C7D4F2F"/>
    <m/>
    <n v="1"/>
    <m/>
    <s v="false"/>
    <n v="0"/>
    <s v="NA"/>
    <s v="NA"/>
    <s v="BRL"/>
    <m/>
    <s v="003002915"/>
    <s v="BRA"/>
    <s v="003002915"/>
    <m/>
    <s v="Faturado"/>
    <m/>
  </r>
  <r>
    <s v="Marketplace"/>
    <x v="170"/>
    <n v="514427"/>
    <d v="2024-10-19T00:00:00"/>
    <x v="170"/>
    <s v="Adalgisa"/>
    <s v="Mocellin"/>
    <n v="90514920068"/>
    <s v="adalgisamocellin@yahoo.com.br"/>
    <n v="5554999845751"/>
    <s v="RS"/>
    <s v="Carlos Barbosa"/>
    <n v="5169472567077"/>
    <s v="residential"/>
    <s v="Adalgisa Mocellin"/>
    <s v="Rua dr Carlos Barbosa"/>
    <n v="554"/>
    <s v="Apto 604"/>
    <s v="Centro"/>
    <m/>
    <s v="95185-000"/>
    <s v="PAC"/>
    <s v="PN Correios PAC"/>
    <s v="2024-10-31 08:00:00Z"/>
    <s v="9bd"/>
    <s v="Faturado"/>
    <s v="2024-10-21 16:29:24Z"/>
    <s v="cpc"/>
    <s v="meta"/>
    <s v="[GE] [Vendas] Remarketing"/>
    <x v="0"/>
    <s v="Pix"/>
    <n v="1"/>
    <n v="125.84"/>
    <n v="1"/>
    <n v="61010"/>
    <s v="/10/76/80/92/"/>
    <x v="7"/>
    <x v="7"/>
    <n v="99.9"/>
    <n v="31.46"/>
    <s v="31.46"/>
    <s v="/deo-colonia-splash-jasmim-manaca-120ml-piatan/p"/>
    <m/>
    <m/>
    <m/>
    <m/>
    <s v="7.04"/>
    <n v="0"/>
    <s v="125.84"/>
    <s v="-273.76"/>
    <s v="Esquenta com 65% OFF, A Vista, Frete grátis"/>
    <m/>
    <m/>
    <s v="AK583946827BR"/>
    <s v="tfddmr"/>
    <m/>
    <s v="Piatan"/>
    <s v="Obsolete"/>
    <m/>
    <m/>
    <m/>
    <m/>
    <m/>
    <s v="pagarme"/>
    <m/>
    <n v="3411397758"/>
    <m/>
    <m/>
    <m/>
    <m/>
    <m/>
    <m/>
    <m/>
    <m/>
    <s v="2024-10-19 11:57:02Z"/>
    <m/>
    <m/>
    <s v="E0C615A0D5F844D5B14FAA5773CC0211"/>
    <s v="5E54E395F9284C9C9F40C9578C7D4F2F"/>
    <m/>
    <n v="1"/>
    <m/>
    <s v="false"/>
    <n v="0"/>
    <s v="NA"/>
    <s v="NA"/>
    <s v="BRL"/>
    <m/>
    <s v="003002915"/>
    <s v="BRA"/>
    <s v="003002915"/>
    <m/>
    <s v="Faturado"/>
    <m/>
  </r>
  <r>
    <s v="Marketplace"/>
    <x v="170"/>
    <n v="514427"/>
    <d v="2024-10-19T00:00:00"/>
    <x v="170"/>
    <s v="Adalgisa"/>
    <s v="Mocellin"/>
    <n v="90514920068"/>
    <s v="adalgisamocellin@yahoo.com.br"/>
    <n v="5554999845751"/>
    <s v="RS"/>
    <s v="Carlos Barbosa"/>
    <n v="5169472567077"/>
    <s v="residential"/>
    <s v="Adalgisa Mocellin"/>
    <s v="Rua dr Carlos Barbosa"/>
    <n v="554"/>
    <s v="Apto 604"/>
    <s v="Centro"/>
    <m/>
    <s v="95185-000"/>
    <s v="PAC"/>
    <s v="PN Correios PAC"/>
    <s v="2024-10-31 08:00:00Z"/>
    <s v="9bd"/>
    <s v="Faturado"/>
    <s v="2024-10-21 16:29:24Z"/>
    <s v="cpc"/>
    <s v="meta"/>
    <s v="[GE] [Vendas] Remarketing"/>
    <x v="0"/>
    <s v="Pix"/>
    <n v="1"/>
    <n v="125.84"/>
    <n v="1"/>
    <n v="142817"/>
    <s v="/10/76/80/92/"/>
    <x v="5"/>
    <x v="5"/>
    <n v="99.9"/>
    <n v="31.46"/>
    <s v="31.46"/>
    <s v="/deo-colonia-splash-cereja-do-cerrado-120ml/p"/>
    <m/>
    <m/>
    <m/>
    <m/>
    <s v="7.04"/>
    <n v="0"/>
    <s v="125.84"/>
    <s v="-273.76"/>
    <s v="Esquenta com 65% OFF, A Vista, Frete grátis"/>
    <m/>
    <m/>
    <s v="AK583946827BR"/>
    <s v="tfddmr"/>
    <m/>
    <s v="Piatan"/>
    <s v="Obsolete"/>
    <m/>
    <m/>
    <m/>
    <m/>
    <m/>
    <s v="pagarme"/>
    <m/>
    <n v="3411397758"/>
    <m/>
    <m/>
    <m/>
    <m/>
    <m/>
    <m/>
    <m/>
    <m/>
    <s v="2024-10-19 11:57:02Z"/>
    <m/>
    <m/>
    <s v="E0C615A0D5F844D5B14FAA5773CC0211"/>
    <s v="5E54E395F9284C9C9F40C9578C7D4F2F"/>
    <m/>
    <n v="1"/>
    <m/>
    <s v="false"/>
    <n v="0"/>
    <s v="NA"/>
    <s v="NA"/>
    <s v="BRL"/>
    <m/>
    <s v="003002915"/>
    <s v="BRA"/>
    <s v="003002915"/>
    <m/>
    <s v="Faturado"/>
    <m/>
  </r>
  <r>
    <s v="Marketplace"/>
    <x v="170"/>
    <n v="514427"/>
    <d v="2024-10-19T00:00:00"/>
    <x v="170"/>
    <s v="Adalgisa"/>
    <s v="Mocellin"/>
    <n v="90514920068"/>
    <s v="adalgisamocellin@yahoo.com.br"/>
    <n v="5554999845751"/>
    <s v="RS"/>
    <s v="Carlos Barbosa"/>
    <n v="5169472567077"/>
    <s v="residential"/>
    <s v="Adalgisa Mocellin"/>
    <s v="Rua dr Carlos Barbosa"/>
    <n v="554"/>
    <s v="Apto 604"/>
    <s v="Centro"/>
    <m/>
    <s v="95185-000"/>
    <s v="PAC"/>
    <s v="PN Correios PAC"/>
    <s v="2024-10-31 08:00:00Z"/>
    <s v="9bd"/>
    <s v="Faturado"/>
    <s v="2024-10-21 16:29:24Z"/>
    <s v="cpc"/>
    <s v="meta"/>
    <s v="[GE] [Vendas] Remarketing"/>
    <x v="0"/>
    <s v="Pix"/>
    <n v="1"/>
    <n v="125.84"/>
    <n v="1"/>
    <n v="61030"/>
    <s v="/10/76/80/92/"/>
    <x v="11"/>
    <x v="11"/>
    <n v="99.9"/>
    <n v="31.46"/>
    <s v="31.46"/>
    <s v="/deo-colonia-splash-pitanga-120ml-piatan/p"/>
    <m/>
    <m/>
    <m/>
    <m/>
    <s v="7.04"/>
    <n v="0"/>
    <s v="125.84"/>
    <s v="-273.76"/>
    <s v="Esquenta com 65% OFF, A Vista, Frete grátis"/>
    <m/>
    <m/>
    <s v="AK583946827BR"/>
    <s v="tfddmr"/>
    <m/>
    <s v="Piatan"/>
    <s v="Obsolete"/>
    <m/>
    <m/>
    <m/>
    <m/>
    <m/>
    <s v="pagarme"/>
    <m/>
    <n v="3411397758"/>
    <m/>
    <m/>
    <m/>
    <m/>
    <m/>
    <m/>
    <m/>
    <m/>
    <s v="2024-10-19 11:57:02Z"/>
    <m/>
    <m/>
    <s v="E0C615A0D5F844D5B14FAA5773CC0211"/>
    <s v="5E54E395F9284C9C9F40C9578C7D4F2F"/>
    <m/>
    <n v="1"/>
    <m/>
    <s v="false"/>
    <n v="0"/>
    <s v="NA"/>
    <s v="NA"/>
    <s v="BRL"/>
    <m/>
    <s v="003002915"/>
    <s v="BRA"/>
    <s v="003002915"/>
    <m/>
    <s v="Faturado"/>
    <m/>
  </r>
  <r>
    <s v="Marketplace"/>
    <x v="171"/>
    <n v="514425"/>
    <d v="2024-10-19T00:00:00"/>
    <x v="171"/>
    <s v="Jamile"/>
    <s v="Martins"/>
    <s v="01276364040"/>
    <s v="jamileom@hotmail.com"/>
    <n v="5551991135773"/>
    <s v="RS"/>
    <s v="Porto Alegre"/>
    <n v="5188030070400"/>
    <s v="residential"/>
    <s v="Jamile Martins"/>
    <s v="Rua Caju"/>
    <n v="28"/>
    <s v="Sala 802"/>
    <s v="Petrópolis"/>
    <m/>
    <s v="90690-310"/>
    <s v="PAC"/>
    <s v="PN Correios PAC"/>
    <s v="2024-10-29 08:00:00Z"/>
    <s v="7bd"/>
    <s v="Faturado"/>
    <s v="2024-10-21 16:29:25Z"/>
    <s v="cpc"/>
    <s v="meta"/>
    <s v="[GE] [Vendas] Remarketing"/>
    <x v="0"/>
    <s v="Mastercard"/>
    <n v="5"/>
    <n v="139.84"/>
    <n v="1"/>
    <n v="142817"/>
    <s v="/10/76/80/92/"/>
    <x v="5"/>
    <x v="5"/>
    <n v="99.9"/>
    <n v="34.96"/>
    <s v="34.96"/>
    <s v="/deo-colonia-splash-cereja-do-cerrado-120ml/p"/>
    <m/>
    <m/>
    <m/>
    <m/>
    <s v="7.03"/>
    <n v="0"/>
    <s v="139.84"/>
    <s v="-259.76"/>
    <s v="Esquenta com 65% OFF, Frete grátis"/>
    <m/>
    <m/>
    <s v="AK583947561BR"/>
    <s v="tfddmr"/>
    <m/>
    <s v="Piatan"/>
    <s v="Obsolete"/>
    <m/>
    <m/>
    <m/>
    <m/>
    <m/>
    <s v="pagarme"/>
    <n v="891259"/>
    <n v="3410700277"/>
    <n v="3410700277"/>
    <n v="520048"/>
    <n v="2432"/>
    <m/>
    <m/>
    <m/>
    <m/>
    <m/>
    <s v="2024-10-19 10:13:10Z"/>
    <m/>
    <m/>
    <s v="6D1C20459CA44315AF099008882B0A78"/>
    <s v="32FB90CE049A4475AC762A55B18A8DAF"/>
    <m/>
    <n v="1"/>
    <m/>
    <s v="false"/>
    <n v="0"/>
    <s v="NA"/>
    <s v="NA"/>
    <s v="BRL"/>
    <m/>
    <s v="003002916"/>
    <s v="BRA"/>
    <s v="003002916"/>
    <m/>
    <s v="Faturado"/>
    <m/>
  </r>
  <r>
    <s v="Marketplace"/>
    <x v="171"/>
    <n v="514425"/>
    <d v="2024-10-19T00:00:00"/>
    <x v="171"/>
    <s v="Jamile"/>
    <s v="Martins"/>
    <s v="01276364040"/>
    <s v="jamileom@hotmail.com"/>
    <n v="5551991135773"/>
    <s v="RS"/>
    <s v="Porto Alegre"/>
    <n v="5188030070400"/>
    <s v="residential"/>
    <s v="Jamile Martins"/>
    <s v="Rua Caju"/>
    <n v="28"/>
    <s v="Sala 802"/>
    <s v="Petrópolis"/>
    <m/>
    <s v="90690-310"/>
    <s v="PAC"/>
    <s v="PN Correios PAC"/>
    <s v="2024-10-29 08:00:00Z"/>
    <s v="7bd"/>
    <s v="Faturado"/>
    <s v="2024-10-21 16:29:25Z"/>
    <s v="cpc"/>
    <s v="meta"/>
    <s v="[GE] [Vendas] Remarketing"/>
    <x v="0"/>
    <s v="Mastercard"/>
    <n v="5"/>
    <n v="139.84"/>
    <n v="1"/>
    <n v="61030"/>
    <s v="/10/76/80/92/"/>
    <x v="11"/>
    <x v="11"/>
    <n v="99.9"/>
    <n v="34.96"/>
    <s v="34.96"/>
    <s v="/deo-colonia-splash-pitanga-120ml-piatan/p"/>
    <m/>
    <m/>
    <m/>
    <m/>
    <s v="7.04"/>
    <n v="0"/>
    <s v="139.84"/>
    <s v="-259.76"/>
    <s v="Esquenta com 65% OFF, Frete grátis"/>
    <m/>
    <m/>
    <s v="AK583947561BR"/>
    <s v="tfddmr"/>
    <m/>
    <s v="Piatan"/>
    <s v="Obsolete"/>
    <m/>
    <m/>
    <m/>
    <m/>
    <m/>
    <s v="pagarme"/>
    <n v="891259"/>
    <n v="3410700277"/>
    <n v="3410700277"/>
    <n v="520048"/>
    <n v="2432"/>
    <m/>
    <m/>
    <m/>
    <m/>
    <m/>
    <s v="2024-10-19 10:13:10Z"/>
    <m/>
    <m/>
    <s v="6D1C20459CA44315AF099008882B0A78"/>
    <s v="32FB90CE049A4475AC762A55B18A8DAF"/>
    <m/>
    <n v="1"/>
    <m/>
    <s v="false"/>
    <n v="0"/>
    <s v="NA"/>
    <s v="NA"/>
    <s v="BRL"/>
    <m/>
    <s v="003002916"/>
    <s v="BRA"/>
    <s v="003002916"/>
    <m/>
    <s v="Faturado"/>
    <m/>
  </r>
  <r>
    <s v="Marketplace"/>
    <x v="171"/>
    <n v="514425"/>
    <d v="2024-10-19T00:00:00"/>
    <x v="171"/>
    <s v="Jamile"/>
    <s v="Martins"/>
    <s v="01276364040"/>
    <s v="jamileom@hotmail.com"/>
    <n v="5551991135773"/>
    <s v="RS"/>
    <s v="Porto Alegre"/>
    <n v="5188030070400"/>
    <s v="residential"/>
    <s v="Jamile Martins"/>
    <s v="Rua Caju"/>
    <n v="28"/>
    <s v="Sala 802"/>
    <s v="Petrópolis"/>
    <m/>
    <s v="90690-310"/>
    <s v="PAC"/>
    <s v="PN Correios PAC"/>
    <s v="2024-10-29 08:00:00Z"/>
    <s v="7bd"/>
    <s v="Faturado"/>
    <s v="2024-10-21 16:29:25Z"/>
    <s v="cpc"/>
    <s v="meta"/>
    <s v="[GE] [Vendas] Remarketing"/>
    <x v="0"/>
    <s v="Mastercard"/>
    <n v="5"/>
    <n v="139.84"/>
    <n v="1"/>
    <n v="61010"/>
    <s v="/10/76/80/92/"/>
    <x v="7"/>
    <x v="7"/>
    <n v="99.9"/>
    <n v="34.96"/>
    <s v="34.96"/>
    <s v="/deo-colonia-splash-jasmim-manaca-120ml-piatan/p"/>
    <m/>
    <m/>
    <m/>
    <m/>
    <s v="7.04"/>
    <n v="0"/>
    <s v="139.84"/>
    <s v="-259.76"/>
    <s v="Esquenta com 65% OFF, Frete grátis"/>
    <m/>
    <m/>
    <s v="AK583947561BR"/>
    <s v="tfddmr"/>
    <m/>
    <s v="Piatan"/>
    <s v="Obsolete"/>
    <m/>
    <m/>
    <m/>
    <m/>
    <m/>
    <s v="pagarme"/>
    <n v="891259"/>
    <n v="3410700277"/>
    <n v="3410700277"/>
    <n v="520048"/>
    <n v="2432"/>
    <m/>
    <m/>
    <m/>
    <m/>
    <m/>
    <s v="2024-10-19 10:13:10Z"/>
    <m/>
    <m/>
    <s v="6D1C20459CA44315AF099008882B0A78"/>
    <s v="32FB90CE049A4475AC762A55B18A8DAF"/>
    <m/>
    <n v="1"/>
    <m/>
    <s v="false"/>
    <n v="0"/>
    <s v="NA"/>
    <s v="NA"/>
    <s v="BRL"/>
    <m/>
    <s v="003002916"/>
    <s v="BRA"/>
    <s v="003002916"/>
    <m/>
    <s v="Faturado"/>
    <m/>
  </r>
  <r>
    <s v="Marketplace"/>
    <x v="171"/>
    <n v="514425"/>
    <d v="2024-10-19T00:00:00"/>
    <x v="171"/>
    <s v="Jamile"/>
    <s v="Martins"/>
    <s v="01276364040"/>
    <s v="jamileom@hotmail.com"/>
    <n v="5551991135773"/>
    <s v="RS"/>
    <s v="Porto Alegre"/>
    <n v="5188030070400"/>
    <s v="residential"/>
    <s v="Jamile Martins"/>
    <s v="Rua Caju"/>
    <n v="28"/>
    <s v="Sala 802"/>
    <s v="Petrópolis"/>
    <m/>
    <s v="90690-310"/>
    <s v="PAC"/>
    <s v="PN Correios PAC"/>
    <s v="2024-10-29 08:00:00Z"/>
    <s v="7bd"/>
    <s v="Faturado"/>
    <s v="2024-10-21 16:29:25Z"/>
    <s v="cpc"/>
    <s v="meta"/>
    <s v="[GE] [Vendas] Remarketing"/>
    <x v="0"/>
    <s v="Mastercard"/>
    <n v="5"/>
    <n v="139.84"/>
    <n v="1"/>
    <n v="61050"/>
    <s v="/10/76/80/92/"/>
    <x v="4"/>
    <x v="4"/>
    <n v="99.9"/>
    <n v="34.96"/>
    <s v="34.96"/>
    <s v="/deo-colonia-splash-seriguela-120ml-piatan/p"/>
    <m/>
    <m/>
    <m/>
    <m/>
    <s v="7.04"/>
    <n v="0"/>
    <s v="139.84"/>
    <s v="-259.76"/>
    <s v="Esquenta com 65% OFF, Frete grátis"/>
    <m/>
    <m/>
    <s v="AK583947561BR"/>
    <s v="tfddmr"/>
    <m/>
    <s v="Piatan"/>
    <s v="Obsolete"/>
    <m/>
    <m/>
    <m/>
    <m/>
    <m/>
    <s v="pagarme"/>
    <n v="891259"/>
    <n v="3410700277"/>
    <n v="3410700277"/>
    <n v="520048"/>
    <n v="2432"/>
    <m/>
    <m/>
    <m/>
    <m/>
    <m/>
    <s v="2024-10-19 10:13:10Z"/>
    <m/>
    <m/>
    <s v="6D1C20459CA44315AF099008882B0A78"/>
    <s v="32FB90CE049A4475AC762A55B18A8DAF"/>
    <m/>
    <n v="1"/>
    <m/>
    <s v="false"/>
    <n v="0"/>
    <s v="NA"/>
    <s v="NA"/>
    <s v="BRL"/>
    <m/>
    <s v="003002916"/>
    <s v="BRA"/>
    <s v="003002916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1"/>
    <n v="142817"/>
    <s v="/10/76/80/92/"/>
    <x v="5"/>
    <x v="5"/>
    <n v="99.9"/>
    <n v="31.46"/>
    <s v="31.46"/>
    <s v="/deo-colonia-splash-cereja-do-cerrado-120ml/p"/>
    <m/>
    <m/>
    <m/>
    <m/>
    <s v="7.01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1"/>
    <n v="61030"/>
    <s v="/10/76/80/92/"/>
    <x v="11"/>
    <x v="11"/>
    <n v="99.9"/>
    <n v="31.46"/>
    <s v="31.46"/>
    <s v="/deo-colonia-splash-pitanga-120ml-piatan/p"/>
    <m/>
    <m/>
    <m/>
    <m/>
    <s v="7.01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1"/>
    <n v="61010"/>
    <s v="/10/76/80/92/"/>
    <x v="7"/>
    <x v="7"/>
    <n v="99.9"/>
    <n v="31.46"/>
    <s v="31.46"/>
    <s v="/deo-colonia-splash-jasmim-manaca-120ml-piatan/p"/>
    <m/>
    <m/>
    <m/>
    <m/>
    <s v="7.01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1"/>
    <n v="61050"/>
    <s v="/10/76/80/92/"/>
    <x v="4"/>
    <x v="4"/>
    <n v="99.9"/>
    <n v="31.46"/>
    <s v="31.46"/>
    <s v="/deo-colonia-splash-seriguela-120ml-piatan/p"/>
    <m/>
    <m/>
    <m/>
    <m/>
    <s v="7.01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1"/>
    <n v="1110"/>
    <s v="/10/76/79/89/"/>
    <x v="3"/>
    <x v="3"/>
    <n v="21.9"/>
    <n v="6.89"/>
    <s v="6.89"/>
    <s v="/gel-dental-natural-de-hortela-com-gengibre-e-melaleuca-90g/p"/>
    <m/>
    <m/>
    <m/>
    <m/>
    <s v="0.04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2"/>
    <n v="1111"/>
    <s v="/10/76/79/89/"/>
    <x v="6"/>
    <x v="6"/>
    <n v="21.9"/>
    <n v="6.89"/>
    <s v="13.78"/>
    <s v="/gel-dental-natural-de-carvao-ativado-90g/p"/>
    <m/>
    <m/>
    <m/>
    <m/>
    <s v="0.03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1"/>
    <n v="5101"/>
    <s v="/10/76/82/222/"/>
    <x v="9"/>
    <x v="9"/>
    <n v="46.9"/>
    <n v="14.78"/>
    <s v="14.78"/>
    <s v="/creme-emoliente-para-barbear-do-rui-80g/p"/>
    <m/>
    <m/>
    <m/>
    <m/>
    <s v="0.01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1"/>
    <n v="2201"/>
    <s v="/10/76/78/223/"/>
    <x v="17"/>
    <x v="17"/>
    <n v="49.9"/>
    <n v="15.71"/>
    <s v="15.71"/>
    <s v="/shampoo-hidrata-para-cabelos-ressecados-e-com-quimica-300ml/p"/>
    <m/>
    <m/>
    <m/>
    <m/>
    <s v="0.01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1"/>
    <n v="2103"/>
    <s v="/10/76/78/221/"/>
    <x v="14"/>
    <x v="14"/>
    <n v="59.9"/>
    <n v="18.86"/>
    <s v="18.86"/>
    <s v="/mascara-capilar-detox-piatan-280g/p"/>
    <m/>
    <m/>
    <m/>
    <m/>
    <s v="0.01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2"/>
    <n v="514423"/>
    <d v="2024-10-19T00:00:00"/>
    <x v="172"/>
    <s v="DEBORA"/>
    <s v="MOURA"/>
    <n v="88383180500"/>
    <s v="mouradebora38@hotmail.com"/>
    <n v="5571981695574"/>
    <s v="BA"/>
    <s v="Camaçari"/>
    <n v="5168696640528"/>
    <s v="residential"/>
    <s v="DEBORA  MOURA"/>
    <s v="Rua do Cravo"/>
    <n v="23"/>
    <s v="casa 2"/>
    <s v="Parque das Mangabas"/>
    <m/>
    <s v="42812-568"/>
    <s v="PAC"/>
    <s v="PN Correios PAC"/>
    <s v="2024-10-29 08:00:00Z"/>
    <s v="7bd"/>
    <s v="Faturado"/>
    <s v="2024-10-21 16:29:27Z"/>
    <s v="cpc"/>
    <s v="meta"/>
    <s v="[GE] [Vendas] Remarketing"/>
    <x v="1"/>
    <s v="Mastercard"/>
    <n v="5"/>
    <n v="202.75"/>
    <n v="1"/>
    <n v="1006"/>
    <s v="/10/76/79/89/"/>
    <x v="2"/>
    <x v="2"/>
    <n v="21.9"/>
    <n v="6.89"/>
    <s v="6.89"/>
    <s v="/gel-dental-natural-de-roma-e-melaleuca-90g/p"/>
    <m/>
    <m/>
    <m/>
    <m/>
    <s v="0.01"/>
    <n v="0"/>
    <s v="202.75"/>
    <s v="-441.15"/>
    <s v="Esquenta com 65% OFF, Primeira Compra, Frete grátis"/>
    <m/>
    <m/>
    <s v="AK583948385BR"/>
    <s v="tfddmr"/>
    <m/>
    <s v="Piatan"/>
    <s v="Obsolete"/>
    <m/>
    <m/>
    <m/>
    <m/>
    <m/>
    <s v="pagarme"/>
    <n v="211180"/>
    <n v="3410485272"/>
    <n v="3410485272"/>
    <n v="516292"/>
    <s v="0842"/>
    <m/>
    <m/>
    <m/>
    <m/>
    <m/>
    <s v="2024-10-19 09:36:23Z"/>
    <m/>
    <m/>
    <s v="ED63EB5D97CD46F7A27042DF6907304D"/>
    <s v="138645FF07D54BE999B263B32AD23C87"/>
    <m/>
    <n v="1"/>
    <m/>
    <s v="false"/>
    <n v="0"/>
    <s v="NA"/>
    <s v="NA"/>
    <s v="BRL"/>
    <m/>
    <s v="003002917"/>
    <s v="BRA"/>
    <s v="003002917"/>
    <m/>
    <s v="Faturado"/>
    <m/>
  </r>
  <r>
    <s v="Marketplace"/>
    <x v="173"/>
    <n v="514421"/>
    <d v="2024-10-19T00:00:00"/>
    <x v="173"/>
    <s v="Susiane"/>
    <s v="Machado"/>
    <n v="36942813800"/>
    <s v="susianemachado4@gmail.com"/>
    <n v="5512991863979"/>
    <s v="SP"/>
    <s v="São José dos Campos"/>
    <n v="8646693633450"/>
    <s v="residential"/>
    <s v="Susiane Aparecido Machado"/>
    <s v="Rua Cecílio Corrá"/>
    <n v="35"/>
    <m/>
    <s v="Jardim Guimarães"/>
    <m/>
    <s v="12213-160"/>
    <s v="Jadlog"/>
    <s v="PN Jadlog"/>
    <s v="2024-10-25 08:00:00Z"/>
    <s v="5bd"/>
    <s v="Faturado"/>
    <s v="2024-10-22 15:03:59Z"/>
    <s v="cpc"/>
    <s v="google"/>
    <m/>
    <x v="10"/>
    <s v="Visa"/>
    <n v="5"/>
    <n v="179.68"/>
    <n v="1"/>
    <n v="1403"/>
    <s v="/10/76/79/88/"/>
    <x v="19"/>
    <x v="19"/>
    <n v="29.9"/>
    <n v="22.42"/>
    <s v="22.42"/>
    <s v="/desodorante-roll-on-feminino-75ml/p"/>
    <m/>
    <m/>
    <m/>
    <m/>
    <s v="5.35"/>
    <n v="0"/>
    <s v="179.68"/>
    <s v="-59.92"/>
    <s v="Cupom dia da Natureza, Frete grátis"/>
    <m/>
    <m/>
    <s v="06367100008838"/>
    <s v="tfddmr"/>
    <m/>
    <s v="Piatan"/>
    <s v="Obsolete"/>
    <m/>
    <m/>
    <m/>
    <m/>
    <m/>
    <s v="pagarme"/>
    <s v="049386"/>
    <n v="3410405753"/>
    <n v="3410405753"/>
    <n v="459315"/>
    <n v="8049"/>
    <m/>
    <m/>
    <m/>
    <m/>
    <m/>
    <s v="2024-10-19 09:21:09Z"/>
    <m/>
    <m/>
    <s v="7296D147D432479D8B5EFF5D7D8DEEE8"/>
    <s v="E63BC39F5E574B3EA2F2B9FF56BE37C1"/>
    <m/>
    <n v="1"/>
    <m/>
    <s v="false"/>
    <n v="0"/>
    <s v="NA"/>
    <s v="NA"/>
    <s v="BRL"/>
    <m/>
    <s v="003002938"/>
    <s v="BRA"/>
    <s v="003002938"/>
    <m/>
    <s v="Faturado"/>
    <m/>
  </r>
  <r>
    <s v="Marketplace"/>
    <x v="173"/>
    <n v="514421"/>
    <d v="2024-10-19T00:00:00"/>
    <x v="173"/>
    <s v="Susiane"/>
    <s v="Machado"/>
    <n v="36942813800"/>
    <s v="susianemachado4@gmail.com"/>
    <n v="5512991863979"/>
    <s v="SP"/>
    <s v="São José dos Campos"/>
    <n v="8646693633450"/>
    <s v="residential"/>
    <s v="Susiane Aparecido Machado"/>
    <s v="Rua Cecílio Corrá"/>
    <n v="35"/>
    <m/>
    <s v="Jardim Guimarães"/>
    <m/>
    <s v="12213-160"/>
    <s v="Jadlog"/>
    <s v="PN Jadlog"/>
    <s v="2024-10-25 08:00:00Z"/>
    <s v="5bd"/>
    <s v="Faturado"/>
    <s v="2024-10-22 15:03:59Z"/>
    <s v="cpc"/>
    <s v="google"/>
    <m/>
    <x v="10"/>
    <s v="Visa"/>
    <n v="5"/>
    <n v="179.68"/>
    <n v="2"/>
    <n v="5103"/>
    <s v="/10/76/79/88/"/>
    <x v="29"/>
    <x v="29"/>
    <n v="29.9"/>
    <n v="22.42"/>
    <s v="44.84"/>
    <s v="/desodorante-roll-on-masculino-75ml/p"/>
    <m/>
    <m/>
    <m/>
    <m/>
    <s v="10.68"/>
    <n v="0"/>
    <s v="179.68"/>
    <s v="-59.92"/>
    <s v="Cupom dia da Natureza, Frete grátis"/>
    <m/>
    <m/>
    <s v="06367100008838"/>
    <s v="tfddmr"/>
    <m/>
    <s v="Piatan"/>
    <s v="Obsolete"/>
    <m/>
    <m/>
    <m/>
    <m/>
    <m/>
    <s v="pagarme"/>
    <s v="049386"/>
    <n v="3410405753"/>
    <n v="3410405753"/>
    <n v="459315"/>
    <n v="8049"/>
    <m/>
    <m/>
    <m/>
    <m/>
    <m/>
    <s v="2024-10-19 09:21:09Z"/>
    <m/>
    <m/>
    <s v="7296D147D432479D8B5EFF5D7D8DEEE8"/>
    <s v="E63BC39F5E574B3EA2F2B9FF56BE37C1"/>
    <m/>
    <n v="1"/>
    <m/>
    <s v="false"/>
    <n v="0"/>
    <s v="NA"/>
    <s v="NA"/>
    <s v="BRL"/>
    <m/>
    <s v="003002938"/>
    <s v="BRA"/>
    <s v="003002938"/>
    <m/>
    <s v="Faturado"/>
    <m/>
  </r>
  <r>
    <s v="Marketplace"/>
    <x v="173"/>
    <n v="514421"/>
    <d v="2024-10-19T00:00:00"/>
    <x v="173"/>
    <s v="Susiane"/>
    <s v="Machado"/>
    <n v="36942813800"/>
    <s v="susianemachado4@gmail.com"/>
    <n v="5512991863979"/>
    <s v="SP"/>
    <s v="São José dos Campos"/>
    <n v="8646693633450"/>
    <s v="residential"/>
    <s v="Susiane Aparecido Machado"/>
    <s v="Rua Cecílio Corrá"/>
    <n v="35"/>
    <m/>
    <s v="Jardim Guimarães"/>
    <m/>
    <s v="12213-160"/>
    <s v="Jadlog"/>
    <s v="PN Jadlog"/>
    <s v="2024-10-25 08:00:00Z"/>
    <s v="5bd"/>
    <s v="Faturado"/>
    <s v="2024-10-22 15:03:59Z"/>
    <s v="cpc"/>
    <s v="google"/>
    <m/>
    <x v="10"/>
    <s v="Visa"/>
    <n v="5"/>
    <n v="179.68"/>
    <n v="1"/>
    <n v="142818"/>
    <s v="/10/76/82/102/"/>
    <x v="32"/>
    <x v="32"/>
    <n v="149.9"/>
    <n v="112.42"/>
    <s v="112.42"/>
    <s v="/creme-noturno-resveratrol-45g/p"/>
    <m/>
    <m/>
    <m/>
    <m/>
    <s v="5.35"/>
    <n v="0"/>
    <s v="179.68"/>
    <s v="-59.92"/>
    <s v="Cupom dia da Natureza, Frete grátis"/>
    <m/>
    <m/>
    <s v="06367100008838"/>
    <s v="tfddmr"/>
    <m/>
    <s v="Piatan"/>
    <s v="Obsolete"/>
    <m/>
    <m/>
    <m/>
    <m/>
    <m/>
    <s v="pagarme"/>
    <s v="049386"/>
    <n v="3410405753"/>
    <n v="3410405753"/>
    <n v="459315"/>
    <n v="8049"/>
    <m/>
    <m/>
    <m/>
    <m/>
    <m/>
    <s v="2024-10-19 09:21:09Z"/>
    <m/>
    <m/>
    <s v="7296D147D432479D8B5EFF5D7D8DEEE8"/>
    <s v="E63BC39F5E574B3EA2F2B9FF56BE37C1"/>
    <m/>
    <n v="1"/>
    <m/>
    <s v="false"/>
    <n v="0"/>
    <s v="NA"/>
    <s v="NA"/>
    <s v="BRL"/>
    <m/>
    <s v="003002938"/>
    <s v="BRA"/>
    <s v="003002938"/>
    <m/>
    <s v="Faturado"/>
    <m/>
  </r>
  <r>
    <s v="Marketplace"/>
    <x v="174"/>
    <n v="514415"/>
    <d v="2024-10-19T00:00:00"/>
    <x v="174"/>
    <s v="Renata"/>
    <s v="Oliveira"/>
    <n v="21828941875"/>
    <s v="renatasgodoy.oliveira@gmail.com"/>
    <n v="5512991364680"/>
    <s v="SP"/>
    <s v="Guaratinguetá"/>
    <n v="5188018155075"/>
    <s v="residential"/>
    <s v="Renata Oliveira"/>
    <s v="Rua Frei Jorge"/>
    <n v="55"/>
    <m/>
    <s v="Vila Santa Rita"/>
    <m/>
    <s v="12502-580"/>
    <s v="Jadlog"/>
    <s v="PN Jadlog"/>
    <s v="2024-10-25 08:00:00Z"/>
    <s v="5bd"/>
    <s v="Faturado"/>
    <s v="2024-10-22 15:04:00Z"/>
    <s v="cpc"/>
    <s v="meta"/>
    <s v="[GE] [Vendas] Remarketing"/>
    <x v="0"/>
    <s v="Mastercard"/>
    <n v="5"/>
    <n v="184.2"/>
    <n v="3"/>
    <n v="1110"/>
    <s v="/10/76/79/89/"/>
    <x v="3"/>
    <x v="3"/>
    <n v="21.9"/>
    <n v="7.66"/>
    <s v="22.98"/>
    <s v="/gel-dental-natural-de-hortela-com-gengibre-e-melaleuca-90g/p"/>
    <m/>
    <m/>
    <m/>
    <m/>
    <s v="0.07"/>
    <n v="0"/>
    <s v="184.2"/>
    <s v="-286.7"/>
    <s v="Esquenta com 65% OFF, Frete grátis"/>
    <m/>
    <m/>
    <s v="06367100008839"/>
    <s v="tfddmr"/>
    <m/>
    <s v="Piatan"/>
    <s v="Obsolete"/>
    <m/>
    <m/>
    <m/>
    <m/>
    <m/>
    <s v="pagarme"/>
    <n v="365210"/>
    <n v="3410335533"/>
    <n v="3410335533"/>
    <n v="553096"/>
    <n v="6800"/>
    <m/>
    <m/>
    <m/>
    <m/>
    <m/>
    <s v="2024-10-19 09:07:10Z"/>
    <m/>
    <m/>
    <s v="41E0764308C845A79DB3CAA30B72402B"/>
    <s v="740DECDD4364480CB6C9B2E604C9E3FE"/>
    <m/>
    <n v="1"/>
    <m/>
    <s v="false"/>
    <n v="0"/>
    <s v="NA"/>
    <s v="NA"/>
    <s v="BRL"/>
    <m/>
    <s v="003002939"/>
    <s v="BRA"/>
    <s v="003002939"/>
    <m/>
    <s v="Faturado"/>
    <m/>
  </r>
  <r>
    <s v="Marketplace"/>
    <x v="174"/>
    <n v="514415"/>
    <d v="2024-10-19T00:00:00"/>
    <x v="174"/>
    <s v="Renata"/>
    <s v="Oliveira"/>
    <n v="21828941875"/>
    <s v="renatasgodoy.oliveira@gmail.com"/>
    <n v="5512991364680"/>
    <s v="SP"/>
    <s v="Guaratinguetá"/>
    <n v="5188018155075"/>
    <s v="residential"/>
    <s v="Renata Oliveira"/>
    <s v="Rua Frei Jorge"/>
    <n v="55"/>
    <m/>
    <s v="Vila Santa Rita"/>
    <m/>
    <s v="12502-580"/>
    <s v="Jadlog"/>
    <s v="PN Jadlog"/>
    <s v="2024-10-25 08:00:00Z"/>
    <s v="5bd"/>
    <s v="Faturado"/>
    <s v="2024-10-22 15:04:00Z"/>
    <s v="cpc"/>
    <s v="meta"/>
    <s v="[GE] [Vendas] Remarketing"/>
    <x v="0"/>
    <s v="Mastercard"/>
    <n v="5"/>
    <n v="184.2"/>
    <n v="3"/>
    <n v="1006"/>
    <s v="/10/76/79/89/"/>
    <x v="2"/>
    <x v="2"/>
    <n v="21.9"/>
    <n v="7.66"/>
    <s v="22.98"/>
    <s v="/gel-dental-natural-de-roma-e-melaleuca-90g/p"/>
    <m/>
    <m/>
    <m/>
    <m/>
    <s v="0.07"/>
    <n v="0"/>
    <s v="184.2"/>
    <s v="-286.7"/>
    <s v="Esquenta com 65% OFF, Frete grátis"/>
    <m/>
    <m/>
    <s v="06367100008839"/>
    <s v="tfddmr"/>
    <m/>
    <s v="Piatan"/>
    <s v="Obsolete"/>
    <m/>
    <m/>
    <m/>
    <m/>
    <m/>
    <s v="pagarme"/>
    <n v="365210"/>
    <n v="3410335533"/>
    <n v="3410335533"/>
    <n v="553096"/>
    <n v="6800"/>
    <m/>
    <m/>
    <m/>
    <m/>
    <m/>
    <s v="2024-10-19 09:07:10Z"/>
    <m/>
    <m/>
    <s v="41E0764308C845A79DB3CAA30B72402B"/>
    <s v="740DECDD4364480CB6C9B2E604C9E3FE"/>
    <m/>
    <n v="1"/>
    <m/>
    <s v="false"/>
    <n v="0"/>
    <s v="NA"/>
    <s v="NA"/>
    <s v="BRL"/>
    <m/>
    <s v="003002939"/>
    <s v="BRA"/>
    <s v="003002939"/>
    <m/>
    <s v="Faturado"/>
    <m/>
  </r>
  <r>
    <s v="Marketplace"/>
    <x v="174"/>
    <n v="514415"/>
    <d v="2024-10-19T00:00:00"/>
    <x v="174"/>
    <s v="Renata"/>
    <s v="Oliveira"/>
    <n v="21828941875"/>
    <s v="renatasgodoy.oliveira@gmail.com"/>
    <n v="5512991364680"/>
    <s v="SP"/>
    <s v="Guaratinguetá"/>
    <n v="5188018155075"/>
    <s v="residential"/>
    <s v="Renata Oliveira"/>
    <s v="Rua Frei Jorge"/>
    <n v="55"/>
    <m/>
    <s v="Vila Santa Rita"/>
    <m/>
    <s v="12502-580"/>
    <s v="Jadlog"/>
    <s v="PN Jadlog"/>
    <s v="2024-10-25 08:00:00Z"/>
    <s v="5bd"/>
    <s v="Faturado"/>
    <s v="2024-10-22 15:04:00Z"/>
    <s v="cpc"/>
    <s v="meta"/>
    <s v="[GE] [Vendas] Remarketing"/>
    <x v="0"/>
    <s v="Mastercard"/>
    <n v="5"/>
    <n v="184.2"/>
    <n v="1"/>
    <n v="2201"/>
    <s v="/10/76/78/223/"/>
    <x v="17"/>
    <x v="17"/>
    <n v="49.9"/>
    <n v="17.46"/>
    <s v="17.46"/>
    <s v="/shampoo-hidrata-para-cabelos-ressecados-e-com-quimica-300ml/p"/>
    <m/>
    <m/>
    <m/>
    <m/>
    <s v="0.03"/>
    <n v="0"/>
    <s v="184.2"/>
    <s v="-286.7"/>
    <s v="Esquenta com 65% OFF, Frete grátis"/>
    <m/>
    <m/>
    <s v="06367100008839"/>
    <s v="tfddmr"/>
    <m/>
    <s v="Piatan"/>
    <s v="Obsolete"/>
    <m/>
    <m/>
    <m/>
    <m/>
    <m/>
    <s v="pagarme"/>
    <n v="365210"/>
    <n v="3410335533"/>
    <n v="3410335533"/>
    <n v="553096"/>
    <n v="6800"/>
    <m/>
    <m/>
    <m/>
    <m/>
    <m/>
    <s v="2024-10-19 09:07:10Z"/>
    <m/>
    <m/>
    <s v="41E0764308C845A79DB3CAA30B72402B"/>
    <s v="740DECDD4364480CB6C9B2E604C9E3FE"/>
    <m/>
    <n v="1"/>
    <m/>
    <s v="false"/>
    <n v="0"/>
    <s v="NA"/>
    <s v="NA"/>
    <s v="BRL"/>
    <m/>
    <s v="003002939"/>
    <s v="BRA"/>
    <s v="003002939"/>
    <m/>
    <s v="Faturado"/>
    <m/>
  </r>
  <r>
    <s v="Marketplace"/>
    <x v="174"/>
    <n v="514415"/>
    <d v="2024-10-19T00:00:00"/>
    <x v="174"/>
    <s v="Renata"/>
    <s v="Oliveira"/>
    <n v="21828941875"/>
    <s v="renatasgodoy.oliveira@gmail.com"/>
    <n v="5512991364680"/>
    <s v="SP"/>
    <s v="Guaratinguetá"/>
    <n v="5188018155075"/>
    <s v="residential"/>
    <s v="Renata Oliveira"/>
    <s v="Rua Frei Jorge"/>
    <n v="55"/>
    <m/>
    <s v="Vila Santa Rita"/>
    <m/>
    <s v="12502-580"/>
    <s v="Jadlog"/>
    <s v="PN Jadlog"/>
    <s v="2024-10-25 08:00:00Z"/>
    <s v="5bd"/>
    <s v="Faturado"/>
    <s v="2024-10-22 15:04:00Z"/>
    <s v="cpc"/>
    <s v="meta"/>
    <s v="[GE] [Vendas] Remarketing"/>
    <x v="0"/>
    <s v="Mastercard"/>
    <n v="5"/>
    <n v="184.2"/>
    <n v="1"/>
    <n v="2103"/>
    <s v="/10/76/78/221/"/>
    <x v="14"/>
    <x v="14"/>
    <n v="59.9"/>
    <n v="20.96"/>
    <s v="20.96"/>
    <s v="/mascara-capilar-detox-piatan-280g/p"/>
    <m/>
    <m/>
    <m/>
    <m/>
    <s v="0.02"/>
    <n v="0"/>
    <s v="184.2"/>
    <s v="-286.7"/>
    <s v="Esquenta com 65% OFF, Frete grátis"/>
    <m/>
    <m/>
    <s v="06367100008839"/>
    <s v="tfddmr"/>
    <m/>
    <s v="Piatan"/>
    <s v="Obsolete"/>
    <m/>
    <m/>
    <m/>
    <m/>
    <m/>
    <s v="pagarme"/>
    <n v="365210"/>
    <n v="3410335533"/>
    <n v="3410335533"/>
    <n v="553096"/>
    <n v="6800"/>
    <m/>
    <m/>
    <m/>
    <m/>
    <m/>
    <s v="2024-10-19 09:07:10Z"/>
    <m/>
    <m/>
    <s v="41E0764308C845A79DB3CAA30B72402B"/>
    <s v="740DECDD4364480CB6C9B2E604C9E3FE"/>
    <m/>
    <n v="1"/>
    <m/>
    <s v="false"/>
    <n v="0"/>
    <s v="NA"/>
    <s v="NA"/>
    <s v="BRL"/>
    <m/>
    <s v="003002939"/>
    <s v="BRA"/>
    <s v="003002939"/>
    <m/>
    <s v="Faturado"/>
    <m/>
  </r>
  <r>
    <s v="Marketplace"/>
    <x v="174"/>
    <n v="514415"/>
    <d v="2024-10-19T00:00:00"/>
    <x v="174"/>
    <s v="Renata"/>
    <s v="Oliveira"/>
    <n v="21828941875"/>
    <s v="renatasgodoy.oliveira@gmail.com"/>
    <n v="5512991364680"/>
    <s v="SP"/>
    <s v="Guaratinguetá"/>
    <n v="5188018155075"/>
    <s v="residential"/>
    <s v="Renata Oliveira"/>
    <s v="Rua Frei Jorge"/>
    <n v="55"/>
    <m/>
    <s v="Vila Santa Rita"/>
    <m/>
    <s v="12502-580"/>
    <s v="Jadlog"/>
    <s v="PN Jadlog"/>
    <s v="2024-10-25 08:00:00Z"/>
    <s v="5bd"/>
    <s v="Faturado"/>
    <s v="2024-10-22 15:04:00Z"/>
    <s v="cpc"/>
    <s v="meta"/>
    <s v="[GE] [Vendas] Remarketing"/>
    <x v="0"/>
    <s v="Mastercard"/>
    <n v="5"/>
    <n v="184.2"/>
    <n v="1"/>
    <n v="61010"/>
    <s v="/10/76/80/92/"/>
    <x v="7"/>
    <x v="7"/>
    <n v="99.9"/>
    <n v="34.96"/>
    <s v="34.96"/>
    <s v="/deo-colonia-splash-jasmim-manaca-120ml-piatan/p"/>
    <m/>
    <m/>
    <m/>
    <m/>
    <s v="12.24"/>
    <n v="0"/>
    <s v="184.2"/>
    <s v="-286.7"/>
    <s v="Esquenta com 65% OFF, Frete grátis"/>
    <m/>
    <m/>
    <s v="06367100008839"/>
    <s v="tfddmr"/>
    <m/>
    <s v="Piatan"/>
    <s v="Obsolete"/>
    <m/>
    <m/>
    <m/>
    <m/>
    <m/>
    <s v="pagarme"/>
    <n v="365210"/>
    <n v="3410335533"/>
    <n v="3410335533"/>
    <n v="553096"/>
    <n v="6800"/>
    <m/>
    <m/>
    <m/>
    <m/>
    <m/>
    <s v="2024-10-19 09:07:10Z"/>
    <m/>
    <m/>
    <s v="41E0764308C845A79DB3CAA30B72402B"/>
    <s v="740DECDD4364480CB6C9B2E604C9E3FE"/>
    <m/>
    <n v="1"/>
    <m/>
    <s v="false"/>
    <n v="0"/>
    <s v="NA"/>
    <s v="NA"/>
    <s v="BRL"/>
    <m/>
    <s v="003002939"/>
    <s v="BRA"/>
    <s v="003002939"/>
    <m/>
    <s v="Faturado"/>
    <m/>
  </r>
  <r>
    <s v="Marketplace"/>
    <x v="174"/>
    <n v="514415"/>
    <d v="2024-10-19T00:00:00"/>
    <x v="174"/>
    <s v="Renata"/>
    <s v="Oliveira"/>
    <n v="21828941875"/>
    <s v="renatasgodoy.oliveira@gmail.com"/>
    <n v="5512991364680"/>
    <s v="SP"/>
    <s v="Guaratinguetá"/>
    <n v="5188018155075"/>
    <s v="residential"/>
    <s v="Renata Oliveira"/>
    <s v="Rua Frei Jorge"/>
    <n v="55"/>
    <m/>
    <s v="Vila Santa Rita"/>
    <m/>
    <s v="12502-580"/>
    <s v="Jadlog"/>
    <s v="PN Jadlog"/>
    <s v="2024-10-25 08:00:00Z"/>
    <s v="5bd"/>
    <s v="Faturado"/>
    <s v="2024-10-22 15:04:00Z"/>
    <s v="cpc"/>
    <s v="meta"/>
    <s v="[GE] [Vendas] Remarketing"/>
    <x v="0"/>
    <s v="Mastercard"/>
    <n v="5"/>
    <n v="184.2"/>
    <n v="1"/>
    <n v="1603"/>
    <s v="/10/76/79/88/"/>
    <x v="10"/>
    <x v="10"/>
    <n v="29.9"/>
    <n v="29.9"/>
    <s v="29.9"/>
    <s v="/desodorante-roll-on-unissex-75ml/p"/>
    <m/>
    <m/>
    <m/>
    <m/>
    <s v="0.02"/>
    <n v="0"/>
    <s v="184.2"/>
    <s v="-286.7"/>
    <s v="Esquenta com 65% OFF, Frete grátis"/>
    <m/>
    <m/>
    <s v="06367100008839"/>
    <s v="tfddmr"/>
    <m/>
    <s v="Piatan"/>
    <s v="Obsolete"/>
    <m/>
    <m/>
    <m/>
    <m/>
    <m/>
    <s v="pagarme"/>
    <n v="365210"/>
    <n v="3410335533"/>
    <n v="3410335533"/>
    <n v="553096"/>
    <n v="6800"/>
    <m/>
    <m/>
    <m/>
    <m/>
    <m/>
    <s v="2024-10-19 09:07:10Z"/>
    <m/>
    <m/>
    <s v="41E0764308C845A79DB3CAA30B72402B"/>
    <s v="740DECDD4364480CB6C9B2E604C9E3FE"/>
    <m/>
    <n v="1"/>
    <m/>
    <s v="false"/>
    <n v="0"/>
    <s v="NA"/>
    <s v="NA"/>
    <s v="BRL"/>
    <m/>
    <s v="003002939"/>
    <s v="BRA"/>
    <s v="003002939"/>
    <m/>
    <s v="Faturado"/>
    <m/>
  </r>
  <r>
    <s v="Marketplace"/>
    <x v="174"/>
    <n v="514415"/>
    <d v="2024-10-19T00:00:00"/>
    <x v="174"/>
    <s v="Renata"/>
    <s v="Oliveira"/>
    <n v="21828941875"/>
    <s v="renatasgodoy.oliveira@gmail.com"/>
    <n v="5512991364680"/>
    <s v="SP"/>
    <s v="Guaratinguetá"/>
    <n v="5188018155075"/>
    <s v="residential"/>
    <s v="Renata Oliveira"/>
    <s v="Rua Frei Jorge"/>
    <n v="55"/>
    <m/>
    <s v="Vila Santa Rita"/>
    <m/>
    <s v="12502-580"/>
    <s v="Jadlog"/>
    <s v="PN Jadlog"/>
    <s v="2024-10-25 08:00:00Z"/>
    <s v="5bd"/>
    <s v="Faturado"/>
    <s v="2024-10-22 15:04:00Z"/>
    <s v="cpc"/>
    <s v="meta"/>
    <s v="[GE] [Vendas] Remarketing"/>
    <x v="0"/>
    <s v="Mastercard"/>
    <n v="5"/>
    <n v="184.2"/>
    <n v="1"/>
    <n v="142817"/>
    <s v="/10/76/80/92/"/>
    <x v="5"/>
    <x v="5"/>
    <n v="99.9"/>
    <n v="34.96"/>
    <s v="34.96"/>
    <s v="/deo-colonia-splash-cereja-do-cerrado-120ml/p"/>
    <m/>
    <m/>
    <m/>
    <m/>
    <s v="12.24"/>
    <n v="0"/>
    <s v="184.2"/>
    <s v="-286.7"/>
    <s v="Esquenta com 65% OFF, Frete grátis"/>
    <m/>
    <m/>
    <s v="06367100008839"/>
    <s v="tfddmr"/>
    <m/>
    <s v="Piatan"/>
    <s v="Obsolete"/>
    <m/>
    <m/>
    <m/>
    <m/>
    <m/>
    <s v="pagarme"/>
    <n v="365210"/>
    <n v="3410335533"/>
    <n v="3410335533"/>
    <n v="553096"/>
    <n v="6800"/>
    <m/>
    <m/>
    <m/>
    <m/>
    <m/>
    <s v="2024-10-19 09:07:10Z"/>
    <m/>
    <m/>
    <s v="41E0764308C845A79DB3CAA30B72402B"/>
    <s v="740DECDD4364480CB6C9B2E604C9E3FE"/>
    <m/>
    <n v="1"/>
    <m/>
    <s v="false"/>
    <n v="0"/>
    <s v="NA"/>
    <s v="NA"/>
    <s v="BRL"/>
    <m/>
    <s v="003002939"/>
    <s v="BRA"/>
    <s v="003002939"/>
    <m/>
    <s v="Faturado"/>
    <m/>
  </r>
  <r>
    <s v="Marketplace"/>
    <x v="175"/>
    <n v="514413"/>
    <d v="2024-10-19T00:00:00"/>
    <x v="175"/>
    <s v="Mariana"/>
    <s v="Kimura"/>
    <n v="43623959898"/>
    <s v="mariemiki@hotmail.com"/>
    <n v="5511970974052"/>
    <s v="SP"/>
    <s v="São Paulo"/>
    <n v="5125874845233"/>
    <s v="residential"/>
    <s v="Mariana Emi Kimura"/>
    <s v="Rua Antônio Sampaio Ferraz"/>
    <n v="257"/>
    <m/>
    <s v="Cidade Patriarca"/>
    <m/>
    <s v="03547-060"/>
    <s v="Jadlog"/>
    <s v="PN Jadlog"/>
    <s v="2024-10-24 08:00:00Z"/>
    <s v="4bd"/>
    <s v="Faturado"/>
    <s v="2024-10-22 15:04:01Z"/>
    <m/>
    <m/>
    <m/>
    <x v="2"/>
    <s v="Pix"/>
    <n v="1"/>
    <n v="100.13"/>
    <n v="1"/>
    <n v="142795"/>
    <s v="/10/76/79/87/"/>
    <x v="24"/>
    <x v="24"/>
    <n v="34.9"/>
    <n v="30.47"/>
    <s v="30.47"/>
    <s v="/sabonete-liquido-intimo-melaleuca-aloe-vera-150-ml/p"/>
    <m/>
    <m/>
    <m/>
    <m/>
    <s v="6.55"/>
    <n v="0"/>
    <s v="100.13"/>
    <s v="-14.57"/>
    <s v="A Vista, Livelo, Frete grátis"/>
    <m/>
    <m/>
    <s v="06367100008840"/>
    <s v="tfddmr"/>
    <m/>
    <s v="Piatan"/>
    <s v="Obsolete"/>
    <m/>
    <m/>
    <m/>
    <m/>
    <m/>
    <s v="pagarme"/>
    <m/>
    <n v="3410117012"/>
    <m/>
    <m/>
    <m/>
    <m/>
    <m/>
    <m/>
    <m/>
    <m/>
    <s v="2024-10-19 08:16:05Z"/>
    <m/>
    <m/>
    <s v="B1751CB2C43E41FBB7CBF41A9BDA3117"/>
    <s v="F722F8B962DE405B8C86EDD32E835DEC"/>
    <m/>
    <n v="1"/>
    <m/>
    <s v="false"/>
    <n v="0"/>
    <s v="NA"/>
    <s v="NA"/>
    <s v="BRL"/>
    <m/>
    <s v="003002940"/>
    <s v="BRA"/>
    <s v="003002940"/>
    <m/>
    <s v="Faturado"/>
    <m/>
  </r>
  <r>
    <s v="Marketplace"/>
    <x v="175"/>
    <n v="514413"/>
    <d v="2024-10-19T00:00:00"/>
    <x v="175"/>
    <s v="Mariana"/>
    <s v="Kimura"/>
    <n v="43623959898"/>
    <s v="mariemiki@hotmail.com"/>
    <n v="5511970974052"/>
    <s v="SP"/>
    <s v="São Paulo"/>
    <n v="5125874845233"/>
    <s v="residential"/>
    <s v="Mariana Emi Kimura"/>
    <s v="Rua Antônio Sampaio Ferraz"/>
    <n v="257"/>
    <m/>
    <s v="Cidade Patriarca"/>
    <m/>
    <s v="03547-060"/>
    <s v="Jadlog"/>
    <s v="PN Jadlog"/>
    <s v="2024-10-24 08:00:00Z"/>
    <s v="4bd"/>
    <s v="Faturado"/>
    <s v="2024-10-22 15:04:01Z"/>
    <m/>
    <m/>
    <m/>
    <x v="2"/>
    <s v="Pix"/>
    <n v="1"/>
    <n v="100.13"/>
    <n v="1"/>
    <n v="1403"/>
    <s v="/10/76/79/88/"/>
    <x v="19"/>
    <x v="19"/>
    <n v="29.9"/>
    <n v="26.1"/>
    <s v="26.1"/>
    <s v="/desodorante-roll-on-feminino-75ml/p"/>
    <m/>
    <m/>
    <m/>
    <m/>
    <s v="6.63"/>
    <n v="0"/>
    <s v="100.13"/>
    <s v="-14.57"/>
    <s v="A Vista, Livelo, Frete grátis"/>
    <m/>
    <m/>
    <s v="06367100008840"/>
    <s v="tfddmr"/>
    <m/>
    <s v="Piatan"/>
    <s v="Obsolete"/>
    <m/>
    <m/>
    <m/>
    <m/>
    <m/>
    <s v="pagarme"/>
    <m/>
    <n v="3410117012"/>
    <m/>
    <m/>
    <m/>
    <m/>
    <m/>
    <m/>
    <m/>
    <m/>
    <s v="2024-10-19 08:16:05Z"/>
    <m/>
    <m/>
    <s v="B1751CB2C43E41FBB7CBF41A9BDA3117"/>
    <s v="F722F8B962DE405B8C86EDD32E835DEC"/>
    <m/>
    <n v="1"/>
    <m/>
    <s v="false"/>
    <n v="0"/>
    <s v="NA"/>
    <s v="NA"/>
    <s v="BRL"/>
    <m/>
    <s v="003002940"/>
    <s v="BRA"/>
    <s v="003002940"/>
    <m/>
    <s v="Faturado"/>
    <m/>
  </r>
  <r>
    <s v="Marketplace"/>
    <x v="175"/>
    <n v="514413"/>
    <d v="2024-10-19T00:00:00"/>
    <x v="175"/>
    <s v="Mariana"/>
    <s v="Kimura"/>
    <n v="43623959898"/>
    <s v="mariemiki@hotmail.com"/>
    <n v="5511970974052"/>
    <s v="SP"/>
    <s v="São Paulo"/>
    <n v="5125874845233"/>
    <s v="residential"/>
    <s v="Mariana Emi Kimura"/>
    <s v="Rua Antônio Sampaio Ferraz"/>
    <n v="257"/>
    <m/>
    <s v="Cidade Patriarca"/>
    <m/>
    <s v="03547-060"/>
    <s v="Jadlog"/>
    <s v="PN Jadlog"/>
    <s v="2024-10-24 08:00:00Z"/>
    <s v="4bd"/>
    <s v="Faturado"/>
    <s v="2024-10-22 15:04:01Z"/>
    <m/>
    <m/>
    <m/>
    <x v="2"/>
    <s v="Pix"/>
    <n v="1"/>
    <n v="100.13"/>
    <n v="1"/>
    <n v="3102"/>
    <s v="/10/76/82/101/"/>
    <x v="28"/>
    <x v="28"/>
    <n v="49.9"/>
    <n v="43.56"/>
    <s v="43.56"/>
    <s v="/espuma-de-limpeza-facial-piatan-detox-110ml/p"/>
    <m/>
    <m/>
    <m/>
    <m/>
    <s v="6.63"/>
    <n v="0"/>
    <s v="100.13"/>
    <s v="-14.57"/>
    <s v="A Vista, Livelo, Frete grátis"/>
    <m/>
    <m/>
    <s v="06367100008840"/>
    <s v="tfddmr"/>
    <m/>
    <s v="Piatan"/>
    <s v="Obsolete"/>
    <m/>
    <m/>
    <m/>
    <m/>
    <m/>
    <s v="pagarme"/>
    <m/>
    <n v="3410117012"/>
    <m/>
    <m/>
    <m/>
    <m/>
    <m/>
    <m/>
    <m/>
    <m/>
    <s v="2024-10-19 08:16:05Z"/>
    <m/>
    <m/>
    <s v="B1751CB2C43E41FBB7CBF41A9BDA3117"/>
    <s v="F722F8B962DE405B8C86EDD32E835DEC"/>
    <m/>
    <n v="1"/>
    <m/>
    <s v="false"/>
    <n v="0"/>
    <s v="NA"/>
    <s v="NA"/>
    <s v="BRL"/>
    <m/>
    <s v="003002940"/>
    <s v="BRA"/>
    <s v="003002940"/>
    <m/>
    <s v="Faturado"/>
    <m/>
  </r>
  <r>
    <s v="Marketplace"/>
    <x v="176"/>
    <n v="514411"/>
    <d v="2024-10-19T00:00:00"/>
    <x v="176"/>
    <s v="Yáskara"/>
    <s v="Tonin"/>
    <s v="05332275773"/>
    <s v="ytonin@yahoo.com.br"/>
    <n v="5521972531977"/>
    <s v="RJ"/>
    <s v="Rio de Janeiro"/>
    <n v="5187980989155"/>
    <s v="residential"/>
    <s v="Yáskara Tonin"/>
    <s v="Rua Souza Lima"/>
    <n v="397"/>
    <s v="Apto 701"/>
    <s v="Copacabana"/>
    <m/>
    <s v="22081-010"/>
    <s v="Jadlog"/>
    <s v="PN Jadlog"/>
    <s v="2024-10-24 08:00:00Z"/>
    <s v="4bd"/>
    <s v="Faturado"/>
    <s v="2024-10-22 15:04:03Z"/>
    <s v="cpc"/>
    <s v="meta"/>
    <s v="[GE] [Vendas] Carrinho abandonado"/>
    <x v="6"/>
    <s v="Mastercard"/>
    <n v="1"/>
    <n v="104.6"/>
    <n v="1"/>
    <n v="61030"/>
    <s v="/10/76/80/92/"/>
    <x v="11"/>
    <x v="11"/>
    <n v="99.9"/>
    <n v="27.97"/>
    <s v="27.97"/>
    <s v="/deo-colonia-splash-pitanga-120ml-piatan/p"/>
    <m/>
    <m/>
    <m/>
    <m/>
    <s v="6.89"/>
    <s v="6.89"/>
    <s v="104.6"/>
    <s v="-215.79"/>
    <s v="Esquenta com 65% OFF, Carrinho Abandonado"/>
    <m/>
    <m/>
    <s v="06367100008841"/>
    <s v="tfddmr"/>
    <m/>
    <s v="Piatan"/>
    <s v="Obsolete"/>
    <m/>
    <m/>
    <m/>
    <m/>
    <m/>
    <s v="pagarme"/>
    <s v="041504"/>
    <n v="3409872168"/>
    <n v="3409872168"/>
    <n v="549167"/>
    <n v="4611"/>
    <m/>
    <m/>
    <m/>
    <m/>
    <m/>
    <s v="2024-10-19 06:07:43Z"/>
    <m/>
    <m/>
    <s v="C24614BC871A4ADC8882F8859869CA7D"/>
    <s v="61DE15D5CAB142CD8607193F85ACF68E"/>
    <m/>
    <n v="1"/>
    <m/>
    <s v="false"/>
    <n v="0"/>
    <s v="NA"/>
    <s v="NA"/>
    <s v="BRL"/>
    <m/>
    <s v="003002941"/>
    <s v="BRA"/>
    <s v="003002941"/>
    <m/>
    <s v="Faturado"/>
    <m/>
  </r>
  <r>
    <s v="Marketplace"/>
    <x v="176"/>
    <n v="514411"/>
    <d v="2024-10-19T00:00:00"/>
    <x v="176"/>
    <s v="Yáskara"/>
    <s v="Tonin"/>
    <s v="05332275773"/>
    <s v="ytonin@yahoo.com.br"/>
    <n v="5521972531977"/>
    <s v="RJ"/>
    <s v="Rio de Janeiro"/>
    <n v="5187980989155"/>
    <s v="residential"/>
    <s v="Yáskara Tonin"/>
    <s v="Rua Souza Lima"/>
    <n v="397"/>
    <s v="Apto 701"/>
    <s v="Copacabana"/>
    <m/>
    <s v="22081-010"/>
    <s v="Jadlog"/>
    <s v="PN Jadlog"/>
    <s v="2024-10-24 08:00:00Z"/>
    <s v="4bd"/>
    <s v="Faturado"/>
    <s v="2024-10-22 15:04:03Z"/>
    <s v="cpc"/>
    <s v="meta"/>
    <s v="[GE] [Vendas] Carrinho abandonado"/>
    <x v="6"/>
    <s v="Mastercard"/>
    <n v="1"/>
    <n v="104.6"/>
    <n v="1"/>
    <n v="142817"/>
    <s v="/10/76/80/92/"/>
    <x v="5"/>
    <x v="5"/>
    <n v="99.9"/>
    <n v="27.97"/>
    <s v="27.97"/>
    <s v="/deo-colonia-splash-cereja-do-cerrado-120ml/p"/>
    <m/>
    <m/>
    <m/>
    <m/>
    <s v="6.9"/>
    <s v="6.9"/>
    <s v="104.6"/>
    <s v="-215.79"/>
    <s v="Esquenta com 65% OFF, Carrinho Abandonado"/>
    <m/>
    <m/>
    <s v="06367100008841"/>
    <s v="tfddmr"/>
    <m/>
    <s v="Piatan"/>
    <s v="Obsolete"/>
    <m/>
    <m/>
    <m/>
    <m/>
    <m/>
    <s v="pagarme"/>
    <s v="041504"/>
    <n v="3409872168"/>
    <n v="3409872168"/>
    <n v="549167"/>
    <n v="4611"/>
    <m/>
    <m/>
    <m/>
    <m/>
    <m/>
    <s v="2024-10-19 06:07:43Z"/>
    <m/>
    <m/>
    <s v="C24614BC871A4ADC8882F8859869CA7D"/>
    <s v="61DE15D5CAB142CD8607193F85ACF68E"/>
    <m/>
    <n v="1"/>
    <m/>
    <s v="false"/>
    <n v="0"/>
    <s v="NA"/>
    <s v="NA"/>
    <s v="BRL"/>
    <m/>
    <s v="003002941"/>
    <s v="BRA"/>
    <s v="003002941"/>
    <m/>
    <s v="Faturado"/>
    <m/>
  </r>
  <r>
    <s v="Marketplace"/>
    <x v="176"/>
    <n v="514411"/>
    <d v="2024-10-19T00:00:00"/>
    <x v="176"/>
    <s v="Yáskara"/>
    <s v="Tonin"/>
    <s v="05332275773"/>
    <s v="ytonin@yahoo.com.br"/>
    <n v="5521972531977"/>
    <s v="RJ"/>
    <s v="Rio de Janeiro"/>
    <n v="5187980989155"/>
    <s v="residential"/>
    <s v="Yáskara Tonin"/>
    <s v="Rua Souza Lima"/>
    <n v="397"/>
    <s v="Apto 701"/>
    <s v="Copacabana"/>
    <m/>
    <s v="22081-010"/>
    <s v="Jadlog"/>
    <s v="PN Jadlog"/>
    <s v="2024-10-24 08:00:00Z"/>
    <s v="4bd"/>
    <s v="Faturado"/>
    <s v="2024-10-22 15:04:03Z"/>
    <s v="cpc"/>
    <s v="meta"/>
    <s v="[GE] [Vendas] Carrinho abandonado"/>
    <x v="6"/>
    <s v="Mastercard"/>
    <n v="1"/>
    <n v="104.6"/>
    <n v="1"/>
    <n v="61050"/>
    <s v="/10/76/80/92/"/>
    <x v="4"/>
    <x v="4"/>
    <n v="99.9"/>
    <n v="27.97"/>
    <s v="27.97"/>
    <s v="/deo-colonia-splash-seriguela-120ml-piatan/p"/>
    <m/>
    <m/>
    <m/>
    <m/>
    <s v="6.9"/>
    <s v="6.9"/>
    <s v="104.6"/>
    <s v="-215.79"/>
    <s v="Esquenta com 65% OFF, Carrinho Abandonado"/>
    <m/>
    <m/>
    <s v="06367100008841"/>
    <s v="tfddmr"/>
    <m/>
    <s v="Piatan"/>
    <s v="Obsolete"/>
    <m/>
    <m/>
    <m/>
    <m/>
    <m/>
    <s v="pagarme"/>
    <s v="041504"/>
    <n v="3409872168"/>
    <n v="3409872168"/>
    <n v="549167"/>
    <n v="4611"/>
    <m/>
    <m/>
    <m/>
    <m/>
    <m/>
    <s v="2024-10-19 06:07:43Z"/>
    <m/>
    <m/>
    <s v="C24614BC871A4ADC8882F8859869CA7D"/>
    <s v="61DE15D5CAB142CD8607193F85ACF68E"/>
    <m/>
    <n v="1"/>
    <m/>
    <s v="false"/>
    <n v="0"/>
    <s v="NA"/>
    <s v="NA"/>
    <s v="BRL"/>
    <m/>
    <s v="003002941"/>
    <s v="BRA"/>
    <s v="003002941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2"/>
    <n v="61010"/>
    <s v="/10/76/80/92/"/>
    <x v="7"/>
    <x v="7"/>
    <n v="99.9"/>
    <n v="33.909999999999997"/>
    <s v="67.82"/>
    <s v="/deo-colonia-splash-jasmim-manaca-120ml-piatan/p"/>
    <m/>
    <m/>
    <m/>
    <m/>
    <s v="13.76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2"/>
    <n v="61030"/>
    <s v="/10/76/80/92/"/>
    <x v="11"/>
    <x v="11"/>
    <n v="99.9"/>
    <n v="33.909999999999997"/>
    <s v="67.82"/>
    <s v="/deo-colonia-splash-pitanga-120ml-piatan/p"/>
    <m/>
    <m/>
    <m/>
    <m/>
    <s v="13.76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2"/>
    <n v="1111"/>
    <s v="/10/76/79/89/"/>
    <x v="6"/>
    <x v="6"/>
    <n v="21.9"/>
    <n v="7.43"/>
    <s v="14.86"/>
    <s v="/gel-dental-natural-de-carvao-ativado-90g/p"/>
    <m/>
    <m/>
    <m/>
    <m/>
    <s v="0.03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3"/>
    <n v="1006"/>
    <s v="/10/76/79/89/"/>
    <x v="2"/>
    <x v="2"/>
    <n v="21.9"/>
    <n v="7.43"/>
    <s v="22.29"/>
    <s v="/gel-dental-natural-de-roma-e-melaleuca-90g/p"/>
    <m/>
    <m/>
    <m/>
    <m/>
    <s v="0.04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2"/>
    <n v="2201"/>
    <s v="/10/76/78/223/"/>
    <x v="17"/>
    <x v="17"/>
    <n v="49.9"/>
    <n v="16.940000000000001"/>
    <s v="33.88"/>
    <s v="/shampoo-hidrata-para-cabelos-ressecados-e-com-quimica-300ml/p"/>
    <m/>
    <m/>
    <m/>
    <m/>
    <s v="0.03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2"/>
    <n v="2103"/>
    <s v="/10/76/78/221/"/>
    <x v="14"/>
    <x v="14"/>
    <n v="59.9"/>
    <n v="20.329999999999998"/>
    <s v="40.66"/>
    <s v="/mascara-capilar-detox-piatan-280g/p"/>
    <m/>
    <m/>
    <m/>
    <m/>
    <s v="0.03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3"/>
    <n v="1110"/>
    <s v="/10/76/79/89/"/>
    <x v="3"/>
    <x v="3"/>
    <n v="21.9"/>
    <n v="7.43"/>
    <s v="22.29"/>
    <s v="/gel-dental-natural-de-hortela-com-gengibre-e-melaleuca-90g/p"/>
    <m/>
    <m/>
    <m/>
    <m/>
    <s v="0.04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1"/>
    <n v="61050"/>
    <s v="/10/76/80/92/"/>
    <x v="4"/>
    <x v="4"/>
    <n v="99.9"/>
    <n v="33.909999999999997"/>
    <s v="33.91"/>
    <s v="/deo-colonia-splash-seriguela-120ml-piatan/p"/>
    <m/>
    <m/>
    <m/>
    <m/>
    <s v="6.88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1"/>
    <n v="2610"/>
    <s v="/10/76/81/"/>
    <x v="35"/>
    <x v="35"/>
    <n v="114.81"/>
    <n v="111.37"/>
    <s v="111.37"/>
    <s v="/kit_rambutan_biotina/p"/>
    <m/>
    <m/>
    <m/>
    <m/>
    <s v="0.03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7"/>
    <n v="514399"/>
    <d v="2024-10-18T00:00:00"/>
    <x v="177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"/>
    <n v="55"/>
    <m/>
    <s v="Centro"/>
    <m/>
    <s v="58900-000"/>
    <s v="Jadlog"/>
    <s v="PN Jadlog2"/>
    <s v="2024-11-04 08:00:00Z"/>
    <s v="11bd"/>
    <s v="Faturado"/>
    <s v="2024-10-21 15:27:15Z"/>
    <m/>
    <m/>
    <m/>
    <x v="2"/>
    <s v="Visa"/>
    <n v="5"/>
    <n v="414.9"/>
    <n v="1"/>
    <n v="142816"/>
    <s v="/10/76/80/91/"/>
    <x v="41"/>
    <x v="41"/>
    <n v="79.900000000000006"/>
    <n v="0"/>
    <n v="0"/>
    <s v="/necessaire/p"/>
    <m/>
    <m/>
    <m/>
    <m/>
    <s v="0.01"/>
    <n v="0"/>
    <s v="414.9"/>
    <s v="-674.11"/>
    <s v="Esquenta com 65% OFF, Livelo, Compre e Ganhe, Frete grátis, Brinde Sacola Presenteável G"/>
    <m/>
    <m/>
    <s v="06367100008818"/>
    <s v="tfddmr"/>
    <m/>
    <s v="Piatan"/>
    <s v="Obsolete"/>
    <m/>
    <m/>
    <m/>
    <m/>
    <m/>
    <s v="pagarme"/>
    <n v="615887"/>
    <n v="3408928578"/>
    <n v="3408928578"/>
    <n v="406669"/>
    <n v="6413"/>
    <m/>
    <m/>
    <m/>
    <m/>
    <m/>
    <s v="2024-10-18 20:52:00Z"/>
    <m/>
    <m/>
    <s v="566CF967418F44D59AF09033BF5C7804"/>
    <s v="B1B2E9D0EFF14501A08FFF5575558269"/>
    <m/>
    <n v="1"/>
    <m/>
    <s v="false"/>
    <n v="0"/>
    <s v="NA"/>
    <s v="NA"/>
    <s v="BRL"/>
    <m/>
    <s v="003002908"/>
    <s v="BRA"/>
    <s v="003002908"/>
    <m/>
    <s v="Faturado"/>
    <m/>
  </r>
  <r>
    <s v="Marketplace"/>
    <x v="178"/>
    <n v="514393"/>
    <d v="2024-10-18T00:00:00"/>
    <x v="178"/>
    <s v="Anny Cristina "/>
    <s v="Dos Santos Freitas "/>
    <n v="66160375334"/>
    <s v="annycristinasantosfreitas@gmail.com"/>
    <n v="5588996999747"/>
    <s v="CE"/>
    <s v="Aracati"/>
    <n v="5187864038235"/>
    <s v="residential"/>
    <s v="Anny Cristina  Dos Santos Freitas "/>
    <s v="Rua Marambaia "/>
    <n v="486"/>
    <s v="Casa do Pescador Badia ,próx a casa do Dr.Uchoa"/>
    <s v="Praia de Majorlândia "/>
    <m/>
    <s v="62800-000"/>
    <s v="Jadlog"/>
    <s v="PN Jadlog2"/>
    <s v="2024-11-07 08:00:00Z"/>
    <s v="14bd"/>
    <s v="Faturado"/>
    <s v="2024-10-21 15:27:03Z"/>
    <s v="cpc"/>
    <s v="meta"/>
    <s v="[GE] [Vendas] Carrinho abandonado"/>
    <x v="1"/>
    <s v="Elo"/>
    <n v="5"/>
    <n v="366.73"/>
    <n v="3"/>
    <n v="142817"/>
    <s v="/10/76/80/92/"/>
    <x v="5"/>
    <x v="5"/>
    <n v="99.9"/>
    <n v="31.46"/>
    <s v="94.38"/>
    <s v="/deo-colonia-splash-cereja-do-cerrado-120ml/p"/>
    <m/>
    <m/>
    <m/>
    <m/>
    <s v="15.27"/>
    <n v="0"/>
    <s v="366.73"/>
    <s v="-797.87"/>
    <s v="Esquenta com 65% OFF, Primeira Compra, Frete grátis"/>
    <m/>
    <m/>
    <s v="06367100008817"/>
    <s v="tfddmr"/>
    <m/>
    <s v="Piatan"/>
    <s v="Obsolete"/>
    <m/>
    <m/>
    <m/>
    <m/>
    <m/>
    <s v="pagarme"/>
    <n v="668470"/>
    <n v="3408224720"/>
    <n v="3408224720"/>
    <n v="506741"/>
    <n v="1919"/>
    <m/>
    <m/>
    <m/>
    <m/>
    <m/>
    <s v="2024-10-18 18:47:44Z"/>
    <m/>
    <m/>
    <s v="BA6412043E1D41CD8A9F71D64B5D2D33"/>
    <s v="91BE23226F1F4FCDBCF8B92B6F1B1E00"/>
    <m/>
    <n v="1"/>
    <m/>
    <s v="false"/>
    <n v="0"/>
    <s v="NA"/>
    <s v="NA"/>
    <s v="BRL"/>
    <m/>
    <s v="003002899"/>
    <s v="BRA"/>
    <s v="003002899"/>
    <m/>
    <s v="Faturado"/>
    <m/>
  </r>
  <r>
    <s v="Marketplace"/>
    <x v="178"/>
    <n v="514393"/>
    <d v="2024-10-18T00:00:00"/>
    <x v="178"/>
    <s v="Anny Cristina "/>
    <s v="Dos Santos Freitas "/>
    <n v="66160375334"/>
    <s v="annycristinasantosfreitas@gmail.com"/>
    <n v="5588996999747"/>
    <s v="CE"/>
    <s v="Aracati"/>
    <n v="5187864038235"/>
    <s v="residential"/>
    <s v="Anny Cristina  Dos Santos Freitas "/>
    <s v="Rua Marambaia "/>
    <n v="486"/>
    <s v="Casa do Pescador Badia ,próx a casa do Dr.Uchoa"/>
    <s v="Praia de Majorlândia "/>
    <m/>
    <s v="62800-000"/>
    <s v="Jadlog"/>
    <s v="PN Jadlog2"/>
    <s v="2024-11-07 08:00:00Z"/>
    <s v="14bd"/>
    <s v="Faturado"/>
    <s v="2024-10-21 15:27:03Z"/>
    <s v="cpc"/>
    <s v="meta"/>
    <s v="[GE] [Vendas] Carrinho abandonado"/>
    <x v="1"/>
    <s v="Elo"/>
    <n v="5"/>
    <n v="366.73"/>
    <n v="3"/>
    <n v="1111"/>
    <s v="/10/76/79/89/"/>
    <x v="6"/>
    <x v="6"/>
    <n v="21.9"/>
    <n v="6.89"/>
    <s v="20.67"/>
    <s v="/gel-dental-natural-de-carvao-ativado-90g/p"/>
    <m/>
    <m/>
    <m/>
    <m/>
    <s v="0.03"/>
    <n v="0"/>
    <s v="366.73"/>
    <s v="-797.87"/>
    <s v="Esquenta com 65% OFF, Primeira Compra, Frete grátis"/>
    <m/>
    <m/>
    <s v="06367100008817"/>
    <s v="tfddmr"/>
    <m/>
    <s v="Piatan"/>
    <s v="Obsolete"/>
    <m/>
    <m/>
    <m/>
    <m/>
    <m/>
    <s v="pagarme"/>
    <n v="668470"/>
    <n v="3408224720"/>
    <n v="3408224720"/>
    <n v="506741"/>
    <n v="1919"/>
    <m/>
    <m/>
    <m/>
    <m/>
    <m/>
    <s v="2024-10-18 18:47:44Z"/>
    <m/>
    <m/>
    <s v="BA6412043E1D41CD8A9F71D64B5D2D33"/>
    <s v="91BE23226F1F4FCDBCF8B92B6F1B1E00"/>
    <m/>
    <n v="1"/>
    <m/>
    <s v="false"/>
    <n v="0"/>
    <s v="NA"/>
    <s v="NA"/>
    <s v="BRL"/>
    <m/>
    <s v="003002899"/>
    <s v="BRA"/>
    <s v="003002899"/>
    <m/>
    <s v="Faturado"/>
    <m/>
  </r>
  <r>
    <s v="Marketplace"/>
    <x v="178"/>
    <n v="514393"/>
    <d v="2024-10-18T00:00:00"/>
    <x v="178"/>
    <s v="Anny Cristina "/>
    <s v="Dos Santos Freitas "/>
    <n v="66160375334"/>
    <s v="annycristinasantosfreitas@gmail.com"/>
    <n v="5588996999747"/>
    <s v="CE"/>
    <s v="Aracati"/>
    <n v="5187864038235"/>
    <s v="residential"/>
    <s v="Anny Cristina  Dos Santos Freitas "/>
    <s v="Rua Marambaia "/>
    <n v="486"/>
    <s v="Casa do Pescador Badia ,próx a casa do Dr.Uchoa"/>
    <s v="Praia de Majorlândia "/>
    <m/>
    <s v="62800-000"/>
    <s v="Jadlog"/>
    <s v="PN Jadlog2"/>
    <s v="2024-11-07 08:00:00Z"/>
    <s v="14bd"/>
    <s v="Faturado"/>
    <s v="2024-10-21 15:27:03Z"/>
    <s v="cpc"/>
    <s v="meta"/>
    <s v="[GE] [Vendas] Carrinho abandonado"/>
    <x v="1"/>
    <s v="Elo"/>
    <n v="5"/>
    <n v="366.73"/>
    <n v="5"/>
    <n v="61050"/>
    <s v="/10/76/80/92/"/>
    <x v="4"/>
    <x v="4"/>
    <n v="99.9"/>
    <n v="31.46"/>
    <s v="157.3"/>
    <s v="/deo-colonia-splash-seriguela-120ml-piatan/p"/>
    <m/>
    <m/>
    <m/>
    <m/>
    <s v="25.44"/>
    <n v="0"/>
    <s v="366.73"/>
    <s v="-797.87"/>
    <s v="Esquenta com 65% OFF, Primeira Compra, Frete grátis"/>
    <m/>
    <m/>
    <s v="06367100008817"/>
    <s v="tfddmr"/>
    <m/>
    <s v="Piatan"/>
    <s v="Obsolete"/>
    <m/>
    <m/>
    <m/>
    <m/>
    <m/>
    <s v="pagarme"/>
    <n v="668470"/>
    <n v="3408224720"/>
    <n v="3408224720"/>
    <n v="506741"/>
    <n v="1919"/>
    <m/>
    <m/>
    <m/>
    <m/>
    <m/>
    <s v="2024-10-18 18:47:44Z"/>
    <m/>
    <m/>
    <s v="BA6412043E1D41CD8A9F71D64B5D2D33"/>
    <s v="91BE23226F1F4FCDBCF8B92B6F1B1E00"/>
    <m/>
    <n v="1"/>
    <m/>
    <s v="false"/>
    <n v="0"/>
    <s v="NA"/>
    <s v="NA"/>
    <s v="BRL"/>
    <m/>
    <s v="003002899"/>
    <s v="BRA"/>
    <s v="003002899"/>
    <m/>
    <s v="Faturado"/>
    <m/>
  </r>
  <r>
    <s v="Marketplace"/>
    <x v="178"/>
    <n v="514393"/>
    <d v="2024-10-18T00:00:00"/>
    <x v="178"/>
    <s v="Anny Cristina "/>
    <s v="Dos Santos Freitas "/>
    <n v="66160375334"/>
    <s v="annycristinasantosfreitas@gmail.com"/>
    <n v="5588996999747"/>
    <s v="CE"/>
    <s v="Aracati"/>
    <n v="5187864038235"/>
    <s v="residential"/>
    <s v="Anny Cristina  Dos Santos Freitas "/>
    <s v="Rua Marambaia "/>
    <n v="486"/>
    <s v="Casa do Pescador Badia ,próx a casa do Dr.Uchoa"/>
    <s v="Praia de Majorlândia "/>
    <m/>
    <s v="62800-000"/>
    <s v="Jadlog"/>
    <s v="PN Jadlog2"/>
    <s v="2024-11-07 08:00:00Z"/>
    <s v="14bd"/>
    <s v="Faturado"/>
    <s v="2024-10-21 15:27:03Z"/>
    <s v="cpc"/>
    <s v="meta"/>
    <s v="[GE] [Vendas] Carrinho abandonado"/>
    <x v="1"/>
    <s v="Elo"/>
    <n v="5"/>
    <n v="366.73"/>
    <n v="1"/>
    <n v="61030"/>
    <s v="/10/76/80/92/"/>
    <x v="11"/>
    <x v="11"/>
    <n v="99.9"/>
    <n v="31.46"/>
    <s v="31.46"/>
    <s v="/deo-colonia-splash-pitanga-120ml-piatan/p"/>
    <m/>
    <m/>
    <m/>
    <m/>
    <s v="5.09"/>
    <n v="0"/>
    <s v="366.73"/>
    <s v="-797.87"/>
    <s v="Esquenta com 65% OFF, Primeira Compra, Frete grátis"/>
    <m/>
    <m/>
    <s v="06367100008817"/>
    <s v="tfddmr"/>
    <m/>
    <s v="Piatan"/>
    <s v="Obsolete"/>
    <m/>
    <m/>
    <m/>
    <m/>
    <m/>
    <s v="pagarme"/>
    <n v="668470"/>
    <n v="3408224720"/>
    <n v="3408224720"/>
    <n v="506741"/>
    <n v="1919"/>
    <m/>
    <m/>
    <m/>
    <m/>
    <m/>
    <s v="2024-10-18 18:47:44Z"/>
    <m/>
    <m/>
    <s v="BA6412043E1D41CD8A9F71D64B5D2D33"/>
    <s v="91BE23226F1F4FCDBCF8B92B6F1B1E00"/>
    <m/>
    <n v="1"/>
    <m/>
    <s v="false"/>
    <n v="0"/>
    <s v="NA"/>
    <s v="NA"/>
    <s v="BRL"/>
    <m/>
    <s v="003002899"/>
    <s v="BRA"/>
    <s v="003002899"/>
    <m/>
    <s v="Faturado"/>
    <m/>
  </r>
  <r>
    <s v="Marketplace"/>
    <x v="178"/>
    <n v="514393"/>
    <d v="2024-10-18T00:00:00"/>
    <x v="178"/>
    <s v="Anny Cristina "/>
    <s v="Dos Santos Freitas "/>
    <n v="66160375334"/>
    <s v="annycristinasantosfreitas@gmail.com"/>
    <n v="5588996999747"/>
    <s v="CE"/>
    <s v="Aracati"/>
    <n v="5187864038235"/>
    <s v="residential"/>
    <s v="Anny Cristina  Dos Santos Freitas "/>
    <s v="Rua Marambaia "/>
    <n v="486"/>
    <s v="Casa do Pescador Badia ,próx a casa do Dr.Uchoa"/>
    <s v="Praia de Majorlândia "/>
    <m/>
    <s v="62800-000"/>
    <s v="Jadlog"/>
    <s v="PN Jadlog2"/>
    <s v="2024-11-07 08:00:00Z"/>
    <s v="14bd"/>
    <s v="Faturado"/>
    <s v="2024-10-21 15:27:03Z"/>
    <s v="cpc"/>
    <s v="meta"/>
    <s v="[GE] [Vendas] Carrinho abandonado"/>
    <x v="1"/>
    <s v="Elo"/>
    <n v="5"/>
    <n v="366.73"/>
    <n v="2"/>
    <n v="61010"/>
    <s v="/10/76/80/92/"/>
    <x v="7"/>
    <x v="7"/>
    <n v="99.9"/>
    <n v="31.46"/>
    <s v="62.92"/>
    <s v="/deo-colonia-splash-jasmim-manaca-120ml-piatan/p"/>
    <m/>
    <m/>
    <m/>
    <m/>
    <s v="10.18"/>
    <n v="0"/>
    <s v="366.73"/>
    <s v="-797.87"/>
    <s v="Esquenta com 65% OFF, Primeira Compra, Frete grátis"/>
    <m/>
    <m/>
    <s v="06367100008817"/>
    <s v="tfddmr"/>
    <m/>
    <s v="Piatan"/>
    <s v="Obsolete"/>
    <m/>
    <m/>
    <m/>
    <m/>
    <m/>
    <s v="pagarme"/>
    <n v="668470"/>
    <n v="3408224720"/>
    <n v="3408224720"/>
    <n v="506741"/>
    <n v="1919"/>
    <m/>
    <m/>
    <m/>
    <m/>
    <m/>
    <s v="2024-10-18 18:47:44Z"/>
    <m/>
    <m/>
    <s v="BA6412043E1D41CD8A9F71D64B5D2D33"/>
    <s v="91BE23226F1F4FCDBCF8B92B6F1B1E00"/>
    <m/>
    <n v="1"/>
    <m/>
    <s v="false"/>
    <n v="0"/>
    <s v="NA"/>
    <s v="NA"/>
    <s v="BRL"/>
    <m/>
    <s v="003002899"/>
    <s v="BRA"/>
    <s v="003002899"/>
    <m/>
    <s v="Faturado"/>
    <m/>
  </r>
  <r>
    <s v="Marketplace"/>
    <x v="179"/>
    <n v="514391"/>
    <d v="2024-10-18T00:00:00"/>
    <x v="179"/>
    <s v="Mercia"/>
    <s v="Silva"/>
    <s v="02792423447"/>
    <s v="merciarodriguesas@gmail.com"/>
    <n v="5583988210074"/>
    <s v="PB"/>
    <s v="João Pessoa"/>
    <n v="5187841766634"/>
    <s v="residential"/>
    <s v="Mercia Silva"/>
    <s v="Rua Philadelpho Pinto de Carvalho"/>
    <n v="167"/>
    <s v="Apartamento 702"/>
    <s v="Aeroclube"/>
    <m/>
    <s v="58036-105"/>
    <s v="Jadlog"/>
    <s v="PN Jadlog2"/>
    <s v="2024-10-30 16:49:44Z"/>
    <s v="8bd"/>
    <s v="Faturado"/>
    <s v="2024-10-21 15:27:02Z"/>
    <s v="cpc"/>
    <s v="meta"/>
    <s v="[GE] [Vendas] Remarketing"/>
    <x v="0"/>
    <s v="Visa"/>
    <n v="1"/>
    <n v="104.7"/>
    <n v="3"/>
    <n v="142796"/>
    <s v="/10/76/79/87/"/>
    <x v="0"/>
    <x v="0"/>
    <n v="34.9"/>
    <n v="34.9"/>
    <s v="104.7"/>
    <s v="/sabonete-liquido-intimo-oleo-de-coco-aloe-vera-150-ml/p"/>
    <m/>
    <m/>
    <m/>
    <m/>
    <s v="24.26"/>
    <n v="0"/>
    <s v="104.7"/>
    <n v="0"/>
    <s v="Frete grátis"/>
    <m/>
    <m/>
    <s v="06367100008816"/>
    <s v="tfddmr"/>
    <m/>
    <s v="Piatan"/>
    <s v="Obsolete"/>
    <m/>
    <m/>
    <m/>
    <m/>
    <m/>
    <s v="pagarme"/>
    <s v="059697"/>
    <n v="3407492835"/>
    <n v="3407492835"/>
    <n v="444458"/>
    <n v="7716"/>
    <m/>
    <m/>
    <m/>
    <m/>
    <m/>
    <s v="2024-10-18 16:49:42Z"/>
    <m/>
    <m/>
    <s v="6AC60615F439479ABF7C518C353B37DD"/>
    <s v="FBDC2D6E4F51478DAB8621D21EAAA3C0"/>
    <m/>
    <n v="1"/>
    <m/>
    <s v="false"/>
    <n v="0"/>
    <s v="NA"/>
    <s v="NA"/>
    <s v="BRL"/>
    <m/>
    <s v="003002898"/>
    <s v="BRA"/>
    <s v="003002898"/>
    <m/>
    <s v="Faturado"/>
    <m/>
  </r>
  <r>
    <s v="Marketplace"/>
    <x v="180"/>
    <n v="514387"/>
    <d v="2024-10-18T00:00:00"/>
    <x v="180"/>
    <s v="Roseli"/>
    <s v="Pereira"/>
    <n v="15479524828"/>
    <s v="rofp2@hotmail.com"/>
    <n v="5519981235479"/>
    <s v="SP"/>
    <s v="Piracicaba"/>
    <n v="5144577101202"/>
    <s v="residential"/>
    <s v="Roseli Fazanaro Pereira"/>
    <s v="Rua Alferes José Caetano"/>
    <n v="1745"/>
    <s v="152B"/>
    <s v="Centro"/>
    <m/>
    <s v="13400-126"/>
    <s v="Jadlog"/>
    <s v="PN Jadlog"/>
    <s v="2024-10-24 15:16:40Z"/>
    <s v="4bd"/>
    <s v="Faturado"/>
    <s v="2024-10-21 15:27:00Z"/>
    <s v="cpc"/>
    <s v="meta"/>
    <s v="[GE] [Vendas] Remarketing"/>
    <x v="2"/>
    <s v="Visa"/>
    <n v="5"/>
    <n v="137.06"/>
    <n v="1"/>
    <n v="142814"/>
    <s v="/10/76/98/103/"/>
    <x v="47"/>
    <x v="47"/>
    <n v="79.900000000000006"/>
    <n v="77.5"/>
    <s v="77.5"/>
    <s v="/balm-de-tratamento-labial-pracaxi-3-80g/p"/>
    <m/>
    <m/>
    <m/>
    <m/>
    <s v="3.59"/>
    <n v="0"/>
    <s v="137.06"/>
    <s v="-118.34"/>
    <s v="Livelo, Frete grátis, Esquenta com 65% OFF"/>
    <m/>
    <m/>
    <s v="06367100008815"/>
    <s v="tfddmr"/>
    <m/>
    <s v="Piatan"/>
    <s v="Obsolete"/>
    <m/>
    <m/>
    <m/>
    <m/>
    <m/>
    <s v="pagarme"/>
    <s v="021591"/>
    <n v="3407014528"/>
    <n v="3407014528"/>
    <n v="411049"/>
    <n v="8186"/>
    <m/>
    <m/>
    <m/>
    <m/>
    <m/>
    <s v="2024-10-18 15:16:35Z"/>
    <m/>
    <m/>
    <s v="DA44E586E36F4ED4B1AE997F6DDD8A0A"/>
    <s v="F23EE52C0AA94A1595274CE02B67BDAD"/>
    <m/>
    <n v="1"/>
    <m/>
    <s v="false"/>
    <n v="0"/>
    <s v="NA"/>
    <s v="NA"/>
    <s v="BRL"/>
    <m/>
    <s v="003002897"/>
    <s v="BRA"/>
    <s v="003002897"/>
    <m/>
    <s v="Faturado"/>
    <m/>
  </r>
  <r>
    <s v="Marketplace"/>
    <x v="180"/>
    <n v="514387"/>
    <d v="2024-10-18T00:00:00"/>
    <x v="180"/>
    <s v="Roseli"/>
    <s v="Pereira"/>
    <n v="15479524828"/>
    <s v="rofp2@hotmail.com"/>
    <n v="5519981235479"/>
    <s v="SP"/>
    <s v="Piracicaba"/>
    <n v="5144577101202"/>
    <s v="residential"/>
    <s v="Roseli Fazanaro Pereira"/>
    <s v="Rua Alferes José Caetano"/>
    <n v="1745"/>
    <s v="152B"/>
    <s v="Centro"/>
    <m/>
    <s v="13400-126"/>
    <s v="Jadlog"/>
    <s v="PN Jadlog"/>
    <s v="2024-10-24 15:16:40Z"/>
    <s v="4bd"/>
    <s v="Faturado"/>
    <s v="2024-10-21 15:27:00Z"/>
    <s v="cpc"/>
    <s v="meta"/>
    <s v="[GE] [Vendas] Remarketing"/>
    <x v="2"/>
    <s v="Visa"/>
    <n v="5"/>
    <n v="137.06"/>
    <n v="1"/>
    <n v="1110"/>
    <s v="/10/76/79/89/"/>
    <x v="3"/>
    <x v="3"/>
    <n v="21.9"/>
    <n v="7.43"/>
    <s v="7.43"/>
    <s v="/gel-dental-natural-de-hortela-com-gengibre-e-melaleuca-90g/p"/>
    <m/>
    <m/>
    <m/>
    <m/>
    <s v="3.57"/>
    <n v="0"/>
    <s v="137.06"/>
    <s v="-118.34"/>
    <s v="Livelo, Frete grátis, Esquenta com 65% OFF"/>
    <m/>
    <m/>
    <s v="06367100008815"/>
    <s v="tfddmr"/>
    <m/>
    <s v="Piatan"/>
    <s v="Obsolete"/>
    <m/>
    <m/>
    <m/>
    <m/>
    <m/>
    <s v="pagarme"/>
    <s v="021591"/>
    <n v="3407014528"/>
    <n v="3407014528"/>
    <n v="411049"/>
    <n v="8186"/>
    <m/>
    <m/>
    <m/>
    <m/>
    <m/>
    <s v="2024-10-18 15:16:35Z"/>
    <m/>
    <m/>
    <s v="DA44E586E36F4ED4B1AE997F6DDD8A0A"/>
    <s v="F23EE52C0AA94A1595274CE02B67BDAD"/>
    <m/>
    <n v="1"/>
    <m/>
    <s v="false"/>
    <n v="0"/>
    <s v="NA"/>
    <s v="NA"/>
    <s v="BRL"/>
    <m/>
    <s v="003002897"/>
    <s v="BRA"/>
    <s v="003002897"/>
    <m/>
    <s v="Faturado"/>
    <m/>
  </r>
  <r>
    <s v="Marketplace"/>
    <x v="180"/>
    <n v="514387"/>
    <d v="2024-10-18T00:00:00"/>
    <x v="180"/>
    <s v="Roseli"/>
    <s v="Pereira"/>
    <n v="15479524828"/>
    <s v="rofp2@hotmail.com"/>
    <n v="5519981235479"/>
    <s v="SP"/>
    <s v="Piracicaba"/>
    <n v="5144577101202"/>
    <s v="residential"/>
    <s v="Roseli Fazanaro Pereira"/>
    <s v="Rua Alferes José Caetano"/>
    <n v="1745"/>
    <s v="152B"/>
    <s v="Centro"/>
    <m/>
    <s v="13400-126"/>
    <s v="Jadlog"/>
    <s v="PN Jadlog"/>
    <s v="2024-10-24 15:16:40Z"/>
    <s v="4bd"/>
    <s v="Faturado"/>
    <s v="2024-10-21 15:27:00Z"/>
    <s v="cpc"/>
    <s v="meta"/>
    <s v="[GE] [Vendas] Remarketing"/>
    <x v="2"/>
    <s v="Visa"/>
    <n v="5"/>
    <n v="137.06"/>
    <n v="1"/>
    <n v="1111"/>
    <s v="/10/76/79/89/"/>
    <x v="6"/>
    <x v="6"/>
    <n v="21.9"/>
    <n v="7.43"/>
    <s v="7.43"/>
    <s v="/gel-dental-natural-de-carvao-ativado-90g/p"/>
    <m/>
    <m/>
    <m/>
    <m/>
    <s v="3.57"/>
    <n v="0"/>
    <s v="137.06"/>
    <s v="-118.34"/>
    <s v="Livelo, Frete grátis, Esquenta com 65% OFF"/>
    <m/>
    <m/>
    <s v="06367100008815"/>
    <s v="tfddmr"/>
    <m/>
    <s v="Piatan"/>
    <s v="Obsolete"/>
    <m/>
    <m/>
    <m/>
    <m/>
    <m/>
    <s v="pagarme"/>
    <s v="021591"/>
    <n v="3407014528"/>
    <n v="3407014528"/>
    <n v="411049"/>
    <n v="8186"/>
    <m/>
    <m/>
    <m/>
    <m/>
    <m/>
    <s v="2024-10-18 15:16:35Z"/>
    <m/>
    <m/>
    <s v="DA44E586E36F4ED4B1AE997F6DDD8A0A"/>
    <s v="F23EE52C0AA94A1595274CE02B67BDAD"/>
    <m/>
    <n v="1"/>
    <m/>
    <s v="false"/>
    <n v="0"/>
    <s v="NA"/>
    <s v="NA"/>
    <s v="BRL"/>
    <m/>
    <s v="003002897"/>
    <s v="BRA"/>
    <s v="003002897"/>
    <m/>
    <s v="Faturado"/>
    <m/>
  </r>
  <r>
    <s v="Marketplace"/>
    <x v="180"/>
    <n v="514387"/>
    <d v="2024-10-18T00:00:00"/>
    <x v="180"/>
    <s v="Roseli"/>
    <s v="Pereira"/>
    <n v="15479524828"/>
    <s v="rofp2@hotmail.com"/>
    <n v="5519981235479"/>
    <s v="SP"/>
    <s v="Piracicaba"/>
    <n v="5144577101202"/>
    <s v="residential"/>
    <s v="Roseli Fazanaro Pereira"/>
    <s v="Rua Alferes José Caetano"/>
    <n v="1745"/>
    <s v="152B"/>
    <s v="Centro"/>
    <m/>
    <s v="13400-126"/>
    <s v="Jadlog"/>
    <s v="PN Jadlog"/>
    <s v="2024-10-24 15:16:40Z"/>
    <s v="4bd"/>
    <s v="Faturado"/>
    <s v="2024-10-21 15:27:00Z"/>
    <s v="cpc"/>
    <s v="meta"/>
    <s v="[GE] [Vendas] Remarketing"/>
    <x v="2"/>
    <s v="Visa"/>
    <n v="5"/>
    <n v="137.06"/>
    <n v="1"/>
    <n v="1006"/>
    <s v="/10/76/79/89/"/>
    <x v="2"/>
    <x v="2"/>
    <n v="21.9"/>
    <n v="7.43"/>
    <s v="7.43"/>
    <s v="/gel-dental-natural-de-roma-e-melaleuca-90g/p"/>
    <m/>
    <m/>
    <m/>
    <m/>
    <s v="3.57"/>
    <n v="0"/>
    <s v="137.06"/>
    <s v="-118.34"/>
    <s v="Livelo, Frete grátis, Esquenta com 65% OFF"/>
    <m/>
    <m/>
    <s v="06367100008815"/>
    <s v="tfddmr"/>
    <m/>
    <s v="Piatan"/>
    <s v="Obsolete"/>
    <m/>
    <m/>
    <m/>
    <m/>
    <m/>
    <s v="pagarme"/>
    <s v="021591"/>
    <n v="3407014528"/>
    <n v="3407014528"/>
    <n v="411049"/>
    <n v="8186"/>
    <m/>
    <m/>
    <m/>
    <m/>
    <m/>
    <s v="2024-10-18 15:16:35Z"/>
    <m/>
    <m/>
    <s v="DA44E586E36F4ED4B1AE997F6DDD8A0A"/>
    <s v="F23EE52C0AA94A1595274CE02B67BDAD"/>
    <m/>
    <n v="1"/>
    <m/>
    <s v="false"/>
    <n v="0"/>
    <s v="NA"/>
    <s v="NA"/>
    <s v="BRL"/>
    <m/>
    <s v="003002897"/>
    <s v="BRA"/>
    <s v="003002897"/>
    <m/>
    <s v="Faturado"/>
    <m/>
  </r>
  <r>
    <s v="Marketplace"/>
    <x v="180"/>
    <n v="514387"/>
    <d v="2024-10-18T00:00:00"/>
    <x v="180"/>
    <s v="Roseli"/>
    <s v="Pereira"/>
    <n v="15479524828"/>
    <s v="rofp2@hotmail.com"/>
    <n v="5519981235479"/>
    <s v="SP"/>
    <s v="Piracicaba"/>
    <n v="5144577101202"/>
    <s v="residential"/>
    <s v="Roseli Fazanaro Pereira"/>
    <s v="Rua Alferes José Caetano"/>
    <n v="1745"/>
    <s v="152B"/>
    <s v="Centro"/>
    <m/>
    <s v="13400-126"/>
    <s v="Jadlog"/>
    <s v="PN Jadlog"/>
    <s v="2024-10-24 15:16:40Z"/>
    <s v="4bd"/>
    <s v="Faturado"/>
    <s v="2024-10-21 15:27:00Z"/>
    <s v="cpc"/>
    <s v="meta"/>
    <s v="[GE] [Vendas] Remarketing"/>
    <x v="2"/>
    <s v="Visa"/>
    <n v="5"/>
    <n v="137.06"/>
    <n v="1"/>
    <n v="2201"/>
    <s v="/10/76/78/223/"/>
    <x v="17"/>
    <x v="17"/>
    <n v="49.9"/>
    <n v="16.940000000000001"/>
    <s v="16.94"/>
    <s v="/shampoo-hidrata-para-cabelos-ressecados-e-com-quimica-300ml/p"/>
    <m/>
    <m/>
    <m/>
    <m/>
    <s v="3.57"/>
    <n v="0"/>
    <s v="137.06"/>
    <s v="-118.34"/>
    <s v="Livelo, Frete grátis, Esquenta com 65% OFF"/>
    <m/>
    <m/>
    <s v="06367100008815"/>
    <s v="tfddmr"/>
    <m/>
    <s v="Piatan"/>
    <s v="Obsolete"/>
    <m/>
    <m/>
    <m/>
    <m/>
    <m/>
    <s v="pagarme"/>
    <s v="021591"/>
    <n v="3407014528"/>
    <n v="3407014528"/>
    <n v="411049"/>
    <n v="8186"/>
    <m/>
    <m/>
    <m/>
    <m/>
    <m/>
    <s v="2024-10-18 15:16:35Z"/>
    <m/>
    <m/>
    <s v="DA44E586E36F4ED4B1AE997F6DDD8A0A"/>
    <s v="F23EE52C0AA94A1595274CE02B67BDAD"/>
    <m/>
    <n v="1"/>
    <m/>
    <s v="false"/>
    <n v="0"/>
    <s v="NA"/>
    <s v="NA"/>
    <s v="BRL"/>
    <m/>
    <s v="003002897"/>
    <s v="BRA"/>
    <s v="003002897"/>
    <m/>
    <s v="Faturado"/>
    <m/>
  </r>
  <r>
    <s v="Marketplace"/>
    <x v="180"/>
    <n v="514387"/>
    <d v="2024-10-18T00:00:00"/>
    <x v="180"/>
    <s v="Roseli"/>
    <s v="Pereira"/>
    <n v="15479524828"/>
    <s v="rofp2@hotmail.com"/>
    <n v="5519981235479"/>
    <s v="SP"/>
    <s v="Piracicaba"/>
    <n v="5144577101202"/>
    <s v="residential"/>
    <s v="Roseli Fazanaro Pereira"/>
    <s v="Rua Alferes José Caetano"/>
    <n v="1745"/>
    <s v="152B"/>
    <s v="Centro"/>
    <m/>
    <s v="13400-126"/>
    <s v="Jadlog"/>
    <s v="PN Jadlog"/>
    <s v="2024-10-24 15:16:40Z"/>
    <s v="4bd"/>
    <s v="Faturado"/>
    <s v="2024-10-21 15:27:00Z"/>
    <s v="cpc"/>
    <s v="meta"/>
    <s v="[GE] [Vendas] Remarketing"/>
    <x v="2"/>
    <s v="Visa"/>
    <n v="5"/>
    <n v="137.06"/>
    <n v="1"/>
    <n v="2103"/>
    <s v="/10/76/78/221/"/>
    <x v="14"/>
    <x v="14"/>
    <n v="59.9"/>
    <n v="20.329999999999998"/>
    <s v="20.33"/>
    <s v="/mascara-capilar-detox-piatan-280g/p"/>
    <m/>
    <m/>
    <m/>
    <m/>
    <s v="3.62"/>
    <n v="0"/>
    <s v="137.06"/>
    <s v="-118.34"/>
    <s v="Livelo, Frete grátis, Esquenta com 65% OFF"/>
    <m/>
    <m/>
    <s v="06367100008815"/>
    <s v="tfddmr"/>
    <m/>
    <s v="Piatan"/>
    <s v="Obsolete"/>
    <m/>
    <m/>
    <m/>
    <m/>
    <m/>
    <s v="pagarme"/>
    <s v="021591"/>
    <n v="3407014528"/>
    <n v="3407014528"/>
    <n v="411049"/>
    <n v="8186"/>
    <m/>
    <m/>
    <m/>
    <m/>
    <m/>
    <s v="2024-10-18 15:16:35Z"/>
    <m/>
    <m/>
    <s v="DA44E586E36F4ED4B1AE997F6DDD8A0A"/>
    <s v="F23EE52C0AA94A1595274CE02B67BDAD"/>
    <m/>
    <n v="1"/>
    <m/>
    <s v="false"/>
    <n v="0"/>
    <s v="NA"/>
    <s v="NA"/>
    <s v="BRL"/>
    <m/>
    <s v="003002897"/>
    <s v="BRA"/>
    <s v="003002897"/>
    <m/>
    <s v="Faturado"/>
    <m/>
  </r>
  <r>
    <s v="Marketplace"/>
    <x v="181"/>
    <n v="514383"/>
    <d v="2024-10-18T00:00:00"/>
    <x v="181"/>
    <s v="Mariany"/>
    <s v="Nunes"/>
    <s v="07282519900"/>
    <s v="mariany.nuoli@gmail.com"/>
    <n v="5543999198389"/>
    <s v="PR"/>
    <s v="Ribeirão do Pinhal"/>
    <n v="5187812799906"/>
    <s v="residential"/>
    <s v="MARIANY NUNES DE OLIVEIRA"/>
    <s v="Av Silveira Pinto 1107"/>
    <n v="1107"/>
    <s v="casa"/>
    <s v="centro"/>
    <m/>
    <s v="86490-000"/>
    <s v="Jadlog"/>
    <s v="PN Jadlog2"/>
    <s v="2024-10-30 14:05:39Z"/>
    <s v="8bd"/>
    <s v="Faturado"/>
    <s v="2024-10-21 15:26:58Z"/>
    <m/>
    <m/>
    <m/>
    <x v="1"/>
    <s v="Mastercard"/>
    <n v="4"/>
    <n v="106.48"/>
    <n v="1"/>
    <n v="2201"/>
    <s v="/10/76/78/223/"/>
    <x v="17"/>
    <x v="17"/>
    <n v="49.9"/>
    <n v="15.71"/>
    <s v="15.71"/>
    <s v="/shampoo-hidrata-para-cabelos-ressecados-e-com-quimica-300ml/p"/>
    <m/>
    <m/>
    <m/>
    <m/>
    <s v="13.96"/>
    <n v="0"/>
    <s v="106.48"/>
    <s v="-83.22"/>
    <s v="Esquenta com 65% OFF, Primeira Compra, Frete grátis"/>
    <m/>
    <m/>
    <s v="06367100008814"/>
    <s v="tfddmr"/>
    <m/>
    <s v="Piatan"/>
    <s v="Obsolete"/>
    <m/>
    <m/>
    <m/>
    <m/>
    <m/>
    <s v="pagarme"/>
    <s v="052532"/>
    <n v="3406720888"/>
    <n v="3406720888"/>
    <n v="516292"/>
    <n v="7812"/>
    <m/>
    <m/>
    <m/>
    <m/>
    <m/>
    <s v="2024-10-18 14:05:38Z"/>
    <m/>
    <m/>
    <s v="07A4D9D249D645E7ADE7344649152327"/>
    <s v="7379306CC3414475873B1799B4C1FD63"/>
    <m/>
    <n v="1"/>
    <m/>
    <s v="false"/>
    <n v="0"/>
    <s v="NA"/>
    <s v="NA"/>
    <s v="BRL"/>
    <m/>
    <s v="003002896"/>
    <s v="BRA"/>
    <s v="003002896"/>
    <m/>
    <s v="Faturado"/>
    <m/>
  </r>
  <r>
    <s v="Marketplace"/>
    <x v="181"/>
    <n v="514383"/>
    <d v="2024-10-18T00:00:00"/>
    <x v="181"/>
    <s v="Mariany"/>
    <s v="Nunes"/>
    <s v="07282519900"/>
    <s v="mariany.nuoli@gmail.com"/>
    <n v="5543999198389"/>
    <s v="PR"/>
    <s v="Ribeirão do Pinhal"/>
    <n v="5187812799906"/>
    <s v="residential"/>
    <s v="MARIANY NUNES DE OLIVEIRA"/>
    <s v="Av Silveira Pinto 1107"/>
    <n v="1107"/>
    <s v="casa"/>
    <s v="centro"/>
    <m/>
    <s v="86490-000"/>
    <s v="Jadlog"/>
    <s v="PN Jadlog2"/>
    <s v="2024-10-30 14:05:39Z"/>
    <s v="8bd"/>
    <s v="Faturado"/>
    <s v="2024-10-21 15:26:58Z"/>
    <m/>
    <m/>
    <m/>
    <x v="1"/>
    <s v="Mastercard"/>
    <n v="4"/>
    <n v="106.48"/>
    <n v="1"/>
    <n v="3103"/>
    <s v="/10/76/82/101/"/>
    <x v="50"/>
    <x v="50"/>
    <n v="79.900000000000006"/>
    <n v="71.91"/>
    <s v="71.91"/>
    <s v="/polpa-hidratante-facial-detox-50g/p"/>
    <m/>
    <m/>
    <m/>
    <m/>
    <s v="13.96"/>
    <n v="0"/>
    <s v="106.48"/>
    <s v="-83.22"/>
    <s v="Esquenta com 65% OFF, Primeira Compra, Frete grátis"/>
    <m/>
    <m/>
    <s v="06367100008814"/>
    <s v="tfddmr"/>
    <m/>
    <s v="Piatan"/>
    <s v="Obsolete"/>
    <m/>
    <m/>
    <m/>
    <m/>
    <m/>
    <s v="pagarme"/>
    <s v="052532"/>
    <n v="3406720888"/>
    <n v="3406720888"/>
    <n v="516292"/>
    <n v="7812"/>
    <m/>
    <m/>
    <m/>
    <m/>
    <m/>
    <s v="2024-10-18 14:05:38Z"/>
    <m/>
    <m/>
    <s v="07A4D9D249D645E7ADE7344649152327"/>
    <s v="7379306CC3414475873B1799B4C1FD63"/>
    <m/>
    <n v="1"/>
    <m/>
    <s v="false"/>
    <n v="0"/>
    <s v="NA"/>
    <s v="NA"/>
    <s v="BRL"/>
    <m/>
    <s v="003002896"/>
    <s v="BRA"/>
    <s v="003002896"/>
    <m/>
    <s v="Faturado"/>
    <m/>
  </r>
  <r>
    <s v="Marketplace"/>
    <x v="181"/>
    <n v="514383"/>
    <d v="2024-10-18T00:00:00"/>
    <x v="181"/>
    <s v="Mariany"/>
    <s v="Nunes"/>
    <s v="07282519900"/>
    <s v="mariany.nuoli@gmail.com"/>
    <n v="5543999198389"/>
    <s v="PR"/>
    <s v="Ribeirão do Pinhal"/>
    <n v="5187812799906"/>
    <s v="residential"/>
    <s v="MARIANY NUNES DE OLIVEIRA"/>
    <s v="Av Silveira Pinto 1107"/>
    <n v="1107"/>
    <s v="casa"/>
    <s v="centro"/>
    <m/>
    <s v="86490-000"/>
    <s v="Jadlog"/>
    <s v="PN Jadlog2"/>
    <s v="2024-10-30 14:05:39Z"/>
    <s v="8bd"/>
    <s v="Faturado"/>
    <s v="2024-10-21 15:26:58Z"/>
    <m/>
    <m/>
    <m/>
    <x v="1"/>
    <s v="Mastercard"/>
    <n v="4"/>
    <n v="106.48"/>
    <n v="1"/>
    <n v="2103"/>
    <s v="/10/76/78/221/"/>
    <x v="14"/>
    <x v="14"/>
    <n v="59.9"/>
    <n v="18.86"/>
    <s v="18.86"/>
    <s v="/mascara-capilar-detox-piatan-280g/p"/>
    <m/>
    <m/>
    <m/>
    <m/>
    <s v="14.15"/>
    <n v="0"/>
    <s v="106.48"/>
    <s v="-83.22"/>
    <s v="Esquenta com 65% OFF, Primeira Compra, Frete grátis"/>
    <m/>
    <m/>
    <s v="06367100008814"/>
    <s v="tfddmr"/>
    <m/>
    <s v="Piatan"/>
    <s v="Obsolete"/>
    <m/>
    <m/>
    <m/>
    <m/>
    <m/>
    <s v="pagarme"/>
    <s v="052532"/>
    <n v="3406720888"/>
    <n v="3406720888"/>
    <n v="516292"/>
    <n v="7812"/>
    <m/>
    <m/>
    <m/>
    <m/>
    <m/>
    <s v="2024-10-18 14:05:38Z"/>
    <m/>
    <m/>
    <s v="07A4D9D249D645E7ADE7344649152327"/>
    <s v="7379306CC3414475873B1799B4C1FD63"/>
    <m/>
    <n v="1"/>
    <m/>
    <s v="false"/>
    <n v="0"/>
    <s v="NA"/>
    <s v="NA"/>
    <s v="BRL"/>
    <m/>
    <s v="003002896"/>
    <s v="BRA"/>
    <s v="003002896"/>
    <m/>
    <s v="Faturado"/>
    <m/>
  </r>
  <r>
    <s v="Marketplace"/>
    <x v="182"/>
    <n v="514379"/>
    <d v="2024-10-18T00:00:00"/>
    <x v="182"/>
    <s v="Crhistelli"/>
    <s v="Bandeira"/>
    <n v="33412322814"/>
    <s v="crhistellibandeira@gmail.com"/>
    <n v="5512991696071"/>
    <s v="SP"/>
    <s v="Pindamonhangaba"/>
    <n v="5187788806245"/>
    <s v="residential"/>
    <s v="Crhistelli Bandeira"/>
    <s v="Rua Professor Homero de Mello Oliveira"/>
    <n v="171"/>
    <s v="Sobrado, em cima da Padaria Pão Nobre"/>
    <s v="Residencial e Comercial Cidade Jardim"/>
    <m/>
    <s v="12424-250"/>
    <s v="PAC"/>
    <s v="PN Correios PAC"/>
    <s v="2024-10-28 13:16:42Z"/>
    <s v="6bd"/>
    <s v="Faturado"/>
    <s v="2024-10-21 16:29:19Z"/>
    <s v="cpc"/>
    <s v="google"/>
    <m/>
    <x v="0"/>
    <s v="Pix"/>
    <n v="1"/>
    <n v="105.28"/>
    <n v="5"/>
    <n v="1006"/>
    <s v="/10/76/79/89/"/>
    <x v="2"/>
    <x v="2"/>
    <n v="21.9"/>
    <n v="6.89"/>
    <s v="34.45"/>
    <s v="/gel-dental-natural-de-roma-e-melaleuca-90g/p"/>
    <m/>
    <m/>
    <m/>
    <m/>
    <s v="7.82"/>
    <n v="0"/>
    <s v="105.28"/>
    <s v="-229.32"/>
    <s v="Esquenta com 65% OFF, A Vista, Frete grátis"/>
    <m/>
    <m/>
    <s v="AK583531365BR"/>
    <s v="tfddmr"/>
    <m/>
    <s v="Piatan"/>
    <s v="Obsolete"/>
    <m/>
    <m/>
    <m/>
    <m/>
    <m/>
    <s v="pagarme"/>
    <m/>
    <n v="3406518017"/>
    <m/>
    <m/>
    <m/>
    <m/>
    <m/>
    <m/>
    <m/>
    <m/>
    <s v="2024-10-18 13:16:43Z"/>
    <m/>
    <m/>
    <s v="BEFF17B74A3F4A3BAC5FC22FD5FCBB52"/>
    <s v="CBB6F020D913434DBBAFEC43E33F7B8A"/>
    <m/>
    <n v="1"/>
    <m/>
    <s v="false"/>
    <n v="0"/>
    <s v="NA"/>
    <s v="NA"/>
    <s v="BRL"/>
    <m/>
    <s v="003002912"/>
    <s v="BRA"/>
    <s v="003002912"/>
    <m/>
    <s v="Faturado"/>
    <m/>
  </r>
  <r>
    <s v="Marketplace"/>
    <x v="182"/>
    <n v="514379"/>
    <d v="2024-10-18T00:00:00"/>
    <x v="182"/>
    <s v="Crhistelli"/>
    <s v="Bandeira"/>
    <n v="33412322814"/>
    <s v="crhistellibandeira@gmail.com"/>
    <n v="5512991696071"/>
    <s v="SP"/>
    <s v="Pindamonhangaba"/>
    <n v="5187788806245"/>
    <s v="residential"/>
    <s v="Crhistelli Bandeira"/>
    <s v="Rua Professor Homero de Mello Oliveira"/>
    <n v="171"/>
    <s v="Sobrado, em cima da Padaria Pão Nobre"/>
    <s v="Residencial e Comercial Cidade Jardim"/>
    <m/>
    <s v="12424-250"/>
    <s v="PAC"/>
    <s v="PN Correios PAC"/>
    <s v="2024-10-28 13:16:42Z"/>
    <s v="6bd"/>
    <s v="Faturado"/>
    <s v="2024-10-21 16:29:19Z"/>
    <s v="cpc"/>
    <s v="google"/>
    <m/>
    <x v="0"/>
    <s v="Pix"/>
    <n v="1"/>
    <n v="105.28"/>
    <n v="6"/>
    <n v="1110"/>
    <s v="/10/76/79/89/"/>
    <x v="3"/>
    <x v="3"/>
    <n v="21.9"/>
    <n v="6.89"/>
    <s v="41.34"/>
    <s v="/gel-dental-natural-de-hortela-com-gengibre-e-melaleuca-90g/p"/>
    <m/>
    <m/>
    <m/>
    <m/>
    <s v="9.39"/>
    <n v="0"/>
    <s v="105.28"/>
    <s v="-229.32"/>
    <s v="Esquenta com 65% OFF, A Vista, Frete grátis"/>
    <m/>
    <m/>
    <s v="AK583531365BR"/>
    <s v="tfddmr"/>
    <m/>
    <s v="Piatan"/>
    <s v="Obsolete"/>
    <m/>
    <m/>
    <m/>
    <m/>
    <m/>
    <s v="pagarme"/>
    <m/>
    <n v="3406518017"/>
    <m/>
    <m/>
    <m/>
    <m/>
    <m/>
    <m/>
    <m/>
    <m/>
    <s v="2024-10-18 13:16:43Z"/>
    <m/>
    <m/>
    <s v="BEFF17B74A3F4A3BAC5FC22FD5FCBB52"/>
    <s v="CBB6F020D913434DBBAFEC43E33F7B8A"/>
    <m/>
    <n v="1"/>
    <m/>
    <s v="false"/>
    <n v="0"/>
    <s v="NA"/>
    <s v="NA"/>
    <s v="BRL"/>
    <m/>
    <s v="003002912"/>
    <s v="BRA"/>
    <s v="003002912"/>
    <m/>
    <s v="Faturado"/>
    <m/>
  </r>
  <r>
    <s v="Marketplace"/>
    <x v="182"/>
    <n v="514379"/>
    <d v="2024-10-18T00:00:00"/>
    <x v="182"/>
    <s v="Crhistelli"/>
    <s v="Bandeira"/>
    <n v="33412322814"/>
    <s v="crhistellibandeira@gmail.com"/>
    <n v="5512991696071"/>
    <s v="SP"/>
    <s v="Pindamonhangaba"/>
    <n v="5187788806245"/>
    <s v="residential"/>
    <s v="Crhistelli Bandeira"/>
    <s v="Rua Professor Homero de Mello Oliveira"/>
    <n v="171"/>
    <s v="Sobrado, em cima da Padaria Pão Nobre"/>
    <s v="Residencial e Comercial Cidade Jardim"/>
    <m/>
    <s v="12424-250"/>
    <s v="PAC"/>
    <s v="PN Correios PAC"/>
    <s v="2024-10-28 13:16:42Z"/>
    <s v="6bd"/>
    <s v="Faturado"/>
    <s v="2024-10-21 16:29:19Z"/>
    <s v="cpc"/>
    <s v="google"/>
    <m/>
    <x v="0"/>
    <s v="Pix"/>
    <n v="1"/>
    <n v="105.28"/>
    <n v="2"/>
    <n v="1111"/>
    <s v="/10/76/79/89/"/>
    <x v="6"/>
    <x v="6"/>
    <n v="21.9"/>
    <n v="6.89"/>
    <s v="13.78"/>
    <s v="/gel-dental-natural-de-carvao-ativado-90g/p"/>
    <m/>
    <m/>
    <m/>
    <m/>
    <s v="3.13"/>
    <n v="0"/>
    <s v="105.28"/>
    <s v="-229.32"/>
    <s v="Esquenta com 65% OFF, A Vista, Frete grátis"/>
    <m/>
    <m/>
    <s v="AK583531365BR"/>
    <s v="tfddmr"/>
    <m/>
    <s v="Piatan"/>
    <s v="Obsolete"/>
    <m/>
    <m/>
    <m/>
    <m/>
    <m/>
    <s v="pagarme"/>
    <m/>
    <n v="3406518017"/>
    <m/>
    <m/>
    <m/>
    <m/>
    <m/>
    <m/>
    <m/>
    <m/>
    <s v="2024-10-18 13:16:43Z"/>
    <m/>
    <m/>
    <s v="BEFF17B74A3F4A3BAC5FC22FD5FCBB52"/>
    <s v="CBB6F020D913434DBBAFEC43E33F7B8A"/>
    <m/>
    <n v="1"/>
    <m/>
    <s v="false"/>
    <n v="0"/>
    <s v="NA"/>
    <s v="NA"/>
    <s v="BRL"/>
    <m/>
    <s v="003002912"/>
    <s v="BRA"/>
    <s v="003002912"/>
    <m/>
    <s v="Faturado"/>
    <m/>
  </r>
  <r>
    <s v="Marketplace"/>
    <x v="182"/>
    <n v="514379"/>
    <d v="2024-10-18T00:00:00"/>
    <x v="182"/>
    <s v="Crhistelli"/>
    <s v="Bandeira"/>
    <n v="33412322814"/>
    <s v="crhistellibandeira@gmail.com"/>
    <n v="5512991696071"/>
    <s v="SP"/>
    <s v="Pindamonhangaba"/>
    <n v="5187788806245"/>
    <s v="residential"/>
    <s v="Crhistelli Bandeira"/>
    <s v="Rua Professor Homero de Mello Oliveira"/>
    <n v="171"/>
    <s v="Sobrado, em cima da Padaria Pão Nobre"/>
    <s v="Residencial e Comercial Cidade Jardim"/>
    <m/>
    <s v="12424-250"/>
    <s v="PAC"/>
    <s v="PN Correios PAC"/>
    <s v="2024-10-28 13:16:42Z"/>
    <s v="6bd"/>
    <s v="Faturado"/>
    <s v="2024-10-21 16:29:19Z"/>
    <s v="cpc"/>
    <s v="google"/>
    <m/>
    <x v="0"/>
    <s v="Pix"/>
    <n v="1"/>
    <n v="105.28"/>
    <n v="1"/>
    <n v="2201"/>
    <s v="/10/76/78/223/"/>
    <x v="17"/>
    <x v="17"/>
    <n v="49.9"/>
    <n v="15.71"/>
    <s v="15.71"/>
    <s v="/shampoo-hidrata-para-cabelos-ressecados-e-com-quimica-300ml/p"/>
    <m/>
    <m/>
    <m/>
    <m/>
    <s v="1.56"/>
    <n v="0"/>
    <s v="105.28"/>
    <s v="-229.32"/>
    <s v="Esquenta com 65% OFF, A Vista, Frete grátis"/>
    <m/>
    <m/>
    <s v="AK583531365BR"/>
    <s v="tfddmr"/>
    <m/>
    <s v="Piatan"/>
    <s v="Obsolete"/>
    <m/>
    <m/>
    <m/>
    <m/>
    <m/>
    <s v="pagarme"/>
    <m/>
    <n v="3406518017"/>
    <m/>
    <m/>
    <m/>
    <m/>
    <m/>
    <m/>
    <m/>
    <m/>
    <s v="2024-10-18 13:16:43Z"/>
    <m/>
    <m/>
    <s v="BEFF17B74A3F4A3BAC5FC22FD5FCBB52"/>
    <s v="CBB6F020D913434DBBAFEC43E33F7B8A"/>
    <m/>
    <n v="1"/>
    <m/>
    <s v="false"/>
    <n v="0"/>
    <s v="NA"/>
    <s v="NA"/>
    <s v="BRL"/>
    <m/>
    <s v="003002912"/>
    <s v="BRA"/>
    <s v="003002912"/>
    <m/>
    <s v="Faturado"/>
    <m/>
  </r>
  <r>
    <s v="Marketplace"/>
    <x v="183"/>
    <n v="514371"/>
    <d v="2024-10-18T00:00:00"/>
    <x v="183"/>
    <s v="Regiane"/>
    <s v="Oliveira"/>
    <s v="02909000931"/>
    <s v="regianeolifer@gmail.com"/>
    <n v="5541996650772"/>
    <s v="PR"/>
    <s v="Curitiba"/>
    <n v="5187800083665"/>
    <s v="residential"/>
    <s v="Regiane Oliveira"/>
    <s v="Rua Robert Redzimski"/>
    <n v="354"/>
    <s v="Ap3 bloco 4"/>
    <s v="Cidade Industrial"/>
    <m/>
    <s v="81270-102"/>
    <s v="Jadlog"/>
    <s v="PN Jadlog2"/>
    <s v="2024-10-24 12:56:19Z"/>
    <s v="4bd"/>
    <s v="Faturado"/>
    <s v="2024-10-23 14:54:18Z"/>
    <s v="cpc"/>
    <s v="meta"/>
    <s v="[GE] [Vendas] Carrinho abandonado"/>
    <x v="6"/>
    <s v="Pix"/>
    <n v="1"/>
    <n v="112.12"/>
    <n v="2"/>
    <n v="1006"/>
    <s v="/10/76/79/89/"/>
    <x v="2"/>
    <x v="2"/>
    <n v="21.9"/>
    <n v="5.52"/>
    <s v="11.04"/>
    <s v="/gel-dental-natural-de-roma-e-melaleuca-90g/p"/>
    <m/>
    <m/>
    <m/>
    <m/>
    <s v="0.09"/>
    <n v="0"/>
    <s v="112.12"/>
    <s v="-255.07"/>
    <s v="Esquenta com 65% OFF, Carrinho Abandonado, A Vista, Frete grátis"/>
    <m/>
    <m/>
    <s v="06367100008842"/>
    <s v="tfddmr"/>
    <m/>
    <s v="Piatan"/>
    <s v="Obsolete"/>
    <m/>
    <m/>
    <m/>
    <m/>
    <m/>
    <s v="pagarme"/>
    <m/>
    <n v="3406418023"/>
    <m/>
    <m/>
    <m/>
    <m/>
    <m/>
    <m/>
    <m/>
    <m/>
    <s v="2024-10-18 12:56:17Z"/>
    <m/>
    <m/>
    <s v="3DFB16AB7F524C128D52F74255D35FB4"/>
    <s v="423F21FEBB734709A94CF0D1B8D35090"/>
    <m/>
    <n v="1"/>
    <m/>
    <s v="false"/>
    <n v="0"/>
    <s v="NA"/>
    <s v="NA"/>
    <s v="BRL"/>
    <m/>
    <s v="003002943"/>
    <s v="BRA"/>
    <s v="003002943"/>
    <m/>
    <s v="Faturado"/>
    <m/>
  </r>
  <r>
    <s v="Marketplace"/>
    <x v="183"/>
    <n v="514371"/>
    <d v="2024-10-18T00:00:00"/>
    <x v="183"/>
    <s v="Regiane"/>
    <s v="Oliveira"/>
    <s v="02909000931"/>
    <s v="regianeolifer@gmail.com"/>
    <n v="5541996650772"/>
    <s v="PR"/>
    <s v="Curitiba"/>
    <n v="5187800083665"/>
    <s v="residential"/>
    <s v="Regiane Oliveira"/>
    <s v="Rua Robert Redzimski"/>
    <n v="354"/>
    <s v="Ap3 bloco 4"/>
    <s v="Cidade Industrial"/>
    <m/>
    <s v="81270-102"/>
    <s v="Jadlog"/>
    <s v="PN Jadlog2"/>
    <s v="2024-10-24 12:56:19Z"/>
    <s v="4bd"/>
    <s v="Faturado"/>
    <s v="2024-10-23 14:54:18Z"/>
    <s v="cpc"/>
    <s v="meta"/>
    <s v="[GE] [Vendas] Carrinho abandonado"/>
    <x v="6"/>
    <s v="Pix"/>
    <n v="1"/>
    <n v="112.12"/>
    <n v="1"/>
    <n v="142795"/>
    <s v="/10/76/79/87/"/>
    <x v="24"/>
    <x v="24"/>
    <n v="34.9"/>
    <n v="25.13"/>
    <s v="25.13"/>
    <s v="/sabonete-liquido-intimo-melaleuca-aloe-vera-150-ml/p"/>
    <m/>
    <m/>
    <m/>
    <m/>
    <s v="0.04"/>
    <n v="0"/>
    <s v="112.12"/>
    <s v="-255.07"/>
    <s v="Esquenta com 65% OFF, Carrinho Abandonado, A Vista, Frete grátis"/>
    <m/>
    <m/>
    <s v="06367100008842"/>
    <s v="tfddmr"/>
    <m/>
    <s v="Piatan"/>
    <s v="Obsolete"/>
    <m/>
    <m/>
    <m/>
    <m/>
    <m/>
    <s v="pagarme"/>
    <m/>
    <n v="3406418023"/>
    <m/>
    <m/>
    <m/>
    <m/>
    <m/>
    <m/>
    <m/>
    <m/>
    <s v="2024-10-18 12:56:17Z"/>
    <m/>
    <m/>
    <s v="3DFB16AB7F524C128D52F74255D35FB4"/>
    <s v="423F21FEBB734709A94CF0D1B8D35090"/>
    <m/>
    <n v="1"/>
    <m/>
    <s v="false"/>
    <n v="0"/>
    <s v="NA"/>
    <s v="NA"/>
    <s v="BRL"/>
    <m/>
    <s v="003002943"/>
    <s v="BRA"/>
    <s v="003002943"/>
    <m/>
    <s v="Faturado"/>
    <m/>
  </r>
  <r>
    <s v="Marketplace"/>
    <x v="183"/>
    <n v="514371"/>
    <d v="2024-10-18T00:00:00"/>
    <x v="183"/>
    <s v="Regiane"/>
    <s v="Oliveira"/>
    <s v="02909000931"/>
    <s v="regianeolifer@gmail.com"/>
    <n v="5541996650772"/>
    <s v="PR"/>
    <s v="Curitiba"/>
    <n v="5187800083665"/>
    <s v="residential"/>
    <s v="Regiane Oliveira"/>
    <s v="Rua Robert Redzimski"/>
    <n v="354"/>
    <s v="Ap3 bloco 4"/>
    <s v="Cidade Industrial"/>
    <m/>
    <s v="81270-102"/>
    <s v="Jadlog"/>
    <s v="PN Jadlog2"/>
    <s v="2024-10-24 12:56:19Z"/>
    <s v="4bd"/>
    <s v="Faturado"/>
    <s v="2024-10-23 14:54:18Z"/>
    <s v="cpc"/>
    <s v="meta"/>
    <s v="[GE] [Vendas] Carrinho abandonado"/>
    <x v="6"/>
    <s v="Pix"/>
    <n v="1"/>
    <n v="112.12"/>
    <n v="1"/>
    <n v="142807"/>
    <s v="/10/76/82/96/"/>
    <x v="15"/>
    <x v="15"/>
    <n v="6.99"/>
    <n v="5.03"/>
    <s v="5.03"/>
    <s v="/mini-protetor-facial-sunveg-5g/p"/>
    <m/>
    <m/>
    <m/>
    <m/>
    <s v="0.04"/>
    <n v="0"/>
    <s v="112.12"/>
    <s v="-255.07"/>
    <s v="Esquenta com 65% OFF, Carrinho Abandonado, A Vista, Frete grátis"/>
    <m/>
    <m/>
    <s v="06367100008842"/>
    <s v="tfddmr"/>
    <m/>
    <s v="Piatan"/>
    <s v="Obsolete"/>
    <m/>
    <m/>
    <m/>
    <m/>
    <m/>
    <s v="pagarme"/>
    <m/>
    <n v="3406418023"/>
    <m/>
    <m/>
    <m/>
    <m/>
    <m/>
    <m/>
    <m/>
    <m/>
    <s v="2024-10-18 12:56:17Z"/>
    <m/>
    <m/>
    <s v="3DFB16AB7F524C128D52F74255D35FB4"/>
    <s v="423F21FEBB734709A94CF0D1B8D35090"/>
    <m/>
    <n v="1"/>
    <m/>
    <s v="false"/>
    <n v="0"/>
    <s v="NA"/>
    <s v="NA"/>
    <s v="BRL"/>
    <m/>
    <s v="003002943"/>
    <s v="BRA"/>
    <s v="003002943"/>
    <m/>
    <s v="Faturado"/>
    <m/>
  </r>
  <r>
    <s v="Marketplace"/>
    <x v="183"/>
    <n v="514371"/>
    <d v="2024-10-18T00:00:00"/>
    <x v="183"/>
    <s v="Regiane"/>
    <s v="Oliveira"/>
    <s v="02909000931"/>
    <s v="regianeolifer@gmail.com"/>
    <n v="5541996650772"/>
    <s v="PR"/>
    <s v="Curitiba"/>
    <n v="5187800083665"/>
    <s v="residential"/>
    <s v="Regiane Oliveira"/>
    <s v="Rua Robert Redzimski"/>
    <n v="354"/>
    <s v="Ap3 bloco 4"/>
    <s v="Cidade Industrial"/>
    <m/>
    <s v="81270-102"/>
    <s v="Jadlog"/>
    <s v="PN Jadlog2"/>
    <s v="2024-10-24 12:56:19Z"/>
    <s v="4bd"/>
    <s v="Faturado"/>
    <s v="2024-10-23 14:54:18Z"/>
    <s v="cpc"/>
    <s v="meta"/>
    <s v="[GE] [Vendas] Carrinho abandonado"/>
    <x v="6"/>
    <s v="Pix"/>
    <n v="1"/>
    <n v="112.12"/>
    <n v="2"/>
    <n v="2201"/>
    <s v="/10/76/78/223/"/>
    <x v="17"/>
    <x v="17"/>
    <n v="49.9"/>
    <n v="12.57"/>
    <s v="25.14"/>
    <s v="/shampoo-hidrata-para-cabelos-ressecados-e-com-quimica-300ml/p"/>
    <m/>
    <m/>
    <m/>
    <m/>
    <s v="0.09"/>
    <n v="0"/>
    <s v="112.12"/>
    <s v="-255.07"/>
    <s v="Esquenta com 65% OFF, Carrinho Abandonado, A Vista, Frete grátis"/>
    <m/>
    <m/>
    <s v="06367100008842"/>
    <s v="tfddmr"/>
    <m/>
    <s v="Piatan"/>
    <s v="Obsolete"/>
    <m/>
    <m/>
    <m/>
    <m/>
    <m/>
    <s v="pagarme"/>
    <m/>
    <n v="3406418023"/>
    <m/>
    <m/>
    <m/>
    <m/>
    <m/>
    <m/>
    <m/>
    <m/>
    <s v="2024-10-18 12:56:17Z"/>
    <m/>
    <m/>
    <s v="3DFB16AB7F524C128D52F74255D35FB4"/>
    <s v="423F21FEBB734709A94CF0D1B8D35090"/>
    <m/>
    <n v="1"/>
    <m/>
    <s v="false"/>
    <n v="0"/>
    <s v="NA"/>
    <s v="NA"/>
    <s v="BRL"/>
    <m/>
    <s v="003002943"/>
    <s v="BRA"/>
    <s v="003002943"/>
    <m/>
    <s v="Faturado"/>
    <m/>
  </r>
  <r>
    <s v="Marketplace"/>
    <x v="183"/>
    <n v="514371"/>
    <d v="2024-10-18T00:00:00"/>
    <x v="183"/>
    <s v="Regiane"/>
    <s v="Oliveira"/>
    <s v="02909000931"/>
    <s v="regianeolifer@gmail.com"/>
    <n v="5541996650772"/>
    <s v="PR"/>
    <s v="Curitiba"/>
    <n v="5187800083665"/>
    <s v="residential"/>
    <s v="Regiane Oliveira"/>
    <s v="Rua Robert Redzimski"/>
    <n v="354"/>
    <s v="Ap3 bloco 4"/>
    <s v="Cidade Industrial"/>
    <m/>
    <s v="81270-102"/>
    <s v="Jadlog"/>
    <s v="PN Jadlog2"/>
    <s v="2024-10-24 12:56:19Z"/>
    <s v="4bd"/>
    <s v="Faturado"/>
    <s v="2024-10-23 14:54:18Z"/>
    <s v="cpc"/>
    <s v="meta"/>
    <s v="[GE] [Vendas] Carrinho abandonado"/>
    <x v="6"/>
    <s v="Pix"/>
    <n v="1"/>
    <n v="112.12"/>
    <n v="1"/>
    <n v="1110"/>
    <s v="/10/76/79/89/"/>
    <x v="3"/>
    <x v="3"/>
    <n v="21.9"/>
    <n v="5.52"/>
    <s v="5.52"/>
    <s v="/gel-dental-natural-de-hortela-com-gengibre-e-melaleuca-90g/p"/>
    <m/>
    <m/>
    <m/>
    <m/>
    <s v="0.04"/>
    <n v="0"/>
    <s v="112.12"/>
    <s v="-255.07"/>
    <s v="Esquenta com 65% OFF, Carrinho Abandonado, A Vista, Frete grátis"/>
    <m/>
    <m/>
    <s v="06367100008842"/>
    <s v="tfddmr"/>
    <m/>
    <s v="Piatan"/>
    <s v="Obsolete"/>
    <m/>
    <m/>
    <m/>
    <m/>
    <m/>
    <s v="pagarme"/>
    <m/>
    <n v="3406418023"/>
    <m/>
    <m/>
    <m/>
    <m/>
    <m/>
    <m/>
    <m/>
    <m/>
    <s v="2024-10-18 12:56:17Z"/>
    <m/>
    <m/>
    <s v="3DFB16AB7F524C128D52F74255D35FB4"/>
    <s v="423F21FEBB734709A94CF0D1B8D35090"/>
    <m/>
    <n v="1"/>
    <m/>
    <s v="false"/>
    <n v="0"/>
    <s v="NA"/>
    <s v="NA"/>
    <s v="BRL"/>
    <m/>
    <s v="003002943"/>
    <s v="BRA"/>
    <s v="003002943"/>
    <m/>
    <s v="Faturado"/>
    <m/>
  </r>
  <r>
    <s v="Marketplace"/>
    <x v="183"/>
    <n v="514371"/>
    <d v="2024-10-18T00:00:00"/>
    <x v="183"/>
    <s v="Regiane"/>
    <s v="Oliveira"/>
    <s v="02909000931"/>
    <s v="regianeolifer@gmail.com"/>
    <n v="5541996650772"/>
    <s v="PR"/>
    <s v="Curitiba"/>
    <n v="5187800083665"/>
    <s v="residential"/>
    <s v="Regiane Oliveira"/>
    <s v="Rua Robert Redzimski"/>
    <n v="354"/>
    <s v="Ap3 bloco 4"/>
    <s v="Cidade Industrial"/>
    <m/>
    <s v="81270-102"/>
    <s v="Jadlog"/>
    <s v="PN Jadlog2"/>
    <s v="2024-10-24 12:56:19Z"/>
    <s v="4bd"/>
    <s v="Faturado"/>
    <s v="2024-10-23 14:54:18Z"/>
    <s v="cpc"/>
    <s v="meta"/>
    <s v="[GE] [Vendas] Carrinho abandonado"/>
    <x v="6"/>
    <s v="Pix"/>
    <n v="1"/>
    <n v="112.12"/>
    <n v="1"/>
    <n v="2103"/>
    <s v="/10/76/78/221/"/>
    <x v="14"/>
    <x v="14"/>
    <n v="59.9"/>
    <n v="15.09"/>
    <s v="15.09"/>
    <s v="/mascara-capilar-detox-piatan-280g/p"/>
    <m/>
    <m/>
    <m/>
    <m/>
    <s v="0.05"/>
    <n v="0"/>
    <s v="112.12"/>
    <s v="-255.07"/>
    <s v="Esquenta com 65% OFF, Carrinho Abandonado, A Vista, Frete grátis"/>
    <m/>
    <m/>
    <s v="06367100008842"/>
    <s v="tfddmr"/>
    <m/>
    <s v="Piatan"/>
    <s v="Obsolete"/>
    <m/>
    <m/>
    <m/>
    <m/>
    <m/>
    <s v="pagarme"/>
    <m/>
    <n v="3406418023"/>
    <m/>
    <m/>
    <m/>
    <m/>
    <m/>
    <m/>
    <m/>
    <m/>
    <s v="2024-10-18 12:56:17Z"/>
    <m/>
    <m/>
    <s v="3DFB16AB7F524C128D52F74255D35FB4"/>
    <s v="423F21FEBB734709A94CF0D1B8D35090"/>
    <m/>
    <n v="1"/>
    <m/>
    <s v="false"/>
    <n v="0"/>
    <s v="NA"/>
    <s v="NA"/>
    <s v="BRL"/>
    <m/>
    <s v="003002943"/>
    <s v="BRA"/>
    <s v="003002943"/>
    <m/>
    <s v="Faturado"/>
    <m/>
  </r>
  <r>
    <s v="Marketplace"/>
    <x v="183"/>
    <n v="514371"/>
    <d v="2024-10-18T00:00:00"/>
    <x v="183"/>
    <s v="Regiane"/>
    <s v="Oliveira"/>
    <s v="02909000931"/>
    <s v="regianeolifer@gmail.com"/>
    <n v="5541996650772"/>
    <s v="PR"/>
    <s v="Curitiba"/>
    <n v="5187800083665"/>
    <s v="residential"/>
    <s v="Regiane Oliveira"/>
    <s v="Rua Robert Redzimski"/>
    <n v="354"/>
    <s v="Ap3 bloco 4"/>
    <s v="Cidade Industrial"/>
    <m/>
    <s v="81270-102"/>
    <s v="Jadlog"/>
    <s v="PN Jadlog2"/>
    <s v="2024-10-24 12:56:19Z"/>
    <s v="4bd"/>
    <s v="Faturado"/>
    <s v="2024-10-23 14:54:18Z"/>
    <s v="cpc"/>
    <s v="meta"/>
    <s v="[GE] [Vendas] Carrinho abandonado"/>
    <x v="6"/>
    <s v="Pix"/>
    <n v="1"/>
    <n v="112.12"/>
    <n v="1"/>
    <n v="61010"/>
    <s v="/10/76/80/92/"/>
    <x v="7"/>
    <x v="7"/>
    <n v="99.9"/>
    <n v="25.17"/>
    <s v="25.17"/>
    <s v="/deo-colonia-splash-jasmim-manaca-120ml-piatan/p"/>
    <m/>
    <m/>
    <m/>
    <m/>
    <s v="24.06"/>
    <n v="0"/>
    <s v="112.12"/>
    <s v="-255.07"/>
    <s v="Esquenta com 65% OFF, Carrinho Abandonado, A Vista, Frete grátis"/>
    <m/>
    <m/>
    <s v="06367100008842"/>
    <s v="tfddmr"/>
    <m/>
    <s v="Piatan"/>
    <s v="Obsolete"/>
    <m/>
    <m/>
    <m/>
    <m/>
    <m/>
    <s v="pagarme"/>
    <m/>
    <n v="3406418023"/>
    <m/>
    <m/>
    <m/>
    <m/>
    <m/>
    <m/>
    <m/>
    <m/>
    <s v="2024-10-18 12:56:17Z"/>
    <m/>
    <m/>
    <s v="3DFB16AB7F524C128D52F74255D35FB4"/>
    <s v="423F21FEBB734709A94CF0D1B8D35090"/>
    <m/>
    <n v="1"/>
    <m/>
    <s v="false"/>
    <n v="0"/>
    <s v="NA"/>
    <s v="NA"/>
    <s v="BRL"/>
    <m/>
    <s v="003002943"/>
    <s v="BRA"/>
    <s v="003002943"/>
    <m/>
    <s v="Faturado"/>
    <m/>
  </r>
  <r>
    <s v="Marketplace"/>
    <x v="184"/>
    <n v="514369"/>
    <d v="2024-10-18T00:00:00"/>
    <x v="184"/>
    <s v="ana claudia"/>
    <s v="santiago"/>
    <n v="43829979843"/>
    <s v="claudiasantiago.ana@gmail.com"/>
    <n v="5511942765144"/>
    <s v="SP"/>
    <s v="Itu"/>
    <n v="5187798129885"/>
    <s v="residential"/>
    <s v="ana claudia santiago"/>
    <s v="Rua Jasmim"/>
    <n v="262"/>
    <s v="Casa de esquina"/>
    <s v="Jardim das Rosas"/>
    <m/>
    <s v="13309-490"/>
    <s v="PAC"/>
    <s v="PN Correios PAC"/>
    <s v="2024-10-29 08:00:00Z"/>
    <s v="6bd"/>
    <s v="Faturado"/>
    <s v="2024-10-25 09:26:06Z"/>
    <s v="cpc"/>
    <s v="meta"/>
    <s v="[GE] [Vendas] Sazonais - Interesses"/>
    <x v="1"/>
    <s v="Boleto Bancário"/>
    <n v="1"/>
    <n v="104.35"/>
    <n v="2"/>
    <n v="1110"/>
    <s v="/10/76/79/89/"/>
    <x v="3"/>
    <x v="3"/>
    <n v="21.9"/>
    <n v="6.2"/>
    <s v="12.4"/>
    <s v="/gel-dental-natural-de-hortela-com-gengibre-e-melaleuca-90g/p"/>
    <m/>
    <m/>
    <m/>
    <m/>
    <s v="4.86"/>
    <s v="4.86"/>
    <s v="104.35"/>
    <s v="-208.65"/>
    <s v="Esquenta com 65% OFF, A Vista, Primeira Compra"/>
    <m/>
    <m/>
    <s v="AK592728480BR"/>
    <s v="tfddmr"/>
    <m/>
    <s v="Piatan"/>
    <s v="Obsolete"/>
    <m/>
    <m/>
    <m/>
    <m/>
    <m/>
    <s v="Boleto"/>
    <m/>
    <n v="3406370259"/>
    <m/>
    <m/>
    <m/>
    <m/>
    <m/>
    <m/>
    <m/>
    <m/>
    <s v="2024-10-19 07:02:56Z"/>
    <m/>
    <m/>
    <s v="9F86CD4850924DBFA1BEF4737EF8EFA0"/>
    <s v="9D9FF5CE62A2455B8B0765E2BD9E18AD"/>
    <m/>
    <n v="1"/>
    <m/>
    <s v="false"/>
    <n v="0"/>
    <s v="NA"/>
    <s v="NA"/>
    <s v="BRL"/>
    <m/>
    <s v="003002954"/>
    <s v="BRA"/>
    <s v="003002954"/>
    <m/>
    <s v="Faturado"/>
    <m/>
  </r>
  <r>
    <s v="Marketplace"/>
    <x v="184"/>
    <n v="514369"/>
    <d v="2024-10-18T00:00:00"/>
    <x v="184"/>
    <s v="ana claudia"/>
    <s v="santiago"/>
    <n v="43829979843"/>
    <s v="claudiasantiago.ana@gmail.com"/>
    <n v="5511942765144"/>
    <s v="SP"/>
    <s v="Itu"/>
    <n v="5187798129885"/>
    <s v="residential"/>
    <s v="ana claudia santiago"/>
    <s v="Rua Jasmim"/>
    <n v="262"/>
    <s v="Casa de esquina"/>
    <s v="Jardim das Rosas"/>
    <m/>
    <s v="13309-490"/>
    <s v="PAC"/>
    <s v="PN Correios PAC"/>
    <s v="2024-10-29 08:00:00Z"/>
    <s v="6bd"/>
    <s v="Faturado"/>
    <s v="2024-10-25 09:26:06Z"/>
    <s v="cpc"/>
    <s v="meta"/>
    <s v="[GE] [Vendas] Sazonais - Interesses"/>
    <x v="1"/>
    <s v="Boleto Bancário"/>
    <n v="1"/>
    <n v="104.35"/>
    <n v="2"/>
    <n v="1006"/>
    <s v="/10/76/79/89/"/>
    <x v="2"/>
    <x v="2"/>
    <n v="21.9"/>
    <n v="6.2"/>
    <s v="12.4"/>
    <s v="/gel-dental-natural-de-roma-e-melaleuca-90g/p"/>
    <m/>
    <m/>
    <m/>
    <m/>
    <s v="4.86"/>
    <s v="4.86"/>
    <s v="104.35"/>
    <s v="-208.65"/>
    <s v="Esquenta com 65% OFF, A Vista, Primeira Compra"/>
    <m/>
    <m/>
    <s v="AK592728480BR"/>
    <s v="tfddmr"/>
    <m/>
    <s v="Piatan"/>
    <s v="Obsolete"/>
    <m/>
    <m/>
    <m/>
    <m/>
    <m/>
    <s v="Boleto"/>
    <m/>
    <n v="3406370259"/>
    <m/>
    <m/>
    <m/>
    <m/>
    <m/>
    <m/>
    <m/>
    <m/>
    <s v="2024-10-19 07:02:56Z"/>
    <m/>
    <m/>
    <s v="9F86CD4850924DBFA1BEF4737EF8EFA0"/>
    <s v="9D9FF5CE62A2455B8B0765E2BD9E18AD"/>
    <m/>
    <n v="1"/>
    <m/>
    <s v="false"/>
    <n v="0"/>
    <s v="NA"/>
    <s v="NA"/>
    <s v="BRL"/>
    <m/>
    <s v="003002954"/>
    <s v="BRA"/>
    <s v="003002954"/>
    <m/>
    <s v="Faturado"/>
    <m/>
  </r>
  <r>
    <s v="Marketplace"/>
    <x v="184"/>
    <n v="514369"/>
    <d v="2024-10-18T00:00:00"/>
    <x v="184"/>
    <s v="ana claudia"/>
    <s v="santiago"/>
    <n v="43829979843"/>
    <s v="claudiasantiago.ana@gmail.com"/>
    <n v="5511942765144"/>
    <s v="SP"/>
    <s v="Itu"/>
    <n v="5187798129885"/>
    <s v="residential"/>
    <s v="ana claudia santiago"/>
    <s v="Rua Jasmim"/>
    <n v="262"/>
    <s v="Casa de esquina"/>
    <s v="Jardim das Rosas"/>
    <m/>
    <s v="13309-490"/>
    <s v="PAC"/>
    <s v="PN Correios PAC"/>
    <s v="2024-10-29 08:00:00Z"/>
    <s v="6bd"/>
    <s v="Faturado"/>
    <s v="2024-10-25 09:26:06Z"/>
    <s v="cpc"/>
    <s v="meta"/>
    <s v="[GE] [Vendas] Sazonais - Interesses"/>
    <x v="1"/>
    <s v="Boleto Bancário"/>
    <n v="1"/>
    <n v="104.35"/>
    <n v="2"/>
    <n v="1111"/>
    <s v="/10/76/79/89/"/>
    <x v="6"/>
    <x v="6"/>
    <n v="21.9"/>
    <n v="6.2"/>
    <s v="12.4"/>
    <s v="/gel-dental-natural-de-carvao-ativado-90g/p"/>
    <m/>
    <m/>
    <m/>
    <m/>
    <s v="4.86"/>
    <s v="4.86"/>
    <s v="104.35"/>
    <s v="-208.65"/>
    <s v="Esquenta com 65% OFF, A Vista, Primeira Compra"/>
    <m/>
    <m/>
    <s v="AK592728480BR"/>
    <s v="tfddmr"/>
    <m/>
    <s v="Piatan"/>
    <s v="Obsolete"/>
    <m/>
    <m/>
    <m/>
    <m/>
    <m/>
    <s v="Boleto"/>
    <m/>
    <n v="3406370259"/>
    <m/>
    <m/>
    <m/>
    <m/>
    <m/>
    <m/>
    <m/>
    <m/>
    <s v="2024-10-19 07:02:56Z"/>
    <m/>
    <m/>
    <s v="9F86CD4850924DBFA1BEF4737EF8EFA0"/>
    <s v="9D9FF5CE62A2455B8B0765E2BD9E18AD"/>
    <m/>
    <n v="1"/>
    <m/>
    <s v="false"/>
    <n v="0"/>
    <s v="NA"/>
    <s v="NA"/>
    <s v="BRL"/>
    <m/>
    <s v="003002954"/>
    <s v="BRA"/>
    <s v="003002954"/>
    <m/>
    <s v="Faturado"/>
    <m/>
  </r>
  <r>
    <s v="Marketplace"/>
    <x v="184"/>
    <n v="514369"/>
    <d v="2024-10-18T00:00:00"/>
    <x v="184"/>
    <s v="ana claudia"/>
    <s v="santiago"/>
    <n v="43829979843"/>
    <s v="claudiasantiago.ana@gmail.com"/>
    <n v="5511942765144"/>
    <s v="SP"/>
    <s v="Itu"/>
    <n v="5187798129885"/>
    <s v="residential"/>
    <s v="ana claudia santiago"/>
    <s v="Rua Jasmim"/>
    <n v="262"/>
    <s v="Casa de esquina"/>
    <s v="Jardim das Rosas"/>
    <m/>
    <s v="13309-490"/>
    <s v="PAC"/>
    <s v="PN Correios PAC"/>
    <s v="2024-10-29 08:00:00Z"/>
    <s v="6bd"/>
    <s v="Faturado"/>
    <s v="2024-10-25 09:26:06Z"/>
    <s v="cpc"/>
    <s v="meta"/>
    <s v="[GE] [Vendas] Sazonais - Interesses"/>
    <x v="1"/>
    <s v="Boleto Bancário"/>
    <n v="1"/>
    <n v="104.35"/>
    <n v="2"/>
    <n v="2201"/>
    <s v="/10/76/78/223/"/>
    <x v="17"/>
    <x v="17"/>
    <n v="49.9"/>
    <n v="14.14"/>
    <s v="28.28"/>
    <s v="/shampoo-hidrata-para-cabelos-ressecados-e-com-quimica-300ml/p"/>
    <m/>
    <m/>
    <m/>
    <m/>
    <s v="4.86"/>
    <s v="4.86"/>
    <s v="104.35"/>
    <s v="-208.65"/>
    <s v="Esquenta com 65% OFF, A Vista, Primeira Compra"/>
    <m/>
    <m/>
    <s v="AK592728480BR"/>
    <s v="tfddmr"/>
    <m/>
    <s v="Piatan"/>
    <s v="Obsolete"/>
    <m/>
    <m/>
    <m/>
    <m/>
    <m/>
    <s v="Boleto"/>
    <m/>
    <n v="3406370259"/>
    <m/>
    <m/>
    <m/>
    <m/>
    <m/>
    <m/>
    <m/>
    <m/>
    <s v="2024-10-19 07:02:56Z"/>
    <m/>
    <m/>
    <s v="9F86CD4850924DBFA1BEF4737EF8EFA0"/>
    <s v="9D9FF5CE62A2455B8B0765E2BD9E18AD"/>
    <m/>
    <n v="1"/>
    <m/>
    <s v="false"/>
    <n v="0"/>
    <s v="NA"/>
    <s v="NA"/>
    <s v="BRL"/>
    <m/>
    <s v="003002954"/>
    <s v="BRA"/>
    <s v="003002954"/>
    <m/>
    <s v="Faturado"/>
    <m/>
  </r>
  <r>
    <s v="Marketplace"/>
    <x v="184"/>
    <n v="514369"/>
    <d v="2024-10-18T00:00:00"/>
    <x v="184"/>
    <s v="ana claudia"/>
    <s v="santiago"/>
    <n v="43829979843"/>
    <s v="claudiasantiago.ana@gmail.com"/>
    <n v="5511942765144"/>
    <s v="SP"/>
    <s v="Itu"/>
    <n v="5187798129885"/>
    <s v="residential"/>
    <s v="ana claudia santiago"/>
    <s v="Rua Jasmim"/>
    <n v="262"/>
    <s v="Casa de esquina"/>
    <s v="Jardim das Rosas"/>
    <m/>
    <s v="13309-490"/>
    <s v="PAC"/>
    <s v="PN Correios PAC"/>
    <s v="2024-10-29 08:00:00Z"/>
    <s v="6bd"/>
    <s v="Faturado"/>
    <s v="2024-10-25 09:26:06Z"/>
    <s v="cpc"/>
    <s v="meta"/>
    <s v="[GE] [Vendas] Sazonais - Interesses"/>
    <x v="1"/>
    <s v="Boleto Bancário"/>
    <n v="1"/>
    <n v="104.35"/>
    <n v="1"/>
    <n v="2103"/>
    <s v="/10/76/78/221/"/>
    <x v="14"/>
    <x v="14"/>
    <n v="59.9"/>
    <n v="16.97"/>
    <s v="16.97"/>
    <s v="/mascara-capilar-detox-piatan-280g/p"/>
    <m/>
    <m/>
    <m/>
    <m/>
    <s v="2.46"/>
    <s v="2.46"/>
    <s v="104.35"/>
    <s v="-208.65"/>
    <s v="Esquenta com 65% OFF, A Vista, Primeira Compra"/>
    <m/>
    <m/>
    <s v="AK592728480BR"/>
    <s v="tfddmr"/>
    <m/>
    <s v="Piatan"/>
    <s v="Obsolete"/>
    <m/>
    <m/>
    <m/>
    <m/>
    <m/>
    <s v="Boleto"/>
    <m/>
    <n v="3406370259"/>
    <m/>
    <m/>
    <m/>
    <m/>
    <m/>
    <m/>
    <m/>
    <m/>
    <s v="2024-10-19 07:02:56Z"/>
    <m/>
    <m/>
    <s v="9F86CD4850924DBFA1BEF4737EF8EFA0"/>
    <s v="9D9FF5CE62A2455B8B0765E2BD9E18AD"/>
    <m/>
    <n v="1"/>
    <m/>
    <s v="false"/>
    <n v="0"/>
    <s v="NA"/>
    <s v="NA"/>
    <s v="BRL"/>
    <m/>
    <s v="003002954"/>
    <s v="BRA"/>
    <s v="003002954"/>
    <m/>
    <s v="Faturado"/>
    <m/>
  </r>
  <r>
    <s v="Marketplace"/>
    <x v="185"/>
    <n v="514367"/>
    <d v="2024-10-18T00:00:00"/>
    <x v="185"/>
    <s v="Cecília"/>
    <s v="Morais"/>
    <s v="04407834617"/>
    <s v="vcissa@yahoo.com"/>
    <n v="5531991610959"/>
    <s v="MG"/>
    <s v="Belo Horizonte"/>
    <n v="5175834976263"/>
    <s v="residential"/>
    <s v="Cecília Morais"/>
    <s v="Rua Grão Pará"/>
    <n v="934"/>
    <s v="Casa"/>
    <s v="Santa Efigênia"/>
    <m/>
    <s v="30150-341"/>
    <s v="PAC"/>
    <s v="PN Correios PAC"/>
    <s v="2024-10-25 12:21:23Z"/>
    <s v="5bd"/>
    <s v="Faturado"/>
    <s v="2024-10-21 16:29:17Z"/>
    <s v="cpc"/>
    <s v="meta"/>
    <s v="[GE] [Vendas] Sazonais - Semelhantes"/>
    <x v="9"/>
    <s v="Pix"/>
    <n v="1"/>
    <n v="152.19"/>
    <n v="1"/>
    <n v="1006"/>
    <s v="/10/76/79/89/"/>
    <x v="2"/>
    <x v="2"/>
    <n v="21.9"/>
    <n v="5.86"/>
    <s v="5.86"/>
    <s v="/gel-dental-natural-de-roma-e-melaleuca-90g/p"/>
    <m/>
    <m/>
    <m/>
    <m/>
    <s v="0.04"/>
    <n v="0"/>
    <s v="152.19"/>
    <s v="-241.99"/>
    <s v="Esquenta com 65% OFF, Cupom Carrinho Abandonado VOLTA15, A Vista, Frete grátis"/>
    <m/>
    <m/>
    <s v="AK583530603BR"/>
    <s v="tfddmr"/>
    <m/>
    <s v="Piatan"/>
    <s v="Obsolete"/>
    <m/>
    <m/>
    <m/>
    <m/>
    <m/>
    <s v="pagarme"/>
    <m/>
    <n v="3406227880"/>
    <m/>
    <m/>
    <m/>
    <m/>
    <m/>
    <m/>
    <m/>
    <m/>
    <s v="2024-10-18 12:21:24Z"/>
    <m/>
    <m/>
    <s v="39270FD5620C454787B351E7F8735235"/>
    <s v="3BC99E12D3B54464825FDE791F15D8A7"/>
    <m/>
    <n v="1"/>
    <m/>
    <s v="false"/>
    <n v="0"/>
    <s v="NA"/>
    <s v="NA"/>
    <s v="BRL"/>
    <m/>
    <s v="003002911"/>
    <s v="BRA"/>
    <s v="003002911"/>
    <m/>
    <s v="Faturado"/>
    <m/>
  </r>
  <r>
    <s v="Marketplace"/>
    <x v="185"/>
    <n v="514367"/>
    <d v="2024-10-18T00:00:00"/>
    <x v="185"/>
    <s v="Cecília"/>
    <s v="Morais"/>
    <s v="04407834617"/>
    <s v="vcissa@yahoo.com"/>
    <n v="5531991610959"/>
    <s v="MG"/>
    <s v="Belo Horizonte"/>
    <n v="5175834976263"/>
    <s v="residential"/>
    <s v="Cecília Morais"/>
    <s v="Rua Grão Pará"/>
    <n v="934"/>
    <s v="Casa"/>
    <s v="Santa Efigênia"/>
    <m/>
    <s v="30150-341"/>
    <s v="PAC"/>
    <s v="PN Correios PAC"/>
    <s v="2024-10-25 12:21:23Z"/>
    <s v="5bd"/>
    <s v="Faturado"/>
    <s v="2024-10-21 16:29:17Z"/>
    <s v="cpc"/>
    <s v="meta"/>
    <s v="[GE] [Vendas] Sazonais - Semelhantes"/>
    <x v="9"/>
    <s v="Pix"/>
    <n v="1"/>
    <n v="152.19"/>
    <n v="1"/>
    <n v="1111"/>
    <s v="/10/76/79/89/"/>
    <x v="6"/>
    <x v="6"/>
    <n v="21.9"/>
    <n v="5.86"/>
    <s v="5.86"/>
    <s v="/gel-dental-natural-de-carvao-ativado-90g/p"/>
    <m/>
    <m/>
    <m/>
    <m/>
    <s v="0.04"/>
    <n v="0"/>
    <s v="152.19"/>
    <s v="-241.99"/>
    <s v="Esquenta com 65% OFF, Cupom Carrinho Abandonado VOLTA15, A Vista, Frete grátis"/>
    <m/>
    <m/>
    <s v="AK583530603BR"/>
    <s v="tfddmr"/>
    <m/>
    <s v="Piatan"/>
    <s v="Obsolete"/>
    <m/>
    <m/>
    <m/>
    <m/>
    <m/>
    <s v="pagarme"/>
    <m/>
    <n v="3406227880"/>
    <m/>
    <m/>
    <m/>
    <m/>
    <m/>
    <m/>
    <m/>
    <m/>
    <s v="2024-10-18 12:21:24Z"/>
    <m/>
    <m/>
    <s v="39270FD5620C454787B351E7F8735235"/>
    <s v="3BC99E12D3B54464825FDE791F15D8A7"/>
    <m/>
    <n v="1"/>
    <m/>
    <s v="false"/>
    <n v="0"/>
    <s v="NA"/>
    <s v="NA"/>
    <s v="BRL"/>
    <m/>
    <s v="003002911"/>
    <s v="BRA"/>
    <s v="003002911"/>
    <m/>
    <s v="Faturado"/>
    <m/>
  </r>
  <r>
    <s v="Marketplace"/>
    <x v="185"/>
    <n v="514367"/>
    <d v="2024-10-18T00:00:00"/>
    <x v="185"/>
    <s v="Cecília"/>
    <s v="Morais"/>
    <s v="04407834617"/>
    <s v="vcissa@yahoo.com"/>
    <n v="5531991610959"/>
    <s v="MG"/>
    <s v="Belo Horizonte"/>
    <n v="5175834976263"/>
    <s v="residential"/>
    <s v="Cecília Morais"/>
    <s v="Rua Grão Pará"/>
    <n v="934"/>
    <s v="Casa"/>
    <s v="Santa Efigênia"/>
    <m/>
    <s v="30150-341"/>
    <s v="PAC"/>
    <s v="PN Correios PAC"/>
    <s v="2024-10-25 12:21:23Z"/>
    <s v="5bd"/>
    <s v="Faturado"/>
    <s v="2024-10-21 16:29:17Z"/>
    <s v="cpc"/>
    <s v="meta"/>
    <s v="[GE] [Vendas] Sazonais - Semelhantes"/>
    <x v="9"/>
    <s v="Pix"/>
    <n v="1"/>
    <n v="152.19"/>
    <n v="1"/>
    <n v="5101"/>
    <s v="/10/76/82/222/"/>
    <x v="9"/>
    <x v="9"/>
    <n v="46.9"/>
    <n v="12.56"/>
    <s v="12.56"/>
    <s v="/creme-emoliente-para-barbear-do-rui-80g/p"/>
    <m/>
    <m/>
    <m/>
    <m/>
    <s v="0.04"/>
    <n v="0"/>
    <s v="152.19"/>
    <s v="-241.99"/>
    <s v="Esquenta com 65% OFF, Cupom Carrinho Abandonado VOLTA15, A Vista, Frete grátis"/>
    <m/>
    <m/>
    <s v="AK583530603BR"/>
    <s v="tfddmr"/>
    <m/>
    <s v="Piatan"/>
    <s v="Obsolete"/>
    <m/>
    <m/>
    <m/>
    <m/>
    <m/>
    <s v="pagarme"/>
    <m/>
    <n v="3406227880"/>
    <m/>
    <m/>
    <m/>
    <m/>
    <m/>
    <m/>
    <m/>
    <m/>
    <s v="2024-10-18 12:21:24Z"/>
    <m/>
    <m/>
    <s v="39270FD5620C454787B351E7F8735235"/>
    <s v="3BC99E12D3B54464825FDE791F15D8A7"/>
    <m/>
    <n v="1"/>
    <m/>
    <s v="false"/>
    <n v="0"/>
    <s v="NA"/>
    <s v="NA"/>
    <s v="BRL"/>
    <m/>
    <s v="003002911"/>
    <s v="BRA"/>
    <s v="003002911"/>
    <m/>
    <s v="Faturado"/>
    <m/>
  </r>
  <r>
    <s v="Marketplace"/>
    <x v="185"/>
    <n v="514367"/>
    <d v="2024-10-18T00:00:00"/>
    <x v="185"/>
    <s v="Cecília"/>
    <s v="Morais"/>
    <s v="04407834617"/>
    <s v="vcissa@yahoo.com"/>
    <n v="5531991610959"/>
    <s v="MG"/>
    <s v="Belo Horizonte"/>
    <n v="5175834976263"/>
    <s v="residential"/>
    <s v="Cecília Morais"/>
    <s v="Rua Grão Pará"/>
    <n v="934"/>
    <s v="Casa"/>
    <s v="Santa Efigênia"/>
    <m/>
    <s v="30150-341"/>
    <s v="PAC"/>
    <s v="PN Correios PAC"/>
    <s v="2024-10-25 12:21:23Z"/>
    <s v="5bd"/>
    <s v="Faturado"/>
    <s v="2024-10-21 16:29:17Z"/>
    <s v="cpc"/>
    <s v="meta"/>
    <s v="[GE] [Vendas] Sazonais - Semelhantes"/>
    <x v="9"/>
    <s v="Pix"/>
    <n v="1"/>
    <n v="152.19"/>
    <n v="1"/>
    <n v="2103"/>
    <s v="/10/76/78/221/"/>
    <x v="14"/>
    <x v="14"/>
    <n v="59.9"/>
    <n v="16.04"/>
    <s v="16.04"/>
    <s v="/mascara-capilar-detox-piatan-280g/p"/>
    <m/>
    <m/>
    <m/>
    <m/>
    <s v="0.04"/>
    <n v="0"/>
    <s v="152.19"/>
    <s v="-241.99"/>
    <s v="Esquenta com 65% OFF, Cupom Carrinho Abandonado VOLTA15, A Vista, Frete grátis"/>
    <m/>
    <m/>
    <s v="AK583530603BR"/>
    <s v="tfddmr"/>
    <m/>
    <s v="Piatan"/>
    <s v="Obsolete"/>
    <m/>
    <m/>
    <m/>
    <m/>
    <m/>
    <s v="pagarme"/>
    <m/>
    <n v="3406227880"/>
    <m/>
    <m/>
    <m/>
    <m/>
    <m/>
    <m/>
    <m/>
    <m/>
    <s v="2024-10-18 12:21:24Z"/>
    <m/>
    <m/>
    <s v="39270FD5620C454787B351E7F8735235"/>
    <s v="3BC99E12D3B54464825FDE791F15D8A7"/>
    <m/>
    <n v="1"/>
    <m/>
    <s v="false"/>
    <n v="0"/>
    <s v="NA"/>
    <s v="NA"/>
    <s v="BRL"/>
    <m/>
    <s v="003002911"/>
    <s v="BRA"/>
    <s v="003002911"/>
    <m/>
    <s v="Faturado"/>
    <m/>
  </r>
  <r>
    <s v="Marketplace"/>
    <x v="185"/>
    <n v="514367"/>
    <d v="2024-10-18T00:00:00"/>
    <x v="185"/>
    <s v="Cecília"/>
    <s v="Morais"/>
    <s v="04407834617"/>
    <s v="vcissa@yahoo.com"/>
    <n v="5531991610959"/>
    <s v="MG"/>
    <s v="Belo Horizonte"/>
    <n v="5175834976263"/>
    <s v="residential"/>
    <s v="Cecília Morais"/>
    <s v="Rua Grão Pará"/>
    <n v="934"/>
    <s v="Casa"/>
    <s v="Santa Efigênia"/>
    <m/>
    <s v="30150-341"/>
    <s v="PAC"/>
    <s v="PN Correios PAC"/>
    <s v="2024-10-25 12:21:23Z"/>
    <s v="5bd"/>
    <s v="Faturado"/>
    <s v="2024-10-21 16:29:17Z"/>
    <s v="cpc"/>
    <s v="meta"/>
    <s v="[GE] [Vendas] Sazonais - Semelhantes"/>
    <x v="9"/>
    <s v="Pix"/>
    <n v="1"/>
    <n v="152.19"/>
    <n v="1"/>
    <n v="2201"/>
    <s v="/10/76/78/223/"/>
    <x v="17"/>
    <x v="17"/>
    <n v="49.9"/>
    <n v="13.36"/>
    <s v="13.36"/>
    <s v="/shampoo-hidrata-para-cabelos-ressecados-e-com-quimica-300ml/p"/>
    <m/>
    <m/>
    <m/>
    <m/>
    <s v="0.04"/>
    <n v="0"/>
    <s v="152.19"/>
    <s v="-241.99"/>
    <s v="Esquenta com 65% OFF, Cupom Carrinho Abandonado VOLTA15, A Vista, Frete grátis"/>
    <m/>
    <m/>
    <s v="AK583530603BR"/>
    <s v="tfddmr"/>
    <m/>
    <s v="Piatan"/>
    <s v="Obsolete"/>
    <m/>
    <m/>
    <m/>
    <m/>
    <m/>
    <s v="pagarme"/>
    <m/>
    <n v="3406227880"/>
    <m/>
    <m/>
    <m/>
    <m/>
    <m/>
    <m/>
    <m/>
    <m/>
    <s v="2024-10-18 12:21:24Z"/>
    <m/>
    <m/>
    <s v="39270FD5620C454787B351E7F8735235"/>
    <s v="3BC99E12D3B54464825FDE791F15D8A7"/>
    <m/>
    <n v="1"/>
    <m/>
    <s v="false"/>
    <n v="0"/>
    <s v="NA"/>
    <s v="NA"/>
    <s v="BRL"/>
    <m/>
    <s v="003002911"/>
    <s v="BRA"/>
    <s v="003002911"/>
    <m/>
    <s v="Faturado"/>
    <m/>
  </r>
  <r>
    <s v="Marketplace"/>
    <x v="185"/>
    <n v="514367"/>
    <d v="2024-10-18T00:00:00"/>
    <x v="185"/>
    <s v="Cecília"/>
    <s v="Morais"/>
    <s v="04407834617"/>
    <s v="vcissa@yahoo.com"/>
    <n v="5531991610959"/>
    <s v="MG"/>
    <s v="Belo Horizonte"/>
    <n v="5175834976263"/>
    <s v="residential"/>
    <s v="Cecília Morais"/>
    <s v="Rua Grão Pará"/>
    <n v="934"/>
    <s v="Casa"/>
    <s v="Santa Efigênia"/>
    <m/>
    <s v="30150-341"/>
    <s v="PAC"/>
    <s v="PN Correios PAC"/>
    <s v="2024-10-25 12:21:23Z"/>
    <s v="5bd"/>
    <s v="Faturado"/>
    <s v="2024-10-21 16:29:17Z"/>
    <s v="cpc"/>
    <s v="meta"/>
    <s v="[GE] [Vendas] Sazonais - Semelhantes"/>
    <x v="9"/>
    <s v="Pix"/>
    <n v="1"/>
    <n v="152.19"/>
    <n v="2"/>
    <n v="142807"/>
    <s v="/10/76/82/96/"/>
    <x v="15"/>
    <x v="15"/>
    <n v="6.99"/>
    <n v="5.35"/>
    <s v="10.7"/>
    <s v="/mini-protetor-facial-sunveg-5g/p"/>
    <m/>
    <m/>
    <m/>
    <m/>
    <s v="0.07"/>
    <n v="0"/>
    <s v="152.19"/>
    <s v="-241.99"/>
    <s v="Esquenta com 65% OFF, Cupom Carrinho Abandonado VOLTA15, A Vista, Frete grátis"/>
    <m/>
    <m/>
    <s v="AK583530603BR"/>
    <s v="tfddmr"/>
    <m/>
    <s v="Piatan"/>
    <s v="Obsolete"/>
    <m/>
    <m/>
    <m/>
    <m/>
    <m/>
    <s v="pagarme"/>
    <m/>
    <n v="3406227880"/>
    <m/>
    <m/>
    <m/>
    <m/>
    <m/>
    <m/>
    <m/>
    <m/>
    <s v="2024-10-18 12:21:24Z"/>
    <m/>
    <m/>
    <s v="39270FD5620C454787B351E7F8735235"/>
    <s v="3BC99E12D3B54464825FDE791F15D8A7"/>
    <m/>
    <n v="1"/>
    <m/>
    <s v="false"/>
    <n v="0"/>
    <s v="NA"/>
    <s v="NA"/>
    <s v="BRL"/>
    <m/>
    <s v="003002911"/>
    <s v="BRA"/>
    <s v="003002911"/>
    <m/>
    <s v="Faturado"/>
    <m/>
  </r>
  <r>
    <s v="Marketplace"/>
    <x v="185"/>
    <n v="514367"/>
    <d v="2024-10-18T00:00:00"/>
    <x v="185"/>
    <s v="Cecília"/>
    <s v="Morais"/>
    <s v="04407834617"/>
    <s v="vcissa@yahoo.com"/>
    <n v="5531991610959"/>
    <s v="MG"/>
    <s v="Belo Horizonte"/>
    <n v="5175834976263"/>
    <s v="residential"/>
    <s v="Cecília Morais"/>
    <s v="Rua Grão Pará"/>
    <n v="934"/>
    <s v="Casa"/>
    <s v="Santa Efigênia"/>
    <m/>
    <s v="30150-341"/>
    <s v="PAC"/>
    <s v="PN Correios PAC"/>
    <s v="2024-10-25 12:21:23Z"/>
    <s v="5bd"/>
    <s v="Faturado"/>
    <s v="2024-10-21 16:29:17Z"/>
    <s v="cpc"/>
    <s v="meta"/>
    <s v="[GE] [Vendas] Sazonais - Semelhantes"/>
    <x v="9"/>
    <s v="Pix"/>
    <n v="1"/>
    <n v="152.19"/>
    <n v="1"/>
    <n v="61030"/>
    <s v="/10/76/80/92/"/>
    <x v="11"/>
    <x v="11"/>
    <n v="99.9"/>
    <n v="26.75"/>
    <s v="26.75"/>
    <s v="/deo-colonia-splash-pitanga-120ml-piatan/p"/>
    <m/>
    <m/>
    <m/>
    <m/>
    <s v="19.27"/>
    <n v="0"/>
    <s v="152.19"/>
    <s v="-241.99"/>
    <s v="Esquenta com 65% OFF, Cupom Carrinho Abandonado VOLTA15, A Vista, Frete grátis"/>
    <m/>
    <m/>
    <s v="AK583530603BR"/>
    <s v="tfddmr"/>
    <m/>
    <s v="Piatan"/>
    <s v="Obsolete"/>
    <m/>
    <m/>
    <m/>
    <m/>
    <m/>
    <s v="pagarme"/>
    <m/>
    <n v="3406227880"/>
    <m/>
    <m/>
    <m/>
    <m/>
    <m/>
    <m/>
    <m/>
    <m/>
    <s v="2024-10-18 12:21:24Z"/>
    <m/>
    <m/>
    <s v="39270FD5620C454787B351E7F8735235"/>
    <s v="3BC99E12D3B54464825FDE791F15D8A7"/>
    <m/>
    <n v="1"/>
    <m/>
    <s v="false"/>
    <n v="0"/>
    <s v="NA"/>
    <s v="NA"/>
    <s v="BRL"/>
    <m/>
    <s v="003002911"/>
    <s v="BRA"/>
    <s v="003002911"/>
    <m/>
    <s v="Faturado"/>
    <m/>
  </r>
  <r>
    <s v="Marketplace"/>
    <x v="185"/>
    <n v="514367"/>
    <d v="2024-10-18T00:00:00"/>
    <x v="185"/>
    <s v="Cecília"/>
    <s v="Morais"/>
    <s v="04407834617"/>
    <s v="vcissa@yahoo.com"/>
    <n v="5531991610959"/>
    <s v="MG"/>
    <s v="Belo Horizonte"/>
    <n v="5175834976263"/>
    <s v="residential"/>
    <s v="Cecília Morais"/>
    <s v="Rua Grão Pará"/>
    <n v="934"/>
    <s v="Casa"/>
    <s v="Santa Efigênia"/>
    <m/>
    <s v="30150-341"/>
    <s v="PAC"/>
    <s v="PN Correios PAC"/>
    <s v="2024-10-25 12:21:23Z"/>
    <s v="5bd"/>
    <s v="Faturado"/>
    <s v="2024-10-21 16:29:17Z"/>
    <s v="cpc"/>
    <s v="meta"/>
    <s v="[GE] [Vendas] Sazonais - Semelhantes"/>
    <x v="9"/>
    <s v="Pix"/>
    <n v="1"/>
    <n v="152.19"/>
    <n v="1"/>
    <n v="3102"/>
    <s v="/10/76/82/101/"/>
    <x v="28"/>
    <x v="28"/>
    <n v="49.9"/>
    <n v="38.18"/>
    <s v="38.18"/>
    <s v="/espuma-de-limpeza-facial-piatan-detox-110ml/p"/>
    <m/>
    <m/>
    <m/>
    <m/>
    <s v="0.04"/>
    <n v="0"/>
    <s v="152.19"/>
    <s v="-241.99"/>
    <s v="Esquenta com 65% OFF, Cupom Carrinho Abandonado VOLTA15, A Vista, Frete grátis"/>
    <m/>
    <m/>
    <s v="AK583530603BR"/>
    <s v="tfddmr"/>
    <m/>
    <s v="Piatan"/>
    <s v="Obsolete"/>
    <m/>
    <m/>
    <m/>
    <m/>
    <m/>
    <s v="pagarme"/>
    <m/>
    <n v="3406227880"/>
    <m/>
    <m/>
    <m/>
    <m/>
    <m/>
    <m/>
    <m/>
    <m/>
    <s v="2024-10-18 12:21:24Z"/>
    <m/>
    <m/>
    <s v="39270FD5620C454787B351E7F8735235"/>
    <s v="3BC99E12D3B54464825FDE791F15D8A7"/>
    <m/>
    <n v="1"/>
    <m/>
    <s v="false"/>
    <n v="0"/>
    <s v="NA"/>
    <s v="NA"/>
    <s v="BRL"/>
    <m/>
    <s v="003002911"/>
    <s v="BRA"/>
    <s v="003002911"/>
    <m/>
    <s v="Faturado"/>
    <m/>
  </r>
  <r>
    <s v="Marketplace"/>
    <x v="185"/>
    <n v="514367"/>
    <d v="2024-10-18T00:00:00"/>
    <x v="185"/>
    <s v="Cecília"/>
    <s v="Morais"/>
    <s v="04407834617"/>
    <s v="vcissa@yahoo.com"/>
    <n v="5531991610959"/>
    <s v="MG"/>
    <s v="Belo Horizonte"/>
    <n v="5175834976263"/>
    <s v="residential"/>
    <s v="Cecília Morais"/>
    <s v="Rua Grão Pará"/>
    <n v="934"/>
    <s v="Casa"/>
    <s v="Santa Efigênia"/>
    <m/>
    <s v="30150-341"/>
    <s v="PAC"/>
    <s v="PN Correios PAC"/>
    <s v="2024-10-25 12:21:23Z"/>
    <s v="5bd"/>
    <s v="Faturado"/>
    <s v="2024-10-21 16:29:17Z"/>
    <s v="cpc"/>
    <s v="meta"/>
    <s v="[GE] [Vendas] Sazonais - Semelhantes"/>
    <x v="9"/>
    <s v="Pix"/>
    <n v="1"/>
    <n v="152.19"/>
    <n v="1"/>
    <n v="1603"/>
    <s v="/10/76/79/88/"/>
    <x v="10"/>
    <x v="10"/>
    <n v="29.9"/>
    <n v="22.88"/>
    <s v="22.88"/>
    <s v="/desodorante-roll-on-unissex-75ml/p"/>
    <m/>
    <m/>
    <m/>
    <m/>
    <s v="0.04"/>
    <n v="0"/>
    <s v="152.19"/>
    <s v="-241.99"/>
    <s v="Esquenta com 65% OFF, Cupom Carrinho Abandonado VOLTA15, A Vista, Frete grátis"/>
    <m/>
    <m/>
    <s v="AK583530603BR"/>
    <s v="tfddmr"/>
    <m/>
    <s v="Piatan"/>
    <s v="Obsolete"/>
    <m/>
    <m/>
    <m/>
    <m/>
    <m/>
    <s v="pagarme"/>
    <m/>
    <n v="3406227880"/>
    <m/>
    <m/>
    <m/>
    <m/>
    <m/>
    <m/>
    <m/>
    <m/>
    <s v="2024-10-18 12:21:24Z"/>
    <m/>
    <m/>
    <s v="39270FD5620C454787B351E7F8735235"/>
    <s v="3BC99E12D3B54464825FDE791F15D8A7"/>
    <m/>
    <n v="1"/>
    <m/>
    <s v="false"/>
    <n v="0"/>
    <s v="NA"/>
    <s v="NA"/>
    <s v="BRL"/>
    <m/>
    <s v="003002911"/>
    <s v="BRA"/>
    <s v="003002911"/>
    <m/>
    <s v="Faturado"/>
    <m/>
  </r>
  <r>
    <s v="Marketplace"/>
    <x v="186"/>
    <n v="514365"/>
    <d v="2024-10-18T00:00:00"/>
    <x v="186"/>
    <s v="Simone"/>
    <s v="Luz"/>
    <n v="35224808804"/>
    <s v="simone.nl@gmail.com"/>
    <n v="5511986076557"/>
    <s v="SP"/>
    <s v="São Paulo"/>
    <n v="5187790493493"/>
    <s v="residential"/>
    <s v="Simone Luz"/>
    <s v="Avenida Santos Dumont"/>
    <n v="1350"/>
    <s v="G22"/>
    <s v="Santana"/>
    <m/>
    <s v="02012-010"/>
    <s v="Jadlog"/>
    <s v="PN Jadlog"/>
    <s v="2024-10-23 12:08:44Z"/>
    <s v="3bd"/>
    <s v="Faturado"/>
    <s v="2024-10-22 15:03:49Z"/>
    <m/>
    <m/>
    <m/>
    <x v="1"/>
    <s v="Visa"/>
    <n v="3"/>
    <n v="168.14"/>
    <n v="1"/>
    <n v="2201"/>
    <s v="/10/76/78/223/"/>
    <x v="17"/>
    <x v="17"/>
    <n v="49.9"/>
    <n v="15.71"/>
    <s v="15.71"/>
    <s v="/shampoo-hidrata-para-cabelos-ressecados-e-com-quimica-300ml/p"/>
    <m/>
    <m/>
    <m/>
    <m/>
    <s v="0.02"/>
    <n v="0"/>
    <s v="168.14"/>
    <s v="-195.26"/>
    <s v="Esquenta com 65% OFF, Primeira Compra, Frete grátis"/>
    <m/>
    <m/>
    <s v="06367100008828"/>
    <s v="tfddmr"/>
    <m/>
    <s v="Piatan"/>
    <s v="Obsolete"/>
    <m/>
    <m/>
    <m/>
    <m/>
    <m/>
    <s v="pagarme"/>
    <n v="684204"/>
    <n v="3406179306"/>
    <n v="3406179306"/>
    <n v="453211"/>
    <s v="0411"/>
    <m/>
    <m/>
    <m/>
    <m/>
    <m/>
    <s v="2024-10-18 12:08:44Z"/>
    <m/>
    <m/>
    <s v="B35880B245A64C27B693014FD5E46B41"/>
    <s v="A762D972316443F0856576797833AFB0"/>
    <m/>
    <n v="1"/>
    <m/>
    <s v="false"/>
    <n v="0"/>
    <s v="NA"/>
    <s v="NA"/>
    <s v="BRL"/>
    <m/>
    <s v="003002928"/>
    <s v="BRA"/>
    <s v="003002928"/>
    <m/>
    <s v="Faturado"/>
    <m/>
  </r>
  <r>
    <s v="Marketplace"/>
    <x v="186"/>
    <n v="514365"/>
    <d v="2024-10-18T00:00:00"/>
    <x v="186"/>
    <s v="Simone"/>
    <s v="Luz"/>
    <n v="35224808804"/>
    <s v="simone.nl@gmail.com"/>
    <n v="5511986076557"/>
    <s v="SP"/>
    <s v="São Paulo"/>
    <n v="5187790493493"/>
    <s v="residential"/>
    <s v="Simone Luz"/>
    <s v="Avenida Santos Dumont"/>
    <n v="1350"/>
    <s v="G22"/>
    <s v="Santana"/>
    <m/>
    <s v="02012-010"/>
    <s v="Jadlog"/>
    <s v="PN Jadlog"/>
    <s v="2024-10-23 12:08:44Z"/>
    <s v="3bd"/>
    <s v="Faturado"/>
    <s v="2024-10-22 15:03:49Z"/>
    <m/>
    <m/>
    <m/>
    <x v="1"/>
    <s v="Visa"/>
    <n v="3"/>
    <n v="168.14"/>
    <n v="1"/>
    <n v="61030"/>
    <s v="/10/76/80/92/"/>
    <x v="11"/>
    <x v="11"/>
    <n v="99.9"/>
    <n v="31.46"/>
    <s v="31.46"/>
    <s v="/deo-colonia-splash-pitanga-120ml-piatan/p"/>
    <m/>
    <m/>
    <m/>
    <m/>
    <s v="10.49"/>
    <n v="0"/>
    <s v="168.14"/>
    <s v="-195.26"/>
    <s v="Esquenta com 65% OFF, Primeira Compra, Frete grátis"/>
    <m/>
    <m/>
    <s v="06367100008828"/>
    <s v="tfddmr"/>
    <m/>
    <s v="Piatan"/>
    <s v="Obsolete"/>
    <m/>
    <m/>
    <m/>
    <m/>
    <m/>
    <s v="pagarme"/>
    <n v="684204"/>
    <n v="3406179306"/>
    <n v="3406179306"/>
    <n v="453211"/>
    <s v="0411"/>
    <m/>
    <m/>
    <m/>
    <m/>
    <m/>
    <s v="2024-10-18 12:08:44Z"/>
    <m/>
    <m/>
    <s v="B35880B245A64C27B693014FD5E46B41"/>
    <s v="A762D972316443F0856576797833AFB0"/>
    <m/>
    <n v="1"/>
    <m/>
    <s v="false"/>
    <n v="0"/>
    <s v="NA"/>
    <s v="NA"/>
    <s v="BRL"/>
    <m/>
    <s v="003002928"/>
    <s v="BRA"/>
    <s v="003002928"/>
    <m/>
    <s v="Faturado"/>
    <m/>
  </r>
  <r>
    <s v="Marketplace"/>
    <x v="186"/>
    <n v="514365"/>
    <d v="2024-10-18T00:00:00"/>
    <x v="186"/>
    <s v="Simone"/>
    <s v="Luz"/>
    <n v="35224808804"/>
    <s v="simone.nl@gmail.com"/>
    <n v="5511986076557"/>
    <s v="SP"/>
    <s v="São Paulo"/>
    <n v="5187790493493"/>
    <s v="residential"/>
    <s v="Simone Luz"/>
    <s v="Avenida Santos Dumont"/>
    <n v="1350"/>
    <s v="G22"/>
    <s v="Santana"/>
    <m/>
    <s v="02012-010"/>
    <s v="Jadlog"/>
    <s v="PN Jadlog"/>
    <s v="2024-10-23 12:08:44Z"/>
    <s v="3bd"/>
    <s v="Faturado"/>
    <s v="2024-10-22 15:03:49Z"/>
    <m/>
    <m/>
    <m/>
    <x v="1"/>
    <s v="Visa"/>
    <n v="3"/>
    <n v="168.14"/>
    <n v="1"/>
    <n v="61010"/>
    <s v="/10/76/80/92/"/>
    <x v="7"/>
    <x v="7"/>
    <n v="99.9"/>
    <n v="31.46"/>
    <s v="31.46"/>
    <s v="/deo-colonia-splash-jasmim-manaca-120ml-piatan/p"/>
    <m/>
    <m/>
    <m/>
    <m/>
    <s v="10.49"/>
    <n v="0"/>
    <s v="168.14"/>
    <s v="-195.26"/>
    <s v="Esquenta com 65% OFF, Primeira Compra, Frete grátis"/>
    <m/>
    <m/>
    <s v="06367100008828"/>
    <s v="tfddmr"/>
    <m/>
    <s v="Piatan"/>
    <s v="Obsolete"/>
    <m/>
    <m/>
    <m/>
    <m/>
    <m/>
    <s v="pagarme"/>
    <n v="684204"/>
    <n v="3406179306"/>
    <n v="3406179306"/>
    <n v="453211"/>
    <s v="0411"/>
    <m/>
    <m/>
    <m/>
    <m/>
    <m/>
    <s v="2024-10-18 12:08:44Z"/>
    <m/>
    <m/>
    <s v="B35880B245A64C27B693014FD5E46B41"/>
    <s v="A762D972316443F0856576797833AFB0"/>
    <m/>
    <n v="1"/>
    <m/>
    <s v="false"/>
    <n v="0"/>
    <s v="NA"/>
    <s v="NA"/>
    <s v="BRL"/>
    <m/>
    <s v="003002928"/>
    <s v="BRA"/>
    <s v="003002928"/>
    <m/>
    <s v="Faturado"/>
    <m/>
  </r>
  <r>
    <s v="Marketplace"/>
    <x v="186"/>
    <n v="514365"/>
    <d v="2024-10-18T00:00:00"/>
    <x v="186"/>
    <s v="Simone"/>
    <s v="Luz"/>
    <n v="35224808804"/>
    <s v="simone.nl@gmail.com"/>
    <n v="5511986076557"/>
    <s v="SP"/>
    <s v="São Paulo"/>
    <n v="5187790493493"/>
    <s v="residential"/>
    <s v="Simone Luz"/>
    <s v="Avenida Santos Dumont"/>
    <n v="1350"/>
    <s v="G22"/>
    <s v="Santana"/>
    <m/>
    <s v="02012-010"/>
    <s v="Jadlog"/>
    <s v="PN Jadlog"/>
    <s v="2024-10-23 12:08:44Z"/>
    <s v="3bd"/>
    <s v="Faturado"/>
    <s v="2024-10-22 15:03:49Z"/>
    <m/>
    <m/>
    <m/>
    <x v="1"/>
    <s v="Visa"/>
    <n v="3"/>
    <n v="168.14"/>
    <n v="1"/>
    <n v="142792"/>
    <s v="/10/76/78/100/"/>
    <x v="38"/>
    <x v="38"/>
    <n v="56.9"/>
    <n v="51.21"/>
    <s v="51.21"/>
    <s v="/condicionador-de-rambutan-biotina-300ml/p"/>
    <m/>
    <m/>
    <m/>
    <m/>
    <s v="0.02"/>
    <n v="0"/>
    <s v="168.14"/>
    <s v="-195.26"/>
    <s v="Esquenta com 65% OFF, Primeira Compra, Frete grátis"/>
    <m/>
    <m/>
    <s v="06367100008828"/>
    <s v="tfddmr"/>
    <m/>
    <s v="Piatan"/>
    <s v="Obsolete"/>
    <m/>
    <m/>
    <m/>
    <m/>
    <m/>
    <s v="pagarme"/>
    <n v="684204"/>
    <n v="3406179306"/>
    <n v="3406179306"/>
    <n v="453211"/>
    <s v="0411"/>
    <m/>
    <m/>
    <m/>
    <m/>
    <m/>
    <s v="2024-10-18 12:08:44Z"/>
    <m/>
    <m/>
    <s v="B35880B245A64C27B693014FD5E46B41"/>
    <s v="A762D972316443F0856576797833AFB0"/>
    <m/>
    <n v="1"/>
    <m/>
    <s v="false"/>
    <n v="0"/>
    <s v="NA"/>
    <s v="NA"/>
    <s v="BRL"/>
    <m/>
    <s v="003002928"/>
    <s v="BRA"/>
    <s v="003002928"/>
    <m/>
    <s v="Faturado"/>
    <m/>
  </r>
  <r>
    <s v="Marketplace"/>
    <x v="186"/>
    <n v="514365"/>
    <d v="2024-10-18T00:00:00"/>
    <x v="186"/>
    <s v="Simone"/>
    <s v="Luz"/>
    <n v="35224808804"/>
    <s v="simone.nl@gmail.com"/>
    <n v="5511986076557"/>
    <s v="SP"/>
    <s v="São Paulo"/>
    <n v="5187790493493"/>
    <s v="residential"/>
    <s v="Simone Luz"/>
    <s v="Avenida Santos Dumont"/>
    <n v="1350"/>
    <s v="G22"/>
    <s v="Santana"/>
    <m/>
    <s v="02012-010"/>
    <s v="Jadlog"/>
    <s v="PN Jadlog"/>
    <s v="2024-10-23 12:08:44Z"/>
    <s v="3bd"/>
    <s v="Faturado"/>
    <s v="2024-10-22 15:03:49Z"/>
    <m/>
    <m/>
    <m/>
    <x v="1"/>
    <s v="Visa"/>
    <n v="3"/>
    <n v="168.14"/>
    <n v="1"/>
    <n v="1006"/>
    <s v="/10/76/79/89/"/>
    <x v="2"/>
    <x v="2"/>
    <n v="21.9"/>
    <n v="6.89"/>
    <s v="6.89"/>
    <s v="/gel-dental-natural-de-roma-e-melaleuca-90g/p"/>
    <m/>
    <m/>
    <m/>
    <m/>
    <s v="0.02"/>
    <n v="0"/>
    <s v="168.14"/>
    <s v="-195.26"/>
    <s v="Esquenta com 65% OFF, Primeira Compra, Frete grátis"/>
    <m/>
    <m/>
    <s v="06367100008828"/>
    <s v="tfddmr"/>
    <m/>
    <s v="Piatan"/>
    <s v="Obsolete"/>
    <m/>
    <m/>
    <m/>
    <m/>
    <m/>
    <s v="pagarme"/>
    <n v="684204"/>
    <n v="3406179306"/>
    <n v="3406179306"/>
    <n v="453211"/>
    <s v="0411"/>
    <m/>
    <m/>
    <m/>
    <m/>
    <m/>
    <s v="2024-10-18 12:08:44Z"/>
    <m/>
    <m/>
    <s v="B35880B245A64C27B693014FD5E46B41"/>
    <s v="A762D972316443F0856576797833AFB0"/>
    <m/>
    <n v="1"/>
    <m/>
    <s v="false"/>
    <n v="0"/>
    <s v="NA"/>
    <s v="NA"/>
    <s v="BRL"/>
    <m/>
    <s v="003002928"/>
    <s v="BRA"/>
    <s v="003002928"/>
    <m/>
    <s v="Faturado"/>
    <m/>
  </r>
  <r>
    <s v="Marketplace"/>
    <x v="186"/>
    <n v="514365"/>
    <d v="2024-10-18T00:00:00"/>
    <x v="186"/>
    <s v="Simone"/>
    <s v="Luz"/>
    <n v="35224808804"/>
    <s v="simone.nl@gmail.com"/>
    <n v="5511986076557"/>
    <s v="SP"/>
    <s v="São Paulo"/>
    <n v="5187790493493"/>
    <s v="residential"/>
    <s v="Simone Luz"/>
    <s v="Avenida Santos Dumont"/>
    <n v="1350"/>
    <s v="G22"/>
    <s v="Santana"/>
    <m/>
    <s v="02012-010"/>
    <s v="Jadlog"/>
    <s v="PN Jadlog"/>
    <s v="2024-10-23 12:08:44Z"/>
    <s v="3bd"/>
    <s v="Faturado"/>
    <s v="2024-10-22 15:03:49Z"/>
    <m/>
    <m/>
    <m/>
    <x v="1"/>
    <s v="Visa"/>
    <n v="3"/>
    <n v="168.14"/>
    <n v="1"/>
    <n v="142795"/>
    <s v="/10/76/79/87/"/>
    <x v="24"/>
    <x v="24"/>
    <n v="34.9"/>
    <n v="31.41"/>
    <s v="31.41"/>
    <s v="/sabonete-liquido-intimo-melaleuca-aloe-vera-150-ml/p"/>
    <m/>
    <m/>
    <m/>
    <m/>
    <s v="0.02"/>
    <n v="0"/>
    <s v="168.14"/>
    <s v="-195.26"/>
    <s v="Esquenta com 65% OFF, Primeira Compra, Frete grátis"/>
    <m/>
    <m/>
    <s v="06367100008828"/>
    <s v="tfddmr"/>
    <m/>
    <s v="Piatan"/>
    <s v="Obsolete"/>
    <m/>
    <m/>
    <m/>
    <m/>
    <m/>
    <s v="pagarme"/>
    <n v="684204"/>
    <n v="3406179306"/>
    <n v="3406179306"/>
    <n v="453211"/>
    <s v="0411"/>
    <m/>
    <m/>
    <m/>
    <m/>
    <m/>
    <s v="2024-10-18 12:08:44Z"/>
    <m/>
    <m/>
    <s v="B35880B245A64C27B693014FD5E46B41"/>
    <s v="A762D972316443F0856576797833AFB0"/>
    <m/>
    <n v="1"/>
    <m/>
    <s v="false"/>
    <n v="0"/>
    <s v="NA"/>
    <s v="NA"/>
    <s v="BRL"/>
    <m/>
    <s v="003002928"/>
    <s v="BRA"/>
    <s v="003002928"/>
    <m/>
    <s v="Faturado"/>
    <m/>
  </r>
  <r>
    <s v="Marketplace"/>
    <x v="187"/>
    <n v="514359"/>
    <d v="2024-10-18T00:00:00"/>
    <x v="187"/>
    <s v="Carolina"/>
    <s v="Maciel "/>
    <n v="11234044706"/>
    <s v="carolina.nsm@proton.me"/>
    <n v="5561991663251"/>
    <s v="DF"/>
    <s v="Brasília"/>
    <n v="5187782411877"/>
    <s v="residential"/>
    <s v="Carolina Maciel "/>
    <s v="Condomínio RK"/>
    <n v="0"/>
    <s v="Antares Quadra A Casa 5"/>
    <s v="Região dos Lagos (Sobradinho)"/>
    <m/>
    <s v="73252-200"/>
    <s v="PAC"/>
    <s v="PN Correios PAC"/>
    <s v="2024-10-25 11:16:15Z"/>
    <s v="5bd"/>
    <s v="Faturado"/>
    <s v="2024-10-24 09:25:25Z"/>
    <s v="cpc"/>
    <s v="google"/>
    <m/>
    <x v="0"/>
    <s v="Mastercard"/>
    <n v="5"/>
    <n v="134.6"/>
    <n v="1"/>
    <n v="2201"/>
    <s v="/10/76/78/223/"/>
    <x v="17"/>
    <x v="17"/>
    <n v="49.9"/>
    <n v="17.46"/>
    <s v="17.46"/>
    <s v="/shampoo-hidrata-para-cabelos-ressecados-e-com-quimica-300ml/p"/>
    <m/>
    <m/>
    <m/>
    <m/>
    <s v="1.41"/>
    <n v="0"/>
    <s v="134.6"/>
    <s v="-185.3"/>
    <s v="Esquenta com 65% OFF, Frete grátis"/>
    <m/>
    <m/>
    <s v="AK592730205BR"/>
    <s v="tfddmr"/>
    <m/>
    <s v="Piatan"/>
    <s v="Obsolete"/>
    <m/>
    <m/>
    <m/>
    <m/>
    <m/>
    <s v="pagarme"/>
    <n v="296687"/>
    <n v="3405900407"/>
    <n v="3405900407"/>
    <n v="534696"/>
    <n v="9781"/>
    <m/>
    <m/>
    <m/>
    <m/>
    <m/>
    <s v="2024-10-18 11:16:13Z"/>
    <m/>
    <m/>
    <s v="624F572E5E784C16B50764AA0E42918E"/>
    <s v="7E49855923A0412080C5A51CF1712605"/>
    <m/>
    <n v="1"/>
    <m/>
    <s v="false"/>
    <n v="0"/>
    <s v="NA"/>
    <s v="NA"/>
    <s v="BRL"/>
    <m/>
    <s v="003002983"/>
    <s v="BRA"/>
    <s v="003002983"/>
    <m/>
    <s v="Faturado"/>
    <m/>
  </r>
  <r>
    <s v="Marketplace"/>
    <x v="187"/>
    <n v="514359"/>
    <d v="2024-10-18T00:00:00"/>
    <x v="187"/>
    <s v="Carolina"/>
    <s v="Maciel "/>
    <n v="11234044706"/>
    <s v="carolina.nsm@proton.me"/>
    <n v="5561991663251"/>
    <s v="DF"/>
    <s v="Brasília"/>
    <n v="5187782411877"/>
    <s v="residential"/>
    <s v="Carolina Maciel "/>
    <s v="Condomínio RK"/>
    <n v="0"/>
    <s v="Antares Quadra A Casa 5"/>
    <s v="Região dos Lagos (Sobradinho)"/>
    <m/>
    <s v="73252-200"/>
    <s v="PAC"/>
    <s v="PN Correios PAC"/>
    <s v="2024-10-25 11:16:15Z"/>
    <s v="5bd"/>
    <s v="Faturado"/>
    <s v="2024-10-24 09:25:25Z"/>
    <s v="cpc"/>
    <s v="google"/>
    <m/>
    <x v="0"/>
    <s v="Mastercard"/>
    <n v="5"/>
    <n v="134.6"/>
    <n v="1"/>
    <n v="2103"/>
    <s v="/10/76/78/221/"/>
    <x v="14"/>
    <x v="14"/>
    <n v="59.9"/>
    <n v="20.96"/>
    <s v="20.96"/>
    <s v="/mascara-capilar-detox-piatan-280g/p"/>
    <m/>
    <m/>
    <m/>
    <m/>
    <s v="1.42"/>
    <n v="0"/>
    <s v="134.6"/>
    <s v="-185.3"/>
    <s v="Esquenta com 65% OFF, Frete grátis"/>
    <m/>
    <m/>
    <s v="AK592730205BR"/>
    <s v="tfddmr"/>
    <m/>
    <s v="Piatan"/>
    <s v="Obsolete"/>
    <m/>
    <m/>
    <m/>
    <m/>
    <m/>
    <s v="pagarme"/>
    <n v="296687"/>
    <n v="3405900407"/>
    <n v="3405900407"/>
    <n v="534696"/>
    <n v="9781"/>
    <m/>
    <m/>
    <m/>
    <m/>
    <m/>
    <s v="2024-10-18 11:16:13Z"/>
    <m/>
    <m/>
    <s v="624F572E5E784C16B50764AA0E42918E"/>
    <s v="7E49855923A0412080C5A51CF1712605"/>
    <m/>
    <n v="1"/>
    <m/>
    <s v="false"/>
    <n v="0"/>
    <s v="NA"/>
    <s v="NA"/>
    <s v="BRL"/>
    <m/>
    <s v="003002983"/>
    <s v="BRA"/>
    <s v="003002983"/>
    <m/>
    <s v="Faturado"/>
    <m/>
  </r>
  <r>
    <s v="Marketplace"/>
    <x v="187"/>
    <n v="514359"/>
    <d v="2024-10-18T00:00:00"/>
    <x v="187"/>
    <s v="Carolina"/>
    <s v="Maciel "/>
    <n v="11234044706"/>
    <s v="carolina.nsm@proton.me"/>
    <n v="5561991663251"/>
    <s v="DF"/>
    <s v="Brasília"/>
    <n v="5187782411877"/>
    <s v="residential"/>
    <s v="Carolina Maciel "/>
    <s v="Condomínio RK"/>
    <n v="0"/>
    <s v="Antares Quadra A Casa 5"/>
    <s v="Região dos Lagos (Sobradinho)"/>
    <m/>
    <s v="73252-200"/>
    <s v="PAC"/>
    <s v="PN Correios PAC"/>
    <s v="2024-10-25 11:16:15Z"/>
    <s v="5bd"/>
    <s v="Faturado"/>
    <s v="2024-10-24 09:25:25Z"/>
    <s v="cpc"/>
    <s v="google"/>
    <m/>
    <x v="0"/>
    <s v="Mastercard"/>
    <n v="5"/>
    <n v="134.6"/>
    <n v="4"/>
    <n v="1110"/>
    <s v="/10/76/79/89/"/>
    <x v="3"/>
    <x v="3"/>
    <n v="21.9"/>
    <n v="7.66"/>
    <s v="30.64"/>
    <s v="/gel-dental-natural-de-hortela-com-gengibre-e-melaleuca-90g/p"/>
    <m/>
    <m/>
    <m/>
    <m/>
    <s v="5.62"/>
    <n v="0"/>
    <s v="134.6"/>
    <s v="-185.3"/>
    <s v="Esquenta com 65% OFF, Frete grátis"/>
    <m/>
    <m/>
    <s v="AK592730205BR"/>
    <s v="tfddmr"/>
    <m/>
    <s v="Piatan"/>
    <s v="Obsolete"/>
    <m/>
    <m/>
    <m/>
    <m/>
    <m/>
    <s v="pagarme"/>
    <n v="296687"/>
    <n v="3405900407"/>
    <n v="3405900407"/>
    <n v="534696"/>
    <n v="9781"/>
    <m/>
    <m/>
    <m/>
    <m/>
    <m/>
    <s v="2024-10-18 11:16:13Z"/>
    <m/>
    <m/>
    <s v="624F572E5E784C16B50764AA0E42918E"/>
    <s v="7E49855923A0412080C5A51CF1712605"/>
    <m/>
    <n v="1"/>
    <m/>
    <s v="false"/>
    <n v="0"/>
    <s v="NA"/>
    <s v="NA"/>
    <s v="BRL"/>
    <m/>
    <s v="003002983"/>
    <s v="BRA"/>
    <s v="003002983"/>
    <m/>
    <s v="Faturado"/>
    <m/>
  </r>
  <r>
    <s v="Marketplace"/>
    <x v="187"/>
    <n v="514359"/>
    <d v="2024-10-18T00:00:00"/>
    <x v="187"/>
    <s v="Carolina"/>
    <s v="Maciel "/>
    <n v="11234044706"/>
    <s v="carolina.nsm@proton.me"/>
    <n v="5561991663251"/>
    <s v="DF"/>
    <s v="Brasília"/>
    <n v="5187782411877"/>
    <s v="residential"/>
    <s v="Carolina Maciel "/>
    <s v="Condomínio RK"/>
    <n v="0"/>
    <s v="Antares Quadra A Casa 5"/>
    <s v="Região dos Lagos (Sobradinho)"/>
    <m/>
    <s v="73252-200"/>
    <s v="PAC"/>
    <s v="PN Correios PAC"/>
    <s v="2024-10-25 11:16:15Z"/>
    <s v="5bd"/>
    <s v="Faturado"/>
    <s v="2024-10-24 09:25:25Z"/>
    <s v="cpc"/>
    <s v="google"/>
    <m/>
    <x v="0"/>
    <s v="Mastercard"/>
    <n v="5"/>
    <n v="134.6"/>
    <n v="4"/>
    <n v="1006"/>
    <s v="/10/76/79/89/"/>
    <x v="2"/>
    <x v="2"/>
    <n v="21.9"/>
    <n v="7.66"/>
    <s v="30.64"/>
    <s v="/gel-dental-natural-de-roma-e-melaleuca-90g/p"/>
    <m/>
    <m/>
    <m/>
    <m/>
    <s v="5.62"/>
    <n v="0"/>
    <s v="134.6"/>
    <s v="-185.3"/>
    <s v="Esquenta com 65% OFF, Frete grátis"/>
    <m/>
    <m/>
    <s v="AK592730205BR"/>
    <s v="tfddmr"/>
    <m/>
    <s v="Piatan"/>
    <s v="Obsolete"/>
    <m/>
    <m/>
    <m/>
    <m/>
    <m/>
    <s v="pagarme"/>
    <n v="296687"/>
    <n v="3405900407"/>
    <n v="3405900407"/>
    <n v="534696"/>
    <n v="9781"/>
    <m/>
    <m/>
    <m/>
    <m/>
    <m/>
    <s v="2024-10-18 11:16:13Z"/>
    <m/>
    <m/>
    <s v="624F572E5E784C16B50764AA0E42918E"/>
    <s v="7E49855923A0412080C5A51CF1712605"/>
    <m/>
    <n v="1"/>
    <m/>
    <s v="false"/>
    <n v="0"/>
    <s v="NA"/>
    <s v="NA"/>
    <s v="BRL"/>
    <m/>
    <s v="003002983"/>
    <s v="BRA"/>
    <s v="003002983"/>
    <m/>
    <s v="Faturado"/>
    <m/>
  </r>
  <r>
    <s v="Marketplace"/>
    <x v="187"/>
    <n v="514359"/>
    <d v="2024-10-18T00:00:00"/>
    <x v="187"/>
    <s v="Carolina"/>
    <s v="Maciel "/>
    <n v="11234044706"/>
    <s v="carolina.nsm@proton.me"/>
    <n v="5561991663251"/>
    <s v="DF"/>
    <s v="Brasília"/>
    <n v="5187782411877"/>
    <s v="residential"/>
    <s v="Carolina Maciel "/>
    <s v="Condomínio RK"/>
    <n v="0"/>
    <s v="Antares Quadra A Casa 5"/>
    <s v="Região dos Lagos (Sobradinho)"/>
    <m/>
    <s v="73252-200"/>
    <s v="PAC"/>
    <s v="PN Correios PAC"/>
    <s v="2024-10-25 11:16:15Z"/>
    <s v="5bd"/>
    <s v="Faturado"/>
    <s v="2024-10-24 09:25:25Z"/>
    <s v="cpc"/>
    <s v="google"/>
    <m/>
    <x v="0"/>
    <s v="Mastercard"/>
    <n v="5"/>
    <n v="134.6"/>
    <n v="1"/>
    <n v="142796"/>
    <s v="/10/76/79/87/"/>
    <x v="0"/>
    <x v="0"/>
    <n v="34.9"/>
    <n v="34.9"/>
    <s v="34.9"/>
    <s v="/sabonete-liquido-intimo-oleo-de-coco-aloe-vera-150-ml/p"/>
    <m/>
    <m/>
    <m/>
    <m/>
    <s v="1.42"/>
    <n v="0"/>
    <s v="134.6"/>
    <s v="-185.3"/>
    <s v="Esquenta com 65% OFF, Frete grátis"/>
    <m/>
    <m/>
    <s v="AK592730205BR"/>
    <s v="tfddmr"/>
    <m/>
    <s v="Piatan"/>
    <s v="Obsolete"/>
    <m/>
    <m/>
    <m/>
    <m/>
    <m/>
    <s v="pagarme"/>
    <n v="296687"/>
    <n v="3405900407"/>
    <n v="3405900407"/>
    <n v="534696"/>
    <n v="9781"/>
    <m/>
    <m/>
    <m/>
    <m/>
    <m/>
    <s v="2024-10-18 11:16:13Z"/>
    <m/>
    <m/>
    <s v="624F572E5E784C16B50764AA0E42918E"/>
    <s v="7E49855923A0412080C5A51CF1712605"/>
    <m/>
    <n v="1"/>
    <m/>
    <s v="false"/>
    <n v="0"/>
    <s v="NA"/>
    <s v="NA"/>
    <s v="BRL"/>
    <m/>
    <s v="003002983"/>
    <s v="BRA"/>
    <s v="003002983"/>
    <m/>
    <s v="Faturado"/>
    <m/>
  </r>
  <r>
    <s v="Marketplace"/>
    <x v="188"/>
    <n v="514357"/>
    <d v="2024-10-18T00:00:00"/>
    <x v="188"/>
    <s v="Erica"/>
    <s v="Balbino"/>
    <n v="94639167920"/>
    <s v="erica_balbino@hotmail.com"/>
    <n v="5543999699434"/>
    <s v="PR"/>
    <s v="Sengés"/>
    <n v="5130220799001"/>
    <s v="residential"/>
    <s v="Erica Balbino"/>
    <s v="Rua Vereador Francisco Maia"/>
    <n v="36"/>
    <s v="Fundos"/>
    <s v="Centro"/>
    <m/>
    <s v="84220-000"/>
    <s v="Jadlog"/>
    <s v="PN Jadlog2"/>
    <s v="2024-10-28 10:37:09Z"/>
    <s v="6bd"/>
    <s v="Faturado"/>
    <s v="2024-10-21 15:26:55Z"/>
    <s v="email"/>
    <s v="fidelizarmais"/>
    <s v="saldodepontos"/>
    <x v="0"/>
    <s v="Mastercard"/>
    <n v="3"/>
    <n v="99.84"/>
    <n v="2"/>
    <n v="2201"/>
    <s v="/10/76/78/223/"/>
    <x v="17"/>
    <x v="17"/>
    <n v="49.9"/>
    <n v="17.46"/>
    <s v="34.92"/>
    <s v="/shampoo-hidrata-para-cabelos-ressecados-e-com-quimica-300ml/p"/>
    <m/>
    <m/>
    <m/>
    <m/>
    <s v="4.89"/>
    <n v="0"/>
    <s v="99.84"/>
    <s v="-107.6"/>
    <s v="Esquenta com 65% OFF, Frete grátis"/>
    <m/>
    <m/>
    <s v="06367100008812"/>
    <s v="tfddmr"/>
    <m/>
    <s v="Piatan"/>
    <s v="Obsolete"/>
    <m/>
    <m/>
    <m/>
    <m/>
    <m/>
    <s v="pagarme"/>
    <n v="703187"/>
    <n v="3405714188"/>
    <n v="3405714188"/>
    <n v="550209"/>
    <s v="0546"/>
    <m/>
    <m/>
    <m/>
    <m/>
    <m/>
    <s v="2024-10-18 10:37:09Z"/>
    <m/>
    <m/>
    <s v="8DFF8D26477840BAA40853E62978BEE8"/>
    <s v="45B19759058E44D7B9B582C49D6FA795"/>
    <m/>
    <n v="1"/>
    <m/>
    <s v="false"/>
    <n v="0"/>
    <s v="NA"/>
    <s v="NA"/>
    <s v="BRL"/>
    <m/>
    <s v="003002894"/>
    <s v="BRA"/>
    <s v="003002894"/>
    <m/>
    <s v="Faturado"/>
    <m/>
  </r>
  <r>
    <s v="Marketplace"/>
    <x v="188"/>
    <n v="514357"/>
    <d v="2024-10-18T00:00:00"/>
    <x v="188"/>
    <s v="Erica"/>
    <s v="Balbino"/>
    <n v="94639167920"/>
    <s v="erica_balbino@hotmail.com"/>
    <n v="5543999699434"/>
    <s v="PR"/>
    <s v="Sengés"/>
    <n v="5130220799001"/>
    <s v="residential"/>
    <s v="Erica Balbino"/>
    <s v="Rua Vereador Francisco Maia"/>
    <n v="36"/>
    <s v="Fundos"/>
    <s v="Centro"/>
    <m/>
    <s v="84220-000"/>
    <s v="Jadlog"/>
    <s v="PN Jadlog2"/>
    <s v="2024-10-28 10:37:09Z"/>
    <s v="6bd"/>
    <s v="Faturado"/>
    <s v="2024-10-21 15:26:55Z"/>
    <s v="email"/>
    <s v="fidelizarmais"/>
    <s v="saldodepontos"/>
    <x v="0"/>
    <s v="Mastercard"/>
    <n v="3"/>
    <n v="99.84"/>
    <n v="6"/>
    <n v="142807"/>
    <s v="/10/76/82/96/"/>
    <x v="15"/>
    <x v="15"/>
    <n v="6.99"/>
    <n v="6.99"/>
    <s v="41.94"/>
    <s v="/mini-protetor-facial-sunveg-5g/p"/>
    <m/>
    <m/>
    <m/>
    <m/>
    <s v="14.66"/>
    <n v="0"/>
    <s v="99.84"/>
    <s v="-107.6"/>
    <s v="Esquenta com 65% OFF, Frete grátis"/>
    <m/>
    <m/>
    <s v="06367100008812"/>
    <s v="tfddmr"/>
    <m/>
    <s v="Piatan"/>
    <s v="Obsolete"/>
    <m/>
    <m/>
    <m/>
    <m/>
    <m/>
    <s v="pagarme"/>
    <n v="703187"/>
    <n v="3405714188"/>
    <n v="3405714188"/>
    <n v="550209"/>
    <s v="0546"/>
    <m/>
    <m/>
    <m/>
    <m/>
    <m/>
    <s v="2024-10-18 10:37:09Z"/>
    <m/>
    <m/>
    <s v="8DFF8D26477840BAA40853E62978BEE8"/>
    <s v="45B19759058E44D7B9B582C49D6FA795"/>
    <m/>
    <n v="1"/>
    <m/>
    <s v="false"/>
    <n v="0"/>
    <s v="NA"/>
    <s v="NA"/>
    <s v="BRL"/>
    <m/>
    <s v="003002894"/>
    <s v="BRA"/>
    <s v="003002894"/>
    <m/>
    <s v="Faturado"/>
    <m/>
  </r>
  <r>
    <s v="Marketplace"/>
    <x v="188"/>
    <n v="514357"/>
    <d v="2024-10-18T00:00:00"/>
    <x v="188"/>
    <s v="Erica"/>
    <s v="Balbino"/>
    <n v="94639167920"/>
    <s v="erica_balbino@hotmail.com"/>
    <n v="5543999699434"/>
    <s v="PR"/>
    <s v="Sengés"/>
    <n v="5130220799001"/>
    <s v="residential"/>
    <s v="Erica Balbino"/>
    <s v="Rua Vereador Francisco Maia"/>
    <n v="36"/>
    <s v="Fundos"/>
    <s v="Centro"/>
    <m/>
    <s v="84220-000"/>
    <s v="Jadlog"/>
    <s v="PN Jadlog2"/>
    <s v="2024-10-28 10:37:09Z"/>
    <s v="6bd"/>
    <s v="Faturado"/>
    <s v="2024-10-21 15:26:55Z"/>
    <s v="email"/>
    <s v="fidelizarmais"/>
    <s v="saldodepontos"/>
    <x v="0"/>
    <s v="Mastercard"/>
    <n v="3"/>
    <n v="99.84"/>
    <n v="1"/>
    <n v="1110"/>
    <s v="/10/76/79/89/"/>
    <x v="3"/>
    <x v="3"/>
    <n v="21.9"/>
    <n v="7.66"/>
    <s v="7.66"/>
    <s v="/gel-dental-natural-de-hortela-com-gengibre-e-melaleuca-90g/p"/>
    <m/>
    <m/>
    <m/>
    <m/>
    <s v="2.44"/>
    <n v="0"/>
    <s v="99.84"/>
    <s v="-107.6"/>
    <s v="Esquenta com 65% OFF, Frete grátis"/>
    <m/>
    <m/>
    <s v="06367100008812"/>
    <s v="tfddmr"/>
    <m/>
    <s v="Piatan"/>
    <s v="Obsolete"/>
    <m/>
    <m/>
    <m/>
    <m/>
    <m/>
    <s v="pagarme"/>
    <n v="703187"/>
    <n v="3405714188"/>
    <n v="3405714188"/>
    <n v="550209"/>
    <s v="0546"/>
    <m/>
    <m/>
    <m/>
    <m/>
    <m/>
    <s v="2024-10-18 10:37:09Z"/>
    <m/>
    <m/>
    <s v="8DFF8D26477840BAA40853E62978BEE8"/>
    <s v="45B19759058E44D7B9B582C49D6FA795"/>
    <m/>
    <n v="1"/>
    <m/>
    <s v="false"/>
    <n v="0"/>
    <s v="NA"/>
    <s v="NA"/>
    <s v="BRL"/>
    <m/>
    <s v="003002894"/>
    <s v="BRA"/>
    <s v="003002894"/>
    <m/>
    <s v="Faturado"/>
    <m/>
  </r>
  <r>
    <s v="Marketplace"/>
    <x v="188"/>
    <n v="514357"/>
    <d v="2024-10-18T00:00:00"/>
    <x v="188"/>
    <s v="Erica"/>
    <s v="Balbino"/>
    <n v="94639167920"/>
    <s v="erica_balbino@hotmail.com"/>
    <n v="5543999699434"/>
    <s v="PR"/>
    <s v="Sengés"/>
    <n v="5130220799001"/>
    <s v="residential"/>
    <s v="Erica Balbino"/>
    <s v="Rua Vereador Francisco Maia"/>
    <n v="36"/>
    <s v="Fundos"/>
    <s v="Centro"/>
    <m/>
    <s v="84220-000"/>
    <s v="Jadlog"/>
    <s v="PN Jadlog2"/>
    <s v="2024-10-28 10:37:09Z"/>
    <s v="6bd"/>
    <s v="Faturado"/>
    <s v="2024-10-21 15:26:55Z"/>
    <s v="email"/>
    <s v="fidelizarmais"/>
    <s v="saldodepontos"/>
    <x v="0"/>
    <s v="Mastercard"/>
    <n v="3"/>
    <n v="99.84"/>
    <n v="1"/>
    <n v="1006"/>
    <s v="/10/76/79/89/"/>
    <x v="2"/>
    <x v="2"/>
    <n v="21.9"/>
    <n v="7.66"/>
    <s v="7.66"/>
    <s v="/gel-dental-natural-de-roma-e-melaleuca-90g/p"/>
    <m/>
    <m/>
    <m/>
    <m/>
    <s v="2.44"/>
    <n v="0"/>
    <s v="99.84"/>
    <s v="-107.6"/>
    <s v="Esquenta com 65% OFF, Frete grátis"/>
    <m/>
    <m/>
    <s v="06367100008812"/>
    <s v="tfddmr"/>
    <m/>
    <s v="Piatan"/>
    <s v="Obsolete"/>
    <m/>
    <m/>
    <m/>
    <m/>
    <m/>
    <s v="pagarme"/>
    <n v="703187"/>
    <n v="3405714188"/>
    <n v="3405714188"/>
    <n v="550209"/>
    <s v="0546"/>
    <m/>
    <m/>
    <m/>
    <m/>
    <m/>
    <s v="2024-10-18 10:37:09Z"/>
    <m/>
    <m/>
    <s v="8DFF8D26477840BAA40853E62978BEE8"/>
    <s v="45B19759058E44D7B9B582C49D6FA795"/>
    <m/>
    <n v="1"/>
    <m/>
    <s v="false"/>
    <n v="0"/>
    <s v="NA"/>
    <s v="NA"/>
    <s v="BRL"/>
    <m/>
    <s v="003002894"/>
    <s v="BRA"/>
    <s v="003002894"/>
    <m/>
    <s v="Faturado"/>
    <m/>
  </r>
  <r>
    <s v="Marketplace"/>
    <x v="188"/>
    <n v="514357"/>
    <d v="2024-10-18T00:00:00"/>
    <x v="188"/>
    <s v="Erica"/>
    <s v="Balbino"/>
    <n v="94639167920"/>
    <s v="erica_balbino@hotmail.com"/>
    <n v="5543999699434"/>
    <s v="PR"/>
    <s v="Sengés"/>
    <n v="5130220799001"/>
    <s v="residential"/>
    <s v="Erica Balbino"/>
    <s v="Rua Vereador Francisco Maia"/>
    <n v="36"/>
    <s v="Fundos"/>
    <s v="Centro"/>
    <m/>
    <s v="84220-000"/>
    <s v="Jadlog"/>
    <s v="PN Jadlog2"/>
    <s v="2024-10-28 10:37:09Z"/>
    <s v="6bd"/>
    <s v="Faturado"/>
    <s v="2024-10-21 15:26:55Z"/>
    <s v="email"/>
    <s v="fidelizarmais"/>
    <s v="saldodepontos"/>
    <x v="0"/>
    <s v="Mastercard"/>
    <n v="3"/>
    <n v="99.84"/>
    <n v="1"/>
    <n v="1111"/>
    <s v="/10/76/79/89/"/>
    <x v="6"/>
    <x v="6"/>
    <n v="21.9"/>
    <n v="7.66"/>
    <s v="7.66"/>
    <s v="/gel-dental-natural-de-carvao-ativado-90g/p"/>
    <m/>
    <m/>
    <m/>
    <m/>
    <s v="2.44"/>
    <n v="0"/>
    <s v="99.84"/>
    <s v="-107.6"/>
    <s v="Esquenta com 65% OFF, Frete grátis"/>
    <m/>
    <m/>
    <s v="06367100008812"/>
    <s v="tfddmr"/>
    <m/>
    <s v="Piatan"/>
    <s v="Obsolete"/>
    <m/>
    <m/>
    <m/>
    <m/>
    <m/>
    <s v="pagarme"/>
    <n v="703187"/>
    <n v="3405714188"/>
    <n v="3405714188"/>
    <n v="550209"/>
    <s v="0546"/>
    <m/>
    <m/>
    <m/>
    <m/>
    <m/>
    <s v="2024-10-18 10:37:09Z"/>
    <m/>
    <m/>
    <s v="8DFF8D26477840BAA40853E62978BEE8"/>
    <s v="45B19759058E44D7B9B582C49D6FA795"/>
    <m/>
    <n v="1"/>
    <m/>
    <s v="false"/>
    <n v="0"/>
    <s v="NA"/>
    <s v="NA"/>
    <s v="BRL"/>
    <m/>
    <s v="003002894"/>
    <s v="BRA"/>
    <s v="003002894"/>
    <m/>
    <s v="Faturado"/>
    <m/>
  </r>
  <r>
    <s v="Marketplace"/>
    <x v="189"/>
    <n v="514355"/>
    <d v="2024-10-18T00:00:00"/>
    <x v="189"/>
    <s v="Elise"/>
    <s v="Piasson"/>
    <s v="04560907978"/>
    <s v="elisepiasson@gmail.com"/>
    <n v="5541992290099"/>
    <s v="PR"/>
    <s v="Curitiba"/>
    <n v="5187774668520"/>
    <s v="residential"/>
    <s v="Elise"/>
    <s v="Avenida Silva Jardim"/>
    <n v="296"/>
    <s v="ap 102"/>
    <s v="Rebouças"/>
    <m/>
    <s v="80230-000"/>
    <s v="Jadlog"/>
    <s v="PN Jadlog2"/>
    <s v="2024-10-24 10:34:50Z"/>
    <s v="4bd"/>
    <s v="Faturado"/>
    <s v="2024-10-21 15:26:56Z"/>
    <m/>
    <m/>
    <m/>
    <x v="2"/>
    <s v="Mastercard"/>
    <n v="2"/>
    <n v="195.5"/>
    <n v="7"/>
    <n v="1006"/>
    <s v="/10/76/79/89/"/>
    <x v="2"/>
    <x v="2"/>
    <n v="21.9"/>
    <n v="7.43"/>
    <s v="52.01"/>
    <s v="/gel-dental-natural-de-roma-e-melaleuca-90g/p"/>
    <m/>
    <m/>
    <m/>
    <m/>
    <s v="9.48"/>
    <n v="0"/>
    <s v="195.5"/>
    <s v="-380.6"/>
    <s v="Esquenta com 65% OFF, Livelo, Frete grátis"/>
    <m/>
    <m/>
    <s v="06367100008813"/>
    <s v="tfddmr"/>
    <m/>
    <s v="Piatan"/>
    <s v="Obsolete"/>
    <m/>
    <m/>
    <m/>
    <m/>
    <m/>
    <s v="pagarme"/>
    <n v="358618"/>
    <n v="3405703679"/>
    <n v="3405703679"/>
    <n v="554762"/>
    <n v="5587"/>
    <m/>
    <m/>
    <m/>
    <m/>
    <m/>
    <s v="2024-10-18 10:34:49Z"/>
    <m/>
    <m/>
    <s v="8CD449281F29406CA91A869B2AD6FA23"/>
    <s v="7848FBFC32F24E88AEC9B148A85BDEA1"/>
    <m/>
    <n v="1"/>
    <m/>
    <s v="false"/>
    <n v="0"/>
    <s v="NA"/>
    <s v="NA"/>
    <s v="BRL"/>
    <m/>
    <s v="003002895"/>
    <s v="BRA"/>
    <s v="003002895"/>
    <m/>
    <s v="Faturado"/>
    <m/>
  </r>
  <r>
    <s v="Marketplace"/>
    <x v="189"/>
    <n v="514355"/>
    <d v="2024-10-18T00:00:00"/>
    <x v="189"/>
    <s v="Elise"/>
    <s v="Piasson"/>
    <s v="04560907978"/>
    <s v="elisepiasson@gmail.com"/>
    <n v="5541992290099"/>
    <s v="PR"/>
    <s v="Curitiba"/>
    <n v="5187774668520"/>
    <s v="residential"/>
    <s v="Elise"/>
    <s v="Avenida Silva Jardim"/>
    <n v="296"/>
    <s v="ap 102"/>
    <s v="Rebouças"/>
    <m/>
    <s v="80230-000"/>
    <s v="Jadlog"/>
    <s v="PN Jadlog2"/>
    <s v="2024-10-24 10:34:50Z"/>
    <s v="4bd"/>
    <s v="Faturado"/>
    <s v="2024-10-21 15:26:56Z"/>
    <m/>
    <m/>
    <m/>
    <x v="2"/>
    <s v="Mastercard"/>
    <n v="2"/>
    <n v="195.5"/>
    <n v="7"/>
    <n v="1110"/>
    <s v="/10/76/79/89/"/>
    <x v="3"/>
    <x v="3"/>
    <n v="21.9"/>
    <n v="7.43"/>
    <s v="52.01"/>
    <s v="/gel-dental-natural-de-hortela-com-gengibre-e-melaleuca-90g/p"/>
    <m/>
    <m/>
    <m/>
    <m/>
    <s v="9.49"/>
    <n v="0"/>
    <s v="195.5"/>
    <s v="-380.6"/>
    <s v="Esquenta com 65% OFF, Livelo, Frete grátis"/>
    <m/>
    <m/>
    <s v="06367100008813"/>
    <s v="tfddmr"/>
    <m/>
    <s v="Piatan"/>
    <s v="Obsolete"/>
    <m/>
    <m/>
    <m/>
    <m/>
    <m/>
    <s v="pagarme"/>
    <n v="358618"/>
    <n v="3405703679"/>
    <n v="3405703679"/>
    <n v="554762"/>
    <n v="5587"/>
    <m/>
    <m/>
    <m/>
    <m/>
    <m/>
    <s v="2024-10-18 10:34:49Z"/>
    <m/>
    <m/>
    <s v="8CD449281F29406CA91A869B2AD6FA23"/>
    <s v="7848FBFC32F24E88AEC9B148A85BDEA1"/>
    <m/>
    <n v="1"/>
    <m/>
    <s v="false"/>
    <n v="0"/>
    <s v="NA"/>
    <s v="NA"/>
    <s v="BRL"/>
    <m/>
    <s v="003002895"/>
    <s v="BRA"/>
    <s v="003002895"/>
    <m/>
    <s v="Faturado"/>
    <m/>
  </r>
  <r>
    <s v="Marketplace"/>
    <x v="189"/>
    <n v="514355"/>
    <d v="2024-10-18T00:00:00"/>
    <x v="189"/>
    <s v="Elise"/>
    <s v="Piasson"/>
    <s v="04560907978"/>
    <s v="elisepiasson@gmail.com"/>
    <n v="5541992290099"/>
    <s v="PR"/>
    <s v="Curitiba"/>
    <n v="5187774668520"/>
    <s v="residential"/>
    <s v="Elise"/>
    <s v="Avenida Silva Jardim"/>
    <n v="296"/>
    <s v="ap 102"/>
    <s v="Rebouças"/>
    <m/>
    <s v="80230-000"/>
    <s v="Jadlog"/>
    <s v="PN Jadlog2"/>
    <s v="2024-10-24 10:34:50Z"/>
    <s v="4bd"/>
    <s v="Faturado"/>
    <s v="2024-10-21 15:26:56Z"/>
    <m/>
    <m/>
    <m/>
    <x v="2"/>
    <s v="Mastercard"/>
    <n v="2"/>
    <n v="195.5"/>
    <n v="3"/>
    <n v="2201"/>
    <s v="/10/76/78/223/"/>
    <x v="17"/>
    <x v="17"/>
    <n v="49.9"/>
    <n v="16.940000000000001"/>
    <s v="50.82"/>
    <s v="/shampoo-hidrata-para-cabelos-ressecados-e-com-quimica-300ml/p"/>
    <m/>
    <m/>
    <m/>
    <m/>
    <s v="4.07"/>
    <n v="0"/>
    <s v="195.5"/>
    <s v="-380.6"/>
    <s v="Esquenta com 65% OFF, Livelo, Frete grátis"/>
    <m/>
    <m/>
    <s v="06367100008813"/>
    <s v="tfddmr"/>
    <m/>
    <s v="Piatan"/>
    <s v="Obsolete"/>
    <m/>
    <m/>
    <m/>
    <m/>
    <m/>
    <s v="pagarme"/>
    <n v="358618"/>
    <n v="3405703679"/>
    <n v="3405703679"/>
    <n v="554762"/>
    <n v="5587"/>
    <m/>
    <m/>
    <m/>
    <m/>
    <m/>
    <s v="2024-10-18 10:34:49Z"/>
    <m/>
    <m/>
    <s v="8CD449281F29406CA91A869B2AD6FA23"/>
    <s v="7848FBFC32F24E88AEC9B148A85BDEA1"/>
    <m/>
    <n v="1"/>
    <m/>
    <s v="false"/>
    <n v="0"/>
    <s v="NA"/>
    <s v="NA"/>
    <s v="BRL"/>
    <m/>
    <s v="003002895"/>
    <s v="BRA"/>
    <s v="003002895"/>
    <m/>
    <s v="Faturado"/>
    <m/>
  </r>
  <r>
    <s v="Marketplace"/>
    <x v="189"/>
    <n v="514355"/>
    <d v="2024-10-18T00:00:00"/>
    <x v="189"/>
    <s v="Elise"/>
    <s v="Piasson"/>
    <s v="04560907978"/>
    <s v="elisepiasson@gmail.com"/>
    <n v="5541992290099"/>
    <s v="PR"/>
    <s v="Curitiba"/>
    <n v="5187774668520"/>
    <s v="residential"/>
    <s v="Elise"/>
    <s v="Avenida Silva Jardim"/>
    <n v="296"/>
    <s v="ap 102"/>
    <s v="Rebouças"/>
    <m/>
    <s v="80230-000"/>
    <s v="Jadlog"/>
    <s v="PN Jadlog2"/>
    <s v="2024-10-24 10:34:50Z"/>
    <s v="4bd"/>
    <s v="Faturado"/>
    <s v="2024-10-21 15:26:56Z"/>
    <m/>
    <m/>
    <m/>
    <x v="2"/>
    <s v="Mastercard"/>
    <n v="2"/>
    <n v="195.5"/>
    <n v="2"/>
    <n v="2103"/>
    <s v="/10/76/78/221/"/>
    <x v="14"/>
    <x v="14"/>
    <n v="59.9"/>
    <n v="20.329999999999998"/>
    <s v="40.66"/>
    <s v="/mascara-capilar-detox-piatan-280g/p"/>
    <m/>
    <m/>
    <m/>
    <m/>
    <s v="2.75"/>
    <n v="0"/>
    <s v="195.5"/>
    <s v="-380.6"/>
    <s v="Esquenta com 65% OFF, Livelo, Frete grátis"/>
    <m/>
    <m/>
    <s v="06367100008813"/>
    <s v="tfddmr"/>
    <m/>
    <s v="Piatan"/>
    <s v="Obsolete"/>
    <m/>
    <m/>
    <m/>
    <m/>
    <m/>
    <s v="pagarme"/>
    <n v="358618"/>
    <n v="3405703679"/>
    <n v="3405703679"/>
    <n v="554762"/>
    <n v="5587"/>
    <m/>
    <m/>
    <m/>
    <m/>
    <m/>
    <s v="2024-10-18 10:34:49Z"/>
    <m/>
    <m/>
    <s v="8CD449281F29406CA91A869B2AD6FA23"/>
    <s v="7848FBFC32F24E88AEC9B148A85BDEA1"/>
    <m/>
    <n v="1"/>
    <m/>
    <s v="false"/>
    <n v="0"/>
    <s v="NA"/>
    <s v="NA"/>
    <s v="BRL"/>
    <m/>
    <s v="003002895"/>
    <s v="BRA"/>
    <s v="003002895"/>
    <m/>
    <s v="Faturado"/>
    <m/>
  </r>
  <r>
    <s v="Marketplace"/>
    <x v="190"/>
    <n v="514343"/>
    <d v="2024-10-18T00:00:00"/>
    <x v="190"/>
    <s v="Anna Karina"/>
    <s v="Gonçalves"/>
    <n v="90449959104"/>
    <s v="casamentoedueanna@gmail.com"/>
    <n v="5561981463887"/>
    <s v="DF"/>
    <s v="Brasília"/>
    <n v="5187757254687"/>
    <s v="residential"/>
    <s v="Anna Karina Gonçalves"/>
    <s v="Quadra 207"/>
    <s v="09"/>
    <s v="apto 701-A - Ed Refinatto "/>
    <s v="Sul (Águas Claras)"/>
    <m/>
    <s v="71926-250"/>
    <s v="PAC"/>
    <s v="PN Correios PAC"/>
    <s v="2024-10-25 08:54:46Z"/>
    <s v="5bd"/>
    <s v="Faturado"/>
    <s v="2024-10-21 16:29:15Z"/>
    <s v="cpc_institucional"/>
    <s v="google"/>
    <m/>
    <x v="0"/>
    <s v="Pix"/>
    <n v="1"/>
    <n v="91.91"/>
    <n v="1"/>
    <n v="1006"/>
    <s v="/10/76/79/89/"/>
    <x v="2"/>
    <x v="2"/>
    <n v="21.9"/>
    <n v="6.89"/>
    <s v="6.89"/>
    <s v="/gel-dental-natural-de-roma-e-melaleuca-90g/p"/>
    <m/>
    <m/>
    <m/>
    <m/>
    <s v="3.85"/>
    <s v="3.85"/>
    <s v="91.91"/>
    <s v="-55.18"/>
    <s v="Esquenta com 65% OFF, A Vista"/>
    <m/>
    <m/>
    <s v="AK583529874BR"/>
    <s v="tfddmr"/>
    <m/>
    <s v="Piatan"/>
    <s v="Obsolete"/>
    <m/>
    <m/>
    <m/>
    <m/>
    <m/>
    <s v="pagarme"/>
    <m/>
    <n v="3405263375"/>
    <m/>
    <m/>
    <m/>
    <m/>
    <m/>
    <m/>
    <m/>
    <m/>
    <s v="2024-10-18 08:54:46Z"/>
    <m/>
    <m/>
    <s v="8510D61EE1E74794918101D372D6AB95"/>
    <s v="232EB74D0CDE4C74ADC101D3D78C9554"/>
    <m/>
    <n v="1"/>
    <m/>
    <s v="false"/>
    <n v="0"/>
    <s v="NA"/>
    <s v="NA"/>
    <s v="BRL"/>
    <m/>
    <s v="003002910"/>
    <s v="BRA"/>
    <s v="003002910"/>
    <m/>
    <s v="Faturado"/>
    <m/>
  </r>
  <r>
    <s v="Marketplace"/>
    <x v="190"/>
    <n v="514343"/>
    <d v="2024-10-18T00:00:00"/>
    <x v="190"/>
    <s v="Anna Karina"/>
    <s v="Gonçalves"/>
    <n v="90449959104"/>
    <s v="casamentoedueanna@gmail.com"/>
    <n v="5561981463887"/>
    <s v="DF"/>
    <s v="Brasília"/>
    <n v="5187757254687"/>
    <s v="residential"/>
    <s v="Anna Karina Gonçalves"/>
    <s v="Quadra 207"/>
    <s v="09"/>
    <s v="apto 701-A - Ed Refinatto "/>
    <s v="Sul (Águas Claras)"/>
    <m/>
    <s v="71926-250"/>
    <s v="PAC"/>
    <s v="PN Correios PAC"/>
    <s v="2024-10-25 08:54:46Z"/>
    <s v="5bd"/>
    <s v="Faturado"/>
    <s v="2024-10-21 16:29:15Z"/>
    <s v="cpc_institucional"/>
    <s v="google"/>
    <m/>
    <x v="0"/>
    <s v="Pix"/>
    <n v="1"/>
    <n v="91.91"/>
    <n v="1"/>
    <n v="2201"/>
    <s v="/10/76/78/223/"/>
    <x v="17"/>
    <x v="17"/>
    <n v="49.9"/>
    <n v="15.71"/>
    <s v="15.71"/>
    <s v="/shampoo-hidrata-para-cabelos-ressecados-e-com-quimica-300ml/p"/>
    <m/>
    <m/>
    <m/>
    <m/>
    <s v="3.85"/>
    <s v="3.85"/>
    <s v="91.91"/>
    <s v="-55.18"/>
    <s v="Esquenta com 65% OFF, A Vista"/>
    <m/>
    <m/>
    <s v="AK583529874BR"/>
    <s v="tfddmr"/>
    <m/>
    <s v="Piatan"/>
    <s v="Obsolete"/>
    <m/>
    <m/>
    <m/>
    <m/>
    <m/>
    <s v="pagarme"/>
    <m/>
    <n v="3405263375"/>
    <m/>
    <m/>
    <m/>
    <m/>
    <m/>
    <m/>
    <m/>
    <m/>
    <s v="2024-10-18 08:54:46Z"/>
    <m/>
    <m/>
    <s v="8510D61EE1E74794918101D372D6AB95"/>
    <s v="232EB74D0CDE4C74ADC101D3D78C9554"/>
    <m/>
    <n v="1"/>
    <m/>
    <s v="false"/>
    <n v="0"/>
    <s v="NA"/>
    <s v="NA"/>
    <s v="BRL"/>
    <m/>
    <s v="003002910"/>
    <s v="BRA"/>
    <s v="003002910"/>
    <m/>
    <s v="Faturado"/>
    <m/>
  </r>
  <r>
    <s v="Marketplace"/>
    <x v="190"/>
    <n v="514343"/>
    <d v="2024-10-18T00:00:00"/>
    <x v="190"/>
    <s v="Anna Karina"/>
    <s v="Gonçalves"/>
    <n v="90449959104"/>
    <s v="casamentoedueanna@gmail.com"/>
    <n v="5561981463887"/>
    <s v="DF"/>
    <s v="Brasília"/>
    <n v="5187757254687"/>
    <s v="residential"/>
    <s v="Anna Karina Gonçalves"/>
    <s v="Quadra 207"/>
    <s v="09"/>
    <s v="apto 701-A - Ed Refinatto "/>
    <s v="Sul (Águas Claras)"/>
    <m/>
    <s v="71926-250"/>
    <s v="PAC"/>
    <s v="PN Correios PAC"/>
    <s v="2024-10-25 08:54:46Z"/>
    <s v="5bd"/>
    <s v="Faturado"/>
    <s v="2024-10-21 16:29:15Z"/>
    <s v="cpc_institucional"/>
    <s v="google"/>
    <m/>
    <x v="0"/>
    <s v="Pix"/>
    <n v="1"/>
    <n v="91.91"/>
    <n v="1"/>
    <n v="1403"/>
    <s v="/10/76/79/88/"/>
    <x v="19"/>
    <x v="19"/>
    <n v="29.9"/>
    <n v="26.91"/>
    <s v="26.91"/>
    <s v="/desodorante-roll-on-feminino-75ml/p"/>
    <m/>
    <m/>
    <m/>
    <m/>
    <s v="3.89"/>
    <s v="3.89"/>
    <s v="91.91"/>
    <s v="-55.18"/>
    <s v="Esquenta com 65% OFF, A Vista"/>
    <m/>
    <m/>
    <s v="AK583529874BR"/>
    <s v="tfddmr"/>
    <m/>
    <s v="Piatan"/>
    <s v="Obsolete"/>
    <m/>
    <m/>
    <m/>
    <m/>
    <m/>
    <s v="pagarme"/>
    <m/>
    <n v="3405263375"/>
    <m/>
    <m/>
    <m/>
    <m/>
    <m/>
    <m/>
    <m/>
    <m/>
    <s v="2024-10-18 08:54:46Z"/>
    <m/>
    <m/>
    <s v="8510D61EE1E74794918101D372D6AB95"/>
    <s v="232EB74D0CDE4C74ADC101D3D78C9554"/>
    <m/>
    <n v="1"/>
    <m/>
    <s v="false"/>
    <n v="0"/>
    <s v="NA"/>
    <s v="NA"/>
    <s v="BRL"/>
    <m/>
    <s v="003002910"/>
    <s v="BRA"/>
    <s v="003002910"/>
    <m/>
    <s v="Faturado"/>
    <m/>
  </r>
  <r>
    <s v="Marketplace"/>
    <x v="190"/>
    <n v="514343"/>
    <d v="2024-10-18T00:00:00"/>
    <x v="190"/>
    <s v="Anna Karina"/>
    <s v="Gonçalves"/>
    <n v="90449959104"/>
    <s v="casamentoedueanna@gmail.com"/>
    <n v="5561981463887"/>
    <s v="DF"/>
    <s v="Brasília"/>
    <n v="5187757254687"/>
    <s v="residential"/>
    <s v="Anna Karina Gonçalves"/>
    <s v="Quadra 207"/>
    <s v="09"/>
    <s v="apto 701-A - Ed Refinatto "/>
    <s v="Sul (Águas Claras)"/>
    <m/>
    <s v="71926-250"/>
    <s v="PAC"/>
    <s v="PN Correios PAC"/>
    <s v="2024-10-25 08:54:46Z"/>
    <s v="5bd"/>
    <s v="Faturado"/>
    <s v="2024-10-21 16:29:15Z"/>
    <s v="cpc_institucional"/>
    <s v="google"/>
    <m/>
    <x v="0"/>
    <s v="Pix"/>
    <n v="1"/>
    <n v="91.91"/>
    <n v="1"/>
    <n v="5103"/>
    <s v="/10/76/79/88/"/>
    <x v="29"/>
    <x v="29"/>
    <n v="29.9"/>
    <n v="26.91"/>
    <s v="26.91"/>
    <s v="/desodorante-roll-on-masculino-75ml/p"/>
    <m/>
    <m/>
    <m/>
    <m/>
    <s v="3.9"/>
    <s v="3.9"/>
    <s v="91.91"/>
    <s v="-55.18"/>
    <s v="Esquenta com 65% OFF, A Vista"/>
    <m/>
    <m/>
    <s v="AK583529874BR"/>
    <s v="tfddmr"/>
    <m/>
    <s v="Piatan"/>
    <s v="Obsolete"/>
    <m/>
    <m/>
    <m/>
    <m/>
    <m/>
    <s v="pagarme"/>
    <m/>
    <n v="3405263375"/>
    <m/>
    <m/>
    <m/>
    <m/>
    <m/>
    <m/>
    <m/>
    <m/>
    <s v="2024-10-18 08:54:46Z"/>
    <m/>
    <m/>
    <s v="8510D61EE1E74794918101D372D6AB95"/>
    <s v="232EB74D0CDE4C74ADC101D3D78C9554"/>
    <m/>
    <n v="1"/>
    <m/>
    <s v="false"/>
    <n v="0"/>
    <s v="NA"/>
    <s v="NA"/>
    <s v="BRL"/>
    <m/>
    <s v="003002910"/>
    <s v="BRA"/>
    <s v="003002910"/>
    <m/>
    <s v="Faturado"/>
    <m/>
  </r>
  <r>
    <s v="Marketplace"/>
    <x v="191"/>
    <n v="514341"/>
    <d v="2024-10-18T00:00:00"/>
    <x v="191"/>
    <s v="Camila"/>
    <s v="Petrolli"/>
    <s v="05198438944"/>
    <s v="k_myla@yahoo.com.br"/>
    <n v="5548991293334"/>
    <s v="SC"/>
    <s v="Florianópolis"/>
    <n v="5131755294471"/>
    <s v="residential"/>
    <s v="Camila Petrolli"/>
    <s v="Rua Altamiro Guimarães"/>
    <n v="410"/>
    <s v="Ap 901 A"/>
    <s v="Centro"/>
    <m/>
    <s v="88015-510"/>
    <s v="Jadlog"/>
    <s v="PN Jadlog2"/>
    <s v="2024-10-24 08:00:00Z"/>
    <s v="4bd"/>
    <s v="Faturado"/>
    <s v="2024-10-18 14:06:06Z"/>
    <s v="cpc"/>
    <s v="meta"/>
    <s v="[GE] [Vendas] Remarketing"/>
    <x v="0"/>
    <s v="Visa"/>
    <n v="1"/>
    <n v="149.82"/>
    <n v="15"/>
    <n v="1110"/>
    <s v="/10/76/79/89/"/>
    <x v="3"/>
    <x v="3"/>
    <n v="21.9"/>
    <n v="7.66"/>
    <s v="114.9"/>
    <s v="/gel-dental-natural-de-hortela-com-gengibre-e-melaleuca-90g/p"/>
    <m/>
    <m/>
    <m/>
    <m/>
    <s v="21.9"/>
    <n v="0"/>
    <s v="149.82"/>
    <s v="-278.48"/>
    <s v="Esquenta com 65% OFF, Frete grátis"/>
    <m/>
    <m/>
    <s v="06367100008809"/>
    <s v="tfddmr"/>
    <m/>
    <s v="Piatan"/>
    <s v="Obsolete"/>
    <m/>
    <m/>
    <m/>
    <m/>
    <m/>
    <s v="pagarme"/>
    <n v="632700"/>
    <n v="3404857911"/>
    <n v="3404857911"/>
    <n v="406669"/>
    <s v="0902"/>
    <m/>
    <m/>
    <m/>
    <m/>
    <m/>
    <s v="2024-10-18 06:03:28Z"/>
    <m/>
    <m/>
    <s v="B4E0436B58DF446BBEFEE2E628B0D04A"/>
    <s v="0F7BD01739274AF389557DE3C3E0BA50"/>
    <m/>
    <n v="1"/>
    <m/>
    <s v="false"/>
    <n v="0"/>
    <s v="NA"/>
    <s v="NA"/>
    <s v="BRL"/>
    <m/>
    <s v="003002876"/>
    <s v="BRA"/>
    <s v="003002876"/>
    <m/>
    <s v="Faturado"/>
    <m/>
  </r>
  <r>
    <s v="Marketplace"/>
    <x v="191"/>
    <n v="514341"/>
    <d v="2024-10-18T00:00:00"/>
    <x v="191"/>
    <s v="Camila"/>
    <s v="Petrolli"/>
    <s v="05198438944"/>
    <s v="k_myla@yahoo.com.br"/>
    <n v="5548991293334"/>
    <s v="SC"/>
    <s v="Florianópolis"/>
    <n v="5131755294471"/>
    <s v="residential"/>
    <s v="Camila Petrolli"/>
    <s v="Rua Altamiro Guimarães"/>
    <n v="410"/>
    <s v="Ap 901 A"/>
    <s v="Centro"/>
    <m/>
    <s v="88015-510"/>
    <s v="Jadlog"/>
    <s v="PN Jadlog2"/>
    <s v="2024-10-24 08:00:00Z"/>
    <s v="4bd"/>
    <s v="Faturado"/>
    <s v="2024-10-18 14:06:06Z"/>
    <s v="cpc"/>
    <s v="meta"/>
    <s v="[GE] [Vendas] Remarketing"/>
    <x v="0"/>
    <s v="Visa"/>
    <n v="1"/>
    <n v="149.82"/>
    <n v="2"/>
    <n v="2201"/>
    <s v="/10/76/78/223/"/>
    <x v="17"/>
    <x v="17"/>
    <n v="49.9"/>
    <n v="17.46"/>
    <s v="34.92"/>
    <s v="/shampoo-hidrata-para-cabelos-ressecados-e-com-quimica-300ml/p"/>
    <m/>
    <m/>
    <m/>
    <m/>
    <s v="2.92"/>
    <n v="0"/>
    <s v="149.82"/>
    <s v="-278.48"/>
    <s v="Esquenta com 65% OFF, Frete grátis"/>
    <m/>
    <m/>
    <s v="06367100008809"/>
    <s v="tfddmr"/>
    <m/>
    <s v="Piatan"/>
    <s v="Obsolete"/>
    <m/>
    <m/>
    <m/>
    <m/>
    <m/>
    <s v="pagarme"/>
    <n v="632700"/>
    <n v="3404857911"/>
    <n v="3404857911"/>
    <n v="406669"/>
    <s v="0902"/>
    <m/>
    <m/>
    <m/>
    <m/>
    <m/>
    <s v="2024-10-18 06:03:28Z"/>
    <m/>
    <m/>
    <s v="B4E0436B58DF446BBEFEE2E628B0D04A"/>
    <s v="0F7BD01739274AF389557DE3C3E0BA50"/>
    <m/>
    <n v="1"/>
    <m/>
    <s v="false"/>
    <n v="0"/>
    <s v="NA"/>
    <s v="NA"/>
    <s v="BRL"/>
    <m/>
    <s v="003002876"/>
    <s v="BRA"/>
    <s v="003002876"/>
    <m/>
    <s v="Faturado"/>
    <m/>
  </r>
  <r>
    <s v="Marketplace"/>
    <x v="192"/>
    <n v="514339"/>
    <d v="2024-10-18T00:00:00"/>
    <x v="192"/>
    <s v="Wesley"/>
    <s v="Nóbrega"/>
    <n v="52933962268"/>
    <s v="wesnobrega@gmail.com"/>
    <n v="5583996430309"/>
    <s v="PB"/>
    <s v="Campina Grande"/>
    <n v="5187684307035"/>
    <s v="residential"/>
    <s v="Wesley Nóbrega"/>
    <s v="Rua José Elpídio da Costa Monteiro"/>
    <n v="59"/>
    <s v="Próximo ao campo do 13"/>
    <s v="São José"/>
    <m/>
    <s v="58400-424"/>
    <s v="Jadlog"/>
    <s v="PN Jadlog2"/>
    <s v="2024-10-31 08:00:00Z"/>
    <s v="9bd"/>
    <s v="Faturado"/>
    <s v="2024-10-18 14:06:05Z"/>
    <s v="cpc"/>
    <s v="google"/>
    <m/>
    <x v="2"/>
    <s v="Mastercard"/>
    <n v="3"/>
    <n v="135.63999999999999"/>
    <n v="1"/>
    <n v="142817"/>
    <s v="/10/76/80/92/"/>
    <x v="5"/>
    <x v="5"/>
    <n v="99.9"/>
    <n v="33.909999999999997"/>
    <s v="33.91"/>
    <s v="/deo-colonia-splash-cereja-do-cerrado-120ml/p"/>
    <m/>
    <m/>
    <m/>
    <m/>
    <s v="6.95"/>
    <n v="0"/>
    <s v="135.64"/>
    <s v="-263.96"/>
    <s v="Esquenta com 65% OFF, Livelo, Frete grátis"/>
    <m/>
    <m/>
    <s v="06367100008808"/>
    <s v="tfddmr"/>
    <m/>
    <s v="Piatan"/>
    <s v="Obsolete"/>
    <m/>
    <m/>
    <m/>
    <m/>
    <m/>
    <s v="pagarme"/>
    <n v="483982"/>
    <n v="3404799523"/>
    <n v="3404799523"/>
    <n v="230744"/>
    <n v="2934"/>
    <m/>
    <m/>
    <m/>
    <m/>
    <m/>
    <s v="2024-10-18 02:13:20Z"/>
    <m/>
    <m/>
    <s v="C0F1E22D60D641DF9315EB7694CDCD53"/>
    <s v="BEF04A7A26224F65B6AB1FCF082D4765"/>
    <m/>
    <n v="1"/>
    <m/>
    <s v="false"/>
    <n v="0"/>
    <s v="NA"/>
    <s v="NA"/>
    <s v="BRL"/>
    <m/>
    <s v="003002875"/>
    <s v="BRA"/>
    <s v="003002875"/>
    <m/>
    <s v="Faturado"/>
    <m/>
  </r>
  <r>
    <s v="Marketplace"/>
    <x v="192"/>
    <n v="514339"/>
    <d v="2024-10-18T00:00:00"/>
    <x v="192"/>
    <s v="Wesley"/>
    <s v="Nóbrega"/>
    <n v="52933962268"/>
    <s v="wesnobrega@gmail.com"/>
    <n v="5583996430309"/>
    <s v="PB"/>
    <s v="Campina Grande"/>
    <n v="5187684307035"/>
    <s v="residential"/>
    <s v="Wesley Nóbrega"/>
    <s v="Rua José Elpídio da Costa Monteiro"/>
    <n v="59"/>
    <s v="Próximo ao campo do 13"/>
    <s v="São José"/>
    <m/>
    <s v="58400-424"/>
    <s v="Jadlog"/>
    <s v="PN Jadlog2"/>
    <s v="2024-10-31 08:00:00Z"/>
    <s v="9bd"/>
    <s v="Faturado"/>
    <s v="2024-10-18 14:06:05Z"/>
    <s v="cpc"/>
    <s v="google"/>
    <m/>
    <x v="2"/>
    <s v="Mastercard"/>
    <n v="3"/>
    <n v="135.63999999999999"/>
    <n v="1"/>
    <n v="61030"/>
    <s v="/10/76/80/92/"/>
    <x v="11"/>
    <x v="11"/>
    <n v="99.9"/>
    <n v="33.909999999999997"/>
    <s v="33.91"/>
    <s v="/deo-colonia-splash-pitanga-120ml-piatan/p"/>
    <m/>
    <m/>
    <m/>
    <m/>
    <s v="6.93"/>
    <n v="0"/>
    <s v="135.64"/>
    <s v="-263.96"/>
    <s v="Esquenta com 65% OFF, Livelo, Frete grátis"/>
    <m/>
    <m/>
    <s v="06367100008808"/>
    <s v="tfddmr"/>
    <m/>
    <s v="Piatan"/>
    <s v="Obsolete"/>
    <m/>
    <m/>
    <m/>
    <m/>
    <m/>
    <s v="pagarme"/>
    <n v="483982"/>
    <n v="3404799523"/>
    <n v="3404799523"/>
    <n v="230744"/>
    <n v="2934"/>
    <m/>
    <m/>
    <m/>
    <m/>
    <m/>
    <s v="2024-10-18 02:13:20Z"/>
    <m/>
    <m/>
    <s v="C0F1E22D60D641DF9315EB7694CDCD53"/>
    <s v="BEF04A7A26224F65B6AB1FCF082D4765"/>
    <m/>
    <n v="1"/>
    <m/>
    <s v="false"/>
    <n v="0"/>
    <s v="NA"/>
    <s v="NA"/>
    <s v="BRL"/>
    <m/>
    <s v="003002875"/>
    <s v="BRA"/>
    <s v="003002875"/>
    <m/>
    <s v="Faturado"/>
    <m/>
  </r>
  <r>
    <s v="Marketplace"/>
    <x v="192"/>
    <n v="514339"/>
    <d v="2024-10-18T00:00:00"/>
    <x v="192"/>
    <s v="Wesley"/>
    <s v="Nóbrega"/>
    <n v="52933962268"/>
    <s v="wesnobrega@gmail.com"/>
    <n v="5583996430309"/>
    <s v="PB"/>
    <s v="Campina Grande"/>
    <n v="5187684307035"/>
    <s v="residential"/>
    <s v="Wesley Nóbrega"/>
    <s v="Rua José Elpídio da Costa Monteiro"/>
    <n v="59"/>
    <s v="Próximo ao campo do 13"/>
    <s v="São José"/>
    <m/>
    <s v="58400-424"/>
    <s v="Jadlog"/>
    <s v="PN Jadlog2"/>
    <s v="2024-10-31 08:00:00Z"/>
    <s v="9bd"/>
    <s v="Faturado"/>
    <s v="2024-10-18 14:06:05Z"/>
    <s v="cpc"/>
    <s v="google"/>
    <m/>
    <x v="2"/>
    <s v="Mastercard"/>
    <n v="3"/>
    <n v="135.63999999999999"/>
    <n v="1"/>
    <n v="61010"/>
    <s v="/10/76/80/92/"/>
    <x v="7"/>
    <x v="7"/>
    <n v="99.9"/>
    <n v="33.909999999999997"/>
    <s v="33.91"/>
    <s v="/deo-colonia-splash-jasmim-manaca-120ml-piatan/p"/>
    <m/>
    <m/>
    <m/>
    <m/>
    <s v="6.93"/>
    <n v="0"/>
    <s v="135.64"/>
    <s v="-263.96"/>
    <s v="Esquenta com 65% OFF, Livelo, Frete grátis"/>
    <m/>
    <m/>
    <s v="06367100008808"/>
    <s v="tfddmr"/>
    <m/>
    <s v="Piatan"/>
    <s v="Obsolete"/>
    <m/>
    <m/>
    <m/>
    <m/>
    <m/>
    <s v="pagarme"/>
    <n v="483982"/>
    <n v="3404799523"/>
    <n v="3404799523"/>
    <n v="230744"/>
    <n v="2934"/>
    <m/>
    <m/>
    <m/>
    <m/>
    <m/>
    <s v="2024-10-18 02:13:20Z"/>
    <m/>
    <m/>
    <s v="C0F1E22D60D641DF9315EB7694CDCD53"/>
    <s v="BEF04A7A26224F65B6AB1FCF082D4765"/>
    <m/>
    <n v="1"/>
    <m/>
    <s v="false"/>
    <n v="0"/>
    <s v="NA"/>
    <s v="NA"/>
    <s v="BRL"/>
    <m/>
    <s v="003002875"/>
    <s v="BRA"/>
    <s v="003002875"/>
    <m/>
    <s v="Faturado"/>
    <m/>
  </r>
  <r>
    <s v="Marketplace"/>
    <x v="192"/>
    <n v="514339"/>
    <d v="2024-10-18T00:00:00"/>
    <x v="192"/>
    <s v="Wesley"/>
    <s v="Nóbrega"/>
    <n v="52933962268"/>
    <s v="wesnobrega@gmail.com"/>
    <n v="5583996430309"/>
    <s v="PB"/>
    <s v="Campina Grande"/>
    <n v="5187684307035"/>
    <s v="residential"/>
    <s v="Wesley Nóbrega"/>
    <s v="Rua José Elpídio da Costa Monteiro"/>
    <n v="59"/>
    <s v="Próximo ao campo do 13"/>
    <s v="São José"/>
    <m/>
    <s v="58400-424"/>
    <s v="Jadlog"/>
    <s v="PN Jadlog2"/>
    <s v="2024-10-31 08:00:00Z"/>
    <s v="9bd"/>
    <s v="Faturado"/>
    <s v="2024-10-18 14:06:05Z"/>
    <s v="cpc"/>
    <s v="google"/>
    <m/>
    <x v="2"/>
    <s v="Mastercard"/>
    <n v="3"/>
    <n v="135.63999999999999"/>
    <n v="1"/>
    <n v="61050"/>
    <s v="/10/76/80/92/"/>
    <x v="4"/>
    <x v="4"/>
    <n v="99.9"/>
    <n v="33.909999999999997"/>
    <s v="33.91"/>
    <s v="/deo-colonia-splash-seriguela-120ml-piatan/p"/>
    <m/>
    <m/>
    <m/>
    <m/>
    <s v="6.93"/>
    <n v="0"/>
    <s v="135.64"/>
    <s v="-263.96"/>
    <s v="Esquenta com 65% OFF, Livelo, Frete grátis"/>
    <m/>
    <m/>
    <s v="06367100008808"/>
    <s v="tfddmr"/>
    <m/>
    <s v="Piatan"/>
    <s v="Obsolete"/>
    <m/>
    <m/>
    <m/>
    <m/>
    <m/>
    <s v="pagarme"/>
    <n v="483982"/>
    <n v="3404799523"/>
    <n v="3404799523"/>
    <n v="230744"/>
    <n v="2934"/>
    <m/>
    <m/>
    <m/>
    <m/>
    <m/>
    <s v="2024-10-18 02:13:20Z"/>
    <m/>
    <m/>
    <s v="C0F1E22D60D641DF9315EB7694CDCD53"/>
    <s v="BEF04A7A26224F65B6AB1FCF082D4765"/>
    <m/>
    <n v="1"/>
    <m/>
    <s v="false"/>
    <n v="0"/>
    <s v="NA"/>
    <s v="NA"/>
    <s v="BRL"/>
    <m/>
    <s v="003002875"/>
    <s v="BRA"/>
    <s v="003002875"/>
    <m/>
    <s v="Faturado"/>
    <m/>
  </r>
  <r>
    <s v="Marketplace"/>
    <x v="193"/>
    <n v="514337"/>
    <d v="2024-10-17T00:00:00"/>
    <x v="193"/>
    <s v="Ethel"/>
    <s v="Shuña"/>
    <n v="14648324803"/>
    <s v="ethelsq12@gmail.com"/>
    <n v="5511993181962"/>
    <s v="SP"/>
    <s v="São Paulo"/>
    <n v="5187651448995"/>
    <s v="residential"/>
    <s v="Ethel Shuña Queiroz"/>
    <s v="Rua Bueno de Andrade"/>
    <n v="834"/>
    <s v="apto 2"/>
    <s v="Aclimação"/>
    <m/>
    <s v="01526-000"/>
    <s v="Jadlog"/>
    <s v="PN Jadlog"/>
    <s v="2024-10-23 08:00:00Z"/>
    <s v="4bd"/>
    <s v="Faturado"/>
    <s v="2024-10-21 15:26:53Z"/>
    <s v="cpc"/>
    <s v="google"/>
    <m/>
    <x v="0"/>
    <s v="Visa"/>
    <n v="3"/>
    <n v="65.489999999999995"/>
    <n v="3"/>
    <n v="1006"/>
    <s v="/10/76/79/89/"/>
    <x v="2"/>
    <x v="2"/>
    <n v="21.9"/>
    <n v="7.66"/>
    <s v="22.98"/>
    <s v="/gel-dental-natural-de-roma-e-melaleuca-90g/p"/>
    <m/>
    <m/>
    <m/>
    <m/>
    <s v="9.77"/>
    <s v="9.77"/>
    <s v="65.49"/>
    <s v="-85.44"/>
    <s v="Esquenta com 65% OFF"/>
    <m/>
    <m/>
    <s v="06367100008811"/>
    <s v="tfddmr"/>
    <m/>
    <s v="Piatan"/>
    <s v="Obsolete"/>
    <m/>
    <m/>
    <m/>
    <m/>
    <m/>
    <s v="pagarme"/>
    <n v="105775"/>
    <n v="3404657831"/>
    <n v="3404657831"/>
    <n v="410863"/>
    <n v="6478"/>
    <m/>
    <m/>
    <m/>
    <m/>
    <m/>
    <s v="2024-10-17 23:11:01Z"/>
    <m/>
    <m/>
    <s v="409D96E690C74EA2B7378AAE05F7BD3C"/>
    <s v="BB1DBA8EA2C44CD98CE32A31F70DA92D"/>
    <m/>
    <n v="1"/>
    <m/>
    <s v="false"/>
    <n v="0"/>
    <s v="NA"/>
    <s v="NA"/>
    <s v="BRL"/>
    <m/>
    <s v="003002893"/>
    <s v="BRA"/>
    <s v="003002893"/>
    <m/>
    <s v="Faturado"/>
    <m/>
  </r>
  <r>
    <s v="Marketplace"/>
    <x v="193"/>
    <n v="514337"/>
    <d v="2024-10-17T00:00:00"/>
    <x v="193"/>
    <s v="Ethel"/>
    <s v="Shuña"/>
    <n v="14648324803"/>
    <s v="ethelsq12@gmail.com"/>
    <n v="5511993181962"/>
    <s v="SP"/>
    <s v="São Paulo"/>
    <n v="5187651448995"/>
    <s v="residential"/>
    <s v="Ethel Shuña Queiroz"/>
    <s v="Rua Bueno de Andrade"/>
    <n v="834"/>
    <s v="apto 2"/>
    <s v="Aclimação"/>
    <m/>
    <s v="01526-000"/>
    <s v="Jadlog"/>
    <s v="PN Jadlog"/>
    <s v="2024-10-23 08:00:00Z"/>
    <s v="4bd"/>
    <s v="Faturado"/>
    <s v="2024-10-21 15:26:53Z"/>
    <s v="cpc"/>
    <s v="google"/>
    <m/>
    <x v="0"/>
    <s v="Visa"/>
    <n v="3"/>
    <n v="65.489999999999995"/>
    <n v="3"/>
    <n v="1110"/>
    <s v="/10/76/79/89/"/>
    <x v="3"/>
    <x v="3"/>
    <n v="21.9"/>
    <n v="7.66"/>
    <s v="22.98"/>
    <s v="/gel-dental-natural-de-hortela-com-gengibre-e-melaleuca-90g/p"/>
    <m/>
    <m/>
    <m/>
    <m/>
    <s v="9.76"/>
    <s v="9.76"/>
    <s v="65.49"/>
    <s v="-85.44"/>
    <s v="Esquenta com 65% OFF"/>
    <m/>
    <m/>
    <s v="06367100008811"/>
    <s v="tfddmr"/>
    <m/>
    <s v="Piatan"/>
    <s v="Obsolete"/>
    <m/>
    <m/>
    <m/>
    <m/>
    <m/>
    <s v="pagarme"/>
    <n v="105775"/>
    <n v="3404657831"/>
    <n v="3404657831"/>
    <n v="410863"/>
    <n v="6478"/>
    <m/>
    <m/>
    <m/>
    <m/>
    <m/>
    <s v="2024-10-17 23:11:01Z"/>
    <m/>
    <m/>
    <s v="409D96E690C74EA2B7378AAE05F7BD3C"/>
    <s v="BB1DBA8EA2C44CD98CE32A31F70DA92D"/>
    <m/>
    <n v="1"/>
    <m/>
    <s v="false"/>
    <n v="0"/>
    <s v="NA"/>
    <s v="NA"/>
    <s v="BRL"/>
    <m/>
    <s v="003002893"/>
    <s v="BRA"/>
    <s v="003002893"/>
    <m/>
    <s v="Faturado"/>
    <m/>
  </r>
  <r>
    <s v="Marketplace"/>
    <x v="194"/>
    <n v="514335"/>
    <d v="2024-10-17T00:00:00"/>
    <x v="194"/>
    <s v="Natália"/>
    <s v="Nunes"/>
    <s v="08010981656"/>
    <s v="natcampost@gmail.com"/>
    <n v="5521981475660"/>
    <s v="RJ"/>
    <s v="Rio de Janeiro"/>
    <n v="8646071290040"/>
    <s v="residential"/>
    <s v="Natalia Nunes"/>
    <s v="Rua José de Figueiredo"/>
    <n v="209"/>
    <s v="Vivendas do Bosque "/>
    <s v="Barra da Tijuca"/>
    <m/>
    <s v="22793-170"/>
    <s v="Jadlog"/>
    <s v="PN Jadlog"/>
    <s v="2024-10-23 08:00:00Z"/>
    <s v="4bd"/>
    <s v="Faturado"/>
    <s v="2024-10-18 14:06:05Z"/>
    <s v="cpc"/>
    <s v="google"/>
    <m/>
    <x v="2"/>
    <s v="Visa"/>
    <n v="1"/>
    <n v="232.3"/>
    <n v="3"/>
    <n v="1111"/>
    <s v="/10/76/79/89/"/>
    <x v="6"/>
    <x v="6"/>
    <n v="21.9"/>
    <n v="7.43"/>
    <s v="22.29"/>
    <s v="/gel-dental-natural-de-carvao-ativado-90g/p"/>
    <m/>
    <m/>
    <m/>
    <m/>
    <s v="4.57"/>
    <n v="0"/>
    <s v="232.3"/>
    <s v="-174.3"/>
    <s v="Esquenta com 65% OFF, Livelo, Frete grátis"/>
    <m/>
    <m/>
    <s v="06367100008807"/>
    <s v="tfddmr"/>
    <m/>
    <s v="Piatan"/>
    <s v="Obsolete"/>
    <m/>
    <m/>
    <m/>
    <m/>
    <m/>
    <s v="pagarme"/>
    <n v="216435"/>
    <n v="3404552963"/>
    <n v="3404552963"/>
    <n v="423072"/>
    <n v="8391"/>
    <m/>
    <m/>
    <m/>
    <m/>
    <m/>
    <s v="2024-10-17 22:20:42Z"/>
    <m/>
    <m/>
    <s v="CC9CCBF54EDC49AF9664C32428CA8F4F"/>
    <s v="797E4F59FE6B42938B01FE3AAEC72F88"/>
    <m/>
    <n v="1"/>
    <m/>
    <s v="false"/>
    <n v="0"/>
    <s v="NA"/>
    <s v="NA"/>
    <s v="BRL"/>
    <m/>
    <s v="003002874"/>
    <s v="BRA"/>
    <s v="003002874"/>
    <m/>
    <s v="Faturado"/>
    <m/>
  </r>
  <r>
    <s v="Marketplace"/>
    <x v="194"/>
    <n v="514335"/>
    <d v="2024-10-17T00:00:00"/>
    <x v="194"/>
    <s v="Natália"/>
    <s v="Nunes"/>
    <s v="08010981656"/>
    <s v="natcampost@gmail.com"/>
    <n v="5521981475660"/>
    <s v="RJ"/>
    <s v="Rio de Janeiro"/>
    <n v="8646071290040"/>
    <s v="residential"/>
    <s v="Natalia Nunes"/>
    <s v="Rua José de Figueiredo"/>
    <n v="209"/>
    <s v="Vivendas do Bosque "/>
    <s v="Barra da Tijuca"/>
    <m/>
    <s v="22793-170"/>
    <s v="Jadlog"/>
    <s v="PN Jadlog"/>
    <s v="2024-10-23 08:00:00Z"/>
    <s v="4bd"/>
    <s v="Faturado"/>
    <s v="2024-10-18 14:06:05Z"/>
    <s v="cpc"/>
    <s v="google"/>
    <m/>
    <x v="2"/>
    <s v="Visa"/>
    <n v="1"/>
    <n v="232.3"/>
    <n v="3"/>
    <n v="1110"/>
    <s v="/10/76/79/89/"/>
    <x v="3"/>
    <x v="3"/>
    <n v="21.9"/>
    <n v="7.43"/>
    <s v="22.29"/>
    <s v="/gel-dental-natural-de-hortela-com-gengibre-e-melaleuca-90g/p"/>
    <m/>
    <m/>
    <m/>
    <m/>
    <s v="4.57"/>
    <n v="0"/>
    <s v="232.3"/>
    <s v="-174.3"/>
    <s v="Esquenta com 65% OFF, Livelo, Frete grátis"/>
    <m/>
    <m/>
    <s v="06367100008807"/>
    <s v="tfddmr"/>
    <m/>
    <s v="Piatan"/>
    <s v="Obsolete"/>
    <m/>
    <m/>
    <m/>
    <m/>
    <m/>
    <s v="pagarme"/>
    <n v="216435"/>
    <n v="3404552963"/>
    <n v="3404552963"/>
    <n v="423072"/>
    <n v="8391"/>
    <m/>
    <m/>
    <m/>
    <m/>
    <m/>
    <s v="2024-10-17 22:20:42Z"/>
    <m/>
    <m/>
    <s v="CC9CCBF54EDC49AF9664C32428CA8F4F"/>
    <s v="797E4F59FE6B42938B01FE3AAEC72F88"/>
    <m/>
    <n v="1"/>
    <m/>
    <s v="false"/>
    <n v="0"/>
    <s v="NA"/>
    <s v="NA"/>
    <s v="BRL"/>
    <m/>
    <s v="003002874"/>
    <s v="BRA"/>
    <s v="003002874"/>
    <m/>
    <s v="Faturado"/>
    <m/>
  </r>
  <r>
    <s v="Marketplace"/>
    <x v="194"/>
    <n v="514335"/>
    <d v="2024-10-17T00:00:00"/>
    <x v="194"/>
    <s v="Natália"/>
    <s v="Nunes"/>
    <s v="08010981656"/>
    <s v="natcampost@gmail.com"/>
    <n v="5521981475660"/>
    <s v="RJ"/>
    <s v="Rio de Janeiro"/>
    <n v="8646071290040"/>
    <s v="residential"/>
    <s v="Natalia Nunes"/>
    <s v="Rua José de Figueiredo"/>
    <n v="209"/>
    <s v="Vivendas do Bosque "/>
    <s v="Barra da Tijuca"/>
    <m/>
    <s v="22793-170"/>
    <s v="Jadlog"/>
    <s v="PN Jadlog"/>
    <s v="2024-10-23 08:00:00Z"/>
    <s v="4bd"/>
    <s v="Faturado"/>
    <s v="2024-10-18 14:06:05Z"/>
    <s v="cpc"/>
    <s v="google"/>
    <m/>
    <x v="2"/>
    <s v="Visa"/>
    <n v="1"/>
    <n v="232.3"/>
    <n v="3"/>
    <n v="1006"/>
    <s v="/10/76/79/89/"/>
    <x v="2"/>
    <x v="2"/>
    <n v="21.9"/>
    <n v="7.43"/>
    <s v="22.29"/>
    <s v="/gel-dental-natural-de-roma-e-melaleuca-90g/p"/>
    <m/>
    <m/>
    <m/>
    <m/>
    <s v="4.57"/>
    <n v="0"/>
    <s v="232.3"/>
    <s v="-174.3"/>
    <s v="Esquenta com 65% OFF, Livelo, Frete grátis"/>
    <m/>
    <m/>
    <s v="06367100008807"/>
    <s v="tfddmr"/>
    <m/>
    <s v="Piatan"/>
    <s v="Obsolete"/>
    <m/>
    <m/>
    <m/>
    <m/>
    <m/>
    <s v="pagarme"/>
    <n v="216435"/>
    <n v="3404552963"/>
    <n v="3404552963"/>
    <n v="423072"/>
    <n v="8391"/>
    <m/>
    <m/>
    <m/>
    <m/>
    <m/>
    <s v="2024-10-17 22:20:42Z"/>
    <m/>
    <m/>
    <s v="CC9CCBF54EDC49AF9664C32428CA8F4F"/>
    <s v="797E4F59FE6B42938B01FE3AAEC72F88"/>
    <m/>
    <n v="1"/>
    <m/>
    <s v="false"/>
    <n v="0"/>
    <s v="NA"/>
    <s v="NA"/>
    <s v="BRL"/>
    <m/>
    <s v="003002874"/>
    <s v="BRA"/>
    <s v="003002874"/>
    <m/>
    <s v="Faturado"/>
    <m/>
  </r>
  <r>
    <s v="Marketplace"/>
    <x v="194"/>
    <n v="514335"/>
    <d v="2024-10-17T00:00:00"/>
    <x v="194"/>
    <s v="Natália"/>
    <s v="Nunes"/>
    <s v="08010981656"/>
    <s v="natcampost@gmail.com"/>
    <n v="5521981475660"/>
    <s v="RJ"/>
    <s v="Rio de Janeiro"/>
    <n v="8646071290040"/>
    <s v="residential"/>
    <s v="Natalia Nunes"/>
    <s v="Rua José de Figueiredo"/>
    <n v="209"/>
    <s v="Vivendas do Bosque "/>
    <s v="Barra da Tijuca"/>
    <m/>
    <s v="22793-170"/>
    <s v="Jadlog"/>
    <s v="PN Jadlog"/>
    <s v="2024-10-23 08:00:00Z"/>
    <s v="4bd"/>
    <s v="Faturado"/>
    <s v="2024-10-18 14:06:05Z"/>
    <s v="cpc"/>
    <s v="google"/>
    <m/>
    <x v="2"/>
    <s v="Visa"/>
    <n v="1"/>
    <n v="232.3"/>
    <n v="1"/>
    <n v="1403"/>
    <s v="/10/76/79/88/"/>
    <x v="19"/>
    <x v="19"/>
    <n v="29.9"/>
    <n v="29"/>
    <n v="29"/>
    <s v="/desodorante-roll-on-feminino-75ml/p"/>
    <m/>
    <m/>
    <m/>
    <m/>
    <s v="1.54"/>
    <n v="0"/>
    <s v="232.3"/>
    <s v="-174.3"/>
    <s v="Esquenta com 65% OFF, Livelo, Frete grátis"/>
    <m/>
    <m/>
    <s v="06367100008807"/>
    <s v="tfddmr"/>
    <m/>
    <s v="Piatan"/>
    <s v="Obsolete"/>
    <m/>
    <m/>
    <m/>
    <m/>
    <m/>
    <s v="pagarme"/>
    <n v="216435"/>
    <n v="3404552963"/>
    <n v="3404552963"/>
    <n v="423072"/>
    <n v="8391"/>
    <m/>
    <m/>
    <m/>
    <m/>
    <m/>
    <s v="2024-10-17 22:20:42Z"/>
    <m/>
    <m/>
    <s v="CC9CCBF54EDC49AF9664C32428CA8F4F"/>
    <s v="797E4F59FE6B42938B01FE3AAEC72F88"/>
    <m/>
    <n v="1"/>
    <m/>
    <s v="false"/>
    <n v="0"/>
    <s v="NA"/>
    <s v="NA"/>
    <s v="BRL"/>
    <m/>
    <s v="003002874"/>
    <s v="BRA"/>
    <s v="003002874"/>
    <m/>
    <s v="Faturado"/>
    <m/>
  </r>
  <r>
    <s v="Marketplace"/>
    <x v="194"/>
    <n v="514335"/>
    <d v="2024-10-17T00:00:00"/>
    <x v="194"/>
    <s v="Natália"/>
    <s v="Nunes"/>
    <s v="08010981656"/>
    <s v="natcampost@gmail.com"/>
    <n v="5521981475660"/>
    <s v="RJ"/>
    <s v="Rio de Janeiro"/>
    <n v="8646071290040"/>
    <s v="residential"/>
    <s v="Natalia Nunes"/>
    <s v="Rua José de Figueiredo"/>
    <n v="209"/>
    <s v="Vivendas do Bosque "/>
    <s v="Barra da Tijuca"/>
    <m/>
    <s v="22793-170"/>
    <s v="Jadlog"/>
    <s v="PN Jadlog"/>
    <s v="2024-10-23 08:00:00Z"/>
    <s v="4bd"/>
    <s v="Faturado"/>
    <s v="2024-10-18 14:06:05Z"/>
    <s v="cpc"/>
    <s v="google"/>
    <m/>
    <x v="2"/>
    <s v="Visa"/>
    <n v="1"/>
    <n v="232.3"/>
    <n v="1"/>
    <n v="5103"/>
    <s v="/10/76/79/88/"/>
    <x v="29"/>
    <x v="29"/>
    <n v="29.9"/>
    <n v="29"/>
    <n v="29"/>
    <s v="/desodorante-roll-on-masculino-75ml/p"/>
    <m/>
    <m/>
    <m/>
    <m/>
    <s v="1.54"/>
    <n v="0"/>
    <s v="232.3"/>
    <s v="-174.3"/>
    <s v="Esquenta com 65% OFF, Livelo, Frete grátis"/>
    <m/>
    <m/>
    <s v="06367100008807"/>
    <s v="tfddmr"/>
    <m/>
    <s v="Piatan"/>
    <s v="Obsolete"/>
    <m/>
    <m/>
    <m/>
    <m/>
    <m/>
    <s v="pagarme"/>
    <n v="216435"/>
    <n v="3404552963"/>
    <n v="3404552963"/>
    <n v="423072"/>
    <n v="8391"/>
    <m/>
    <m/>
    <m/>
    <m/>
    <m/>
    <s v="2024-10-17 22:20:42Z"/>
    <m/>
    <m/>
    <s v="CC9CCBF54EDC49AF9664C32428CA8F4F"/>
    <s v="797E4F59FE6B42938B01FE3AAEC72F88"/>
    <m/>
    <n v="1"/>
    <m/>
    <s v="false"/>
    <n v="0"/>
    <s v="NA"/>
    <s v="NA"/>
    <s v="BRL"/>
    <m/>
    <s v="003002874"/>
    <s v="BRA"/>
    <s v="003002874"/>
    <m/>
    <s v="Faturado"/>
    <m/>
  </r>
  <r>
    <s v="Marketplace"/>
    <x v="194"/>
    <n v="514335"/>
    <d v="2024-10-17T00:00:00"/>
    <x v="194"/>
    <s v="Natália"/>
    <s v="Nunes"/>
    <s v="08010981656"/>
    <s v="natcampost@gmail.com"/>
    <n v="5521981475660"/>
    <s v="RJ"/>
    <s v="Rio de Janeiro"/>
    <n v="8646071290040"/>
    <s v="residential"/>
    <s v="Natalia Nunes"/>
    <s v="Rua José de Figueiredo"/>
    <n v="209"/>
    <s v="Vivendas do Bosque "/>
    <s v="Barra da Tijuca"/>
    <m/>
    <s v="22793-170"/>
    <s v="Jadlog"/>
    <s v="PN Jadlog"/>
    <s v="2024-10-23 08:00:00Z"/>
    <s v="4bd"/>
    <s v="Faturado"/>
    <s v="2024-10-18 14:06:05Z"/>
    <s v="cpc"/>
    <s v="google"/>
    <m/>
    <x v="2"/>
    <s v="Visa"/>
    <n v="1"/>
    <n v="232.3"/>
    <n v="1"/>
    <n v="1603"/>
    <s v="/10/76/79/88/"/>
    <x v="10"/>
    <x v="10"/>
    <n v="29.9"/>
    <n v="29"/>
    <n v="29"/>
    <s v="/desodorante-roll-on-unissex-75ml/p"/>
    <m/>
    <m/>
    <m/>
    <m/>
    <s v="1.54"/>
    <n v="0"/>
    <s v="232.3"/>
    <s v="-174.3"/>
    <s v="Esquenta com 65% OFF, Livelo, Frete grátis"/>
    <m/>
    <m/>
    <s v="06367100008807"/>
    <s v="tfddmr"/>
    <m/>
    <s v="Piatan"/>
    <s v="Obsolete"/>
    <m/>
    <m/>
    <m/>
    <m/>
    <m/>
    <s v="pagarme"/>
    <n v="216435"/>
    <n v="3404552963"/>
    <n v="3404552963"/>
    <n v="423072"/>
    <n v="8391"/>
    <m/>
    <m/>
    <m/>
    <m/>
    <m/>
    <s v="2024-10-17 22:20:42Z"/>
    <m/>
    <m/>
    <s v="CC9CCBF54EDC49AF9664C32428CA8F4F"/>
    <s v="797E4F59FE6B42938B01FE3AAEC72F88"/>
    <m/>
    <n v="1"/>
    <m/>
    <s v="false"/>
    <n v="0"/>
    <s v="NA"/>
    <s v="NA"/>
    <s v="BRL"/>
    <m/>
    <s v="003002874"/>
    <s v="BRA"/>
    <s v="003002874"/>
    <m/>
    <s v="Faturado"/>
    <m/>
  </r>
  <r>
    <s v="Marketplace"/>
    <x v="194"/>
    <n v="514335"/>
    <d v="2024-10-17T00:00:00"/>
    <x v="194"/>
    <s v="Natália"/>
    <s v="Nunes"/>
    <s v="08010981656"/>
    <s v="natcampost@gmail.com"/>
    <n v="5521981475660"/>
    <s v="RJ"/>
    <s v="Rio de Janeiro"/>
    <n v="8646071290040"/>
    <s v="residential"/>
    <s v="Natalia Nunes"/>
    <s v="Rua José de Figueiredo"/>
    <n v="209"/>
    <s v="Vivendas do Bosque "/>
    <s v="Barra da Tijuca"/>
    <m/>
    <s v="22793-170"/>
    <s v="Jadlog"/>
    <s v="PN Jadlog"/>
    <s v="2024-10-23 08:00:00Z"/>
    <s v="4bd"/>
    <s v="Faturado"/>
    <s v="2024-10-18 14:06:05Z"/>
    <s v="cpc"/>
    <s v="google"/>
    <m/>
    <x v="2"/>
    <s v="Visa"/>
    <n v="1"/>
    <n v="232.3"/>
    <n v="1"/>
    <n v="2103"/>
    <s v="/10/76/78/221/"/>
    <x v="14"/>
    <x v="14"/>
    <n v="59.9"/>
    <n v="20.329999999999998"/>
    <s v="20.33"/>
    <s v="/mascara-capilar-detox-piatan-280g/p"/>
    <m/>
    <m/>
    <m/>
    <m/>
    <s v="1.54"/>
    <n v="0"/>
    <s v="232.3"/>
    <s v="-174.3"/>
    <s v="Esquenta com 65% OFF, Livelo, Frete grátis"/>
    <m/>
    <m/>
    <s v="06367100008807"/>
    <s v="tfddmr"/>
    <m/>
    <s v="Piatan"/>
    <s v="Obsolete"/>
    <m/>
    <m/>
    <m/>
    <m/>
    <m/>
    <s v="pagarme"/>
    <n v="216435"/>
    <n v="3404552963"/>
    <n v="3404552963"/>
    <n v="423072"/>
    <n v="8391"/>
    <m/>
    <m/>
    <m/>
    <m/>
    <m/>
    <s v="2024-10-17 22:20:42Z"/>
    <m/>
    <m/>
    <s v="CC9CCBF54EDC49AF9664C32428CA8F4F"/>
    <s v="797E4F59FE6B42938B01FE3AAEC72F88"/>
    <m/>
    <n v="1"/>
    <m/>
    <s v="false"/>
    <n v="0"/>
    <s v="NA"/>
    <s v="NA"/>
    <s v="BRL"/>
    <m/>
    <s v="003002874"/>
    <s v="BRA"/>
    <s v="003002874"/>
    <m/>
    <s v="Faturado"/>
    <m/>
  </r>
  <r>
    <s v="Marketplace"/>
    <x v="194"/>
    <n v="514335"/>
    <d v="2024-10-17T00:00:00"/>
    <x v="194"/>
    <s v="Natália"/>
    <s v="Nunes"/>
    <s v="08010981656"/>
    <s v="natcampost@gmail.com"/>
    <n v="5521981475660"/>
    <s v="RJ"/>
    <s v="Rio de Janeiro"/>
    <n v="8646071290040"/>
    <s v="residential"/>
    <s v="Natalia Nunes"/>
    <s v="Rua José de Figueiredo"/>
    <n v="209"/>
    <s v="Vivendas do Bosque "/>
    <s v="Barra da Tijuca"/>
    <m/>
    <s v="22793-170"/>
    <s v="Jadlog"/>
    <s v="PN Jadlog"/>
    <s v="2024-10-23 08:00:00Z"/>
    <s v="4bd"/>
    <s v="Faturado"/>
    <s v="2024-10-18 14:06:05Z"/>
    <s v="cpc"/>
    <s v="google"/>
    <m/>
    <x v="2"/>
    <s v="Visa"/>
    <n v="1"/>
    <n v="232.3"/>
    <n v="1"/>
    <n v="142826"/>
    <s v="/10/76/79/88/"/>
    <x v="31"/>
    <x v="31"/>
    <n v="59.9"/>
    <n v="58.1"/>
    <s v="58.1"/>
    <s v="/desodorante-cristal-liquido-extrato-de-neem-indiano-e-alcacuz-120ml/p"/>
    <m/>
    <m/>
    <m/>
    <m/>
    <s v="1.52"/>
    <n v="0"/>
    <s v="232.3"/>
    <s v="-174.3"/>
    <s v="Esquenta com 65% OFF, Livelo, Frete grátis"/>
    <m/>
    <m/>
    <s v="06367100008807"/>
    <s v="tfddmr"/>
    <m/>
    <s v="Piatan"/>
    <s v="Obsolete"/>
    <m/>
    <m/>
    <m/>
    <m/>
    <m/>
    <s v="pagarme"/>
    <n v="216435"/>
    <n v="3404552963"/>
    <n v="3404552963"/>
    <n v="423072"/>
    <n v="8391"/>
    <m/>
    <m/>
    <m/>
    <m/>
    <m/>
    <s v="2024-10-17 22:20:42Z"/>
    <m/>
    <m/>
    <s v="CC9CCBF54EDC49AF9664C32428CA8F4F"/>
    <s v="797E4F59FE6B42938B01FE3AAEC72F88"/>
    <m/>
    <n v="1"/>
    <m/>
    <s v="false"/>
    <n v="0"/>
    <s v="NA"/>
    <s v="NA"/>
    <s v="BRL"/>
    <m/>
    <s v="003002874"/>
    <s v="BRA"/>
    <s v="003002874"/>
    <m/>
    <s v="Faturado"/>
    <m/>
  </r>
  <r>
    <s v="Marketplace"/>
    <x v="195"/>
    <n v="514333"/>
    <d v="2024-10-17T00:00:00"/>
    <x v="195"/>
    <s v="Ana Paula "/>
    <s v="Ribeiro dos Santos "/>
    <n v="88570932472"/>
    <s v="anakk2089@gmail.com"/>
    <n v="5583991708138"/>
    <s v="PB"/>
    <s v="João Pessoa"/>
    <n v="5187636186450"/>
    <s v="residential"/>
    <s v="Ana Paula  Ribeiro dos Santos "/>
    <s v="Rua Maria José Caetano da Silva"/>
    <n v="222"/>
    <s v="Ao 104 b"/>
    <s v="Altiplano Cabo Branco"/>
    <m/>
    <s v="58046-195"/>
    <s v="Jadlog"/>
    <s v="PN Jadlog2"/>
    <s v="2024-10-30 08:00:00Z"/>
    <s v="9bd"/>
    <s v="Faturado"/>
    <s v="2024-10-21 15:26:52Z"/>
    <m/>
    <m/>
    <m/>
    <x v="0"/>
    <s v="Mastercard"/>
    <n v="3"/>
    <n v="145.22"/>
    <n v="1"/>
    <n v="143030"/>
    <s v="/10/76/82/96/"/>
    <x v="52"/>
    <x v="52"/>
    <n v="129.9"/>
    <n v="129.9"/>
    <s v="129.9"/>
    <s v="/protetor-solar-facial-mineral-sunveg-fps-70-bege-escuro-50ml/p"/>
    <m/>
    <m/>
    <m/>
    <m/>
    <s v="8.62"/>
    <n v="0"/>
    <s v="145.22"/>
    <s v="-28.48"/>
    <s v="Frete grátis, Esquenta com 65% OFF"/>
    <m/>
    <m/>
    <s v="06367100008810"/>
    <s v="tfddmr"/>
    <m/>
    <s v="Piatan"/>
    <s v="Obsolete"/>
    <m/>
    <m/>
    <m/>
    <m/>
    <m/>
    <s v="pagarme"/>
    <n v="535644"/>
    <n v="3404474143"/>
    <n v="3404474143"/>
    <n v="542820"/>
    <n v="5212"/>
    <m/>
    <m/>
    <m/>
    <m/>
    <m/>
    <s v="2024-10-17 21:53:58Z"/>
    <m/>
    <m/>
    <s v="FFBCAA0626A54E0AAA05F86D2119EF7C"/>
    <s v="E5F312C2291C412E8A205FA2D3B57B6C"/>
    <m/>
    <n v="1"/>
    <m/>
    <s v="false"/>
    <n v="0"/>
    <s v="NA"/>
    <s v="NA"/>
    <s v="BRL"/>
    <m/>
    <s v="003002892"/>
    <s v="BRA"/>
    <s v="003002892"/>
    <m/>
    <s v="Faturado"/>
    <m/>
  </r>
  <r>
    <s v="Marketplace"/>
    <x v="195"/>
    <n v="514333"/>
    <d v="2024-10-17T00:00:00"/>
    <x v="195"/>
    <s v="Ana Paula "/>
    <s v="Ribeiro dos Santos "/>
    <n v="88570932472"/>
    <s v="anakk2089@gmail.com"/>
    <n v="5583991708138"/>
    <s v="PB"/>
    <s v="João Pessoa"/>
    <n v="5187636186450"/>
    <s v="residential"/>
    <s v="Ana Paula  Ribeiro dos Santos "/>
    <s v="Rua Maria José Caetano da Silva"/>
    <n v="222"/>
    <s v="Ao 104 b"/>
    <s v="Altiplano Cabo Branco"/>
    <m/>
    <s v="58046-195"/>
    <s v="Jadlog"/>
    <s v="PN Jadlog2"/>
    <s v="2024-10-30 08:00:00Z"/>
    <s v="9bd"/>
    <s v="Faturado"/>
    <s v="2024-10-21 15:26:52Z"/>
    <m/>
    <m/>
    <m/>
    <x v="0"/>
    <s v="Mastercard"/>
    <n v="3"/>
    <n v="145.22"/>
    <n v="2"/>
    <n v="1110"/>
    <s v="/10/76/79/89/"/>
    <x v="3"/>
    <x v="3"/>
    <n v="21.9"/>
    <n v="7.66"/>
    <s v="15.32"/>
    <s v="/gel-dental-natural-de-hortela-com-gengibre-e-melaleuca-90g/p"/>
    <m/>
    <m/>
    <m/>
    <m/>
    <s v="17.02"/>
    <n v="0"/>
    <s v="145.22"/>
    <s v="-28.48"/>
    <s v="Frete grátis, Esquenta com 65% OFF"/>
    <m/>
    <m/>
    <s v="06367100008810"/>
    <s v="tfddmr"/>
    <m/>
    <s v="Piatan"/>
    <s v="Obsolete"/>
    <m/>
    <m/>
    <m/>
    <m/>
    <m/>
    <s v="pagarme"/>
    <n v="535644"/>
    <n v="3404474143"/>
    <n v="3404474143"/>
    <n v="542820"/>
    <n v="5212"/>
    <m/>
    <m/>
    <m/>
    <m/>
    <m/>
    <s v="2024-10-17 21:53:58Z"/>
    <m/>
    <m/>
    <s v="FFBCAA0626A54E0AAA05F86D2119EF7C"/>
    <s v="E5F312C2291C412E8A205FA2D3B57B6C"/>
    <m/>
    <n v="1"/>
    <m/>
    <s v="false"/>
    <n v="0"/>
    <s v="NA"/>
    <s v="NA"/>
    <s v="BRL"/>
    <m/>
    <s v="003002892"/>
    <s v="BRA"/>
    <s v="003002892"/>
    <m/>
    <s v="Faturado"/>
    <m/>
  </r>
  <r>
    <s v="Marketplace"/>
    <x v="196"/>
    <n v="514325"/>
    <d v="2024-10-17T00:00:00"/>
    <x v="196"/>
    <s v="Tais"/>
    <s v="Rodrigues"/>
    <n v="82668205549"/>
    <s v="tai.sol@hotmail.com"/>
    <n v="5571999550721"/>
    <s v="BA"/>
    <s v="Salvador"/>
    <n v="5187625995411"/>
    <s v="residential"/>
    <s v="Tais de Oliveira Neres Rodrigues"/>
    <s v="Rua Jardim Castro Alves"/>
    <n v="175"/>
    <s v="AP 14 Edf Maria Helena "/>
    <s v="Brotas"/>
    <m/>
    <s v="40285-700"/>
    <s v="Jadlog"/>
    <s v="PN Jadlog2"/>
    <s v="2024-10-28 08:00:00Z"/>
    <s v="7bd"/>
    <s v="Faturado"/>
    <s v="2024-10-18 14:06:04Z"/>
    <s v="cpc"/>
    <s v="meta"/>
    <s v="[GE] [Vendas] Remarketing"/>
    <x v="0"/>
    <s v="Visa"/>
    <n v="2"/>
    <n v="150.96"/>
    <n v="1"/>
    <n v="61030"/>
    <s v="/10/76/80/92/"/>
    <x v="11"/>
    <x v="11"/>
    <n v="99.9"/>
    <n v="34.96"/>
    <s v="34.96"/>
    <s v="/deo-colonia-splash-pitanga-120ml-piatan/p"/>
    <m/>
    <m/>
    <m/>
    <m/>
    <s v="8.32"/>
    <n v="0"/>
    <s v="150.96"/>
    <s v="-280.44"/>
    <s v="Esquenta com 65% OFF, Frete grátis"/>
    <m/>
    <m/>
    <s v="06367100008806"/>
    <s v="tfddmr"/>
    <m/>
    <s v="Piatan"/>
    <s v="Obsolete"/>
    <m/>
    <m/>
    <m/>
    <m/>
    <m/>
    <s v="pagarme"/>
    <n v="135201"/>
    <n v="3404233550"/>
    <n v="3404233550"/>
    <n v="421958"/>
    <n v="2675"/>
    <m/>
    <m/>
    <m/>
    <m/>
    <m/>
    <s v="2024-10-17 20:50:02Z"/>
    <m/>
    <m/>
    <s v="7A6479F30AA1464EB6B96656B09969D9"/>
    <s v="FC07FB816E0649739F86930BC7A1B47A"/>
    <m/>
    <n v="1"/>
    <m/>
    <s v="false"/>
    <n v="0"/>
    <s v="NA"/>
    <s v="NA"/>
    <s v="BRL"/>
    <m/>
    <s v="003002873"/>
    <s v="BRA"/>
    <s v="003002873"/>
    <m/>
    <s v="Faturado"/>
    <m/>
  </r>
  <r>
    <s v="Marketplace"/>
    <x v="196"/>
    <n v="514325"/>
    <d v="2024-10-17T00:00:00"/>
    <x v="196"/>
    <s v="Tais"/>
    <s v="Rodrigues"/>
    <n v="82668205549"/>
    <s v="tai.sol@hotmail.com"/>
    <n v="5571999550721"/>
    <s v="BA"/>
    <s v="Salvador"/>
    <n v="5187625995411"/>
    <s v="residential"/>
    <s v="Tais de Oliveira Neres Rodrigues"/>
    <s v="Rua Jardim Castro Alves"/>
    <n v="175"/>
    <s v="AP 14 Edf Maria Helena "/>
    <s v="Brotas"/>
    <m/>
    <s v="40285-700"/>
    <s v="Jadlog"/>
    <s v="PN Jadlog2"/>
    <s v="2024-10-28 08:00:00Z"/>
    <s v="7bd"/>
    <s v="Faturado"/>
    <s v="2024-10-18 14:06:04Z"/>
    <s v="cpc"/>
    <s v="meta"/>
    <s v="[GE] [Vendas] Remarketing"/>
    <x v="0"/>
    <s v="Visa"/>
    <n v="2"/>
    <n v="150.96"/>
    <n v="1"/>
    <n v="61010"/>
    <s v="/10/76/80/92/"/>
    <x v="7"/>
    <x v="7"/>
    <n v="99.9"/>
    <n v="34.96"/>
    <s v="34.96"/>
    <s v="/deo-colonia-splash-jasmim-manaca-120ml-piatan/p"/>
    <m/>
    <m/>
    <m/>
    <m/>
    <s v="8.32"/>
    <n v="0"/>
    <s v="150.96"/>
    <s v="-280.44"/>
    <s v="Esquenta com 65% OFF, Frete grátis"/>
    <m/>
    <m/>
    <s v="06367100008806"/>
    <s v="tfddmr"/>
    <m/>
    <s v="Piatan"/>
    <s v="Obsolete"/>
    <m/>
    <m/>
    <m/>
    <m/>
    <m/>
    <s v="pagarme"/>
    <n v="135201"/>
    <n v="3404233550"/>
    <n v="3404233550"/>
    <n v="421958"/>
    <n v="2675"/>
    <m/>
    <m/>
    <m/>
    <m/>
    <m/>
    <s v="2024-10-17 20:50:02Z"/>
    <m/>
    <m/>
    <s v="7A6479F30AA1464EB6B96656B09969D9"/>
    <s v="FC07FB816E0649739F86930BC7A1B47A"/>
    <m/>
    <n v="1"/>
    <m/>
    <s v="false"/>
    <n v="0"/>
    <s v="NA"/>
    <s v="NA"/>
    <s v="BRL"/>
    <m/>
    <s v="003002873"/>
    <s v="BRA"/>
    <s v="003002873"/>
    <m/>
    <s v="Faturado"/>
    <m/>
  </r>
  <r>
    <s v="Marketplace"/>
    <x v="196"/>
    <n v="514325"/>
    <d v="2024-10-17T00:00:00"/>
    <x v="196"/>
    <s v="Tais"/>
    <s v="Rodrigues"/>
    <n v="82668205549"/>
    <s v="tai.sol@hotmail.com"/>
    <n v="5571999550721"/>
    <s v="BA"/>
    <s v="Salvador"/>
    <n v="5187625995411"/>
    <s v="residential"/>
    <s v="Tais de Oliveira Neres Rodrigues"/>
    <s v="Rua Jardim Castro Alves"/>
    <n v="175"/>
    <s v="AP 14 Edf Maria Helena "/>
    <s v="Brotas"/>
    <m/>
    <s v="40285-700"/>
    <s v="Jadlog"/>
    <s v="PN Jadlog2"/>
    <s v="2024-10-28 08:00:00Z"/>
    <s v="7bd"/>
    <s v="Faturado"/>
    <s v="2024-10-18 14:06:04Z"/>
    <s v="cpc"/>
    <s v="meta"/>
    <s v="[GE] [Vendas] Remarketing"/>
    <x v="0"/>
    <s v="Visa"/>
    <n v="2"/>
    <n v="150.96"/>
    <n v="1"/>
    <n v="61050"/>
    <s v="/10/76/80/92/"/>
    <x v="4"/>
    <x v="4"/>
    <n v="99.9"/>
    <n v="34.96"/>
    <s v="34.96"/>
    <s v="/deo-colonia-splash-seriguela-120ml-piatan/p"/>
    <m/>
    <m/>
    <m/>
    <m/>
    <s v="8.32"/>
    <n v="0"/>
    <s v="150.96"/>
    <s v="-280.44"/>
    <s v="Esquenta com 65% OFF, Frete grátis"/>
    <m/>
    <m/>
    <s v="06367100008806"/>
    <s v="tfddmr"/>
    <m/>
    <s v="Piatan"/>
    <s v="Obsolete"/>
    <m/>
    <m/>
    <m/>
    <m/>
    <m/>
    <s v="pagarme"/>
    <n v="135201"/>
    <n v="3404233550"/>
    <n v="3404233550"/>
    <n v="421958"/>
    <n v="2675"/>
    <m/>
    <m/>
    <m/>
    <m/>
    <m/>
    <s v="2024-10-17 20:50:02Z"/>
    <m/>
    <m/>
    <s v="7A6479F30AA1464EB6B96656B09969D9"/>
    <s v="FC07FB816E0649739F86930BC7A1B47A"/>
    <m/>
    <n v="1"/>
    <m/>
    <s v="false"/>
    <n v="0"/>
    <s v="NA"/>
    <s v="NA"/>
    <s v="BRL"/>
    <m/>
    <s v="003002873"/>
    <s v="BRA"/>
    <s v="003002873"/>
    <m/>
    <s v="Faturado"/>
    <m/>
  </r>
  <r>
    <s v="Marketplace"/>
    <x v="196"/>
    <n v="514325"/>
    <d v="2024-10-17T00:00:00"/>
    <x v="196"/>
    <s v="Tais"/>
    <s v="Rodrigues"/>
    <n v="82668205549"/>
    <s v="tai.sol@hotmail.com"/>
    <n v="5571999550721"/>
    <s v="BA"/>
    <s v="Salvador"/>
    <n v="5187625995411"/>
    <s v="residential"/>
    <s v="Tais de Oliveira Neres Rodrigues"/>
    <s v="Rua Jardim Castro Alves"/>
    <n v="175"/>
    <s v="AP 14 Edf Maria Helena "/>
    <s v="Brotas"/>
    <m/>
    <s v="40285-700"/>
    <s v="Jadlog"/>
    <s v="PN Jadlog2"/>
    <s v="2024-10-28 08:00:00Z"/>
    <s v="7bd"/>
    <s v="Faturado"/>
    <s v="2024-10-18 14:06:04Z"/>
    <s v="cpc"/>
    <s v="meta"/>
    <s v="[GE] [Vendas] Remarketing"/>
    <x v="0"/>
    <s v="Visa"/>
    <n v="2"/>
    <n v="150.96"/>
    <n v="1"/>
    <n v="1110"/>
    <s v="/10/76/79/89/"/>
    <x v="3"/>
    <x v="3"/>
    <n v="21.9"/>
    <n v="7.66"/>
    <s v="7.66"/>
    <s v="/gel-dental-natural-de-hortela-com-gengibre-e-melaleuca-90g/p"/>
    <m/>
    <m/>
    <m/>
    <m/>
    <s v="0.02"/>
    <n v="0"/>
    <s v="150.96"/>
    <s v="-280.44"/>
    <s v="Esquenta com 65% OFF, Frete grátis"/>
    <m/>
    <m/>
    <s v="06367100008806"/>
    <s v="tfddmr"/>
    <m/>
    <s v="Piatan"/>
    <s v="Obsolete"/>
    <m/>
    <m/>
    <m/>
    <m/>
    <m/>
    <s v="pagarme"/>
    <n v="135201"/>
    <n v="3404233550"/>
    <n v="3404233550"/>
    <n v="421958"/>
    <n v="2675"/>
    <m/>
    <m/>
    <m/>
    <m/>
    <m/>
    <s v="2024-10-17 20:50:02Z"/>
    <m/>
    <m/>
    <s v="7A6479F30AA1464EB6B96656B09969D9"/>
    <s v="FC07FB816E0649739F86930BC7A1B47A"/>
    <m/>
    <n v="1"/>
    <m/>
    <s v="false"/>
    <n v="0"/>
    <s v="NA"/>
    <s v="NA"/>
    <s v="BRL"/>
    <m/>
    <s v="003002873"/>
    <s v="BRA"/>
    <s v="003002873"/>
    <m/>
    <s v="Faturado"/>
    <m/>
  </r>
  <r>
    <s v="Marketplace"/>
    <x v="196"/>
    <n v="514325"/>
    <d v="2024-10-17T00:00:00"/>
    <x v="196"/>
    <s v="Tais"/>
    <s v="Rodrigues"/>
    <n v="82668205549"/>
    <s v="tai.sol@hotmail.com"/>
    <n v="5571999550721"/>
    <s v="BA"/>
    <s v="Salvador"/>
    <n v="5187625995411"/>
    <s v="residential"/>
    <s v="Tais de Oliveira Neres Rodrigues"/>
    <s v="Rua Jardim Castro Alves"/>
    <n v="175"/>
    <s v="AP 14 Edf Maria Helena "/>
    <s v="Brotas"/>
    <m/>
    <s v="40285-700"/>
    <s v="Jadlog"/>
    <s v="PN Jadlog2"/>
    <s v="2024-10-28 08:00:00Z"/>
    <s v="7bd"/>
    <s v="Faturado"/>
    <s v="2024-10-18 14:06:04Z"/>
    <s v="cpc"/>
    <s v="meta"/>
    <s v="[GE] [Vendas] Remarketing"/>
    <x v="0"/>
    <s v="Visa"/>
    <n v="2"/>
    <n v="150.96"/>
    <n v="1"/>
    <n v="2201"/>
    <s v="/10/76/78/223/"/>
    <x v="17"/>
    <x v="17"/>
    <n v="49.9"/>
    <n v="17.46"/>
    <s v="17.46"/>
    <s v="/shampoo-hidrata-para-cabelos-ressecados-e-com-quimica-300ml/p"/>
    <m/>
    <m/>
    <m/>
    <m/>
    <s v="0.02"/>
    <n v="0"/>
    <s v="150.96"/>
    <s v="-280.44"/>
    <s v="Esquenta com 65% OFF, Frete grátis"/>
    <m/>
    <m/>
    <s v="06367100008806"/>
    <s v="tfddmr"/>
    <m/>
    <s v="Piatan"/>
    <s v="Obsolete"/>
    <m/>
    <m/>
    <m/>
    <m/>
    <m/>
    <s v="pagarme"/>
    <n v="135201"/>
    <n v="3404233550"/>
    <n v="3404233550"/>
    <n v="421958"/>
    <n v="2675"/>
    <m/>
    <m/>
    <m/>
    <m/>
    <m/>
    <s v="2024-10-17 20:50:02Z"/>
    <m/>
    <m/>
    <s v="7A6479F30AA1464EB6B96656B09969D9"/>
    <s v="FC07FB816E0649739F86930BC7A1B47A"/>
    <m/>
    <n v="1"/>
    <m/>
    <s v="false"/>
    <n v="0"/>
    <s v="NA"/>
    <s v="NA"/>
    <s v="BRL"/>
    <m/>
    <s v="003002873"/>
    <s v="BRA"/>
    <s v="003002873"/>
    <m/>
    <s v="Faturado"/>
    <m/>
  </r>
  <r>
    <s v="Marketplace"/>
    <x v="196"/>
    <n v="514325"/>
    <d v="2024-10-17T00:00:00"/>
    <x v="196"/>
    <s v="Tais"/>
    <s v="Rodrigues"/>
    <n v="82668205549"/>
    <s v="tai.sol@hotmail.com"/>
    <n v="5571999550721"/>
    <s v="BA"/>
    <s v="Salvador"/>
    <n v="5187625995411"/>
    <s v="residential"/>
    <s v="Tais de Oliveira Neres Rodrigues"/>
    <s v="Rua Jardim Castro Alves"/>
    <n v="175"/>
    <s v="AP 14 Edf Maria Helena "/>
    <s v="Brotas"/>
    <m/>
    <s v="40285-700"/>
    <s v="Jadlog"/>
    <s v="PN Jadlog2"/>
    <s v="2024-10-28 08:00:00Z"/>
    <s v="7bd"/>
    <s v="Faturado"/>
    <s v="2024-10-18 14:06:04Z"/>
    <s v="cpc"/>
    <s v="meta"/>
    <s v="[GE] [Vendas] Remarketing"/>
    <x v="0"/>
    <s v="Visa"/>
    <n v="2"/>
    <n v="150.96"/>
    <n v="1"/>
    <n v="2103"/>
    <s v="/10/76/78/221/"/>
    <x v="14"/>
    <x v="14"/>
    <n v="59.9"/>
    <n v="20.96"/>
    <s v="20.96"/>
    <s v="/mascara-capilar-detox-piatan-280g/p"/>
    <m/>
    <m/>
    <m/>
    <m/>
    <s v="0.02"/>
    <n v="0"/>
    <s v="150.96"/>
    <s v="-280.44"/>
    <s v="Esquenta com 65% OFF, Frete grátis"/>
    <m/>
    <m/>
    <s v="06367100008806"/>
    <s v="tfddmr"/>
    <m/>
    <s v="Piatan"/>
    <s v="Obsolete"/>
    <m/>
    <m/>
    <m/>
    <m/>
    <m/>
    <s v="pagarme"/>
    <n v="135201"/>
    <n v="3404233550"/>
    <n v="3404233550"/>
    <n v="421958"/>
    <n v="2675"/>
    <m/>
    <m/>
    <m/>
    <m/>
    <m/>
    <s v="2024-10-17 20:50:02Z"/>
    <m/>
    <m/>
    <s v="7A6479F30AA1464EB6B96656B09969D9"/>
    <s v="FC07FB816E0649739F86930BC7A1B47A"/>
    <m/>
    <n v="1"/>
    <m/>
    <s v="false"/>
    <n v="0"/>
    <s v="NA"/>
    <s v="NA"/>
    <s v="BRL"/>
    <m/>
    <s v="003002873"/>
    <s v="BRA"/>
    <s v="003002873"/>
    <m/>
    <s v="Faturado"/>
    <m/>
  </r>
  <r>
    <s v="Marketplace"/>
    <x v="197"/>
    <n v="514323"/>
    <d v="2024-10-17T00:00:00"/>
    <x v="197"/>
    <s v="Mirene"/>
    <s v="Leaw"/>
    <n v="30926458809"/>
    <s v="mirene_star@hotmail.com"/>
    <n v="5515997484893"/>
    <s v="SP"/>
    <s v="Sorocaba"/>
    <n v="5124341982876"/>
    <s v="residential"/>
    <s v="Mirene Leaw"/>
    <s v="Rua Conquista"/>
    <n v="460"/>
    <s v="Apto 31 ou 21"/>
    <s v="Cidade Jardim"/>
    <m/>
    <s v="18055-430"/>
    <s v="PAC"/>
    <s v="PN Correios PAC"/>
    <s v="2024-10-28 08:00:00Z"/>
    <s v="7bd"/>
    <s v="Faturado"/>
    <s v="2024-10-18 14:06:11Z"/>
    <m/>
    <m/>
    <m/>
    <x v="2"/>
    <s v="Visa"/>
    <n v="2"/>
    <n v="129.78"/>
    <n v="4"/>
    <n v="1110"/>
    <s v="/10/76/79/89/"/>
    <x v="3"/>
    <x v="3"/>
    <n v="21.9"/>
    <n v="7.43"/>
    <s v="29.72"/>
    <s v="/gel-dental-natural-de-hortela-com-gengibre-e-melaleuca-90g/p"/>
    <m/>
    <m/>
    <m/>
    <m/>
    <s v="0.16"/>
    <n v="0"/>
    <s v="129.78"/>
    <s v="-197.12"/>
    <s v="Esquenta com 65% OFF, Livelo, Frete grátis"/>
    <m/>
    <m/>
    <s v="AK574585192BR"/>
    <s v="tfddmr"/>
    <m/>
    <s v="Piatan"/>
    <s v="Obsolete"/>
    <m/>
    <m/>
    <m/>
    <m/>
    <m/>
    <s v="pagarme"/>
    <n v="600110"/>
    <n v="3404048570"/>
    <n v="3404048570"/>
    <n v="406669"/>
    <n v="3777"/>
    <m/>
    <m/>
    <m/>
    <m/>
    <m/>
    <s v="2024-10-17 20:10:03Z"/>
    <m/>
    <m/>
    <s v="557C02E6C0E0494088202E9CD38999DE"/>
    <s v="27A52DC5950240BAA0537F580BA23562"/>
    <m/>
    <n v="1"/>
    <m/>
    <s v="false"/>
    <n v="0"/>
    <s v="NA"/>
    <s v="NA"/>
    <s v="BRL"/>
    <m/>
    <s v="003002881"/>
    <s v="BRA"/>
    <s v="003002881"/>
    <m/>
    <s v="Faturado"/>
    <m/>
  </r>
  <r>
    <s v="Marketplace"/>
    <x v="197"/>
    <n v="514323"/>
    <d v="2024-10-17T00:00:00"/>
    <x v="197"/>
    <s v="Mirene"/>
    <s v="Leaw"/>
    <n v="30926458809"/>
    <s v="mirene_star@hotmail.com"/>
    <n v="5515997484893"/>
    <s v="SP"/>
    <s v="Sorocaba"/>
    <n v="5124341982876"/>
    <s v="residential"/>
    <s v="Mirene Leaw"/>
    <s v="Rua Conquista"/>
    <n v="460"/>
    <s v="Apto 31 ou 21"/>
    <s v="Cidade Jardim"/>
    <m/>
    <s v="18055-430"/>
    <s v="PAC"/>
    <s v="PN Correios PAC"/>
    <s v="2024-10-28 08:00:00Z"/>
    <s v="7bd"/>
    <s v="Faturado"/>
    <s v="2024-10-18 14:06:11Z"/>
    <m/>
    <m/>
    <m/>
    <x v="2"/>
    <s v="Visa"/>
    <n v="2"/>
    <n v="129.78"/>
    <n v="4"/>
    <n v="1006"/>
    <s v="/10/76/79/89/"/>
    <x v="2"/>
    <x v="2"/>
    <n v="21.9"/>
    <n v="7.43"/>
    <s v="29.72"/>
    <s v="/gel-dental-natural-de-roma-e-melaleuca-90g/p"/>
    <m/>
    <m/>
    <m/>
    <m/>
    <s v="0.16"/>
    <n v="0"/>
    <s v="129.78"/>
    <s v="-197.12"/>
    <s v="Esquenta com 65% OFF, Livelo, Frete grátis"/>
    <m/>
    <m/>
    <s v="AK574585192BR"/>
    <s v="tfddmr"/>
    <m/>
    <s v="Piatan"/>
    <s v="Obsolete"/>
    <m/>
    <m/>
    <m/>
    <m/>
    <m/>
    <s v="pagarme"/>
    <n v="600110"/>
    <n v="3404048570"/>
    <n v="3404048570"/>
    <n v="406669"/>
    <n v="3777"/>
    <m/>
    <m/>
    <m/>
    <m/>
    <m/>
    <s v="2024-10-17 20:10:03Z"/>
    <m/>
    <m/>
    <s v="557C02E6C0E0494088202E9CD38999DE"/>
    <s v="27A52DC5950240BAA0537F580BA23562"/>
    <m/>
    <n v="1"/>
    <m/>
    <s v="false"/>
    <n v="0"/>
    <s v="NA"/>
    <s v="NA"/>
    <s v="BRL"/>
    <m/>
    <s v="003002881"/>
    <s v="BRA"/>
    <s v="003002881"/>
    <m/>
    <s v="Faturado"/>
    <m/>
  </r>
  <r>
    <s v="Marketplace"/>
    <x v="197"/>
    <n v="514323"/>
    <d v="2024-10-17T00:00:00"/>
    <x v="197"/>
    <s v="Mirene"/>
    <s v="Leaw"/>
    <n v="30926458809"/>
    <s v="mirene_star@hotmail.com"/>
    <n v="5515997484893"/>
    <s v="SP"/>
    <s v="Sorocaba"/>
    <n v="5124341982876"/>
    <s v="residential"/>
    <s v="Mirene Leaw"/>
    <s v="Rua Conquista"/>
    <n v="460"/>
    <s v="Apto 31 ou 21"/>
    <s v="Cidade Jardim"/>
    <m/>
    <s v="18055-430"/>
    <s v="PAC"/>
    <s v="PN Correios PAC"/>
    <s v="2024-10-28 08:00:00Z"/>
    <s v="7bd"/>
    <s v="Faturado"/>
    <s v="2024-10-18 14:06:11Z"/>
    <m/>
    <m/>
    <m/>
    <x v="2"/>
    <s v="Visa"/>
    <n v="2"/>
    <n v="129.78"/>
    <n v="1"/>
    <n v="1111"/>
    <s v="/10/76/79/89/"/>
    <x v="6"/>
    <x v="6"/>
    <n v="21.9"/>
    <n v="7.43"/>
    <s v="7.43"/>
    <s v="/gel-dental-natural-de-carvao-ativado-90g/p"/>
    <m/>
    <m/>
    <m/>
    <m/>
    <s v="0.04"/>
    <n v="0"/>
    <s v="129.78"/>
    <s v="-197.12"/>
    <s v="Esquenta com 65% OFF, Livelo, Frete grátis"/>
    <m/>
    <m/>
    <s v="AK574585192BR"/>
    <s v="tfddmr"/>
    <m/>
    <s v="Piatan"/>
    <s v="Obsolete"/>
    <m/>
    <m/>
    <m/>
    <m/>
    <m/>
    <s v="pagarme"/>
    <n v="600110"/>
    <n v="3404048570"/>
    <n v="3404048570"/>
    <n v="406669"/>
    <n v="3777"/>
    <m/>
    <m/>
    <m/>
    <m/>
    <m/>
    <s v="2024-10-17 20:10:03Z"/>
    <m/>
    <m/>
    <s v="557C02E6C0E0494088202E9CD38999DE"/>
    <s v="27A52DC5950240BAA0537F580BA23562"/>
    <m/>
    <n v="1"/>
    <m/>
    <s v="false"/>
    <n v="0"/>
    <s v="NA"/>
    <s v="NA"/>
    <s v="BRL"/>
    <m/>
    <s v="003002881"/>
    <s v="BRA"/>
    <s v="003002881"/>
    <m/>
    <s v="Faturado"/>
    <m/>
  </r>
  <r>
    <s v="Marketplace"/>
    <x v="197"/>
    <n v="514323"/>
    <d v="2024-10-17T00:00:00"/>
    <x v="197"/>
    <s v="Mirene"/>
    <s v="Leaw"/>
    <n v="30926458809"/>
    <s v="mirene_star@hotmail.com"/>
    <n v="5515997484893"/>
    <s v="SP"/>
    <s v="Sorocaba"/>
    <n v="5124341982876"/>
    <s v="residential"/>
    <s v="Mirene Leaw"/>
    <s v="Rua Conquista"/>
    <n v="460"/>
    <s v="Apto 31 ou 21"/>
    <s v="Cidade Jardim"/>
    <m/>
    <s v="18055-430"/>
    <s v="PAC"/>
    <s v="PN Correios PAC"/>
    <s v="2024-10-28 08:00:00Z"/>
    <s v="7bd"/>
    <s v="Faturado"/>
    <s v="2024-10-18 14:06:11Z"/>
    <m/>
    <m/>
    <m/>
    <x v="2"/>
    <s v="Visa"/>
    <n v="2"/>
    <n v="129.78"/>
    <n v="1"/>
    <n v="142817"/>
    <s v="/10/76/80/92/"/>
    <x v="5"/>
    <x v="5"/>
    <n v="99.9"/>
    <n v="33.909999999999997"/>
    <s v="33.91"/>
    <s v="/deo-colonia-splash-cereja-do-cerrado-120ml/p"/>
    <m/>
    <m/>
    <m/>
    <m/>
    <s v="21.5"/>
    <n v="0"/>
    <s v="129.78"/>
    <s v="-197.12"/>
    <s v="Esquenta com 65% OFF, Livelo, Frete grátis"/>
    <m/>
    <m/>
    <s v="AK574585192BR"/>
    <s v="tfddmr"/>
    <m/>
    <s v="Piatan"/>
    <s v="Obsolete"/>
    <m/>
    <m/>
    <m/>
    <m/>
    <m/>
    <s v="pagarme"/>
    <n v="600110"/>
    <n v="3404048570"/>
    <n v="3404048570"/>
    <n v="406669"/>
    <n v="3777"/>
    <m/>
    <m/>
    <m/>
    <m/>
    <m/>
    <s v="2024-10-17 20:10:03Z"/>
    <m/>
    <m/>
    <s v="557C02E6C0E0494088202E9CD38999DE"/>
    <s v="27A52DC5950240BAA0537F580BA23562"/>
    <m/>
    <n v="1"/>
    <m/>
    <s v="false"/>
    <n v="0"/>
    <s v="NA"/>
    <s v="NA"/>
    <s v="BRL"/>
    <m/>
    <s v="003002881"/>
    <s v="BRA"/>
    <s v="003002881"/>
    <m/>
    <s v="Faturado"/>
    <m/>
  </r>
  <r>
    <s v="Marketplace"/>
    <x v="197"/>
    <n v="514323"/>
    <d v="2024-10-17T00:00:00"/>
    <x v="197"/>
    <s v="Mirene"/>
    <s v="Leaw"/>
    <n v="30926458809"/>
    <s v="mirene_star@hotmail.com"/>
    <n v="5515997484893"/>
    <s v="SP"/>
    <s v="Sorocaba"/>
    <n v="5124341982876"/>
    <s v="residential"/>
    <s v="Mirene Leaw"/>
    <s v="Rua Conquista"/>
    <n v="460"/>
    <s v="Apto 31 ou 21"/>
    <s v="Cidade Jardim"/>
    <m/>
    <s v="18055-430"/>
    <s v="PAC"/>
    <s v="PN Correios PAC"/>
    <s v="2024-10-28 08:00:00Z"/>
    <s v="7bd"/>
    <s v="Faturado"/>
    <s v="2024-10-18 14:06:11Z"/>
    <m/>
    <m/>
    <m/>
    <x v="2"/>
    <s v="Visa"/>
    <n v="2"/>
    <n v="129.78"/>
    <n v="1"/>
    <n v="1403"/>
    <s v="/10/76/79/88/"/>
    <x v="19"/>
    <x v="19"/>
    <n v="29.9"/>
    <n v="29"/>
    <n v="29"/>
    <s v="/desodorante-roll-on-feminino-75ml/p"/>
    <m/>
    <m/>
    <m/>
    <m/>
    <s v="0.04"/>
    <n v="0"/>
    <s v="129.78"/>
    <s v="-197.12"/>
    <s v="Esquenta com 65% OFF, Livelo, Frete grátis"/>
    <m/>
    <m/>
    <s v="AK574585192BR"/>
    <s v="tfddmr"/>
    <m/>
    <s v="Piatan"/>
    <s v="Obsolete"/>
    <m/>
    <m/>
    <m/>
    <m/>
    <m/>
    <s v="pagarme"/>
    <n v="600110"/>
    <n v="3404048570"/>
    <n v="3404048570"/>
    <n v="406669"/>
    <n v="3777"/>
    <m/>
    <m/>
    <m/>
    <m/>
    <m/>
    <s v="2024-10-17 20:10:03Z"/>
    <m/>
    <m/>
    <s v="557C02E6C0E0494088202E9CD38999DE"/>
    <s v="27A52DC5950240BAA0537F580BA23562"/>
    <m/>
    <n v="1"/>
    <m/>
    <s v="false"/>
    <n v="0"/>
    <s v="NA"/>
    <s v="NA"/>
    <s v="BRL"/>
    <m/>
    <s v="003002881"/>
    <s v="BRA"/>
    <s v="003002881"/>
    <m/>
    <s v="Faturado"/>
    <m/>
  </r>
  <r>
    <s v="Marketplace"/>
    <x v="198"/>
    <n v="514321"/>
    <d v="2024-10-17T00:00:00"/>
    <x v="198"/>
    <s v="Juliana de Fátima Silva"/>
    <s v="Santos"/>
    <s v="09768329920"/>
    <s v="leandrolima239144@gmail.com"/>
    <n v="554388216569"/>
    <s v="PR"/>
    <s v="Rolândia"/>
    <n v="5187609213429"/>
    <s v="residential"/>
    <s v="Juliana de Fátima Silva Santos"/>
    <s v="Rua Verdes Mares"/>
    <n v="490"/>
    <s v="Casa"/>
    <s v="Jardim Nobre"/>
    <m/>
    <s v="86602-556"/>
    <s v="PAC"/>
    <s v="PN Correios PAC"/>
    <s v="2024-10-28 08:00:00Z"/>
    <s v="7bd"/>
    <s v="Faturado"/>
    <s v="2024-10-18 14:06:10Z"/>
    <m/>
    <m/>
    <m/>
    <x v="1"/>
    <s v="Pix"/>
    <n v="1"/>
    <n v="105.22"/>
    <n v="1"/>
    <n v="1095"/>
    <s v="/10/76/82/96/"/>
    <x v="30"/>
    <x v="30"/>
    <n v="129.9"/>
    <n v="105.22"/>
    <s v="105.22"/>
    <s v="/protetor-solar-mineral-sunveg-fps-70-50g/p"/>
    <m/>
    <m/>
    <m/>
    <m/>
    <s v="26.28"/>
    <n v="0"/>
    <s v="105.22"/>
    <s v="-24.68"/>
    <s v="A Vista, Primeira Compra, Frete grátis"/>
    <m/>
    <m/>
    <s v="AK574584722BR"/>
    <s v="tfddmr"/>
    <m/>
    <s v="Piatan"/>
    <s v="Obsolete"/>
    <m/>
    <m/>
    <m/>
    <m/>
    <m/>
    <s v="pagarme"/>
    <m/>
    <n v="3403825277"/>
    <m/>
    <m/>
    <m/>
    <m/>
    <m/>
    <m/>
    <m/>
    <m/>
    <s v="2024-10-17 19:27:16Z"/>
    <m/>
    <m/>
    <s v="5919EE3F766D420A9B0FB71D751F71DA"/>
    <s v="0680C71B518F400282F96E953E3409EF"/>
    <m/>
    <n v="1"/>
    <m/>
    <s v="false"/>
    <n v="0"/>
    <s v="NA"/>
    <s v="NA"/>
    <s v="BRL"/>
    <m/>
    <s v="003002880"/>
    <s v="BRA"/>
    <s v="003002880"/>
    <m/>
    <s v="Faturado"/>
    <m/>
  </r>
  <r>
    <s v="Marketplace"/>
    <x v="199"/>
    <n v="514315"/>
    <d v="2024-10-17T00:00:00"/>
    <x v="199"/>
    <s v="Maristela"/>
    <s v="Queiroz"/>
    <n v="53232623115"/>
    <s v="m.queiroz.br@gmail.com"/>
    <n v="5562992370078"/>
    <s v="GO"/>
    <s v="Goiânia"/>
    <n v="5132406773619"/>
    <s v="residential"/>
    <s v="Maristela Queiroz"/>
    <s v="Rua SB 15"/>
    <n v="1"/>
    <s v="Qd. 07 Lt. 02"/>
    <s v="Loteamento Portal do Sol I"/>
    <m/>
    <s v="74884-601"/>
    <s v="Sedex"/>
    <s v="PN Correios Sedex"/>
    <s v="2024-10-18 15:31:47Z"/>
    <s v="1bd"/>
    <s v="Faturado"/>
    <s v="2024-10-18 14:06:09Z"/>
    <s v="email"/>
    <s v="fidelizarmais"/>
    <s v="saldodepontos"/>
    <x v="0"/>
    <s v="Pix"/>
    <n v="1"/>
    <n v="71.7"/>
    <n v="2"/>
    <n v="142795"/>
    <s v="/10/76/79/87/"/>
    <x v="24"/>
    <x v="24"/>
    <n v="34.9"/>
    <n v="31.41"/>
    <s v="62.82"/>
    <s v="/sabonete-liquido-intimo-melaleuca-aloe-vera-150-ml/p"/>
    <m/>
    <m/>
    <m/>
    <m/>
    <s v="8.88"/>
    <s v="8.88"/>
    <s v="71.7"/>
    <s v="-6.98"/>
    <s v="A Vista"/>
    <m/>
    <m/>
    <s v="AA311040627BR"/>
    <s v="tfddmr"/>
    <m/>
    <s v="Piatan"/>
    <s v="Obsolete"/>
    <m/>
    <m/>
    <m/>
    <m/>
    <m/>
    <s v="pagarme"/>
    <m/>
    <n v="3402550730"/>
    <m/>
    <m/>
    <m/>
    <m/>
    <m/>
    <m/>
    <m/>
    <m/>
    <s v="2024-10-17 15:31:47Z"/>
    <m/>
    <m/>
    <s v="322DFF3A206B4E0C8E9FA9C0B919D325"/>
    <s v="97DC235B6A044035B66863AC19FCD885"/>
    <m/>
    <n v="1"/>
    <m/>
    <s v="false"/>
    <n v="0"/>
    <s v="NA"/>
    <s v="NA"/>
    <s v="BRL"/>
    <m/>
    <s v="003002879"/>
    <s v="BRA"/>
    <s v="003002879"/>
    <m/>
    <s v="Faturado"/>
    <m/>
  </r>
  <r>
    <s v="Marketplace"/>
    <x v="200"/>
    <n v="514313"/>
    <d v="2024-10-17T00:00:00"/>
    <x v="200"/>
    <s v="Luciana"/>
    <s v="Caixeta"/>
    <s v="00637995104"/>
    <s v="lucianabcaixetac@gmail.com"/>
    <n v="5561982236252"/>
    <s v="DF"/>
    <s v="Brasília"/>
    <n v="5158983896517"/>
    <s v="residential"/>
    <s v="Luciana Caixeta"/>
    <s v="Condomínio Estância Jardim Botânico II"/>
    <n v="27"/>
    <s v="Ao lado da Academia Sport Point"/>
    <s v="Setor Habitacional Jardim Botânico"/>
    <m/>
    <s v="71680-390"/>
    <s v="PAC"/>
    <s v="PN Correios PAC"/>
    <s v="2024-10-24 13:44:04Z"/>
    <s v="5bd"/>
    <s v="Faturado"/>
    <s v="2024-10-18 14:06:07Z"/>
    <m/>
    <m/>
    <m/>
    <x v="0"/>
    <s v="Pix"/>
    <n v="1"/>
    <n v="102.7"/>
    <n v="3"/>
    <n v="1111"/>
    <s v="/10/76/79/89/"/>
    <x v="6"/>
    <x v="6"/>
    <n v="21.9"/>
    <n v="6.89"/>
    <s v="20.67"/>
    <s v="/gel-dental-natural-de-carvao-ativado-90g/p"/>
    <m/>
    <m/>
    <m/>
    <m/>
    <s v="3.87"/>
    <n v="0"/>
    <s v="102.7"/>
    <s v="-168.1"/>
    <s v="Esquenta com 65% OFF, A Vista, Frete grátis"/>
    <m/>
    <m/>
    <s v="AK574582488BR"/>
    <s v="tfddmr"/>
    <m/>
    <s v="Piatan"/>
    <s v="Obsolete"/>
    <m/>
    <m/>
    <m/>
    <m/>
    <m/>
    <s v="pagarme"/>
    <m/>
    <n v="3402145467"/>
    <m/>
    <m/>
    <m/>
    <m/>
    <m/>
    <m/>
    <m/>
    <m/>
    <s v="2024-10-17 13:44:02Z"/>
    <m/>
    <m/>
    <s v="0B9927315B924B958C58160CA0D6CCE4"/>
    <s v="8FCC4198311848F1B3F5A3E270AB5BBE"/>
    <m/>
    <n v="1"/>
    <m/>
    <s v="false"/>
    <n v="0"/>
    <s v="NA"/>
    <s v="NA"/>
    <s v="BRL"/>
    <m/>
    <s v="003002877"/>
    <s v="BRA"/>
    <s v="003002877"/>
    <m/>
    <s v="Faturado"/>
    <m/>
  </r>
  <r>
    <s v="Marketplace"/>
    <x v="200"/>
    <n v="514313"/>
    <d v="2024-10-17T00:00:00"/>
    <x v="200"/>
    <s v="Luciana"/>
    <s v="Caixeta"/>
    <s v="00637995104"/>
    <s v="lucianabcaixetac@gmail.com"/>
    <n v="5561982236252"/>
    <s v="DF"/>
    <s v="Brasília"/>
    <n v="5158983896517"/>
    <s v="residential"/>
    <s v="Luciana Caixeta"/>
    <s v="Condomínio Estância Jardim Botânico II"/>
    <n v="27"/>
    <s v="Ao lado da Academia Sport Point"/>
    <s v="Setor Habitacional Jardim Botânico"/>
    <m/>
    <s v="71680-390"/>
    <s v="PAC"/>
    <s v="PN Correios PAC"/>
    <s v="2024-10-24 13:44:04Z"/>
    <s v="5bd"/>
    <s v="Faturado"/>
    <s v="2024-10-18 14:06:07Z"/>
    <m/>
    <m/>
    <m/>
    <x v="0"/>
    <s v="Pix"/>
    <n v="1"/>
    <n v="102.7"/>
    <n v="4"/>
    <n v="1110"/>
    <s v="/10/76/79/89/"/>
    <x v="3"/>
    <x v="3"/>
    <n v="21.9"/>
    <n v="6.89"/>
    <s v="27.56"/>
    <s v="/gel-dental-natural-de-hortela-com-gengibre-e-melaleuca-90g/p"/>
    <m/>
    <m/>
    <m/>
    <m/>
    <s v="5.15"/>
    <n v="0"/>
    <s v="102.7"/>
    <s v="-168.1"/>
    <s v="Esquenta com 65% OFF, A Vista, Frete grátis"/>
    <m/>
    <m/>
    <s v="AK574582488BR"/>
    <s v="tfddmr"/>
    <m/>
    <s v="Piatan"/>
    <s v="Obsolete"/>
    <m/>
    <m/>
    <m/>
    <m/>
    <m/>
    <s v="pagarme"/>
    <m/>
    <n v="3402145467"/>
    <m/>
    <m/>
    <m/>
    <m/>
    <m/>
    <m/>
    <m/>
    <m/>
    <s v="2024-10-17 13:44:02Z"/>
    <m/>
    <m/>
    <s v="0B9927315B924B958C58160CA0D6CCE4"/>
    <s v="8FCC4198311848F1B3F5A3E270AB5BBE"/>
    <m/>
    <n v="1"/>
    <m/>
    <s v="false"/>
    <n v="0"/>
    <s v="NA"/>
    <s v="NA"/>
    <s v="BRL"/>
    <m/>
    <s v="003002877"/>
    <s v="BRA"/>
    <s v="003002877"/>
    <m/>
    <s v="Faturado"/>
    <m/>
  </r>
  <r>
    <s v="Marketplace"/>
    <x v="200"/>
    <n v="514313"/>
    <d v="2024-10-17T00:00:00"/>
    <x v="200"/>
    <s v="Luciana"/>
    <s v="Caixeta"/>
    <s v="00637995104"/>
    <s v="lucianabcaixetac@gmail.com"/>
    <n v="5561982236252"/>
    <s v="DF"/>
    <s v="Brasília"/>
    <n v="5158983896517"/>
    <s v="residential"/>
    <s v="Luciana Caixeta"/>
    <s v="Condomínio Estância Jardim Botânico II"/>
    <n v="27"/>
    <s v="Ao lado da Academia Sport Point"/>
    <s v="Setor Habitacional Jardim Botânico"/>
    <m/>
    <s v="71680-390"/>
    <s v="PAC"/>
    <s v="PN Correios PAC"/>
    <s v="2024-10-24 13:44:04Z"/>
    <s v="5bd"/>
    <s v="Faturado"/>
    <s v="2024-10-18 14:06:07Z"/>
    <m/>
    <m/>
    <m/>
    <x v="0"/>
    <s v="Pix"/>
    <n v="1"/>
    <n v="102.7"/>
    <n v="4"/>
    <n v="1006"/>
    <s v="/10/76/79/89/"/>
    <x v="2"/>
    <x v="2"/>
    <n v="21.9"/>
    <n v="6.89"/>
    <s v="27.56"/>
    <s v="/gel-dental-natural-de-roma-e-melaleuca-90g/p"/>
    <m/>
    <m/>
    <m/>
    <m/>
    <s v="5.16"/>
    <n v="0"/>
    <s v="102.7"/>
    <s v="-168.1"/>
    <s v="Esquenta com 65% OFF, A Vista, Frete grátis"/>
    <m/>
    <m/>
    <s v="AK574582488BR"/>
    <s v="tfddmr"/>
    <m/>
    <s v="Piatan"/>
    <s v="Obsolete"/>
    <m/>
    <m/>
    <m/>
    <m/>
    <m/>
    <s v="pagarme"/>
    <m/>
    <n v="3402145467"/>
    <m/>
    <m/>
    <m/>
    <m/>
    <m/>
    <m/>
    <m/>
    <m/>
    <s v="2024-10-17 13:44:02Z"/>
    <m/>
    <m/>
    <s v="0B9927315B924B958C58160CA0D6CCE4"/>
    <s v="8FCC4198311848F1B3F5A3E270AB5BBE"/>
    <m/>
    <n v="1"/>
    <m/>
    <s v="false"/>
    <n v="0"/>
    <s v="NA"/>
    <s v="NA"/>
    <s v="BRL"/>
    <m/>
    <s v="003002877"/>
    <s v="BRA"/>
    <s v="003002877"/>
    <m/>
    <s v="Faturado"/>
    <m/>
  </r>
  <r>
    <s v="Marketplace"/>
    <x v="200"/>
    <n v="514313"/>
    <d v="2024-10-17T00:00:00"/>
    <x v="200"/>
    <s v="Luciana"/>
    <s v="Caixeta"/>
    <s v="00637995104"/>
    <s v="lucianabcaixetac@gmail.com"/>
    <n v="5561982236252"/>
    <s v="DF"/>
    <s v="Brasília"/>
    <n v="5158983896517"/>
    <s v="residential"/>
    <s v="Luciana Caixeta"/>
    <s v="Condomínio Estância Jardim Botânico II"/>
    <n v="27"/>
    <s v="Ao lado da Academia Sport Point"/>
    <s v="Setor Habitacional Jardim Botânico"/>
    <m/>
    <s v="71680-390"/>
    <s v="PAC"/>
    <s v="PN Correios PAC"/>
    <s v="2024-10-24 13:44:04Z"/>
    <s v="5bd"/>
    <s v="Faturado"/>
    <s v="2024-10-18 14:06:07Z"/>
    <m/>
    <m/>
    <m/>
    <x v="0"/>
    <s v="Pix"/>
    <n v="1"/>
    <n v="102.7"/>
    <n v="1"/>
    <n v="1603"/>
    <s v="/10/76/79/88/"/>
    <x v="10"/>
    <x v="10"/>
    <n v="29.9"/>
    <n v="26.91"/>
    <s v="26.91"/>
    <s v="/desodorante-roll-on-unissex-75ml/p"/>
    <m/>
    <m/>
    <m/>
    <m/>
    <s v="1.31"/>
    <n v="0"/>
    <s v="102.7"/>
    <s v="-168.1"/>
    <s v="Esquenta com 65% OFF, A Vista, Frete grátis"/>
    <m/>
    <m/>
    <s v="AK574582488BR"/>
    <s v="tfddmr"/>
    <m/>
    <s v="Piatan"/>
    <s v="Obsolete"/>
    <m/>
    <m/>
    <m/>
    <m/>
    <m/>
    <s v="pagarme"/>
    <m/>
    <n v="3402145467"/>
    <m/>
    <m/>
    <m/>
    <m/>
    <m/>
    <m/>
    <m/>
    <m/>
    <s v="2024-10-17 13:44:02Z"/>
    <m/>
    <m/>
    <s v="0B9927315B924B958C58160CA0D6CCE4"/>
    <s v="8FCC4198311848F1B3F5A3E270AB5BBE"/>
    <m/>
    <n v="1"/>
    <m/>
    <s v="false"/>
    <n v="0"/>
    <s v="NA"/>
    <s v="NA"/>
    <s v="BRL"/>
    <m/>
    <s v="003002877"/>
    <s v="BRA"/>
    <s v="003002877"/>
    <m/>
    <s v="Faturado"/>
    <m/>
  </r>
  <r>
    <s v="Marketplace"/>
    <x v="201"/>
    <n v="514311"/>
    <d v="2024-10-17T00:00:00"/>
    <x v="201"/>
    <s v="Renata"/>
    <s v="Cunha"/>
    <s v="02854784006"/>
    <s v="re.fdcunha@gmail.com"/>
    <n v="5551989025576"/>
    <s v="SP"/>
    <s v="São Paulo"/>
    <n v="5187517954872"/>
    <s v="residential"/>
    <s v="Renata Ferreira da Cunha"/>
    <s v="Avenida Professor Luiz Ignácio Anhaia Mello"/>
    <n v="2597"/>
    <s v="APTO 61A"/>
    <s v="Vila Prudente"/>
    <m/>
    <s v="03155-100"/>
    <s v="Jadlog"/>
    <s v="PN Jadlog"/>
    <s v="2024-10-22 11:02:38Z"/>
    <s v="3bd"/>
    <s v="Faturado"/>
    <s v="2024-10-18 14:05:56Z"/>
    <m/>
    <m/>
    <m/>
    <x v="1"/>
    <s v="Pix"/>
    <n v="1"/>
    <n v="62.1"/>
    <n v="1"/>
    <n v="61010"/>
    <s v="/10/76/80/92/"/>
    <x v="7"/>
    <x v="7"/>
    <n v="99.9"/>
    <n v="28.31"/>
    <s v="28.31"/>
    <s v="/deo-colonia-splash-jasmim-manaca-120ml-piatan/p"/>
    <m/>
    <m/>
    <m/>
    <m/>
    <s v="19.61"/>
    <s v="19.61"/>
    <s v="62.1"/>
    <s v="-107.35"/>
    <s v="Esquenta com 65% OFF, A Vista, Primeira Compra"/>
    <m/>
    <m/>
    <s v="06367100008801"/>
    <s v="tfddmr"/>
    <m/>
    <s v="Piatan"/>
    <s v="Obsolete"/>
    <m/>
    <m/>
    <m/>
    <m/>
    <m/>
    <s v="pagarme"/>
    <m/>
    <n v="3401361675"/>
    <m/>
    <m/>
    <m/>
    <m/>
    <m/>
    <m/>
    <m/>
    <m/>
    <s v="2024-10-17 11:02:38Z"/>
    <m/>
    <m/>
    <s v="96423F816EEE43A3B42C2D166A9D7B13"/>
    <s v="83E9BE3B2AB443B1B40B8EDB32836EFD"/>
    <m/>
    <n v="1"/>
    <m/>
    <s v="false"/>
    <n v="0"/>
    <s v="NA"/>
    <s v="NA"/>
    <s v="BRL"/>
    <m/>
    <s v="003002868"/>
    <s v="BRA"/>
    <s v="003002868"/>
    <m/>
    <s v="Faturado"/>
    <m/>
  </r>
  <r>
    <s v="Marketplace"/>
    <x v="201"/>
    <n v="514311"/>
    <d v="2024-10-17T00:00:00"/>
    <x v="201"/>
    <s v="Renata"/>
    <s v="Cunha"/>
    <s v="02854784006"/>
    <s v="re.fdcunha@gmail.com"/>
    <n v="5551989025576"/>
    <s v="SP"/>
    <s v="São Paulo"/>
    <n v="5187517954872"/>
    <s v="residential"/>
    <s v="Renata Ferreira da Cunha"/>
    <s v="Avenida Professor Luiz Ignácio Anhaia Mello"/>
    <n v="2597"/>
    <s v="APTO 61A"/>
    <s v="Vila Prudente"/>
    <m/>
    <s v="03155-100"/>
    <s v="Jadlog"/>
    <s v="PN Jadlog"/>
    <s v="2024-10-22 11:02:38Z"/>
    <s v="3bd"/>
    <s v="Faturado"/>
    <s v="2024-10-18 14:05:56Z"/>
    <m/>
    <m/>
    <m/>
    <x v="1"/>
    <s v="Pix"/>
    <n v="1"/>
    <n v="62.1"/>
    <n v="1"/>
    <n v="2201"/>
    <s v="/10/76/78/223/"/>
    <x v="17"/>
    <x v="17"/>
    <n v="49.9"/>
    <n v="14.14"/>
    <s v="14.14"/>
    <s v="/shampoo-hidrata-para-cabelos-ressecados-e-com-quimica-300ml/p"/>
    <m/>
    <m/>
    <m/>
    <m/>
    <s v="0.04"/>
    <s v="0.04"/>
    <s v="62.1"/>
    <s v="-107.35"/>
    <s v="Esquenta com 65% OFF, A Vista, Primeira Compra"/>
    <m/>
    <m/>
    <s v="06367100008801"/>
    <s v="tfddmr"/>
    <m/>
    <s v="Piatan"/>
    <s v="Obsolete"/>
    <m/>
    <m/>
    <m/>
    <m/>
    <m/>
    <s v="pagarme"/>
    <m/>
    <n v="3401361675"/>
    <m/>
    <m/>
    <m/>
    <m/>
    <m/>
    <m/>
    <m/>
    <m/>
    <s v="2024-10-17 11:02:38Z"/>
    <m/>
    <m/>
    <s v="96423F816EEE43A3B42C2D166A9D7B13"/>
    <s v="83E9BE3B2AB443B1B40B8EDB32836EFD"/>
    <m/>
    <n v="1"/>
    <m/>
    <s v="false"/>
    <n v="0"/>
    <s v="NA"/>
    <s v="NA"/>
    <s v="BRL"/>
    <m/>
    <s v="003002868"/>
    <s v="BRA"/>
    <s v="003002868"/>
    <m/>
    <s v="Faturado"/>
    <m/>
  </r>
  <r>
    <s v="Marketplace"/>
    <x v="202"/>
    <n v="514305"/>
    <d v="2024-10-17T00:00:00"/>
    <x v="202"/>
    <s v="Isabela"/>
    <s v="Mattos"/>
    <n v="82565180578"/>
    <s v="mattosaisabela@gmail.com"/>
    <n v="5577991404747"/>
    <s v="BA"/>
    <s v="Vitória da Conquista"/>
    <n v="5134160602323"/>
    <s v="residential"/>
    <s v="Isabela Mattos"/>
    <s v="Avenida Erathostenes Menezes"/>
    <n v="810"/>
    <s v="Ap 403"/>
    <s v="Candeias"/>
    <m/>
    <s v="45028-105"/>
    <s v="Jadlog"/>
    <s v="PN Jadlog2"/>
    <s v="2024-10-29 10:07:10Z"/>
    <s v="8bd"/>
    <s v="Faturado"/>
    <s v="2024-10-18 14:05:57Z"/>
    <m/>
    <m/>
    <m/>
    <x v="0"/>
    <s v="Pix"/>
    <n v="1"/>
    <n v="106.39"/>
    <n v="1"/>
    <n v="2103"/>
    <s v="/10/76/78/221/"/>
    <x v="14"/>
    <x v="14"/>
    <n v="59.9"/>
    <n v="18.86"/>
    <s v="18.86"/>
    <s v="/mascara-capilar-detox-piatan-280g/p"/>
    <m/>
    <m/>
    <m/>
    <m/>
    <s v="6.21"/>
    <n v="0"/>
    <s v="106.39"/>
    <s v="-83.21"/>
    <s v="Esquenta com 65% OFF, A Vista, Frete grátis"/>
    <m/>
    <m/>
    <s v="06367100008802"/>
    <s v="tfddmr"/>
    <m/>
    <s v="Piatan"/>
    <s v="Obsolete"/>
    <m/>
    <m/>
    <m/>
    <m/>
    <m/>
    <s v="pagarme"/>
    <m/>
    <n v="3401093537"/>
    <m/>
    <m/>
    <m/>
    <m/>
    <m/>
    <m/>
    <m/>
    <m/>
    <s v="2024-10-17 10:07:12Z"/>
    <m/>
    <m/>
    <s v="2BEDF3E83AB74F11A9BE7954A697A5D1"/>
    <s v="A3B4E259D5C9479CA6831E63CF911591"/>
    <m/>
    <n v="1"/>
    <m/>
    <s v="false"/>
    <n v="0"/>
    <s v="NA"/>
    <s v="NA"/>
    <s v="BRL"/>
    <m/>
    <s v="003002869"/>
    <s v="BRA"/>
    <s v="003002869"/>
    <m/>
    <s v="Faturado"/>
    <m/>
  </r>
  <r>
    <s v="Marketplace"/>
    <x v="202"/>
    <n v="514305"/>
    <d v="2024-10-17T00:00:00"/>
    <x v="202"/>
    <s v="Isabela"/>
    <s v="Mattos"/>
    <n v="82565180578"/>
    <s v="mattosaisabela@gmail.com"/>
    <n v="5577991404747"/>
    <s v="BA"/>
    <s v="Vitória da Conquista"/>
    <n v="5134160602323"/>
    <s v="residential"/>
    <s v="Isabela Mattos"/>
    <s v="Avenida Erathostenes Menezes"/>
    <n v="810"/>
    <s v="Ap 403"/>
    <s v="Candeias"/>
    <m/>
    <s v="45028-105"/>
    <s v="Jadlog"/>
    <s v="PN Jadlog2"/>
    <s v="2024-10-29 10:07:10Z"/>
    <s v="8bd"/>
    <s v="Faturado"/>
    <s v="2024-10-18 14:05:57Z"/>
    <m/>
    <m/>
    <m/>
    <x v="0"/>
    <s v="Pix"/>
    <n v="1"/>
    <n v="106.39"/>
    <n v="1"/>
    <n v="2201"/>
    <s v="/10/76/78/223/"/>
    <x v="17"/>
    <x v="17"/>
    <n v="49.9"/>
    <n v="15.71"/>
    <s v="15.71"/>
    <s v="/shampoo-hidrata-para-cabelos-ressecados-e-com-quimica-300ml/p"/>
    <m/>
    <m/>
    <m/>
    <m/>
    <s v="6.14"/>
    <n v="0"/>
    <s v="106.39"/>
    <s v="-83.21"/>
    <s v="Esquenta com 65% OFF, A Vista, Frete grátis"/>
    <m/>
    <m/>
    <s v="06367100008802"/>
    <s v="tfddmr"/>
    <m/>
    <s v="Piatan"/>
    <s v="Obsolete"/>
    <m/>
    <m/>
    <m/>
    <m/>
    <m/>
    <s v="pagarme"/>
    <m/>
    <n v="3401093537"/>
    <m/>
    <m/>
    <m/>
    <m/>
    <m/>
    <m/>
    <m/>
    <m/>
    <s v="2024-10-17 10:07:12Z"/>
    <m/>
    <m/>
    <s v="2BEDF3E83AB74F11A9BE7954A697A5D1"/>
    <s v="A3B4E259D5C9479CA6831E63CF911591"/>
    <m/>
    <n v="1"/>
    <m/>
    <s v="false"/>
    <n v="0"/>
    <s v="NA"/>
    <s v="NA"/>
    <s v="BRL"/>
    <m/>
    <s v="003002869"/>
    <s v="BRA"/>
    <s v="003002869"/>
    <m/>
    <s v="Faturado"/>
    <m/>
  </r>
  <r>
    <s v="Marketplace"/>
    <x v="202"/>
    <n v="514305"/>
    <d v="2024-10-17T00:00:00"/>
    <x v="202"/>
    <s v="Isabela"/>
    <s v="Mattos"/>
    <n v="82565180578"/>
    <s v="mattosaisabela@gmail.com"/>
    <n v="5577991404747"/>
    <s v="BA"/>
    <s v="Vitória da Conquista"/>
    <n v="5134160602323"/>
    <s v="residential"/>
    <s v="Isabela Mattos"/>
    <s v="Avenida Erathostenes Menezes"/>
    <n v="810"/>
    <s v="Ap 403"/>
    <s v="Candeias"/>
    <m/>
    <s v="45028-105"/>
    <s v="Jadlog"/>
    <s v="PN Jadlog2"/>
    <s v="2024-10-29 10:07:10Z"/>
    <s v="8bd"/>
    <s v="Faturado"/>
    <s v="2024-10-18 14:05:57Z"/>
    <m/>
    <m/>
    <m/>
    <x v="0"/>
    <s v="Pix"/>
    <n v="1"/>
    <n v="106.39"/>
    <n v="1"/>
    <n v="3102"/>
    <s v="/10/76/82/101/"/>
    <x v="28"/>
    <x v="28"/>
    <n v="49.9"/>
    <n v="44.91"/>
    <s v="44.91"/>
    <s v="/espuma-de-limpeza-facial-piatan-detox-110ml/p"/>
    <m/>
    <m/>
    <m/>
    <m/>
    <s v="6.22"/>
    <n v="0"/>
    <s v="106.39"/>
    <s v="-83.21"/>
    <s v="Esquenta com 65% OFF, A Vista, Frete grátis"/>
    <m/>
    <m/>
    <s v="06367100008802"/>
    <s v="tfddmr"/>
    <m/>
    <s v="Piatan"/>
    <s v="Obsolete"/>
    <m/>
    <m/>
    <m/>
    <m/>
    <m/>
    <s v="pagarme"/>
    <m/>
    <n v="3401093537"/>
    <m/>
    <m/>
    <m/>
    <m/>
    <m/>
    <m/>
    <m/>
    <m/>
    <s v="2024-10-17 10:07:12Z"/>
    <m/>
    <m/>
    <s v="2BEDF3E83AB74F11A9BE7954A697A5D1"/>
    <s v="A3B4E259D5C9479CA6831E63CF911591"/>
    <m/>
    <n v="1"/>
    <m/>
    <s v="false"/>
    <n v="0"/>
    <s v="NA"/>
    <s v="NA"/>
    <s v="BRL"/>
    <m/>
    <s v="003002869"/>
    <s v="BRA"/>
    <s v="003002869"/>
    <m/>
    <s v="Faturado"/>
    <m/>
  </r>
  <r>
    <s v="Marketplace"/>
    <x v="202"/>
    <n v="514305"/>
    <d v="2024-10-17T00:00:00"/>
    <x v="202"/>
    <s v="Isabela"/>
    <s v="Mattos"/>
    <n v="82565180578"/>
    <s v="mattosaisabela@gmail.com"/>
    <n v="5577991404747"/>
    <s v="BA"/>
    <s v="Vitória da Conquista"/>
    <n v="5134160602323"/>
    <s v="residential"/>
    <s v="Isabela Mattos"/>
    <s v="Avenida Erathostenes Menezes"/>
    <n v="810"/>
    <s v="Ap 403"/>
    <s v="Candeias"/>
    <m/>
    <s v="45028-105"/>
    <s v="Jadlog"/>
    <s v="PN Jadlog2"/>
    <s v="2024-10-29 10:07:10Z"/>
    <s v="8bd"/>
    <s v="Faturado"/>
    <s v="2024-10-18 14:05:57Z"/>
    <m/>
    <m/>
    <m/>
    <x v="0"/>
    <s v="Pix"/>
    <n v="1"/>
    <n v="106.39"/>
    <n v="1"/>
    <n v="1403"/>
    <s v="/10/76/79/88/"/>
    <x v="19"/>
    <x v="19"/>
    <n v="29.9"/>
    <n v="26.91"/>
    <s v="26.91"/>
    <s v="/desodorante-roll-on-feminino-75ml/p"/>
    <m/>
    <m/>
    <m/>
    <m/>
    <s v="6.22"/>
    <n v="0"/>
    <s v="106.39"/>
    <s v="-83.21"/>
    <s v="Esquenta com 65% OFF, A Vista, Frete grátis"/>
    <m/>
    <m/>
    <s v="06367100008802"/>
    <s v="tfddmr"/>
    <m/>
    <s v="Piatan"/>
    <s v="Obsolete"/>
    <m/>
    <m/>
    <m/>
    <m/>
    <m/>
    <s v="pagarme"/>
    <m/>
    <n v="3401093537"/>
    <m/>
    <m/>
    <m/>
    <m/>
    <m/>
    <m/>
    <m/>
    <m/>
    <s v="2024-10-17 10:07:12Z"/>
    <m/>
    <m/>
    <s v="2BEDF3E83AB74F11A9BE7954A697A5D1"/>
    <s v="A3B4E259D5C9479CA6831E63CF911591"/>
    <m/>
    <n v="1"/>
    <m/>
    <s v="false"/>
    <n v="0"/>
    <s v="NA"/>
    <s v="NA"/>
    <s v="BRL"/>
    <m/>
    <s v="003002869"/>
    <s v="BRA"/>
    <s v="003002869"/>
    <m/>
    <s v="Faturado"/>
    <m/>
  </r>
  <r>
    <s v="Marketplace"/>
    <x v="203"/>
    <n v="514303"/>
    <d v="2024-10-17T00:00:00"/>
    <x v="203"/>
    <s v="wilson"/>
    <s v="ledo"/>
    <n v="28396324891"/>
    <s v="wwilson.ledo@gmail.com"/>
    <n v="5511980347252"/>
    <s v="SP"/>
    <s v="São Paulo"/>
    <n v="5187507651342"/>
    <s v="residential"/>
    <s v="wilson ledo"/>
    <s v="Rua Sítio dos Moreiras"/>
    <n v="160"/>
    <m/>
    <s v="Jardim São João (Jaraguá)"/>
    <m/>
    <s v="02995-050"/>
    <s v="PAC"/>
    <s v="PN Correios PAC"/>
    <s v="2024-11-01 08:00:00Z"/>
    <s v="10bd"/>
    <s v="Faturado"/>
    <s v="2024-10-24 09:25:24Z"/>
    <s v="cpc"/>
    <s v="google"/>
    <m/>
    <x v="0"/>
    <s v="Boleto Bancário"/>
    <n v="1"/>
    <n v="100.31"/>
    <n v="10"/>
    <n v="1111"/>
    <s v="/10/76/79/89/"/>
    <x v="6"/>
    <x v="6"/>
    <n v="21.9"/>
    <n v="6.89"/>
    <s v="68.9"/>
    <s v="/gel-dental-natural-de-carvao-ativado-90g/p"/>
    <m/>
    <m/>
    <m/>
    <m/>
    <s v="19.91"/>
    <n v="0"/>
    <s v="100.31"/>
    <s v="-153.59"/>
    <s v="Esquenta com 65% OFF, A Vista, Frete grátis"/>
    <m/>
    <m/>
    <s v="AK592717031BR"/>
    <s v="tfddmr"/>
    <m/>
    <s v="Piatan"/>
    <s v="Obsolete"/>
    <m/>
    <m/>
    <m/>
    <m/>
    <m/>
    <s v="Boleto"/>
    <m/>
    <n v="3401024178"/>
    <m/>
    <m/>
    <m/>
    <m/>
    <m/>
    <m/>
    <m/>
    <m/>
    <s v="2024-10-18 05:03:33Z"/>
    <m/>
    <m/>
    <s v="540787156138450B8F12C6DFF64D1DE4"/>
    <s v="B75C61DFF0D04FEBB22109BD740B3BD1"/>
    <m/>
    <n v="1"/>
    <m/>
    <s v="false"/>
    <n v="0"/>
    <s v="NA"/>
    <s v="NA"/>
    <s v="BRL"/>
    <m/>
    <s v="003002942"/>
    <s v="BRA"/>
    <s v="003002942"/>
    <m/>
    <s v="Faturado"/>
    <m/>
  </r>
  <r>
    <s v="Marketplace"/>
    <x v="203"/>
    <n v="514303"/>
    <d v="2024-10-17T00:00:00"/>
    <x v="203"/>
    <s v="wilson"/>
    <s v="ledo"/>
    <n v="28396324891"/>
    <s v="wwilson.ledo@gmail.com"/>
    <n v="5511980347252"/>
    <s v="SP"/>
    <s v="São Paulo"/>
    <n v="5187507651342"/>
    <s v="residential"/>
    <s v="wilson ledo"/>
    <s v="Rua Sítio dos Moreiras"/>
    <n v="160"/>
    <m/>
    <s v="Jardim São João (Jaraguá)"/>
    <m/>
    <s v="02995-050"/>
    <s v="PAC"/>
    <s v="PN Correios PAC"/>
    <s v="2024-11-01 08:00:00Z"/>
    <s v="10bd"/>
    <s v="Faturado"/>
    <s v="2024-10-24 09:25:24Z"/>
    <s v="cpc"/>
    <s v="google"/>
    <m/>
    <x v="0"/>
    <s v="Boleto Bancário"/>
    <n v="1"/>
    <n v="100.31"/>
    <n v="1"/>
    <n v="142795"/>
    <s v="/10/76/79/87/"/>
    <x v="24"/>
    <x v="24"/>
    <n v="34.9"/>
    <n v="31.41"/>
    <s v="31.41"/>
    <s v="/sabonete-liquido-intimo-melaleuca-aloe-vera-150-ml/p"/>
    <m/>
    <m/>
    <m/>
    <m/>
    <s v="1.99"/>
    <n v="0"/>
    <s v="100.31"/>
    <s v="-153.59"/>
    <s v="Esquenta com 65% OFF, A Vista, Frete grátis"/>
    <m/>
    <m/>
    <s v="AK592717031BR"/>
    <s v="tfddmr"/>
    <m/>
    <s v="Piatan"/>
    <s v="Obsolete"/>
    <m/>
    <m/>
    <m/>
    <m/>
    <m/>
    <s v="Boleto"/>
    <m/>
    <n v="3401024178"/>
    <m/>
    <m/>
    <m/>
    <m/>
    <m/>
    <m/>
    <m/>
    <m/>
    <s v="2024-10-18 05:03:33Z"/>
    <m/>
    <m/>
    <s v="540787156138450B8F12C6DFF64D1DE4"/>
    <s v="B75C61DFF0D04FEBB22109BD740B3BD1"/>
    <m/>
    <n v="1"/>
    <m/>
    <s v="false"/>
    <n v="0"/>
    <s v="NA"/>
    <s v="NA"/>
    <s v="BRL"/>
    <m/>
    <s v="003002942"/>
    <s v="BRA"/>
    <s v="003002942"/>
    <m/>
    <s v="Faturado"/>
    <m/>
  </r>
  <r>
    <s v="Marketplace"/>
    <x v="204"/>
    <n v="514301"/>
    <d v="2024-10-17T00:00:00"/>
    <x v="204"/>
    <s v="FERNANDA"/>
    <s v="MORAES"/>
    <s v="03385603943"/>
    <s v="fcraviski@gmail.com"/>
    <n v="5541998149264"/>
    <s v="PR"/>
    <s v="Curitiba"/>
    <n v="5187490612761"/>
    <s v="residential"/>
    <s v="Fernanda C Moraes"/>
    <s v="Rua Rio de Janeiro"/>
    <n v="1754"/>
    <s v="CASA 2"/>
    <s v="Guaíra"/>
    <m/>
    <s v="80630-180"/>
    <s v="Jadlog"/>
    <s v="PN Jadlog2"/>
    <s v="2024-10-23 08:28:44Z"/>
    <s v="4bd"/>
    <s v="Faturado"/>
    <s v="2024-10-18 14:05:58Z"/>
    <m/>
    <m/>
    <m/>
    <x v="1"/>
    <s v="Mastercard"/>
    <n v="3"/>
    <n v="104.47"/>
    <n v="2"/>
    <n v="1111"/>
    <s v="/10/76/79/89/"/>
    <x v="6"/>
    <x v="6"/>
    <n v="21.9"/>
    <n v="6.89"/>
    <s v="13.78"/>
    <s v="/gel-dental-natural-de-carvao-ativado-90g/p"/>
    <m/>
    <m/>
    <m/>
    <m/>
    <s v="4.39"/>
    <n v="0"/>
    <s v="104.47"/>
    <s v="-227.43"/>
    <s v="Esquenta com 65% OFF, Primeira Compra, Frete grátis"/>
    <m/>
    <m/>
    <s v="06367100008803"/>
    <s v="tfddmr"/>
    <m/>
    <s v="Piatan"/>
    <s v="Obsolete"/>
    <m/>
    <m/>
    <m/>
    <m/>
    <m/>
    <s v="pagarme"/>
    <s v="088568"/>
    <n v="3400721387"/>
    <n v="3400721387"/>
    <n v="531681"/>
    <n v="7866"/>
    <m/>
    <m/>
    <m/>
    <m/>
    <m/>
    <s v="2024-10-17 08:28:38Z"/>
    <m/>
    <m/>
    <s v="800EF5F56B0649CCBF7753220DDD8A3A"/>
    <s v="7C75FCDFED074B48A422B0EC91228FCE"/>
    <m/>
    <n v="1"/>
    <m/>
    <s v="false"/>
    <n v="0"/>
    <s v="NA"/>
    <s v="NA"/>
    <s v="BRL"/>
    <m/>
    <s v="003002870"/>
    <s v="BRA"/>
    <s v="003002870"/>
    <m/>
    <s v="Faturado"/>
    <m/>
  </r>
  <r>
    <s v="Marketplace"/>
    <x v="204"/>
    <n v="514301"/>
    <d v="2024-10-17T00:00:00"/>
    <x v="204"/>
    <s v="FERNANDA"/>
    <s v="MORAES"/>
    <s v="03385603943"/>
    <s v="fcraviski@gmail.com"/>
    <n v="5541998149264"/>
    <s v="PR"/>
    <s v="Curitiba"/>
    <n v="5187490612761"/>
    <s v="residential"/>
    <s v="Fernanda C Moraes"/>
    <s v="Rua Rio de Janeiro"/>
    <n v="1754"/>
    <s v="CASA 2"/>
    <s v="Guaíra"/>
    <m/>
    <s v="80630-180"/>
    <s v="Jadlog"/>
    <s v="PN Jadlog2"/>
    <s v="2024-10-23 08:28:44Z"/>
    <s v="4bd"/>
    <s v="Faturado"/>
    <s v="2024-10-18 14:05:58Z"/>
    <m/>
    <m/>
    <m/>
    <x v="1"/>
    <s v="Mastercard"/>
    <n v="3"/>
    <n v="104.47"/>
    <n v="3"/>
    <n v="1110"/>
    <s v="/10/76/79/89/"/>
    <x v="3"/>
    <x v="3"/>
    <n v="21.9"/>
    <n v="6.89"/>
    <s v="20.67"/>
    <s v="/gel-dental-natural-de-hortela-com-gengibre-e-melaleuca-90g/p"/>
    <m/>
    <m/>
    <m/>
    <m/>
    <s v="6.57"/>
    <n v="0"/>
    <s v="104.47"/>
    <s v="-227.43"/>
    <s v="Esquenta com 65% OFF, Primeira Compra, Frete grátis"/>
    <m/>
    <m/>
    <s v="06367100008803"/>
    <s v="tfddmr"/>
    <m/>
    <s v="Piatan"/>
    <s v="Obsolete"/>
    <m/>
    <m/>
    <m/>
    <m/>
    <m/>
    <s v="pagarme"/>
    <s v="088568"/>
    <n v="3400721387"/>
    <n v="3400721387"/>
    <n v="531681"/>
    <n v="7866"/>
    <m/>
    <m/>
    <m/>
    <m/>
    <m/>
    <s v="2024-10-17 08:28:38Z"/>
    <m/>
    <m/>
    <s v="800EF5F56B0649CCBF7753220DDD8A3A"/>
    <s v="7C75FCDFED074B48A422B0EC91228FCE"/>
    <m/>
    <n v="1"/>
    <m/>
    <s v="false"/>
    <n v="0"/>
    <s v="NA"/>
    <s v="NA"/>
    <s v="BRL"/>
    <m/>
    <s v="003002870"/>
    <s v="BRA"/>
    <s v="003002870"/>
    <m/>
    <s v="Faturado"/>
    <m/>
  </r>
  <r>
    <s v="Marketplace"/>
    <x v="204"/>
    <n v="514301"/>
    <d v="2024-10-17T00:00:00"/>
    <x v="204"/>
    <s v="FERNANDA"/>
    <s v="MORAES"/>
    <s v="03385603943"/>
    <s v="fcraviski@gmail.com"/>
    <n v="5541998149264"/>
    <s v="PR"/>
    <s v="Curitiba"/>
    <n v="5187490612761"/>
    <s v="residential"/>
    <s v="Fernanda C Moraes"/>
    <s v="Rua Rio de Janeiro"/>
    <n v="1754"/>
    <s v="CASA 2"/>
    <s v="Guaíra"/>
    <m/>
    <s v="80630-180"/>
    <s v="Jadlog"/>
    <s v="PN Jadlog2"/>
    <s v="2024-10-23 08:28:44Z"/>
    <s v="4bd"/>
    <s v="Faturado"/>
    <s v="2024-10-18 14:05:58Z"/>
    <m/>
    <m/>
    <m/>
    <x v="1"/>
    <s v="Mastercard"/>
    <n v="3"/>
    <n v="104.47"/>
    <n v="3"/>
    <n v="1006"/>
    <s v="/10/76/79/89/"/>
    <x v="2"/>
    <x v="2"/>
    <n v="21.9"/>
    <n v="6.89"/>
    <s v="20.67"/>
    <s v="/gel-dental-natural-de-roma-e-melaleuca-90g/p"/>
    <m/>
    <m/>
    <m/>
    <m/>
    <s v="6.59"/>
    <n v="0"/>
    <s v="104.47"/>
    <s v="-227.43"/>
    <s v="Esquenta com 65% OFF, Primeira Compra, Frete grátis"/>
    <m/>
    <m/>
    <s v="06367100008803"/>
    <s v="tfddmr"/>
    <m/>
    <s v="Piatan"/>
    <s v="Obsolete"/>
    <m/>
    <m/>
    <m/>
    <m/>
    <m/>
    <s v="pagarme"/>
    <s v="088568"/>
    <n v="3400721387"/>
    <n v="3400721387"/>
    <n v="531681"/>
    <n v="7866"/>
    <m/>
    <m/>
    <m/>
    <m/>
    <m/>
    <s v="2024-10-17 08:28:38Z"/>
    <m/>
    <m/>
    <s v="800EF5F56B0649CCBF7753220DDD8A3A"/>
    <s v="7C75FCDFED074B48A422B0EC91228FCE"/>
    <m/>
    <n v="1"/>
    <m/>
    <s v="false"/>
    <n v="0"/>
    <s v="NA"/>
    <s v="NA"/>
    <s v="BRL"/>
    <m/>
    <s v="003002870"/>
    <s v="BRA"/>
    <s v="003002870"/>
    <m/>
    <s v="Faturado"/>
    <m/>
  </r>
  <r>
    <s v="Marketplace"/>
    <x v="204"/>
    <n v="514301"/>
    <d v="2024-10-17T00:00:00"/>
    <x v="204"/>
    <s v="FERNANDA"/>
    <s v="MORAES"/>
    <s v="03385603943"/>
    <s v="fcraviski@gmail.com"/>
    <n v="5541998149264"/>
    <s v="PR"/>
    <s v="Curitiba"/>
    <n v="5187490612761"/>
    <s v="residential"/>
    <s v="Fernanda C Moraes"/>
    <s v="Rua Rio de Janeiro"/>
    <n v="1754"/>
    <s v="CASA 2"/>
    <s v="Guaíra"/>
    <m/>
    <s v="80630-180"/>
    <s v="Jadlog"/>
    <s v="PN Jadlog2"/>
    <s v="2024-10-23 08:28:44Z"/>
    <s v="4bd"/>
    <s v="Faturado"/>
    <s v="2024-10-18 14:05:58Z"/>
    <m/>
    <m/>
    <m/>
    <x v="1"/>
    <s v="Mastercard"/>
    <n v="3"/>
    <n v="104.47"/>
    <n v="1"/>
    <n v="5101"/>
    <s v="/10/76/82/222/"/>
    <x v="9"/>
    <x v="9"/>
    <n v="46.9"/>
    <n v="14.78"/>
    <s v="14.78"/>
    <s v="/creme-emoliente-para-barbear-do-rui-80g/p"/>
    <m/>
    <m/>
    <m/>
    <m/>
    <s v="2.2"/>
    <n v="0"/>
    <s v="104.47"/>
    <s v="-227.43"/>
    <s v="Esquenta com 65% OFF, Primeira Compra, Frete grátis"/>
    <m/>
    <m/>
    <s v="06367100008803"/>
    <s v="tfddmr"/>
    <m/>
    <s v="Piatan"/>
    <s v="Obsolete"/>
    <m/>
    <m/>
    <m/>
    <m/>
    <m/>
    <s v="pagarme"/>
    <s v="088568"/>
    <n v="3400721387"/>
    <n v="3400721387"/>
    <n v="531681"/>
    <n v="7866"/>
    <m/>
    <m/>
    <m/>
    <m/>
    <m/>
    <s v="2024-10-17 08:28:38Z"/>
    <m/>
    <m/>
    <s v="800EF5F56B0649CCBF7753220DDD8A3A"/>
    <s v="7C75FCDFED074B48A422B0EC91228FCE"/>
    <m/>
    <n v="1"/>
    <m/>
    <s v="false"/>
    <n v="0"/>
    <s v="NA"/>
    <s v="NA"/>
    <s v="BRL"/>
    <m/>
    <s v="003002870"/>
    <s v="BRA"/>
    <s v="003002870"/>
    <m/>
    <s v="Faturado"/>
    <m/>
  </r>
  <r>
    <s v="Marketplace"/>
    <x v="204"/>
    <n v="514301"/>
    <d v="2024-10-17T00:00:00"/>
    <x v="204"/>
    <s v="FERNANDA"/>
    <s v="MORAES"/>
    <s v="03385603943"/>
    <s v="fcraviski@gmail.com"/>
    <n v="5541998149264"/>
    <s v="PR"/>
    <s v="Curitiba"/>
    <n v="5187490612761"/>
    <s v="residential"/>
    <s v="Fernanda C Moraes"/>
    <s v="Rua Rio de Janeiro"/>
    <n v="1754"/>
    <s v="CASA 2"/>
    <s v="Guaíra"/>
    <m/>
    <s v="80630-180"/>
    <s v="Jadlog"/>
    <s v="PN Jadlog2"/>
    <s v="2024-10-23 08:28:44Z"/>
    <s v="4bd"/>
    <s v="Faturado"/>
    <s v="2024-10-18 14:05:58Z"/>
    <m/>
    <m/>
    <m/>
    <x v="1"/>
    <s v="Mastercard"/>
    <n v="3"/>
    <n v="104.47"/>
    <n v="1"/>
    <n v="2103"/>
    <s v="/10/76/78/221/"/>
    <x v="14"/>
    <x v="14"/>
    <n v="59.9"/>
    <n v="18.86"/>
    <s v="18.86"/>
    <s v="/mascara-capilar-detox-piatan-280g/p"/>
    <m/>
    <m/>
    <m/>
    <m/>
    <s v="2.23"/>
    <n v="0"/>
    <s v="104.47"/>
    <s v="-227.43"/>
    <s v="Esquenta com 65% OFF, Primeira Compra, Frete grátis"/>
    <m/>
    <m/>
    <s v="06367100008803"/>
    <s v="tfddmr"/>
    <m/>
    <s v="Piatan"/>
    <s v="Obsolete"/>
    <m/>
    <m/>
    <m/>
    <m/>
    <m/>
    <s v="pagarme"/>
    <s v="088568"/>
    <n v="3400721387"/>
    <n v="3400721387"/>
    <n v="531681"/>
    <n v="7866"/>
    <m/>
    <m/>
    <m/>
    <m/>
    <m/>
    <s v="2024-10-17 08:28:38Z"/>
    <m/>
    <m/>
    <s v="800EF5F56B0649CCBF7753220DDD8A3A"/>
    <s v="7C75FCDFED074B48A422B0EC91228FCE"/>
    <m/>
    <n v="1"/>
    <m/>
    <s v="false"/>
    <n v="0"/>
    <s v="NA"/>
    <s v="NA"/>
    <s v="BRL"/>
    <m/>
    <s v="003002870"/>
    <s v="BRA"/>
    <s v="003002870"/>
    <m/>
    <s v="Faturado"/>
    <m/>
  </r>
  <r>
    <s v="Marketplace"/>
    <x v="204"/>
    <n v="514301"/>
    <d v="2024-10-17T00:00:00"/>
    <x v="204"/>
    <s v="FERNANDA"/>
    <s v="MORAES"/>
    <s v="03385603943"/>
    <s v="fcraviski@gmail.com"/>
    <n v="5541998149264"/>
    <s v="PR"/>
    <s v="Curitiba"/>
    <n v="5187490612761"/>
    <s v="residential"/>
    <s v="Fernanda C Moraes"/>
    <s v="Rua Rio de Janeiro"/>
    <n v="1754"/>
    <s v="CASA 2"/>
    <s v="Guaíra"/>
    <m/>
    <s v="80630-180"/>
    <s v="Jadlog"/>
    <s v="PN Jadlog2"/>
    <s v="2024-10-23 08:28:44Z"/>
    <s v="4bd"/>
    <s v="Faturado"/>
    <s v="2024-10-18 14:05:58Z"/>
    <m/>
    <m/>
    <m/>
    <x v="1"/>
    <s v="Mastercard"/>
    <n v="3"/>
    <n v="104.47"/>
    <n v="1"/>
    <n v="2201"/>
    <s v="/10/76/78/223/"/>
    <x v="17"/>
    <x v="17"/>
    <n v="49.9"/>
    <n v="15.71"/>
    <s v="15.71"/>
    <s v="/shampoo-hidrata-para-cabelos-ressecados-e-com-quimica-300ml/p"/>
    <m/>
    <m/>
    <m/>
    <m/>
    <s v="2.2"/>
    <n v="0"/>
    <s v="104.47"/>
    <s v="-227.43"/>
    <s v="Esquenta com 65% OFF, Primeira Compra, Frete grátis"/>
    <m/>
    <m/>
    <s v="06367100008803"/>
    <s v="tfddmr"/>
    <m/>
    <s v="Piatan"/>
    <s v="Obsolete"/>
    <m/>
    <m/>
    <m/>
    <m/>
    <m/>
    <s v="pagarme"/>
    <s v="088568"/>
    <n v="3400721387"/>
    <n v="3400721387"/>
    <n v="531681"/>
    <n v="7866"/>
    <m/>
    <m/>
    <m/>
    <m/>
    <m/>
    <s v="2024-10-17 08:28:38Z"/>
    <m/>
    <m/>
    <s v="800EF5F56B0649CCBF7753220DDD8A3A"/>
    <s v="7C75FCDFED074B48A422B0EC91228FCE"/>
    <m/>
    <n v="1"/>
    <m/>
    <s v="false"/>
    <n v="0"/>
    <s v="NA"/>
    <s v="NA"/>
    <s v="BRL"/>
    <m/>
    <s v="003002870"/>
    <s v="BRA"/>
    <s v="003002870"/>
    <m/>
    <s v="Faturado"/>
    <m/>
  </r>
  <r>
    <s v="Marketplace"/>
    <x v="205"/>
    <n v="514293"/>
    <d v="2024-10-17T00:00:00"/>
    <x v="205"/>
    <s v="Renato"/>
    <s v="Crepaldi"/>
    <s v="01652384103"/>
    <s v="renatocrepaldi@gmail.com"/>
    <n v="5567999262523"/>
    <s v="MS"/>
    <s v="Campo Grande"/>
    <n v="5125272153951"/>
    <s v="residential"/>
    <s v="Renato Crepaldi"/>
    <s v="Rua Spipe Calarge"/>
    <n v="1430"/>
    <s v="Oficina de Motos"/>
    <s v="Vila Carlota"/>
    <m/>
    <s v="79051-560"/>
    <s v="PAC"/>
    <s v="PN Correios PAC"/>
    <s v="2024-10-24 08:00:00Z"/>
    <s v="5bd"/>
    <s v="Faturado"/>
    <s v="2024-10-18 14:06:08Z"/>
    <m/>
    <m/>
    <m/>
    <x v="2"/>
    <s v="Visa"/>
    <n v="3"/>
    <n v="157.79"/>
    <n v="1"/>
    <n v="143126"/>
    <s v="/10/76/79/88/"/>
    <x v="43"/>
    <x v="43"/>
    <n v="79.900000000000006"/>
    <n v="77.5"/>
    <s v="77.5"/>
    <s v="/desodorante-cristal-alunita-sem-cheiro-90g/p"/>
    <m/>
    <m/>
    <m/>
    <m/>
    <s v="3.26"/>
    <n v="0"/>
    <s v="157.79"/>
    <s v="-47.61"/>
    <s v="Livelo, Frete grátis, Esquenta com 65% OFF"/>
    <m/>
    <m/>
    <s v="AK574583316BR"/>
    <s v="tfddmr"/>
    <m/>
    <s v="Piatan"/>
    <s v="Obsolete"/>
    <m/>
    <m/>
    <m/>
    <m/>
    <m/>
    <s v="pagarme"/>
    <s v="019367"/>
    <n v="3400528841"/>
    <n v="3400528841"/>
    <n v="459080"/>
    <n v="2363"/>
    <m/>
    <m/>
    <m/>
    <m/>
    <m/>
    <s v="2024-10-17 07:13:25Z"/>
    <m/>
    <m/>
    <s v="77D4FC1344A14991889CFEFF2BDC718D"/>
    <s v="394B8FA6763649069E862494135001C6"/>
    <m/>
    <n v="1"/>
    <m/>
    <s v="false"/>
    <n v="0"/>
    <s v="NA"/>
    <s v="NA"/>
    <s v="BRL"/>
    <m/>
    <s v="003002878"/>
    <s v="BRA"/>
    <s v="003002878"/>
    <m/>
    <s v="Faturado"/>
    <m/>
  </r>
  <r>
    <s v="Marketplace"/>
    <x v="205"/>
    <n v="514293"/>
    <d v="2024-10-17T00:00:00"/>
    <x v="205"/>
    <s v="Renato"/>
    <s v="Crepaldi"/>
    <s v="01652384103"/>
    <s v="renatocrepaldi@gmail.com"/>
    <n v="5567999262523"/>
    <s v="MS"/>
    <s v="Campo Grande"/>
    <n v="5125272153951"/>
    <s v="residential"/>
    <s v="Renato Crepaldi"/>
    <s v="Rua Spipe Calarge"/>
    <n v="1430"/>
    <s v="Oficina de Motos"/>
    <s v="Vila Carlota"/>
    <m/>
    <s v="79051-560"/>
    <s v="PAC"/>
    <s v="PN Correios PAC"/>
    <s v="2024-10-24 08:00:00Z"/>
    <s v="5bd"/>
    <s v="Faturado"/>
    <s v="2024-10-18 14:06:08Z"/>
    <m/>
    <m/>
    <m/>
    <x v="2"/>
    <s v="Visa"/>
    <n v="3"/>
    <n v="157.79"/>
    <n v="2"/>
    <n v="1603"/>
    <s v="/10/76/79/88/"/>
    <x v="10"/>
    <x v="10"/>
    <n v="29.9"/>
    <n v="29"/>
    <n v="58"/>
    <s v="/desodorante-roll-on-unissex-75ml/p"/>
    <m/>
    <m/>
    <m/>
    <m/>
    <s v="6.59"/>
    <n v="0"/>
    <s v="157.79"/>
    <s v="-47.61"/>
    <s v="Livelo, Frete grátis, Esquenta com 65% OFF"/>
    <m/>
    <m/>
    <s v="AK574583316BR"/>
    <s v="tfddmr"/>
    <m/>
    <s v="Piatan"/>
    <s v="Obsolete"/>
    <m/>
    <m/>
    <m/>
    <m/>
    <m/>
    <s v="pagarme"/>
    <s v="019367"/>
    <n v="3400528841"/>
    <n v="3400528841"/>
    <n v="459080"/>
    <n v="2363"/>
    <m/>
    <m/>
    <m/>
    <m/>
    <m/>
    <s v="2024-10-17 07:13:25Z"/>
    <m/>
    <m/>
    <s v="77D4FC1344A14991889CFEFF2BDC718D"/>
    <s v="394B8FA6763649069E862494135001C6"/>
    <m/>
    <n v="1"/>
    <m/>
    <s v="false"/>
    <n v="0"/>
    <s v="NA"/>
    <s v="NA"/>
    <s v="BRL"/>
    <m/>
    <s v="003002878"/>
    <s v="BRA"/>
    <s v="003002878"/>
    <m/>
    <s v="Faturado"/>
    <m/>
  </r>
  <r>
    <s v="Marketplace"/>
    <x v="205"/>
    <n v="514293"/>
    <d v="2024-10-17T00:00:00"/>
    <x v="205"/>
    <s v="Renato"/>
    <s v="Crepaldi"/>
    <s v="01652384103"/>
    <s v="renatocrepaldi@gmail.com"/>
    <n v="5567999262523"/>
    <s v="MS"/>
    <s v="Campo Grande"/>
    <n v="5125272153951"/>
    <s v="residential"/>
    <s v="Renato Crepaldi"/>
    <s v="Rua Spipe Calarge"/>
    <n v="1430"/>
    <s v="Oficina de Motos"/>
    <s v="Vila Carlota"/>
    <m/>
    <s v="79051-560"/>
    <s v="PAC"/>
    <s v="PN Correios PAC"/>
    <s v="2024-10-24 08:00:00Z"/>
    <s v="5bd"/>
    <s v="Faturado"/>
    <s v="2024-10-18 14:06:08Z"/>
    <m/>
    <m/>
    <m/>
    <x v="2"/>
    <s v="Visa"/>
    <n v="3"/>
    <n v="157.79"/>
    <n v="2"/>
    <n v="1110"/>
    <s v="/10/76/79/89/"/>
    <x v="3"/>
    <x v="3"/>
    <n v="21.9"/>
    <n v="7.43"/>
    <s v="14.86"/>
    <s v="/gel-dental-natural-de-hortela-com-gengibre-e-melaleuca-90g/p"/>
    <m/>
    <m/>
    <m/>
    <m/>
    <s v="6.51"/>
    <n v="0"/>
    <s v="157.79"/>
    <s v="-47.61"/>
    <s v="Livelo, Frete grátis, Esquenta com 65% OFF"/>
    <m/>
    <m/>
    <s v="AK574583316BR"/>
    <s v="tfddmr"/>
    <m/>
    <s v="Piatan"/>
    <s v="Obsolete"/>
    <m/>
    <m/>
    <m/>
    <m/>
    <m/>
    <s v="pagarme"/>
    <s v="019367"/>
    <n v="3400528841"/>
    <n v="3400528841"/>
    <n v="459080"/>
    <n v="2363"/>
    <m/>
    <m/>
    <m/>
    <m/>
    <m/>
    <s v="2024-10-17 07:13:25Z"/>
    <m/>
    <m/>
    <s v="77D4FC1344A14991889CFEFF2BDC718D"/>
    <s v="394B8FA6763649069E862494135001C6"/>
    <m/>
    <n v="1"/>
    <m/>
    <s v="false"/>
    <n v="0"/>
    <s v="NA"/>
    <s v="NA"/>
    <s v="BRL"/>
    <m/>
    <s v="003002878"/>
    <s v="BRA"/>
    <s v="003002878"/>
    <m/>
    <s v="Faturado"/>
    <m/>
  </r>
  <r>
    <s v="Marketplace"/>
    <x v="205"/>
    <n v="514293"/>
    <d v="2024-10-17T00:00:00"/>
    <x v="205"/>
    <s v="Renato"/>
    <s v="Crepaldi"/>
    <s v="01652384103"/>
    <s v="renatocrepaldi@gmail.com"/>
    <n v="5567999262523"/>
    <s v="MS"/>
    <s v="Campo Grande"/>
    <n v="5125272153951"/>
    <s v="residential"/>
    <s v="Renato Crepaldi"/>
    <s v="Rua Spipe Calarge"/>
    <n v="1430"/>
    <s v="Oficina de Motos"/>
    <s v="Vila Carlota"/>
    <m/>
    <s v="79051-560"/>
    <s v="PAC"/>
    <s v="PN Correios PAC"/>
    <s v="2024-10-24 08:00:00Z"/>
    <s v="5bd"/>
    <s v="Faturado"/>
    <s v="2024-10-18 14:06:08Z"/>
    <m/>
    <m/>
    <m/>
    <x v="2"/>
    <s v="Visa"/>
    <n v="3"/>
    <n v="157.79"/>
    <n v="1"/>
    <n v="1111"/>
    <s v="/10/76/79/89/"/>
    <x v="6"/>
    <x v="6"/>
    <n v="21.9"/>
    <n v="7.43"/>
    <s v="7.43"/>
    <s v="/gel-dental-natural-de-carvao-ativado-90g/p"/>
    <m/>
    <m/>
    <m/>
    <m/>
    <s v="3.26"/>
    <n v="0"/>
    <s v="157.79"/>
    <s v="-47.61"/>
    <s v="Livelo, Frete grátis, Esquenta com 65% OFF"/>
    <m/>
    <m/>
    <s v="AK574583316BR"/>
    <s v="tfddmr"/>
    <m/>
    <s v="Piatan"/>
    <s v="Obsolete"/>
    <m/>
    <m/>
    <m/>
    <m/>
    <m/>
    <s v="pagarme"/>
    <s v="019367"/>
    <n v="3400528841"/>
    <n v="3400528841"/>
    <n v="459080"/>
    <n v="2363"/>
    <m/>
    <m/>
    <m/>
    <m/>
    <m/>
    <s v="2024-10-17 07:13:25Z"/>
    <m/>
    <m/>
    <s v="77D4FC1344A14991889CFEFF2BDC718D"/>
    <s v="394B8FA6763649069E862494135001C6"/>
    <m/>
    <n v="1"/>
    <m/>
    <s v="false"/>
    <n v="0"/>
    <s v="NA"/>
    <s v="NA"/>
    <s v="BRL"/>
    <m/>
    <s v="003002878"/>
    <s v="BRA"/>
    <s v="003002878"/>
    <m/>
    <s v="Faturado"/>
    <m/>
  </r>
  <r>
    <s v="Marketplace"/>
    <x v="206"/>
    <n v="514291"/>
    <d v="2024-10-17T00:00:00"/>
    <x v="206"/>
    <s v="OSCAR"/>
    <s v="KASHIMOTO"/>
    <s v="03852986842"/>
    <s v="oscarhiromi@gmail.com"/>
    <n v="5511948852011"/>
    <s v="SP"/>
    <s v="Osasco"/>
    <n v="5187460676331"/>
    <s v="residential"/>
    <s v="OSCAR H KASHIMOTO"/>
    <s v="Rua Marian Kamalakian"/>
    <n v="205"/>
    <s v="Casa em frente a rotatória "/>
    <s v="Bussocaba"/>
    <m/>
    <s v="06056-560"/>
    <s v="Jadlog"/>
    <s v="PN Jadlog"/>
    <s v="2024-10-22 08:00:00Z"/>
    <s v="3bd"/>
    <s v="Faturado"/>
    <s v="2024-10-18 14:05:59Z"/>
    <s v="cpc"/>
    <s v="google"/>
    <m/>
    <x v="0"/>
    <s v="Pix"/>
    <n v="1"/>
    <n v="46.88"/>
    <n v="3"/>
    <n v="1110"/>
    <s v="/10/76/79/89/"/>
    <x v="3"/>
    <x v="3"/>
    <n v="21.9"/>
    <n v="6.89"/>
    <s v="20.67"/>
    <s v="/gel-dental-natural-de-hortela-com-gengibre-e-melaleuca-90g/p"/>
    <m/>
    <m/>
    <m/>
    <m/>
    <s v="14.49"/>
    <s v="14.49"/>
    <s v="46.88"/>
    <s v="-60.04"/>
    <s v="Esquenta com 65% OFF, A Vista"/>
    <m/>
    <m/>
    <s v="06367100008804"/>
    <s v="tfddmr"/>
    <m/>
    <s v="Piatan"/>
    <s v="Obsolete"/>
    <m/>
    <m/>
    <m/>
    <m/>
    <m/>
    <s v="pagarme"/>
    <m/>
    <n v="3400407455"/>
    <m/>
    <m/>
    <m/>
    <m/>
    <m/>
    <m/>
    <m/>
    <m/>
    <s v="2024-10-17 05:49:18Z"/>
    <m/>
    <m/>
    <s v="321DD964AC0D40BFAC2F7E43E5471458"/>
    <s v="5E4640CC514B480BB8BFE016F3837A97"/>
    <m/>
    <n v="1"/>
    <m/>
    <s v="false"/>
    <n v="0"/>
    <s v="NA"/>
    <s v="NA"/>
    <s v="BRL"/>
    <m/>
    <s v="003002871"/>
    <s v="BRA"/>
    <s v="003002871"/>
    <m/>
    <s v="Faturado"/>
    <m/>
  </r>
  <r>
    <s v="Marketplace"/>
    <x v="206"/>
    <n v="514291"/>
    <d v="2024-10-17T00:00:00"/>
    <x v="206"/>
    <s v="OSCAR"/>
    <s v="KASHIMOTO"/>
    <s v="03852986842"/>
    <s v="oscarhiromi@gmail.com"/>
    <n v="5511948852011"/>
    <s v="SP"/>
    <s v="Osasco"/>
    <n v="5187460676331"/>
    <s v="residential"/>
    <s v="OSCAR H KASHIMOTO"/>
    <s v="Rua Marian Kamalakian"/>
    <n v="205"/>
    <s v="Casa em frente a rotatória "/>
    <s v="Bussocaba"/>
    <m/>
    <s v="06056-560"/>
    <s v="Jadlog"/>
    <s v="PN Jadlog"/>
    <s v="2024-10-22 08:00:00Z"/>
    <s v="3bd"/>
    <s v="Faturado"/>
    <s v="2024-10-18 14:05:59Z"/>
    <s v="cpc"/>
    <s v="google"/>
    <m/>
    <x v="0"/>
    <s v="Pix"/>
    <n v="1"/>
    <n v="46.88"/>
    <n v="1"/>
    <n v="1111"/>
    <s v="/10/76/79/89/"/>
    <x v="6"/>
    <x v="6"/>
    <n v="21.9"/>
    <n v="6.89"/>
    <s v="6.89"/>
    <s v="/gel-dental-natural-de-carvao-ativado-90g/p"/>
    <m/>
    <m/>
    <m/>
    <m/>
    <s v="4.83"/>
    <s v="4.83"/>
    <s v="46.88"/>
    <s v="-60.04"/>
    <s v="Esquenta com 65% OFF, A Vista"/>
    <m/>
    <m/>
    <s v="06367100008804"/>
    <s v="tfddmr"/>
    <m/>
    <s v="Piatan"/>
    <s v="Obsolete"/>
    <m/>
    <m/>
    <m/>
    <m/>
    <m/>
    <s v="pagarme"/>
    <m/>
    <n v="3400407455"/>
    <m/>
    <m/>
    <m/>
    <m/>
    <m/>
    <m/>
    <m/>
    <m/>
    <s v="2024-10-17 05:49:18Z"/>
    <m/>
    <m/>
    <s v="321DD964AC0D40BFAC2F7E43E5471458"/>
    <s v="5E4640CC514B480BB8BFE016F3837A97"/>
    <m/>
    <n v="1"/>
    <m/>
    <s v="false"/>
    <n v="0"/>
    <s v="NA"/>
    <s v="NA"/>
    <s v="BRL"/>
    <m/>
    <s v="003002871"/>
    <s v="BRA"/>
    <s v="003002871"/>
    <m/>
    <s v="Faturado"/>
    <m/>
  </r>
  <r>
    <s v="Marketplace"/>
    <x v="207"/>
    <n v="514289"/>
    <d v="2024-10-17T00:00:00"/>
    <x v="207"/>
    <s v="Fabiana"/>
    <s v="Marchiori"/>
    <n v="35389588827"/>
    <s v="fabiana_marchiori@yahoo.com.br"/>
    <n v="5511970723239"/>
    <s v="SP"/>
    <s v="São Paulo"/>
    <n v="5187405892311"/>
    <s v="residential"/>
    <s v="Fabiana Marchiori"/>
    <s v="Alameda dos Anapurus"/>
    <n v="1563"/>
    <s v="ap 11"/>
    <s v="Indianópolis"/>
    <m/>
    <s v="04087-005"/>
    <s v="Jadlog"/>
    <s v="PN Jadlog"/>
    <s v="2024-10-22 08:00:00Z"/>
    <s v="3bd"/>
    <s v="Faturado"/>
    <s v="2024-10-18 14:06:01Z"/>
    <m/>
    <m/>
    <m/>
    <x v="2"/>
    <s v="Visa"/>
    <n v="5"/>
    <n v="102.58"/>
    <n v="2"/>
    <n v="1110"/>
    <s v="/10/76/79/89/"/>
    <x v="3"/>
    <x v="3"/>
    <n v="21.9"/>
    <n v="7.43"/>
    <s v="14.86"/>
    <s v="/gel-dental-natural-de-hortela-com-gengibre-e-melaleuca-90g/p"/>
    <m/>
    <m/>
    <m/>
    <m/>
    <s v="4.97"/>
    <n v="0"/>
    <s v="102.58"/>
    <s v="-88.62"/>
    <s v="Esquenta com 65% OFF, Livelo, Frete grátis"/>
    <m/>
    <m/>
    <s v="06367100008805"/>
    <s v="tfddmr"/>
    <m/>
    <s v="Piatan"/>
    <s v="Obsolete"/>
    <m/>
    <m/>
    <m/>
    <m/>
    <m/>
    <s v="pagarme"/>
    <n v="378998"/>
    <n v="3400316963"/>
    <n v="3400316963"/>
    <n v="485464"/>
    <n v="4519"/>
    <m/>
    <m/>
    <m/>
    <m/>
    <m/>
    <s v="2024-10-17 00:26:44Z"/>
    <m/>
    <m/>
    <s v="EF73504F892A48E3BCDB616B524C3FFE"/>
    <s v="C585F7C3884F44C5A2CCDC406519A366"/>
    <m/>
    <n v="1"/>
    <m/>
    <s v="false"/>
    <n v="0"/>
    <s v="NA"/>
    <s v="NA"/>
    <s v="BRL"/>
    <m/>
    <s v="003002872"/>
    <s v="BRA"/>
    <s v="003002872"/>
    <m/>
    <s v="Faturado"/>
    <m/>
  </r>
  <r>
    <s v="Marketplace"/>
    <x v="207"/>
    <n v="514289"/>
    <d v="2024-10-17T00:00:00"/>
    <x v="207"/>
    <s v="Fabiana"/>
    <s v="Marchiori"/>
    <n v="35389588827"/>
    <s v="fabiana_marchiori@yahoo.com.br"/>
    <n v="5511970723239"/>
    <s v="SP"/>
    <s v="São Paulo"/>
    <n v="5187405892311"/>
    <s v="residential"/>
    <s v="Fabiana Marchiori"/>
    <s v="Alameda dos Anapurus"/>
    <n v="1563"/>
    <s v="ap 11"/>
    <s v="Indianópolis"/>
    <m/>
    <s v="04087-005"/>
    <s v="Jadlog"/>
    <s v="PN Jadlog"/>
    <s v="2024-10-22 08:00:00Z"/>
    <s v="3bd"/>
    <s v="Faturado"/>
    <s v="2024-10-18 14:06:01Z"/>
    <m/>
    <m/>
    <m/>
    <x v="2"/>
    <s v="Visa"/>
    <n v="5"/>
    <n v="102.58"/>
    <n v="2"/>
    <n v="1006"/>
    <s v="/10/76/79/89/"/>
    <x v="2"/>
    <x v="2"/>
    <n v="21.9"/>
    <n v="7.43"/>
    <s v="14.86"/>
    <s v="/gel-dental-natural-de-roma-e-melaleuca-90g/p"/>
    <m/>
    <m/>
    <m/>
    <m/>
    <s v="4.96"/>
    <n v="0"/>
    <s v="102.58"/>
    <s v="-88.62"/>
    <s v="Esquenta com 65% OFF, Livelo, Frete grátis"/>
    <m/>
    <m/>
    <s v="06367100008805"/>
    <s v="tfddmr"/>
    <m/>
    <s v="Piatan"/>
    <s v="Obsolete"/>
    <m/>
    <m/>
    <m/>
    <m/>
    <m/>
    <s v="pagarme"/>
    <n v="378998"/>
    <n v="3400316963"/>
    <n v="3400316963"/>
    <n v="485464"/>
    <n v="4519"/>
    <m/>
    <m/>
    <m/>
    <m/>
    <m/>
    <s v="2024-10-17 00:26:44Z"/>
    <m/>
    <m/>
    <s v="EF73504F892A48E3BCDB616B524C3FFE"/>
    <s v="C585F7C3884F44C5A2CCDC406519A366"/>
    <m/>
    <n v="1"/>
    <m/>
    <s v="false"/>
    <n v="0"/>
    <s v="NA"/>
    <s v="NA"/>
    <s v="BRL"/>
    <m/>
    <s v="003002872"/>
    <s v="BRA"/>
    <s v="003002872"/>
    <m/>
    <s v="Faturado"/>
    <m/>
  </r>
  <r>
    <s v="Marketplace"/>
    <x v="207"/>
    <n v="514289"/>
    <d v="2024-10-17T00:00:00"/>
    <x v="207"/>
    <s v="Fabiana"/>
    <s v="Marchiori"/>
    <n v="35389588827"/>
    <s v="fabiana_marchiori@yahoo.com.br"/>
    <n v="5511970723239"/>
    <s v="SP"/>
    <s v="São Paulo"/>
    <n v="5187405892311"/>
    <s v="residential"/>
    <s v="Fabiana Marchiori"/>
    <s v="Alameda dos Anapurus"/>
    <n v="1563"/>
    <s v="ap 11"/>
    <s v="Indianópolis"/>
    <m/>
    <s v="04087-005"/>
    <s v="Jadlog"/>
    <s v="PN Jadlog"/>
    <s v="2024-10-22 08:00:00Z"/>
    <s v="3bd"/>
    <s v="Faturado"/>
    <s v="2024-10-18 14:06:01Z"/>
    <m/>
    <m/>
    <m/>
    <x v="2"/>
    <s v="Visa"/>
    <n v="5"/>
    <n v="102.58"/>
    <n v="2"/>
    <n v="1111"/>
    <s v="/10/76/79/89/"/>
    <x v="6"/>
    <x v="6"/>
    <n v="21.9"/>
    <n v="7.43"/>
    <s v="14.86"/>
    <s v="/gel-dental-natural-de-carvao-ativado-90g/p"/>
    <m/>
    <m/>
    <m/>
    <m/>
    <s v="4.96"/>
    <n v="0"/>
    <s v="102.58"/>
    <s v="-88.62"/>
    <s v="Esquenta com 65% OFF, Livelo, Frete grátis"/>
    <m/>
    <m/>
    <s v="06367100008805"/>
    <s v="tfddmr"/>
    <m/>
    <s v="Piatan"/>
    <s v="Obsolete"/>
    <m/>
    <m/>
    <m/>
    <m/>
    <m/>
    <s v="pagarme"/>
    <n v="378998"/>
    <n v="3400316963"/>
    <n v="3400316963"/>
    <n v="485464"/>
    <n v="4519"/>
    <m/>
    <m/>
    <m/>
    <m/>
    <m/>
    <s v="2024-10-17 00:26:44Z"/>
    <m/>
    <m/>
    <s v="EF73504F892A48E3BCDB616B524C3FFE"/>
    <s v="C585F7C3884F44C5A2CCDC406519A366"/>
    <m/>
    <n v="1"/>
    <m/>
    <s v="false"/>
    <n v="0"/>
    <s v="NA"/>
    <s v="NA"/>
    <s v="BRL"/>
    <m/>
    <s v="003002872"/>
    <s v="BRA"/>
    <s v="003002872"/>
    <m/>
    <s v="Faturado"/>
    <m/>
  </r>
  <r>
    <s v="Marketplace"/>
    <x v="207"/>
    <n v="514289"/>
    <d v="2024-10-17T00:00:00"/>
    <x v="207"/>
    <s v="Fabiana"/>
    <s v="Marchiori"/>
    <n v="35389588827"/>
    <s v="fabiana_marchiori@yahoo.com.br"/>
    <n v="5511970723239"/>
    <s v="SP"/>
    <s v="São Paulo"/>
    <n v="5187405892311"/>
    <s v="residential"/>
    <s v="Fabiana Marchiori"/>
    <s v="Alameda dos Anapurus"/>
    <n v="1563"/>
    <s v="ap 11"/>
    <s v="Indianópolis"/>
    <m/>
    <s v="04087-005"/>
    <s v="Jadlog"/>
    <s v="PN Jadlog"/>
    <s v="2024-10-22 08:00:00Z"/>
    <s v="3bd"/>
    <s v="Faturado"/>
    <s v="2024-10-18 14:06:01Z"/>
    <m/>
    <m/>
    <m/>
    <x v="2"/>
    <s v="Visa"/>
    <n v="5"/>
    <n v="102.58"/>
    <n v="2"/>
    <n v="1603"/>
    <s v="/10/76/79/88/"/>
    <x v="10"/>
    <x v="10"/>
    <n v="29.9"/>
    <n v="29"/>
    <n v="58"/>
    <s v="/desodorante-roll-on-unissex-75ml/p"/>
    <m/>
    <m/>
    <m/>
    <m/>
    <s v="5.03"/>
    <n v="0"/>
    <s v="102.58"/>
    <s v="-88.62"/>
    <s v="Esquenta com 65% OFF, Livelo, Frete grátis"/>
    <m/>
    <m/>
    <s v="06367100008805"/>
    <s v="tfddmr"/>
    <m/>
    <s v="Piatan"/>
    <s v="Obsolete"/>
    <m/>
    <m/>
    <m/>
    <m/>
    <m/>
    <s v="pagarme"/>
    <n v="378998"/>
    <n v="3400316963"/>
    <n v="3400316963"/>
    <n v="485464"/>
    <n v="4519"/>
    <m/>
    <m/>
    <m/>
    <m/>
    <m/>
    <s v="2024-10-17 00:26:44Z"/>
    <m/>
    <m/>
    <s v="EF73504F892A48E3BCDB616B524C3FFE"/>
    <s v="C585F7C3884F44C5A2CCDC406519A366"/>
    <m/>
    <n v="1"/>
    <m/>
    <s v="false"/>
    <n v="0"/>
    <s v="NA"/>
    <s v="NA"/>
    <s v="BRL"/>
    <m/>
    <s v="003002872"/>
    <s v="BRA"/>
    <s v="003002872"/>
    <m/>
    <s v="Faturado"/>
    <m/>
  </r>
  <r>
    <s v="Marketplace"/>
    <x v="208"/>
    <n v="514287"/>
    <d v="2024-10-16T00:00:00"/>
    <x v="208"/>
    <s v="Fabiele"/>
    <s v="Pauli"/>
    <s v="03305146010"/>
    <s v="fabipauli@hotmail.com"/>
    <n v="5551994496738"/>
    <s v="RS"/>
    <s v="Santa Clara do Sul"/>
    <n v="5155421670987"/>
    <s v="residential"/>
    <s v="Fabiele Taisa Pauli"/>
    <s v="Rua Alberto Schabbach"/>
    <n v="486"/>
    <s v="Sala 1, próximo ao Posto de Saúde"/>
    <s v="Centro"/>
    <m/>
    <s v="95915-000"/>
    <s v="Jadlog"/>
    <s v="PN Jadlog2"/>
    <s v="2024-10-31 08:00:00Z"/>
    <s v="11bd"/>
    <s v="Faturado"/>
    <s v="2024-10-18 09:02:07Z"/>
    <m/>
    <m/>
    <m/>
    <x v="0"/>
    <s v="Visa"/>
    <n v="1"/>
    <n v="172.52"/>
    <n v="1"/>
    <n v="143028"/>
    <s v="/10/76/82/96/"/>
    <x v="13"/>
    <x v="13"/>
    <n v="129.9"/>
    <n v="129.9"/>
    <s v="129.9"/>
    <s v="/protetor-solar-facial-mineral-sunveg-fps-70-bege-claro-50ml/p"/>
    <m/>
    <m/>
    <m/>
    <m/>
    <s v="0.08"/>
    <n v="0"/>
    <s v="172.52"/>
    <s v="-79.18"/>
    <s v="Frete grátis, Esquenta com 65% OFF"/>
    <m/>
    <m/>
    <s v="06367100008800"/>
    <s v="tfddmr"/>
    <m/>
    <s v="Piatan"/>
    <s v="Obsolete"/>
    <m/>
    <m/>
    <m/>
    <m/>
    <m/>
    <s v="pagarme"/>
    <n v="602687"/>
    <n v="3399990627"/>
    <n v="3399990627"/>
    <n v="459384"/>
    <n v="5314"/>
    <m/>
    <m/>
    <m/>
    <m/>
    <m/>
    <s v="2024-10-16 21:29:53Z"/>
    <m/>
    <m/>
    <s v="B47044C1650042E48981AE904D77A6BC"/>
    <s v="25037E6196844E15A5FA5636EC60AB97"/>
    <m/>
    <n v="1"/>
    <m/>
    <s v="false"/>
    <n v="0"/>
    <s v="NA"/>
    <s v="NA"/>
    <s v="BRL"/>
    <m/>
    <s v="003002862"/>
    <s v="BRA"/>
    <s v="003002862"/>
    <m/>
    <s v="Faturado"/>
    <m/>
  </r>
  <r>
    <s v="Marketplace"/>
    <x v="208"/>
    <n v="514287"/>
    <d v="2024-10-16T00:00:00"/>
    <x v="208"/>
    <s v="Fabiele"/>
    <s v="Pauli"/>
    <s v="03305146010"/>
    <s v="fabipauli@hotmail.com"/>
    <n v="5551994496738"/>
    <s v="RS"/>
    <s v="Santa Clara do Sul"/>
    <n v="5155421670987"/>
    <s v="residential"/>
    <s v="Fabiele Taisa Pauli"/>
    <s v="Rua Alberto Schabbach"/>
    <n v="486"/>
    <s v="Sala 1, próximo ao Posto de Saúde"/>
    <s v="Centro"/>
    <m/>
    <s v="95915-000"/>
    <s v="Jadlog"/>
    <s v="PN Jadlog2"/>
    <s v="2024-10-31 08:00:00Z"/>
    <s v="11bd"/>
    <s v="Faturado"/>
    <s v="2024-10-18 09:02:07Z"/>
    <m/>
    <m/>
    <m/>
    <x v="0"/>
    <s v="Visa"/>
    <n v="1"/>
    <n v="172.52"/>
    <n v="1"/>
    <n v="61030"/>
    <s v="/10/76/80/92/"/>
    <x v="11"/>
    <x v="11"/>
    <n v="99.9"/>
    <n v="34.96"/>
    <s v="34.96"/>
    <s v="/deo-colonia-splash-pitanga-120ml-piatan/p"/>
    <m/>
    <m/>
    <m/>
    <m/>
    <s v="42.32"/>
    <n v="0"/>
    <s v="172.52"/>
    <s v="-79.18"/>
    <s v="Frete grátis, Esquenta com 65% OFF"/>
    <m/>
    <m/>
    <s v="06367100008800"/>
    <s v="tfddmr"/>
    <m/>
    <s v="Piatan"/>
    <s v="Obsolete"/>
    <m/>
    <m/>
    <m/>
    <m/>
    <m/>
    <s v="pagarme"/>
    <n v="602687"/>
    <n v="3399990627"/>
    <n v="3399990627"/>
    <n v="459384"/>
    <n v="5314"/>
    <m/>
    <m/>
    <m/>
    <m/>
    <m/>
    <s v="2024-10-16 21:29:53Z"/>
    <m/>
    <m/>
    <s v="B47044C1650042E48981AE904D77A6BC"/>
    <s v="25037E6196844E15A5FA5636EC60AB97"/>
    <m/>
    <n v="1"/>
    <m/>
    <s v="false"/>
    <n v="0"/>
    <s v="NA"/>
    <s v="NA"/>
    <s v="BRL"/>
    <m/>
    <s v="003002862"/>
    <s v="BRA"/>
    <s v="003002862"/>
    <m/>
    <s v="Faturado"/>
    <m/>
  </r>
  <r>
    <s v="Marketplace"/>
    <x v="208"/>
    <n v="514287"/>
    <d v="2024-10-16T00:00:00"/>
    <x v="208"/>
    <s v="Fabiele"/>
    <s v="Pauli"/>
    <s v="03305146010"/>
    <s v="fabipauli@hotmail.com"/>
    <n v="5551994496738"/>
    <s v="RS"/>
    <s v="Santa Clara do Sul"/>
    <n v="5155421670987"/>
    <s v="residential"/>
    <s v="Fabiele Taisa Pauli"/>
    <s v="Rua Alberto Schabbach"/>
    <n v="486"/>
    <s v="Sala 1, próximo ao Posto de Saúde"/>
    <s v="Centro"/>
    <m/>
    <s v="95915-000"/>
    <s v="Jadlog"/>
    <s v="PN Jadlog2"/>
    <s v="2024-10-31 08:00:00Z"/>
    <s v="11bd"/>
    <s v="Faturado"/>
    <s v="2024-10-18 09:02:07Z"/>
    <m/>
    <m/>
    <m/>
    <x v="0"/>
    <s v="Visa"/>
    <n v="1"/>
    <n v="172.52"/>
    <n v="1"/>
    <n v="1006"/>
    <s v="/10/76/79/89/"/>
    <x v="2"/>
    <x v="2"/>
    <n v="21.9"/>
    <n v="7.66"/>
    <s v="7.66"/>
    <s v="/gel-dental-natural-de-roma-e-melaleuca-90g/p"/>
    <m/>
    <m/>
    <m/>
    <m/>
    <s v="0.08"/>
    <n v="0"/>
    <s v="172.52"/>
    <s v="-79.18"/>
    <s v="Frete grátis, Esquenta com 65% OFF"/>
    <m/>
    <m/>
    <s v="06367100008800"/>
    <s v="tfddmr"/>
    <m/>
    <s v="Piatan"/>
    <s v="Obsolete"/>
    <m/>
    <m/>
    <m/>
    <m/>
    <m/>
    <s v="pagarme"/>
    <n v="602687"/>
    <n v="3399990627"/>
    <n v="3399990627"/>
    <n v="459384"/>
    <n v="5314"/>
    <m/>
    <m/>
    <m/>
    <m/>
    <m/>
    <s v="2024-10-16 21:29:53Z"/>
    <m/>
    <m/>
    <s v="B47044C1650042E48981AE904D77A6BC"/>
    <s v="25037E6196844E15A5FA5636EC60AB97"/>
    <m/>
    <n v="1"/>
    <m/>
    <s v="false"/>
    <n v="0"/>
    <s v="NA"/>
    <s v="NA"/>
    <s v="BRL"/>
    <m/>
    <s v="003002862"/>
    <s v="BRA"/>
    <s v="003002862"/>
    <m/>
    <s v="Faturado"/>
    <m/>
  </r>
  <r>
    <s v="Marketplace"/>
    <x v="209"/>
    <n v="514285"/>
    <d v="2024-10-16T00:00:00"/>
    <x v="209"/>
    <s v="Daniel"/>
    <s v="Lira Dourado"/>
    <n v="75440571272"/>
    <s v="dooduar@gmail.com"/>
    <n v="5595988033482"/>
    <s v="RR"/>
    <s v="Boa Vista"/>
    <n v="5187370174011"/>
    <s v="residential"/>
    <s v="Sandra Dourado"/>
    <s v="Rua Edson Castro"/>
    <n v="175"/>
    <s v="Casa"/>
    <s v="Liberdade"/>
    <m/>
    <s v="69309-014"/>
    <s v="Sedex"/>
    <s v="PN Correios Sedex"/>
    <s v="2024-10-22 08:00:00Z"/>
    <s v="4bd"/>
    <s v="Faturado"/>
    <s v="2024-10-18 09:02:06Z"/>
    <m/>
    <m/>
    <m/>
    <x v="2"/>
    <s v="Elo"/>
    <n v="5"/>
    <n v="390.41"/>
    <n v="10"/>
    <n v="142795"/>
    <s v="/10/76/79/87/"/>
    <x v="24"/>
    <x v="24"/>
    <n v="34.9"/>
    <n v="33.85"/>
    <s v="338.5"/>
    <s v="/sabonete-liquido-intimo-melaleuca-aloe-vera-150-ml/p"/>
    <m/>
    <m/>
    <m/>
    <m/>
    <s v="51.91"/>
    <s v="51.91"/>
    <s v="390.41"/>
    <s v="-10.5"/>
    <s v="Livelo"/>
    <m/>
    <m/>
    <s v="AA306506924BR"/>
    <s v="tfddmr"/>
    <m/>
    <s v="Piatan"/>
    <s v="Obsolete"/>
    <m/>
    <m/>
    <m/>
    <m/>
    <m/>
    <s v="pagarme"/>
    <n v="380154"/>
    <n v="3399896272"/>
    <n v="3399896272"/>
    <n v="651659"/>
    <n v="8727"/>
    <m/>
    <m/>
    <m/>
    <m/>
    <m/>
    <s v="2024-10-16 21:04:53Z"/>
    <m/>
    <m/>
    <s v="D7167A57DB104EB78E64B0E584463A62"/>
    <s v="D081E6DBB3B44D17BDC4140DC56EA67D"/>
    <m/>
    <n v="1"/>
    <m/>
    <s v="false"/>
    <n v="0"/>
    <s v="NA"/>
    <s v="NA"/>
    <s v="BRL"/>
    <m/>
    <s v="003002864"/>
    <s v="BRA"/>
    <s v="003002864"/>
    <m/>
    <s v="Faturado"/>
    <m/>
  </r>
  <r>
    <s v="Marketplace"/>
    <x v="210"/>
    <n v="514283"/>
    <d v="2024-10-16T00:00:00"/>
    <x v="210"/>
    <s v="Julia"/>
    <s v="De Conto "/>
    <s v="01022331019"/>
    <s v="juliacristinakoppe@gmail.com"/>
    <n v="5551981271054"/>
    <s v="RS"/>
    <s v="Porto Alegre"/>
    <n v="5178289513635"/>
    <s v="residential"/>
    <s v="Julia De Conto "/>
    <s v="Rua Monte Arraes"/>
    <n v="300"/>
    <s v="601 A"/>
    <s v="Nonoai"/>
    <m/>
    <s v="90830-380"/>
    <s v="Jadlog"/>
    <s v="PN Jadlog2"/>
    <s v="2024-10-24 08:00:00Z"/>
    <s v="6bd"/>
    <s v="Faturado"/>
    <s v="2024-10-18 09:02:04Z"/>
    <m/>
    <m/>
    <m/>
    <x v="9"/>
    <s v="Mastercard"/>
    <n v="3"/>
    <n v="113.06"/>
    <n v="3"/>
    <n v="142796"/>
    <s v="/10/76/79/87/"/>
    <x v="0"/>
    <x v="0"/>
    <n v="34.9"/>
    <n v="29.66"/>
    <s v="88.98"/>
    <s v="/sabonete-liquido-intimo-oleo-de-coco-aloe-vera-150-ml/p"/>
    <m/>
    <m/>
    <m/>
    <m/>
    <s v="24.08"/>
    <s v="24.08"/>
    <s v="113.06"/>
    <s v="-15.72"/>
    <s v="Cupom Carrinho Abandonado VOLTA15"/>
    <m/>
    <m/>
    <s v="06367100008799"/>
    <s v="tfddmr"/>
    <m/>
    <s v="Piatan"/>
    <s v="Obsolete"/>
    <m/>
    <m/>
    <m/>
    <m/>
    <m/>
    <s v="pagarme"/>
    <s v="T02628"/>
    <n v="3399780529"/>
    <n v="3399780529"/>
    <n v="513630"/>
    <n v="2490"/>
    <m/>
    <m/>
    <m/>
    <m/>
    <m/>
    <s v="2024-10-16 20:37:03Z"/>
    <m/>
    <m/>
    <s v="D4C368621A21447ABFD9063C38DD2689"/>
    <s v="3EAD486C0FBE41A4884F28B50FFF134C"/>
    <m/>
    <n v="1"/>
    <m/>
    <s v="false"/>
    <n v="0"/>
    <s v="NA"/>
    <s v="NA"/>
    <s v="BRL"/>
    <m/>
    <s v="003002861"/>
    <s v="BRA"/>
    <s v="003002861"/>
    <m/>
    <s v="Faturado"/>
    <m/>
  </r>
  <r>
    <s v="Marketplace"/>
    <x v="211"/>
    <n v="514281"/>
    <d v="2024-10-16T00:00:00"/>
    <x v="211"/>
    <s v="Paula"/>
    <s v="Roratto"/>
    <s v="00104144017"/>
    <s v="p.angelica21@gmail.com"/>
    <n v="5547991727261"/>
    <s v="SC"/>
    <s v="Blumenau"/>
    <n v="5124116406060"/>
    <s v="residential"/>
    <s v="Paula Roratto"/>
    <s v="Rua Roberto Baier"/>
    <n v="107"/>
    <m/>
    <s v="Itoupava Seca"/>
    <m/>
    <s v="89030-550"/>
    <s v="Jadlog"/>
    <s v="PN Jadlog2"/>
    <s v="2024-10-24 08:00:00Z"/>
    <s v="6bd"/>
    <s v="Faturado"/>
    <s v="2024-10-18 09:02:03Z"/>
    <m/>
    <m/>
    <m/>
    <x v="2"/>
    <s v="Visa"/>
    <n v="2"/>
    <n v="101.67"/>
    <n v="1"/>
    <n v="142828"/>
    <s v="/10/76/79/87/"/>
    <x v="21"/>
    <x v="21"/>
    <n v="49.9"/>
    <n v="33.880000000000003"/>
    <s v="33.88"/>
    <s v="/sabonete-intimo-feminino-em-barra-oleo-de-melaleuca-aloe-vera-80g/p"/>
    <m/>
    <m/>
    <m/>
    <m/>
    <s v="0.02"/>
    <n v="0"/>
    <s v="101.67"/>
    <s v="-147.93"/>
    <s v="Compre e Ganhe, Livelo, Frete grátis, Esquenta com 65% OFF"/>
    <m/>
    <m/>
    <s v="06367100008798"/>
    <s v="tfddmr"/>
    <m/>
    <s v="Piatan"/>
    <s v="Obsolete"/>
    <m/>
    <m/>
    <m/>
    <m/>
    <m/>
    <s v="pagarme"/>
    <n v="883040"/>
    <n v="3399607805"/>
    <n v="3399607805"/>
    <n v="498408"/>
    <s v="0490"/>
    <m/>
    <m/>
    <m/>
    <m/>
    <m/>
    <s v="2024-10-16 19:58:28Z"/>
    <m/>
    <m/>
    <s v="6B12AABC0AC0415092D4F021DFE127DF"/>
    <s v="FFBD287DACE64857A93E88121720F38B"/>
    <m/>
    <n v="1"/>
    <m/>
    <s v="false"/>
    <n v="0"/>
    <s v="NA"/>
    <s v="NA"/>
    <s v="BRL"/>
    <m/>
    <s v="003002860"/>
    <s v="BRA"/>
    <s v="003002860"/>
    <m/>
    <s v="Faturado"/>
    <m/>
  </r>
  <r>
    <s v="Marketplace"/>
    <x v="211"/>
    <n v="514281"/>
    <d v="2024-10-16T00:00:00"/>
    <x v="211"/>
    <s v="Paula"/>
    <s v="Roratto"/>
    <s v="00104144017"/>
    <s v="p.angelica21@gmail.com"/>
    <n v="5547991727261"/>
    <s v="SC"/>
    <s v="Blumenau"/>
    <n v="5124116406060"/>
    <s v="residential"/>
    <s v="Paula Roratto"/>
    <s v="Rua Roberto Baier"/>
    <n v="107"/>
    <m/>
    <s v="Itoupava Seca"/>
    <m/>
    <s v="89030-550"/>
    <s v="Jadlog"/>
    <s v="PN Jadlog2"/>
    <s v="2024-10-24 08:00:00Z"/>
    <s v="6bd"/>
    <s v="Faturado"/>
    <s v="2024-10-18 09:02:03Z"/>
    <m/>
    <m/>
    <m/>
    <x v="2"/>
    <s v="Visa"/>
    <n v="2"/>
    <n v="101.67"/>
    <n v="1"/>
    <n v="61010"/>
    <s v="/10/76/80/92/"/>
    <x v="7"/>
    <x v="7"/>
    <n v="99.9"/>
    <n v="33.909999999999997"/>
    <s v="33.91"/>
    <s v="/deo-colonia-splash-jasmim-manaca-120ml-piatan/p"/>
    <m/>
    <m/>
    <m/>
    <m/>
    <s v="24.89"/>
    <n v="0"/>
    <s v="101.67"/>
    <s v="-147.93"/>
    <s v="Compre e Ganhe, Livelo, Frete grátis, Esquenta com 65% OFF"/>
    <m/>
    <m/>
    <s v="06367100008798"/>
    <s v="tfddmr"/>
    <m/>
    <s v="Piatan"/>
    <s v="Obsolete"/>
    <m/>
    <m/>
    <m/>
    <m/>
    <m/>
    <s v="pagarme"/>
    <n v="883040"/>
    <n v="3399607805"/>
    <n v="3399607805"/>
    <n v="498408"/>
    <s v="0490"/>
    <m/>
    <m/>
    <m/>
    <m/>
    <m/>
    <s v="2024-10-16 19:58:28Z"/>
    <m/>
    <m/>
    <s v="6B12AABC0AC0415092D4F021DFE127DF"/>
    <s v="FFBD287DACE64857A93E88121720F38B"/>
    <m/>
    <n v="1"/>
    <m/>
    <s v="false"/>
    <n v="0"/>
    <s v="NA"/>
    <s v="NA"/>
    <s v="BRL"/>
    <m/>
    <s v="003002860"/>
    <s v="BRA"/>
    <s v="003002860"/>
    <m/>
    <s v="Faturado"/>
    <m/>
  </r>
  <r>
    <s v="Marketplace"/>
    <x v="211"/>
    <n v="514281"/>
    <d v="2024-10-16T00:00:00"/>
    <x v="211"/>
    <s v="Paula"/>
    <s v="Roratto"/>
    <s v="00104144017"/>
    <s v="p.angelica21@gmail.com"/>
    <n v="5547991727261"/>
    <s v="SC"/>
    <s v="Blumenau"/>
    <n v="5124116406060"/>
    <s v="residential"/>
    <s v="Paula Roratto"/>
    <s v="Rua Roberto Baier"/>
    <n v="107"/>
    <m/>
    <s v="Itoupava Seca"/>
    <m/>
    <s v="89030-550"/>
    <s v="Jadlog"/>
    <s v="PN Jadlog2"/>
    <s v="2024-10-24 08:00:00Z"/>
    <s v="6bd"/>
    <s v="Faturado"/>
    <s v="2024-10-18 09:02:03Z"/>
    <m/>
    <m/>
    <m/>
    <x v="2"/>
    <s v="Visa"/>
    <n v="2"/>
    <n v="101.67"/>
    <n v="2"/>
    <n v="2201"/>
    <s v="/10/76/78/223/"/>
    <x v="17"/>
    <x v="17"/>
    <n v="49.9"/>
    <n v="16.940000000000001"/>
    <s v="33.88"/>
    <s v="/shampoo-hidrata-para-cabelos-ressecados-e-com-quimica-300ml/p"/>
    <m/>
    <m/>
    <m/>
    <m/>
    <s v="0.09"/>
    <n v="0"/>
    <s v="101.67"/>
    <s v="-147.93"/>
    <s v="Compre e Ganhe, Livelo, Frete grátis, Esquenta com 65% OFF"/>
    <m/>
    <m/>
    <s v="06367100008798"/>
    <s v="tfddmr"/>
    <m/>
    <s v="Piatan"/>
    <s v="Obsolete"/>
    <m/>
    <m/>
    <m/>
    <m/>
    <m/>
    <s v="pagarme"/>
    <n v="883040"/>
    <n v="3399607805"/>
    <n v="3399607805"/>
    <n v="498408"/>
    <s v="0490"/>
    <m/>
    <m/>
    <m/>
    <m/>
    <m/>
    <s v="2024-10-16 19:58:28Z"/>
    <m/>
    <m/>
    <s v="6B12AABC0AC0415092D4F021DFE127DF"/>
    <s v="FFBD287DACE64857A93E88121720F38B"/>
    <m/>
    <n v="1"/>
    <m/>
    <s v="false"/>
    <n v="0"/>
    <s v="NA"/>
    <s v="NA"/>
    <s v="BRL"/>
    <m/>
    <s v="003002860"/>
    <s v="BRA"/>
    <s v="003002860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5"/>
    <n v="1110"/>
    <s v="/10/76/79/89/"/>
    <x v="3"/>
    <x v="3"/>
    <n v="21.9"/>
    <n v="7.43"/>
    <s v="37.15"/>
    <s v="/gel-dental-natural-de-hortela-com-gengibre-e-melaleuca-90g/p"/>
    <m/>
    <m/>
    <m/>
    <m/>
    <s v="0.12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5"/>
    <n v="1006"/>
    <s v="/10/76/79/89/"/>
    <x v="2"/>
    <x v="2"/>
    <n v="21.9"/>
    <n v="7.43"/>
    <s v="37.15"/>
    <s v="/gel-dental-natural-de-roma-e-melaleuca-90g/p"/>
    <m/>
    <m/>
    <m/>
    <m/>
    <s v="0.12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5"/>
    <n v="1111"/>
    <s v="/10/76/79/89/"/>
    <x v="6"/>
    <x v="6"/>
    <n v="21.9"/>
    <n v="7.43"/>
    <s v="37.15"/>
    <s v="/gel-dental-natural-de-carvao-ativado-90g/p"/>
    <m/>
    <m/>
    <m/>
    <m/>
    <s v="0.12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1"/>
    <n v="142817"/>
    <s v="/10/76/80/92/"/>
    <x v="5"/>
    <x v="5"/>
    <n v="99.9"/>
    <n v="33.909999999999997"/>
    <s v="33.91"/>
    <s v="/deo-colonia-splash-cereja-do-cerrado-120ml/p"/>
    <m/>
    <m/>
    <m/>
    <m/>
    <s v="13.09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1"/>
    <n v="61030"/>
    <s v="/10/76/80/92/"/>
    <x v="11"/>
    <x v="11"/>
    <n v="99.9"/>
    <n v="33.909999999999997"/>
    <s v="33.91"/>
    <s v="/deo-colonia-splash-pitanga-120ml-piatan/p"/>
    <m/>
    <m/>
    <m/>
    <m/>
    <s v="13.09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1"/>
    <n v="61010"/>
    <s v="/10/76/80/92/"/>
    <x v="7"/>
    <x v="7"/>
    <n v="99.9"/>
    <n v="33.909999999999997"/>
    <s v="33.91"/>
    <s v="/deo-colonia-splash-jasmim-manaca-120ml-piatan/p"/>
    <m/>
    <m/>
    <m/>
    <m/>
    <s v="13.09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1"/>
    <n v="61050"/>
    <s v="/10/76/80/92/"/>
    <x v="4"/>
    <x v="4"/>
    <n v="99.9"/>
    <n v="33.909999999999997"/>
    <s v="33.91"/>
    <s v="/deo-colonia-splash-seriguela-120ml-piatan/p"/>
    <m/>
    <m/>
    <m/>
    <m/>
    <s v="13.09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1"/>
    <n v="5103"/>
    <s v="/10/76/79/88/"/>
    <x v="29"/>
    <x v="29"/>
    <n v="29.9"/>
    <n v="29"/>
    <n v="29"/>
    <s v="/desodorante-roll-on-masculino-75ml/p"/>
    <m/>
    <m/>
    <m/>
    <m/>
    <s v="0.03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2"/>
    <n v="1403"/>
    <s v="/10/76/79/88/"/>
    <x v="19"/>
    <x v="19"/>
    <n v="29.9"/>
    <n v="29"/>
    <n v="58"/>
    <s v="/desodorante-roll-on-feminino-75ml/p"/>
    <m/>
    <m/>
    <m/>
    <m/>
    <s v="0.05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2"/>
    <n v="514279"/>
    <d v="2024-10-16T00:00:00"/>
    <x v="212"/>
    <s v="Rosevan"/>
    <s v="Da Silva Santos"/>
    <n v="67664318572"/>
    <s v="rosevansantos_@hotmail.com"/>
    <n v="5575982783640"/>
    <s v="BA"/>
    <s v="Capela do Alto Alegre"/>
    <n v="5181665598798"/>
    <s v="residential"/>
    <s v="Rosevan da Silva Santos"/>
    <s v="Eulália Sapucaia Costa"/>
    <n v="12"/>
    <s v="Sobrado"/>
    <s v="Centro"/>
    <m/>
    <s v="44645-000"/>
    <s v="Jadlog"/>
    <s v="PN Jadlog2"/>
    <s v="2024-11-13 08:00:00Z"/>
    <s v="20bd"/>
    <s v="Faturado"/>
    <s v="2024-10-18 09:02:02Z"/>
    <m/>
    <m/>
    <m/>
    <x v="2"/>
    <s v="Visa"/>
    <n v="2"/>
    <n v="367.94"/>
    <n v="1"/>
    <n v="142795"/>
    <s v="/10/76/79/87/"/>
    <x v="24"/>
    <x v="24"/>
    <n v="34.9"/>
    <n v="33.85"/>
    <s v="33.85"/>
    <s v="/sabonete-liquido-intimo-melaleuca-aloe-vera-150-ml/p"/>
    <m/>
    <m/>
    <m/>
    <m/>
    <s v="0.02"/>
    <n v="0"/>
    <s v="367.94"/>
    <s v="-484.76"/>
    <s v="Esquenta com 65% OFF, Livelo, Frete grátis"/>
    <m/>
    <m/>
    <s v="06367100008797"/>
    <s v="tfddmr"/>
    <m/>
    <s v="Piatan"/>
    <s v="Obsolete"/>
    <m/>
    <m/>
    <m/>
    <m/>
    <m/>
    <s v="pagarme"/>
    <n v="212954"/>
    <n v="3399432666"/>
    <n v="3399432666"/>
    <n v="441120"/>
    <n v="4730"/>
    <m/>
    <m/>
    <m/>
    <m/>
    <m/>
    <s v="2024-10-16 19:21:30Z"/>
    <m/>
    <m/>
    <s v="1925D54234E74158B592668A7628D448"/>
    <s v="2102BC46AE134366BCBD55B8CBC6308B"/>
    <m/>
    <n v="1"/>
    <m/>
    <s v="false"/>
    <n v="0"/>
    <s v="NA"/>
    <s v="NA"/>
    <s v="BRL"/>
    <m/>
    <s v="003002859"/>
    <s v="BRA"/>
    <s v="003002859"/>
    <m/>
    <s v="Faturado"/>
    <m/>
  </r>
  <r>
    <s v="Marketplace"/>
    <x v="213"/>
    <n v="514277"/>
    <d v="2024-10-16T00:00:00"/>
    <x v="213"/>
    <s v="Priscila"/>
    <s v="Aguiar "/>
    <n v="31223840867"/>
    <s v="priscilalala@hotmail.com"/>
    <n v="5511972711386"/>
    <s v="SP"/>
    <s v="São Paulo"/>
    <n v="5187344873022"/>
    <s v="residential"/>
    <s v="Priscila Aguiar "/>
    <s v="Rua Neves de Carvalho"/>
    <n v="81"/>
    <s v="Apto35b"/>
    <s v="Bom Retiro"/>
    <m/>
    <s v="01132-010"/>
    <s v="Jadlog"/>
    <s v="PN Jadlog"/>
    <s v="2024-10-22 08:00:00Z"/>
    <s v="4bd"/>
    <s v="Faturado"/>
    <s v="2024-10-18 09:02:01Z"/>
    <s v="cpc"/>
    <s v="meta"/>
    <s v="[GE] [Vendas] Categorias do site - Catálogo"/>
    <x v="0"/>
    <s v="Mastercard"/>
    <n v="3"/>
    <n v="107.42"/>
    <n v="1"/>
    <n v="142817"/>
    <s v="/10/76/80/92/"/>
    <x v="5"/>
    <x v="5"/>
    <n v="99.9"/>
    <n v="34.96"/>
    <s v="34.96"/>
    <s v="/deo-colonia-splash-cereja-do-cerrado-120ml/p"/>
    <m/>
    <m/>
    <m/>
    <m/>
    <s v="19.77"/>
    <n v="0"/>
    <s v="107.42"/>
    <s v="-79.18"/>
    <s v="Esquenta com 65% OFF, Frete grátis"/>
    <m/>
    <m/>
    <s v="06367100008796"/>
    <s v="tfddmr"/>
    <m/>
    <s v="Piatan"/>
    <s v="Obsolete"/>
    <m/>
    <m/>
    <m/>
    <m/>
    <m/>
    <s v="pagarme"/>
    <s v="019119"/>
    <n v="3399244284"/>
    <n v="3399244284"/>
    <n v="531681"/>
    <n v="5346"/>
    <m/>
    <m/>
    <m/>
    <m/>
    <m/>
    <s v="2024-10-16 18:45:58Z"/>
    <m/>
    <m/>
    <s v="74C0AF95FFCD4CE8B7AB990BD082933E"/>
    <s v="C451913E55224EBE8B15E747FBE787B4"/>
    <m/>
    <n v="1"/>
    <m/>
    <s v="false"/>
    <n v="0"/>
    <s v="NA"/>
    <s v="NA"/>
    <s v="BRL"/>
    <m/>
    <s v="003002858"/>
    <s v="BRA"/>
    <s v="003002858"/>
    <m/>
    <s v="Faturado"/>
    <m/>
  </r>
  <r>
    <s v="Marketplace"/>
    <x v="213"/>
    <n v="514277"/>
    <d v="2024-10-16T00:00:00"/>
    <x v="213"/>
    <s v="Priscila"/>
    <s v="Aguiar "/>
    <n v="31223840867"/>
    <s v="priscilalala@hotmail.com"/>
    <n v="5511972711386"/>
    <s v="SP"/>
    <s v="São Paulo"/>
    <n v="5187344873022"/>
    <s v="residential"/>
    <s v="Priscila Aguiar "/>
    <s v="Rua Neves de Carvalho"/>
    <n v="81"/>
    <s v="Apto35b"/>
    <s v="Bom Retiro"/>
    <m/>
    <s v="01132-010"/>
    <s v="Jadlog"/>
    <s v="PN Jadlog"/>
    <s v="2024-10-22 08:00:00Z"/>
    <s v="4bd"/>
    <s v="Faturado"/>
    <s v="2024-10-18 09:02:01Z"/>
    <s v="cpc"/>
    <s v="meta"/>
    <s v="[GE] [Vendas] Categorias do site - Catálogo"/>
    <x v="0"/>
    <s v="Mastercard"/>
    <n v="3"/>
    <n v="107.42"/>
    <n v="1"/>
    <n v="1403"/>
    <s v="/10/76/79/88/"/>
    <x v="19"/>
    <x v="19"/>
    <n v="29.9"/>
    <n v="29.9"/>
    <s v="29.9"/>
    <s v="/desodorante-roll-on-feminino-75ml/p"/>
    <m/>
    <m/>
    <m/>
    <m/>
    <s v="0.04"/>
    <n v="0"/>
    <s v="107.42"/>
    <s v="-79.18"/>
    <s v="Esquenta com 65% OFF, Frete grátis"/>
    <m/>
    <m/>
    <s v="06367100008796"/>
    <s v="tfddmr"/>
    <m/>
    <s v="Piatan"/>
    <s v="Obsolete"/>
    <m/>
    <m/>
    <m/>
    <m/>
    <m/>
    <s v="pagarme"/>
    <s v="019119"/>
    <n v="3399244284"/>
    <n v="3399244284"/>
    <n v="531681"/>
    <n v="5346"/>
    <m/>
    <m/>
    <m/>
    <m/>
    <m/>
    <s v="2024-10-16 18:45:58Z"/>
    <m/>
    <m/>
    <s v="74C0AF95FFCD4CE8B7AB990BD082933E"/>
    <s v="C451913E55224EBE8B15E747FBE787B4"/>
    <m/>
    <n v="1"/>
    <m/>
    <s v="false"/>
    <n v="0"/>
    <s v="NA"/>
    <s v="NA"/>
    <s v="BRL"/>
    <m/>
    <s v="003002858"/>
    <s v="BRA"/>
    <s v="003002858"/>
    <m/>
    <s v="Faturado"/>
    <m/>
  </r>
  <r>
    <s v="Marketplace"/>
    <x v="213"/>
    <n v="514277"/>
    <d v="2024-10-16T00:00:00"/>
    <x v="213"/>
    <s v="Priscila"/>
    <s v="Aguiar "/>
    <n v="31223840867"/>
    <s v="priscilalala@hotmail.com"/>
    <n v="5511972711386"/>
    <s v="SP"/>
    <s v="São Paulo"/>
    <n v="5187344873022"/>
    <s v="residential"/>
    <s v="Priscila Aguiar "/>
    <s v="Rua Neves de Carvalho"/>
    <n v="81"/>
    <s v="Apto35b"/>
    <s v="Bom Retiro"/>
    <m/>
    <s v="01132-010"/>
    <s v="Jadlog"/>
    <s v="PN Jadlog"/>
    <s v="2024-10-22 08:00:00Z"/>
    <s v="4bd"/>
    <s v="Faturado"/>
    <s v="2024-10-18 09:02:01Z"/>
    <s v="cpc"/>
    <s v="meta"/>
    <s v="[GE] [Vendas] Categorias do site - Catálogo"/>
    <x v="0"/>
    <s v="Mastercard"/>
    <n v="3"/>
    <n v="107.42"/>
    <n v="1"/>
    <n v="1006"/>
    <s v="/10/76/79/89/"/>
    <x v="2"/>
    <x v="2"/>
    <n v="21.9"/>
    <n v="7.66"/>
    <s v="7.66"/>
    <s v="/gel-dental-natural-de-roma-e-melaleuca-90g/p"/>
    <m/>
    <m/>
    <m/>
    <m/>
    <s v="0.04"/>
    <n v="0"/>
    <s v="107.42"/>
    <s v="-79.18"/>
    <s v="Esquenta com 65% OFF, Frete grátis"/>
    <m/>
    <m/>
    <s v="06367100008796"/>
    <s v="tfddmr"/>
    <m/>
    <s v="Piatan"/>
    <s v="Obsolete"/>
    <m/>
    <m/>
    <m/>
    <m/>
    <m/>
    <s v="pagarme"/>
    <s v="019119"/>
    <n v="3399244284"/>
    <n v="3399244284"/>
    <n v="531681"/>
    <n v="5346"/>
    <m/>
    <m/>
    <m/>
    <m/>
    <m/>
    <s v="2024-10-16 18:45:58Z"/>
    <m/>
    <m/>
    <s v="74C0AF95FFCD4CE8B7AB990BD082933E"/>
    <s v="C451913E55224EBE8B15E747FBE787B4"/>
    <m/>
    <n v="1"/>
    <m/>
    <s v="false"/>
    <n v="0"/>
    <s v="NA"/>
    <s v="NA"/>
    <s v="BRL"/>
    <m/>
    <s v="003002858"/>
    <s v="BRA"/>
    <s v="003002858"/>
    <m/>
    <s v="Faturado"/>
    <m/>
  </r>
  <r>
    <s v="Marketplace"/>
    <x v="213"/>
    <n v="514277"/>
    <d v="2024-10-16T00:00:00"/>
    <x v="213"/>
    <s v="Priscila"/>
    <s v="Aguiar "/>
    <n v="31223840867"/>
    <s v="priscilalala@hotmail.com"/>
    <n v="5511972711386"/>
    <s v="SP"/>
    <s v="São Paulo"/>
    <n v="5187344873022"/>
    <s v="residential"/>
    <s v="Priscila Aguiar "/>
    <s v="Rua Neves de Carvalho"/>
    <n v="81"/>
    <s v="Apto35b"/>
    <s v="Bom Retiro"/>
    <m/>
    <s v="01132-010"/>
    <s v="Jadlog"/>
    <s v="PN Jadlog"/>
    <s v="2024-10-22 08:00:00Z"/>
    <s v="4bd"/>
    <s v="Faturado"/>
    <s v="2024-10-18 09:02:01Z"/>
    <s v="cpc"/>
    <s v="meta"/>
    <s v="[GE] [Vendas] Categorias do site - Catálogo"/>
    <x v="0"/>
    <s v="Mastercard"/>
    <n v="3"/>
    <n v="107.42"/>
    <n v="1"/>
    <n v="142795"/>
    <s v="/10/76/79/87/"/>
    <x v="24"/>
    <x v="24"/>
    <n v="34.9"/>
    <n v="34.9"/>
    <s v="34.9"/>
    <s v="/sabonete-liquido-intimo-melaleuca-aloe-vera-150-ml/p"/>
    <m/>
    <m/>
    <m/>
    <m/>
    <s v="0.04"/>
    <n v="0"/>
    <s v="107.42"/>
    <s v="-79.18"/>
    <s v="Esquenta com 65% OFF, Frete grátis"/>
    <m/>
    <m/>
    <s v="06367100008796"/>
    <s v="tfddmr"/>
    <m/>
    <s v="Piatan"/>
    <s v="Obsolete"/>
    <m/>
    <m/>
    <m/>
    <m/>
    <m/>
    <s v="pagarme"/>
    <s v="019119"/>
    <n v="3399244284"/>
    <n v="3399244284"/>
    <n v="531681"/>
    <n v="5346"/>
    <m/>
    <m/>
    <m/>
    <m/>
    <m/>
    <s v="2024-10-16 18:45:58Z"/>
    <m/>
    <m/>
    <s v="74C0AF95FFCD4CE8B7AB990BD082933E"/>
    <s v="C451913E55224EBE8B15E747FBE787B4"/>
    <m/>
    <n v="1"/>
    <m/>
    <s v="false"/>
    <n v="0"/>
    <s v="NA"/>
    <s v="NA"/>
    <s v="BRL"/>
    <m/>
    <s v="003002858"/>
    <s v="BRA"/>
    <s v="003002858"/>
    <m/>
    <s v="Faturado"/>
    <m/>
  </r>
  <r>
    <s v="Marketplace"/>
    <x v="214"/>
    <n v="514273"/>
    <d v="2024-10-16T00:00:00"/>
    <x v="214"/>
    <s v="Marina"/>
    <s v="Pimenta"/>
    <n v="10834376660"/>
    <s v="marinapimentapsique@hotmail.com"/>
    <n v="5531988133124"/>
    <s v="MG"/>
    <s v="Contagem"/>
    <n v="5187301487511"/>
    <s v="residential"/>
    <s v="Marina Pimenta"/>
    <s v="Rua João Ferreira de Aguiar"/>
    <n v="307"/>
    <s v="Apt 201"/>
    <s v="Fonte Grande"/>
    <m/>
    <s v="32013-550"/>
    <s v="Jadlog"/>
    <s v="PN Jadlog"/>
    <s v="2024-10-22 15:06:24Z"/>
    <s v="4bd"/>
    <s v="Faturado"/>
    <s v="2024-10-18 09:01:59Z"/>
    <s v="cpc"/>
    <s v="google"/>
    <m/>
    <x v="1"/>
    <s v="Pix"/>
    <n v="1"/>
    <n v="31.75"/>
    <n v="1"/>
    <n v="2201"/>
    <s v="/10/76/78/223/"/>
    <x v="17"/>
    <x v="17"/>
    <n v="49.9"/>
    <n v="14.14"/>
    <s v="14.14"/>
    <s v="/shampoo-hidrata-para-cabelos-ressecados-e-com-quimica-300ml/p"/>
    <m/>
    <m/>
    <m/>
    <m/>
    <s v="17.61"/>
    <s v="17.61"/>
    <s v="31.75"/>
    <s v="-35.76"/>
    <s v="Esquenta com 65% OFF, A Vista, Primeira Compra"/>
    <m/>
    <m/>
    <s v="06367100008795"/>
    <s v="tfddmr"/>
    <m/>
    <s v="Piatan"/>
    <s v="Obsolete"/>
    <m/>
    <m/>
    <m/>
    <m/>
    <m/>
    <s v="pagarme"/>
    <m/>
    <n v="3398093700"/>
    <m/>
    <m/>
    <m/>
    <m/>
    <m/>
    <m/>
    <m/>
    <m/>
    <s v="2024-10-16 15:06:25Z"/>
    <m/>
    <m/>
    <s v="3D494887549849DB8A2297534C20D0CF"/>
    <s v="62E15BBBDC4D4C15A46A0F876255B4EA"/>
    <m/>
    <n v="1"/>
    <m/>
    <s v="false"/>
    <n v="0"/>
    <s v="NA"/>
    <s v="NA"/>
    <s v="BRL"/>
    <m/>
    <s v="003002857"/>
    <s v="BRA"/>
    <s v="003002857"/>
    <m/>
    <s v="Faturado"/>
    <m/>
  </r>
  <r>
    <s v="Marketplace"/>
    <x v="215"/>
    <n v="514271"/>
    <d v="2024-10-16T00:00:00"/>
    <x v="215"/>
    <s v="Mariza"/>
    <s v="Silverio"/>
    <n v="62601296968"/>
    <s v="marizadall08@gmail.com"/>
    <n v="5542999674222"/>
    <s v="PR"/>
    <s v="Guarapuava"/>
    <n v="5125092717696"/>
    <s v="residential"/>
    <s v="Mariza Silverio"/>
    <s v="Rua Arlindo Ribeiro"/>
    <n v="2014"/>
    <m/>
    <s v="Batel"/>
    <m/>
    <s v="85015-350"/>
    <s v="Jadlog"/>
    <s v="PN Jadlog2"/>
    <s v="2024-10-25 14:44:45Z"/>
    <s v="7bd"/>
    <s v="Faturado"/>
    <s v="2024-10-18 09:01:56Z"/>
    <s v="cpc_institucional"/>
    <s v="google"/>
    <m/>
    <x v="2"/>
    <s v="Mastercard"/>
    <n v="3"/>
    <n v="347.31"/>
    <n v="6"/>
    <n v="1110"/>
    <s v="/10/76/79/89/"/>
    <x v="3"/>
    <x v="3"/>
    <n v="21.9"/>
    <n v="7.43"/>
    <s v="44.58"/>
    <s v="/gel-dental-natural-de-hortela-com-gengibre-e-melaleuca-90g/p"/>
    <m/>
    <m/>
    <m/>
    <m/>
    <s v="0.09"/>
    <n v="0"/>
    <s v="347.31"/>
    <s v="-676.09"/>
    <s v="Esquenta com 65% OFF, Livelo, Frete grátis"/>
    <m/>
    <m/>
    <s v="06367100008793"/>
    <s v="tfddmr"/>
    <m/>
    <s v="Piatan"/>
    <s v="Obsolete"/>
    <m/>
    <m/>
    <m/>
    <m/>
    <m/>
    <s v="pagarme"/>
    <s v="091236"/>
    <n v="3398011834"/>
    <n v="3398011834"/>
    <n v="516291"/>
    <s v="0896"/>
    <m/>
    <m/>
    <m/>
    <m/>
    <m/>
    <s v="2024-10-16 14:44:44Z"/>
    <m/>
    <m/>
    <s v="520DE2CA4A8B45B7A9666431D8EF0399"/>
    <s v="871E27BD6B304F8C878A0AD141F0D3BE"/>
    <m/>
    <n v="1"/>
    <m/>
    <s v="false"/>
    <n v="0"/>
    <s v="NA"/>
    <s v="NA"/>
    <s v="BRL"/>
    <m/>
    <s v="003002855"/>
    <s v="BRA"/>
    <s v="003002855"/>
    <m/>
    <s v="Faturado"/>
    <m/>
  </r>
  <r>
    <s v="Marketplace"/>
    <x v="215"/>
    <n v="514271"/>
    <d v="2024-10-16T00:00:00"/>
    <x v="215"/>
    <s v="Mariza"/>
    <s v="Silverio"/>
    <n v="62601296968"/>
    <s v="marizadall08@gmail.com"/>
    <n v="5542999674222"/>
    <s v="PR"/>
    <s v="Guarapuava"/>
    <n v="5125092717696"/>
    <s v="residential"/>
    <s v="Mariza Silverio"/>
    <s v="Rua Arlindo Ribeiro"/>
    <n v="2014"/>
    <m/>
    <s v="Batel"/>
    <m/>
    <s v="85015-350"/>
    <s v="Jadlog"/>
    <s v="PN Jadlog2"/>
    <s v="2024-10-25 14:44:45Z"/>
    <s v="7bd"/>
    <s v="Faturado"/>
    <s v="2024-10-18 09:01:56Z"/>
    <s v="cpc_institucional"/>
    <s v="google"/>
    <m/>
    <x v="2"/>
    <s v="Mastercard"/>
    <n v="3"/>
    <n v="347.31"/>
    <n v="1"/>
    <n v="142817"/>
    <s v="/10/76/80/92/"/>
    <x v="5"/>
    <x v="5"/>
    <n v="99.9"/>
    <n v="33.909999999999997"/>
    <s v="33.91"/>
    <s v="/deo-colonia-splash-cereja-do-cerrado-120ml/p"/>
    <m/>
    <m/>
    <m/>
    <m/>
    <s v="8.31"/>
    <n v="0"/>
    <s v="347.31"/>
    <s v="-676.09"/>
    <s v="Esquenta com 65% OFF, Livelo, Frete grátis"/>
    <m/>
    <m/>
    <s v="06367100008793"/>
    <s v="tfddmr"/>
    <m/>
    <s v="Piatan"/>
    <s v="Obsolete"/>
    <m/>
    <m/>
    <m/>
    <m/>
    <m/>
    <s v="pagarme"/>
    <s v="091236"/>
    <n v="3398011834"/>
    <n v="3398011834"/>
    <n v="516291"/>
    <s v="0896"/>
    <m/>
    <m/>
    <m/>
    <m/>
    <m/>
    <s v="2024-10-16 14:44:44Z"/>
    <m/>
    <m/>
    <s v="520DE2CA4A8B45B7A9666431D8EF0399"/>
    <s v="871E27BD6B304F8C878A0AD141F0D3BE"/>
    <m/>
    <n v="1"/>
    <m/>
    <s v="false"/>
    <n v="0"/>
    <s v="NA"/>
    <s v="NA"/>
    <s v="BRL"/>
    <m/>
    <s v="003002855"/>
    <s v="BRA"/>
    <s v="003002855"/>
    <m/>
    <s v="Faturado"/>
    <m/>
  </r>
  <r>
    <s v="Marketplace"/>
    <x v="215"/>
    <n v="514271"/>
    <d v="2024-10-16T00:00:00"/>
    <x v="215"/>
    <s v="Mariza"/>
    <s v="Silverio"/>
    <n v="62601296968"/>
    <s v="marizadall08@gmail.com"/>
    <n v="5542999674222"/>
    <s v="PR"/>
    <s v="Guarapuava"/>
    <n v="5125092717696"/>
    <s v="residential"/>
    <s v="Mariza Silverio"/>
    <s v="Rua Arlindo Ribeiro"/>
    <n v="2014"/>
    <m/>
    <s v="Batel"/>
    <m/>
    <s v="85015-350"/>
    <s v="Jadlog"/>
    <s v="PN Jadlog2"/>
    <s v="2024-10-25 14:44:45Z"/>
    <s v="7bd"/>
    <s v="Faturado"/>
    <s v="2024-10-18 09:01:56Z"/>
    <s v="cpc_institucional"/>
    <s v="google"/>
    <m/>
    <x v="2"/>
    <s v="Mastercard"/>
    <n v="3"/>
    <n v="347.31"/>
    <n v="1"/>
    <n v="2201"/>
    <s v="/10/76/78/223/"/>
    <x v="17"/>
    <x v="17"/>
    <n v="49.9"/>
    <n v="16.940000000000001"/>
    <s v="16.94"/>
    <s v="/shampoo-hidrata-para-cabelos-ressecados-e-com-quimica-300ml/p"/>
    <m/>
    <m/>
    <m/>
    <m/>
    <s v="0.02"/>
    <n v="0"/>
    <s v="347.31"/>
    <s v="-676.09"/>
    <s v="Esquenta com 65% OFF, Livelo, Frete grátis"/>
    <m/>
    <m/>
    <s v="06367100008793"/>
    <s v="tfddmr"/>
    <m/>
    <s v="Piatan"/>
    <s v="Obsolete"/>
    <m/>
    <m/>
    <m/>
    <m/>
    <m/>
    <s v="pagarme"/>
    <s v="091236"/>
    <n v="3398011834"/>
    <n v="3398011834"/>
    <n v="516291"/>
    <s v="0896"/>
    <m/>
    <m/>
    <m/>
    <m/>
    <m/>
    <s v="2024-10-16 14:44:44Z"/>
    <m/>
    <m/>
    <s v="520DE2CA4A8B45B7A9666431D8EF0399"/>
    <s v="871E27BD6B304F8C878A0AD141F0D3BE"/>
    <m/>
    <n v="1"/>
    <m/>
    <s v="false"/>
    <n v="0"/>
    <s v="NA"/>
    <s v="NA"/>
    <s v="BRL"/>
    <m/>
    <s v="003002855"/>
    <s v="BRA"/>
    <s v="003002855"/>
    <m/>
    <s v="Faturado"/>
    <m/>
  </r>
  <r>
    <s v="Marketplace"/>
    <x v="215"/>
    <n v="514271"/>
    <d v="2024-10-16T00:00:00"/>
    <x v="215"/>
    <s v="Mariza"/>
    <s v="Silverio"/>
    <n v="62601296968"/>
    <s v="marizadall08@gmail.com"/>
    <n v="5542999674222"/>
    <s v="PR"/>
    <s v="Guarapuava"/>
    <n v="5125092717696"/>
    <s v="residential"/>
    <s v="Mariza Silverio"/>
    <s v="Rua Arlindo Ribeiro"/>
    <n v="2014"/>
    <m/>
    <s v="Batel"/>
    <m/>
    <s v="85015-350"/>
    <s v="Jadlog"/>
    <s v="PN Jadlog2"/>
    <s v="2024-10-25 14:44:45Z"/>
    <s v="7bd"/>
    <s v="Faturado"/>
    <s v="2024-10-18 09:01:56Z"/>
    <s v="cpc_institucional"/>
    <s v="google"/>
    <m/>
    <x v="2"/>
    <s v="Mastercard"/>
    <n v="3"/>
    <n v="347.31"/>
    <n v="6"/>
    <n v="1111"/>
    <s v="/10/76/79/89/"/>
    <x v="6"/>
    <x v="6"/>
    <n v="21.9"/>
    <n v="7.43"/>
    <s v="44.58"/>
    <s v="/gel-dental-natural-de-carvao-ativado-90g/p"/>
    <m/>
    <m/>
    <m/>
    <m/>
    <s v="0.09"/>
    <n v="0"/>
    <s v="347.31"/>
    <s v="-676.09"/>
    <s v="Esquenta com 65% OFF, Livelo, Frete grátis"/>
    <m/>
    <m/>
    <s v="06367100008793"/>
    <s v="tfddmr"/>
    <m/>
    <s v="Piatan"/>
    <s v="Obsolete"/>
    <m/>
    <m/>
    <m/>
    <m/>
    <m/>
    <s v="pagarme"/>
    <s v="091236"/>
    <n v="3398011834"/>
    <n v="3398011834"/>
    <n v="516291"/>
    <s v="0896"/>
    <m/>
    <m/>
    <m/>
    <m/>
    <m/>
    <s v="2024-10-16 14:44:44Z"/>
    <m/>
    <m/>
    <s v="520DE2CA4A8B45B7A9666431D8EF0399"/>
    <s v="871E27BD6B304F8C878A0AD141F0D3BE"/>
    <m/>
    <n v="1"/>
    <m/>
    <s v="false"/>
    <n v="0"/>
    <s v="NA"/>
    <s v="NA"/>
    <s v="BRL"/>
    <m/>
    <s v="003002855"/>
    <s v="BRA"/>
    <s v="003002855"/>
    <m/>
    <s v="Faturado"/>
    <m/>
  </r>
  <r>
    <s v="Marketplace"/>
    <x v="215"/>
    <n v="514271"/>
    <d v="2024-10-16T00:00:00"/>
    <x v="215"/>
    <s v="Mariza"/>
    <s v="Silverio"/>
    <n v="62601296968"/>
    <s v="marizadall08@gmail.com"/>
    <n v="5542999674222"/>
    <s v="PR"/>
    <s v="Guarapuava"/>
    <n v="5125092717696"/>
    <s v="residential"/>
    <s v="Mariza Silverio"/>
    <s v="Rua Arlindo Ribeiro"/>
    <n v="2014"/>
    <m/>
    <s v="Batel"/>
    <m/>
    <s v="85015-350"/>
    <s v="Jadlog"/>
    <s v="PN Jadlog2"/>
    <s v="2024-10-25 14:44:45Z"/>
    <s v="7bd"/>
    <s v="Faturado"/>
    <s v="2024-10-18 09:01:56Z"/>
    <s v="cpc_institucional"/>
    <s v="google"/>
    <m/>
    <x v="2"/>
    <s v="Mastercard"/>
    <n v="3"/>
    <n v="347.31"/>
    <n v="6"/>
    <n v="1006"/>
    <s v="/10/76/79/89/"/>
    <x v="2"/>
    <x v="2"/>
    <n v="21.9"/>
    <n v="7.43"/>
    <s v="44.58"/>
    <s v="/gel-dental-natural-de-roma-e-melaleuca-90g/p"/>
    <m/>
    <m/>
    <m/>
    <m/>
    <s v="0.09"/>
    <n v="0"/>
    <s v="347.31"/>
    <s v="-676.09"/>
    <s v="Esquenta com 65% OFF, Livelo, Frete grátis"/>
    <m/>
    <m/>
    <s v="06367100008793"/>
    <s v="tfddmr"/>
    <m/>
    <s v="Piatan"/>
    <s v="Obsolete"/>
    <m/>
    <m/>
    <m/>
    <m/>
    <m/>
    <s v="pagarme"/>
    <s v="091236"/>
    <n v="3398011834"/>
    <n v="3398011834"/>
    <n v="516291"/>
    <s v="0896"/>
    <m/>
    <m/>
    <m/>
    <m/>
    <m/>
    <s v="2024-10-16 14:44:44Z"/>
    <m/>
    <m/>
    <s v="520DE2CA4A8B45B7A9666431D8EF0399"/>
    <s v="871E27BD6B304F8C878A0AD141F0D3BE"/>
    <m/>
    <n v="1"/>
    <m/>
    <s v="false"/>
    <n v="0"/>
    <s v="NA"/>
    <s v="NA"/>
    <s v="BRL"/>
    <m/>
    <s v="003002855"/>
    <s v="BRA"/>
    <s v="003002855"/>
    <m/>
    <s v="Faturado"/>
    <m/>
  </r>
  <r>
    <s v="Marketplace"/>
    <x v="215"/>
    <n v="514271"/>
    <d v="2024-10-16T00:00:00"/>
    <x v="215"/>
    <s v="Mariza"/>
    <s v="Silverio"/>
    <n v="62601296968"/>
    <s v="marizadall08@gmail.com"/>
    <n v="5542999674222"/>
    <s v="PR"/>
    <s v="Guarapuava"/>
    <n v="5125092717696"/>
    <s v="residential"/>
    <s v="Mariza Silverio"/>
    <s v="Rua Arlindo Ribeiro"/>
    <n v="2014"/>
    <m/>
    <s v="Batel"/>
    <m/>
    <s v="85015-350"/>
    <s v="Jadlog"/>
    <s v="PN Jadlog2"/>
    <s v="2024-10-25 14:44:45Z"/>
    <s v="7bd"/>
    <s v="Faturado"/>
    <s v="2024-10-18 09:01:56Z"/>
    <s v="cpc_institucional"/>
    <s v="google"/>
    <m/>
    <x v="2"/>
    <s v="Mastercard"/>
    <n v="3"/>
    <n v="347.31"/>
    <n v="3"/>
    <n v="2103"/>
    <s v="/10/76/78/221/"/>
    <x v="14"/>
    <x v="14"/>
    <n v="59.9"/>
    <n v="20.329999999999998"/>
    <s v="60.99"/>
    <s v="/mascara-capilar-detox-piatan-280g/p"/>
    <m/>
    <m/>
    <m/>
    <m/>
    <s v="0.05"/>
    <n v="0"/>
    <s v="347.31"/>
    <s v="-676.09"/>
    <s v="Esquenta com 65% OFF, Livelo, Frete grátis"/>
    <m/>
    <m/>
    <s v="06367100008793"/>
    <s v="tfddmr"/>
    <m/>
    <s v="Piatan"/>
    <s v="Obsolete"/>
    <m/>
    <m/>
    <m/>
    <m/>
    <m/>
    <s v="pagarme"/>
    <s v="091236"/>
    <n v="3398011834"/>
    <n v="3398011834"/>
    <n v="516291"/>
    <s v="0896"/>
    <m/>
    <m/>
    <m/>
    <m/>
    <m/>
    <s v="2024-10-16 14:44:44Z"/>
    <m/>
    <m/>
    <s v="520DE2CA4A8B45B7A9666431D8EF0399"/>
    <s v="871E27BD6B304F8C878A0AD141F0D3BE"/>
    <m/>
    <n v="1"/>
    <m/>
    <s v="false"/>
    <n v="0"/>
    <s v="NA"/>
    <s v="NA"/>
    <s v="BRL"/>
    <m/>
    <s v="003002855"/>
    <s v="BRA"/>
    <s v="003002855"/>
    <m/>
    <s v="Faturado"/>
    <m/>
  </r>
  <r>
    <s v="Marketplace"/>
    <x v="215"/>
    <n v="514271"/>
    <d v="2024-10-16T00:00:00"/>
    <x v="215"/>
    <s v="Mariza"/>
    <s v="Silverio"/>
    <n v="62601296968"/>
    <s v="marizadall08@gmail.com"/>
    <n v="5542999674222"/>
    <s v="PR"/>
    <s v="Guarapuava"/>
    <n v="5125092717696"/>
    <s v="residential"/>
    <s v="Mariza Silverio"/>
    <s v="Rua Arlindo Ribeiro"/>
    <n v="2014"/>
    <m/>
    <s v="Batel"/>
    <m/>
    <s v="85015-350"/>
    <s v="Jadlog"/>
    <s v="PN Jadlog2"/>
    <s v="2024-10-25 14:44:45Z"/>
    <s v="7bd"/>
    <s v="Faturado"/>
    <s v="2024-10-18 09:01:56Z"/>
    <s v="cpc_institucional"/>
    <s v="google"/>
    <m/>
    <x v="2"/>
    <s v="Mastercard"/>
    <n v="3"/>
    <n v="347.31"/>
    <n v="1"/>
    <n v="61010"/>
    <s v="/10/76/80/92/"/>
    <x v="7"/>
    <x v="7"/>
    <n v="99.9"/>
    <n v="33.909999999999997"/>
    <s v="33.91"/>
    <s v="/deo-colonia-splash-jasmim-manaca-120ml-piatan/p"/>
    <m/>
    <m/>
    <m/>
    <m/>
    <s v="8.33"/>
    <n v="0"/>
    <s v="347.31"/>
    <s v="-676.09"/>
    <s v="Esquenta com 65% OFF, Livelo, Frete grátis"/>
    <m/>
    <m/>
    <s v="06367100008793"/>
    <s v="tfddmr"/>
    <m/>
    <s v="Piatan"/>
    <s v="Obsolete"/>
    <m/>
    <m/>
    <m/>
    <m/>
    <m/>
    <s v="pagarme"/>
    <s v="091236"/>
    <n v="3398011834"/>
    <n v="3398011834"/>
    <n v="516291"/>
    <s v="0896"/>
    <m/>
    <m/>
    <m/>
    <m/>
    <m/>
    <s v="2024-10-16 14:44:44Z"/>
    <m/>
    <m/>
    <s v="520DE2CA4A8B45B7A9666431D8EF0399"/>
    <s v="871E27BD6B304F8C878A0AD141F0D3BE"/>
    <m/>
    <n v="1"/>
    <m/>
    <s v="false"/>
    <n v="0"/>
    <s v="NA"/>
    <s v="NA"/>
    <s v="BRL"/>
    <m/>
    <s v="003002855"/>
    <s v="BRA"/>
    <s v="003002855"/>
    <m/>
    <s v="Faturado"/>
    <m/>
  </r>
  <r>
    <s v="Marketplace"/>
    <x v="215"/>
    <n v="514271"/>
    <d v="2024-10-16T00:00:00"/>
    <x v="215"/>
    <s v="Mariza"/>
    <s v="Silverio"/>
    <n v="62601296968"/>
    <s v="marizadall08@gmail.com"/>
    <n v="5542999674222"/>
    <s v="PR"/>
    <s v="Guarapuava"/>
    <n v="5125092717696"/>
    <s v="residential"/>
    <s v="Mariza Silverio"/>
    <s v="Rua Arlindo Ribeiro"/>
    <n v="2014"/>
    <m/>
    <s v="Batel"/>
    <m/>
    <s v="85015-350"/>
    <s v="Jadlog"/>
    <s v="PN Jadlog2"/>
    <s v="2024-10-25 14:44:45Z"/>
    <s v="7bd"/>
    <s v="Faturado"/>
    <s v="2024-10-18 09:01:56Z"/>
    <s v="cpc_institucional"/>
    <s v="google"/>
    <m/>
    <x v="2"/>
    <s v="Mastercard"/>
    <n v="3"/>
    <n v="347.31"/>
    <n v="1"/>
    <n v="61030"/>
    <s v="/10/76/80/92/"/>
    <x v="11"/>
    <x v="11"/>
    <n v="99.9"/>
    <n v="33.909999999999997"/>
    <s v="33.91"/>
    <s v="/deo-colonia-splash-pitanga-120ml-piatan/p"/>
    <m/>
    <m/>
    <m/>
    <m/>
    <s v="8.33"/>
    <n v="0"/>
    <s v="347.31"/>
    <s v="-676.09"/>
    <s v="Esquenta com 65% OFF, Livelo, Frete grátis"/>
    <m/>
    <m/>
    <s v="06367100008793"/>
    <s v="tfddmr"/>
    <m/>
    <s v="Piatan"/>
    <s v="Obsolete"/>
    <m/>
    <m/>
    <m/>
    <m/>
    <m/>
    <s v="pagarme"/>
    <s v="091236"/>
    <n v="3398011834"/>
    <n v="3398011834"/>
    <n v="516291"/>
    <s v="0896"/>
    <m/>
    <m/>
    <m/>
    <m/>
    <m/>
    <s v="2024-10-16 14:44:44Z"/>
    <m/>
    <m/>
    <s v="520DE2CA4A8B45B7A9666431D8EF0399"/>
    <s v="871E27BD6B304F8C878A0AD141F0D3BE"/>
    <m/>
    <n v="1"/>
    <m/>
    <s v="false"/>
    <n v="0"/>
    <s v="NA"/>
    <s v="NA"/>
    <s v="BRL"/>
    <m/>
    <s v="003002855"/>
    <s v="BRA"/>
    <s v="003002855"/>
    <m/>
    <s v="Faturado"/>
    <m/>
  </r>
  <r>
    <s v="Marketplace"/>
    <x v="215"/>
    <n v="514271"/>
    <d v="2024-10-16T00:00:00"/>
    <x v="215"/>
    <s v="Mariza"/>
    <s v="Silverio"/>
    <n v="62601296968"/>
    <s v="marizadall08@gmail.com"/>
    <n v="5542999674222"/>
    <s v="PR"/>
    <s v="Guarapuava"/>
    <n v="5125092717696"/>
    <s v="residential"/>
    <s v="Mariza Silverio"/>
    <s v="Rua Arlindo Ribeiro"/>
    <n v="2014"/>
    <m/>
    <s v="Batel"/>
    <m/>
    <s v="85015-350"/>
    <s v="Jadlog"/>
    <s v="PN Jadlog2"/>
    <s v="2024-10-25 14:44:45Z"/>
    <s v="7bd"/>
    <s v="Faturado"/>
    <s v="2024-10-18 09:01:56Z"/>
    <s v="cpc_institucional"/>
    <s v="google"/>
    <m/>
    <x v="2"/>
    <s v="Mastercard"/>
    <n v="3"/>
    <n v="347.31"/>
    <n v="1"/>
    <n v="61050"/>
    <s v="/10/76/80/92/"/>
    <x v="4"/>
    <x v="4"/>
    <n v="99.9"/>
    <n v="33.909999999999997"/>
    <s v="33.91"/>
    <s v="/deo-colonia-splash-seriguela-120ml-piatan/p"/>
    <m/>
    <m/>
    <m/>
    <m/>
    <s v="8.33"/>
    <n v="0"/>
    <s v="347.31"/>
    <s v="-676.09"/>
    <s v="Esquenta com 65% OFF, Livelo, Frete grátis"/>
    <m/>
    <m/>
    <s v="06367100008793"/>
    <s v="tfddmr"/>
    <m/>
    <s v="Piatan"/>
    <s v="Obsolete"/>
    <m/>
    <m/>
    <m/>
    <m/>
    <m/>
    <s v="pagarme"/>
    <s v="091236"/>
    <n v="3398011834"/>
    <n v="3398011834"/>
    <n v="516291"/>
    <s v="0896"/>
    <m/>
    <m/>
    <m/>
    <m/>
    <m/>
    <s v="2024-10-16 14:44:44Z"/>
    <m/>
    <m/>
    <s v="520DE2CA4A8B45B7A9666431D8EF0399"/>
    <s v="871E27BD6B304F8C878A0AD141F0D3BE"/>
    <m/>
    <n v="1"/>
    <m/>
    <s v="false"/>
    <n v="0"/>
    <s v="NA"/>
    <s v="NA"/>
    <s v="BRL"/>
    <m/>
    <s v="003002855"/>
    <s v="BRA"/>
    <s v="003002855"/>
    <m/>
    <s v="Faturado"/>
    <m/>
  </r>
  <r>
    <s v="Marketplace"/>
    <x v="216"/>
    <n v="514269"/>
    <d v="2024-10-16T00:00:00"/>
    <x v="216"/>
    <s v="Michelle"/>
    <s v="Priester"/>
    <s v="03578728942"/>
    <s v="mipriester@gmail.com"/>
    <n v="5547999175317"/>
    <s v="SC"/>
    <s v="Florianópolis"/>
    <n v="5149249831380"/>
    <s v="residential"/>
    <s v="Michelle Priester"/>
    <s v="Rua Eduardo Rosa"/>
    <n v="161"/>
    <s v="apto 206"/>
    <s v="Cachoeira do Bom Jesus"/>
    <m/>
    <s v="88056-060"/>
    <s v="Jadlog"/>
    <s v="PN Jadlog2"/>
    <s v="2024-10-22 14:35:48Z"/>
    <s v="4bd"/>
    <s v="Faturado"/>
    <s v="2024-10-18 09:01:57Z"/>
    <m/>
    <m/>
    <m/>
    <x v="3"/>
    <s v="Pix"/>
    <n v="1"/>
    <n v="192.82"/>
    <n v="3"/>
    <n v="1006"/>
    <s v="/10/76/79/89/"/>
    <x v="2"/>
    <x v="2"/>
    <n v="21.9"/>
    <n v="6.89"/>
    <s v="20.67"/>
    <s v="/gel-dental-natural-de-roma-e-melaleuca-90g/p"/>
    <m/>
    <m/>
    <m/>
    <m/>
    <s v="8.12"/>
    <n v="0"/>
    <s v="192.82"/>
    <s v="-178.28"/>
    <s v="Esquenta com 65% OFF, A Vista, Frete grátis, FRETE GRÁTIS INFLUENCER"/>
    <m/>
    <m/>
    <s v="06367100008794"/>
    <s v="tfddmr"/>
    <m/>
    <s v="Piatan"/>
    <s v="Obsolete"/>
    <m/>
    <m/>
    <m/>
    <m/>
    <m/>
    <s v="pagarme"/>
    <m/>
    <n v="3397977072"/>
    <m/>
    <m/>
    <m/>
    <m/>
    <m/>
    <m/>
    <m/>
    <m/>
    <s v="2024-10-16 14:35:48Z"/>
    <m/>
    <m/>
    <s v="8BD67CEAD0674213B426295ACCC5A91C"/>
    <s v="2858FE3B2D31403D9CA66C0D81B6A833"/>
    <m/>
    <n v="1"/>
    <m/>
    <s v="false"/>
    <n v="0"/>
    <s v="NA"/>
    <s v="NA"/>
    <s v="BRL"/>
    <m/>
    <s v="003002856"/>
    <s v="BRA"/>
    <s v="003002856"/>
    <m/>
    <s v="Faturado"/>
    <m/>
  </r>
  <r>
    <s v="Marketplace"/>
    <x v="216"/>
    <n v="514269"/>
    <d v="2024-10-16T00:00:00"/>
    <x v="216"/>
    <s v="Michelle"/>
    <s v="Priester"/>
    <s v="03578728942"/>
    <s v="mipriester@gmail.com"/>
    <n v="5547999175317"/>
    <s v="SC"/>
    <s v="Florianópolis"/>
    <n v="5149249831380"/>
    <s v="residential"/>
    <s v="Michelle Priester"/>
    <s v="Rua Eduardo Rosa"/>
    <n v="161"/>
    <s v="apto 206"/>
    <s v="Cachoeira do Bom Jesus"/>
    <m/>
    <s v="88056-060"/>
    <s v="Jadlog"/>
    <s v="PN Jadlog2"/>
    <s v="2024-10-22 14:35:48Z"/>
    <s v="4bd"/>
    <s v="Faturado"/>
    <s v="2024-10-18 09:01:57Z"/>
    <m/>
    <m/>
    <m/>
    <x v="3"/>
    <s v="Pix"/>
    <n v="1"/>
    <n v="192.82"/>
    <n v="3"/>
    <n v="1110"/>
    <s v="/10/76/79/89/"/>
    <x v="3"/>
    <x v="3"/>
    <n v="21.9"/>
    <n v="6.89"/>
    <s v="20.67"/>
    <s v="/gel-dental-natural-de-hortela-com-gengibre-e-melaleuca-90g/p"/>
    <m/>
    <m/>
    <m/>
    <m/>
    <s v="8.12"/>
    <n v="0"/>
    <s v="192.82"/>
    <s v="-178.28"/>
    <s v="Esquenta com 65% OFF, A Vista, Frete grátis, FRETE GRÁTIS INFLUENCER"/>
    <m/>
    <m/>
    <s v="06367100008794"/>
    <s v="tfddmr"/>
    <m/>
    <s v="Piatan"/>
    <s v="Obsolete"/>
    <m/>
    <m/>
    <m/>
    <m/>
    <m/>
    <s v="pagarme"/>
    <m/>
    <n v="3397977072"/>
    <m/>
    <m/>
    <m/>
    <m/>
    <m/>
    <m/>
    <m/>
    <m/>
    <s v="2024-10-16 14:35:48Z"/>
    <m/>
    <m/>
    <s v="8BD67CEAD0674213B426295ACCC5A91C"/>
    <s v="2858FE3B2D31403D9CA66C0D81B6A833"/>
    <m/>
    <n v="1"/>
    <m/>
    <s v="false"/>
    <n v="0"/>
    <s v="NA"/>
    <s v="NA"/>
    <s v="BRL"/>
    <m/>
    <s v="003002856"/>
    <s v="BRA"/>
    <s v="003002856"/>
    <m/>
    <s v="Faturado"/>
    <m/>
  </r>
  <r>
    <s v="Marketplace"/>
    <x v="216"/>
    <n v="514269"/>
    <d v="2024-10-16T00:00:00"/>
    <x v="216"/>
    <s v="Michelle"/>
    <s v="Priester"/>
    <s v="03578728942"/>
    <s v="mipriester@gmail.com"/>
    <n v="5547999175317"/>
    <s v="SC"/>
    <s v="Florianópolis"/>
    <n v="5149249831380"/>
    <s v="residential"/>
    <s v="Michelle Priester"/>
    <s v="Rua Eduardo Rosa"/>
    <n v="161"/>
    <s v="apto 206"/>
    <s v="Cachoeira do Bom Jesus"/>
    <m/>
    <s v="88056-060"/>
    <s v="Jadlog"/>
    <s v="PN Jadlog2"/>
    <s v="2024-10-22 14:35:48Z"/>
    <s v="4bd"/>
    <s v="Faturado"/>
    <s v="2024-10-18 09:01:57Z"/>
    <m/>
    <m/>
    <m/>
    <x v="3"/>
    <s v="Pix"/>
    <n v="1"/>
    <n v="192.82"/>
    <n v="1"/>
    <n v="2103"/>
    <s v="/10/76/78/221/"/>
    <x v="14"/>
    <x v="14"/>
    <n v="59.9"/>
    <n v="18.86"/>
    <s v="18.86"/>
    <s v="/mascara-capilar-detox-piatan-280g/p"/>
    <m/>
    <m/>
    <m/>
    <m/>
    <s v="2.74"/>
    <n v="0"/>
    <s v="192.82"/>
    <s v="-178.28"/>
    <s v="Esquenta com 65% OFF, A Vista, Frete grátis, FRETE GRÁTIS INFLUENCER"/>
    <m/>
    <m/>
    <s v="06367100008794"/>
    <s v="tfddmr"/>
    <m/>
    <s v="Piatan"/>
    <s v="Obsolete"/>
    <m/>
    <m/>
    <m/>
    <m/>
    <m/>
    <s v="pagarme"/>
    <m/>
    <n v="3397977072"/>
    <m/>
    <m/>
    <m/>
    <m/>
    <m/>
    <m/>
    <m/>
    <m/>
    <s v="2024-10-16 14:35:48Z"/>
    <m/>
    <m/>
    <s v="8BD67CEAD0674213B426295ACCC5A91C"/>
    <s v="2858FE3B2D31403D9CA66C0D81B6A833"/>
    <m/>
    <n v="1"/>
    <m/>
    <s v="false"/>
    <n v="0"/>
    <s v="NA"/>
    <s v="NA"/>
    <s v="BRL"/>
    <m/>
    <s v="003002856"/>
    <s v="BRA"/>
    <s v="003002856"/>
    <m/>
    <s v="Faturado"/>
    <m/>
  </r>
  <r>
    <s v="Marketplace"/>
    <x v="216"/>
    <n v="514269"/>
    <d v="2024-10-16T00:00:00"/>
    <x v="216"/>
    <s v="Michelle"/>
    <s v="Priester"/>
    <s v="03578728942"/>
    <s v="mipriester@gmail.com"/>
    <n v="5547999175317"/>
    <s v="SC"/>
    <s v="Florianópolis"/>
    <n v="5149249831380"/>
    <s v="residential"/>
    <s v="Michelle Priester"/>
    <s v="Rua Eduardo Rosa"/>
    <n v="161"/>
    <s v="apto 206"/>
    <s v="Cachoeira do Bom Jesus"/>
    <m/>
    <s v="88056-060"/>
    <s v="Jadlog"/>
    <s v="PN Jadlog2"/>
    <s v="2024-10-22 14:35:48Z"/>
    <s v="4bd"/>
    <s v="Faturado"/>
    <s v="2024-10-18 09:01:57Z"/>
    <m/>
    <m/>
    <m/>
    <x v="3"/>
    <s v="Pix"/>
    <n v="1"/>
    <n v="192.82"/>
    <n v="1"/>
    <n v="2201"/>
    <s v="/10/76/78/223/"/>
    <x v="17"/>
    <x v="17"/>
    <n v="49.9"/>
    <n v="15.71"/>
    <s v="15.71"/>
    <s v="/shampoo-hidrata-para-cabelos-ressecados-e-com-quimica-300ml/p"/>
    <m/>
    <m/>
    <m/>
    <m/>
    <s v="2.72"/>
    <n v="0"/>
    <s v="192.82"/>
    <s v="-178.28"/>
    <s v="Esquenta com 65% OFF, A Vista, Frete grátis, FRETE GRÁTIS INFLUENCER"/>
    <m/>
    <m/>
    <s v="06367100008794"/>
    <s v="tfddmr"/>
    <m/>
    <s v="Piatan"/>
    <s v="Obsolete"/>
    <m/>
    <m/>
    <m/>
    <m/>
    <m/>
    <s v="pagarme"/>
    <m/>
    <n v="3397977072"/>
    <m/>
    <m/>
    <m/>
    <m/>
    <m/>
    <m/>
    <m/>
    <m/>
    <s v="2024-10-16 14:35:48Z"/>
    <m/>
    <m/>
    <s v="8BD67CEAD0674213B426295ACCC5A91C"/>
    <s v="2858FE3B2D31403D9CA66C0D81B6A833"/>
    <m/>
    <n v="1"/>
    <m/>
    <s v="false"/>
    <n v="0"/>
    <s v="NA"/>
    <s v="NA"/>
    <s v="BRL"/>
    <m/>
    <s v="003002856"/>
    <s v="BRA"/>
    <s v="003002856"/>
    <m/>
    <s v="Faturado"/>
    <m/>
  </r>
  <r>
    <s v="Marketplace"/>
    <x v="216"/>
    <n v="514269"/>
    <d v="2024-10-16T00:00:00"/>
    <x v="216"/>
    <s v="Michelle"/>
    <s v="Priester"/>
    <s v="03578728942"/>
    <s v="mipriester@gmail.com"/>
    <n v="5547999175317"/>
    <s v="SC"/>
    <s v="Florianópolis"/>
    <n v="5149249831380"/>
    <s v="residential"/>
    <s v="Michelle Priester"/>
    <s v="Rua Eduardo Rosa"/>
    <n v="161"/>
    <s v="apto 206"/>
    <s v="Cachoeira do Bom Jesus"/>
    <m/>
    <s v="88056-060"/>
    <s v="Jadlog"/>
    <s v="PN Jadlog2"/>
    <s v="2024-10-22 14:35:48Z"/>
    <s v="4bd"/>
    <s v="Faturado"/>
    <s v="2024-10-18 09:01:57Z"/>
    <m/>
    <m/>
    <m/>
    <x v="3"/>
    <s v="Pix"/>
    <n v="1"/>
    <n v="192.82"/>
    <n v="1"/>
    <n v="143028"/>
    <s v="/10/76/82/96/"/>
    <x v="13"/>
    <x v="13"/>
    <n v="129.9"/>
    <n v="116.91"/>
    <s v="116.91"/>
    <s v="/protetor-solar-facial-mineral-sunveg-fps-70-bege-claro-50ml/p"/>
    <m/>
    <m/>
    <m/>
    <m/>
    <s v="2.74"/>
    <n v="0"/>
    <s v="192.82"/>
    <s v="-178.28"/>
    <s v="Esquenta com 65% OFF, A Vista, Frete grátis, FRETE GRÁTIS INFLUENCER"/>
    <m/>
    <m/>
    <s v="06367100008794"/>
    <s v="tfddmr"/>
    <m/>
    <s v="Piatan"/>
    <s v="Obsolete"/>
    <m/>
    <m/>
    <m/>
    <m/>
    <m/>
    <s v="pagarme"/>
    <m/>
    <n v="3397977072"/>
    <m/>
    <m/>
    <m/>
    <m/>
    <m/>
    <m/>
    <m/>
    <m/>
    <s v="2024-10-16 14:35:48Z"/>
    <m/>
    <m/>
    <s v="8BD67CEAD0674213B426295ACCC5A91C"/>
    <s v="2858FE3B2D31403D9CA66C0D81B6A833"/>
    <m/>
    <n v="1"/>
    <m/>
    <s v="false"/>
    <n v="0"/>
    <s v="NA"/>
    <s v="NA"/>
    <s v="BRL"/>
    <m/>
    <s v="003002856"/>
    <s v="BRA"/>
    <s v="003002856"/>
    <m/>
    <s v="Faturado"/>
    <m/>
  </r>
  <r>
    <s v="Marketplace"/>
    <x v="217"/>
    <n v="514265"/>
    <d v="2024-10-16T00:00:00"/>
    <x v="217"/>
    <s v="solange"/>
    <s v="duarte"/>
    <n v="46312978672"/>
    <s v="solange.gomes26@yahoo.com"/>
    <n v="5531986000127"/>
    <s v="MG"/>
    <s v="João Monlevade"/>
    <n v="5166295851648"/>
    <s v="residential"/>
    <s v="solange duarte"/>
    <s v="Rua Campestre"/>
    <n v="128"/>
    <s v="2 andar"/>
    <s v="São Jorge"/>
    <m/>
    <s v="35930-237"/>
    <s v="Jadlog"/>
    <s v="PN Jadlog"/>
    <s v="2024-10-23 13:46:16Z"/>
    <s v="5bd"/>
    <s v="Faturado"/>
    <s v="2024-10-18 09:01:51Z"/>
    <s v="cpc"/>
    <s v="meta"/>
    <s v="Nova [GE] [Vendas] Sazonais Estático - Full Adv+"/>
    <x v="0"/>
    <s v="Mastercard"/>
    <n v="3"/>
    <n v="119.6"/>
    <n v="2"/>
    <n v="142806"/>
    <s v="/10/76/81/"/>
    <x v="22"/>
    <x v="22"/>
    <n v="59.8"/>
    <n v="59.8"/>
    <s v="119.6"/>
    <s v="/duo-sabonete-liquido-intimo-com-aloe-vera-150-ml/p"/>
    <m/>
    <m/>
    <m/>
    <m/>
    <s v="20.36"/>
    <n v="0"/>
    <s v="119.6"/>
    <n v="0"/>
    <s v="Frete grátis"/>
    <m/>
    <m/>
    <s v="06367100008791"/>
    <s v="tfddmr"/>
    <m/>
    <s v="Piatan"/>
    <s v="Obsolete"/>
    <m/>
    <m/>
    <m/>
    <m/>
    <m/>
    <s v="pagarme"/>
    <s v="078706"/>
    <n v="3397802770"/>
    <n v="3397802770"/>
    <n v="553665"/>
    <s v="0078"/>
    <m/>
    <m/>
    <m/>
    <m/>
    <m/>
    <s v="2024-10-16 13:46:14Z"/>
    <m/>
    <m/>
    <s v="80F8385E4B584688A5E25F79BFDB3842"/>
    <s v="2AF1491D7AB04B3793AAB123A9B1074A"/>
    <m/>
    <n v="1"/>
    <m/>
    <s v="false"/>
    <n v="0"/>
    <s v="NA"/>
    <s v="NA"/>
    <s v="BRL"/>
    <m/>
    <s v="003002853"/>
    <s v="BRA"/>
    <s v="003002853"/>
    <m/>
    <s v="Faturado"/>
    <m/>
  </r>
  <r>
    <s v="Marketplace"/>
    <x v="218"/>
    <n v="514263"/>
    <d v="2024-10-16T00:00:00"/>
    <x v="218"/>
    <s v="BEATRIZ"/>
    <s v="Santos"/>
    <n v="55730358865"/>
    <s v="beatrizasantoss07@gmail.com"/>
    <n v="5511973909056"/>
    <s v="SP"/>
    <s v="São Paulo"/>
    <n v="5187156884112"/>
    <s v="residential"/>
    <s v="BEATRIZ Santos"/>
    <s v="Rua Crisciúma"/>
    <n v="993"/>
    <s v="Casa 1"/>
    <s v="Jardim Brasil (Zona Norte)"/>
    <m/>
    <s v="02225-001"/>
    <s v="Jadlog"/>
    <s v="PN Jadlog"/>
    <s v="2024-10-21 13:36:34Z"/>
    <s v="3bd"/>
    <s v="Faturado"/>
    <s v="2024-10-18 09:01:53Z"/>
    <s v="cpc"/>
    <s v="google"/>
    <m/>
    <x v="0"/>
    <s v="Visa"/>
    <n v="1"/>
    <n v="54.62"/>
    <n v="1"/>
    <n v="61030"/>
    <s v="/10/76/80/92/"/>
    <x v="11"/>
    <x v="11"/>
    <n v="99.9"/>
    <n v="34.96"/>
    <s v="34.96"/>
    <s v="/deo-colonia-splash-pitanga-120ml-piatan/p"/>
    <m/>
    <m/>
    <m/>
    <m/>
    <s v="19.66"/>
    <s v="19.66"/>
    <s v="54.62"/>
    <s v="-64.94"/>
    <s v="Esquenta com 65% OFF"/>
    <m/>
    <m/>
    <s v="06367100008792"/>
    <s v="tfddmr"/>
    <m/>
    <s v="Piatan"/>
    <s v="Obsolete"/>
    <m/>
    <m/>
    <m/>
    <m/>
    <m/>
    <s v="pagarme"/>
    <n v="447879"/>
    <n v="3397767410"/>
    <n v="3397767410"/>
    <n v="407843"/>
    <n v="3557"/>
    <m/>
    <m/>
    <m/>
    <m/>
    <m/>
    <s v="2024-10-16 13:36:33Z"/>
    <m/>
    <m/>
    <s v="E551FD6E987B408A8511347A88EE66CE"/>
    <s v="DC9981935AD44AC58A132721864E8B90"/>
    <m/>
    <n v="1"/>
    <m/>
    <s v="false"/>
    <n v="0"/>
    <s v="NA"/>
    <s v="NA"/>
    <s v="BRL"/>
    <m/>
    <s v="003002854"/>
    <s v="BRA"/>
    <s v="003002854"/>
    <m/>
    <s v="Faturado"/>
    <m/>
  </r>
  <r>
    <s v="Marketplace"/>
    <x v="219"/>
    <n v="514261"/>
    <d v="2024-10-16T00:00:00"/>
    <x v="219"/>
    <s v="Milena da"/>
    <s v="Caldas"/>
    <n v="34219834885"/>
    <s v="miccaldas@gmail.com"/>
    <n v="5519988238111"/>
    <s v="SP"/>
    <s v="Vinhedo"/>
    <n v="5187288435348"/>
    <s v="residential"/>
    <s v="Milena Da Costa Caldas"/>
    <s v="Rua Miguel Ferragut"/>
    <n v="140"/>
    <s v="Apt 12. Bloco B"/>
    <s v="Pinheirinho"/>
    <m/>
    <s v="13289-448"/>
    <s v="PAC"/>
    <s v="PN Correios PAC"/>
    <s v="2024-10-24 13:31:44Z"/>
    <s v="6bd"/>
    <s v="Faturado"/>
    <s v="2024-10-18 09:01:54Z"/>
    <s v="cpc"/>
    <s v="google"/>
    <m/>
    <x v="1"/>
    <s v="Pix"/>
    <n v="1"/>
    <n v="120.76"/>
    <n v="1"/>
    <n v="1110"/>
    <s v="/10/76/79/89/"/>
    <x v="3"/>
    <x v="3"/>
    <n v="21.9"/>
    <n v="6.2"/>
    <s v="6.2"/>
    <s v="/gel-dental-natural-de-hortela-com-gengibre-e-melaleuca-90g/p"/>
    <m/>
    <m/>
    <m/>
    <m/>
    <s v="0.04"/>
    <s v="0.04"/>
    <s v="120.76"/>
    <s v="-116.63"/>
    <s v="Esquenta com 65% OFF, A Vista, Primeira Compra"/>
    <m/>
    <m/>
    <s v="AK570074658BR"/>
    <s v="tfddmr"/>
    <m/>
    <s v="Piatan"/>
    <s v="Obsolete"/>
    <m/>
    <m/>
    <m/>
    <m/>
    <m/>
    <s v="pagarme"/>
    <m/>
    <n v="3397745844"/>
    <m/>
    <m/>
    <m/>
    <m/>
    <m/>
    <m/>
    <m/>
    <m/>
    <s v="2024-10-16 13:31:44Z"/>
    <m/>
    <m/>
    <s v="96144E13E4894F069736377198C95428"/>
    <s v="70F8C27B7A414E459E4CBF83F3820A98"/>
    <m/>
    <n v="1"/>
    <m/>
    <s v="false"/>
    <n v="0"/>
    <s v="NA"/>
    <s v="NA"/>
    <s v="BRL"/>
    <m/>
    <s v="003002863"/>
    <s v="BRA"/>
    <s v="003002863"/>
    <m/>
    <s v="Faturado"/>
    <m/>
  </r>
  <r>
    <s v="Marketplace"/>
    <x v="219"/>
    <n v="514261"/>
    <d v="2024-10-16T00:00:00"/>
    <x v="219"/>
    <s v="Milena da"/>
    <s v="Caldas"/>
    <n v="34219834885"/>
    <s v="miccaldas@gmail.com"/>
    <n v="5519988238111"/>
    <s v="SP"/>
    <s v="Vinhedo"/>
    <n v="5187288435348"/>
    <s v="residential"/>
    <s v="Milena Da Costa Caldas"/>
    <s v="Rua Miguel Ferragut"/>
    <n v="140"/>
    <s v="Apt 12. Bloco B"/>
    <s v="Pinheirinho"/>
    <m/>
    <s v="13289-448"/>
    <s v="PAC"/>
    <s v="PN Correios PAC"/>
    <s v="2024-10-24 13:31:44Z"/>
    <s v="6bd"/>
    <s v="Faturado"/>
    <s v="2024-10-18 09:01:54Z"/>
    <s v="cpc"/>
    <s v="google"/>
    <m/>
    <x v="1"/>
    <s v="Pix"/>
    <n v="1"/>
    <n v="120.76"/>
    <n v="1"/>
    <n v="1403"/>
    <s v="/10/76/79/88/"/>
    <x v="19"/>
    <x v="19"/>
    <n v="29.9"/>
    <n v="24.22"/>
    <s v="24.22"/>
    <s v="/desodorante-roll-on-feminino-75ml/p"/>
    <m/>
    <m/>
    <m/>
    <m/>
    <s v="0.04"/>
    <s v="0.04"/>
    <s v="120.76"/>
    <s v="-116.63"/>
    <s v="Esquenta com 65% OFF, A Vista, Primeira Compra"/>
    <m/>
    <m/>
    <s v="AK570074658BR"/>
    <s v="tfddmr"/>
    <m/>
    <s v="Piatan"/>
    <s v="Obsolete"/>
    <m/>
    <m/>
    <m/>
    <m/>
    <m/>
    <s v="pagarme"/>
    <m/>
    <n v="3397745844"/>
    <m/>
    <m/>
    <m/>
    <m/>
    <m/>
    <m/>
    <m/>
    <m/>
    <s v="2024-10-16 13:31:44Z"/>
    <m/>
    <m/>
    <s v="96144E13E4894F069736377198C95428"/>
    <s v="70F8C27B7A414E459E4CBF83F3820A98"/>
    <m/>
    <n v="1"/>
    <m/>
    <s v="false"/>
    <n v="0"/>
    <s v="NA"/>
    <s v="NA"/>
    <s v="BRL"/>
    <m/>
    <s v="003002863"/>
    <s v="BRA"/>
    <s v="003002863"/>
    <m/>
    <s v="Faturado"/>
    <m/>
  </r>
  <r>
    <s v="Marketplace"/>
    <x v="219"/>
    <n v="514261"/>
    <d v="2024-10-16T00:00:00"/>
    <x v="219"/>
    <s v="Milena da"/>
    <s v="Caldas"/>
    <n v="34219834885"/>
    <s v="miccaldas@gmail.com"/>
    <n v="5519988238111"/>
    <s v="SP"/>
    <s v="Vinhedo"/>
    <n v="5187288435348"/>
    <s v="residential"/>
    <s v="Milena Da Costa Caldas"/>
    <s v="Rua Miguel Ferragut"/>
    <n v="140"/>
    <s v="Apt 12. Bloco B"/>
    <s v="Pinheirinho"/>
    <m/>
    <s v="13289-448"/>
    <s v="PAC"/>
    <s v="PN Correios PAC"/>
    <s v="2024-10-24 13:31:44Z"/>
    <s v="6bd"/>
    <s v="Faturado"/>
    <s v="2024-10-18 09:01:54Z"/>
    <s v="cpc"/>
    <s v="google"/>
    <m/>
    <x v="1"/>
    <s v="Pix"/>
    <n v="1"/>
    <n v="120.76"/>
    <n v="1"/>
    <n v="1111"/>
    <s v="/10/76/79/89/"/>
    <x v="6"/>
    <x v="6"/>
    <n v="21.9"/>
    <n v="6.2"/>
    <s v="6.2"/>
    <s v="/gel-dental-natural-de-carvao-ativado-90g/p"/>
    <m/>
    <m/>
    <m/>
    <m/>
    <s v="0.04"/>
    <s v="0.04"/>
    <s v="120.76"/>
    <s v="-116.63"/>
    <s v="Esquenta com 65% OFF, A Vista, Primeira Compra"/>
    <m/>
    <m/>
    <s v="AK570074658BR"/>
    <s v="tfddmr"/>
    <m/>
    <s v="Piatan"/>
    <s v="Obsolete"/>
    <m/>
    <m/>
    <m/>
    <m/>
    <m/>
    <s v="pagarme"/>
    <m/>
    <n v="3397745844"/>
    <m/>
    <m/>
    <m/>
    <m/>
    <m/>
    <m/>
    <m/>
    <m/>
    <s v="2024-10-16 13:31:44Z"/>
    <m/>
    <m/>
    <s v="96144E13E4894F069736377198C95428"/>
    <s v="70F8C27B7A414E459E4CBF83F3820A98"/>
    <m/>
    <n v="1"/>
    <m/>
    <s v="false"/>
    <n v="0"/>
    <s v="NA"/>
    <s v="NA"/>
    <s v="BRL"/>
    <m/>
    <s v="003002863"/>
    <s v="BRA"/>
    <s v="003002863"/>
    <m/>
    <s v="Faturado"/>
    <m/>
  </r>
  <r>
    <s v="Marketplace"/>
    <x v="219"/>
    <n v="514261"/>
    <d v="2024-10-16T00:00:00"/>
    <x v="219"/>
    <s v="Milena da"/>
    <s v="Caldas"/>
    <n v="34219834885"/>
    <s v="miccaldas@gmail.com"/>
    <n v="5519988238111"/>
    <s v="SP"/>
    <s v="Vinhedo"/>
    <n v="5187288435348"/>
    <s v="residential"/>
    <s v="Milena Da Costa Caldas"/>
    <s v="Rua Miguel Ferragut"/>
    <n v="140"/>
    <s v="Apt 12. Bloco B"/>
    <s v="Pinheirinho"/>
    <m/>
    <s v="13289-448"/>
    <s v="PAC"/>
    <s v="PN Correios PAC"/>
    <s v="2024-10-24 13:31:44Z"/>
    <s v="6bd"/>
    <s v="Faturado"/>
    <s v="2024-10-18 09:01:54Z"/>
    <s v="cpc"/>
    <s v="google"/>
    <m/>
    <x v="1"/>
    <s v="Pix"/>
    <n v="1"/>
    <n v="120.76"/>
    <n v="1"/>
    <n v="142795"/>
    <s v="/10/76/79/87/"/>
    <x v="24"/>
    <x v="24"/>
    <n v="34.9"/>
    <n v="28.27"/>
    <s v="28.27"/>
    <s v="/sabonete-liquido-intimo-melaleuca-aloe-vera-150-ml/p"/>
    <m/>
    <m/>
    <m/>
    <m/>
    <s v="0.04"/>
    <s v="0.04"/>
    <s v="120.76"/>
    <s v="-116.63"/>
    <s v="Esquenta com 65% OFF, A Vista, Primeira Compra"/>
    <m/>
    <m/>
    <s v="AK570074658BR"/>
    <s v="tfddmr"/>
    <m/>
    <s v="Piatan"/>
    <s v="Obsolete"/>
    <m/>
    <m/>
    <m/>
    <m/>
    <m/>
    <s v="pagarme"/>
    <m/>
    <n v="3397745844"/>
    <m/>
    <m/>
    <m/>
    <m/>
    <m/>
    <m/>
    <m/>
    <m/>
    <s v="2024-10-16 13:31:44Z"/>
    <m/>
    <m/>
    <s v="96144E13E4894F069736377198C95428"/>
    <s v="70F8C27B7A414E459E4CBF83F3820A98"/>
    <m/>
    <n v="1"/>
    <m/>
    <s v="false"/>
    <n v="0"/>
    <s v="NA"/>
    <s v="NA"/>
    <s v="BRL"/>
    <m/>
    <s v="003002863"/>
    <s v="BRA"/>
    <s v="003002863"/>
    <m/>
    <s v="Faturado"/>
    <m/>
  </r>
  <r>
    <s v="Marketplace"/>
    <x v="219"/>
    <n v="514261"/>
    <d v="2024-10-16T00:00:00"/>
    <x v="219"/>
    <s v="Milena da"/>
    <s v="Caldas"/>
    <n v="34219834885"/>
    <s v="miccaldas@gmail.com"/>
    <n v="5519988238111"/>
    <s v="SP"/>
    <s v="Vinhedo"/>
    <n v="5187288435348"/>
    <s v="residential"/>
    <s v="Milena Da Costa Caldas"/>
    <s v="Rua Miguel Ferragut"/>
    <n v="140"/>
    <s v="Apt 12. Bloco B"/>
    <s v="Pinheirinho"/>
    <m/>
    <s v="13289-448"/>
    <s v="PAC"/>
    <s v="PN Correios PAC"/>
    <s v="2024-10-24 13:31:44Z"/>
    <s v="6bd"/>
    <s v="Faturado"/>
    <s v="2024-10-18 09:01:54Z"/>
    <s v="cpc"/>
    <s v="google"/>
    <m/>
    <x v="1"/>
    <s v="Pix"/>
    <n v="1"/>
    <n v="120.76"/>
    <n v="1"/>
    <n v="142807"/>
    <s v="/10/76/82/96/"/>
    <x v="15"/>
    <x v="15"/>
    <n v="6.99"/>
    <n v="5.66"/>
    <s v="5.66"/>
    <s v="/mini-protetor-facial-sunveg-5g/p"/>
    <m/>
    <m/>
    <m/>
    <m/>
    <s v="0.04"/>
    <s v="0.04"/>
    <s v="120.76"/>
    <s v="-116.63"/>
    <s v="Esquenta com 65% OFF, A Vista, Primeira Compra"/>
    <m/>
    <m/>
    <s v="AK570074658BR"/>
    <s v="tfddmr"/>
    <m/>
    <s v="Piatan"/>
    <s v="Obsolete"/>
    <m/>
    <m/>
    <m/>
    <m/>
    <m/>
    <s v="pagarme"/>
    <m/>
    <n v="3397745844"/>
    <m/>
    <m/>
    <m/>
    <m/>
    <m/>
    <m/>
    <m/>
    <m/>
    <s v="2024-10-16 13:31:44Z"/>
    <m/>
    <m/>
    <s v="96144E13E4894F069736377198C95428"/>
    <s v="70F8C27B7A414E459E4CBF83F3820A98"/>
    <m/>
    <n v="1"/>
    <m/>
    <s v="false"/>
    <n v="0"/>
    <s v="NA"/>
    <s v="NA"/>
    <s v="BRL"/>
    <m/>
    <s v="003002863"/>
    <s v="BRA"/>
    <s v="003002863"/>
    <m/>
    <s v="Faturado"/>
    <m/>
  </r>
  <r>
    <s v="Marketplace"/>
    <x v="219"/>
    <n v="514261"/>
    <d v="2024-10-16T00:00:00"/>
    <x v="219"/>
    <s v="Milena da"/>
    <s v="Caldas"/>
    <n v="34219834885"/>
    <s v="miccaldas@gmail.com"/>
    <n v="5519988238111"/>
    <s v="SP"/>
    <s v="Vinhedo"/>
    <n v="5187288435348"/>
    <s v="residential"/>
    <s v="Milena Da Costa Caldas"/>
    <s v="Rua Miguel Ferragut"/>
    <n v="140"/>
    <s v="Apt 12. Bloco B"/>
    <s v="Pinheirinho"/>
    <m/>
    <s v="13289-448"/>
    <s v="PAC"/>
    <s v="PN Correios PAC"/>
    <s v="2024-10-24 13:31:44Z"/>
    <s v="6bd"/>
    <s v="Faturado"/>
    <s v="2024-10-18 09:01:54Z"/>
    <s v="cpc"/>
    <s v="google"/>
    <m/>
    <x v="1"/>
    <s v="Pix"/>
    <n v="1"/>
    <n v="120.76"/>
    <n v="1"/>
    <n v="61010"/>
    <s v="/10/76/80/92/"/>
    <x v="7"/>
    <x v="7"/>
    <n v="99.9"/>
    <n v="28.31"/>
    <s v="28.31"/>
    <s v="/deo-colonia-splash-jasmim-manaca-120ml-piatan/p"/>
    <m/>
    <m/>
    <m/>
    <m/>
    <s v="21.7"/>
    <s v="21.7"/>
    <s v="120.76"/>
    <s v="-116.63"/>
    <s v="Esquenta com 65% OFF, A Vista, Primeira Compra"/>
    <m/>
    <m/>
    <s v="AK570074658BR"/>
    <s v="tfddmr"/>
    <m/>
    <s v="Piatan"/>
    <s v="Obsolete"/>
    <m/>
    <m/>
    <m/>
    <m/>
    <m/>
    <s v="pagarme"/>
    <m/>
    <n v="3397745844"/>
    <m/>
    <m/>
    <m/>
    <m/>
    <m/>
    <m/>
    <m/>
    <m/>
    <s v="2024-10-16 13:31:44Z"/>
    <m/>
    <m/>
    <s v="96144E13E4894F069736377198C95428"/>
    <s v="70F8C27B7A414E459E4CBF83F3820A98"/>
    <m/>
    <n v="1"/>
    <m/>
    <s v="false"/>
    <n v="0"/>
    <s v="NA"/>
    <s v="NA"/>
    <s v="BRL"/>
    <m/>
    <s v="003002863"/>
    <s v="BRA"/>
    <s v="003002863"/>
    <m/>
    <s v="Faturado"/>
    <m/>
  </r>
  <r>
    <s v="Marketplace"/>
    <x v="220"/>
    <n v="514247"/>
    <d v="2024-10-16T00:00:00"/>
    <x v="220"/>
    <s v="CAROLINE"/>
    <s v="Bavaresco"/>
    <s v="02647251070"/>
    <s v="carollbavaresco@gmail.com"/>
    <n v="5554991767657"/>
    <s v="RS"/>
    <s v="Marau"/>
    <n v="5131644631734"/>
    <s v="residential"/>
    <s v="CAROLINE Bavaresco"/>
    <s v="Rua Bento Gonçalves"/>
    <n v="26"/>
    <s v="Sala Fisio Derm"/>
    <s v="Centro"/>
    <m/>
    <s v="99150-000"/>
    <s v="Jadlog"/>
    <s v="PN Jadlog2"/>
    <s v="2024-10-30 10:29:39Z"/>
    <s v="10bd"/>
    <s v="Faturado"/>
    <s v="2024-10-17 09:24:39Z"/>
    <s v="cpc_institucional"/>
    <s v="google"/>
    <m/>
    <x v="0"/>
    <s v="Pix"/>
    <n v="1"/>
    <n v="125.64"/>
    <n v="2"/>
    <n v="142796"/>
    <s v="/10/76/79/87/"/>
    <x v="0"/>
    <x v="0"/>
    <n v="34.9"/>
    <n v="31.41"/>
    <s v="62.82"/>
    <s v="/sabonete-liquido-intimo-oleo-de-coco-aloe-vera-150-ml/p"/>
    <m/>
    <m/>
    <m/>
    <m/>
    <s v="24.93"/>
    <n v="0"/>
    <s v="125.64"/>
    <s v="-13.96"/>
    <s v="A Vista, Frete grátis"/>
    <m/>
    <m/>
    <s v="06367100008787"/>
    <s v="tfddmr"/>
    <m/>
    <s v="Piatan"/>
    <s v="Obsolete"/>
    <m/>
    <m/>
    <m/>
    <m/>
    <m/>
    <s v="pagarme"/>
    <m/>
    <n v="3396907594"/>
    <m/>
    <m/>
    <m/>
    <m/>
    <m/>
    <m/>
    <m/>
    <m/>
    <s v="2024-10-16 10:29:39Z"/>
    <m/>
    <m/>
    <s v="0ADF507A054F4A95A2EC74EED15484E9"/>
    <s v="A8260B5B2054496E84BF974FAB5EB087"/>
    <m/>
    <n v="1"/>
    <m/>
    <s v="false"/>
    <n v="0"/>
    <s v="NA"/>
    <s v="NA"/>
    <s v="BRL"/>
    <m/>
    <s v="003002843"/>
    <s v="BRA"/>
    <s v="003002843"/>
    <m/>
    <s v="Faturado"/>
    <m/>
  </r>
  <r>
    <s v="Marketplace"/>
    <x v="220"/>
    <n v="514247"/>
    <d v="2024-10-16T00:00:00"/>
    <x v="220"/>
    <s v="CAROLINE"/>
    <s v="Bavaresco"/>
    <s v="02647251070"/>
    <s v="carollbavaresco@gmail.com"/>
    <n v="5554991767657"/>
    <s v="RS"/>
    <s v="Marau"/>
    <n v="5131644631734"/>
    <s v="residential"/>
    <s v="CAROLINE Bavaresco"/>
    <s v="Rua Bento Gonçalves"/>
    <n v="26"/>
    <s v="Sala Fisio Derm"/>
    <s v="Centro"/>
    <m/>
    <s v="99150-000"/>
    <s v="Jadlog"/>
    <s v="PN Jadlog2"/>
    <s v="2024-10-30 10:29:39Z"/>
    <s v="10bd"/>
    <s v="Faturado"/>
    <s v="2024-10-17 09:24:39Z"/>
    <s v="cpc_institucional"/>
    <s v="google"/>
    <m/>
    <x v="0"/>
    <s v="Pix"/>
    <n v="1"/>
    <n v="125.64"/>
    <n v="2"/>
    <n v="142795"/>
    <s v="/10/76/79/87/"/>
    <x v="24"/>
    <x v="24"/>
    <n v="34.9"/>
    <n v="31.41"/>
    <s v="62.82"/>
    <s v="/sabonete-liquido-intimo-melaleuca-aloe-vera-150-ml/p"/>
    <m/>
    <m/>
    <m/>
    <m/>
    <s v="24.59"/>
    <n v="0"/>
    <s v="125.64"/>
    <s v="-13.96"/>
    <s v="A Vista, Frete grátis"/>
    <m/>
    <m/>
    <s v="06367100008787"/>
    <s v="tfddmr"/>
    <m/>
    <s v="Piatan"/>
    <s v="Obsolete"/>
    <m/>
    <m/>
    <m/>
    <m/>
    <m/>
    <s v="pagarme"/>
    <m/>
    <n v="3396907594"/>
    <m/>
    <m/>
    <m/>
    <m/>
    <m/>
    <m/>
    <m/>
    <m/>
    <s v="2024-10-16 10:29:39Z"/>
    <m/>
    <m/>
    <s v="0ADF507A054F4A95A2EC74EED15484E9"/>
    <s v="A8260B5B2054496E84BF974FAB5EB087"/>
    <m/>
    <n v="1"/>
    <m/>
    <s v="false"/>
    <n v="0"/>
    <s v="NA"/>
    <s v="NA"/>
    <s v="BRL"/>
    <m/>
    <s v="003002843"/>
    <s v="BRA"/>
    <s v="003002843"/>
    <m/>
    <s v="Faturado"/>
    <m/>
  </r>
  <r>
    <s v="Marketplace"/>
    <x v="221"/>
    <n v="514245"/>
    <d v="2024-10-16T00:00:00"/>
    <x v="221"/>
    <s v="JOAO CARLOS"/>
    <s v="Teles de oliveira"/>
    <s v="02362869784"/>
    <s v="joaolenimanuela@gmail.com"/>
    <n v="5521988707094"/>
    <s v="RJ"/>
    <s v="Rio de Janeiro"/>
    <n v="5147626461591"/>
    <s v="residential"/>
    <s v="JOAO CARLOS TELES DE OLIVEIRA"/>
    <s v="Rua General Rúbens de Castro"/>
    <n v="43"/>
    <m/>
    <s v="Taquara"/>
    <m/>
    <s v="22723-615"/>
    <s v="Jadlog"/>
    <s v="PN Jadlog"/>
    <s v="2024-10-21 10:10:04Z"/>
    <s v="3bd"/>
    <s v="Faturado"/>
    <s v="2024-10-17 09:24:45Z"/>
    <s v="cpc"/>
    <s v="google"/>
    <m/>
    <x v="0"/>
    <s v="Visa"/>
    <n v="5"/>
    <n v="42.35"/>
    <n v="2"/>
    <n v="1006"/>
    <s v="/10/76/79/89/"/>
    <x v="2"/>
    <x v="2"/>
    <n v="21.9"/>
    <n v="7.66"/>
    <s v="15.32"/>
    <s v="/gel-dental-natural-de-roma-e-melaleuca-90g/p"/>
    <m/>
    <m/>
    <m/>
    <m/>
    <s v="12.91"/>
    <s v="12.91"/>
    <s v="42.35"/>
    <s v="-42.72"/>
    <s v="Esquenta com 65% OFF"/>
    <m/>
    <m/>
    <s v="06367100008789"/>
    <s v="tfddmr"/>
    <m/>
    <s v="Piatan"/>
    <s v="Obsolete"/>
    <m/>
    <m/>
    <m/>
    <m/>
    <m/>
    <s v="pagarme"/>
    <n v="600046"/>
    <n v="3396824398"/>
    <n v="3396824398"/>
    <n v="453211"/>
    <n v="2987"/>
    <m/>
    <m/>
    <m/>
    <m/>
    <m/>
    <s v="2024-10-16 10:10:03Z"/>
    <m/>
    <m/>
    <s v="8B159F1AFFC942B1B9E57912209723FC"/>
    <s v="129E7D225C4F4D8CAA3449F2720D4E1D"/>
    <m/>
    <n v="1"/>
    <m/>
    <s v="false"/>
    <n v="0"/>
    <s v="NA"/>
    <s v="NA"/>
    <s v="BRL"/>
    <m/>
    <s v="003002845"/>
    <s v="BRA"/>
    <s v="003002845"/>
    <m/>
    <s v="Faturado"/>
    <m/>
  </r>
  <r>
    <s v="Marketplace"/>
    <x v="221"/>
    <n v="514245"/>
    <d v="2024-10-16T00:00:00"/>
    <x v="221"/>
    <s v="JOAO CARLOS"/>
    <s v="Teles de oliveira"/>
    <s v="02362869784"/>
    <s v="joaolenimanuela@gmail.com"/>
    <n v="5521988707094"/>
    <s v="RJ"/>
    <s v="Rio de Janeiro"/>
    <n v="5147626461591"/>
    <s v="residential"/>
    <s v="JOAO CARLOS TELES DE OLIVEIRA"/>
    <s v="Rua General Rúbens de Castro"/>
    <n v="43"/>
    <m/>
    <s v="Taquara"/>
    <m/>
    <s v="22723-615"/>
    <s v="Jadlog"/>
    <s v="PN Jadlog"/>
    <s v="2024-10-21 10:10:04Z"/>
    <s v="3bd"/>
    <s v="Faturado"/>
    <s v="2024-10-17 09:24:45Z"/>
    <s v="cpc"/>
    <s v="google"/>
    <m/>
    <x v="0"/>
    <s v="Visa"/>
    <n v="5"/>
    <n v="42.35"/>
    <n v="1"/>
    <n v="1110"/>
    <s v="/10/76/79/89/"/>
    <x v="3"/>
    <x v="3"/>
    <n v="21.9"/>
    <n v="7.66"/>
    <s v="7.66"/>
    <s v="/gel-dental-natural-de-hortela-com-gengibre-e-melaleuca-90g/p"/>
    <m/>
    <m/>
    <m/>
    <m/>
    <s v="6.46"/>
    <s v="6.46"/>
    <s v="42.35"/>
    <s v="-42.72"/>
    <s v="Esquenta com 65% OFF"/>
    <m/>
    <m/>
    <s v="06367100008789"/>
    <s v="tfddmr"/>
    <m/>
    <s v="Piatan"/>
    <s v="Obsolete"/>
    <m/>
    <m/>
    <m/>
    <m/>
    <m/>
    <s v="pagarme"/>
    <n v="600046"/>
    <n v="3396824398"/>
    <n v="3396824398"/>
    <n v="453211"/>
    <n v="2987"/>
    <m/>
    <m/>
    <m/>
    <m/>
    <m/>
    <s v="2024-10-16 10:10:03Z"/>
    <m/>
    <m/>
    <s v="8B159F1AFFC942B1B9E57912209723FC"/>
    <s v="129E7D225C4F4D8CAA3449F2720D4E1D"/>
    <m/>
    <n v="1"/>
    <m/>
    <s v="false"/>
    <n v="0"/>
    <s v="NA"/>
    <s v="NA"/>
    <s v="BRL"/>
    <m/>
    <s v="003002845"/>
    <s v="BRA"/>
    <s v="003002845"/>
    <m/>
    <s v="Faturado"/>
    <m/>
  </r>
  <r>
    <s v="Marketplace"/>
    <x v="222"/>
    <n v="514243"/>
    <d v="2024-10-16T00:00:00"/>
    <x v="222"/>
    <s v="Fernanda "/>
    <s v="Zandonai "/>
    <s v="00502141956"/>
    <s v="fersavaris@gmail.com"/>
    <n v="5544991431250"/>
    <s v="PR"/>
    <s v="Maringá"/>
    <n v="5187234073593"/>
    <s v="residential"/>
    <s v="Fernanda  Zandonai "/>
    <s v="Rua Pioneiro Carlos Bulla"/>
    <n v="210"/>
    <s v="Lote 3 quadra 11 "/>
    <s v="Jardim Paraíso"/>
    <m/>
    <s v="87053-009"/>
    <s v="Jadlog"/>
    <s v="PN Jadlog2"/>
    <s v="2024-10-22 08:39:30Z"/>
    <s v="4bd"/>
    <s v="Faturado"/>
    <s v="2024-10-17 09:24:43Z"/>
    <s v="cpc"/>
    <s v="google"/>
    <m/>
    <x v="1"/>
    <s v="Visa"/>
    <n v="2"/>
    <n v="124.93"/>
    <n v="3"/>
    <n v="1006"/>
    <s v="/10/76/79/89/"/>
    <x v="2"/>
    <x v="2"/>
    <n v="21.9"/>
    <n v="6.89"/>
    <s v="20.67"/>
    <s v="/gel-dental-natural-de-roma-e-melaleuca-90g/p"/>
    <m/>
    <m/>
    <m/>
    <m/>
    <s v="0.07"/>
    <n v="0"/>
    <s v="124.93"/>
    <s v="-271.97"/>
    <s v="Esquenta com 65% OFF, Primeira Compra, Frete grátis"/>
    <m/>
    <m/>
    <s v="06367100008788"/>
    <s v="tfddmr"/>
    <m/>
    <s v="Piatan"/>
    <s v="Obsolete"/>
    <m/>
    <m/>
    <m/>
    <m/>
    <m/>
    <s v="pagarme"/>
    <n v="933363"/>
    <n v="3396469273"/>
    <n v="3396469273"/>
    <n v="499818"/>
    <n v="9875"/>
    <m/>
    <m/>
    <m/>
    <m/>
    <m/>
    <s v="2024-10-16 08:39:26Z"/>
    <m/>
    <m/>
    <s v="8B9E4C44FDC343D891159AA759CCC945"/>
    <s v="B5F30CB110794A28ADFD9BCA27035475"/>
    <m/>
    <n v="1"/>
    <m/>
    <s v="false"/>
    <n v="0"/>
    <s v="NA"/>
    <s v="NA"/>
    <s v="BRL"/>
    <m/>
    <s v="003002844"/>
    <s v="BRA"/>
    <s v="003002844"/>
    <m/>
    <s v="Faturado"/>
    <m/>
  </r>
  <r>
    <s v="Marketplace"/>
    <x v="222"/>
    <n v="514243"/>
    <d v="2024-10-16T00:00:00"/>
    <x v="222"/>
    <s v="Fernanda "/>
    <s v="Zandonai "/>
    <s v="00502141956"/>
    <s v="fersavaris@gmail.com"/>
    <n v="5544991431250"/>
    <s v="PR"/>
    <s v="Maringá"/>
    <n v="5187234073593"/>
    <s v="residential"/>
    <s v="Fernanda  Zandonai "/>
    <s v="Rua Pioneiro Carlos Bulla"/>
    <n v="210"/>
    <s v="Lote 3 quadra 11 "/>
    <s v="Jardim Paraíso"/>
    <m/>
    <s v="87053-009"/>
    <s v="Jadlog"/>
    <s v="PN Jadlog2"/>
    <s v="2024-10-22 08:39:30Z"/>
    <s v="4bd"/>
    <s v="Faturado"/>
    <s v="2024-10-17 09:24:43Z"/>
    <s v="cpc"/>
    <s v="google"/>
    <m/>
    <x v="1"/>
    <s v="Visa"/>
    <n v="2"/>
    <n v="124.93"/>
    <n v="3"/>
    <n v="1111"/>
    <s v="/10/76/79/89/"/>
    <x v="6"/>
    <x v="6"/>
    <n v="21.9"/>
    <n v="6.89"/>
    <s v="20.67"/>
    <s v="/gel-dental-natural-de-carvao-ativado-90g/p"/>
    <m/>
    <m/>
    <m/>
    <m/>
    <s v="0.07"/>
    <n v="0"/>
    <s v="124.93"/>
    <s v="-271.97"/>
    <s v="Esquenta com 65% OFF, Primeira Compra, Frete grátis"/>
    <m/>
    <m/>
    <s v="06367100008788"/>
    <s v="tfddmr"/>
    <m/>
    <s v="Piatan"/>
    <s v="Obsolete"/>
    <m/>
    <m/>
    <m/>
    <m/>
    <m/>
    <s v="pagarme"/>
    <n v="933363"/>
    <n v="3396469273"/>
    <n v="3396469273"/>
    <n v="499818"/>
    <n v="9875"/>
    <m/>
    <m/>
    <m/>
    <m/>
    <m/>
    <s v="2024-10-16 08:39:26Z"/>
    <m/>
    <m/>
    <s v="8B9E4C44FDC343D891159AA759CCC945"/>
    <s v="B5F30CB110794A28ADFD9BCA27035475"/>
    <m/>
    <n v="1"/>
    <m/>
    <s v="false"/>
    <n v="0"/>
    <s v="NA"/>
    <s v="NA"/>
    <s v="BRL"/>
    <m/>
    <s v="003002844"/>
    <s v="BRA"/>
    <s v="003002844"/>
    <m/>
    <s v="Faturado"/>
    <m/>
  </r>
  <r>
    <s v="Marketplace"/>
    <x v="222"/>
    <n v="514243"/>
    <d v="2024-10-16T00:00:00"/>
    <x v="222"/>
    <s v="Fernanda "/>
    <s v="Zandonai "/>
    <s v="00502141956"/>
    <s v="fersavaris@gmail.com"/>
    <n v="5544991431250"/>
    <s v="PR"/>
    <s v="Maringá"/>
    <n v="5187234073593"/>
    <s v="residential"/>
    <s v="Fernanda  Zandonai "/>
    <s v="Rua Pioneiro Carlos Bulla"/>
    <n v="210"/>
    <s v="Lote 3 quadra 11 "/>
    <s v="Jardim Paraíso"/>
    <m/>
    <s v="87053-009"/>
    <s v="Jadlog"/>
    <s v="PN Jadlog2"/>
    <s v="2024-10-22 08:39:30Z"/>
    <s v="4bd"/>
    <s v="Faturado"/>
    <s v="2024-10-17 09:24:43Z"/>
    <s v="cpc"/>
    <s v="google"/>
    <m/>
    <x v="1"/>
    <s v="Visa"/>
    <n v="2"/>
    <n v="124.93"/>
    <n v="3"/>
    <n v="1110"/>
    <s v="/10/76/79/89/"/>
    <x v="3"/>
    <x v="3"/>
    <n v="21.9"/>
    <n v="6.89"/>
    <s v="20.67"/>
    <s v="/gel-dental-natural-de-hortela-com-gengibre-e-melaleuca-90g/p"/>
    <m/>
    <m/>
    <m/>
    <m/>
    <s v="0.07"/>
    <n v="0"/>
    <s v="124.93"/>
    <s v="-271.97"/>
    <s v="Esquenta com 65% OFF, Primeira Compra, Frete grátis"/>
    <m/>
    <m/>
    <s v="06367100008788"/>
    <s v="tfddmr"/>
    <m/>
    <s v="Piatan"/>
    <s v="Obsolete"/>
    <m/>
    <m/>
    <m/>
    <m/>
    <m/>
    <s v="pagarme"/>
    <n v="933363"/>
    <n v="3396469273"/>
    <n v="3396469273"/>
    <n v="499818"/>
    <n v="9875"/>
    <m/>
    <m/>
    <m/>
    <m/>
    <m/>
    <s v="2024-10-16 08:39:26Z"/>
    <m/>
    <m/>
    <s v="8B9E4C44FDC343D891159AA759CCC945"/>
    <s v="B5F30CB110794A28ADFD9BCA27035475"/>
    <m/>
    <n v="1"/>
    <m/>
    <s v="false"/>
    <n v="0"/>
    <s v="NA"/>
    <s v="NA"/>
    <s v="BRL"/>
    <m/>
    <s v="003002844"/>
    <s v="BRA"/>
    <s v="003002844"/>
    <m/>
    <s v="Faturado"/>
    <m/>
  </r>
  <r>
    <s v="Marketplace"/>
    <x v="222"/>
    <n v="514243"/>
    <d v="2024-10-16T00:00:00"/>
    <x v="222"/>
    <s v="Fernanda "/>
    <s v="Zandonai "/>
    <s v="00502141956"/>
    <s v="fersavaris@gmail.com"/>
    <n v="5544991431250"/>
    <s v="PR"/>
    <s v="Maringá"/>
    <n v="5187234073593"/>
    <s v="residential"/>
    <s v="Fernanda  Zandonai "/>
    <s v="Rua Pioneiro Carlos Bulla"/>
    <n v="210"/>
    <s v="Lote 3 quadra 11 "/>
    <s v="Jardim Paraíso"/>
    <m/>
    <s v="87053-009"/>
    <s v="Jadlog"/>
    <s v="PN Jadlog2"/>
    <s v="2024-10-22 08:39:30Z"/>
    <s v="4bd"/>
    <s v="Faturado"/>
    <s v="2024-10-17 09:24:43Z"/>
    <s v="cpc"/>
    <s v="google"/>
    <m/>
    <x v="1"/>
    <s v="Visa"/>
    <n v="2"/>
    <n v="124.93"/>
    <n v="1"/>
    <n v="61030"/>
    <s v="/10/76/80/92/"/>
    <x v="11"/>
    <x v="11"/>
    <n v="99.9"/>
    <n v="31.46"/>
    <s v="31.46"/>
    <s v="/deo-colonia-splash-pitanga-120ml-piatan/p"/>
    <m/>
    <m/>
    <m/>
    <m/>
    <s v="12.88"/>
    <n v="0"/>
    <s v="124.93"/>
    <s v="-271.97"/>
    <s v="Esquenta com 65% OFF, Primeira Compra, Frete grátis"/>
    <m/>
    <m/>
    <s v="06367100008788"/>
    <s v="tfddmr"/>
    <m/>
    <s v="Piatan"/>
    <s v="Obsolete"/>
    <m/>
    <m/>
    <m/>
    <m/>
    <m/>
    <s v="pagarme"/>
    <n v="933363"/>
    <n v="3396469273"/>
    <n v="3396469273"/>
    <n v="499818"/>
    <n v="9875"/>
    <m/>
    <m/>
    <m/>
    <m/>
    <m/>
    <s v="2024-10-16 08:39:26Z"/>
    <m/>
    <m/>
    <s v="8B9E4C44FDC343D891159AA759CCC945"/>
    <s v="B5F30CB110794A28ADFD9BCA27035475"/>
    <m/>
    <n v="1"/>
    <m/>
    <s v="false"/>
    <n v="0"/>
    <s v="NA"/>
    <s v="NA"/>
    <s v="BRL"/>
    <m/>
    <s v="003002844"/>
    <s v="BRA"/>
    <s v="003002844"/>
    <m/>
    <s v="Faturado"/>
    <m/>
  </r>
  <r>
    <s v="Marketplace"/>
    <x v="222"/>
    <n v="514243"/>
    <d v="2024-10-16T00:00:00"/>
    <x v="222"/>
    <s v="Fernanda "/>
    <s v="Zandonai "/>
    <s v="00502141956"/>
    <s v="fersavaris@gmail.com"/>
    <n v="5544991431250"/>
    <s v="PR"/>
    <s v="Maringá"/>
    <n v="5187234073593"/>
    <s v="residential"/>
    <s v="Fernanda  Zandonai "/>
    <s v="Rua Pioneiro Carlos Bulla"/>
    <n v="210"/>
    <s v="Lote 3 quadra 11 "/>
    <s v="Jardim Paraíso"/>
    <m/>
    <s v="87053-009"/>
    <s v="Jadlog"/>
    <s v="PN Jadlog2"/>
    <s v="2024-10-22 08:39:30Z"/>
    <s v="4bd"/>
    <s v="Faturado"/>
    <s v="2024-10-17 09:24:43Z"/>
    <s v="cpc"/>
    <s v="google"/>
    <m/>
    <x v="1"/>
    <s v="Visa"/>
    <n v="2"/>
    <n v="124.93"/>
    <n v="1"/>
    <n v="142817"/>
    <s v="/10/76/80/92/"/>
    <x v="5"/>
    <x v="5"/>
    <n v="99.9"/>
    <n v="31.46"/>
    <s v="31.46"/>
    <s v="/deo-colonia-splash-cereja-do-cerrado-120ml/p"/>
    <m/>
    <m/>
    <m/>
    <m/>
    <s v="12.88"/>
    <n v="0"/>
    <s v="124.93"/>
    <s v="-271.97"/>
    <s v="Esquenta com 65% OFF, Primeira Compra, Frete grátis"/>
    <m/>
    <m/>
    <s v="06367100008788"/>
    <s v="tfddmr"/>
    <m/>
    <s v="Piatan"/>
    <s v="Obsolete"/>
    <m/>
    <m/>
    <m/>
    <m/>
    <m/>
    <s v="pagarme"/>
    <n v="933363"/>
    <n v="3396469273"/>
    <n v="3396469273"/>
    <n v="499818"/>
    <n v="9875"/>
    <m/>
    <m/>
    <m/>
    <m/>
    <m/>
    <s v="2024-10-16 08:39:26Z"/>
    <m/>
    <m/>
    <s v="8B9E4C44FDC343D891159AA759CCC945"/>
    <s v="B5F30CB110794A28ADFD9BCA27035475"/>
    <m/>
    <n v="1"/>
    <m/>
    <s v="false"/>
    <n v="0"/>
    <s v="NA"/>
    <s v="NA"/>
    <s v="BRL"/>
    <m/>
    <s v="003002844"/>
    <s v="BRA"/>
    <s v="003002844"/>
    <m/>
    <s v="Faturado"/>
    <m/>
  </r>
  <r>
    <s v="Marketplace"/>
    <x v="223"/>
    <n v="514239"/>
    <d v="2024-10-16T00:00:00"/>
    <x v="223"/>
    <s v="Daniel"/>
    <s v="Oliveira "/>
    <n v="97045900163"/>
    <s v="danieljunioliveira@gmail.com"/>
    <n v="5562985196969"/>
    <s v="GO"/>
    <s v="Aparecida de Goiânia"/>
    <n v="5187225434289"/>
    <s v="residential"/>
    <s v="Daniel Oliveira "/>
    <s v="Rua Tapajós"/>
    <s v="S/n"/>
    <s v="Qd23, Lt01 loja mundo dos colchões "/>
    <s v="Vila Brasília"/>
    <m/>
    <s v="74905-700"/>
    <s v="Sedex"/>
    <s v="PN Correios Sedex"/>
    <s v="2024-10-17 08:00:00Z"/>
    <s v="1bd"/>
    <s v="Faturado"/>
    <s v="2024-10-17 09:24:40Z"/>
    <s v="cpc"/>
    <s v="meta"/>
    <s v="[GE] [Vendas] Sazonais - Semelhantes"/>
    <x v="0"/>
    <s v="Mastercard"/>
    <n v="4"/>
    <n v="123.44"/>
    <n v="1"/>
    <n v="1603"/>
    <s v="/10/76/79/88/"/>
    <x v="10"/>
    <x v="10"/>
    <n v="29.9"/>
    <n v="29.9"/>
    <s v="29.9"/>
    <s v="/desodorante-roll-on-unissex-75ml/p"/>
    <m/>
    <m/>
    <m/>
    <m/>
    <s v="1.49"/>
    <n v="0"/>
    <s v="123.44"/>
    <s v="-56.96"/>
    <s v="Frete grátis, Esquenta com 65% OFF"/>
    <m/>
    <m/>
    <s v="AA302006843BR"/>
    <s v="tfddmr"/>
    <m/>
    <s v="Piatan"/>
    <s v="Obsolete"/>
    <m/>
    <m/>
    <m/>
    <m/>
    <m/>
    <s v="pagarme"/>
    <s v="045707"/>
    <n v="3396318064"/>
    <n v="3396318064"/>
    <n v="550209"/>
    <n v="4378"/>
    <m/>
    <m/>
    <m/>
    <m/>
    <m/>
    <s v="2024-10-16 07:45:47Z"/>
    <m/>
    <m/>
    <s v="DC0C441B81194E2D8FECE9CC5EF1B916"/>
    <s v="B078A02B1F2047F09E456896D30BC89B"/>
    <m/>
    <n v="1"/>
    <m/>
    <s v="false"/>
    <n v="0"/>
    <s v="NA"/>
    <s v="NA"/>
    <s v="BRL"/>
    <m/>
    <s v="003002850"/>
    <s v="BRA"/>
    <s v="003002850"/>
    <m/>
    <s v="Faturado"/>
    <m/>
  </r>
  <r>
    <s v="Marketplace"/>
    <x v="223"/>
    <n v="514239"/>
    <d v="2024-10-16T00:00:00"/>
    <x v="223"/>
    <s v="Daniel"/>
    <s v="Oliveira "/>
    <n v="97045900163"/>
    <s v="danieljunioliveira@gmail.com"/>
    <n v="5562985196969"/>
    <s v="GO"/>
    <s v="Aparecida de Goiânia"/>
    <n v="5187225434289"/>
    <s v="residential"/>
    <s v="Daniel Oliveira "/>
    <s v="Rua Tapajós"/>
    <s v="S/n"/>
    <s v="Qd23, Lt01 loja mundo dos colchões "/>
    <s v="Vila Brasília"/>
    <m/>
    <s v="74905-700"/>
    <s v="Sedex"/>
    <s v="PN Correios Sedex"/>
    <s v="2024-10-17 08:00:00Z"/>
    <s v="1bd"/>
    <s v="Faturado"/>
    <s v="2024-10-17 09:24:40Z"/>
    <s v="cpc"/>
    <s v="meta"/>
    <s v="[GE] [Vendas] Sazonais - Semelhantes"/>
    <x v="0"/>
    <s v="Mastercard"/>
    <n v="4"/>
    <n v="123.44"/>
    <n v="2"/>
    <n v="1110"/>
    <s v="/10/76/79/89/"/>
    <x v="3"/>
    <x v="3"/>
    <n v="21.9"/>
    <n v="7.66"/>
    <s v="15.32"/>
    <s v="/gel-dental-natural-de-hortela-com-gengibre-e-melaleuca-90g/p"/>
    <m/>
    <m/>
    <m/>
    <m/>
    <s v="2.95"/>
    <n v="0"/>
    <s v="123.44"/>
    <s v="-56.96"/>
    <s v="Frete grátis, Esquenta com 65% OFF"/>
    <m/>
    <m/>
    <s v="AA302006843BR"/>
    <s v="tfddmr"/>
    <m/>
    <s v="Piatan"/>
    <s v="Obsolete"/>
    <m/>
    <m/>
    <m/>
    <m/>
    <m/>
    <s v="pagarme"/>
    <s v="045707"/>
    <n v="3396318064"/>
    <n v="3396318064"/>
    <n v="550209"/>
    <n v="4378"/>
    <m/>
    <m/>
    <m/>
    <m/>
    <m/>
    <s v="2024-10-16 07:45:47Z"/>
    <m/>
    <m/>
    <s v="DC0C441B81194E2D8FECE9CC5EF1B916"/>
    <s v="B078A02B1F2047F09E456896D30BC89B"/>
    <m/>
    <n v="1"/>
    <m/>
    <s v="false"/>
    <n v="0"/>
    <s v="NA"/>
    <s v="NA"/>
    <s v="BRL"/>
    <m/>
    <s v="003002850"/>
    <s v="BRA"/>
    <s v="003002850"/>
    <m/>
    <s v="Faturado"/>
    <m/>
  </r>
  <r>
    <s v="Marketplace"/>
    <x v="223"/>
    <n v="514239"/>
    <d v="2024-10-16T00:00:00"/>
    <x v="223"/>
    <s v="Daniel"/>
    <s v="Oliveira "/>
    <n v="97045900163"/>
    <s v="danieljunioliveira@gmail.com"/>
    <n v="5562985196969"/>
    <s v="GO"/>
    <s v="Aparecida de Goiânia"/>
    <n v="5187225434289"/>
    <s v="residential"/>
    <s v="Daniel Oliveira "/>
    <s v="Rua Tapajós"/>
    <s v="S/n"/>
    <s v="Qd23, Lt01 loja mundo dos colchões "/>
    <s v="Vila Brasília"/>
    <m/>
    <s v="74905-700"/>
    <s v="Sedex"/>
    <s v="PN Correios Sedex"/>
    <s v="2024-10-17 08:00:00Z"/>
    <s v="1bd"/>
    <s v="Faturado"/>
    <s v="2024-10-17 09:24:40Z"/>
    <s v="cpc"/>
    <s v="meta"/>
    <s v="[GE] [Vendas] Sazonais - Semelhantes"/>
    <x v="0"/>
    <s v="Mastercard"/>
    <n v="4"/>
    <n v="123.44"/>
    <n v="2"/>
    <n v="1006"/>
    <s v="/10/76/79/89/"/>
    <x v="2"/>
    <x v="2"/>
    <n v="21.9"/>
    <n v="7.66"/>
    <s v="15.32"/>
    <s v="/gel-dental-natural-de-roma-e-melaleuca-90g/p"/>
    <m/>
    <m/>
    <m/>
    <m/>
    <s v="2.95"/>
    <n v="0"/>
    <s v="123.44"/>
    <s v="-56.96"/>
    <s v="Frete grátis, Esquenta com 65% OFF"/>
    <m/>
    <m/>
    <s v="AA302006843BR"/>
    <s v="tfddmr"/>
    <m/>
    <s v="Piatan"/>
    <s v="Obsolete"/>
    <m/>
    <m/>
    <m/>
    <m/>
    <m/>
    <s v="pagarme"/>
    <s v="045707"/>
    <n v="3396318064"/>
    <n v="3396318064"/>
    <n v="550209"/>
    <n v="4378"/>
    <m/>
    <m/>
    <m/>
    <m/>
    <m/>
    <s v="2024-10-16 07:45:47Z"/>
    <m/>
    <m/>
    <s v="DC0C441B81194E2D8FECE9CC5EF1B916"/>
    <s v="B078A02B1F2047F09E456896D30BC89B"/>
    <m/>
    <n v="1"/>
    <m/>
    <s v="false"/>
    <n v="0"/>
    <s v="NA"/>
    <s v="NA"/>
    <s v="BRL"/>
    <m/>
    <s v="003002850"/>
    <s v="BRA"/>
    <s v="003002850"/>
    <m/>
    <s v="Faturado"/>
    <m/>
  </r>
  <r>
    <s v="Marketplace"/>
    <x v="223"/>
    <n v="514239"/>
    <d v="2024-10-16T00:00:00"/>
    <x v="223"/>
    <s v="Daniel"/>
    <s v="Oliveira "/>
    <n v="97045900163"/>
    <s v="danieljunioliveira@gmail.com"/>
    <n v="5562985196969"/>
    <s v="GO"/>
    <s v="Aparecida de Goiânia"/>
    <n v="5187225434289"/>
    <s v="residential"/>
    <s v="Daniel Oliveira "/>
    <s v="Rua Tapajós"/>
    <s v="S/n"/>
    <s v="Qd23, Lt01 loja mundo dos colchões "/>
    <s v="Vila Brasília"/>
    <m/>
    <s v="74905-700"/>
    <s v="Sedex"/>
    <s v="PN Correios Sedex"/>
    <s v="2024-10-17 08:00:00Z"/>
    <s v="1bd"/>
    <s v="Faturado"/>
    <s v="2024-10-17 09:24:40Z"/>
    <s v="cpc"/>
    <s v="meta"/>
    <s v="[GE] [Vendas] Sazonais - Semelhantes"/>
    <x v="0"/>
    <s v="Mastercard"/>
    <n v="4"/>
    <n v="123.44"/>
    <n v="1"/>
    <n v="142793"/>
    <s v="/10/76/78/100/"/>
    <x v="16"/>
    <x v="16"/>
    <n v="62.9"/>
    <n v="62.9"/>
    <s v="62.9"/>
    <s v="/shampoo-de-rambutan-biotina-300ml/p"/>
    <m/>
    <m/>
    <m/>
    <m/>
    <s v="1.49"/>
    <n v="0"/>
    <s v="123.44"/>
    <s v="-56.96"/>
    <s v="Frete grátis, Esquenta com 65% OFF"/>
    <m/>
    <m/>
    <s v="AA302006843BR"/>
    <s v="tfddmr"/>
    <m/>
    <s v="Piatan"/>
    <s v="Obsolete"/>
    <m/>
    <m/>
    <m/>
    <m/>
    <m/>
    <s v="pagarme"/>
    <s v="045707"/>
    <n v="3396318064"/>
    <n v="3396318064"/>
    <n v="550209"/>
    <n v="4378"/>
    <m/>
    <m/>
    <m/>
    <m/>
    <m/>
    <s v="2024-10-16 07:45:47Z"/>
    <m/>
    <m/>
    <s v="DC0C441B81194E2D8FECE9CC5EF1B916"/>
    <s v="B078A02B1F2047F09E456896D30BC89B"/>
    <m/>
    <n v="1"/>
    <m/>
    <s v="false"/>
    <n v="0"/>
    <s v="NA"/>
    <s v="NA"/>
    <s v="BRL"/>
    <m/>
    <s v="003002850"/>
    <s v="BRA"/>
    <s v="003002850"/>
    <m/>
    <s v="Faturado"/>
    <m/>
  </r>
  <r>
    <s v="Marketplace"/>
    <x v="224"/>
    <n v="514237"/>
    <d v="2024-10-16T00:00:00"/>
    <x v="224"/>
    <s v="Geisiane"/>
    <s v="Meneghetti"/>
    <s v="03870985003"/>
    <s v="geisianemeneghetti@gmail.com"/>
    <n v="5551995271994"/>
    <s v="RS"/>
    <s v="Porto Alegre"/>
    <n v="5173272728856"/>
    <s v="residential"/>
    <s v="Geisiane Meneghetti"/>
    <s v="Rua Francisco de Medeiros"/>
    <n v="200"/>
    <m/>
    <s v="Sarandi"/>
    <m/>
    <s v="91110-391"/>
    <s v="Jadlog"/>
    <s v="PN Jadlog2"/>
    <s v="2024-10-22 08:00:00Z"/>
    <s v="4bd"/>
    <s v="Faturado"/>
    <s v="2024-10-17 09:24:37Z"/>
    <m/>
    <m/>
    <m/>
    <x v="0"/>
    <s v="Pix"/>
    <n v="1"/>
    <n v="101.12"/>
    <n v="3"/>
    <n v="142796"/>
    <s v="/10/76/79/87/"/>
    <x v="0"/>
    <x v="0"/>
    <n v="34.9"/>
    <n v="31.41"/>
    <s v="94.23"/>
    <s v="/sabonete-liquido-intimo-oleo-de-coco-aloe-vera-150-ml/p"/>
    <m/>
    <m/>
    <m/>
    <m/>
    <s v="17.18"/>
    <n v="0"/>
    <s v="101.12"/>
    <s v="-25.48"/>
    <s v="A Vista, Frete grátis, Esquenta com 65% OFF"/>
    <m/>
    <m/>
    <s v="06367100008786"/>
    <s v="tfddmr"/>
    <m/>
    <s v="Piatan"/>
    <s v="Obsolete"/>
    <m/>
    <m/>
    <m/>
    <m/>
    <m/>
    <s v="pagarme"/>
    <m/>
    <n v="3396036979"/>
    <m/>
    <m/>
    <m/>
    <m/>
    <m/>
    <m/>
    <m/>
    <m/>
    <s v="2024-10-16 00:28:20Z"/>
    <m/>
    <m/>
    <s v="8070C435B4964535B757956D212DD495"/>
    <s v="D6D51E83F37C4585BEA2FADF544117D1"/>
    <m/>
    <n v="1"/>
    <m/>
    <s v="false"/>
    <n v="0"/>
    <s v="NA"/>
    <s v="NA"/>
    <s v="BRL"/>
    <m/>
    <s v="003002842"/>
    <s v="BRA"/>
    <s v="003002842"/>
    <m/>
    <s v="Faturado"/>
    <m/>
  </r>
  <r>
    <s v="Marketplace"/>
    <x v="224"/>
    <n v="514237"/>
    <d v="2024-10-16T00:00:00"/>
    <x v="224"/>
    <s v="Geisiane"/>
    <s v="Meneghetti"/>
    <s v="03870985003"/>
    <s v="geisianemeneghetti@gmail.com"/>
    <n v="5551995271994"/>
    <s v="RS"/>
    <s v="Porto Alegre"/>
    <n v="5173272728856"/>
    <s v="residential"/>
    <s v="Geisiane Meneghetti"/>
    <s v="Rua Francisco de Medeiros"/>
    <n v="200"/>
    <m/>
    <s v="Sarandi"/>
    <m/>
    <s v="91110-391"/>
    <s v="Jadlog"/>
    <s v="PN Jadlog2"/>
    <s v="2024-10-22 08:00:00Z"/>
    <s v="4bd"/>
    <s v="Faturado"/>
    <s v="2024-10-17 09:24:37Z"/>
    <m/>
    <m/>
    <m/>
    <x v="0"/>
    <s v="Pix"/>
    <n v="1"/>
    <n v="101.12"/>
    <n v="1"/>
    <n v="1006"/>
    <s v="/10/76/79/89/"/>
    <x v="2"/>
    <x v="2"/>
    <n v="21.9"/>
    <n v="6.89"/>
    <s v="6.89"/>
    <s v="/gel-dental-natural-de-roma-e-melaleuca-90g/p"/>
    <m/>
    <m/>
    <m/>
    <m/>
    <s v="5.65"/>
    <n v="0"/>
    <s v="101.12"/>
    <s v="-25.48"/>
    <s v="A Vista, Frete grátis, Esquenta com 65% OFF"/>
    <m/>
    <m/>
    <s v="06367100008786"/>
    <s v="tfddmr"/>
    <m/>
    <s v="Piatan"/>
    <s v="Obsolete"/>
    <m/>
    <m/>
    <m/>
    <m/>
    <m/>
    <s v="pagarme"/>
    <m/>
    <n v="3396036979"/>
    <m/>
    <m/>
    <m/>
    <m/>
    <m/>
    <m/>
    <m/>
    <m/>
    <s v="2024-10-16 00:28:20Z"/>
    <m/>
    <m/>
    <s v="8070C435B4964535B757956D212DD495"/>
    <s v="D6D51E83F37C4585BEA2FADF544117D1"/>
    <m/>
    <n v="1"/>
    <m/>
    <s v="false"/>
    <n v="0"/>
    <s v="NA"/>
    <s v="NA"/>
    <s v="BRL"/>
    <m/>
    <s v="003002842"/>
    <s v="BRA"/>
    <s v="003002842"/>
    <m/>
    <s v="Faturado"/>
    <m/>
  </r>
  <r>
    <s v="Marketplace"/>
    <x v="225"/>
    <n v="514235"/>
    <d v="2024-10-15T00:00:00"/>
    <x v="225"/>
    <s v="RENATA"/>
    <s v="Lobo"/>
    <n v="36373875814"/>
    <s v="rennatta._@hotmail.com"/>
    <n v="5511975424315"/>
    <s v="SP"/>
    <s v="Santa Isabel"/>
    <n v="5187126748740"/>
    <s v="residential"/>
    <s v="Renata Lobo"/>
    <s v="Rua Galiano Antônio da Silva"/>
    <n v="32"/>
    <s v="Casa"/>
    <s v="Brotas"/>
    <m/>
    <s v="07500-000"/>
    <s v="PAC"/>
    <s v="PN Correios PAC"/>
    <s v="2024-10-28 08:00:00Z"/>
    <s v="9bd"/>
    <s v="Faturado"/>
    <s v="2024-10-17 09:24:36Z"/>
    <s v="cpc_institucional"/>
    <s v="google"/>
    <m/>
    <x v="0"/>
    <s v="Mastercard"/>
    <n v="2"/>
    <n v="129.9"/>
    <n v="1"/>
    <n v="142819"/>
    <s v="/10/76/82/102/"/>
    <x v="39"/>
    <x v="39"/>
    <n v="129.9"/>
    <n v="129.9"/>
    <s v="129.9"/>
    <s v="/serum-diurno-resveratrol-30ml/p"/>
    <m/>
    <m/>
    <m/>
    <m/>
    <s v="21.9"/>
    <n v="0"/>
    <s v="129.9"/>
    <n v="0"/>
    <s v="Frete grátis"/>
    <m/>
    <m/>
    <s v="AK565669901BR"/>
    <s v="tfddmr"/>
    <m/>
    <s v="Piatan"/>
    <s v="Obsolete"/>
    <m/>
    <m/>
    <m/>
    <m/>
    <m/>
    <s v="pagarme"/>
    <n v="886569"/>
    <n v="3395939916"/>
    <n v="3395939916"/>
    <n v="520048"/>
    <n v="2202"/>
    <m/>
    <m/>
    <m/>
    <m/>
    <m/>
    <s v="2024-10-15 22:54:03Z"/>
    <m/>
    <m/>
    <s v="4E554FD19ADE42BABBE0B8DE0FE09742"/>
    <s v="1EDD65DC591F4A6E9CB6B9B7D6CE67B8"/>
    <m/>
    <n v="1"/>
    <m/>
    <s v="false"/>
    <n v="0"/>
    <s v="NA"/>
    <s v="NA"/>
    <s v="BRL"/>
    <m/>
    <s v="003002849"/>
    <s v="BRA"/>
    <s v="003002849"/>
    <m/>
    <s v="Faturado"/>
    <m/>
  </r>
  <r>
    <s v="Marketplace"/>
    <x v="226"/>
    <n v="514233"/>
    <d v="2024-10-15T00:00:00"/>
    <x v="226"/>
    <s v="Renata"/>
    <s v="DELAI "/>
    <n v="17408026835"/>
    <s v="renata2.delai@gmail.com"/>
    <n v="5511971915602"/>
    <s v="SP"/>
    <s v="Santo André"/>
    <n v="5187118681497"/>
    <s v="residential"/>
    <s v="Renata DELAI "/>
    <s v="Rua das Nações"/>
    <n v="181"/>
    <s v="Casa B "/>
    <s v="Parque das Nações"/>
    <m/>
    <s v="09210-310"/>
    <s v="Jadlog"/>
    <s v="PN Jadlog"/>
    <s v="2024-10-21 08:00:00Z"/>
    <s v="4bd"/>
    <s v="Faturado"/>
    <s v="2024-10-17 09:24:34Z"/>
    <s v="cpc"/>
    <s v="meta"/>
    <s v="[GE] [Vendas] Categorias do site - Catálogo"/>
    <x v="0"/>
    <s v="Pix"/>
    <n v="1"/>
    <n v="84.87"/>
    <n v="1"/>
    <n v="142796"/>
    <s v="/10/76/79/87/"/>
    <x v="0"/>
    <x v="0"/>
    <n v="34.9"/>
    <n v="31.41"/>
    <s v="31.41"/>
    <s v="/sabonete-liquido-intimo-oleo-de-coco-aloe-vera-150-ml/p"/>
    <m/>
    <m/>
    <m/>
    <m/>
    <s v="6.58"/>
    <s v="6.58"/>
    <s v="84.87"/>
    <s v="-21.49"/>
    <s v="A Vista, Esquenta com 65% OFF"/>
    <m/>
    <m/>
    <s v="06367100008785"/>
    <s v="tfddmr"/>
    <m/>
    <s v="Piatan"/>
    <s v="Obsolete"/>
    <m/>
    <m/>
    <m/>
    <m/>
    <m/>
    <s v="pagarme"/>
    <m/>
    <n v="3395795040"/>
    <m/>
    <m/>
    <m/>
    <m/>
    <m/>
    <m/>
    <m/>
    <m/>
    <s v="2024-10-15 21:47:47Z"/>
    <m/>
    <m/>
    <s v="13287E353A864938B56689C885CB060D"/>
    <s v="A81B8444847846679420E609ACB7C511"/>
    <m/>
    <n v="1"/>
    <m/>
    <s v="false"/>
    <n v="0"/>
    <s v="NA"/>
    <s v="NA"/>
    <s v="BRL"/>
    <m/>
    <s v="003002841"/>
    <s v="BRA"/>
    <s v="003002841"/>
    <m/>
    <s v="Faturado"/>
    <m/>
  </r>
  <r>
    <s v="Marketplace"/>
    <x v="226"/>
    <n v="514233"/>
    <d v="2024-10-15T00:00:00"/>
    <x v="226"/>
    <s v="Renata"/>
    <s v="DELAI "/>
    <n v="17408026835"/>
    <s v="renata2.delai@gmail.com"/>
    <n v="5511971915602"/>
    <s v="SP"/>
    <s v="Santo André"/>
    <n v="5187118681497"/>
    <s v="residential"/>
    <s v="Renata DELAI "/>
    <s v="Rua das Nações"/>
    <n v="181"/>
    <s v="Casa B "/>
    <s v="Parque das Nações"/>
    <m/>
    <s v="09210-310"/>
    <s v="Jadlog"/>
    <s v="PN Jadlog"/>
    <s v="2024-10-21 08:00:00Z"/>
    <s v="4bd"/>
    <s v="Faturado"/>
    <s v="2024-10-17 09:24:34Z"/>
    <s v="cpc"/>
    <s v="meta"/>
    <s v="[GE] [Vendas] Categorias do site - Catálogo"/>
    <x v="0"/>
    <s v="Pix"/>
    <n v="1"/>
    <n v="84.87"/>
    <n v="1"/>
    <n v="1110"/>
    <s v="/10/76/79/89/"/>
    <x v="3"/>
    <x v="3"/>
    <n v="21.9"/>
    <n v="6.89"/>
    <s v="6.89"/>
    <s v="/gel-dental-natural-de-hortela-com-gengibre-e-melaleuca-90g/p"/>
    <m/>
    <m/>
    <m/>
    <m/>
    <s v="6.5"/>
    <s v="6.5"/>
    <s v="84.87"/>
    <s v="-21.49"/>
    <s v="A Vista, Esquenta com 65% OFF"/>
    <m/>
    <m/>
    <s v="06367100008785"/>
    <s v="tfddmr"/>
    <m/>
    <s v="Piatan"/>
    <s v="Obsolete"/>
    <m/>
    <m/>
    <m/>
    <m/>
    <m/>
    <s v="pagarme"/>
    <m/>
    <n v="3395795040"/>
    <m/>
    <m/>
    <m/>
    <m/>
    <m/>
    <m/>
    <m/>
    <m/>
    <s v="2024-10-15 21:47:47Z"/>
    <m/>
    <m/>
    <s v="13287E353A864938B56689C885CB060D"/>
    <s v="A81B8444847846679420E609ACB7C511"/>
    <m/>
    <n v="1"/>
    <m/>
    <s v="false"/>
    <n v="0"/>
    <s v="NA"/>
    <s v="NA"/>
    <s v="BRL"/>
    <m/>
    <s v="003002841"/>
    <s v="BRA"/>
    <s v="003002841"/>
    <m/>
    <s v="Faturado"/>
    <m/>
  </r>
  <r>
    <s v="Marketplace"/>
    <x v="226"/>
    <n v="514233"/>
    <d v="2024-10-15T00:00:00"/>
    <x v="226"/>
    <s v="Renata"/>
    <s v="DELAI "/>
    <n v="17408026835"/>
    <s v="renata2.delai@gmail.com"/>
    <n v="5511971915602"/>
    <s v="SP"/>
    <s v="Santo André"/>
    <n v="5187118681497"/>
    <s v="residential"/>
    <s v="Renata DELAI "/>
    <s v="Rua das Nações"/>
    <n v="181"/>
    <s v="Casa B "/>
    <s v="Parque das Nações"/>
    <m/>
    <s v="09210-310"/>
    <s v="Jadlog"/>
    <s v="PN Jadlog"/>
    <s v="2024-10-21 08:00:00Z"/>
    <s v="4bd"/>
    <s v="Faturado"/>
    <s v="2024-10-17 09:24:34Z"/>
    <s v="cpc"/>
    <s v="meta"/>
    <s v="[GE] [Vendas] Categorias do site - Catálogo"/>
    <x v="0"/>
    <s v="Pix"/>
    <n v="1"/>
    <n v="84.87"/>
    <n v="1"/>
    <n v="1603"/>
    <s v="/10/76/79/88/"/>
    <x v="10"/>
    <x v="10"/>
    <n v="29.9"/>
    <n v="26.91"/>
    <s v="26.91"/>
    <s v="/desodorante-roll-on-unissex-75ml/p"/>
    <m/>
    <m/>
    <m/>
    <m/>
    <s v="6.58"/>
    <s v="6.58"/>
    <s v="84.87"/>
    <s v="-21.49"/>
    <s v="A Vista, Esquenta com 65% OFF"/>
    <m/>
    <m/>
    <s v="06367100008785"/>
    <s v="tfddmr"/>
    <m/>
    <s v="Piatan"/>
    <s v="Obsolete"/>
    <m/>
    <m/>
    <m/>
    <m/>
    <m/>
    <s v="pagarme"/>
    <m/>
    <n v="3395795040"/>
    <m/>
    <m/>
    <m/>
    <m/>
    <m/>
    <m/>
    <m/>
    <m/>
    <s v="2024-10-15 21:47:47Z"/>
    <m/>
    <m/>
    <s v="13287E353A864938B56689C885CB060D"/>
    <s v="A81B8444847846679420E609ACB7C511"/>
    <m/>
    <n v="1"/>
    <m/>
    <s v="false"/>
    <n v="0"/>
    <s v="NA"/>
    <s v="NA"/>
    <s v="BRL"/>
    <m/>
    <s v="003002841"/>
    <s v="BRA"/>
    <s v="003002841"/>
    <m/>
    <s v="Faturado"/>
    <m/>
  </r>
  <r>
    <s v="Marketplace"/>
    <x v="227"/>
    <n v="514231"/>
    <d v="2024-10-15T00:00:00"/>
    <x v="227"/>
    <s v="Patricia"/>
    <s v="Silva"/>
    <n v="82269025504"/>
    <s v="pfa1984@hotmail.com"/>
    <n v="5571992100373"/>
    <s v="BA"/>
    <s v="Salvador"/>
    <n v="5187098520510"/>
    <s v="residential"/>
    <s v="Patricia Silva"/>
    <s v="Rodovia BA-526"/>
    <n v="618"/>
    <s v="Cond canto belo. BL corrupião Ap 801"/>
    <s v="São Cristóvão"/>
    <m/>
    <s v="41510-000"/>
    <s v="Jadlog"/>
    <s v="PN Jadlog2"/>
    <s v="2024-10-24 08:00:00Z"/>
    <s v="7bd"/>
    <s v="Faturado"/>
    <s v="2024-10-17 09:24:33Z"/>
    <s v="Social"/>
    <s v="IGShopping"/>
    <m/>
    <x v="0"/>
    <s v="Mastercard"/>
    <n v="1"/>
    <n v="212.72"/>
    <n v="1"/>
    <n v="61010"/>
    <s v="/10/76/80/92/"/>
    <x v="7"/>
    <x v="7"/>
    <n v="99.9"/>
    <n v="34.96"/>
    <s v="34.96"/>
    <s v="/deo-colonia-splash-jasmim-manaca-120ml-piatan/p"/>
    <m/>
    <m/>
    <m/>
    <m/>
    <s v="6.74"/>
    <n v="0"/>
    <s v="212.72"/>
    <s v="-302.48"/>
    <s v="Esquenta com 65% OFF, Frete grátis"/>
    <m/>
    <m/>
    <s v="06367100008784"/>
    <s v="tfddmr"/>
    <m/>
    <s v="Piatan"/>
    <s v="Obsolete"/>
    <m/>
    <m/>
    <m/>
    <m/>
    <m/>
    <s v="pagarme"/>
    <s v="026297"/>
    <n v="3395397989"/>
    <n v="3395397989"/>
    <n v="541555"/>
    <n v="7358"/>
    <m/>
    <m/>
    <m/>
    <m/>
    <m/>
    <s v="2024-10-15 20:00:07Z"/>
    <m/>
    <m/>
    <s v="6FEB3558F8004F36841E837331063A1E"/>
    <s v="AD6DC4F158144CB1AAA53CC5C265CFC3"/>
    <m/>
    <n v="1"/>
    <m/>
    <s v="false"/>
    <n v="0"/>
    <s v="NA"/>
    <s v="NA"/>
    <s v="BRL"/>
    <m/>
    <s v="003002840"/>
    <s v="BRA"/>
    <s v="003002840"/>
    <m/>
    <s v="Faturado"/>
    <m/>
  </r>
  <r>
    <s v="Marketplace"/>
    <x v="227"/>
    <n v="514231"/>
    <d v="2024-10-15T00:00:00"/>
    <x v="227"/>
    <s v="Patricia"/>
    <s v="Silva"/>
    <n v="82269025504"/>
    <s v="pfa1984@hotmail.com"/>
    <n v="5571992100373"/>
    <s v="BA"/>
    <s v="Salvador"/>
    <n v="5187098520510"/>
    <s v="residential"/>
    <s v="Patricia Silva"/>
    <s v="Rodovia BA-526"/>
    <n v="618"/>
    <s v="Cond canto belo. BL corrupião Ap 801"/>
    <s v="São Cristóvão"/>
    <m/>
    <s v="41510-000"/>
    <s v="Jadlog"/>
    <s v="PN Jadlog2"/>
    <s v="2024-10-24 08:00:00Z"/>
    <s v="7bd"/>
    <s v="Faturado"/>
    <s v="2024-10-17 09:24:33Z"/>
    <s v="Social"/>
    <s v="IGShopping"/>
    <m/>
    <x v="0"/>
    <s v="Mastercard"/>
    <n v="1"/>
    <n v="212.72"/>
    <n v="2"/>
    <n v="1110"/>
    <s v="/10/76/79/89/"/>
    <x v="3"/>
    <x v="3"/>
    <n v="21.9"/>
    <n v="7.66"/>
    <s v="15.32"/>
    <s v="/gel-dental-natural-de-hortela-com-gengibre-e-melaleuca-90g/p"/>
    <m/>
    <m/>
    <m/>
    <m/>
    <s v="0.02"/>
    <n v="0"/>
    <s v="212.72"/>
    <s v="-302.48"/>
    <s v="Esquenta com 65% OFF, Frete grátis"/>
    <m/>
    <m/>
    <s v="06367100008784"/>
    <s v="tfddmr"/>
    <m/>
    <s v="Piatan"/>
    <s v="Obsolete"/>
    <m/>
    <m/>
    <m/>
    <m/>
    <m/>
    <s v="pagarme"/>
    <s v="026297"/>
    <n v="3395397989"/>
    <n v="3395397989"/>
    <n v="541555"/>
    <n v="7358"/>
    <m/>
    <m/>
    <m/>
    <m/>
    <m/>
    <s v="2024-10-15 20:00:07Z"/>
    <m/>
    <m/>
    <s v="6FEB3558F8004F36841E837331063A1E"/>
    <s v="AD6DC4F158144CB1AAA53CC5C265CFC3"/>
    <m/>
    <n v="1"/>
    <m/>
    <s v="false"/>
    <n v="0"/>
    <s v="NA"/>
    <s v="NA"/>
    <s v="BRL"/>
    <m/>
    <s v="003002840"/>
    <s v="BRA"/>
    <s v="003002840"/>
    <m/>
    <s v="Faturado"/>
    <m/>
  </r>
  <r>
    <s v="Marketplace"/>
    <x v="227"/>
    <n v="514231"/>
    <d v="2024-10-15T00:00:00"/>
    <x v="227"/>
    <s v="Patricia"/>
    <s v="Silva"/>
    <n v="82269025504"/>
    <s v="pfa1984@hotmail.com"/>
    <n v="5571992100373"/>
    <s v="BA"/>
    <s v="Salvador"/>
    <n v="5187098520510"/>
    <s v="residential"/>
    <s v="Patricia Silva"/>
    <s v="Rodovia BA-526"/>
    <n v="618"/>
    <s v="Cond canto belo. BL corrupião Ap 801"/>
    <s v="São Cristóvão"/>
    <m/>
    <s v="41510-000"/>
    <s v="Jadlog"/>
    <s v="PN Jadlog2"/>
    <s v="2024-10-24 08:00:00Z"/>
    <s v="7bd"/>
    <s v="Faturado"/>
    <s v="2024-10-17 09:24:33Z"/>
    <s v="Social"/>
    <s v="IGShopping"/>
    <m/>
    <x v="0"/>
    <s v="Mastercard"/>
    <n v="1"/>
    <n v="212.72"/>
    <n v="1"/>
    <n v="142817"/>
    <s v="/10/76/80/92/"/>
    <x v="5"/>
    <x v="5"/>
    <n v="99.9"/>
    <n v="34.96"/>
    <s v="34.96"/>
    <s v="/deo-colonia-splash-cereja-do-cerrado-120ml/p"/>
    <m/>
    <m/>
    <m/>
    <m/>
    <s v="6.74"/>
    <n v="0"/>
    <s v="212.72"/>
    <s v="-302.48"/>
    <s v="Esquenta com 65% OFF, Frete grátis"/>
    <m/>
    <m/>
    <s v="06367100008784"/>
    <s v="tfddmr"/>
    <m/>
    <s v="Piatan"/>
    <s v="Obsolete"/>
    <m/>
    <m/>
    <m/>
    <m/>
    <m/>
    <s v="pagarme"/>
    <s v="026297"/>
    <n v="3395397989"/>
    <n v="3395397989"/>
    <n v="541555"/>
    <n v="7358"/>
    <m/>
    <m/>
    <m/>
    <m/>
    <m/>
    <s v="2024-10-15 20:00:07Z"/>
    <m/>
    <m/>
    <s v="6FEB3558F8004F36841E837331063A1E"/>
    <s v="AD6DC4F158144CB1AAA53CC5C265CFC3"/>
    <m/>
    <n v="1"/>
    <m/>
    <s v="false"/>
    <n v="0"/>
    <s v="NA"/>
    <s v="NA"/>
    <s v="BRL"/>
    <m/>
    <s v="003002840"/>
    <s v="BRA"/>
    <s v="003002840"/>
    <m/>
    <s v="Faturado"/>
    <m/>
  </r>
  <r>
    <s v="Marketplace"/>
    <x v="227"/>
    <n v="514231"/>
    <d v="2024-10-15T00:00:00"/>
    <x v="227"/>
    <s v="Patricia"/>
    <s v="Silva"/>
    <n v="82269025504"/>
    <s v="pfa1984@hotmail.com"/>
    <n v="5571992100373"/>
    <s v="BA"/>
    <s v="Salvador"/>
    <n v="5187098520510"/>
    <s v="residential"/>
    <s v="Patricia Silva"/>
    <s v="Rodovia BA-526"/>
    <n v="618"/>
    <s v="Cond canto belo. BL corrupião Ap 801"/>
    <s v="São Cristóvão"/>
    <m/>
    <s v="41510-000"/>
    <s v="Jadlog"/>
    <s v="PN Jadlog2"/>
    <s v="2024-10-24 08:00:00Z"/>
    <s v="7bd"/>
    <s v="Faturado"/>
    <s v="2024-10-17 09:24:33Z"/>
    <s v="Social"/>
    <s v="IGShopping"/>
    <m/>
    <x v="0"/>
    <s v="Mastercard"/>
    <n v="1"/>
    <n v="212.72"/>
    <n v="1"/>
    <n v="1111"/>
    <s v="/10/76/79/89/"/>
    <x v="6"/>
    <x v="6"/>
    <n v="21.9"/>
    <n v="7.66"/>
    <s v="7.66"/>
    <s v="/gel-dental-natural-de-carvao-ativado-90g/p"/>
    <m/>
    <m/>
    <m/>
    <m/>
    <s v="0.03"/>
    <n v="0"/>
    <s v="212.72"/>
    <s v="-302.48"/>
    <s v="Esquenta com 65% OFF, Frete grátis"/>
    <m/>
    <m/>
    <s v="06367100008784"/>
    <s v="tfddmr"/>
    <m/>
    <s v="Piatan"/>
    <s v="Obsolete"/>
    <m/>
    <m/>
    <m/>
    <m/>
    <m/>
    <s v="pagarme"/>
    <s v="026297"/>
    <n v="3395397989"/>
    <n v="3395397989"/>
    <n v="541555"/>
    <n v="7358"/>
    <m/>
    <m/>
    <m/>
    <m/>
    <m/>
    <s v="2024-10-15 20:00:07Z"/>
    <m/>
    <m/>
    <s v="6FEB3558F8004F36841E837331063A1E"/>
    <s v="AD6DC4F158144CB1AAA53CC5C265CFC3"/>
    <m/>
    <n v="1"/>
    <m/>
    <s v="false"/>
    <n v="0"/>
    <s v="NA"/>
    <s v="NA"/>
    <s v="BRL"/>
    <m/>
    <s v="003002840"/>
    <s v="BRA"/>
    <s v="003002840"/>
    <m/>
    <s v="Faturado"/>
    <m/>
  </r>
  <r>
    <s v="Marketplace"/>
    <x v="227"/>
    <n v="514231"/>
    <d v="2024-10-15T00:00:00"/>
    <x v="227"/>
    <s v="Patricia"/>
    <s v="Silva"/>
    <n v="82269025504"/>
    <s v="pfa1984@hotmail.com"/>
    <n v="5571992100373"/>
    <s v="BA"/>
    <s v="Salvador"/>
    <n v="5187098520510"/>
    <s v="residential"/>
    <s v="Patricia Silva"/>
    <s v="Rodovia BA-526"/>
    <n v="618"/>
    <s v="Cond canto belo. BL corrupião Ap 801"/>
    <s v="São Cristóvão"/>
    <m/>
    <s v="41510-000"/>
    <s v="Jadlog"/>
    <s v="PN Jadlog2"/>
    <s v="2024-10-24 08:00:00Z"/>
    <s v="7bd"/>
    <s v="Faturado"/>
    <s v="2024-10-17 09:24:33Z"/>
    <s v="Social"/>
    <s v="IGShopping"/>
    <m/>
    <x v="0"/>
    <s v="Mastercard"/>
    <n v="1"/>
    <n v="212.72"/>
    <n v="1"/>
    <n v="61030"/>
    <s v="/10/76/80/92/"/>
    <x v="11"/>
    <x v="11"/>
    <n v="99.9"/>
    <n v="34.96"/>
    <s v="34.96"/>
    <s v="/deo-colonia-splash-pitanga-120ml-piatan/p"/>
    <m/>
    <m/>
    <m/>
    <m/>
    <s v="6.74"/>
    <n v="0"/>
    <s v="212.72"/>
    <s v="-302.48"/>
    <s v="Esquenta com 65% OFF, Frete grátis"/>
    <m/>
    <m/>
    <s v="06367100008784"/>
    <s v="tfddmr"/>
    <m/>
    <s v="Piatan"/>
    <s v="Obsolete"/>
    <m/>
    <m/>
    <m/>
    <m/>
    <m/>
    <s v="pagarme"/>
    <s v="026297"/>
    <n v="3395397989"/>
    <n v="3395397989"/>
    <n v="541555"/>
    <n v="7358"/>
    <m/>
    <m/>
    <m/>
    <m/>
    <m/>
    <s v="2024-10-15 20:00:07Z"/>
    <m/>
    <m/>
    <s v="6FEB3558F8004F36841E837331063A1E"/>
    <s v="AD6DC4F158144CB1AAA53CC5C265CFC3"/>
    <m/>
    <n v="1"/>
    <m/>
    <s v="false"/>
    <n v="0"/>
    <s v="NA"/>
    <s v="NA"/>
    <s v="BRL"/>
    <m/>
    <s v="003002840"/>
    <s v="BRA"/>
    <s v="003002840"/>
    <m/>
    <s v="Faturado"/>
    <m/>
  </r>
  <r>
    <s v="Marketplace"/>
    <x v="227"/>
    <n v="514231"/>
    <d v="2024-10-15T00:00:00"/>
    <x v="227"/>
    <s v="Patricia"/>
    <s v="Silva"/>
    <n v="82269025504"/>
    <s v="pfa1984@hotmail.com"/>
    <n v="5571992100373"/>
    <s v="BA"/>
    <s v="Salvador"/>
    <n v="5187098520510"/>
    <s v="residential"/>
    <s v="Patricia Silva"/>
    <s v="Rodovia BA-526"/>
    <n v="618"/>
    <s v="Cond canto belo. BL corrupião Ap 801"/>
    <s v="São Cristóvão"/>
    <m/>
    <s v="41510-000"/>
    <s v="Jadlog"/>
    <s v="PN Jadlog2"/>
    <s v="2024-10-24 08:00:00Z"/>
    <s v="7bd"/>
    <s v="Faturado"/>
    <s v="2024-10-17 09:24:33Z"/>
    <s v="Social"/>
    <s v="IGShopping"/>
    <m/>
    <x v="0"/>
    <s v="Mastercard"/>
    <n v="1"/>
    <n v="212.72"/>
    <n v="1"/>
    <n v="61050"/>
    <s v="/10/76/80/92/"/>
    <x v="4"/>
    <x v="4"/>
    <n v="99.9"/>
    <n v="34.96"/>
    <s v="34.96"/>
    <s v="/deo-colonia-splash-seriguela-120ml-piatan/p"/>
    <m/>
    <m/>
    <m/>
    <m/>
    <s v="6.74"/>
    <n v="0"/>
    <s v="212.72"/>
    <s v="-302.48"/>
    <s v="Esquenta com 65% OFF, Frete grátis"/>
    <m/>
    <m/>
    <s v="06367100008784"/>
    <s v="tfddmr"/>
    <m/>
    <s v="Piatan"/>
    <s v="Obsolete"/>
    <m/>
    <m/>
    <m/>
    <m/>
    <m/>
    <s v="pagarme"/>
    <s v="026297"/>
    <n v="3395397989"/>
    <n v="3395397989"/>
    <n v="541555"/>
    <n v="7358"/>
    <m/>
    <m/>
    <m/>
    <m/>
    <m/>
    <s v="2024-10-15 20:00:07Z"/>
    <m/>
    <m/>
    <s v="6FEB3558F8004F36841E837331063A1E"/>
    <s v="AD6DC4F158144CB1AAA53CC5C265CFC3"/>
    <m/>
    <n v="1"/>
    <m/>
    <s v="false"/>
    <n v="0"/>
    <s v="NA"/>
    <s v="NA"/>
    <s v="BRL"/>
    <m/>
    <s v="003002840"/>
    <s v="BRA"/>
    <s v="003002840"/>
    <m/>
    <s v="Faturado"/>
    <m/>
  </r>
  <r>
    <s v="Marketplace"/>
    <x v="227"/>
    <n v="514231"/>
    <d v="2024-10-15T00:00:00"/>
    <x v="227"/>
    <s v="Patricia"/>
    <s v="Silva"/>
    <n v="82269025504"/>
    <s v="pfa1984@hotmail.com"/>
    <n v="5571992100373"/>
    <s v="BA"/>
    <s v="Salvador"/>
    <n v="5187098520510"/>
    <s v="residential"/>
    <s v="Patricia Silva"/>
    <s v="Rodovia BA-526"/>
    <n v="618"/>
    <s v="Cond canto belo. BL corrupião Ap 801"/>
    <s v="São Cristóvão"/>
    <m/>
    <s v="41510-000"/>
    <s v="Jadlog"/>
    <s v="PN Jadlog2"/>
    <s v="2024-10-24 08:00:00Z"/>
    <s v="7bd"/>
    <s v="Faturado"/>
    <s v="2024-10-17 09:24:33Z"/>
    <s v="Social"/>
    <s v="IGShopping"/>
    <m/>
    <x v="0"/>
    <s v="Mastercard"/>
    <n v="1"/>
    <n v="212.72"/>
    <n v="1"/>
    <n v="3102"/>
    <s v="/10/76/82/101/"/>
    <x v="28"/>
    <x v="28"/>
    <n v="49.9"/>
    <n v="49.9"/>
    <s v="49.9"/>
    <s v="/espuma-de-limpeza-facial-piatan-detox-110ml/p"/>
    <m/>
    <m/>
    <m/>
    <m/>
    <s v="0.01"/>
    <n v="0"/>
    <s v="212.72"/>
    <s v="-302.48"/>
    <s v="Esquenta com 65% OFF, Frete grátis"/>
    <m/>
    <m/>
    <s v="06367100008784"/>
    <s v="tfddmr"/>
    <m/>
    <s v="Piatan"/>
    <s v="Obsolete"/>
    <m/>
    <m/>
    <m/>
    <m/>
    <m/>
    <s v="pagarme"/>
    <s v="026297"/>
    <n v="3395397989"/>
    <n v="3395397989"/>
    <n v="541555"/>
    <n v="7358"/>
    <m/>
    <m/>
    <m/>
    <m/>
    <m/>
    <s v="2024-10-15 20:00:07Z"/>
    <m/>
    <m/>
    <s v="6FEB3558F8004F36841E837331063A1E"/>
    <s v="AD6DC4F158144CB1AAA53CC5C265CFC3"/>
    <m/>
    <n v="1"/>
    <m/>
    <s v="false"/>
    <n v="0"/>
    <s v="NA"/>
    <s v="NA"/>
    <s v="BRL"/>
    <m/>
    <s v="003002840"/>
    <s v="BRA"/>
    <s v="003002840"/>
    <m/>
    <s v="Faturado"/>
    <m/>
  </r>
  <r>
    <s v="Marketplace"/>
    <x v="228"/>
    <n v="514221"/>
    <d v="2024-10-15T00:00:00"/>
    <x v="228"/>
    <s v="Marluza "/>
    <s v="Da Rosa"/>
    <s v="00859041042"/>
    <s v="maluletras@yahoo.com.br"/>
    <n v="5555996955057"/>
    <s v="RS"/>
    <s v="Frederico Westphalen"/>
    <n v="5187081343305"/>
    <s v="residential"/>
    <s v="MARLUZA DA ROSA"/>
    <s v="Rua Assis Brasil"/>
    <n v="335"/>
    <s v="Apto 605"/>
    <s v="Itapagé"/>
    <m/>
    <s v="98400-000"/>
    <s v="Jadlog"/>
    <s v="PN Jadlog2"/>
    <s v="2024-10-28 08:00:00Z"/>
    <s v="9bd"/>
    <s v="Faturado"/>
    <s v="2024-10-17 09:24:31Z"/>
    <m/>
    <m/>
    <m/>
    <x v="1"/>
    <s v="Mastercard"/>
    <n v="1"/>
    <n v="103.61"/>
    <n v="1"/>
    <n v="1110"/>
    <s v="/10/76/79/89/"/>
    <x v="3"/>
    <x v="3"/>
    <n v="21.9"/>
    <n v="6.89"/>
    <s v="6.89"/>
    <s v="/gel-dental-natural-de-hortela-com-gengibre-e-melaleuca-90g/p"/>
    <m/>
    <m/>
    <m/>
    <m/>
    <s v="0.04"/>
    <n v="0"/>
    <s v="103.61"/>
    <s v="-169.89"/>
    <s v="Esquenta com 65% OFF, Primeira Compra, Frete grátis"/>
    <m/>
    <m/>
    <s v="06367100008783"/>
    <s v="tfddmr"/>
    <m/>
    <s v="Piatan"/>
    <s v="Obsolete"/>
    <m/>
    <m/>
    <m/>
    <m/>
    <m/>
    <s v="pagarme"/>
    <n v="887713"/>
    <n v="3394904233"/>
    <n v="3394904233"/>
    <n v="520048"/>
    <n v="2775"/>
    <m/>
    <m/>
    <m/>
    <m/>
    <m/>
    <s v="2024-10-15 18:23:37Z"/>
    <m/>
    <m/>
    <s v="AB991777FF4B49F58D2F75BBD4D80786"/>
    <s v="2E975A2087094B81AA090F1271456E4A"/>
    <m/>
    <n v="1"/>
    <m/>
    <s v="false"/>
    <n v="0"/>
    <s v="NA"/>
    <s v="NA"/>
    <s v="BRL"/>
    <m/>
    <s v="003002839"/>
    <s v="BRA"/>
    <s v="003002839"/>
    <m/>
    <s v="Faturado"/>
    <m/>
  </r>
  <r>
    <s v="Marketplace"/>
    <x v="228"/>
    <n v="514221"/>
    <d v="2024-10-15T00:00:00"/>
    <x v="228"/>
    <s v="Marluza "/>
    <s v="Da Rosa"/>
    <s v="00859041042"/>
    <s v="maluletras@yahoo.com.br"/>
    <n v="5555996955057"/>
    <s v="RS"/>
    <s v="Frederico Westphalen"/>
    <n v="5187081343305"/>
    <s v="residential"/>
    <s v="MARLUZA DA ROSA"/>
    <s v="Rua Assis Brasil"/>
    <n v="335"/>
    <s v="Apto 605"/>
    <s v="Itapagé"/>
    <m/>
    <s v="98400-000"/>
    <s v="Jadlog"/>
    <s v="PN Jadlog2"/>
    <s v="2024-10-28 08:00:00Z"/>
    <s v="9bd"/>
    <s v="Faturado"/>
    <s v="2024-10-17 09:24:31Z"/>
    <m/>
    <m/>
    <m/>
    <x v="1"/>
    <s v="Mastercard"/>
    <n v="1"/>
    <n v="103.61"/>
    <n v="1"/>
    <n v="142817"/>
    <s v="/10/76/80/92/"/>
    <x v="5"/>
    <x v="5"/>
    <n v="99.9"/>
    <n v="31.46"/>
    <s v="31.46"/>
    <s v="/deo-colonia-splash-cereja-do-cerrado-120ml/p"/>
    <m/>
    <m/>
    <m/>
    <m/>
    <s v="19.49"/>
    <n v="0"/>
    <s v="103.61"/>
    <s v="-169.89"/>
    <s v="Esquenta com 65% OFF, Primeira Compra, Frete grátis"/>
    <m/>
    <m/>
    <s v="06367100008783"/>
    <s v="tfddmr"/>
    <m/>
    <s v="Piatan"/>
    <s v="Obsolete"/>
    <m/>
    <m/>
    <m/>
    <m/>
    <m/>
    <s v="pagarme"/>
    <n v="887713"/>
    <n v="3394904233"/>
    <n v="3394904233"/>
    <n v="520048"/>
    <n v="2775"/>
    <m/>
    <m/>
    <m/>
    <m/>
    <m/>
    <s v="2024-10-15 18:23:37Z"/>
    <m/>
    <m/>
    <s v="AB991777FF4B49F58D2F75BBD4D80786"/>
    <s v="2E975A2087094B81AA090F1271456E4A"/>
    <m/>
    <n v="1"/>
    <m/>
    <s v="false"/>
    <n v="0"/>
    <s v="NA"/>
    <s v="NA"/>
    <s v="BRL"/>
    <m/>
    <s v="003002839"/>
    <s v="BRA"/>
    <s v="003002839"/>
    <m/>
    <s v="Faturado"/>
    <m/>
  </r>
  <r>
    <s v="Marketplace"/>
    <x v="228"/>
    <n v="514221"/>
    <d v="2024-10-15T00:00:00"/>
    <x v="228"/>
    <s v="Marluza "/>
    <s v="Da Rosa"/>
    <s v="00859041042"/>
    <s v="maluletras@yahoo.com.br"/>
    <n v="5555996955057"/>
    <s v="RS"/>
    <s v="Frederico Westphalen"/>
    <n v="5187081343305"/>
    <s v="residential"/>
    <s v="MARLUZA DA ROSA"/>
    <s v="Rua Assis Brasil"/>
    <n v="335"/>
    <s v="Apto 605"/>
    <s v="Itapagé"/>
    <m/>
    <s v="98400-000"/>
    <s v="Jadlog"/>
    <s v="PN Jadlog2"/>
    <s v="2024-10-28 08:00:00Z"/>
    <s v="9bd"/>
    <s v="Faturado"/>
    <s v="2024-10-17 09:24:31Z"/>
    <m/>
    <m/>
    <m/>
    <x v="1"/>
    <s v="Mastercard"/>
    <n v="1"/>
    <n v="103.61"/>
    <n v="1"/>
    <n v="1006"/>
    <s v="/10/76/79/89/"/>
    <x v="2"/>
    <x v="2"/>
    <n v="21.9"/>
    <n v="6.89"/>
    <s v="6.89"/>
    <s v="/gel-dental-natural-de-roma-e-melaleuca-90g/p"/>
    <m/>
    <m/>
    <m/>
    <m/>
    <s v="0.04"/>
    <n v="0"/>
    <s v="103.61"/>
    <s v="-169.89"/>
    <s v="Esquenta com 65% OFF, Primeira Compra, Frete grátis"/>
    <m/>
    <m/>
    <s v="06367100008783"/>
    <s v="tfddmr"/>
    <m/>
    <s v="Piatan"/>
    <s v="Obsolete"/>
    <m/>
    <m/>
    <m/>
    <m/>
    <m/>
    <s v="pagarme"/>
    <n v="887713"/>
    <n v="3394904233"/>
    <n v="3394904233"/>
    <n v="520048"/>
    <n v="2775"/>
    <m/>
    <m/>
    <m/>
    <m/>
    <m/>
    <s v="2024-10-15 18:23:37Z"/>
    <m/>
    <m/>
    <s v="AB991777FF4B49F58D2F75BBD4D80786"/>
    <s v="2E975A2087094B81AA090F1271456E4A"/>
    <m/>
    <n v="1"/>
    <m/>
    <s v="false"/>
    <n v="0"/>
    <s v="NA"/>
    <s v="NA"/>
    <s v="BRL"/>
    <m/>
    <s v="003002839"/>
    <s v="BRA"/>
    <s v="003002839"/>
    <m/>
    <s v="Faturado"/>
    <m/>
  </r>
  <r>
    <s v="Marketplace"/>
    <x v="228"/>
    <n v="514221"/>
    <d v="2024-10-15T00:00:00"/>
    <x v="228"/>
    <s v="Marluza "/>
    <s v="Da Rosa"/>
    <s v="00859041042"/>
    <s v="maluletras@yahoo.com.br"/>
    <n v="5555996955057"/>
    <s v="RS"/>
    <s v="Frederico Westphalen"/>
    <n v="5187081343305"/>
    <s v="residential"/>
    <s v="MARLUZA DA ROSA"/>
    <s v="Rua Assis Brasil"/>
    <n v="335"/>
    <s v="Apto 605"/>
    <s v="Itapagé"/>
    <m/>
    <s v="98400-000"/>
    <s v="Jadlog"/>
    <s v="PN Jadlog2"/>
    <s v="2024-10-28 08:00:00Z"/>
    <s v="9bd"/>
    <s v="Faturado"/>
    <s v="2024-10-17 09:24:31Z"/>
    <m/>
    <m/>
    <m/>
    <x v="1"/>
    <s v="Mastercard"/>
    <n v="1"/>
    <n v="103.61"/>
    <n v="1"/>
    <n v="1403"/>
    <s v="/10/76/79/88/"/>
    <x v="19"/>
    <x v="19"/>
    <n v="29.9"/>
    <n v="26.91"/>
    <s v="26.91"/>
    <s v="/desodorante-roll-on-feminino-75ml/p"/>
    <m/>
    <m/>
    <m/>
    <m/>
    <s v="0.04"/>
    <n v="0"/>
    <s v="103.61"/>
    <s v="-169.89"/>
    <s v="Esquenta com 65% OFF, Primeira Compra, Frete grátis"/>
    <m/>
    <m/>
    <s v="06367100008783"/>
    <s v="tfddmr"/>
    <m/>
    <s v="Piatan"/>
    <s v="Obsolete"/>
    <m/>
    <m/>
    <m/>
    <m/>
    <m/>
    <s v="pagarme"/>
    <n v="887713"/>
    <n v="3394904233"/>
    <n v="3394904233"/>
    <n v="520048"/>
    <n v="2775"/>
    <m/>
    <m/>
    <m/>
    <m/>
    <m/>
    <s v="2024-10-15 18:23:37Z"/>
    <m/>
    <m/>
    <s v="AB991777FF4B49F58D2F75BBD4D80786"/>
    <s v="2E975A2087094B81AA090F1271456E4A"/>
    <m/>
    <n v="1"/>
    <m/>
    <s v="false"/>
    <n v="0"/>
    <s v="NA"/>
    <s v="NA"/>
    <s v="BRL"/>
    <m/>
    <s v="003002839"/>
    <s v="BRA"/>
    <s v="003002839"/>
    <m/>
    <s v="Faturado"/>
    <m/>
  </r>
  <r>
    <s v="Marketplace"/>
    <x v="228"/>
    <n v="514221"/>
    <d v="2024-10-15T00:00:00"/>
    <x v="228"/>
    <s v="Marluza "/>
    <s v="Da Rosa"/>
    <s v="00859041042"/>
    <s v="maluletras@yahoo.com.br"/>
    <n v="5555996955057"/>
    <s v="RS"/>
    <s v="Frederico Westphalen"/>
    <n v="5187081343305"/>
    <s v="residential"/>
    <s v="MARLUZA DA ROSA"/>
    <s v="Rua Assis Brasil"/>
    <n v="335"/>
    <s v="Apto 605"/>
    <s v="Itapagé"/>
    <m/>
    <s v="98400-000"/>
    <s v="Jadlog"/>
    <s v="PN Jadlog2"/>
    <s v="2024-10-28 08:00:00Z"/>
    <s v="9bd"/>
    <s v="Faturado"/>
    <s v="2024-10-17 09:24:31Z"/>
    <m/>
    <m/>
    <m/>
    <x v="1"/>
    <s v="Mastercard"/>
    <n v="1"/>
    <n v="103.61"/>
    <n v="1"/>
    <n v="61030"/>
    <s v="/10/76/80/92/"/>
    <x v="11"/>
    <x v="11"/>
    <n v="99.9"/>
    <n v="31.46"/>
    <s v="31.46"/>
    <s v="/deo-colonia-splash-pitanga-120ml-piatan/p"/>
    <m/>
    <m/>
    <m/>
    <m/>
    <s v="19.49"/>
    <n v="0"/>
    <s v="103.61"/>
    <s v="-169.89"/>
    <s v="Esquenta com 65% OFF, Primeira Compra, Frete grátis"/>
    <m/>
    <m/>
    <s v="06367100008783"/>
    <s v="tfddmr"/>
    <m/>
    <s v="Piatan"/>
    <s v="Obsolete"/>
    <m/>
    <m/>
    <m/>
    <m/>
    <m/>
    <s v="pagarme"/>
    <n v="887713"/>
    <n v="3394904233"/>
    <n v="3394904233"/>
    <n v="520048"/>
    <n v="2775"/>
    <m/>
    <m/>
    <m/>
    <m/>
    <m/>
    <s v="2024-10-15 18:23:37Z"/>
    <m/>
    <m/>
    <s v="AB991777FF4B49F58D2F75BBD4D80786"/>
    <s v="2E975A2087094B81AA090F1271456E4A"/>
    <m/>
    <n v="1"/>
    <m/>
    <s v="false"/>
    <n v="0"/>
    <s v="NA"/>
    <s v="NA"/>
    <s v="BRL"/>
    <m/>
    <s v="003002839"/>
    <s v="BRA"/>
    <s v="003002839"/>
    <m/>
    <s v="Faturado"/>
    <m/>
  </r>
  <r>
    <s v="Marketplace"/>
    <x v="229"/>
    <n v="514219"/>
    <d v="2024-10-15T00:00:00"/>
    <x v="229"/>
    <s v="LENIR"/>
    <s v="Seben"/>
    <n v="40612554015"/>
    <s v="lenir_cerezerseben@yahoo.com.br"/>
    <n v="554535652165"/>
    <s v="PR"/>
    <s v="São Miguel do Iguaçu"/>
    <n v="5134418399676"/>
    <s v="residential"/>
    <s v="LENIR CEREZER SEBEN"/>
    <s v="Avenida Willy Barth"/>
    <n v="388"/>
    <s v="Casa"/>
    <s v="Centro"/>
    <m/>
    <s v="85877-000"/>
    <s v="Jadlog"/>
    <s v="PN Jadlog2"/>
    <s v="2024-10-29 17:56:54Z"/>
    <s v="10bd"/>
    <s v="Faturado"/>
    <s v="2024-10-17 09:24:28Z"/>
    <m/>
    <m/>
    <m/>
    <x v="0"/>
    <s v="Mastercard"/>
    <n v="5"/>
    <n v="269.7"/>
    <n v="1"/>
    <n v="2502"/>
    <s v="/10/76/78/99/"/>
    <x v="26"/>
    <x v="26"/>
    <n v="62.9"/>
    <n v="62.9"/>
    <s v="62.9"/>
    <s v="/shampoo-piatan-proteina-de-arroz-e-xilitol-300ml/p"/>
    <m/>
    <m/>
    <m/>
    <m/>
    <s v="13.08"/>
    <n v="0"/>
    <s v="269.7"/>
    <n v="0"/>
    <s v="Frete grátis"/>
    <m/>
    <m/>
    <s v="06367100008782"/>
    <s v="tfddmr"/>
    <m/>
    <s v="Piatan"/>
    <s v="Obsolete"/>
    <m/>
    <m/>
    <m/>
    <m/>
    <m/>
    <s v="pagarme"/>
    <n v="989970"/>
    <n v="3394747873"/>
    <n v="3394747873"/>
    <n v="534696"/>
    <n v="6091"/>
    <m/>
    <m/>
    <m/>
    <m/>
    <m/>
    <s v="2024-10-15 17:56:53Z"/>
    <m/>
    <m/>
    <s v="E3C9B558ED89472EB2D67D1ECD2901FA"/>
    <s v="5CB1D26DEB6E4B3BA8BC84226E0A596E"/>
    <m/>
    <n v="1"/>
    <m/>
    <s v="false"/>
    <n v="0"/>
    <s v="NA"/>
    <s v="NA"/>
    <s v="BRL"/>
    <m/>
    <s v="003002838"/>
    <s v="BRA"/>
    <s v="003002838"/>
    <m/>
    <s v="Faturado"/>
    <m/>
  </r>
  <r>
    <s v="Marketplace"/>
    <x v="229"/>
    <n v="514219"/>
    <d v="2024-10-15T00:00:00"/>
    <x v="229"/>
    <s v="LENIR"/>
    <s v="Seben"/>
    <n v="40612554015"/>
    <s v="lenir_cerezerseben@yahoo.com.br"/>
    <n v="554535652165"/>
    <s v="PR"/>
    <s v="São Miguel do Iguaçu"/>
    <n v="5134418399676"/>
    <s v="residential"/>
    <s v="LENIR CEREZER SEBEN"/>
    <s v="Avenida Willy Barth"/>
    <n v="388"/>
    <s v="Casa"/>
    <s v="Centro"/>
    <m/>
    <s v="85877-000"/>
    <s v="Jadlog"/>
    <s v="PN Jadlog2"/>
    <s v="2024-10-29 17:56:54Z"/>
    <s v="10bd"/>
    <s v="Faturado"/>
    <s v="2024-10-17 09:24:28Z"/>
    <m/>
    <m/>
    <m/>
    <x v="0"/>
    <s v="Mastercard"/>
    <n v="5"/>
    <n v="269.7"/>
    <n v="1"/>
    <n v="2500"/>
    <s v="/10/76/78/99/"/>
    <x v="27"/>
    <x v="27"/>
    <n v="56.9"/>
    <n v="56.9"/>
    <s v="56.9"/>
    <s v="/condicionador-proteina-de-arroz-e-xilitol-300ml/p"/>
    <m/>
    <m/>
    <m/>
    <m/>
    <s v="12.91"/>
    <n v="0"/>
    <s v="269.7"/>
    <n v="0"/>
    <s v="Frete grátis"/>
    <m/>
    <m/>
    <s v="06367100008782"/>
    <s v="tfddmr"/>
    <m/>
    <s v="Piatan"/>
    <s v="Obsolete"/>
    <m/>
    <m/>
    <m/>
    <m/>
    <m/>
    <s v="pagarme"/>
    <n v="989970"/>
    <n v="3394747873"/>
    <n v="3394747873"/>
    <n v="534696"/>
    <n v="6091"/>
    <m/>
    <m/>
    <m/>
    <m/>
    <m/>
    <s v="2024-10-15 17:56:53Z"/>
    <m/>
    <m/>
    <s v="E3C9B558ED89472EB2D67D1ECD2901FA"/>
    <s v="5CB1D26DEB6E4B3BA8BC84226E0A596E"/>
    <m/>
    <n v="1"/>
    <m/>
    <s v="false"/>
    <n v="0"/>
    <s v="NA"/>
    <s v="NA"/>
    <s v="BRL"/>
    <m/>
    <s v="003002838"/>
    <s v="BRA"/>
    <s v="003002838"/>
    <m/>
    <s v="Faturado"/>
    <m/>
  </r>
  <r>
    <s v="Marketplace"/>
    <x v="229"/>
    <n v="514219"/>
    <d v="2024-10-15T00:00:00"/>
    <x v="229"/>
    <s v="LENIR"/>
    <s v="Seben"/>
    <n v="40612554015"/>
    <s v="lenir_cerezerseben@yahoo.com.br"/>
    <n v="554535652165"/>
    <s v="PR"/>
    <s v="São Miguel do Iguaçu"/>
    <n v="5134418399676"/>
    <s v="residential"/>
    <s v="LENIR CEREZER SEBEN"/>
    <s v="Avenida Willy Barth"/>
    <n v="388"/>
    <s v="Casa"/>
    <s v="Centro"/>
    <m/>
    <s v="85877-000"/>
    <s v="Jadlog"/>
    <s v="PN Jadlog2"/>
    <s v="2024-10-29 17:56:54Z"/>
    <s v="10bd"/>
    <s v="Faturado"/>
    <s v="2024-10-17 09:24:28Z"/>
    <m/>
    <m/>
    <m/>
    <x v="0"/>
    <s v="Mastercard"/>
    <n v="5"/>
    <n v="269.7"/>
    <n v="1"/>
    <n v="142818"/>
    <s v="/10/76/82/102/"/>
    <x v="32"/>
    <x v="32"/>
    <n v="149.9"/>
    <n v="149.9"/>
    <s v="149.9"/>
    <s v="/creme-noturno-resveratrol-45g/p"/>
    <m/>
    <m/>
    <m/>
    <m/>
    <s v="13.08"/>
    <n v="0"/>
    <s v="269.7"/>
    <n v="0"/>
    <s v="Frete grátis"/>
    <m/>
    <m/>
    <s v="06367100008782"/>
    <s v="tfddmr"/>
    <m/>
    <s v="Piatan"/>
    <s v="Obsolete"/>
    <m/>
    <m/>
    <m/>
    <m/>
    <m/>
    <s v="pagarme"/>
    <n v="989970"/>
    <n v="3394747873"/>
    <n v="3394747873"/>
    <n v="534696"/>
    <n v="6091"/>
    <m/>
    <m/>
    <m/>
    <m/>
    <m/>
    <s v="2024-10-15 17:56:53Z"/>
    <m/>
    <m/>
    <s v="E3C9B558ED89472EB2D67D1ECD2901FA"/>
    <s v="5CB1D26DEB6E4B3BA8BC84226E0A596E"/>
    <m/>
    <n v="1"/>
    <m/>
    <s v="false"/>
    <n v="0"/>
    <s v="NA"/>
    <s v="NA"/>
    <s v="BRL"/>
    <m/>
    <s v="003002838"/>
    <s v="BRA"/>
    <s v="003002838"/>
    <m/>
    <s v="Faturado"/>
    <m/>
  </r>
  <r>
    <s v="Marketplace"/>
    <x v="230"/>
    <n v="514217"/>
    <d v="2024-10-15T00:00:00"/>
    <x v="230"/>
    <s v="Paloma"/>
    <s v="Araujo"/>
    <n v="32506701893"/>
    <s v="paloma.ribeiroaraujo@hotmail.com"/>
    <n v="5514997083352"/>
    <s v="SP"/>
    <s v="Jaú"/>
    <n v="5187054927201"/>
    <s v="residential"/>
    <s v="Paloma Araujo"/>
    <s v="Rua José Ferraz Camargo Penteado"/>
    <n v="305"/>
    <s v="Casa"/>
    <s v="Jardim Netinho Prado"/>
    <m/>
    <s v="17208-100"/>
    <s v="PAC"/>
    <s v="PN Correios PAC"/>
    <s v="2024-10-23 16:03:55Z"/>
    <s v="6bd"/>
    <s v="Faturado"/>
    <s v="2024-10-17 09:24:29Z"/>
    <s v="cpc"/>
    <s v="meta"/>
    <s v="[GE] [Vendas] Categorias do site - Catálogo"/>
    <x v="0"/>
    <s v="Pix"/>
    <n v="1"/>
    <n v="137.97999999999999"/>
    <n v="1"/>
    <n v="143028"/>
    <s v="/10/76/82/96/"/>
    <x v="13"/>
    <x v="13"/>
    <n v="129.9"/>
    <n v="116.91"/>
    <s v="116.91"/>
    <s v="/protetor-solar-facial-mineral-sunveg-fps-70-bege-claro-50ml/p"/>
    <m/>
    <m/>
    <m/>
    <m/>
    <s v="7.36"/>
    <n v="0"/>
    <s v="137.98"/>
    <s v="-45.81"/>
    <s v="A Vista, Frete grátis, Esquenta com 65% OFF"/>
    <m/>
    <m/>
    <s v="AK565669345BR"/>
    <s v="tfddmr"/>
    <m/>
    <s v="Piatan"/>
    <s v="Obsolete"/>
    <m/>
    <m/>
    <m/>
    <m/>
    <m/>
    <s v="pagarme"/>
    <m/>
    <n v="3394119446"/>
    <m/>
    <m/>
    <m/>
    <m/>
    <m/>
    <m/>
    <m/>
    <m/>
    <s v="2024-10-15 16:03:54Z"/>
    <m/>
    <m/>
    <s v="B73AAAC5831443248F00C900A3FD63BF"/>
    <s v="5B059C82BC90411FBA493B5165707F62"/>
    <m/>
    <n v="1"/>
    <m/>
    <s v="false"/>
    <n v="0"/>
    <s v="NA"/>
    <s v="NA"/>
    <s v="BRL"/>
    <m/>
    <s v="003002848"/>
    <s v="BRA"/>
    <s v="003002848"/>
    <m/>
    <s v="Faturado"/>
    <m/>
  </r>
  <r>
    <s v="Marketplace"/>
    <x v="230"/>
    <n v="514217"/>
    <d v="2024-10-15T00:00:00"/>
    <x v="230"/>
    <s v="Paloma"/>
    <s v="Araujo"/>
    <n v="32506701893"/>
    <s v="paloma.ribeiroaraujo@hotmail.com"/>
    <n v="5514997083352"/>
    <s v="SP"/>
    <s v="Jaú"/>
    <n v="5187054927201"/>
    <s v="residential"/>
    <s v="Paloma Araujo"/>
    <s v="Rua José Ferraz Camargo Penteado"/>
    <n v="305"/>
    <s v="Casa"/>
    <s v="Jardim Netinho Prado"/>
    <m/>
    <s v="17208-100"/>
    <s v="PAC"/>
    <s v="PN Correios PAC"/>
    <s v="2024-10-23 16:03:55Z"/>
    <s v="6bd"/>
    <s v="Faturado"/>
    <s v="2024-10-17 09:24:29Z"/>
    <s v="cpc"/>
    <s v="meta"/>
    <s v="[GE] [Vendas] Categorias do site - Catálogo"/>
    <x v="0"/>
    <s v="Pix"/>
    <n v="1"/>
    <n v="137.97999999999999"/>
    <n v="1"/>
    <n v="142807"/>
    <s v="/10/76/82/96/"/>
    <x v="15"/>
    <x v="15"/>
    <n v="6.99"/>
    <n v="6.29"/>
    <s v="6.29"/>
    <s v="/mini-protetor-facial-sunveg-5g/p"/>
    <m/>
    <m/>
    <m/>
    <m/>
    <s v="7.27"/>
    <n v="0"/>
    <s v="137.98"/>
    <s v="-45.81"/>
    <s v="A Vista, Frete grátis, Esquenta com 65% OFF"/>
    <m/>
    <m/>
    <s v="AK565669345BR"/>
    <s v="tfddmr"/>
    <m/>
    <s v="Piatan"/>
    <s v="Obsolete"/>
    <m/>
    <m/>
    <m/>
    <m/>
    <m/>
    <s v="pagarme"/>
    <m/>
    <n v="3394119446"/>
    <m/>
    <m/>
    <m/>
    <m/>
    <m/>
    <m/>
    <m/>
    <m/>
    <s v="2024-10-15 16:03:54Z"/>
    <m/>
    <m/>
    <s v="B73AAAC5831443248F00C900A3FD63BF"/>
    <s v="5B059C82BC90411FBA493B5165707F62"/>
    <m/>
    <n v="1"/>
    <m/>
    <s v="false"/>
    <n v="0"/>
    <s v="NA"/>
    <s v="NA"/>
    <s v="BRL"/>
    <m/>
    <s v="003002848"/>
    <s v="BRA"/>
    <s v="003002848"/>
    <m/>
    <s v="Faturado"/>
    <m/>
  </r>
  <r>
    <s v="Marketplace"/>
    <x v="230"/>
    <n v="514217"/>
    <d v="2024-10-15T00:00:00"/>
    <x v="230"/>
    <s v="Paloma"/>
    <s v="Araujo"/>
    <n v="32506701893"/>
    <s v="paloma.ribeiroaraujo@hotmail.com"/>
    <n v="5514997083352"/>
    <s v="SP"/>
    <s v="Jaú"/>
    <n v="5187054927201"/>
    <s v="residential"/>
    <s v="Paloma Araujo"/>
    <s v="Rua José Ferraz Camargo Penteado"/>
    <n v="305"/>
    <s v="Casa"/>
    <s v="Jardim Netinho Prado"/>
    <m/>
    <s v="17208-100"/>
    <s v="PAC"/>
    <s v="PN Correios PAC"/>
    <s v="2024-10-23 16:03:55Z"/>
    <s v="6bd"/>
    <s v="Faturado"/>
    <s v="2024-10-17 09:24:29Z"/>
    <s v="cpc"/>
    <s v="meta"/>
    <s v="[GE] [Vendas] Categorias do site - Catálogo"/>
    <x v="0"/>
    <s v="Pix"/>
    <n v="1"/>
    <n v="137.97999999999999"/>
    <n v="1"/>
    <n v="5101"/>
    <s v="/10/76/82/222/"/>
    <x v="9"/>
    <x v="9"/>
    <n v="46.9"/>
    <n v="14.78"/>
    <s v="14.78"/>
    <s v="/creme-emoliente-para-barbear-do-rui-80g/p"/>
    <m/>
    <m/>
    <m/>
    <m/>
    <s v="7.27"/>
    <n v="0"/>
    <s v="137.98"/>
    <s v="-45.81"/>
    <s v="A Vista, Frete grátis, Esquenta com 65% OFF"/>
    <m/>
    <m/>
    <s v="AK565669345BR"/>
    <s v="tfddmr"/>
    <m/>
    <s v="Piatan"/>
    <s v="Obsolete"/>
    <m/>
    <m/>
    <m/>
    <m/>
    <m/>
    <s v="pagarme"/>
    <m/>
    <n v="3394119446"/>
    <m/>
    <m/>
    <m/>
    <m/>
    <m/>
    <m/>
    <m/>
    <m/>
    <s v="2024-10-15 16:03:54Z"/>
    <m/>
    <m/>
    <s v="B73AAAC5831443248F00C900A3FD63BF"/>
    <s v="5B059C82BC90411FBA493B5165707F62"/>
    <m/>
    <n v="1"/>
    <m/>
    <s v="false"/>
    <n v="0"/>
    <s v="NA"/>
    <s v="NA"/>
    <s v="BRL"/>
    <m/>
    <s v="003002848"/>
    <s v="BRA"/>
    <s v="003002848"/>
    <m/>
    <s v="Faturado"/>
    <m/>
  </r>
  <r>
    <s v="Marketplace"/>
    <x v="231"/>
    <n v="514209"/>
    <d v="2024-10-15T00:00:00"/>
    <x v="231"/>
    <s v="Christiane"/>
    <s v="Diez"/>
    <n v="34515656848"/>
    <s v="chrispaschoall@hotmail.com"/>
    <n v="5517991982276"/>
    <s v="SP"/>
    <s v="São Paulo"/>
    <n v="5187032063490"/>
    <s v="residential"/>
    <s v="Christiane Diez"/>
    <s v="Avenida Interlagos"/>
    <n v="1601"/>
    <s v="Gama 2 Ap 27"/>
    <s v="Jardim Marajoara"/>
    <m/>
    <s v="04660-002"/>
    <s v="Jadlog"/>
    <s v="PN Jadlog"/>
    <s v="2024-10-18 13:49:52Z"/>
    <s v="3bd"/>
    <s v="Faturado"/>
    <s v="2024-10-17 09:24:26Z"/>
    <s v="cpc_institucional"/>
    <s v="google"/>
    <m/>
    <x v="1"/>
    <s v="Mastercard"/>
    <n v="5"/>
    <n v="153.59"/>
    <n v="1"/>
    <n v="142792"/>
    <s v="/10/76/78/100/"/>
    <x v="38"/>
    <x v="38"/>
    <n v="56.9"/>
    <n v="51.21"/>
    <s v="51.21"/>
    <s v="/condicionador-de-rambutan-biotina-300ml/p"/>
    <m/>
    <m/>
    <m/>
    <m/>
    <s v="4.96"/>
    <n v="0"/>
    <s v="153.59"/>
    <s v="-56.01"/>
    <s v="Primeira Compra, Frete grátis, Esquenta com 65% OFF"/>
    <m/>
    <m/>
    <s v="06367100008781"/>
    <s v="tfddmr"/>
    <m/>
    <s v="Piatan"/>
    <s v="Obsolete"/>
    <m/>
    <m/>
    <m/>
    <m/>
    <m/>
    <s v="pagarme"/>
    <n v="495867"/>
    <n v="3393573518"/>
    <n v="3393573518"/>
    <n v="558120"/>
    <n v="6557"/>
    <m/>
    <m/>
    <m/>
    <m/>
    <m/>
    <s v="2024-10-15 13:50:00Z"/>
    <m/>
    <m/>
    <s v="7EDDB9B2A31A4780B291901650FA58CB"/>
    <s v="36AC7F4D3A444658BE482FE7DB72C96B"/>
    <m/>
    <n v="1"/>
    <m/>
    <s v="false"/>
    <n v="0"/>
    <s v="NA"/>
    <s v="NA"/>
    <s v="BRL"/>
    <m/>
    <s v="003002837"/>
    <s v="BRA"/>
    <s v="003002837"/>
    <m/>
    <s v="Faturado"/>
    <m/>
  </r>
  <r>
    <s v="Marketplace"/>
    <x v="231"/>
    <n v="514209"/>
    <d v="2024-10-15T00:00:00"/>
    <x v="231"/>
    <s v="Christiane"/>
    <s v="Diez"/>
    <n v="34515656848"/>
    <s v="chrispaschoall@hotmail.com"/>
    <n v="5517991982276"/>
    <s v="SP"/>
    <s v="São Paulo"/>
    <n v="5187032063490"/>
    <s v="residential"/>
    <s v="Christiane Diez"/>
    <s v="Avenida Interlagos"/>
    <n v="1601"/>
    <s v="Gama 2 Ap 27"/>
    <s v="Jardim Marajoara"/>
    <m/>
    <s v="04660-002"/>
    <s v="Jadlog"/>
    <s v="PN Jadlog"/>
    <s v="2024-10-18 13:49:52Z"/>
    <s v="3bd"/>
    <s v="Faturado"/>
    <s v="2024-10-17 09:24:26Z"/>
    <s v="cpc_institucional"/>
    <s v="google"/>
    <m/>
    <x v="1"/>
    <s v="Mastercard"/>
    <n v="5"/>
    <n v="153.59"/>
    <n v="1"/>
    <n v="142793"/>
    <s v="/10/76/78/100/"/>
    <x v="16"/>
    <x v="16"/>
    <n v="62.9"/>
    <n v="56.61"/>
    <s v="56.61"/>
    <s v="/shampoo-de-rambutan-biotina-300ml/p"/>
    <m/>
    <m/>
    <m/>
    <m/>
    <s v="5.02"/>
    <n v="0"/>
    <s v="153.59"/>
    <s v="-56.01"/>
    <s v="Primeira Compra, Frete grátis, Esquenta com 65% OFF"/>
    <m/>
    <m/>
    <s v="06367100008781"/>
    <s v="tfddmr"/>
    <m/>
    <s v="Piatan"/>
    <s v="Obsolete"/>
    <m/>
    <m/>
    <m/>
    <m/>
    <m/>
    <s v="pagarme"/>
    <n v="495867"/>
    <n v="3393573518"/>
    <n v="3393573518"/>
    <n v="558120"/>
    <n v="6557"/>
    <m/>
    <m/>
    <m/>
    <m/>
    <m/>
    <s v="2024-10-15 13:50:00Z"/>
    <m/>
    <m/>
    <s v="7EDDB9B2A31A4780B291901650FA58CB"/>
    <s v="36AC7F4D3A444658BE482FE7DB72C96B"/>
    <m/>
    <n v="1"/>
    <m/>
    <s v="false"/>
    <n v="0"/>
    <s v="NA"/>
    <s v="NA"/>
    <s v="BRL"/>
    <m/>
    <s v="003002837"/>
    <s v="BRA"/>
    <s v="003002837"/>
    <m/>
    <s v="Faturado"/>
    <m/>
  </r>
  <r>
    <s v="Marketplace"/>
    <x v="231"/>
    <n v="514209"/>
    <d v="2024-10-15T00:00:00"/>
    <x v="231"/>
    <s v="Christiane"/>
    <s v="Diez"/>
    <n v="34515656848"/>
    <s v="chrispaschoall@hotmail.com"/>
    <n v="5517991982276"/>
    <s v="SP"/>
    <s v="São Paulo"/>
    <n v="5187032063490"/>
    <s v="residential"/>
    <s v="Christiane Diez"/>
    <s v="Avenida Interlagos"/>
    <n v="1601"/>
    <s v="Gama 2 Ap 27"/>
    <s v="Jardim Marajoara"/>
    <m/>
    <s v="04660-002"/>
    <s v="Jadlog"/>
    <s v="PN Jadlog"/>
    <s v="2024-10-18 13:49:52Z"/>
    <s v="3bd"/>
    <s v="Faturado"/>
    <s v="2024-10-17 09:24:26Z"/>
    <s v="cpc_institucional"/>
    <s v="google"/>
    <m/>
    <x v="1"/>
    <s v="Mastercard"/>
    <n v="5"/>
    <n v="153.59"/>
    <n v="1"/>
    <n v="2103"/>
    <s v="/10/76/78/221/"/>
    <x v="14"/>
    <x v="14"/>
    <n v="59.9"/>
    <n v="18.86"/>
    <s v="18.86"/>
    <s v="/mascara-capilar-detox-piatan-280g/p"/>
    <m/>
    <m/>
    <m/>
    <m/>
    <s v="5.03"/>
    <n v="0"/>
    <s v="153.59"/>
    <s v="-56.01"/>
    <s v="Primeira Compra, Frete grátis, Esquenta com 65% OFF"/>
    <m/>
    <m/>
    <s v="06367100008781"/>
    <s v="tfddmr"/>
    <m/>
    <s v="Piatan"/>
    <s v="Obsolete"/>
    <m/>
    <m/>
    <m/>
    <m/>
    <m/>
    <s v="pagarme"/>
    <n v="495867"/>
    <n v="3393573518"/>
    <n v="3393573518"/>
    <n v="558120"/>
    <n v="6557"/>
    <m/>
    <m/>
    <m/>
    <m/>
    <m/>
    <s v="2024-10-15 13:50:00Z"/>
    <m/>
    <m/>
    <s v="7EDDB9B2A31A4780B291901650FA58CB"/>
    <s v="36AC7F4D3A444658BE482FE7DB72C96B"/>
    <m/>
    <n v="1"/>
    <m/>
    <s v="false"/>
    <n v="0"/>
    <s v="NA"/>
    <s v="NA"/>
    <s v="BRL"/>
    <m/>
    <s v="003002837"/>
    <s v="BRA"/>
    <s v="003002837"/>
    <m/>
    <s v="Faturado"/>
    <m/>
  </r>
  <r>
    <s v="Marketplace"/>
    <x v="231"/>
    <n v="514209"/>
    <d v="2024-10-15T00:00:00"/>
    <x v="231"/>
    <s v="Christiane"/>
    <s v="Diez"/>
    <n v="34515656848"/>
    <s v="chrispaschoall@hotmail.com"/>
    <n v="5517991982276"/>
    <s v="SP"/>
    <s v="São Paulo"/>
    <n v="5187032063490"/>
    <s v="residential"/>
    <s v="Christiane Diez"/>
    <s v="Avenida Interlagos"/>
    <n v="1601"/>
    <s v="Gama 2 Ap 27"/>
    <s v="Jardim Marajoara"/>
    <m/>
    <s v="04660-002"/>
    <s v="Jadlog"/>
    <s v="PN Jadlog"/>
    <s v="2024-10-18 13:49:52Z"/>
    <s v="3bd"/>
    <s v="Faturado"/>
    <s v="2024-10-17 09:24:26Z"/>
    <s v="cpc_institucional"/>
    <s v="google"/>
    <m/>
    <x v="1"/>
    <s v="Mastercard"/>
    <n v="5"/>
    <n v="153.59"/>
    <n v="1"/>
    <n v="1403"/>
    <s v="/10/76/79/88/"/>
    <x v="19"/>
    <x v="19"/>
    <n v="29.9"/>
    <n v="26.91"/>
    <s v="26.91"/>
    <s v="/desodorante-roll-on-feminino-75ml/p"/>
    <m/>
    <m/>
    <m/>
    <m/>
    <s v="5.03"/>
    <n v="0"/>
    <s v="153.59"/>
    <s v="-56.01"/>
    <s v="Primeira Compra, Frete grátis, Esquenta com 65% OFF"/>
    <m/>
    <m/>
    <s v="06367100008781"/>
    <s v="tfddmr"/>
    <m/>
    <s v="Piatan"/>
    <s v="Obsolete"/>
    <m/>
    <m/>
    <m/>
    <m/>
    <m/>
    <s v="pagarme"/>
    <n v="495867"/>
    <n v="3393573518"/>
    <n v="3393573518"/>
    <n v="558120"/>
    <n v="6557"/>
    <m/>
    <m/>
    <m/>
    <m/>
    <m/>
    <s v="2024-10-15 13:50:00Z"/>
    <m/>
    <m/>
    <s v="7EDDB9B2A31A4780B291901650FA58CB"/>
    <s v="36AC7F4D3A444658BE482FE7DB72C96B"/>
    <m/>
    <n v="1"/>
    <m/>
    <s v="false"/>
    <n v="0"/>
    <s v="NA"/>
    <s v="NA"/>
    <s v="BRL"/>
    <m/>
    <s v="003002837"/>
    <s v="BRA"/>
    <s v="003002837"/>
    <m/>
    <s v="Faturado"/>
    <m/>
  </r>
  <r>
    <s v="Marketplace"/>
    <x v="232"/>
    <n v="514203"/>
    <d v="2024-10-15T00:00:00"/>
    <x v="232"/>
    <s v="Paulo Giovani"/>
    <s v="Vertejo Moraes"/>
    <n v="12873069694"/>
    <s v="paulogiovanigejf@gmail.com"/>
    <n v="5532999215661"/>
    <s v="MG"/>
    <s v="Recreio"/>
    <n v="5187021052059"/>
    <s v="residential"/>
    <s v="Paulo Giovani Vertejo Moraes"/>
    <s v="Rua Tenente Joaquim Pereira"/>
    <n v="88"/>
    <m/>
    <s v="Botafogo"/>
    <m/>
    <s v="36740-000"/>
    <s v="PAC"/>
    <s v="PN Correios PAC"/>
    <s v="2024-10-28 12:50:42Z"/>
    <s v="9bd"/>
    <s v="Faturado"/>
    <s v="2024-10-17 09:24:21Z"/>
    <s v="cpc"/>
    <s v="google"/>
    <m/>
    <x v="0"/>
    <s v="Pix"/>
    <n v="1"/>
    <n v="115.14"/>
    <n v="1"/>
    <n v="61030"/>
    <s v="/10/76/80/92/"/>
    <x v="11"/>
    <x v="11"/>
    <n v="99.9"/>
    <n v="31.46"/>
    <s v="31.46"/>
    <s v="/deo-colonia-splash-pitanga-120ml-piatan/p"/>
    <m/>
    <m/>
    <m/>
    <m/>
    <s v="25.26"/>
    <s v="25.26"/>
    <s v="115.14"/>
    <s v="-74.92"/>
    <s v="Esquenta com 65% OFF, A Vista"/>
    <m/>
    <m/>
    <s v="AK565668101BR"/>
    <s v="tfddmr"/>
    <m/>
    <s v="Piatan"/>
    <s v="Obsolete"/>
    <m/>
    <m/>
    <m/>
    <m/>
    <m/>
    <s v="pagarme"/>
    <m/>
    <n v="3393332324"/>
    <m/>
    <m/>
    <m/>
    <m/>
    <m/>
    <m/>
    <m/>
    <m/>
    <s v="2024-10-15 12:50:47Z"/>
    <m/>
    <m/>
    <s v="F522F0BC01F745BF82895C514BD38F9F"/>
    <s v="31ADF74ABA3844F1925E93AD91C5600F"/>
    <m/>
    <n v="1"/>
    <m/>
    <s v="false"/>
    <n v="0"/>
    <s v="NA"/>
    <s v="NA"/>
    <s v="BRL"/>
    <m/>
    <s v="003002846"/>
    <s v="BRA"/>
    <s v="003002846"/>
    <m/>
    <s v="Faturado"/>
    <m/>
  </r>
  <r>
    <s v="Marketplace"/>
    <x v="232"/>
    <n v="514203"/>
    <d v="2024-10-15T00:00:00"/>
    <x v="232"/>
    <s v="Paulo Giovani"/>
    <s v="Vertejo Moraes"/>
    <n v="12873069694"/>
    <s v="paulogiovanigejf@gmail.com"/>
    <n v="5532999215661"/>
    <s v="MG"/>
    <s v="Recreio"/>
    <n v="5187021052059"/>
    <s v="residential"/>
    <s v="Paulo Giovani Vertejo Moraes"/>
    <s v="Rua Tenente Joaquim Pereira"/>
    <n v="88"/>
    <m/>
    <s v="Botafogo"/>
    <m/>
    <s v="36740-000"/>
    <s v="PAC"/>
    <s v="PN Correios PAC"/>
    <s v="2024-10-28 12:50:42Z"/>
    <s v="9bd"/>
    <s v="Faturado"/>
    <s v="2024-10-17 09:24:21Z"/>
    <s v="cpc"/>
    <s v="google"/>
    <m/>
    <x v="0"/>
    <s v="Pix"/>
    <n v="1"/>
    <n v="115.14"/>
    <n v="1"/>
    <n v="1603"/>
    <s v="/10/76/79/88/"/>
    <x v="10"/>
    <x v="10"/>
    <n v="29.9"/>
    <n v="26.91"/>
    <s v="26.91"/>
    <s v="/desodorante-roll-on-unissex-75ml/p"/>
    <m/>
    <m/>
    <m/>
    <m/>
    <s v="0.05"/>
    <s v="0.05"/>
    <s v="115.14"/>
    <s v="-74.92"/>
    <s v="Esquenta com 65% OFF, A Vista"/>
    <m/>
    <m/>
    <s v="AK565668101BR"/>
    <s v="tfddmr"/>
    <m/>
    <s v="Piatan"/>
    <s v="Obsolete"/>
    <m/>
    <m/>
    <m/>
    <m/>
    <m/>
    <s v="pagarme"/>
    <m/>
    <n v="3393332324"/>
    <m/>
    <m/>
    <m/>
    <m/>
    <m/>
    <m/>
    <m/>
    <m/>
    <s v="2024-10-15 12:50:47Z"/>
    <m/>
    <m/>
    <s v="F522F0BC01F745BF82895C514BD38F9F"/>
    <s v="31ADF74ABA3844F1925E93AD91C5600F"/>
    <m/>
    <n v="1"/>
    <m/>
    <s v="false"/>
    <n v="0"/>
    <s v="NA"/>
    <s v="NA"/>
    <s v="BRL"/>
    <m/>
    <s v="003002846"/>
    <s v="BRA"/>
    <s v="003002846"/>
    <m/>
    <s v="Faturado"/>
    <m/>
  </r>
  <r>
    <s v="Marketplace"/>
    <x v="232"/>
    <n v="514203"/>
    <d v="2024-10-15T00:00:00"/>
    <x v="232"/>
    <s v="Paulo Giovani"/>
    <s v="Vertejo Moraes"/>
    <n v="12873069694"/>
    <s v="paulogiovanigejf@gmail.com"/>
    <n v="5532999215661"/>
    <s v="MG"/>
    <s v="Recreio"/>
    <n v="5187021052059"/>
    <s v="residential"/>
    <s v="Paulo Giovani Vertejo Moraes"/>
    <s v="Rua Tenente Joaquim Pereira"/>
    <n v="88"/>
    <m/>
    <s v="Botafogo"/>
    <m/>
    <s v="36740-000"/>
    <s v="PAC"/>
    <s v="PN Correios PAC"/>
    <s v="2024-10-28 12:50:42Z"/>
    <s v="9bd"/>
    <s v="Faturado"/>
    <s v="2024-10-17 09:24:21Z"/>
    <s v="cpc"/>
    <s v="google"/>
    <m/>
    <x v="0"/>
    <s v="Pix"/>
    <n v="1"/>
    <n v="115.14"/>
    <n v="1"/>
    <n v="142796"/>
    <s v="/10/76/79/87/"/>
    <x v="0"/>
    <x v="0"/>
    <n v="34.9"/>
    <n v="31.41"/>
    <s v="31.41"/>
    <s v="/sabonete-liquido-intimo-oleo-de-coco-aloe-vera-150-ml/p"/>
    <m/>
    <m/>
    <m/>
    <m/>
    <s v="0.05"/>
    <s v="0.05"/>
    <s v="115.14"/>
    <s v="-74.92"/>
    <s v="Esquenta com 65% OFF, A Vista"/>
    <m/>
    <m/>
    <s v="AK565668101BR"/>
    <s v="tfddmr"/>
    <m/>
    <s v="Piatan"/>
    <s v="Obsolete"/>
    <m/>
    <m/>
    <m/>
    <m/>
    <m/>
    <s v="pagarme"/>
    <m/>
    <n v="3393332324"/>
    <m/>
    <m/>
    <m/>
    <m/>
    <m/>
    <m/>
    <m/>
    <m/>
    <s v="2024-10-15 12:50:47Z"/>
    <m/>
    <m/>
    <s v="F522F0BC01F745BF82895C514BD38F9F"/>
    <s v="31ADF74ABA3844F1925E93AD91C5600F"/>
    <m/>
    <n v="1"/>
    <m/>
    <s v="false"/>
    <n v="0"/>
    <s v="NA"/>
    <s v="NA"/>
    <s v="BRL"/>
    <m/>
    <s v="003002846"/>
    <s v="BRA"/>
    <s v="003002846"/>
    <m/>
    <s v="Faturado"/>
    <m/>
  </r>
  <r>
    <s v="Marketplace"/>
    <x v="233"/>
    <n v="514201"/>
    <d v="2024-10-15T00:00:00"/>
    <x v="233"/>
    <s v="Eunides"/>
    <s v="Ribeiro"/>
    <n v="49811460191"/>
    <s v="eunidesribeiro@gmail.com"/>
    <n v="5561995573400"/>
    <s v="DF"/>
    <s v="Brasília"/>
    <n v="5124318746343"/>
    <s v="residential"/>
    <s v="Eunides  Ribeiro"/>
    <s v="Quadra SQSW 504 Bloco G"/>
    <n v="510"/>
    <m/>
    <s v="Setor Sudoeste"/>
    <m/>
    <s v="70673-507"/>
    <s v="PAC"/>
    <s v="PN Correios PAC"/>
    <s v="2024-10-22 12:46:56Z"/>
    <s v="5bd"/>
    <s v="Faturado"/>
    <s v="2024-10-17 09:24:23Z"/>
    <s v="cpc"/>
    <s v="google"/>
    <m/>
    <x v="0"/>
    <s v="Visa"/>
    <n v="2"/>
    <n v="99.8"/>
    <n v="2"/>
    <n v="3102"/>
    <s v="/10/76/82/101/"/>
    <x v="28"/>
    <x v="28"/>
    <n v="49.9"/>
    <n v="49.9"/>
    <s v="99.8"/>
    <s v="/espuma-de-limpeza-facial-piatan-detox-110ml/p"/>
    <m/>
    <m/>
    <m/>
    <m/>
    <s v="15.49"/>
    <n v="0"/>
    <s v="99.8"/>
    <n v="0"/>
    <s v="Frete grátis"/>
    <m/>
    <m/>
    <s v="AK565668693BR"/>
    <s v="tfddmr"/>
    <m/>
    <s v="Piatan"/>
    <s v="Obsolete"/>
    <m/>
    <m/>
    <m/>
    <m/>
    <m/>
    <s v="pagarme"/>
    <n v="470278"/>
    <n v="3393322363"/>
    <n v="3393322363"/>
    <n v="410863"/>
    <n v="1027"/>
    <m/>
    <m/>
    <m/>
    <m/>
    <m/>
    <s v="2024-10-15 12:47:04Z"/>
    <m/>
    <m/>
    <s v="8ACB8AE702914F1EAE9964BD5D5BC054"/>
    <s v="C8BF2A95F6D642C5A4461316D86C1CFC"/>
    <m/>
    <n v="1"/>
    <m/>
    <s v="false"/>
    <n v="0"/>
    <s v="NA"/>
    <s v="NA"/>
    <s v="BRL"/>
    <m/>
    <s v="003002847"/>
    <s v="BRA"/>
    <s v="003002847"/>
    <m/>
    <s v="Faturado"/>
    <m/>
  </r>
  <r>
    <s v="Marketplace"/>
    <x v="234"/>
    <n v="514199"/>
    <d v="2024-10-15T00:00:00"/>
    <x v="234"/>
    <s v="LETICIA "/>
    <s v="ESPINDOLA "/>
    <n v="31077309805"/>
    <s v="leticia_espindola@hotmail.com"/>
    <n v="5512991427021"/>
    <s v="SP"/>
    <s v="Lorena"/>
    <n v="5187019707516"/>
    <s v="residential"/>
    <s v="LETICIA  CAMPOS ESPINDOLA "/>
    <s v="Avenida Godoy Neto"/>
    <n v="123"/>
    <s v="Escritório de advocacia "/>
    <s v="Olaria"/>
    <m/>
    <s v="12607-060"/>
    <s v="Jadlog"/>
    <s v="PN Jadlog"/>
    <s v="2024-10-21 12:44:58Z"/>
    <s v="4bd"/>
    <s v="Faturado"/>
    <s v="2024-10-17 09:24:25Z"/>
    <s v="cpc"/>
    <s v="meta"/>
    <s v="[GE] [Vendas] Sazonais - Semelhantes"/>
    <x v="0"/>
    <s v="Mastercard"/>
    <n v="2"/>
    <n v="108.1"/>
    <n v="3"/>
    <n v="1111"/>
    <s v="/10/76/79/89/"/>
    <x v="6"/>
    <x v="6"/>
    <n v="21.9"/>
    <n v="7.66"/>
    <s v="22.98"/>
    <s v="/gel-dental-natural-de-carvao-ativado-90g/p"/>
    <m/>
    <m/>
    <m/>
    <m/>
    <s v="9.72"/>
    <n v="0"/>
    <s v="108.1"/>
    <s v="-71.2"/>
    <s v="Esquenta com 65% OFF, Frete grátis, Brinde Sacola Presenteável G"/>
    <m/>
    <m/>
    <s v="06367100008780"/>
    <s v="tfddmr"/>
    <m/>
    <s v="Piatan"/>
    <s v="Obsolete"/>
    <m/>
    <m/>
    <m/>
    <m/>
    <m/>
    <s v="pagarme"/>
    <n v="380409"/>
    <n v="3393313268"/>
    <n v="3393313268"/>
    <n v="554927"/>
    <n v="8600"/>
    <m/>
    <m/>
    <m/>
    <m/>
    <m/>
    <s v="2024-10-15 12:45:06Z"/>
    <m/>
    <m/>
    <s v="580F337628FD43AFACF867BEAE71594C"/>
    <s v="8AA7EDC4B7A74349A36756ED7AC90E8F"/>
    <m/>
    <n v="1"/>
    <m/>
    <s v="false"/>
    <n v="0"/>
    <s v="NA"/>
    <s v="NA"/>
    <s v="BRL"/>
    <m/>
    <s v="003002836"/>
    <s v="BRA"/>
    <s v="003002836"/>
    <m/>
    <s v="Faturado"/>
    <m/>
  </r>
  <r>
    <s v="Marketplace"/>
    <x v="234"/>
    <n v="514199"/>
    <d v="2024-10-15T00:00:00"/>
    <x v="234"/>
    <s v="LETICIA "/>
    <s v="ESPINDOLA "/>
    <n v="31077309805"/>
    <s v="leticia_espindola@hotmail.com"/>
    <n v="5512991427021"/>
    <s v="SP"/>
    <s v="Lorena"/>
    <n v="5187019707516"/>
    <s v="residential"/>
    <s v="LETICIA  CAMPOS ESPINDOLA "/>
    <s v="Avenida Godoy Neto"/>
    <n v="123"/>
    <s v="Escritório de advocacia "/>
    <s v="Olaria"/>
    <m/>
    <s v="12607-060"/>
    <s v="Jadlog"/>
    <s v="PN Jadlog"/>
    <s v="2024-10-21 12:44:58Z"/>
    <s v="4bd"/>
    <s v="Faturado"/>
    <s v="2024-10-17 09:24:25Z"/>
    <s v="cpc"/>
    <s v="meta"/>
    <s v="[GE] [Vendas] Sazonais - Semelhantes"/>
    <x v="0"/>
    <s v="Mastercard"/>
    <n v="2"/>
    <n v="108.1"/>
    <n v="2"/>
    <n v="1006"/>
    <s v="/10/76/79/89/"/>
    <x v="2"/>
    <x v="2"/>
    <n v="21.9"/>
    <n v="7.66"/>
    <s v="15.32"/>
    <s v="/gel-dental-natural-de-roma-e-melaleuca-90g/p"/>
    <m/>
    <m/>
    <m/>
    <m/>
    <s v="6.48"/>
    <n v="0"/>
    <s v="108.1"/>
    <s v="-71.2"/>
    <s v="Esquenta com 65% OFF, Frete grátis, Brinde Sacola Presenteável G"/>
    <m/>
    <m/>
    <s v="06367100008780"/>
    <s v="tfddmr"/>
    <m/>
    <s v="Piatan"/>
    <s v="Obsolete"/>
    <m/>
    <m/>
    <m/>
    <m/>
    <m/>
    <s v="pagarme"/>
    <n v="380409"/>
    <n v="3393313268"/>
    <n v="3393313268"/>
    <n v="554927"/>
    <n v="8600"/>
    <m/>
    <m/>
    <m/>
    <m/>
    <m/>
    <s v="2024-10-15 12:45:06Z"/>
    <m/>
    <m/>
    <s v="580F337628FD43AFACF867BEAE71594C"/>
    <s v="8AA7EDC4B7A74349A36756ED7AC90E8F"/>
    <m/>
    <n v="1"/>
    <m/>
    <s v="false"/>
    <n v="0"/>
    <s v="NA"/>
    <s v="NA"/>
    <s v="BRL"/>
    <m/>
    <s v="003002836"/>
    <s v="BRA"/>
    <s v="003002836"/>
    <m/>
    <s v="Faturado"/>
    <m/>
  </r>
  <r>
    <s v="Marketplace"/>
    <x v="234"/>
    <n v="514199"/>
    <d v="2024-10-15T00:00:00"/>
    <x v="234"/>
    <s v="LETICIA "/>
    <s v="ESPINDOLA "/>
    <n v="31077309805"/>
    <s v="leticia_espindola@hotmail.com"/>
    <n v="5512991427021"/>
    <s v="SP"/>
    <s v="Lorena"/>
    <n v="5187019707516"/>
    <s v="residential"/>
    <s v="LETICIA  CAMPOS ESPINDOLA "/>
    <s v="Avenida Godoy Neto"/>
    <n v="123"/>
    <s v="Escritório de advocacia "/>
    <s v="Olaria"/>
    <m/>
    <s v="12607-060"/>
    <s v="Jadlog"/>
    <s v="PN Jadlog"/>
    <s v="2024-10-21 12:44:58Z"/>
    <s v="4bd"/>
    <s v="Faturado"/>
    <s v="2024-10-17 09:24:25Z"/>
    <s v="cpc"/>
    <s v="meta"/>
    <s v="[GE] [Vendas] Sazonais - Semelhantes"/>
    <x v="0"/>
    <s v="Mastercard"/>
    <n v="2"/>
    <n v="108.1"/>
    <n v="1"/>
    <n v="143121"/>
    <s v="/10/76/81/"/>
    <x v="12"/>
    <x v="12"/>
    <n v="69.8"/>
    <n v="69.8"/>
    <s v="69.8"/>
    <s v="/kit-sabonete-liquido-intimo-oleo-de-coco-melaleuca/p"/>
    <m/>
    <m/>
    <m/>
    <m/>
    <s v="6.56"/>
    <n v="0"/>
    <s v="108.1"/>
    <s v="-71.2"/>
    <s v="Esquenta com 65% OFF, Frete grátis, Brinde Sacola Presenteável G"/>
    <m/>
    <m/>
    <s v="06367100008780"/>
    <s v="tfddmr"/>
    <m/>
    <s v="Piatan"/>
    <s v="Obsolete"/>
    <m/>
    <m/>
    <m/>
    <m/>
    <m/>
    <s v="pagarme"/>
    <n v="380409"/>
    <n v="3393313268"/>
    <n v="3393313268"/>
    <n v="554927"/>
    <n v="8600"/>
    <m/>
    <m/>
    <m/>
    <m/>
    <m/>
    <s v="2024-10-15 12:45:06Z"/>
    <m/>
    <m/>
    <s v="580F337628FD43AFACF867BEAE71594C"/>
    <s v="8AA7EDC4B7A74349A36756ED7AC90E8F"/>
    <m/>
    <n v="1"/>
    <m/>
    <s v="false"/>
    <n v="0"/>
    <s v="NA"/>
    <s v="NA"/>
    <s v="BRL"/>
    <m/>
    <s v="003002836"/>
    <s v="BRA"/>
    <s v="003002836"/>
    <m/>
    <s v="Faturado"/>
    <m/>
  </r>
  <r>
    <s v="Marketplace"/>
    <x v="235"/>
    <n v="514193"/>
    <d v="2024-10-15T00:00:00"/>
    <x v="235"/>
    <s v="Luiza"/>
    <s v="Harab"/>
    <n v="14303010740"/>
    <s v="harab.luiza@gmail.com"/>
    <n v="5521999179305"/>
    <s v="RJ"/>
    <s v="Rio de Janeiro"/>
    <n v="5150221128570"/>
    <s v="residential"/>
    <s v="Luiza Harab"/>
    <s v="Rua das Laranjeiras"/>
    <n v="43"/>
    <s v="Bloco A / 406"/>
    <s v="Laranjeiras"/>
    <m/>
    <s v="22240-000"/>
    <s v="Jadlog"/>
    <s v="PN Jadlog"/>
    <s v="2024-10-18 12:11:43Z"/>
    <s v="3bd"/>
    <s v="Faturado"/>
    <s v="2024-10-17 09:24:20Z"/>
    <m/>
    <m/>
    <m/>
    <x v="0"/>
    <s v="Pix"/>
    <n v="1"/>
    <n v="211.1"/>
    <n v="1"/>
    <n v="142817"/>
    <s v="/10/76/80/92/"/>
    <x v="5"/>
    <x v="5"/>
    <n v="99.9"/>
    <n v="31.46"/>
    <s v="31.46"/>
    <s v="/deo-colonia-splash-cereja-do-cerrado-120ml/p"/>
    <m/>
    <m/>
    <m/>
    <m/>
    <s v="5.81"/>
    <n v="0"/>
    <s v="211.1"/>
    <s v="-298.2"/>
    <s v="Esquenta com 65% OFF, A Vista, Frete grátis, Compre e Ganhe"/>
    <m/>
    <m/>
    <s v="06367100008779"/>
    <s v="tfddmr"/>
    <m/>
    <s v="Piatan"/>
    <s v="Obsolete"/>
    <m/>
    <m/>
    <m/>
    <m/>
    <m/>
    <s v="pagarme"/>
    <m/>
    <n v="3393154958"/>
    <m/>
    <m/>
    <m/>
    <m/>
    <m/>
    <m/>
    <m/>
    <m/>
    <s v="2024-10-15 12:11:38Z"/>
    <m/>
    <m/>
    <s v="3282900B70B740DFB615C83F505F657F"/>
    <s v="9CA04190BF3742AEA3DF8A9AB9582670"/>
    <m/>
    <n v="1"/>
    <m/>
    <s v="false"/>
    <n v="0"/>
    <s v="NA"/>
    <s v="NA"/>
    <s v="BRL"/>
    <m/>
    <s v="003002835"/>
    <s v="BRA"/>
    <s v="003002835"/>
    <m/>
    <s v="Faturado"/>
    <m/>
  </r>
  <r>
    <s v="Marketplace"/>
    <x v="235"/>
    <n v="514193"/>
    <d v="2024-10-15T00:00:00"/>
    <x v="235"/>
    <s v="Luiza"/>
    <s v="Harab"/>
    <n v="14303010740"/>
    <s v="harab.luiza@gmail.com"/>
    <n v="5521999179305"/>
    <s v="RJ"/>
    <s v="Rio de Janeiro"/>
    <n v="5150221128570"/>
    <s v="residential"/>
    <s v="Luiza Harab"/>
    <s v="Rua das Laranjeiras"/>
    <n v="43"/>
    <s v="Bloco A / 406"/>
    <s v="Laranjeiras"/>
    <m/>
    <s v="22240-000"/>
    <s v="Jadlog"/>
    <s v="PN Jadlog"/>
    <s v="2024-10-18 12:11:43Z"/>
    <s v="3bd"/>
    <s v="Faturado"/>
    <s v="2024-10-17 09:24:20Z"/>
    <m/>
    <m/>
    <m/>
    <x v="0"/>
    <s v="Pix"/>
    <n v="1"/>
    <n v="211.1"/>
    <n v="1"/>
    <n v="61030"/>
    <s v="/10/76/80/92/"/>
    <x v="11"/>
    <x v="11"/>
    <n v="99.9"/>
    <n v="31.46"/>
    <s v="31.46"/>
    <s v="/deo-colonia-splash-pitanga-120ml-piatan/p"/>
    <m/>
    <m/>
    <m/>
    <m/>
    <s v="5.81"/>
    <n v="0"/>
    <s v="211.1"/>
    <s v="-298.2"/>
    <s v="Esquenta com 65% OFF, A Vista, Frete grátis, Compre e Ganhe"/>
    <m/>
    <m/>
    <s v="06367100008779"/>
    <s v="tfddmr"/>
    <m/>
    <s v="Piatan"/>
    <s v="Obsolete"/>
    <m/>
    <m/>
    <m/>
    <m/>
    <m/>
    <s v="pagarme"/>
    <m/>
    <n v="3393154958"/>
    <m/>
    <m/>
    <m/>
    <m/>
    <m/>
    <m/>
    <m/>
    <m/>
    <s v="2024-10-15 12:11:38Z"/>
    <m/>
    <m/>
    <s v="3282900B70B740DFB615C83F505F657F"/>
    <s v="9CA04190BF3742AEA3DF8A9AB9582670"/>
    <m/>
    <n v="1"/>
    <m/>
    <s v="false"/>
    <n v="0"/>
    <s v="NA"/>
    <s v="NA"/>
    <s v="BRL"/>
    <m/>
    <s v="003002835"/>
    <s v="BRA"/>
    <s v="003002835"/>
    <m/>
    <s v="Faturado"/>
    <m/>
  </r>
  <r>
    <s v="Marketplace"/>
    <x v="235"/>
    <n v="514193"/>
    <d v="2024-10-15T00:00:00"/>
    <x v="235"/>
    <s v="Luiza"/>
    <s v="Harab"/>
    <n v="14303010740"/>
    <s v="harab.luiza@gmail.com"/>
    <n v="5521999179305"/>
    <s v="RJ"/>
    <s v="Rio de Janeiro"/>
    <n v="5150221128570"/>
    <s v="residential"/>
    <s v="Luiza Harab"/>
    <s v="Rua das Laranjeiras"/>
    <n v="43"/>
    <s v="Bloco A / 406"/>
    <s v="Laranjeiras"/>
    <m/>
    <s v="22240-000"/>
    <s v="Jadlog"/>
    <s v="PN Jadlog"/>
    <s v="2024-10-18 12:11:43Z"/>
    <s v="3bd"/>
    <s v="Faturado"/>
    <s v="2024-10-17 09:24:20Z"/>
    <m/>
    <m/>
    <m/>
    <x v="0"/>
    <s v="Pix"/>
    <n v="1"/>
    <n v="211.1"/>
    <n v="1"/>
    <n v="61010"/>
    <s v="/10/76/80/92/"/>
    <x v="7"/>
    <x v="7"/>
    <n v="99.9"/>
    <n v="31.46"/>
    <s v="31.46"/>
    <s v="/deo-colonia-splash-jasmim-manaca-120ml-piatan/p"/>
    <m/>
    <m/>
    <m/>
    <m/>
    <s v="5.81"/>
    <n v="0"/>
    <s v="211.1"/>
    <s v="-298.2"/>
    <s v="Esquenta com 65% OFF, A Vista, Frete grátis, Compre e Ganhe"/>
    <m/>
    <m/>
    <s v="06367100008779"/>
    <s v="tfddmr"/>
    <m/>
    <s v="Piatan"/>
    <s v="Obsolete"/>
    <m/>
    <m/>
    <m/>
    <m/>
    <m/>
    <s v="pagarme"/>
    <m/>
    <n v="3393154958"/>
    <m/>
    <m/>
    <m/>
    <m/>
    <m/>
    <m/>
    <m/>
    <m/>
    <s v="2024-10-15 12:11:38Z"/>
    <m/>
    <m/>
    <s v="3282900B70B740DFB615C83F505F657F"/>
    <s v="9CA04190BF3742AEA3DF8A9AB9582670"/>
    <m/>
    <n v="1"/>
    <m/>
    <s v="false"/>
    <n v="0"/>
    <s v="NA"/>
    <s v="NA"/>
    <s v="BRL"/>
    <m/>
    <s v="003002835"/>
    <s v="BRA"/>
    <s v="003002835"/>
    <m/>
    <s v="Faturado"/>
    <m/>
  </r>
  <r>
    <s v="Marketplace"/>
    <x v="235"/>
    <n v="514193"/>
    <d v="2024-10-15T00:00:00"/>
    <x v="235"/>
    <s v="Luiza"/>
    <s v="Harab"/>
    <n v="14303010740"/>
    <s v="harab.luiza@gmail.com"/>
    <n v="5521999179305"/>
    <s v="RJ"/>
    <s v="Rio de Janeiro"/>
    <n v="5150221128570"/>
    <s v="residential"/>
    <s v="Luiza Harab"/>
    <s v="Rua das Laranjeiras"/>
    <n v="43"/>
    <s v="Bloco A / 406"/>
    <s v="Laranjeiras"/>
    <m/>
    <s v="22240-000"/>
    <s v="Jadlog"/>
    <s v="PN Jadlog"/>
    <s v="2024-10-18 12:11:43Z"/>
    <s v="3bd"/>
    <s v="Faturado"/>
    <s v="2024-10-17 09:24:20Z"/>
    <m/>
    <m/>
    <m/>
    <x v="0"/>
    <s v="Pix"/>
    <n v="1"/>
    <n v="211.1"/>
    <n v="1"/>
    <n v="61050"/>
    <s v="/10/76/80/92/"/>
    <x v="4"/>
    <x v="4"/>
    <n v="99.9"/>
    <n v="31.46"/>
    <s v="31.46"/>
    <s v="/deo-colonia-splash-seriguela-120ml-piatan/p"/>
    <m/>
    <m/>
    <m/>
    <m/>
    <s v="5.81"/>
    <n v="0"/>
    <s v="211.1"/>
    <s v="-298.2"/>
    <s v="Esquenta com 65% OFF, A Vista, Frete grátis, Compre e Ganhe"/>
    <m/>
    <m/>
    <s v="06367100008779"/>
    <s v="tfddmr"/>
    <m/>
    <s v="Piatan"/>
    <s v="Obsolete"/>
    <m/>
    <m/>
    <m/>
    <m/>
    <m/>
    <s v="pagarme"/>
    <m/>
    <n v="3393154958"/>
    <m/>
    <m/>
    <m/>
    <m/>
    <m/>
    <m/>
    <m/>
    <m/>
    <s v="2024-10-15 12:11:38Z"/>
    <m/>
    <m/>
    <s v="3282900B70B740DFB615C83F505F657F"/>
    <s v="9CA04190BF3742AEA3DF8A9AB9582670"/>
    <m/>
    <n v="1"/>
    <m/>
    <s v="false"/>
    <n v="0"/>
    <s v="NA"/>
    <s v="NA"/>
    <s v="BRL"/>
    <m/>
    <s v="003002835"/>
    <s v="BRA"/>
    <s v="003002835"/>
    <m/>
    <s v="Faturado"/>
    <m/>
  </r>
  <r>
    <s v="Marketplace"/>
    <x v="235"/>
    <n v="514193"/>
    <d v="2024-10-15T00:00:00"/>
    <x v="235"/>
    <s v="Luiza"/>
    <s v="Harab"/>
    <n v="14303010740"/>
    <s v="harab.luiza@gmail.com"/>
    <n v="5521999179305"/>
    <s v="RJ"/>
    <s v="Rio de Janeiro"/>
    <n v="5150221128570"/>
    <s v="residential"/>
    <s v="Luiza Harab"/>
    <s v="Rua das Laranjeiras"/>
    <n v="43"/>
    <s v="Bloco A / 406"/>
    <s v="Laranjeiras"/>
    <m/>
    <s v="22240-000"/>
    <s v="Jadlog"/>
    <s v="PN Jadlog"/>
    <s v="2024-10-18 12:11:43Z"/>
    <s v="3bd"/>
    <s v="Faturado"/>
    <s v="2024-10-17 09:24:20Z"/>
    <m/>
    <m/>
    <m/>
    <x v="0"/>
    <s v="Pix"/>
    <n v="1"/>
    <n v="211.1"/>
    <n v="1"/>
    <n v="1403"/>
    <s v="/10/76/79/88/"/>
    <x v="19"/>
    <x v="19"/>
    <n v="29.9"/>
    <n v="26.91"/>
    <s v="26.91"/>
    <s v="/desodorante-roll-on-feminino-75ml/p"/>
    <m/>
    <m/>
    <m/>
    <m/>
    <s v="0.01"/>
    <n v="0"/>
    <s v="211.1"/>
    <s v="-298.2"/>
    <s v="Esquenta com 65% OFF, A Vista, Frete grátis, Compre e Ganhe"/>
    <m/>
    <m/>
    <s v="06367100008779"/>
    <s v="tfddmr"/>
    <m/>
    <s v="Piatan"/>
    <s v="Obsolete"/>
    <m/>
    <m/>
    <m/>
    <m/>
    <m/>
    <s v="pagarme"/>
    <m/>
    <n v="3393154958"/>
    <m/>
    <m/>
    <m/>
    <m/>
    <m/>
    <m/>
    <m/>
    <m/>
    <s v="2024-10-15 12:11:38Z"/>
    <m/>
    <m/>
    <s v="3282900B70B740DFB615C83F505F657F"/>
    <s v="9CA04190BF3742AEA3DF8A9AB9582670"/>
    <m/>
    <n v="1"/>
    <m/>
    <s v="false"/>
    <n v="0"/>
    <s v="NA"/>
    <s v="NA"/>
    <s v="BRL"/>
    <m/>
    <s v="003002835"/>
    <s v="BRA"/>
    <s v="003002835"/>
    <m/>
    <s v="Faturado"/>
    <m/>
  </r>
  <r>
    <s v="Marketplace"/>
    <x v="235"/>
    <n v="514193"/>
    <d v="2024-10-15T00:00:00"/>
    <x v="235"/>
    <s v="Luiza"/>
    <s v="Harab"/>
    <n v="14303010740"/>
    <s v="harab.luiza@gmail.com"/>
    <n v="5521999179305"/>
    <s v="RJ"/>
    <s v="Rio de Janeiro"/>
    <n v="5150221128570"/>
    <s v="residential"/>
    <s v="Luiza Harab"/>
    <s v="Rua das Laranjeiras"/>
    <n v="43"/>
    <s v="Bloco A / 406"/>
    <s v="Laranjeiras"/>
    <m/>
    <s v="22240-000"/>
    <s v="Jadlog"/>
    <s v="PN Jadlog"/>
    <s v="2024-10-18 12:11:43Z"/>
    <s v="3bd"/>
    <s v="Faturado"/>
    <s v="2024-10-17 09:24:20Z"/>
    <m/>
    <m/>
    <m/>
    <x v="0"/>
    <s v="Pix"/>
    <n v="1"/>
    <n v="211.1"/>
    <n v="1"/>
    <n v="1603"/>
    <s v="/10/76/79/88/"/>
    <x v="10"/>
    <x v="10"/>
    <n v="29.9"/>
    <n v="26.91"/>
    <s v="26.91"/>
    <s v="/desodorante-roll-on-unissex-75ml/p"/>
    <m/>
    <m/>
    <m/>
    <m/>
    <s v="0.01"/>
    <n v="0"/>
    <s v="211.1"/>
    <s v="-298.2"/>
    <s v="Esquenta com 65% OFF, A Vista, Frete grátis, Compre e Ganhe"/>
    <m/>
    <m/>
    <s v="06367100008779"/>
    <s v="tfddmr"/>
    <m/>
    <s v="Piatan"/>
    <s v="Obsolete"/>
    <m/>
    <m/>
    <m/>
    <m/>
    <m/>
    <s v="pagarme"/>
    <m/>
    <n v="3393154958"/>
    <m/>
    <m/>
    <m/>
    <m/>
    <m/>
    <m/>
    <m/>
    <m/>
    <s v="2024-10-15 12:11:38Z"/>
    <m/>
    <m/>
    <s v="3282900B70B740DFB615C83F505F657F"/>
    <s v="9CA04190BF3742AEA3DF8A9AB9582670"/>
    <m/>
    <n v="1"/>
    <m/>
    <s v="false"/>
    <n v="0"/>
    <s v="NA"/>
    <s v="NA"/>
    <s v="BRL"/>
    <m/>
    <s v="003002835"/>
    <s v="BRA"/>
    <s v="003002835"/>
    <m/>
    <s v="Faturado"/>
    <m/>
  </r>
  <r>
    <s v="Marketplace"/>
    <x v="235"/>
    <n v="514193"/>
    <d v="2024-10-15T00:00:00"/>
    <x v="235"/>
    <s v="Luiza"/>
    <s v="Harab"/>
    <n v="14303010740"/>
    <s v="harab.luiza@gmail.com"/>
    <n v="5521999179305"/>
    <s v="RJ"/>
    <s v="Rio de Janeiro"/>
    <n v="5150221128570"/>
    <s v="residential"/>
    <s v="Luiza Harab"/>
    <s v="Rua das Laranjeiras"/>
    <n v="43"/>
    <s v="Bloco A / 406"/>
    <s v="Laranjeiras"/>
    <m/>
    <s v="22240-000"/>
    <s v="Jadlog"/>
    <s v="PN Jadlog"/>
    <s v="2024-10-18 12:11:43Z"/>
    <s v="3bd"/>
    <s v="Faturado"/>
    <s v="2024-10-17 09:24:20Z"/>
    <m/>
    <m/>
    <m/>
    <x v="0"/>
    <s v="Pix"/>
    <n v="1"/>
    <n v="211.1"/>
    <n v="1"/>
    <n v="142828"/>
    <s v="/10/76/79/87/"/>
    <x v="21"/>
    <x v="21"/>
    <n v="49.9"/>
    <n v="31.44"/>
    <s v="31.44"/>
    <s v="/sabonete-intimo-feminino-em-barra-oleo-de-melaleuca-aloe-vera-80g/p"/>
    <m/>
    <m/>
    <m/>
    <m/>
    <n v="0"/>
    <n v="0"/>
    <s v="211.1"/>
    <s v="-298.2"/>
    <s v="Esquenta com 65% OFF, A Vista, Frete grátis, Compre e Ganhe"/>
    <m/>
    <m/>
    <s v="06367100008779"/>
    <s v="tfddmr"/>
    <m/>
    <s v="Piatan"/>
    <s v="Obsolete"/>
    <m/>
    <m/>
    <m/>
    <m/>
    <m/>
    <s v="pagarme"/>
    <m/>
    <n v="3393154958"/>
    <m/>
    <m/>
    <m/>
    <m/>
    <m/>
    <m/>
    <m/>
    <m/>
    <s v="2024-10-15 12:11:38Z"/>
    <m/>
    <m/>
    <s v="3282900B70B740DFB615C83F505F657F"/>
    <s v="9CA04190BF3742AEA3DF8A9AB9582670"/>
    <m/>
    <n v="1"/>
    <m/>
    <s v="false"/>
    <n v="0"/>
    <s v="NA"/>
    <s v="NA"/>
    <s v="BRL"/>
    <m/>
    <s v="003002835"/>
    <s v="BRA"/>
    <s v="003002835"/>
    <m/>
    <s v="Faturado"/>
    <m/>
  </r>
  <r>
    <s v="Marketplace"/>
    <x v="236"/>
    <n v="514191"/>
    <d v="2024-10-15T00:00:00"/>
    <x v="236"/>
    <s v="Leticia"/>
    <s v="Mesquita Araújo"/>
    <s v="05189530337"/>
    <s v="adv.leticiaraujo@gmail.com"/>
    <n v="5588996320665"/>
    <s v="CE"/>
    <s v="Sobral"/>
    <n v="5186835535533"/>
    <s v="residential"/>
    <s v="Fernanda Letícia M. Araujo"/>
    <s v="Rua Francisco Ferreira Farias"/>
    <n v="186"/>
    <m/>
    <s v="Cidade Pedro Mendes Carneiro"/>
    <m/>
    <s v="62030-505"/>
    <s v="Jadlog"/>
    <s v="PN Jadlog2"/>
    <s v="2024-10-31 09:46:02Z"/>
    <s v="12bd"/>
    <s v="Faturado"/>
    <s v="2024-10-15 17:11:24Z"/>
    <m/>
    <m/>
    <m/>
    <x v="2"/>
    <s v="Visa"/>
    <n v="3"/>
    <n v="113.09"/>
    <n v="1"/>
    <n v="1403"/>
    <s v="/10/76/79/88/"/>
    <x v="19"/>
    <x v="19"/>
    <n v="29.9"/>
    <n v="29"/>
    <n v="29"/>
    <s v="/desodorante-roll-on-feminino-75ml/p"/>
    <m/>
    <m/>
    <m/>
    <m/>
    <s v="6.21"/>
    <n v="0"/>
    <s v="113.09"/>
    <s v="-3.51"/>
    <s v="Livelo, Frete grátis R$ 109,99"/>
    <m/>
    <m/>
    <s v="06367100008777"/>
    <s v="tfddmr"/>
    <m/>
    <s v="Piatan"/>
    <s v="Obsolete"/>
    <m/>
    <m/>
    <m/>
    <m/>
    <m/>
    <s v="pagarme"/>
    <n v="514328"/>
    <n v="3392474408"/>
    <n v="3392474408"/>
    <n v="453067"/>
    <n v="9033"/>
    <m/>
    <m/>
    <m/>
    <m/>
    <m/>
    <s v="2024-10-15 09:46:08Z"/>
    <m/>
    <m/>
    <s v="B1F0371FFCCC412697F12109D0CC855B"/>
    <s v="D08814795F834673864F018CB8AB97E3"/>
    <m/>
    <n v="1"/>
    <m/>
    <s v="false"/>
    <n v="0"/>
    <s v="NA"/>
    <s v="NA"/>
    <s v="BRL"/>
    <m/>
    <s v="003002827"/>
    <s v="BRA"/>
    <s v="003002827"/>
    <m/>
    <s v="Faturado"/>
    <m/>
  </r>
  <r>
    <s v="Marketplace"/>
    <x v="236"/>
    <n v="514191"/>
    <d v="2024-10-15T00:00:00"/>
    <x v="236"/>
    <s v="Leticia"/>
    <s v="Mesquita Araújo"/>
    <s v="05189530337"/>
    <s v="adv.leticiaraujo@gmail.com"/>
    <n v="5588996320665"/>
    <s v="CE"/>
    <s v="Sobral"/>
    <n v="5186835535533"/>
    <s v="residential"/>
    <s v="Fernanda Letícia M. Araujo"/>
    <s v="Rua Francisco Ferreira Farias"/>
    <n v="186"/>
    <m/>
    <s v="Cidade Pedro Mendes Carneiro"/>
    <m/>
    <s v="62030-505"/>
    <s v="Jadlog"/>
    <s v="PN Jadlog2"/>
    <s v="2024-10-31 09:46:02Z"/>
    <s v="12bd"/>
    <s v="Faturado"/>
    <s v="2024-10-15 17:11:24Z"/>
    <m/>
    <m/>
    <m/>
    <x v="2"/>
    <s v="Visa"/>
    <n v="3"/>
    <n v="113.09"/>
    <n v="1"/>
    <n v="142795"/>
    <s v="/10/76/79/87/"/>
    <x v="24"/>
    <x v="24"/>
    <n v="34.9"/>
    <n v="33.85"/>
    <s v="33.85"/>
    <s v="/sabonete-liquido-intimo-melaleuca-aloe-vera-150-ml/p"/>
    <m/>
    <m/>
    <m/>
    <m/>
    <s v="6.14"/>
    <n v="0"/>
    <s v="113.09"/>
    <s v="-3.51"/>
    <s v="Livelo, Frete grátis R$ 109,99"/>
    <m/>
    <m/>
    <s v="06367100008777"/>
    <s v="tfddmr"/>
    <m/>
    <s v="Piatan"/>
    <s v="Obsolete"/>
    <m/>
    <m/>
    <m/>
    <m/>
    <m/>
    <s v="pagarme"/>
    <n v="514328"/>
    <n v="3392474408"/>
    <n v="3392474408"/>
    <n v="453067"/>
    <n v="9033"/>
    <m/>
    <m/>
    <m/>
    <m/>
    <m/>
    <s v="2024-10-15 09:46:08Z"/>
    <m/>
    <m/>
    <s v="B1F0371FFCCC412697F12109D0CC855B"/>
    <s v="D08814795F834673864F018CB8AB97E3"/>
    <m/>
    <n v="1"/>
    <m/>
    <s v="false"/>
    <n v="0"/>
    <s v="NA"/>
    <s v="NA"/>
    <s v="BRL"/>
    <m/>
    <s v="003002827"/>
    <s v="BRA"/>
    <s v="003002827"/>
    <m/>
    <s v="Faturado"/>
    <m/>
  </r>
  <r>
    <s v="Marketplace"/>
    <x v="236"/>
    <n v="514191"/>
    <d v="2024-10-15T00:00:00"/>
    <x v="236"/>
    <s v="Leticia"/>
    <s v="Mesquita Araújo"/>
    <s v="05189530337"/>
    <s v="adv.leticiaraujo@gmail.com"/>
    <n v="5588996320665"/>
    <s v="CE"/>
    <s v="Sobral"/>
    <n v="5186835535533"/>
    <s v="residential"/>
    <s v="Fernanda Letícia M. Araujo"/>
    <s v="Rua Francisco Ferreira Farias"/>
    <n v="186"/>
    <m/>
    <s v="Cidade Pedro Mendes Carneiro"/>
    <m/>
    <s v="62030-505"/>
    <s v="Jadlog"/>
    <s v="PN Jadlog2"/>
    <s v="2024-10-31 09:46:02Z"/>
    <s v="12bd"/>
    <s v="Faturado"/>
    <s v="2024-10-15 17:11:24Z"/>
    <m/>
    <m/>
    <m/>
    <x v="2"/>
    <s v="Visa"/>
    <n v="3"/>
    <n v="113.09"/>
    <n v="1"/>
    <n v="1006"/>
    <s v="/10/76/79/89/"/>
    <x v="2"/>
    <x v="2"/>
    <n v="21.9"/>
    <n v="21.24"/>
    <s v="21.24"/>
    <s v="/gel-dental-natural-de-roma-e-melaleuca-90g/p"/>
    <m/>
    <m/>
    <m/>
    <m/>
    <s v="6.14"/>
    <n v="0"/>
    <s v="113.09"/>
    <s v="-3.51"/>
    <s v="Livelo, Frete grátis R$ 109,99"/>
    <m/>
    <m/>
    <s v="06367100008777"/>
    <s v="tfddmr"/>
    <m/>
    <s v="Piatan"/>
    <s v="Obsolete"/>
    <m/>
    <m/>
    <m/>
    <m/>
    <m/>
    <s v="pagarme"/>
    <n v="514328"/>
    <n v="3392474408"/>
    <n v="3392474408"/>
    <n v="453067"/>
    <n v="9033"/>
    <m/>
    <m/>
    <m/>
    <m/>
    <m/>
    <s v="2024-10-15 09:46:08Z"/>
    <m/>
    <m/>
    <s v="B1F0371FFCCC412697F12109D0CC855B"/>
    <s v="D08814795F834673864F018CB8AB97E3"/>
    <m/>
    <n v="1"/>
    <m/>
    <s v="false"/>
    <n v="0"/>
    <s v="NA"/>
    <s v="NA"/>
    <s v="BRL"/>
    <m/>
    <s v="003002827"/>
    <s v="BRA"/>
    <s v="003002827"/>
    <m/>
    <s v="Faturado"/>
    <m/>
  </r>
  <r>
    <s v="Marketplace"/>
    <x v="236"/>
    <n v="514191"/>
    <d v="2024-10-15T00:00:00"/>
    <x v="236"/>
    <s v="Leticia"/>
    <s v="Mesquita Araújo"/>
    <s v="05189530337"/>
    <s v="adv.leticiaraujo@gmail.com"/>
    <n v="5588996320665"/>
    <s v="CE"/>
    <s v="Sobral"/>
    <n v="5186835535533"/>
    <s v="residential"/>
    <s v="Fernanda Letícia M. Araujo"/>
    <s v="Rua Francisco Ferreira Farias"/>
    <n v="186"/>
    <m/>
    <s v="Cidade Pedro Mendes Carneiro"/>
    <m/>
    <s v="62030-505"/>
    <s v="Jadlog"/>
    <s v="PN Jadlog2"/>
    <s v="2024-10-31 09:46:02Z"/>
    <s v="12bd"/>
    <s v="Faturado"/>
    <s v="2024-10-15 17:11:24Z"/>
    <m/>
    <m/>
    <m/>
    <x v="2"/>
    <s v="Visa"/>
    <n v="3"/>
    <n v="113.09"/>
    <n v="1"/>
    <n v="1603"/>
    <s v="/10/76/79/88/"/>
    <x v="10"/>
    <x v="10"/>
    <n v="29.9"/>
    <n v="29"/>
    <n v="29"/>
    <s v="/desodorante-roll-on-unissex-75ml/p"/>
    <m/>
    <m/>
    <m/>
    <m/>
    <s v="6.22"/>
    <n v="0"/>
    <s v="113.09"/>
    <s v="-3.51"/>
    <s v="Livelo, Frete grátis R$ 109,99"/>
    <m/>
    <m/>
    <s v="06367100008777"/>
    <s v="tfddmr"/>
    <m/>
    <s v="Piatan"/>
    <s v="Obsolete"/>
    <m/>
    <m/>
    <m/>
    <m/>
    <m/>
    <s v="pagarme"/>
    <n v="514328"/>
    <n v="3392474408"/>
    <n v="3392474408"/>
    <n v="453067"/>
    <n v="9033"/>
    <m/>
    <m/>
    <m/>
    <m/>
    <m/>
    <s v="2024-10-15 09:46:08Z"/>
    <m/>
    <m/>
    <s v="B1F0371FFCCC412697F12109D0CC855B"/>
    <s v="D08814795F834673864F018CB8AB97E3"/>
    <m/>
    <n v="1"/>
    <m/>
    <s v="false"/>
    <n v="0"/>
    <s v="NA"/>
    <s v="NA"/>
    <s v="BRL"/>
    <m/>
    <s v="003002827"/>
    <s v="BRA"/>
    <s v="003002827"/>
    <m/>
    <s v="Faturado"/>
    <m/>
  </r>
  <r>
    <s v="Marketplace"/>
    <x v="237"/>
    <n v="514189"/>
    <d v="2024-10-15T00:00:00"/>
    <x v="237"/>
    <s v="Rafaela "/>
    <s v="Sousa"/>
    <n v="33528516895"/>
    <s v="rafamsousa@gmail.com"/>
    <n v="5511984459446"/>
    <s v="SP"/>
    <s v="São Paulo"/>
    <n v="5186986947309"/>
    <s v="residential"/>
    <s v="Rafaela  Sousa"/>
    <s v="Rua Ribeiro de Barros"/>
    <n v="233"/>
    <s v="Ap 103"/>
    <s v="Vila Anglo Brasileira"/>
    <m/>
    <s v="05027-020"/>
    <s v="Jadlog"/>
    <s v="PN Jadlog"/>
    <s v="2024-10-18 09:36:12Z"/>
    <s v="3bd"/>
    <s v="Faturado"/>
    <s v="2024-10-15 17:11:26Z"/>
    <m/>
    <m/>
    <m/>
    <x v="2"/>
    <s v="Visa"/>
    <n v="5"/>
    <n v="205.04"/>
    <n v="1"/>
    <n v="1403"/>
    <s v="/10/76/79/88/"/>
    <x v="19"/>
    <x v="19"/>
    <n v="29.9"/>
    <n v="29"/>
    <n v="29"/>
    <s v="/desodorante-roll-on-feminino-75ml/p"/>
    <m/>
    <m/>
    <m/>
    <m/>
    <s v="3.35"/>
    <n v="0"/>
    <s v="205.04"/>
    <s v="-6.36"/>
    <s v="Livelo, Frete grátis R$ 109,99"/>
    <m/>
    <m/>
    <s v="06367100008778"/>
    <s v="tfddmr"/>
    <m/>
    <s v="Piatan"/>
    <s v="Obsolete"/>
    <m/>
    <m/>
    <m/>
    <m/>
    <m/>
    <s v="pagarme"/>
    <n v="363980"/>
    <n v="3392433588"/>
    <n v="3392433588"/>
    <n v="425850"/>
    <n v="7735"/>
    <m/>
    <m/>
    <m/>
    <m/>
    <m/>
    <s v="2024-10-15 09:36:42Z"/>
    <m/>
    <m/>
    <s v="BAFDB7FE432C4B159BFFFE1B7E8BD475"/>
    <s v="9E74C0BB3C444393B42AA5597DC61270"/>
    <m/>
    <n v="1"/>
    <m/>
    <s v="false"/>
    <n v="0"/>
    <s v="NA"/>
    <s v="NA"/>
    <s v="BRL"/>
    <m/>
    <s v="003002828"/>
    <s v="BRA"/>
    <s v="003002828"/>
    <m/>
    <s v="Faturado"/>
    <m/>
  </r>
  <r>
    <s v="Marketplace"/>
    <x v="237"/>
    <n v="514189"/>
    <d v="2024-10-15T00:00:00"/>
    <x v="237"/>
    <s v="Rafaela "/>
    <s v="Sousa"/>
    <n v="33528516895"/>
    <s v="rafamsousa@gmail.com"/>
    <n v="5511984459446"/>
    <s v="SP"/>
    <s v="São Paulo"/>
    <n v="5186986947309"/>
    <s v="residential"/>
    <s v="Rafaela  Sousa"/>
    <s v="Rua Ribeiro de Barros"/>
    <n v="233"/>
    <s v="Ap 103"/>
    <s v="Vila Anglo Brasileira"/>
    <m/>
    <s v="05027-020"/>
    <s v="Jadlog"/>
    <s v="PN Jadlog"/>
    <s v="2024-10-18 09:36:12Z"/>
    <s v="3bd"/>
    <s v="Faturado"/>
    <s v="2024-10-15 17:11:26Z"/>
    <m/>
    <m/>
    <m/>
    <x v="2"/>
    <s v="Visa"/>
    <n v="5"/>
    <n v="205.04"/>
    <n v="2"/>
    <n v="1096"/>
    <s v="/10/76/79/87/"/>
    <x v="20"/>
    <x v="20"/>
    <n v="39.9"/>
    <n v="38.700000000000003"/>
    <s v="77.4"/>
    <s v="/sabonete-em-barra-agata-5-unidades-de-20g/p"/>
    <m/>
    <m/>
    <m/>
    <m/>
    <s v="6.7"/>
    <n v="0"/>
    <s v="205.04"/>
    <s v="-6.36"/>
    <s v="Livelo, Frete grátis R$ 109,99"/>
    <m/>
    <m/>
    <s v="06367100008778"/>
    <s v="tfddmr"/>
    <m/>
    <s v="Piatan"/>
    <s v="Obsolete"/>
    <m/>
    <m/>
    <m/>
    <m/>
    <m/>
    <s v="pagarme"/>
    <n v="363980"/>
    <n v="3392433588"/>
    <n v="3392433588"/>
    <n v="425850"/>
    <n v="7735"/>
    <m/>
    <m/>
    <m/>
    <m/>
    <m/>
    <s v="2024-10-15 09:36:42Z"/>
    <m/>
    <m/>
    <s v="BAFDB7FE432C4B159BFFFE1B7E8BD475"/>
    <s v="9E74C0BB3C444393B42AA5597DC61270"/>
    <m/>
    <n v="1"/>
    <m/>
    <s v="false"/>
    <n v="0"/>
    <s v="NA"/>
    <s v="NA"/>
    <s v="BRL"/>
    <m/>
    <s v="003002828"/>
    <s v="BRA"/>
    <s v="003002828"/>
    <m/>
    <s v="Faturado"/>
    <m/>
  </r>
  <r>
    <s v="Marketplace"/>
    <x v="237"/>
    <n v="514189"/>
    <d v="2024-10-15T00:00:00"/>
    <x v="237"/>
    <s v="Rafaela "/>
    <s v="Sousa"/>
    <n v="33528516895"/>
    <s v="rafamsousa@gmail.com"/>
    <n v="5511984459446"/>
    <s v="SP"/>
    <s v="São Paulo"/>
    <n v="5186986947309"/>
    <s v="residential"/>
    <s v="Rafaela  Sousa"/>
    <s v="Rua Ribeiro de Barros"/>
    <n v="233"/>
    <s v="Ap 103"/>
    <s v="Vila Anglo Brasileira"/>
    <m/>
    <s v="05027-020"/>
    <s v="Jadlog"/>
    <s v="PN Jadlog"/>
    <s v="2024-10-18 09:36:12Z"/>
    <s v="3bd"/>
    <s v="Faturado"/>
    <s v="2024-10-15 17:11:26Z"/>
    <m/>
    <m/>
    <m/>
    <x v="2"/>
    <s v="Visa"/>
    <n v="5"/>
    <n v="205.04"/>
    <n v="1"/>
    <n v="1603"/>
    <s v="/10/76/79/88/"/>
    <x v="10"/>
    <x v="10"/>
    <n v="29.9"/>
    <n v="29"/>
    <n v="29"/>
    <s v="/desodorante-roll-on-unissex-75ml/p"/>
    <m/>
    <m/>
    <m/>
    <m/>
    <s v="3.35"/>
    <n v="0"/>
    <s v="205.04"/>
    <s v="-6.36"/>
    <s v="Livelo, Frete grátis R$ 109,99"/>
    <m/>
    <m/>
    <s v="06367100008778"/>
    <s v="tfddmr"/>
    <m/>
    <s v="Piatan"/>
    <s v="Obsolete"/>
    <m/>
    <m/>
    <m/>
    <m/>
    <m/>
    <s v="pagarme"/>
    <n v="363980"/>
    <n v="3392433588"/>
    <n v="3392433588"/>
    <n v="425850"/>
    <n v="7735"/>
    <m/>
    <m/>
    <m/>
    <m/>
    <m/>
    <s v="2024-10-15 09:36:42Z"/>
    <m/>
    <m/>
    <s v="BAFDB7FE432C4B159BFFFE1B7E8BD475"/>
    <s v="9E74C0BB3C444393B42AA5597DC61270"/>
    <m/>
    <n v="1"/>
    <m/>
    <s v="false"/>
    <n v="0"/>
    <s v="NA"/>
    <s v="NA"/>
    <s v="BRL"/>
    <m/>
    <s v="003002828"/>
    <s v="BRA"/>
    <s v="003002828"/>
    <m/>
    <s v="Faturado"/>
    <m/>
  </r>
  <r>
    <s v="Marketplace"/>
    <x v="237"/>
    <n v="514189"/>
    <d v="2024-10-15T00:00:00"/>
    <x v="237"/>
    <s v="Rafaela "/>
    <s v="Sousa"/>
    <n v="33528516895"/>
    <s v="rafamsousa@gmail.com"/>
    <n v="5511984459446"/>
    <s v="SP"/>
    <s v="São Paulo"/>
    <n v="5186986947309"/>
    <s v="residential"/>
    <s v="Rafaela  Sousa"/>
    <s v="Rua Ribeiro de Barros"/>
    <n v="233"/>
    <s v="Ap 103"/>
    <s v="Vila Anglo Brasileira"/>
    <m/>
    <s v="05027-020"/>
    <s v="Jadlog"/>
    <s v="PN Jadlog"/>
    <s v="2024-10-18 09:36:12Z"/>
    <s v="3bd"/>
    <s v="Faturado"/>
    <s v="2024-10-15 17:11:26Z"/>
    <m/>
    <m/>
    <m/>
    <x v="2"/>
    <s v="Visa"/>
    <n v="5"/>
    <n v="205.04"/>
    <n v="1"/>
    <n v="1111"/>
    <s v="/10/76/79/89/"/>
    <x v="6"/>
    <x v="6"/>
    <n v="21.9"/>
    <n v="21.24"/>
    <s v="21.24"/>
    <s v="/gel-dental-natural-de-carvao-ativado-90g/p"/>
    <m/>
    <m/>
    <m/>
    <m/>
    <s v="3.31"/>
    <n v="0"/>
    <s v="205.04"/>
    <s v="-6.36"/>
    <s v="Livelo, Frete grátis R$ 109,99"/>
    <m/>
    <m/>
    <s v="06367100008778"/>
    <s v="tfddmr"/>
    <m/>
    <s v="Piatan"/>
    <s v="Obsolete"/>
    <m/>
    <m/>
    <m/>
    <m/>
    <m/>
    <s v="pagarme"/>
    <n v="363980"/>
    <n v="3392433588"/>
    <n v="3392433588"/>
    <n v="425850"/>
    <n v="7735"/>
    <m/>
    <m/>
    <m/>
    <m/>
    <m/>
    <s v="2024-10-15 09:36:42Z"/>
    <m/>
    <m/>
    <s v="BAFDB7FE432C4B159BFFFE1B7E8BD475"/>
    <s v="9E74C0BB3C444393B42AA5597DC61270"/>
    <m/>
    <n v="1"/>
    <m/>
    <s v="false"/>
    <n v="0"/>
    <s v="NA"/>
    <s v="NA"/>
    <s v="BRL"/>
    <m/>
    <s v="003002828"/>
    <s v="BRA"/>
    <s v="003002828"/>
    <m/>
    <s v="Faturado"/>
    <m/>
  </r>
  <r>
    <s v="Marketplace"/>
    <x v="237"/>
    <n v="514189"/>
    <d v="2024-10-15T00:00:00"/>
    <x v="237"/>
    <s v="Rafaela "/>
    <s v="Sousa"/>
    <n v="33528516895"/>
    <s v="rafamsousa@gmail.com"/>
    <n v="5511984459446"/>
    <s v="SP"/>
    <s v="São Paulo"/>
    <n v="5186986947309"/>
    <s v="residential"/>
    <s v="Rafaela  Sousa"/>
    <s v="Rua Ribeiro de Barros"/>
    <n v="233"/>
    <s v="Ap 103"/>
    <s v="Vila Anglo Brasileira"/>
    <m/>
    <s v="05027-020"/>
    <s v="Jadlog"/>
    <s v="PN Jadlog"/>
    <s v="2024-10-18 09:36:12Z"/>
    <s v="3bd"/>
    <s v="Faturado"/>
    <s v="2024-10-15 17:11:26Z"/>
    <m/>
    <m/>
    <m/>
    <x v="2"/>
    <s v="Visa"/>
    <n v="5"/>
    <n v="205.04"/>
    <n v="1"/>
    <n v="3102"/>
    <s v="/10/76/82/101/"/>
    <x v="28"/>
    <x v="28"/>
    <n v="49.9"/>
    <n v="48.4"/>
    <s v="48.4"/>
    <s v="/espuma-de-limpeza-facial-piatan-detox-110ml/p"/>
    <m/>
    <m/>
    <m/>
    <m/>
    <s v="3.35"/>
    <n v="0"/>
    <s v="205.04"/>
    <s v="-6.36"/>
    <s v="Livelo, Frete grátis R$ 109,99"/>
    <m/>
    <m/>
    <s v="06367100008778"/>
    <s v="tfddmr"/>
    <m/>
    <s v="Piatan"/>
    <s v="Obsolete"/>
    <m/>
    <m/>
    <m/>
    <m/>
    <m/>
    <s v="pagarme"/>
    <n v="363980"/>
    <n v="3392433588"/>
    <n v="3392433588"/>
    <n v="425850"/>
    <n v="7735"/>
    <m/>
    <m/>
    <m/>
    <m/>
    <m/>
    <s v="2024-10-15 09:36:42Z"/>
    <m/>
    <m/>
    <s v="BAFDB7FE432C4B159BFFFE1B7E8BD475"/>
    <s v="9E74C0BB3C444393B42AA5597DC61270"/>
    <m/>
    <n v="1"/>
    <m/>
    <s v="false"/>
    <n v="0"/>
    <s v="NA"/>
    <s v="NA"/>
    <s v="BRL"/>
    <m/>
    <s v="003002828"/>
    <s v="BRA"/>
    <s v="003002828"/>
    <m/>
    <s v="Faturado"/>
    <m/>
  </r>
  <r>
    <s v="Marketplace"/>
    <x v="238"/>
    <n v="514185"/>
    <d v="2024-10-14T00:00:00"/>
    <x v="238"/>
    <s v="Luciane"/>
    <s v="Ropelatto"/>
    <n v="85110663904"/>
    <s v="lucianerop@hotmail.com"/>
    <n v="5547999486301"/>
    <s v="SC"/>
    <s v="Balneário Camboriú"/>
    <n v="5164955092461"/>
    <s v="residential"/>
    <s v="Luciane Ropelatto"/>
    <s v="Rua Maçarico"/>
    <n v="131"/>
    <s v="casa 2"/>
    <s v="Ariribá"/>
    <m/>
    <s v="88338-580"/>
    <s v="PAC"/>
    <s v="PN Correios PAC"/>
    <s v="2024-10-23 08:00:00Z"/>
    <s v="7bd"/>
    <s v="Faturado"/>
    <s v="2024-10-15 17:11:23Z"/>
    <s v="email"/>
    <s v="fidelizarmais"/>
    <s v="saldodepontos"/>
    <x v="2"/>
    <s v="Visa"/>
    <n v="2"/>
    <n v="216.58"/>
    <n v="3"/>
    <n v="5103"/>
    <s v="/10/76/79/88/"/>
    <x v="29"/>
    <x v="29"/>
    <n v="29.9"/>
    <n v="29"/>
    <n v="87"/>
    <s v="/desodorante-roll-on-masculino-75ml/p"/>
    <m/>
    <m/>
    <m/>
    <m/>
    <s v="11.31"/>
    <n v="0"/>
    <s v="216.58"/>
    <s v="-6.72"/>
    <s v="Livelo, Frete grátis R$ 109,99"/>
    <m/>
    <m/>
    <s v="AK561207387BR"/>
    <s v="tfddmr"/>
    <m/>
    <s v="Piatan"/>
    <s v="Obsolete"/>
    <m/>
    <m/>
    <m/>
    <m/>
    <m/>
    <s v="pagarme"/>
    <n v="619564"/>
    <n v="3391724320"/>
    <n v="3391724320"/>
    <n v="499818"/>
    <n v="3258"/>
    <m/>
    <m/>
    <m/>
    <m/>
    <m/>
    <s v="2024-10-14 22:58:54Z"/>
    <m/>
    <m/>
    <s v="F89E4734E42B44D28D04C47D98E856BE"/>
    <s v="9B9951DF2A0A4F27ADF0F73CF6DE7D92"/>
    <m/>
    <n v="1"/>
    <m/>
    <s v="false"/>
    <n v="0"/>
    <s v="NA"/>
    <s v="NA"/>
    <s v="BRL"/>
    <m/>
    <s v="003002831"/>
    <s v="BRA"/>
    <s v="003002831"/>
    <m/>
    <s v="Faturado"/>
    <m/>
  </r>
  <r>
    <s v="Marketplace"/>
    <x v="238"/>
    <n v="514185"/>
    <d v="2024-10-14T00:00:00"/>
    <x v="238"/>
    <s v="Luciane"/>
    <s v="Ropelatto"/>
    <n v="85110663904"/>
    <s v="lucianerop@hotmail.com"/>
    <n v="5547999486301"/>
    <s v="SC"/>
    <s v="Balneário Camboriú"/>
    <n v="5164955092461"/>
    <s v="residential"/>
    <s v="Luciane Ropelatto"/>
    <s v="Rua Maçarico"/>
    <n v="131"/>
    <s v="casa 2"/>
    <s v="Ariribá"/>
    <m/>
    <s v="88338-580"/>
    <s v="PAC"/>
    <s v="PN Correios PAC"/>
    <s v="2024-10-23 08:00:00Z"/>
    <s v="7bd"/>
    <s v="Faturado"/>
    <s v="2024-10-15 17:11:23Z"/>
    <s v="email"/>
    <s v="fidelizarmais"/>
    <s v="saldodepontos"/>
    <x v="2"/>
    <s v="Visa"/>
    <n v="2"/>
    <n v="216.58"/>
    <n v="1"/>
    <n v="1603"/>
    <s v="/10/76/79/88/"/>
    <x v="10"/>
    <x v="10"/>
    <n v="29.9"/>
    <n v="29"/>
    <n v="29"/>
    <s v="/desodorante-roll-on-unissex-75ml/p"/>
    <m/>
    <m/>
    <m/>
    <m/>
    <s v="3.78"/>
    <n v="0"/>
    <s v="216.58"/>
    <s v="-6.72"/>
    <s v="Livelo, Frete grátis R$ 109,99"/>
    <m/>
    <m/>
    <s v="AK561207387BR"/>
    <s v="tfddmr"/>
    <m/>
    <s v="Piatan"/>
    <s v="Obsolete"/>
    <m/>
    <m/>
    <m/>
    <m/>
    <m/>
    <s v="pagarme"/>
    <n v="619564"/>
    <n v="3391724320"/>
    <n v="3391724320"/>
    <n v="499818"/>
    <n v="3258"/>
    <m/>
    <m/>
    <m/>
    <m/>
    <m/>
    <s v="2024-10-14 22:58:54Z"/>
    <m/>
    <m/>
    <s v="F89E4734E42B44D28D04C47D98E856BE"/>
    <s v="9B9951DF2A0A4F27ADF0F73CF6DE7D92"/>
    <m/>
    <n v="1"/>
    <m/>
    <s v="false"/>
    <n v="0"/>
    <s v="NA"/>
    <s v="NA"/>
    <s v="BRL"/>
    <m/>
    <s v="003002831"/>
    <s v="BRA"/>
    <s v="003002831"/>
    <m/>
    <s v="Faturado"/>
    <m/>
  </r>
  <r>
    <s v="Marketplace"/>
    <x v="238"/>
    <n v="514185"/>
    <d v="2024-10-14T00:00:00"/>
    <x v="238"/>
    <s v="Luciane"/>
    <s v="Ropelatto"/>
    <n v="85110663904"/>
    <s v="lucianerop@hotmail.com"/>
    <n v="5547999486301"/>
    <s v="SC"/>
    <s v="Balneário Camboriú"/>
    <n v="5164955092461"/>
    <s v="residential"/>
    <s v="Luciane Ropelatto"/>
    <s v="Rua Maçarico"/>
    <n v="131"/>
    <s v="casa 2"/>
    <s v="Ariribá"/>
    <m/>
    <s v="88338-580"/>
    <s v="PAC"/>
    <s v="PN Correios PAC"/>
    <s v="2024-10-23 08:00:00Z"/>
    <s v="7bd"/>
    <s v="Faturado"/>
    <s v="2024-10-15 17:11:23Z"/>
    <s v="email"/>
    <s v="fidelizarmais"/>
    <s v="saldodepontos"/>
    <x v="2"/>
    <s v="Visa"/>
    <n v="2"/>
    <n v="216.58"/>
    <n v="1"/>
    <n v="1110"/>
    <s v="/10/76/79/89/"/>
    <x v="3"/>
    <x v="3"/>
    <n v="21.9"/>
    <n v="21.24"/>
    <s v="21.24"/>
    <s v="/gel-dental-natural-de-hortela-com-gengibre-e-melaleuca-90g/p"/>
    <m/>
    <m/>
    <m/>
    <m/>
    <s v="3.73"/>
    <n v="0"/>
    <s v="216.58"/>
    <s v="-6.72"/>
    <s v="Livelo, Frete grátis R$ 109,99"/>
    <m/>
    <m/>
    <s v="AK561207387BR"/>
    <s v="tfddmr"/>
    <m/>
    <s v="Piatan"/>
    <s v="Obsolete"/>
    <m/>
    <m/>
    <m/>
    <m/>
    <m/>
    <s v="pagarme"/>
    <n v="619564"/>
    <n v="3391724320"/>
    <n v="3391724320"/>
    <n v="499818"/>
    <n v="3258"/>
    <m/>
    <m/>
    <m/>
    <m/>
    <m/>
    <s v="2024-10-14 22:58:54Z"/>
    <m/>
    <m/>
    <s v="F89E4734E42B44D28D04C47D98E856BE"/>
    <s v="9B9951DF2A0A4F27ADF0F73CF6DE7D92"/>
    <m/>
    <n v="1"/>
    <m/>
    <s v="false"/>
    <n v="0"/>
    <s v="NA"/>
    <s v="NA"/>
    <s v="BRL"/>
    <m/>
    <s v="003002831"/>
    <s v="BRA"/>
    <s v="003002831"/>
    <m/>
    <s v="Faturado"/>
    <m/>
  </r>
  <r>
    <s v="Marketplace"/>
    <x v="238"/>
    <n v="514185"/>
    <d v="2024-10-14T00:00:00"/>
    <x v="238"/>
    <s v="Luciane"/>
    <s v="Ropelatto"/>
    <n v="85110663904"/>
    <s v="lucianerop@hotmail.com"/>
    <n v="5547999486301"/>
    <s v="SC"/>
    <s v="Balneário Camboriú"/>
    <n v="5164955092461"/>
    <s v="residential"/>
    <s v="Luciane Ropelatto"/>
    <s v="Rua Maçarico"/>
    <n v="131"/>
    <s v="casa 2"/>
    <s v="Ariribá"/>
    <m/>
    <s v="88338-580"/>
    <s v="PAC"/>
    <s v="PN Correios PAC"/>
    <s v="2024-10-23 08:00:00Z"/>
    <s v="7bd"/>
    <s v="Faturado"/>
    <s v="2024-10-15 17:11:23Z"/>
    <s v="email"/>
    <s v="fidelizarmais"/>
    <s v="saldodepontos"/>
    <x v="2"/>
    <s v="Visa"/>
    <n v="2"/>
    <n v="216.58"/>
    <n v="1"/>
    <n v="1006"/>
    <s v="/10/76/79/89/"/>
    <x v="2"/>
    <x v="2"/>
    <n v="21.9"/>
    <n v="21.24"/>
    <s v="21.24"/>
    <s v="/gel-dental-natural-de-roma-e-melaleuca-90g/p"/>
    <m/>
    <m/>
    <m/>
    <m/>
    <s v="3.73"/>
    <n v="0"/>
    <s v="216.58"/>
    <s v="-6.72"/>
    <s v="Livelo, Frete grátis R$ 109,99"/>
    <m/>
    <m/>
    <s v="AK561207387BR"/>
    <s v="tfddmr"/>
    <m/>
    <s v="Piatan"/>
    <s v="Obsolete"/>
    <m/>
    <m/>
    <m/>
    <m/>
    <m/>
    <s v="pagarme"/>
    <n v="619564"/>
    <n v="3391724320"/>
    <n v="3391724320"/>
    <n v="499818"/>
    <n v="3258"/>
    <m/>
    <m/>
    <m/>
    <m/>
    <m/>
    <s v="2024-10-14 22:58:54Z"/>
    <m/>
    <m/>
    <s v="F89E4734E42B44D28D04C47D98E856BE"/>
    <s v="9B9951DF2A0A4F27ADF0F73CF6DE7D92"/>
    <m/>
    <n v="1"/>
    <m/>
    <s v="false"/>
    <n v="0"/>
    <s v="NA"/>
    <s v="NA"/>
    <s v="BRL"/>
    <m/>
    <s v="003002831"/>
    <s v="BRA"/>
    <s v="003002831"/>
    <m/>
    <s v="Faturado"/>
    <m/>
  </r>
  <r>
    <s v="Marketplace"/>
    <x v="238"/>
    <n v="514185"/>
    <d v="2024-10-14T00:00:00"/>
    <x v="238"/>
    <s v="Luciane"/>
    <s v="Ropelatto"/>
    <n v="85110663904"/>
    <s v="lucianerop@hotmail.com"/>
    <n v="5547999486301"/>
    <s v="SC"/>
    <s v="Balneário Camboriú"/>
    <n v="5164955092461"/>
    <s v="residential"/>
    <s v="Luciane Ropelatto"/>
    <s v="Rua Maçarico"/>
    <n v="131"/>
    <s v="casa 2"/>
    <s v="Ariribá"/>
    <m/>
    <s v="88338-580"/>
    <s v="PAC"/>
    <s v="PN Correios PAC"/>
    <s v="2024-10-23 08:00:00Z"/>
    <s v="7bd"/>
    <s v="Faturado"/>
    <s v="2024-10-15 17:11:23Z"/>
    <s v="email"/>
    <s v="fidelizarmais"/>
    <s v="saldodepontos"/>
    <x v="2"/>
    <s v="Visa"/>
    <n v="2"/>
    <n v="216.58"/>
    <n v="1"/>
    <n v="142826"/>
    <s v="/10/76/79/88/"/>
    <x v="31"/>
    <x v="31"/>
    <n v="59.9"/>
    <n v="58.1"/>
    <s v="58.1"/>
    <s v="/desodorante-cristal-liquido-extrato-de-neem-indiano-e-alcacuz-120ml/p"/>
    <m/>
    <m/>
    <m/>
    <m/>
    <s v="3.73"/>
    <n v="0"/>
    <s v="216.58"/>
    <s v="-6.72"/>
    <s v="Livelo, Frete grátis R$ 109,99"/>
    <m/>
    <m/>
    <s v="AK561207387BR"/>
    <s v="tfddmr"/>
    <m/>
    <s v="Piatan"/>
    <s v="Obsolete"/>
    <m/>
    <m/>
    <m/>
    <m/>
    <m/>
    <s v="pagarme"/>
    <n v="619564"/>
    <n v="3391724320"/>
    <n v="3391724320"/>
    <n v="499818"/>
    <n v="3258"/>
    <m/>
    <m/>
    <m/>
    <m/>
    <m/>
    <s v="2024-10-14 22:58:54Z"/>
    <m/>
    <m/>
    <s v="F89E4734E42B44D28D04C47D98E856BE"/>
    <s v="9B9951DF2A0A4F27ADF0F73CF6DE7D92"/>
    <m/>
    <n v="1"/>
    <m/>
    <s v="false"/>
    <n v="0"/>
    <s v="NA"/>
    <s v="NA"/>
    <s v="BRL"/>
    <m/>
    <s v="003002831"/>
    <s v="BRA"/>
    <s v="003002831"/>
    <m/>
    <s v="Faturado"/>
    <m/>
  </r>
  <r>
    <s v="Marketplace"/>
    <x v="239"/>
    <n v="514183"/>
    <d v="2024-10-14T00:00:00"/>
    <x v="239"/>
    <s v="clarissa"/>
    <s v="caetano"/>
    <n v="42839571862"/>
    <s v="clarissamcaetano@gmail.com"/>
    <n v="5511918553730"/>
    <s v="SP"/>
    <s v="São Paulo"/>
    <n v="5186858191038"/>
    <s v="residential"/>
    <s v="clarissa caetano"/>
    <s v="Avenida Jacutinga"/>
    <n v="360"/>
    <n v="111"/>
    <s v="Indianópolis"/>
    <m/>
    <s v="04515-030"/>
    <s v="Jadlog"/>
    <s v="PN Jadlog"/>
    <s v="2024-10-18 08:00:00Z"/>
    <s v="4bd"/>
    <s v="Faturado"/>
    <s v="2024-10-15 17:11:21Z"/>
    <s v="cpc"/>
    <s v="google"/>
    <m/>
    <x v="1"/>
    <s v="Pix"/>
    <n v="1"/>
    <n v="161.84"/>
    <n v="1"/>
    <n v="142833"/>
    <s v="/10/76/79/177/"/>
    <x v="53"/>
    <x v="53"/>
    <n v="129.9"/>
    <n v="105.22"/>
    <s v="105.22"/>
    <s v="/mix-de-oleos-essenciais-menopausa-10ml/p"/>
    <m/>
    <m/>
    <m/>
    <m/>
    <s v="10.06"/>
    <n v="0"/>
    <s v="161.84"/>
    <s v="-37.96"/>
    <s v="A Vista, Primeira Compra, Frete grátis R$ 109,99"/>
    <m/>
    <m/>
    <s v="06367100008776"/>
    <s v="tfddmr"/>
    <m/>
    <s v="Piatan"/>
    <s v="Obsolete"/>
    <m/>
    <m/>
    <m/>
    <m/>
    <m/>
    <s v="pagarme"/>
    <m/>
    <n v="3391602528"/>
    <m/>
    <m/>
    <m/>
    <m/>
    <m/>
    <m/>
    <m/>
    <m/>
    <s v="2024-10-14 21:51:29Z"/>
    <m/>
    <m/>
    <s v="E949583B79264B818EDF007DD0DE1678"/>
    <s v="95A38B0F00F047F8894223ABF96D00D7"/>
    <m/>
    <n v="1"/>
    <m/>
    <s v="false"/>
    <n v="0"/>
    <s v="NA"/>
    <s v="NA"/>
    <s v="BRL"/>
    <m/>
    <s v="003002826"/>
    <s v="BRA"/>
    <s v="003002826"/>
    <m/>
    <s v="Faturado"/>
    <m/>
  </r>
  <r>
    <s v="Marketplace"/>
    <x v="239"/>
    <n v="514183"/>
    <d v="2024-10-14T00:00:00"/>
    <x v="239"/>
    <s v="clarissa"/>
    <s v="caetano"/>
    <n v="42839571862"/>
    <s v="clarissamcaetano@gmail.com"/>
    <n v="5511918553730"/>
    <s v="SP"/>
    <s v="São Paulo"/>
    <n v="5186858191038"/>
    <s v="residential"/>
    <s v="clarissa caetano"/>
    <s v="Avenida Jacutinga"/>
    <n v="360"/>
    <n v="111"/>
    <s v="Indianópolis"/>
    <m/>
    <s v="04515-030"/>
    <s v="Jadlog"/>
    <s v="PN Jadlog"/>
    <s v="2024-10-18 08:00:00Z"/>
    <s v="4bd"/>
    <s v="Faturado"/>
    <s v="2024-10-15 17:11:21Z"/>
    <s v="cpc"/>
    <s v="google"/>
    <m/>
    <x v="1"/>
    <s v="Pix"/>
    <n v="1"/>
    <n v="161.84"/>
    <n v="1"/>
    <n v="3104"/>
    <s v="/10/76/82/101/"/>
    <x v="44"/>
    <x v="44"/>
    <n v="69.900000000000006"/>
    <n v="56.62"/>
    <s v="56.62"/>
    <s v="/mascara-de-argila-verde-facial-natural-organico-detox-80g-sem-parabenos-piatan/p"/>
    <m/>
    <m/>
    <m/>
    <m/>
    <s v="9.92"/>
    <n v="0"/>
    <s v="161.84"/>
    <s v="-37.96"/>
    <s v="A Vista, Primeira Compra, Frete grátis R$ 109,99"/>
    <m/>
    <m/>
    <s v="06367100008776"/>
    <s v="tfddmr"/>
    <m/>
    <s v="Piatan"/>
    <s v="Obsolete"/>
    <m/>
    <m/>
    <m/>
    <m/>
    <m/>
    <s v="pagarme"/>
    <m/>
    <n v="3391602528"/>
    <m/>
    <m/>
    <m/>
    <m/>
    <m/>
    <m/>
    <m/>
    <m/>
    <s v="2024-10-14 21:51:29Z"/>
    <m/>
    <m/>
    <s v="E949583B79264B818EDF007DD0DE1678"/>
    <s v="95A38B0F00F047F8894223ABF96D00D7"/>
    <m/>
    <n v="1"/>
    <m/>
    <s v="false"/>
    <n v="0"/>
    <s v="NA"/>
    <s v="NA"/>
    <s v="BRL"/>
    <m/>
    <s v="003002826"/>
    <s v="BRA"/>
    <s v="003002826"/>
    <m/>
    <s v="Faturado"/>
    <m/>
  </r>
  <r>
    <s v="Marketplace"/>
    <x v="240"/>
    <n v="514181"/>
    <d v="2024-10-14T00:00:00"/>
    <x v="240"/>
    <s v="Cassia"/>
    <s v="Paz"/>
    <n v="14768600760"/>
    <s v="cassiarodriguespaz@gmail.com"/>
    <n v="5521975861172"/>
    <s v="RJ"/>
    <s v="Rio de Janeiro"/>
    <n v="5186844815802"/>
    <s v="residential"/>
    <s v="Cassia Paz"/>
    <s v="Estrada da Água Branca"/>
    <n v="3400"/>
    <s v="Depósito Guanabara"/>
    <s v="Padre Miguel"/>
    <m/>
    <s v="21720-161"/>
    <s v="Jadlog"/>
    <s v="PN Jadlog"/>
    <s v="2024-10-21 08:00:00Z"/>
    <s v="5bd"/>
    <s v="Faturado"/>
    <s v="2024-10-15 17:11:20Z"/>
    <m/>
    <m/>
    <m/>
    <x v="0"/>
    <s v="Mastercard"/>
    <n v="1"/>
    <n v="90.51"/>
    <n v="2"/>
    <n v="142796"/>
    <s v="/10/76/79/87/"/>
    <x v="0"/>
    <x v="0"/>
    <n v="34.9"/>
    <n v="34.9"/>
    <s v="69.8"/>
    <s v="/sabonete-liquido-intimo-oleo-de-coco-aloe-vera-150-ml/p"/>
    <m/>
    <m/>
    <m/>
    <m/>
    <s v="20.71"/>
    <s v="20.71"/>
    <s v="90.51"/>
    <n v="0"/>
    <m/>
    <m/>
    <m/>
    <s v="06367100008775"/>
    <s v="tfddmr"/>
    <m/>
    <s v="Piatan"/>
    <s v="Obsolete"/>
    <m/>
    <m/>
    <m/>
    <m/>
    <m/>
    <s v="pagarme"/>
    <n v="310352"/>
    <n v="3391364202"/>
    <n v="3391364202"/>
    <n v="542820"/>
    <s v="0610"/>
    <m/>
    <m/>
    <m/>
    <m/>
    <m/>
    <s v="2024-10-14 20:31:05Z"/>
    <m/>
    <m/>
    <s v="87C4679F970B40E7A15AEA7C9DD642C2"/>
    <s v="1944688DC95B4682A002917815896189"/>
    <m/>
    <n v="1"/>
    <m/>
    <s v="false"/>
    <n v="0"/>
    <s v="NA"/>
    <s v="NA"/>
    <s v="BRL"/>
    <m/>
    <s v="003002825"/>
    <s v="BRA"/>
    <s v="003002825"/>
    <m/>
    <s v="Faturado"/>
    <m/>
  </r>
  <r>
    <s v="Marketplace"/>
    <x v="241"/>
    <n v="514179"/>
    <d v="2024-10-14T00:00:00"/>
    <x v="241"/>
    <s v="Raisa"/>
    <s v="Lopes"/>
    <n v="32404070860"/>
    <s v="raisaclopes@gmail.com"/>
    <n v="5519992399100"/>
    <s v="RJ"/>
    <s v="Rio de Janeiro"/>
    <n v="5186829760887"/>
    <s v="residential"/>
    <s v="Raisa Lopes"/>
    <s v="Cond Barra Light Condomínio Barra Light"/>
    <n v="2555"/>
    <s v="Apto 402, Bloco 3"/>
    <s v="Recreio dos Bandeirantes"/>
    <m/>
    <s v="22790-900"/>
    <s v="Jadlog"/>
    <s v="PN Jadlog"/>
    <s v="2024-10-18 08:00:00Z"/>
    <s v="4bd"/>
    <s v="Faturado"/>
    <s v="2024-10-15 17:11:19Z"/>
    <s v="cpc_institucional"/>
    <s v="google"/>
    <m/>
    <x v="11"/>
    <s v="Pix"/>
    <n v="1"/>
    <n v="124.42"/>
    <n v="1"/>
    <n v="142828"/>
    <s v="/10/76/79/87/"/>
    <x v="21"/>
    <x v="21"/>
    <n v="49.9"/>
    <n v="40.42"/>
    <s v="40.42"/>
    <s v="/sabonete-intimo-feminino-em-barra-oleo-de-melaleuca-aloe-vera-80g/p"/>
    <m/>
    <m/>
    <m/>
    <m/>
    <s v="1.63"/>
    <n v="0"/>
    <s v="124.42"/>
    <s v="-29.18"/>
    <s v="Influencer, A Vista, Frete grátis R$ 109,99"/>
    <m/>
    <m/>
    <s v="06367100008774"/>
    <s v="tfddmr"/>
    <m/>
    <s v="Piatan"/>
    <s v="Obsolete"/>
    <m/>
    <m/>
    <m/>
    <m/>
    <m/>
    <s v="pagarme"/>
    <m/>
    <n v="3391007567"/>
    <m/>
    <m/>
    <m/>
    <m/>
    <m/>
    <m/>
    <m/>
    <m/>
    <s v="2024-10-14 19:02:48Z"/>
    <m/>
    <m/>
    <s v="6F5B931255E1415293E8C433DBC8A23E"/>
    <s v="F5229DB0E13D461E9B60F669C851D46B"/>
    <m/>
    <n v="1"/>
    <m/>
    <s v="false"/>
    <n v="0"/>
    <s v="NA"/>
    <s v="NA"/>
    <s v="BRL"/>
    <m/>
    <s v="003002824"/>
    <s v="BRA"/>
    <s v="003002824"/>
    <m/>
    <s v="Faturado"/>
    <m/>
  </r>
  <r>
    <s v="Marketplace"/>
    <x v="241"/>
    <n v="514179"/>
    <d v="2024-10-14T00:00:00"/>
    <x v="241"/>
    <s v="Raisa"/>
    <s v="Lopes"/>
    <n v="32404070860"/>
    <s v="raisaclopes@gmail.com"/>
    <n v="5519992399100"/>
    <s v="RJ"/>
    <s v="Rio de Janeiro"/>
    <n v="5186829760887"/>
    <s v="residential"/>
    <s v="Raisa Lopes"/>
    <s v="Cond Barra Light Condomínio Barra Light"/>
    <n v="2555"/>
    <s v="Apto 402, Bloco 3"/>
    <s v="Recreio dos Bandeirantes"/>
    <m/>
    <s v="22790-900"/>
    <s v="Jadlog"/>
    <s v="PN Jadlog"/>
    <s v="2024-10-18 08:00:00Z"/>
    <s v="4bd"/>
    <s v="Faturado"/>
    <s v="2024-10-15 17:11:19Z"/>
    <s v="cpc_institucional"/>
    <s v="google"/>
    <m/>
    <x v="11"/>
    <s v="Pix"/>
    <n v="1"/>
    <n v="124.42"/>
    <n v="1"/>
    <n v="142826"/>
    <s v="/10/76/79/88/"/>
    <x v="31"/>
    <x v="31"/>
    <n v="59.9"/>
    <n v="48.52"/>
    <s v="48.52"/>
    <s v="/desodorante-cristal-liquido-extrato-de-neem-indiano-e-alcacuz-120ml/p"/>
    <m/>
    <m/>
    <m/>
    <m/>
    <s v="6.03"/>
    <n v="0"/>
    <s v="124.42"/>
    <s v="-29.18"/>
    <s v="Influencer, A Vista, Frete grátis R$ 109,99"/>
    <m/>
    <m/>
    <s v="06367100008774"/>
    <s v="tfddmr"/>
    <m/>
    <s v="Piatan"/>
    <s v="Obsolete"/>
    <m/>
    <m/>
    <m/>
    <m/>
    <m/>
    <s v="pagarme"/>
    <m/>
    <n v="3391007567"/>
    <m/>
    <m/>
    <m/>
    <m/>
    <m/>
    <m/>
    <m/>
    <m/>
    <s v="2024-10-14 19:02:48Z"/>
    <m/>
    <m/>
    <s v="6F5B931255E1415293E8C433DBC8A23E"/>
    <s v="F5229DB0E13D461E9B60F669C851D46B"/>
    <m/>
    <n v="1"/>
    <m/>
    <s v="false"/>
    <n v="0"/>
    <s v="NA"/>
    <s v="NA"/>
    <s v="BRL"/>
    <m/>
    <s v="003002824"/>
    <s v="BRA"/>
    <s v="003002824"/>
    <m/>
    <s v="Faturado"/>
    <m/>
  </r>
  <r>
    <s v="Marketplace"/>
    <x v="241"/>
    <n v="514179"/>
    <d v="2024-10-14T00:00:00"/>
    <x v="241"/>
    <s v="Raisa"/>
    <s v="Lopes"/>
    <n v="32404070860"/>
    <s v="raisaclopes@gmail.com"/>
    <n v="5519992399100"/>
    <s v="RJ"/>
    <s v="Rio de Janeiro"/>
    <n v="5186829760887"/>
    <s v="residential"/>
    <s v="Raisa Lopes"/>
    <s v="Cond Barra Light Condomínio Barra Light"/>
    <n v="2555"/>
    <s v="Apto 402, Bloco 3"/>
    <s v="Recreio dos Bandeirantes"/>
    <m/>
    <s v="22790-900"/>
    <s v="Jadlog"/>
    <s v="PN Jadlog"/>
    <s v="2024-10-18 08:00:00Z"/>
    <s v="4bd"/>
    <s v="Faturado"/>
    <s v="2024-10-15 17:11:19Z"/>
    <s v="cpc_institucional"/>
    <s v="google"/>
    <m/>
    <x v="11"/>
    <s v="Pix"/>
    <n v="1"/>
    <n v="124.42"/>
    <n v="2"/>
    <n v="1110"/>
    <s v="/10/76/79/89/"/>
    <x v="3"/>
    <x v="3"/>
    <n v="21.9"/>
    <n v="17.739999999999998"/>
    <s v="35.48"/>
    <s v="/gel-dental-natural-de-hortela-com-gengibre-e-melaleuca-90g/p"/>
    <m/>
    <m/>
    <m/>
    <m/>
    <s v="12.06"/>
    <n v="0"/>
    <s v="124.42"/>
    <s v="-29.18"/>
    <s v="Influencer, A Vista, Frete grátis R$ 109,99"/>
    <m/>
    <m/>
    <s v="06367100008774"/>
    <s v="tfddmr"/>
    <m/>
    <s v="Piatan"/>
    <s v="Obsolete"/>
    <m/>
    <m/>
    <m/>
    <m/>
    <m/>
    <s v="pagarme"/>
    <m/>
    <n v="3391007567"/>
    <m/>
    <m/>
    <m/>
    <m/>
    <m/>
    <m/>
    <m/>
    <m/>
    <s v="2024-10-14 19:02:48Z"/>
    <m/>
    <m/>
    <s v="6F5B931255E1415293E8C433DBC8A23E"/>
    <s v="F5229DB0E13D461E9B60F669C851D46B"/>
    <m/>
    <n v="1"/>
    <m/>
    <s v="false"/>
    <n v="0"/>
    <s v="NA"/>
    <s v="NA"/>
    <s v="BRL"/>
    <m/>
    <s v="003002824"/>
    <s v="BRA"/>
    <s v="003002824"/>
    <m/>
    <s v="Faturado"/>
    <m/>
  </r>
  <r>
    <s v="Marketplace"/>
    <x v="242"/>
    <n v="514177"/>
    <d v="2024-10-14T00:00:00"/>
    <x v="242"/>
    <s v="Talita"/>
    <s v="marcos "/>
    <n v="44238554884"/>
    <s v="talitamarcoss@icloud.com"/>
    <n v="5512991940045"/>
    <s v="SP"/>
    <s v="Taubaté"/>
    <n v="5186796884136"/>
    <s v="residential"/>
    <s v="Talita marcos "/>
    <s v="Caminho Professora Celina Monteiro de Castro"/>
    <n v="295"/>
    <s v="Ap 02 bloco A"/>
    <s v="Chácara São Manoel"/>
    <m/>
    <s v="12071-635"/>
    <s v="Jadlog"/>
    <s v="PN Jadlog"/>
    <s v="2024-10-17 16:04:20Z"/>
    <s v="3bd"/>
    <s v="Faturado"/>
    <s v="2024-10-15 17:11:15Z"/>
    <m/>
    <m/>
    <m/>
    <x v="1"/>
    <s v="Pix"/>
    <n v="1"/>
    <n v="125.88"/>
    <n v="1"/>
    <n v="143029"/>
    <s v="/10/76/82/96/"/>
    <x v="23"/>
    <x v="23"/>
    <n v="129.9"/>
    <n v="105.22"/>
    <s v="105.22"/>
    <s v="/protetor-solar-facial-mineral-sunveg-fps-70-bege-medio-50ml/p"/>
    <m/>
    <m/>
    <m/>
    <m/>
    <s v="20.66"/>
    <s v="20.66"/>
    <s v="125.88"/>
    <s v="-24.68"/>
    <s v="A Vista, Primeira Compra"/>
    <m/>
    <m/>
    <s v="06367100008773"/>
    <s v="tfddmr"/>
    <m/>
    <s v="Piatan"/>
    <s v="Obsolete"/>
    <m/>
    <m/>
    <m/>
    <m/>
    <m/>
    <s v="pagarme"/>
    <m/>
    <n v="3390106242"/>
    <m/>
    <m/>
    <m/>
    <m/>
    <m/>
    <m/>
    <m/>
    <m/>
    <s v="2024-10-14 16:04:24Z"/>
    <m/>
    <m/>
    <s v="BA830F83827643D38445466513C6CF8E"/>
    <s v="72F08E5793054F848CEC701A52469ADB"/>
    <m/>
    <n v="1"/>
    <m/>
    <s v="false"/>
    <n v="0"/>
    <s v="NA"/>
    <s v="NA"/>
    <s v="BRL"/>
    <m/>
    <s v="003002823"/>
    <s v="BRA"/>
    <s v="003002823"/>
    <m/>
    <s v="Faturado"/>
    <m/>
  </r>
  <r>
    <s v="Marketplace"/>
    <x v="243"/>
    <n v="514175"/>
    <d v="2024-10-14T00:00:00"/>
    <x v="243"/>
    <s v="Valquiria"/>
    <s v="Silva"/>
    <n v="84185155115"/>
    <s v="sdquira@hotmail.com"/>
    <n v="5561999766461"/>
    <s v="DF"/>
    <s v="Brasília"/>
    <n v="5142927756123"/>
    <s v="residential"/>
    <s v="Valquiria Silva"/>
    <s v="Cond Jd América Condomínio Jardim América"/>
    <n v="7"/>
    <s v="Módulo F, DF 425"/>
    <s v="Setor Habitacional Contagem (Sobradinho)"/>
    <m/>
    <s v="73092-904"/>
    <s v="PAC"/>
    <s v="PN Correios PAC"/>
    <s v="2024-10-21 14:03:09Z"/>
    <s v="5bd"/>
    <s v="Faturado"/>
    <s v="2024-10-15 17:11:18Z"/>
    <m/>
    <m/>
    <m/>
    <x v="2"/>
    <s v="Visa"/>
    <n v="2"/>
    <n v="145.1"/>
    <n v="3"/>
    <n v="5103"/>
    <s v="/10/76/79/88/"/>
    <x v="29"/>
    <x v="29"/>
    <n v="29.9"/>
    <n v="29"/>
    <n v="87"/>
    <s v="/desodorante-roll-on-masculino-75ml/p"/>
    <m/>
    <m/>
    <m/>
    <m/>
    <s v="11.66"/>
    <n v="0"/>
    <s v="145.1"/>
    <s v="-4.5"/>
    <s v="Livelo, Frete grátis R$ 109,99"/>
    <m/>
    <m/>
    <s v="AK561206599BR"/>
    <s v="tfddmr"/>
    <m/>
    <s v="Piatan"/>
    <s v="Obsolete"/>
    <m/>
    <m/>
    <m/>
    <m/>
    <m/>
    <s v="pagarme"/>
    <n v="454532"/>
    <n v="3389635122"/>
    <n v="3389635122"/>
    <n v="498408"/>
    <n v="6527"/>
    <m/>
    <m/>
    <m/>
    <m/>
    <m/>
    <s v="2024-10-14 14:03:16Z"/>
    <m/>
    <m/>
    <s v="7901D03C71FB4B74A757C342017CD4F7"/>
    <s v="ECD4783A88034B95AFE050D2DCF96E45"/>
    <m/>
    <n v="1"/>
    <m/>
    <s v="false"/>
    <n v="0"/>
    <s v="NA"/>
    <s v="NA"/>
    <s v="BRL"/>
    <m/>
    <s v="003002830"/>
    <s v="BRA"/>
    <s v="003002830"/>
    <m/>
    <s v="Faturado"/>
    <m/>
  </r>
  <r>
    <s v="Marketplace"/>
    <x v="243"/>
    <n v="514175"/>
    <d v="2024-10-14T00:00:00"/>
    <x v="243"/>
    <s v="Valquiria"/>
    <s v="Silva"/>
    <n v="84185155115"/>
    <s v="sdquira@hotmail.com"/>
    <n v="5561999766461"/>
    <s v="DF"/>
    <s v="Brasília"/>
    <n v="5142927756123"/>
    <s v="residential"/>
    <s v="Valquiria Silva"/>
    <s v="Cond Jd América Condomínio Jardim América"/>
    <n v="7"/>
    <s v="Módulo F, DF 425"/>
    <s v="Setor Habitacional Contagem (Sobradinho)"/>
    <m/>
    <s v="73092-904"/>
    <s v="PAC"/>
    <s v="PN Correios PAC"/>
    <s v="2024-10-21 14:03:09Z"/>
    <s v="5bd"/>
    <s v="Faturado"/>
    <s v="2024-10-15 17:11:18Z"/>
    <m/>
    <m/>
    <m/>
    <x v="2"/>
    <s v="Visa"/>
    <n v="2"/>
    <n v="145.1"/>
    <n v="1"/>
    <n v="142826"/>
    <s v="/10/76/79/88/"/>
    <x v="31"/>
    <x v="31"/>
    <n v="59.9"/>
    <n v="58.1"/>
    <s v="58.1"/>
    <s v="/desodorante-cristal-liquido-extrato-de-neem-indiano-e-alcacuz-120ml/p"/>
    <m/>
    <m/>
    <m/>
    <m/>
    <s v="3.83"/>
    <n v="0"/>
    <s v="145.1"/>
    <s v="-4.5"/>
    <s v="Livelo, Frete grátis R$ 109,99"/>
    <m/>
    <m/>
    <s v="AK561206599BR"/>
    <s v="tfddmr"/>
    <m/>
    <s v="Piatan"/>
    <s v="Obsolete"/>
    <m/>
    <m/>
    <m/>
    <m/>
    <m/>
    <s v="pagarme"/>
    <n v="454532"/>
    <n v="3389635122"/>
    <n v="3389635122"/>
    <n v="498408"/>
    <n v="6527"/>
    <m/>
    <m/>
    <m/>
    <m/>
    <m/>
    <s v="2024-10-14 14:03:16Z"/>
    <m/>
    <m/>
    <s v="7901D03C71FB4B74A757C342017CD4F7"/>
    <s v="ECD4783A88034B95AFE050D2DCF96E45"/>
    <m/>
    <n v="1"/>
    <m/>
    <s v="false"/>
    <n v="0"/>
    <s v="NA"/>
    <s v="NA"/>
    <s v="BRL"/>
    <m/>
    <s v="003002830"/>
    <s v="BRA"/>
    <s v="003002830"/>
    <m/>
    <s v="Faturado"/>
    <m/>
  </r>
  <r>
    <s v="Marketplace"/>
    <x v="244"/>
    <n v="514173"/>
    <d v="2024-10-14T00:00:00"/>
    <x v="244"/>
    <s v="LUCIANA"/>
    <s v="SILVA"/>
    <n v="24644779822"/>
    <s v="luciana.efg1@gmail.com"/>
    <n v="5511986175942"/>
    <s v="SP"/>
    <s v="Carapicuíba"/>
    <n v="5186773854615"/>
    <s v="residential"/>
    <s v="LUCIANA SILVA"/>
    <s v="Rua Serra dos Cristais"/>
    <n v="81"/>
    <m/>
    <s v="Jardim Planalto"/>
    <m/>
    <s v="06362-110"/>
    <s v="PAC"/>
    <s v="PN Correios PAC"/>
    <s v="2024-10-22 13:54:17Z"/>
    <s v="6bd"/>
    <s v="Faturado"/>
    <s v="2024-10-15 17:11:16Z"/>
    <m/>
    <m/>
    <m/>
    <x v="2"/>
    <s v="Visa"/>
    <n v="2"/>
    <n v="238.12"/>
    <n v="1"/>
    <n v="143028"/>
    <s v="/10/76/82/96/"/>
    <x v="13"/>
    <x v="13"/>
    <n v="129.9"/>
    <n v="126"/>
    <n v="126"/>
    <s v="/protetor-solar-facial-mineral-sunveg-fps-70-bege-claro-50ml/p"/>
    <m/>
    <m/>
    <m/>
    <m/>
    <s v="4.42"/>
    <n v="0"/>
    <s v="238.12"/>
    <s v="-7.38"/>
    <s v="Livelo, Frete grátis R$ 109,99"/>
    <m/>
    <m/>
    <s v="AK561205868BR"/>
    <s v="tfddmr"/>
    <m/>
    <s v="Piatan"/>
    <s v="Obsolete"/>
    <m/>
    <m/>
    <m/>
    <m/>
    <m/>
    <s v="pagarme"/>
    <n v="642086"/>
    <n v="3389604194"/>
    <n v="3389604194"/>
    <n v="415896"/>
    <n v="1286"/>
    <m/>
    <m/>
    <m/>
    <m/>
    <m/>
    <s v="2024-10-14 13:54:22Z"/>
    <m/>
    <m/>
    <s v="D56E1AA46CE440508D0668EAB9384DD0"/>
    <s v="9BB773470EDB4F2BAEDA9AA42A5441F7"/>
    <m/>
    <n v="1"/>
    <m/>
    <s v="false"/>
    <n v="0"/>
    <s v="NA"/>
    <s v="NA"/>
    <s v="BRL"/>
    <m/>
    <s v="003002829"/>
    <s v="BRA"/>
    <s v="003002829"/>
    <m/>
    <s v="Faturado"/>
    <m/>
  </r>
  <r>
    <s v="Marketplace"/>
    <x v="244"/>
    <n v="514173"/>
    <d v="2024-10-14T00:00:00"/>
    <x v="244"/>
    <s v="LUCIANA"/>
    <s v="SILVA"/>
    <n v="24644779822"/>
    <s v="luciana.efg1@gmail.com"/>
    <n v="5511986175942"/>
    <s v="SP"/>
    <s v="Carapicuíba"/>
    <n v="5186773854615"/>
    <s v="residential"/>
    <s v="LUCIANA SILVA"/>
    <s v="Rua Serra dos Cristais"/>
    <n v="81"/>
    <m/>
    <s v="Jardim Planalto"/>
    <m/>
    <s v="06362-110"/>
    <s v="PAC"/>
    <s v="PN Correios PAC"/>
    <s v="2024-10-22 13:54:17Z"/>
    <s v="6bd"/>
    <s v="Faturado"/>
    <s v="2024-10-15 17:11:16Z"/>
    <m/>
    <m/>
    <m/>
    <x v="2"/>
    <s v="Visa"/>
    <n v="2"/>
    <n v="238.12"/>
    <n v="1"/>
    <n v="1111"/>
    <s v="/10/76/79/89/"/>
    <x v="6"/>
    <x v="6"/>
    <n v="21.9"/>
    <n v="21.24"/>
    <s v="21.24"/>
    <s v="/gel-dental-natural-de-carvao-ativado-90g/p"/>
    <m/>
    <m/>
    <m/>
    <m/>
    <s v="4.37"/>
    <n v="0"/>
    <s v="238.12"/>
    <s v="-7.38"/>
    <s v="Livelo, Frete grátis R$ 109,99"/>
    <m/>
    <m/>
    <s v="AK561205868BR"/>
    <s v="tfddmr"/>
    <m/>
    <s v="Piatan"/>
    <s v="Obsolete"/>
    <m/>
    <m/>
    <m/>
    <m/>
    <m/>
    <s v="pagarme"/>
    <n v="642086"/>
    <n v="3389604194"/>
    <n v="3389604194"/>
    <n v="415896"/>
    <n v="1286"/>
    <m/>
    <m/>
    <m/>
    <m/>
    <m/>
    <s v="2024-10-14 13:54:22Z"/>
    <m/>
    <m/>
    <s v="D56E1AA46CE440508D0668EAB9384DD0"/>
    <s v="9BB773470EDB4F2BAEDA9AA42A5441F7"/>
    <m/>
    <n v="1"/>
    <m/>
    <s v="false"/>
    <n v="0"/>
    <s v="NA"/>
    <s v="NA"/>
    <s v="BRL"/>
    <m/>
    <s v="003002829"/>
    <s v="BRA"/>
    <s v="003002829"/>
    <m/>
    <s v="Faturado"/>
    <m/>
  </r>
  <r>
    <s v="Marketplace"/>
    <x v="244"/>
    <n v="514173"/>
    <d v="2024-10-14T00:00:00"/>
    <x v="244"/>
    <s v="LUCIANA"/>
    <s v="SILVA"/>
    <n v="24644779822"/>
    <s v="luciana.efg1@gmail.com"/>
    <n v="5511986175942"/>
    <s v="SP"/>
    <s v="Carapicuíba"/>
    <n v="5186773854615"/>
    <s v="residential"/>
    <s v="LUCIANA SILVA"/>
    <s v="Rua Serra dos Cristais"/>
    <n v="81"/>
    <m/>
    <s v="Jardim Planalto"/>
    <m/>
    <s v="06362-110"/>
    <s v="PAC"/>
    <s v="PN Correios PAC"/>
    <s v="2024-10-22 13:54:17Z"/>
    <s v="6bd"/>
    <s v="Faturado"/>
    <s v="2024-10-15 17:11:16Z"/>
    <m/>
    <m/>
    <m/>
    <x v="2"/>
    <s v="Visa"/>
    <n v="2"/>
    <n v="238.12"/>
    <n v="1"/>
    <n v="1110"/>
    <s v="/10/76/79/89/"/>
    <x v="3"/>
    <x v="3"/>
    <n v="21.9"/>
    <n v="21.24"/>
    <s v="21.24"/>
    <s v="/gel-dental-natural-de-hortela-com-gengibre-e-melaleuca-90g/p"/>
    <m/>
    <m/>
    <m/>
    <m/>
    <s v="4.37"/>
    <n v="0"/>
    <s v="238.12"/>
    <s v="-7.38"/>
    <s v="Livelo, Frete grátis R$ 109,99"/>
    <m/>
    <m/>
    <s v="AK561205868BR"/>
    <s v="tfddmr"/>
    <m/>
    <s v="Piatan"/>
    <s v="Obsolete"/>
    <m/>
    <m/>
    <m/>
    <m/>
    <m/>
    <s v="pagarme"/>
    <n v="642086"/>
    <n v="3389604194"/>
    <n v="3389604194"/>
    <n v="415896"/>
    <n v="1286"/>
    <m/>
    <m/>
    <m/>
    <m/>
    <m/>
    <s v="2024-10-14 13:54:22Z"/>
    <m/>
    <m/>
    <s v="D56E1AA46CE440508D0668EAB9384DD0"/>
    <s v="9BB773470EDB4F2BAEDA9AA42A5441F7"/>
    <m/>
    <n v="1"/>
    <m/>
    <s v="false"/>
    <n v="0"/>
    <s v="NA"/>
    <s v="NA"/>
    <s v="BRL"/>
    <m/>
    <s v="003002829"/>
    <s v="BRA"/>
    <s v="003002829"/>
    <m/>
    <s v="Faturado"/>
    <m/>
  </r>
  <r>
    <s v="Marketplace"/>
    <x v="244"/>
    <n v="514173"/>
    <d v="2024-10-14T00:00:00"/>
    <x v="244"/>
    <s v="LUCIANA"/>
    <s v="SILVA"/>
    <n v="24644779822"/>
    <s v="luciana.efg1@gmail.com"/>
    <n v="5511986175942"/>
    <s v="SP"/>
    <s v="Carapicuíba"/>
    <n v="5186773854615"/>
    <s v="residential"/>
    <s v="LUCIANA SILVA"/>
    <s v="Rua Serra dos Cristais"/>
    <n v="81"/>
    <m/>
    <s v="Jardim Planalto"/>
    <m/>
    <s v="06362-110"/>
    <s v="PAC"/>
    <s v="PN Correios PAC"/>
    <s v="2024-10-22 13:54:17Z"/>
    <s v="6bd"/>
    <s v="Faturado"/>
    <s v="2024-10-15 17:11:16Z"/>
    <m/>
    <m/>
    <m/>
    <x v="2"/>
    <s v="Visa"/>
    <n v="2"/>
    <n v="238.12"/>
    <n v="1"/>
    <n v="1006"/>
    <s v="/10/76/79/89/"/>
    <x v="2"/>
    <x v="2"/>
    <n v="21.9"/>
    <n v="21.24"/>
    <s v="21.24"/>
    <s v="/gel-dental-natural-de-roma-e-melaleuca-90g/p"/>
    <m/>
    <m/>
    <m/>
    <m/>
    <s v="4.37"/>
    <n v="0"/>
    <s v="238.12"/>
    <s v="-7.38"/>
    <s v="Livelo, Frete grátis R$ 109,99"/>
    <m/>
    <m/>
    <s v="AK561205868BR"/>
    <s v="tfddmr"/>
    <m/>
    <s v="Piatan"/>
    <s v="Obsolete"/>
    <m/>
    <m/>
    <m/>
    <m/>
    <m/>
    <s v="pagarme"/>
    <n v="642086"/>
    <n v="3389604194"/>
    <n v="3389604194"/>
    <n v="415896"/>
    <n v="1286"/>
    <m/>
    <m/>
    <m/>
    <m/>
    <m/>
    <s v="2024-10-14 13:54:22Z"/>
    <m/>
    <m/>
    <s v="D56E1AA46CE440508D0668EAB9384DD0"/>
    <s v="9BB773470EDB4F2BAEDA9AA42A5441F7"/>
    <m/>
    <n v="1"/>
    <m/>
    <s v="false"/>
    <n v="0"/>
    <s v="NA"/>
    <s v="NA"/>
    <s v="BRL"/>
    <m/>
    <s v="003002829"/>
    <s v="BRA"/>
    <s v="003002829"/>
    <m/>
    <s v="Faturado"/>
    <m/>
  </r>
  <r>
    <s v="Marketplace"/>
    <x v="244"/>
    <n v="514173"/>
    <d v="2024-10-14T00:00:00"/>
    <x v="244"/>
    <s v="LUCIANA"/>
    <s v="SILVA"/>
    <n v="24644779822"/>
    <s v="luciana.efg1@gmail.com"/>
    <n v="5511986175942"/>
    <s v="SP"/>
    <s v="Carapicuíba"/>
    <n v="5186773854615"/>
    <s v="residential"/>
    <s v="LUCIANA SILVA"/>
    <s v="Rua Serra dos Cristais"/>
    <n v="81"/>
    <m/>
    <s v="Jardim Planalto"/>
    <m/>
    <s v="06362-110"/>
    <s v="PAC"/>
    <s v="PN Correios PAC"/>
    <s v="2024-10-22 13:54:17Z"/>
    <s v="6bd"/>
    <s v="Faturado"/>
    <s v="2024-10-15 17:11:16Z"/>
    <m/>
    <m/>
    <m/>
    <x v="2"/>
    <s v="Visa"/>
    <n v="2"/>
    <n v="238.12"/>
    <n v="1"/>
    <n v="2201"/>
    <s v="/10/76/78/223/"/>
    <x v="17"/>
    <x v="17"/>
    <n v="49.9"/>
    <n v="48.4"/>
    <s v="48.4"/>
    <s v="/shampoo-hidrata-para-cabelos-ressecados-e-com-quimica-300ml/p"/>
    <m/>
    <m/>
    <m/>
    <m/>
    <s v="4.37"/>
    <n v="0"/>
    <s v="238.12"/>
    <s v="-7.38"/>
    <s v="Livelo, Frete grátis R$ 109,99"/>
    <m/>
    <m/>
    <s v="AK561205868BR"/>
    <s v="tfddmr"/>
    <m/>
    <s v="Piatan"/>
    <s v="Obsolete"/>
    <m/>
    <m/>
    <m/>
    <m/>
    <m/>
    <s v="pagarme"/>
    <n v="642086"/>
    <n v="3389604194"/>
    <n v="3389604194"/>
    <n v="415896"/>
    <n v="1286"/>
    <m/>
    <m/>
    <m/>
    <m/>
    <m/>
    <s v="2024-10-14 13:54:22Z"/>
    <m/>
    <m/>
    <s v="D56E1AA46CE440508D0668EAB9384DD0"/>
    <s v="9BB773470EDB4F2BAEDA9AA42A5441F7"/>
    <m/>
    <n v="1"/>
    <m/>
    <s v="false"/>
    <n v="0"/>
    <s v="NA"/>
    <s v="NA"/>
    <s v="BRL"/>
    <m/>
    <s v="003002829"/>
    <s v="BRA"/>
    <s v="003002829"/>
    <m/>
    <s v="Faturado"/>
    <m/>
  </r>
  <r>
    <s v="Marketplace"/>
    <x v="245"/>
    <n v="514169"/>
    <d v="2024-10-14T00:00:00"/>
    <x v="245"/>
    <s v="Tania"/>
    <s v="Pagliarani "/>
    <s v="03621761160"/>
    <s v="taninhacintra@gmail.com"/>
    <n v="5562992066332"/>
    <s v="GO"/>
    <s v="Goiânia"/>
    <n v="5186760357633"/>
    <s v="residential"/>
    <s v="Tania Pagliarani "/>
    <s v="Rua 3"/>
    <n v="858"/>
    <s v="Edifício Vila Rica Apt 301"/>
    <s v="Setor Oeste"/>
    <m/>
    <s v="74115-050"/>
    <s v="Sedex"/>
    <s v="PN Correios Sedex"/>
    <s v="2024-10-15 12:47:43Z"/>
    <s v="1bd"/>
    <s v="Faturado"/>
    <s v="2024-10-14 15:18:04Z"/>
    <m/>
    <m/>
    <m/>
    <x v="2"/>
    <s v="Elo"/>
    <n v="1"/>
    <n v="116.02"/>
    <n v="2"/>
    <n v="142806"/>
    <s v="/10/76/81/"/>
    <x v="22"/>
    <x v="22"/>
    <n v="59.8"/>
    <n v="58.01"/>
    <s v="116.02"/>
    <s v="/duo-sabonete-liquido-intimo-com-aloe-vera-150-ml/p"/>
    <m/>
    <m/>
    <m/>
    <m/>
    <s v="8.88"/>
    <n v="0"/>
    <s v="116.02"/>
    <s v="-3.58"/>
    <s v="Livelo, Frete grátis R$ 109,99"/>
    <m/>
    <m/>
    <s v="AA292230484BR"/>
    <s v="tfddmr"/>
    <m/>
    <s v="Piatan"/>
    <s v="Obsolete"/>
    <m/>
    <m/>
    <m/>
    <m/>
    <m/>
    <s v="pagarme"/>
    <n v="613566"/>
    <n v="3389354417"/>
    <n v="3389354417"/>
    <n v="651659"/>
    <n v="7199"/>
    <m/>
    <m/>
    <m/>
    <m/>
    <m/>
    <s v="2024-10-14 12:48:08Z"/>
    <m/>
    <m/>
    <s v="9087B5A66E494C5596E30893A5531B49"/>
    <s v="F08999F6FB1846D5ADF422B313F62E98"/>
    <m/>
    <n v="1"/>
    <m/>
    <s v="false"/>
    <n v="0"/>
    <s v="NA"/>
    <s v="NA"/>
    <s v="BRL"/>
    <m/>
    <s v="003002818"/>
    <s v="BRA"/>
    <s v="003002818"/>
    <m/>
    <s v="Faturado"/>
    <m/>
  </r>
  <r>
    <s v="Marketplace"/>
    <x v="246"/>
    <n v="514161"/>
    <d v="2024-10-14T00:00:00"/>
    <x v="246"/>
    <s v="ADAO"/>
    <s v="PRUDENCIO"/>
    <s v="00431127654"/>
    <s v="adaoricardo@yahoo.com.br"/>
    <n v="5538999968051"/>
    <s v="MG"/>
    <s v="Pirapora"/>
    <n v="5143169924991"/>
    <s v="residential"/>
    <s v="ADAO RICARDO ARAUJO PRUDENCIO"/>
    <s v="Rua Oscar Paraguassú"/>
    <n v="1066"/>
    <m/>
    <s v="Industrial"/>
    <m/>
    <s v="39272-022"/>
    <s v="PAC"/>
    <s v="PN Correios PAC"/>
    <s v="2024-10-24 09:04:37Z"/>
    <s v="8bd"/>
    <s v="Faturado"/>
    <s v="2024-10-14 15:18:04Z"/>
    <m/>
    <m/>
    <m/>
    <x v="10"/>
    <s v="Mastercard"/>
    <n v="5"/>
    <n v="457.52"/>
    <n v="2"/>
    <n v="2502"/>
    <s v="/10/76/78/99/"/>
    <x v="26"/>
    <x v="26"/>
    <n v="62.9"/>
    <n v="47.18"/>
    <s v="94.36"/>
    <s v="/shampoo-piatan-proteina-de-arroz-e-xilitol-300ml/p"/>
    <m/>
    <m/>
    <m/>
    <m/>
    <s v="0.09"/>
    <n v="0"/>
    <s v="457.52"/>
    <s v="-232.38"/>
    <s v="Cupom dia da Natureza, Compre e Ganhe, Frete grátis R$ 109,99"/>
    <m/>
    <m/>
    <s v="AK555401038BR"/>
    <s v="tfddmr"/>
    <m/>
    <s v="Piatan"/>
    <s v="Obsolete"/>
    <m/>
    <m/>
    <m/>
    <m/>
    <m/>
    <s v="pagarme"/>
    <s v="036310"/>
    <n v="3388379573"/>
    <n v="3388379573"/>
    <n v="553665"/>
    <n v="4092"/>
    <m/>
    <m/>
    <m/>
    <m/>
    <m/>
    <s v="2024-10-14 09:04:39Z"/>
    <m/>
    <m/>
    <s v="7F149DAEE0F942A7A1ECB5E544F893EC"/>
    <s v="D153F989B0EC4D45BA272BFB95D19D74"/>
    <m/>
    <n v="1"/>
    <m/>
    <s v="false"/>
    <n v="0"/>
    <s v="NA"/>
    <s v="NA"/>
    <s v="BRL"/>
    <m/>
    <s v="003002817"/>
    <s v="BRA"/>
    <s v="003002817"/>
    <m/>
    <s v="Faturado"/>
    <m/>
  </r>
  <r>
    <s v="Marketplace"/>
    <x v="246"/>
    <n v="514161"/>
    <d v="2024-10-14T00:00:00"/>
    <x v="246"/>
    <s v="ADAO"/>
    <s v="PRUDENCIO"/>
    <s v="00431127654"/>
    <s v="adaoricardo@yahoo.com.br"/>
    <n v="5538999968051"/>
    <s v="MG"/>
    <s v="Pirapora"/>
    <n v="5143169924991"/>
    <s v="residential"/>
    <s v="ADAO RICARDO ARAUJO PRUDENCIO"/>
    <s v="Rua Oscar Paraguassú"/>
    <n v="1066"/>
    <m/>
    <s v="Industrial"/>
    <m/>
    <s v="39272-022"/>
    <s v="PAC"/>
    <s v="PN Correios PAC"/>
    <s v="2024-10-24 09:04:37Z"/>
    <s v="8bd"/>
    <s v="Faturado"/>
    <s v="2024-10-14 15:18:04Z"/>
    <m/>
    <m/>
    <m/>
    <x v="10"/>
    <s v="Mastercard"/>
    <n v="5"/>
    <n v="457.52"/>
    <n v="3"/>
    <n v="2500"/>
    <s v="/10/76/78/99/"/>
    <x v="27"/>
    <x v="27"/>
    <n v="56.9"/>
    <n v="42.68"/>
    <s v="128.04"/>
    <s v="/condicionador-proteina-de-arroz-e-xilitol-300ml/p"/>
    <m/>
    <m/>
    <m/>
    <m/>
    <s v="0.14"/>
    <n v="0"/>
    <s v="457.52"/>
    <s v="-232.38"/>
    <s v="Cupom dia da Natureza, Compre e Ganhe, Frete grátis R$ 109,99"/>
    <m/>
    <m/>
    <s v="AK555401038BR"/>
    <s v="tfddmr"/>
    <m/>
    <s v="Piatan"/>
    <s v="Obsolete"/>
    <m/>
    <m/>
    <m/>
    <m/>
    <m/>
    <s v="pagarme"/>
    <s v="036310"/>
    <n v="3388379573"/>
    <n v="3388379573"/>
    <n v="553665"/>
    <n v="4092"/>
    <m/>
    <m/>
    <m/>
    <m/>
    <m/>
    <s v="2024-10-14 09:04:39Z"/>
    <m/>
    <m/>
    <s v="7F149DAEE0F942A7A1ECB5E544F893EC"/>
    <s v="D153F989B0EC4D45BA272BFB95D19D74"/>
    <m/>
    <n v="1"/>
    <m/>
    <s v="false"/>
    <n v="0"/>
    <s v="NA"/>
    <s v="NA"/>
    <s v="BRL"/>
    <m/>
    <s v="003002817"/>
    <s v="BRA"/>
    <s v="003002817"/>
    <m/>
    <s v="Faturado"/>
    <m/>
  </r>
  <r>
    <s v="Marketplace"/>
    <x v="246"/>
    <n v="514161"/>
    <d v="2024-10-14T00:00:00"/>
    <x v="246"/>
    <s v="ADAO"/>
    <s v="PRUDENCIO"/>
    <s v="00431127654"/>
    <s v="adaoricardo@yahoo.com.br"/>
    <n v="5538999968051"/>
    <s v="MG"/>
    <s v="Pirapora"/>
    <n v="5143169924991"/>
    <s v="residential"/>
    <s v="ADAO RICARDO ARAUJO PRUDENCIO"/>
    <s v="Rua Oscar Paraguassú"/>
    <n v="1066"/>
    <m/>
    <s v="Industrial"/>
    <m/>
    <s v="39272-022"/>
    <s v="PAC"/>
    <s v="PN Correios PAC"/>
    <s v="2024-10-24 09:04:37Z"/>
    <s v="8bd"/>
    <s v="Faturado"/>
    <s v="2024-10-14 15:18:04Z"/>
    <m/>
    <m/>
    <m/>
    <x v="10"/>
    <s v="Mastercard"/>
    <n v="5"/>
    <n v="457.52"/>
    <n v="2"/>
    <n v="142792"/>
    <s v="/10/76/78/100/"/>
    <x v="38"/>
    <x v="38"/>
    <n v="56.9"/>
    <n v="42.68"/>
    <s v="85.36"/>
    <s v="/condicionador-de-rambutan-biotina-300ml/p"/>
    <m/>
    <m/>
    <m/>
    <m/>
    <s v="0.09"/>
    <n v="0"/>
    <s v="457.52"/>
    <s v="-232.38"/>
    <s v="Cupom dia da Natureza, Compre e Ganhe, Frete grátis R$ 109,99"/>
    <m/>
    <m/>
    <s v="AK555401038BR"/>
    <s v="tfddmr"/>
    <m/>
    <s v="Piatan"/>
    <s v="Obsolete"/>
    <m/>
    <m/>
    <m/>
    <m/>
    <m/>
    <s v="pagarme"/>
    <s v="036310"/>
    <n v="3388379573"/>
    <n v="3388379573"/>
    <n v="553665"/>
    <n v="4092"/>
    <m/>
    <m/>
    <m/>
    <m/>
    <m/>
    <s v="2024-10-14 09:04:39Z"/>
    <m/>
    <m/>
    <s v="7F149DAEE0F942A7A1ECB5E544F893EC"/>
    <s v="D153F989B0EC4D45BA272BFB95D19D74"/>
    <m/>
    <n v="1"/>
    <m/>
    <s v="false"/>
    <n v="0"/>
    <s v="NA"/>
    <s v="NA"/>
    <s v="BRL"/>
    <m/>
    <s v="003002817"/>
    <s v="BRA"/>
    <s v="003002817"/>
    <m/>
    <s v="Faturado"/>
    <m/>
  </r>
  <r>
    <s v="Marketplace"/>
    <x v="246"/>
    <n v="514161"/>
    <d v="2024-10-14T00:00:00"/>
    <x v="246"/>
    <s v="ADAO"/>
    <s v="PRUDENCIO"/>
    <s v="00431127654"/>
    <s v="adaoricardo@yahoo.com.br"/>
    <n v="5538999968051"/>
    <s v="MG"/>
    <s v="Pirapora"/>
    <n v="5143169924991"/>
    <s v="residential"/>
    <s v="ADAO RICARDO ARAUJO PRUDENCIO"/>
    <s v="Rua Oscar Paraguassú"/>
    <n v="1066"/>
    <m/>
    <s v="Industrial"/>
    <m/>
    <s v="39272-022"/>
    <s v="PAC"/>
    <s v="PN Correios PAC"/>
    <s v="2024-10-24 09:04:37Z"/>
    <s v="8bd"/>
    <s v="Faturado"/>
    <s v="2024-10-14 15:18:04Z"/>
    <m/>
    <m/>
    <m/>
    <x v="10"/>
    <s v="Mastercard"/>
    <n v="5"/>
    <n v="457.52"/>
    <n v="2"/>
    <n v="142828"/>
    <s v="/10/76/79/87/"/>
    <x v="21"/>
    <x v="21"/>
    <n v="49.9"/>
    <n v="37.42"/>
    <s v="74.84"/>
    <s v="/sabonete-intimo-feminino-em-barra-oleo-de-melaleuca-aloe-vera-80g/p"/>
    <m/>
    <m/>
    <m/>
    <m/>
    <s v="0.03"/>
    <n v="0"/>
    <s v="457.52"/>
    <s v="-232.38"/>
    <s v="Cupom dia da Natureza, Compre e Ganhe, Frete grátis R$ 109,99"/>
    <m/>
    <m/>
    <s v="AK555401038BR"/>
    <s v="tfddmr"/>
    <m/>
    <s v="Piatan"/>
    <s v="Obsolete"/>
    <m/>
    <m/>
    <m/>
    <m/>
    <m/>
    <s v="pagarme"/>
    <s v="036310"/>
    <n v="3388379573"/>
    <n v="3388379573"/>
    <n v="553665"/>
    <n v="4092"/>
    <m/>
    <m/>
    <m/>
    <m/>
    <m/>
    <s v="2024-10-14 09:04:39Z"/>
    <m/>
    <m/>
    <s v="7F149DAEE0F942A7A1ECB5E544F893EC"/>
    <s v="D153F989B0EC4D45BA272BFB95D19D74"/>
    <m/>
    <n v="1"/>
    <m/>
    <s v="false"/>
    <n v="0"/>
    <s v="NA"/>
    <s v="NA"/>
    <s v="BRL"/>
    <m/>
    <s v="003002817"/>
    <s v="BRA"/>
    <s v="003002817"/>
    <m/>
    <s v="Faturado"/>
    <m/>
  </r>
  <r>
    <s v="Marketplace"/>
    <x v="246"/>
    <n v="514161"/>
    <d v="2024-10-14T00:00:00"/>
    <x v="246"/>
    <s v="ADAO"/>
    <s v="PRUDENCIO"/>
    <s v="00431127654"/>
    <s v="adaoricardo@yahoo.com.br"/>
    <n v="5538999968051"/>
    <s v="MG"/>
    <s v="Pirapora"/>
    <n v="5143169924991"/>
    <s v="residential"/>
    <s v="ADAO RICARDO ARAUJO PRUDENCIO"/>
    <s v="Rua Oscar Paraguassú"/>
    <n v="1066"/>
    <m/>
    <s v="Industrial"/>
    <m/>
    <s v="39272-022"/>
    <s v="PAC"/>
    <s v="PN Correios PAC"/>
    <s v="2024-10-24 09:04:37Z"/>
    <s v="8bd"/>
    <s v="Faturado"/>
    <s v="2024-10-14 15:18:04Z"/>
    <m/>
    <m/>
    <m/>
    <x v="10"/>
    <s v="Mastercard"/>
    <n v="5"/>
    <n v="457.52"/>
    <n v="1"/>
    <n v="142817"/>
    <s v="/10/76/80/92/"/>
    <x v="5"/>
    <x v="5"/>
    <n v="99.9"/>
    <n v="74.92"/>
    <s v="74.92"/>
    <s v="/deo-colonia-splash-cereja-do-cerrado-120ml/p"/>
    <m/>
    <m/>
    <m/>
    <m/>
    <s v="24.98"/>
    <n v="0"/>
    <s v="457.52"/>
    <s v="-232.38"/>
    <s v="Cupom dia da Natureza, Compre e Ganhe, Frete grátis R$ 109,99"/>
    <m/>
    <m/>
    <s v="AK555401038BR"/>
    <s v="tfddmr"/>
    <m/>
    <s v="Piatan"/>
    <s v="Obsolete"/>
    <m/>
    <m/>
    <m/>
    <m/>
    <m/>
    <s v="pagarme"/>
    <s v="036310"/>
    <n v="3388379573"/>
    <n v="3388379573"/>
    <n v="553665"/>
    <n v="4092"/>
    <m/>
    <m/>
    <m/>
    <m/>
    <m/>
    <s v="2024-10-14 09:04:39Z"/>
    <m/>
    <m/>
    <s v="7F149DAEE0F942A7A1ECB5E544F893EC"/>
    <s v="D153F989B0EC4D45BA272BFB95D19D74"/>
    <m/>
    <n v="1"/>
    <m/>
    <s v="false"/>
    <n v="0"/>
    <s v="NA"/>
    <s v="NA"/>
    <s v="BRL"/>
    <m/>
    <s v="003002817"/>
    <s v="BRA"/>
    <s v="003002817"/>
    <m/>
    <s v="Faturado"/>
    <m/>
  </r>
  <r>
    <s v="Marketplace"/>
    <x v="246"/>
    <n v="514161"/>
    <d v="2024-10-14T00:00:00"/>
    <x v="246"/>
    <s v="ADAO"/>
    <s v="PRUDENCIO"/>
    <s v="00431127654"/>
    <s v="adaoricardo@yahoo.com.br"/>
    <n v="5538999968051"/>
    <s v="MG"/>
    <s v="Pirapora"/>
    <n v="5143169924991"/>
    <s v="residential"/>
    <s v="ADAO RICARDO ARAUJO PRUDENCIO"/>
    <s v="Rua Oscar Paraguassú"/>
    <n v="1066"/>
    <m/>
    <s v="Industrial"/>
    <m/>
    <s v="39272-022"/>
    <s v="PAC"/>
    <s v="PN Correios PAC"/>
    <s v="2024-10-24 09:04:37Z"/>
    <s v="8bd"/>
    <s v="Faturado"/>
    <s v="2024-10-14 15:18:04Z"/>
    <m/>
    <m/>
    <m/>
    <x v="10"/>
    <s v="Mastercard"/>
    <n v="5"/>
    <n v="457.52"/>
    <n v="1"/>
    <n v="142816"/>
    <s v="/10/76/80/91/"/>
    <x v="41"/>
    <x v="41"/>
    <n v="79.900000000000006"/>
    <n v="0"/>
    <n v="0"/>
    <s v="/necessaire/p"/>
    <m/>
    <m/>
    <m/>
    <m/>
    <s v="0.03"/>
    <n v="0"/>
    <s v="457.52"/>
    <s v="-232.38"/>
    <s v="Cupom dia da Natureza, Compre e Ganhe, Frete grátis R$ 109,99"/>
    <m/>
    <m/>
    <s v="AK555401038BR"/>
    <s v="tfddmr"/>
    <m/>
    <s v="Piatan"/>
    <s v="Obsolete"/>
    <m/>
    <m/>
    <m/>
    <m/>
    <m/>
    <s v="pagarme"/>
    <s v="036310"/>
    <n v="3388379573"/>
    <n v="3388379573"/>
    <n v="553665"/>
    <n v="4092"/>
    <m/>
    <m/>
    <m/>
    <m/>
    <m/>
    <s v="2024-10-14 09:04:39Z"/>
    <m/>
    <m/>
    <s v="7F149DAEE0F942A7A1ECB5E544F893EC"/>
    <s v="D153F989B0EC4D45BA272BFB95D19D74"/>
    <m/>
    <n v="1"/>
    <m/>
    <s v="false"/>
    <n v="0"/>
    <s v="NA"/>
    <s v="NA"/>
    <s v="BRL"/>
    <m/>
    <s v="003002817"/>
    <s v="BRA"/>
    <s v="003002817"/>
    <m/>
    <s v="Faturado"/>
    <m/>
  </r>
  <r>
    <s v="Marketplace"/>
    <x v="247"/>
    <n v="514159"/>
    <d v="2024-10-14T00:00:00"/>
    <x v="247"/>
    <s v="Raphael"/>
    <s v="de Paula"/>
    <s v="08793404603"/>
    <s v="faelmadcorrea@gmail.com"/>
    <n v="5561992068062"/>
    <s v="DF"/>
    <s v="Brasília"/>
    <n v="5186623745409"/>
    <s v="residential"/>
    <s v="Raphael mamede correa de paula"/>
    <s v="Quadra SQN 108 Bloco J"/>
    <n v="503"/>
    <s v="Apt 503"/>
    <s v="Asa Norte"/>
    <m/>
    <s v="70744-100"/>
    <s v="PAC"/>
    <s v="PN Correios PAC"/>
    <s v="2024-10-21 08:00:00Z"/>
    <s v="5bd"/>
    <s v="Faturado"/>
    <s v="2024-10-14 15:18:02Z"/>
    <s v="email"/>
    <s v="fidelizarmais"/>
    <s v="saldodepontos"/>
    <x v="2"/>
    <s v="Visa"/>
    <n v="5"/>
    <n v="116"/>
    <n v="2"/>
    <n v="1403"/>
    <s v="/10/76/79/88/"/>
    <x v="19"/>
    <x v="19"/>
    <n v="29.9"/>
    <n v="29"/>
    <n v="58"/>
    <s v="/desodorante-roll-on-feminino-75ml/p"/>
    <m/>
    <m/>
    <m/>
    <m/>
    <s v="7.74"/>
    <n v="0"/>
    <n v="116"/>
    <s v="-3.6"/>
    <s v="Livelo, Frete grátis, Frete grátis R$ 109,99"/>
    <m/>
    <m/>
    <s v="AK555400390BR"/>
    <s v="tfddmr"/>
    <m/>
    <s v="Piatan"/>
    <s v="Obsolete"/>
    <m/>
    <m/>
    <m/>
    <m/>
    <m/>
    <s v="pagarme"/>
    <s v="096872"/>
    <n v="3387898147"/>
    <n v="3387898147"/>
    <n v="421960"/>
    <n v="7468"/>
    <m/>
    <m/>
    <m/>
    <m/>
    <m/>
    <s v="2024-10-14 00:12:26Z"/>
    <m/>
    <m/>
    <s v="F92DDB12D77E4230A3A4AF6EC145257F"/>
    <s v="B6ED3669542B4CBD9E7FD1F7F54E4880"/>
    <m/>
    <n v="1"/>
    <m/>
    <s v="false"/>
    <n v="0"/>
    <s v="NA"/>
    <s v="NA"/>
    <s v="BRL"/>
    <m/>
    <s v="003002816"/>
    <s v="BRA"/>
    <s v="003002816"/>
    <m/>
    <s v="Faturado"/>
    <m/>
  </r>
  <r>
    <s v="Marketplace"/>
    <x v="247"/>
    <n v="514159"/>
    <d v="2024-10-14T00:00:00"/>
    <x v="247"/>
    <s v="Raphael"/>
    <s v="de Paula"/>
    <s v="08793404603"/>
    <s v="faelmadcorrea@gmail.com"/>
    <n v="5561992068062"/>
    <s v="DF"/>
    <s v="Brasília"/>
    <n v="5186623745409"/>
    <s v="residential"/>
    <s v="Raphael mamede correa de paula"/>
    <s v="Quadra SQN 108 Bloco J"/>
    <n v="503"/>
    <s v="Apt 503"/>
    <s v="Asa Norte"/>
    <m/>
    <s v="70744-100"/>
    <s v="PAC"/>
    <s v="PN Correios PAC"/>
    <s v="2024-10-21 08:00:00Z"/>
    <s v="5bd"/>
    <s v="Faturado"/>
    <s v="2024-10-14 15:18:02Z"/>
    <s v="email"/>
    <s v="fidelizarmais"/>
    <s v="saldodepontos"/>
    <x v="2"/>
    <s v="Visa"/>
    <n v="5"/>
    <n v="116"/>
    <n v="1"/>
    <n v="5103"/>
    <s v="/10/76/79/88/"/>
    <x v="29"/>
    <x v="29"/>
    <n v="29.9"/>
    <n v="29"/>
    <n v="29"/>
    <s v="/desodorante-roll-on-masculino-75ml/p"/>
    <m/>
    <m/>
    <m/>
    <m/>
    <s v="3.88"/>
    <n v="0"/>
    <n v="116"/>
    <s v="-3.6"/>
    <s v="Livelo, Frete grátis, Frete grátis R$ 109,99"/>
    <m/>
    <m/>
    <s v="AK555400390BR"/>
    <s v="tfddmr"/>
    <m/>
    <s v="Piatan"/>
    <s v="Obsolete"/>
    <m/>
    <m/>
    <m/>
    <m/>
    <m/>
    <s v="pagarme"/>
    <s v="096872"/>
    <n v="3387898147"/>
    <n v="3387898147"/>
    <n v="421960"/>
    <n v="7468"/>
    <m/>
    <m/>
    <m/>
    <m/>
    <m/>
    <s v="2024-10-14 00:12:26Z"/>
    <m/>
    <m/>
    <s v="F92DDB12D77E4230A3A4AF6EC145257F"/>
    <s v="B6ED3669542B4CBD9E7FD1F7F54E4880"/>
    <m/>
    <n v="1"/>
    <m/>
    <s v="false"/>
    <n v="0"/>
    <s v="NA"/>
    <s v="NA"/>
    <s v="BRL"/>
    <m/>
    <s v="003002816"/>
    <s v="BRA"/>
    <s v="003002816"/>
    <m/>
    <s v="Faturado"/>
    <m/>
  </r>
  <r>
    <s v="Marketplace"/>
    <x v="247"/>
    <n v="514159"/>
    <d v="2024-10-14T00:00:00"/>
    <x v="247"/>
    <s v="Raphael"/>
    <s v="de Paula"/>
    <s v="08793404603"/>
    <s v="faelmadcorrea@gmail.com"/>
    <n v="5561992068062"/>
    <s v="DF"/>
    <s v="Brasília"/>
    <n v="5186623745409"/>
    <s v="residential"/>
    <s v="Raphael mamede correa de paula"/>
    <s v="Quadra SQN 108 Bloco J"/>
    <n v="503"/>
    <s v="Apt 503"/>
    <s v="Asa Norte"/>
    <m/>
    <s v="70744-100"/>
    <s v="PAC"/>
    <s v="PN Correios PAC"/>
    <s v="2024-10-21 08:00:00Z"/>
    <s v="5bd"/>
    <s v="Faturado"/>
    <s v="2024-10-14 15:18:02Z"/>
    <s v="email"/>
    <s v="fidelizarmais"/>
    <s v="saldodepontos"/>
    <x v="2"/>
    <s v="Visa"/>
    <n v="5"/>
    <n v="116"/>
    <n v="1"/>
    <n v="1603"/>
    <s v="/10/76/79/88/"/>
    <x v="10"/>
    <x v="10"/>
    <n v="29.9"/>
    <n v="29"/>
    <n v="29"/>
    <s v="/desodorante-roll-on-unissex-75ml/p"/>
    <m/>
    <m/>
    <m/>
    <m/>
    <s v="3.87"/>
    <n v="0"/>
    <n v="116"/>
    <s v="-3.6"/>
    <s v="Livelo, Frete grátis, Frete grátis R$ 109,99"/>
    <m/>
    <m/>
    <s v="AK555400390BR"/>
    <s v="tfddmr"/>
    <m/>
    <s v="Piatan"/>
    <s v="Obsolete"/>
    <m/>
    <m/>
    <m/>
    <m/>
    <m/>
    <s v="pagarme"/>
    <s v="096872"/>
    <n v="3387898147"/>
    <n v="3387898147"/>
    <n v="421960"/>
    <n v="7468"/>
    <m/>
    <m/>
    <m/>
    <m/>
    <m/>
    <s v="2024-10-14 00:12:26Z"/>
    <m/>
    <m/>
    <s v="F92DDB12D77E4230A3A4AF6EC145257F"/>
    <s v="B6ED3669542B4CBD9E7FD1F7F54E4880"/>
    <m/>
    <n v="1"/>
    <m/>
    <s v="false"/>
    <n v="0"/>
    <s v="NA"/>
    <s v="NA"/>
    <s v="BRL"/>
    <m/>
    <s v="003002816"/>
    <s v="BRA"/>
    <s v="003002816"/>
    <m/>
    <s v="Faturado"/>
    <m/>
  </r>
  <r>
    <s v="Marketplace"/>
    <x v="248"/>
    <n v="514157"/>
    <d v="2024-10-13T00:00:00"/>
    <x v="248"/>
    <s v="Ana Carolina"/>
    <s v="Santos"/>
    <n v="38824378803"/>
    <s v="cont.carolsantos@gmail.com"/>
    <n v="5512981226075"/>
    <s v="SP"/>
    <s v="São José dos Campos"/>
    <n v="5186603644248"/>
    <s v="residential"/>
    <s v="Ana Carolina Santos"/>
    <s v="Rua Papa João XXIII"/>
    <n v="59"/>
    <s v="Casa"/>
    <s v="Vila Industrial"/>
    <m/>
    <s v="12220-540"/>
    <s v="Jadlog"/>
    <s v="PN Jadlog"/>
    <s v="2024-10-18 08:00:00Z"/>
    <s v="5bd"/>
    <s v="Faturado"/>
    <s v="2024-10-14 15:18:00Z"/>
    <m/>
    <m/>
    <m/>
    <x v="0"/>
    <s v="Mastercard"/>
    <n v="1"/>
    <n v="119.7"/>
    <n v="1"/>
    <n v="1403"/>
    <s v="/10/76/79/88/"/>
    <x v="19"/>
    <x v="19"/>
    <n v="29.9"/>
    <n v="29.9"/>
    <s v="29.9"/>
    <s v="/desodorante-roll-on-feminino-75ml/p"/>
    <m/>
    <m/>
    <m/>
    <m/>
    <s v="6.89"/>
    <n v="0"/>
    <s v="119.7"/>
    <n v="0"/>
    <s v="Frete grátis, Frete grátis R$ 109,99"/>
    <m/>
    <m/>
    <s v="06367100008772"/>
    <s v="tfddmr"/>
    <m/>
    <s v="Piatan"/>
    <s v="Obsolete"/>
    <m/>
    <m/>
    <m/>
    <m/>
    <m/>
    <s v="pagarme"/>
    <n v="211077"/>
    <n v="3387661853"/>
    <n v="3387661853"/>
    <n v="516292"/>
    <n v="5882"/>
    <m/>
    <m/>
    <m/>
    <m/>
    <m/>
    <s v="2024-10-13 22:08:06Z"/>
    <m/>
    <m/>
    <s v="F8C79B289A0841B88EF5FCD8A5E4123D"/>
    <s v="EFD77FB4D86D4050BD9CB7D55617E196"/>
    <m/>
    <n v="1"/>
    <m/>
    <s v="false"/>
    <n v="0"/>
    <s v="NA"/>
    <s v="NA"/>
    <s v="BRL"/>
    <m/>
    <s v="003002811"/>
    <s v="BRA"/>
    <s v="003002811"/>
    <m/>
    <s v="Faturado"/>
    <m/>
  </r>
  <r>
    <s v="Marketplace"/>
    <x v="248"/>
    <n v="514157"/>
    <d v="2024-10-13T00:00:00"/>
    <x v="248"/>
    <s v="Ana Carolina"/>
    <s v="Santos"/>
    <n v="38824378803"/>
    <s v="cont.carolsantos@gmail.com"/>
    <n v="5512981226075"/>
    <s v="SP"/>
    <s v="São José dos Campos"/>
    <n v="5186603644248"/>
    <s v="residential"/>
    <s v="Ana Carolina Santos"/>
    <s v="Rua Papa João XXIII"/>
    <n v="59"/>
    <s v="Casa"/>
    <s v="Vila Industrial"/>
    <m/>
    <s v="12220-540"/>
    <s v="Jadlog"/>
    <s v="PN Jadlog"/>
    <s v="2024-10-18 08:00:00Z"/>
    <s v="5bd"/>
    <s v="Faturado"/>
    <s v="2024-10-14 15:18:00Z"/>
    <m/>
    <m/>
    <m/>
    <x v="0"/>
    <s v="Mastercard"/>
    <n v="1"/>
    <n v="119.7"/>
    <n v="1"/>
    <n v="142826"/>
    <s v="/10/76/79/88/"/>
    <x v="31"/>
    <x v="31"/>
    <n v="59.9"/>
    <n v="59.9"/>
    <s v="59.9"/>
    <s v="/desodorante-cristal-liquido-extrato-de-neem-indiano-e-alcacuz-120ml/p"/>
    <m/>
    <m/>
    <m/>
    <m/>
    <s v="6.81"/>
    <n v="0"/>
    <s v="119.7"/>
    <n v="0"/>
    <s v="Frete grátis, Frete grátis R$ 109,99"/>
    <m/>
    <m/>
    <s v="06367100008772"/>
    <s v="tfddmr"/>
    <m/>
    <s v="Piatan"/>
    <s v="Obsolete"/>
    <m/>
    <m/>
    <m/>
    <m/>
    <m/>
    <s v="pagarme"/>
    <n v="211077"/>
    <n v="3387661853"/>
    <n v="3387661853"/>
    <n v="516292"/>
    <n v="5882"/>
    <m/>
    <m/>
    <m/>
    <m/>
    <m/>
    <s v="2024-10-13 22:08:06Z"/>
    <m/>
    <m/>
    <s v="F8C79B289A0841B88EF5FCD8A5E4123D"/>
    <s v="EFD77FB4D86D4050BD9CB7D55617E196"/>
    <m/>
    <n v="1"/>
    <m/>
    <s v="false"/>
    <n v="0"/>
    <s v="NA"/>
    <s v="NA"/>
    <s v="BRL"/>
    <m/>
    <s v="003002811"/>
    <s v="BRA"/>
    <s v="003002811"/>
    <m/>
    <s v="Faturado"/>
    <m/>
  </r>
  <r>
    <s v="Marketplace"/>
    <x v="248"/>
    <n v="514157"/>
    <d v="2024-10-13T00:00:00"/>
    <x v="248"/>
    <s v="Ana Carolina"/>
    <s v="Santos"/>
    <n v="38824378803"/>
    <s v="cont.carolsantos@gmail.com"/>
    <n v="5512981226075"/>
    <s v="SP"/>
    <s v="São José dos Campos"/>
    <n v="5186603644248"/>
    <s v="residential"/>
    <s v="Ana Carolina Santos"/>
    <s v="Rua Papa João XXIII"/>
    <n v="59"/>
    <s v="Casa"/>
    <s v="Vila Industrial"/>
    <m/>
    <s v="12220-540"/>
    <s v="Jadlog"/>
    <s v="PN Jadlog"/>
    <s v="2024-10-18 08:00:00Z"/>
    <s v="5bd"/>
    <s v="Faturado"/>
    <s v="2024-10-14 15:18:00Z"/>
    <m/>
    <m/>
    <m/>
    <x v="0"/>
    <s v="Mastercard"/>
    <n v="1"/>
    <n v="119.7"/>
    <n v="1"/>
    <n v="1603"/>
    <s v="/10/76/79/88/"/>
    <x v="10"/>
    <x v="10"/>
    <n v="29.9"/>
    <n v="29.9"/>
    <s v="29.9"/>
    <s v="/desodorante-roll-on-unissex-75ml/p"/>
    <m/>
    <m/>
    <m/>
    <m/>
    <s v="6.89"/>
    <n v="0"/>
    <s v="119.7"/>
    <n v="0"/>
    <s v="Frete grátis, Frete grátis R$ 109,99"/>
    <m/>
    <m/>
    <s v="06367100008772"/>
    <s v="tfddmr"/>
    <m/>
    <s v="Piatan"/>
    <s v="Obsolete"/>
    <m/>
    <m/>
    <m/>
    <m/>
    <m/>
    <s v="pagarme"/>
    <n v="211077"/>
    <n v="3387661853"/>
    <n v="3387661853"/>
    <n v="516292"/>
    <n v="5882"/>
    <m/>
    <m/>
    <m/>
    <m/>
    <m/>
    <s v="2024-10-13 22:08:06Z"/>
    <m/>
    <m/>
    <s v="F8C79B289A0841B88EF5FCD8A5E4123D"/>
    <s v="EFD77FB4D86D4050BD9CB7D55617E196"/>
    <m/>
    <n v="1"/>
    <m/>
    <s v="false"/>
    <n v="0"/>
    <s v="NA"/>
    <s v="NA"/>
    <s v="BRL"/>
    <m/>
    <s v="003002811"/>
    <s v="BRA"/>
    <s v="003002811"/>
    <m/>
    <s v="Faturado"/>
    <m/>
  </r>
  <r>
    <s v="Marketplace"/>
    <x v="249"/>
    <n v="514155"/>
    <d v="2024-10-13T00:00:00"/>
    <x v="249"/>
    <s v="Patricia"/>
    <s v="Siqueira "/>
    <n v="27627513812"/>
    <s v="patyozanic@gmail.com"/>
    <n v="5517996524699"/>
    <s v="SP"/>
    <s v="São José do Rio Preto"/>
    <n v="5186596899339"/>
    <s v="residential"/>
    <s v="Patricia Siqueira "/>
    <s v="Rua Carlos Batista de Souza"/>
    <n v="445"/>
    <s v="Casa 55"/>
    <s v="Jardim Conceição"/>
    <m/>
    <s v="15030-750"/>
    <s v="Jadlog"/>
    <s v="PN Jadlog"/>
    <s v="2024-10-18 08:00:00Z"/>
    <s v="5bd"/>
    <s v="Faturado"/>
    <s v="2024-10-14 15:18:00Z"/>
    <s v="cpc"/>
    <s v="google"/>
    <m/>
    <x v="10"/>
    <s v="Mastercard"/>
    <n v="5"/>
    <n v="119.77"/>
    <n v="1"/>
    <n v="142806"/>
    <s v="/10/76/81/"/>
    <x v="22"/>
    <x v="22"/>
    <n v="59.8"/>
    <n v="44.85"/>
    <s v="44.85"/>
    <s v="/duo-sabonete-liquido-intimo-com-aloe-vera-150-ml/p"/>
    <m/>
    <m/>
    <m/>
    <m/>
    <s v="13.82"/>
    <n v="0"/>
    <s v="119.77"/>
    <s v="-39.93"/>
    <s v="Cupom dia da Natureza, Frete grátis, Frete grátis R$ 109,99"/>
    <m/>
    <m/>
    <s v="06367100008771"/>
    <s v="tfddmr"/>
    <m/>
    <s v="Piatan"/>
    <s v="Obsolete"/>
    <m/>
    <m/>
    <m/>
    <m/>
    <m/>
    <s v="pagarme"/>
    <n v="561075"/>
    <n v="3387620798"/>
    <n v="3387620798"/>
    <n v="544731"/>
    <n v="3819"/>
    <m/>
    <m/>
    <m/>
    <m/>
    <m/>
    <s v="2024-10-13 21:56:12Z"/>
    <m/>
    <m/>
    <s v="77AE234B58F04946A326614580D557A7"/>
    <s v="AC6D4C9E75E241E6B18DA6FBD45233D6"/>
    <m/>
    <n v="1"/>
    <m/>
    <s v="false"/>
    <n v="0"/>
    <s v="NA"/>
    <s v="NA"/>
    <s v="BRL"/>
    <m/>
    <s v="003002810"/>
    <s v="BRA"/>
    <s v="003002810"/>
    <m/>
    <s v="Faturado"/>
    <m/>
  </r>
  <r>
    <s v="Marketplace"/>
    <x v="249"/>
    <n v="514155"/>
    <d v="2024-10-13T00:00:00"/>
    <x v="249"/>
    <s v="Patricia"/>
    <s v="Siqueira "/>
    <n v="27627513812"/>
    <s v="patyozanic@gmail.com"/>
    <n v="5517996524699"/>
    <s v="SP"/>
    <s v="São José do Rio Preto"/>
    <n v="5186596899339"/>
    <s v="residential"/>
    <s v="Patricia Siqueira "/>
    <s v="Rua Carlos Batista de Souza"/>
    <n v="445"/>
    <s v="Casa 55"/>
    <s v="Jardim Conceição"/>
    <m/>
    <s v="15030-750"/>
    <s v="Jadlog"/>
    <s v="PN Jadlog"/>
    <s v="2024-10-18 08:00:00Z"/>
    <s v="5bd"/>
    <s v="Faturado"/>
    <s v="2024-10-14 15:18:00Z"/>
    <s v="cpc"/>
    <s v="google"/>
    <m/>
    <x v="10"/>
    <s v="Mastercard"/>
    <n v="5"/>
    <n v="119.77"/>
    <n v="1"/>
    <n v="142820"/>
    <s v="/10/76/82/102/"/>
    <x v="45"/>
    <x v="45"/>
    <n v="99.9"/>
    <n v="74.92"/>
    <s v="74.92"/>
    <s v="/piatan-gel-de-limpeza-facial-resveratrol-150ml/p"/>
    <m/>
    <m/>
    <m/>
    <m/>
    <s v="7.03"/>
    <n v="0"/>
    <s v="119.77"/>
    <s v="-39.93"/>
    <s v="Cupom dia da Natureza, Frete grátis, Frete grátis R$ 109,99"/>
    <m/>
    <m/>
    <s v="06367100008771"/>
    <s v="tfddmr"/>
    <m/>
    <s v="Piatan"/>
    <s v="Obsolete"/>
    <m/>
    <m/>
    <m/>
    <m/>
    <m/>
    <s v="pagarme"/>
    <n v="561075"/>
    <n v="3387620798"/>
    <n v="3387620798"/>
    <n v="544731"/>
    <n v="3819"/>
    <m/>
    <m/>
    <m/>
    <m/>
    <m/>
    <s v="2024-10-13 21:56:12Z"/>
    <m/>
    <m/>
    <s v="77AE234B58F04946A326614580D557A7"/>
    <s v="AC6D4C9E75E241E6B18DA6FBD45233D6"/>
    <m/>
    <n v="1"/>
    <m/>
    <s v="false"/>
    <n v="0"/>
    <s v="NA"/>
    <s v="NA"/>
    <s v="BRL"/>
    <m/>
    <s v="003002810"/>
    <s v="BRA"/>
    <s v="003002810"/>
    <m/>
    <s v="Faturado"/>
    <m/>
  </r>
  <r>
    <s v="Marketplace"/>
    <x v="250"/>
    <n v="514149"/>
    <d v="2024-10-13T00:00:00"/>
    <x v="250"/>
    <s v="Daiana"/>
    <s v="Ferreira"/>
    <s v="08628447628"/>
    <s v="daiana.bruna20@hotmail.com"/>
    <n v="5531984519129"/>
    <s v="MG"/>
    <s v="Belo Horizonte"/>
    <n v="5186566307241"/>
    <s v="residential"/>
    <s v="Daiana Bruna Ferreira"/>
    <s v="Rua Bálsamo"/>
    <n v="33"/>
    <m/>
    <s v="Marilândia"/>
    <m/>
    <s v="30692-680"/>
    <s v="Jadlog"/>
    <s v="PN Jadlog"/>
    <s v="2024-10-18 08:00:00Z"/>
    <s v="5bd"/>
    <s v="Faturado"/>
    <s v="2024-10-14 15:17:58Z"/>
    <m/>
    <m/>
    <m/>
    <x v="4"/>
    <s v="Visa"/>
    <n v="5"/>
    <n v="105.89"/>
    <n v="1"/>
    <n v="143126"/>
    <s v="/10/76/79/88/"/>
    <x v="43"/>
    <x v="43"/>
    <n v="79.900000000000006"/>
    <n v="63.92"/>
    <s v="63.92"/>
    <s v="/desodorante-cristal-alunita-sem-cheiro-90g/p"/>
    <m/>
    <m/>
    <m/>
    <m/>
    <s v="8.97"/>
    <s v="8.97"/>
    <s v="105.89"/>
    <s v="-21.96"/>
    <s v="Influencer 20%OFF"/>
    <m/>
    <m/>
    <s v="06367100008770"/>
    <s v="tfddmr"/>
    <m/>
    <s v="Piatan"/>
    <s v="Obsolete"/>
    <m/>
    <m/>
    <m/>
    <m/>
    <m/>
    <s v="pagarme"/>
    <n v="492088"/>
    <n v="3386768686"/>
    <n v="3386768686"/>
    <n v="410863"/>
    <n v="9986"/>
    <m/>
    <m/>
    <m/>
    <m/>
    <m/>
    <s v="2024-10-13 18:49:22Z"/>
    <m/>
    <m/>
    <s v="E562CD6966AF48179A637046E666DAEC"/>
    <s v="2B00103D563740D7AE63F694A618648A"/>
    <m/>
    <n v="1"/>
    <m/>
    <s v="false"/>
    <n v="0"/>
    <s v="NA"/>
    <s v="NA"/>
    <s v="BRL"/>
    <m/>
    <s v="003002809"/>
    <s v="BRA"/>
    <s v="003002809"/>
    <m/>
    <s v="Faturado"/>
    <m/>
  </r>
  <r>
    <s v="Marketplace"/>
    <x v="250"/>
    <n v="514149"/>
    <d v="2024-10-13T00:00:00"/>
    <x v="250"/>
    <s v="Daiana"/>
    <s v="Ferreira"/>
    <s v="08628447628"/>
    <s v="daiana.bruna20@hotmail.com"/>
    <n v="5531984519129"/>
    <s v="MG"/>
    <s v="Belo Horizonte"/>
    <n v="5186566307241"/>
    <s v="residential"/>
    <s v="Daiana Bruna Ferreira"/>
    <s v="Rua Bálsamo"/>
    <n v="33"/>
    <m/>
    <s v="Marilândia"/>
    <m/>
    <s v="30692-680"/>
    <s v="Jadlog"/>
    <s v="PN Jadlog"/>
    <s v="2024-10-18 08:00:00Z"/>
    <s v="5bd"/>
    <s v="Faturado"/>
    <s v="2024-10-14 15:17:58Z"/>
    <m/>
    <m/>
    <m/>
    <x v="4"/>
    <s v="Visa"/>
    <n v="5"/>
    <n v="105.89"/>
    <n v="1"/>
    <n v="1603"/>
    <s v="/10/76/79/88/"/>
    <x v="10"/>
    <x v="10"/>
    <n v="29.9"/>
    <n v="23.92"/>
    <s v="23.92"/>
    <s v="/desodorante-roll-on-unissex-75ml/p"/>
    <m/>
    <m/>
    <m/>
    <m/>
    <s v="9.08"/>
    <s v="9.08"/>
    <s v="105.89"/>
    <s v="-21.96"/>
    <s v="Influencer 20%OFF"/>
    <m/>
    <m/>
    <s v="06367100008770"/>
    <s v="tfddmr"/>
    <m/>
    <s v="Piatan"/>
    <s v="Obsolete"/>
    <m/>
    <m/>
    <m/>
    <m/>
    <m/>
    <s v="pagarme"/>
    <n v="492088"/>
    <n v="3386768686"/>
    <n v="3386768686"/>
    <n v="410863"/>
    <n v="9986"/>
    <m/>
    <m/>
    <m/>
    <m/>
    <m/>
    <s v="2024-10-13 18:49:22Z"/>
    <m/>
    <m/>
    <s v="E562CD6966AF48179A637046E666DAEC"/>
    <s v="2B00103D563740D7AE63F694A618648A"/>
    <m/>
    <n v="1"/>
    <m/>
    <s v="false"/>
    <n v="0"/>
    <s v="NA"/>
    <s v="NA"/>
    <s v="BRL"/>
    <m/>
    <s v="003002809"/>
    <s v="BRA"/>
    <s v="003002809"/>
    <m/>
    <s v="Faturado"/>
    <m/>
  </r>
  <r>
    <s v="Marketplace"/>
    <x v="251"/>
    <n v="514145"/>
    <d v="2024-10-13T00:00:00"/>
    <x v="251"/>
    <s v="Caio"/>
    <s v="Rosa"/>
    <s v="09322486678"/>
    <s v="caioalves.rosa10@gmail.com"/>
    <n v="5531985331091"/>
    <s v="MG"/>
    <s v="Belo Horizonte"/>
    <n v="8644172604215"/>
    <s v="residential"/>
    <s v="Filipe Ericshen"/>
    <s v="Rua Conselheiro Galvão"/>
    <n v="400"/>
    <s v="Próximo a pizzaria Dominos"/>
    <s v="Santa Rosa"/>
    <m/>
    <s v="31255-750"/>
    <s v="PAC"/>
    <s v="PN Correios PAC"/>
    <s v="2024-10-21 08:00:00Z"/>
    <s v="6bd"/>
    <s v="Faturado"/>
    <s v="2024-10-14 15:17:56Z"/>
    <s v="cpc"/>
    <s v="google"/>
    <m/>
    <x v="0"/>
    <s v="Mastercard"/>
    <n v="5"/>
    <n v="299"/>
    <n v="10"/>
    <n v="5103"/>
    <s v="/10/76/79/88/"/>
    <x v="29"/>
    <x v="29"/>
    <n v="29.9"/>
    <n v="29.9"/>
    <n v="299"/>
    <s v="/desodorante-roll-on-masculino-75ml/p"/>
    <m/>
    <m/>
    <m/>
    <m/>
    <s v="19.62"/>
    <n v="0"/>
    <n v="299"/>
    <n v="0"/>
    <s v="Frete grátis, Frete grátis R$ 109,99"/>
    <m/>
    <m/>
    <s v="AK555399215BR"/>
    <s v="tfddmr"/>
    <m/>
    <s v="Piatan"/>
    <s v="Obsolete"/>
    <m/>
    <m/>
    <m/>
    <m/>
    <m/>
    <s v="pagarme"/>
    <s v="T05774"/>
    <n v="3385395560"/>
    <n v="3385395560"/>
    <n v="512646"/>
    <n v="3510"/>
    <m/>
    <m/>
    <m/>
    <m/>
    <m/>
    <s v="2024-10-13 12:52:34Z"/>
    <m/>
    <m/>
    <s v="F06C733369D04E2DA0B043D8062B4547"/>
    <s v="D6F1F8B152EB4E70A88B2E63AA9DC099"/>
    <m/>
    <n v="1"/>
    <m/>
    <s v="false"/>
    <n v="0"/>
    <s v="NA"/>
    <s v="NA"/>
    <s v="BRL"/>
    <m/>
    <s v="003002815"/>
    <s v="BRA"/>
    <s v="003002815"/>
    <m/>
    <s v="Faturado"/>
    <m/>
  </r>
  <r>
    <s v="Marketplace"/>
    <x v="252"/>
    <n v="514143"/>
    <d v="2024-10-13T00:00:00"/>
    <x v="252"/>
    <s v="Thamires"/>
    <s v="Lima"/>
    <s v="03600504177"/>
    <s v="thamiresgama20@gmail.com"/>
    <n v="5561994489197"/>
    <s v="DF"/>
    <s v="Brasília"/>
    <n v="5186467124205"/>
    <s v="residential"/>
    <s v="Thamires Lima"/>
    <s v="Quadra QC 3 Rua L"/>
    <s v="09"/>
    <m/>
    <s v="Jardins Mangueiral (Jardim Botânico)"/>
    <m/>
    <s v="71687-286"/>
    <s v="PAC"/>
    <s v="PN Correios PAC"/>
    <s v="2024-10-21 08:00:00Z"/>
    <s v="6bd"/>
    <s v="Faturado"/>
    <s v="2024-10-14 15:17:55Z"/>
    <s v="cpc"/>
    <s v="meta"/>
    <s v="[GE] [Vendas] Remarketing"/>
    <x v="0"/>
    <s v="Mastercard"/>
    <n v="3"/>
    <n v="159.80000000000001"/>
    <n v="1"/>
    <n v="143028"/>
    <s v="/10/76/82/96/"/>
    <x v="13"/>
    <x v="13"/>
    <n v="129.9"/>
    <n v="129.9"/>
    <s v="129.9"/>
    <s v="/protetor-solar-facial-mineral-sunveg-fps-70-bege-claro-50ml/p"/>
    <m/>
    <m/>
    <m/>
    <m/>
    <s v="7.75"/>
    <n v="0"/>
    <s v="159.8"/>
    <n v="0"/>
    <s v="Frete grátis, Frete grátis R$ 109,99"/>
    <m/>
    <m/>
    <s v="AK555398197BR"/>
    <s v="tfddmr"/>
    <m/>
    <s v="Piatan"/>
    <s v="Obsolete"/>
    <m/>
    <m/>
    <m/>
    <m/>
    <m/>
    <s v="pagarme"/>
    <n v="955423"/>
    <n v="3384235623"/>
    <n v="3384235623"/>
    <n v="538164"/>
    <n v="6894"/>
    <m/>
    <m/>
    <m/>
    <m/>
    <m/>
    <s v="2024-10-13 09:29:21Z"/>
    <m/>
    <m/>
    <s v="AD81A948114E4319884BE104046BEDFF"/>
    <s v="DF70E801F1F94BA480EA9DD7936E870E"/>
    <m/>
    <n v="1"/>
    <m/>
    <s v="false"/>
    <n v="0"/>
    <s v="NA"/>
    <s v="NA"/>
    <s v="BRL"/>
    <m/>
    <s v="003002814"/>
    <s v="BRA"/>
    <s v="003002814"/>
    <m/>
    <s v="Faturado"/>
    <m/>
  </r>
  <r>
    <s v="Marketplace"/>
    <x v="252"/>
    <n v="514143"/>
    <d v="2024-10-13T00:00:00"/>
    <x v="252"/>
    <s v="Thamires"/>
    <s v="Lima"/>
    <s v="03600504177"/>
    <s v="thamiresgama20@gmail.com"/>
    <n v="5561994489197"/>
    <s v="DF"/>
    <s v="Brasília"/>
    <n v="5186467124205"/>
    <s v="residential"/>
    <s v="Thamires Lima"/>
    <s v="Quadra QC 3 Rua L"/>
    <s v="09"/>
    <m/>
    <s v="Jardins Mangueiral (Jardim Botânico)"/>
    <m/>
    <s v="71687-286"/>
    <s v="PAC"/>
    <s v="PN Correios PAC"/>
    <s v="2024-10-21 08:00:00Z"/>
    <s v="6bd"/>
    <s v="Faturado"/>
    <s v="2024-10-14 15:17:55Z"/>
    <s v="cpc"/>
    <s v="meta"/>
    <s v="[GE] [Vendas] Remarketing"/>
    <x v="0"/>
    <s v="Mastercard"/>
    <n v="3"/>
    <n v="159.80000000000001"/>
    <n v="1"/>
    <n v="1403"/>
    <s v="/10/76/79/88/"/>
    <x v="19"/>
    <x v="19"/>
    <n v="29.9"/>
    <n v="29.9"/>
    <s v="29.9"/>
    <s v="/desodorante-roll-on-feminino-75ml/p"/>
    <m/>
    <m/>
    <m/>
    <m/>
    <s v="7.74"/>
    <n v="0"/>
    <s v="159.8"/>
    <n v="0"/>
    <s v="Frete grátis, Frete grátis R$ 109,99"/>
    <m/>
    <m/>
    <s v="AK555398197BR"/>
    <s v="tfddmr"/>
    <m/>
    <s v="Piatan"/>
    <s v="Obsolete"/>
    <m/>
    <m/>
    <m/>
    <m/>
    <m/>
    <s v="pagarme"/>
    <n v="955423"/>
    <n v="3384235623"/>
    <n v="3384235623"/>
    <n v="538164"/>
    <n v="6894"/>
    <m/>
    <m/>
    <m/>
    <m/>
    <m/>
    <s v="2024-10-13 09:29:21Z"/>
    <m/>
    <m/>
    <s v="AD81A948114E4319884BE104046BEDFF"/>
    <s v="DF70E801F1F94BA480EA9DD7936E870E"/>
    <m/>
    <n v="1"/>
    <m/>
    <s v="false"/>
    <n v="0"/>
    <s v="NA"/>
    <s v="NA"/>
    <s v="BRL"/>
    <m/>
    <s v="003002814"/>
    <s v="BRA"/>
    <s v="003002814"/>
    <m/>
    <s v="Faturado"/>
    <m/>
  </r>
  <r>
    <s v="Marketplace"/>
    <x v="253"/>
    <n v="514141"/>
    <d v="2024-10-12T00:00:00"/>
    <x v="253"/>
    <s v="Rosangela"/>
    <s v="Fidelis"/>
    <s v="04975763842"/>
    <s v="rosee.fidelis@gmail.com"/>
    <n v="5511976623842"/>
    <s v="SP"/>
    <s v="São Paulo"/>
    <n v="5143821430017"/>
    <s v="residential"/>
    <s v="Rosangela Aparecida Fidelis"/>
    <s v="Rua Santo Alberto"/>
    <n v="745"/>
    <m/>
    <s v="Vila São Pedro"/>
    <m/>
    <s v="04676-042"/>
    <s v="Jadlog"/>
    <s v="PN Jadlog"/>
    <s v="2024-10-17 08:00:00Z"/>
    <s v="4bd"/>
    <s v="Faturado"/>
    <s v="2024-10-14 15:17:55Z"/>
    <m/>
    <m/>
    <m/>
    <x v="2"/>
    <s v="Visa"/>
    <n v="1"/>
    <n v="116"/>
    <n v="1"/>
    <n v="1403"/>
    <s v="/10/76/79/88/"/>
    <x v="19"/>
    <x v="19"/>
    <n v="29.9"/>
    <n v="29"/>
    <n v="29"/>
    <s v="/desodorante-roll-on-feminino-75ml/p"/>
    <m/>
    <m/>
    <m/>
    <m/>
    <s v="4.86"/>
    <n v="0"/>
    <n v="116"/>
    <s v="-3.6"/>
    <s v="Livelo, Frete grátis, Frete grátis R$ 109,99"/>
    <m/>
    <m/>
    <s v="06367100008769"/>
    <s v="tfddmr"/>
    <m/>
    <s v="Piatan"/>
    <s v="Obsolete"/>
    <m/>
    <m/>
    <m/>
    <m/>
    <m/>
    <s v="pagarme"/>
    <n v="171261"/>
    <n v="3382812701"/>
    <n v="3382812701"/>
    <n v="425850"/>
    <n v="4564"/>
    <m/>
    <m/>
    <m/>
    <m/>
    <m/>
    <s v="2024-10-12 21:17:15Z"/>
    <m/>
    <m/>
    <s v="36F6853124F2413396BD8B622464F064"/>
    <s v="12382D53431142A4973A635F3CEB7F89"/>
    <m/>
    <n v="1"/>
    <m/>
    <s v="false"/>
    <n v="0"/>
    <s v="NA"/>
    <s v="NA"/>
    <s v="BRL"/>
    <m/>
    <s v="003002808"/>
    <s v="BRA"/>
    <s v="003002808"/>
    <m/>
    <s v="Faturado"/>
    <m/>
  </r>
  <r>
    <s v="Marketplace"/>
    <x v="253"/>
    <n v="514141"/>
    <d v="2024-10-12T00:00:00"/>
    <x v="253"/>
    <s v="Rosangela"/>
    <s v="Fidelis"/>
    <s v="04975763842"/>
    <s v="rosee.fidelis@gmail.com"/>
    <n v="5511976623842"/>
    <s v="SP"/>
    <s v="São Paulo"/>
    <n v="5143821430017"/>
    <s v="residential"/>
    <s v="Rosangela Aparecida Fidelis"/>
    <s v="Rua Santo Alberto"/>
    <n v="745"/>
    <m/>
    <s v="Vila São Pedro"/>
    <m/>
    <s v="04676-042"/>
    <s v="Jadlog"/>
    <s v="PN Jadlog"/>
    <s v="2024-10-17 08:00:00Z"/>
    <s v="4bd"/>
    <s v="Faturado"/>
    <s v="2024-10-14 15:17:55Z"/>
    <m/>
    <m/>
    <m/>
    <x v="2"/>
    <s v="Visa"/>
    <n v="1"/>
    <n v="116"/>
    <n v="3"/>
    <n v="5103"/>
    <s v="/10/76/79/88/"/>
    <x v="29"/>
    <x v="29"/>
    <n v="29.9"/>
    <n v="29"/>
    <n v="87"/>
    <s v="/desodorante-roll-on-masculino-75ml/p"/>
    <m/>
    <m/>
    <m/>
    <m/>
    <s v="14.59"/>
    <n v="0"/>
    <n v="116"/>
    <s v="-3.6"/>
    <s v="Livelo, Frete grátis, Frete grátis R$ 109,99"/>
    <m/>
    <m/>
    <s v="06367100008769"/>
    <s v="tfddmr"/>
    <m/>
    <s v="Piatan"/>
    <s v="Obsolete"/>
    <m/>
    <m/>
    <m/>
    <m/>
    <m/>
    <s v="pagarme"/>
    <n v="171261"/>
    <n v="3382812701"/>
    <n v="3382812701"/>
    <n v="425850"/>
    <n v="4564"/>
    <m/>
    <m/>
    <m/>
    <m/>
    <m/>
    <s v="2024-10-12 21:17:15Z"/>
    <m/>
    <m/>
    <s v="36F6853124F2413396BD8B622464F064"/>
    <s v="12382D53431142A4973A635F3CEB7F89"/>
    <m/>
    <n v="1"/>
    <m/>
    <s v="false"/>
    <n v="0"/>
    <s v="NA"/>
    <s v="NA"/>
    <s v="BRL"/>
    <m/>
    <s v="003002808"/>
    <s v="BRA"/>
    <s v="003002808"/>
    <m/>
    <s v="Faturado"/>
    <m/>
  </r>
  <r>
    <s v="Marketplace"/>
    <x v="254"/>
    <n v="514137"/>
    <d v="2024-10-12T00:00:00"/>
    <x v="254"/>
    <s v="CAROLINA"/>
    <s v="LISBOA"/>
    <s v="09733890600"/>
    <s v="carolinaglb@hotmail.com"/>
    <n v="5531984874646"/>
    <s v="CE"/>
    <s v="Fortaleza"/>
    <n v="5145550039560"/>
    <s v="residential"/>
    <s v="CAROLINA LISBOA"/>
    <s v="Rua Ana Bilhar"/>
    <n v="88"/>
    <n v="1800"/>
    <s v="Meireles"/>
    <m/>
    <s v="60160-110"/>
    <s v="Jadlog"/>
    <s v="PN Jadlog2"/>
    <s v="2024-10-25 08:00:00Z"/>
    <s v="10bd"/>
    <s v="Faturado"/>
    <s v="2024-10-14 15:17:53Z"/>
    <s v="cpc_institucional"/>
    <s v="google"/>
    <m/>
    <x v="3"/>
    <s v="Visa"/>
    <n v="1"/>
    <n v="118.26"/>
    <n v="2"/>
    <n v="1010"/>
    <s v="/10/76/81/"/>
    <x v="49"/>
    <x v="49"/>
    <n v="65.7"/>
    <n v="59.13"/>
    <s v="118.26"/>
    <s v="/kit-creme-dental-natural-90g-3-unidades/p"/>
    <m/>
    <m/>
    <m/>
    <m/>
    <s v="23.04"/>
    <n v="0"/>
    <s v="118.26"/>
    <s v="-13.14"/>
    <s v="Influencer, Frete grátis, FRETE GRÁTIS INFLUENCER, Frete grátis R$ 109,99"/>
    <m/>
    <m/>
    <s v="06367100008768"/>
    <s v="tfddmr"/>
    <m/>
    <s v="Piatan"/>
    <s v="Obsolete"/>
    <m/>
    <m/>
    <m/>
    <m/>
    <m/>
    <s v="pagarme"/>
    <s v="026000"/>
    <n v="3382436644"/>
    <n v="3382436644"/>
    <n v="422007"/>
    <n v="9706"/>
    <m/>
    <m/>
    <m/>
    <m/>
    <m/>
    <s v="2024-10-12 20:13:34Z"/>
    <m/>
    <m/>
    <s v="6AC0C967B6D84937B92FBB97CA976F1A"/>
    <s v="5FB88B90E2094AD982F95F14DA1FFF9D"/>
    <m/>
    <n v="1"/>
    <m/>
    <s v="false"/>
    <n v="0"/>
    <s v="NA"/>
    <s v="NA"/>
    <s v="BRL"/>
    <m/>
    <s v="003002807"/>
    <s v="BRA"/>
    <s v="003002807"/>
    <m/>
    <s v="Faturado"/>
    <m/>
  </r>
  <r>
    <s v="Marketplace"/>
    <x v="255"/>
    <n v="514135"/>
    <d v="2024-10-12T00:00:00"/>
    <x v="255"/>
    <s v="Nubia"/>
    <s v="Lorenzoni"/>
    <s v="06991674699"/>
    <s v="nubialorenzoni@hotmail.com"/>
    <n v="5531988954884"/>
    <s v="MG"/>
    <s v="Belo Horizonte"/>
    <n v="5186318857161"/>
    <s v="residential"/>
    <s v="Nubia Alaine Costa Lorenzoni"/>
    <s v="Rua Passa Tempo"/>
    <n v="387"/>
    <s v="apto 400"/>
    <s v="Carmo"/>
    <m/>
    <s v="30310-760"/>
    <s v="Jadlog"/>
    <s v="PN Jadlog"/>
    <s v="2024-10-18 08:00:00Z"/>
    <s v="5bd"/>
    <s v="Faturado"/>
    <s v="2024-10-14 15:17:51Z"/>
    <m/>
    <m/>
    <m/>
    <x v="10"/>
    <s v="Mastercard"/>
    <n v="2"/>
    <n v="77.53"/>
    <n v="1"/>
    <n v="142810"/>
    <s v="/10/76/98/103/"/>
    <x v="34"/>
    <x v="34"/>
    <n v="79.900000000000006"/>
    <n v="59.92"/>
    <s v="59.92"/>
    <s v="/balm-de-tratamento-labial-ucuuba-3-80g/p"/>
    <m/>
    <m/>
    <m/>
    <m/>
    <s v="17.61"/>
    <s v="17.61"/>
    <s v="77.53"/>
    <s v="-19.98"/>
    <s v="Cupom dia da Natureza"/>
    <m/>
    <m/>
    <s v="06367100008767"/>
    <s v="tfddmr"/>
    <m/>
    <s v="Piatan"/>
    <s v="Obsolete"/>
    <m/>
    <m/>
    <m/>
    <m/>
    <m/>
    <s v="pagarme"/>
    <n v="988567"/>
    <n v="3382298789"/>
    <n v="3382298789"/>
    <n v="534696"/>
    <n v="9457"/>
    <m/>
    <m/>
    <m/>
    <m/>
    <m/>
    <s v="2024-10-12 19:50:25Z"/>
    <m/>
    <m/>
    <s v="F7A081B2512746A283DCF9E0A9C0E6D7"/>
    <s v="DB899ECEC26043FAAD1D115538DC98D6"/>
    <m/>
    <n v="1"/>
    <m/>
    <s v="false"/>
    <n v="0"/>
    <s v="NA"/>
    <s v="NA"/>
    <s v="BRL"/>
    <m/>
    <s v="003002806"/>
    <s v="BRA"/>
    <s v="003002806"/>
    <m/>
    <s v="Faturado"/>
    <m/>
  </r>
  <r>
    <s v="Marketplace"/>
    <x v="256"/>
    <n v="514133"/>
    <d v="2024-10-12T00:00:00"/>
    <x v="256"/>
    <s v="Marcela"/>
    <s v="Cruz"/>
    <n v="32754160817"/>
    <s v="mscruz2000@gmail.com"/>
    <n v="5512991359412"/>
    <s v="SP"/>
    <s v="Taubaté"/>
    <n v="5141861123280"/>
    <s v="residential"/>
    <s v="Marcela Cruz"/>
    <s v="Rua Elpídio dos Santos"/>
    <n v="51"/>
    <s v="Casa"/>
    <s v="Jardim Mourisco"/>
    <m/>
    <s v="12061-307"/>
    <s v="Jadlog"/>
    <s v="PN Jadlog"/>
    <s v="2024-10-17 08:00:00Z"/>
    <s v="4bd"/>
    <s v="Faturado"/>
    <s v="2024-10-14 15:17:50Z"/>
    <s v="cpc"/>
    <s v="meta"/>
    <s v="[GE] [Vendas] Carrinho abandonado"/>
    <x v="10"/>
    <s v="Pix"/>
    <n v="1"/>
    <n v="60.82"/>
    <n v="2"/>
    <n v="1603"/>
    <s v="/10/76/79/88/"/>
    <x v="10"/>
    <x v="10"/>
    <n v="29.9"/>
    <n v="20.18"/>
    <s v="40.36"/>
    <s v="/desodorante-roll-on-unissex-75ml/p"/>
    <m/>
    <m/>
    <m/>
    <m/>
    <s v="20.46"/>
    <s v="20.46"/>
    <s v="60.82"/>
    <s v="-19.44"/>
    <s v="Cupom dia da Natureza, A Vista"/>
    <m/>
    <m/>
    <s v="06367100008766"/>
    <s v="tfddmr"/>
    <m/>
    <s v="Piatan"/>
    <s v="Obsolete"/>
    <m/>
    <m/>
    <m/>
    <m/>
    <m/>
    <s v="pagarme"/>
    <m/>
    <n v="3381636483"/>
    <m/>
    <m/>
    <m/>
    <m/>
    <m/>
    <m/>
    <m/>
    <m/>
    <s v="2024-10-12 17:43:27Z"/>
    <m/>
    <m/>
    <s v="40F04D8EC0224F6C9F590EF5C782496A"/>
    <s v="4C36636BB9BA448DAAC756168F0C8EC7"/>
    <m/>
    <n v="1"/>
    <m/>
    <s v="false"/>
    <n v="0"/>
    <s v="NA"/>
    <s v="NA"/>
    <s v="BRL"/>
    <m/>
    <s v="003002805"/>
    <s v="BRA"/>
    <s v="003002805"/>
    <m/>
    <s v="Faturado"/>
    <m/>
  </r>
  <r>
    <s v="Marketplace"/>
    <x v="257"/>
    <n v="514131"/>
    <d v="2024-10-12T00:00:00"/>
    <x v="257"/>
    <s v="Hipólito"/>
    <s v="Moreira"/>
    <s v="07330438448"/>
    <s v="hipolitodouglas@gmail.com"/>
    <n v="5535984624444"/>
    <s v="MG"/>
    <s v="Poços de Caldas"/>
    <n v="5186259909387"/>
    <s v="residential"/>
    <s v="Hipólito Moreira"/>
    <s v="Rua Maria Moreira da Silva"/>
    <n v="18"/>
    <m/>
    <s v="Jardim das Hortênsias"/>
    <m/>
    <s v="37705-005"/>
    <s v="Jadlog"/>
    <s v="PN Jadlog"/>
    <s v="2024-10-17 08:00:00Z"/>
    <s v="4bd"/>
    <s v="Faturado"/>
    <s v="2024-10-14 15:17:48Z"/>
    <m/>
    <m/>
    <m/>
    <x v="1"/>
    <s v="Pix"/>
    <n v="1"/>
    <n v="105.14"/>
    <n v="1"/>
    <n v="142817"/>
    <s v="/10/76/80/92/"/>
    <x v="5"/>
    <x v="5"/>
    <n v="99.9"/>
    <n v="80.92"/>
    <s v="80.92"/>
    <s v="/deo-colonia-splash-cereja-do-cerrado-120ml/p"/>
    <m/>
    <m/>
    <m/>
    <m/>
    <s v="20.39"/>
    <n v="0"/>
    <s v="105.14"/>
    <s v="-24.66"/>
    <s v="A Vista, Primeira Compra, Frete grátis"/>
    <m/>
    <m/>
    <s v="06367100008765"/>
    <s v="tfddmr"/>
    <m/>
    <s v="Piatan"/>
    <s v="Obsolete"/>
    <m/>
    <m/>
    <m/>
    <m/>
    <m/>
    <s v="pagarme"/>
    <m/>
    <n v="3380671306"/>
    <m/>
    <m/>
    <m/>
    <m/>
    <m/>
    <m/>
    <m/>
    <m/>
    <s v="2024-10-12 14:19:14Z"/>
    <m/>
    <m/>
    <s v="59EEE61D57ED42928C879655C954F5BE"/>
    <s v="048731289F764A3C93E14702A75C9575"/>
    <m/>
    <n v="1"/>
    <m/>
    <s v="false"/>
    <n v="0"/>
    <s v="NA"/>
    <s v="NA"/>
    <s v="BRL"/>
    <m/>
    <s v="003002804"/>
    <s v="BRA"/>
    <s v="003002804"/>
    <m/>
    <s v="Faturado"/>
    <m/>
  </r>
  <r>
    <s v="Marketplace"/>
    <x v="257"/>
    <n v="514131"/>
    <d v="2024-10-12T00:00:00"/>
    <x v="257"/>
    <s v="Hipólito"/>
    <s v="Moreira"/>
    <s v="07330438448"/>
    <s v="hipolitodouglas@gmail.com"/>
    <n v="5535984624444"/>
    <s v="MG"/>
    <s v="Poços de Caldas"/>
    <n v="5186259909387"/>
    <s v="residential"/>
    <s v="Hipólito Moreira"/>
    <s v="Rua Maria Moreira da Silva"/>
    <n v="18"/>
    <m/>
    <s v="Jardim das Hortênsias"/>
    <m/>
    <s v="37705-005"/>
    <s v="Jadlog"/>
    <s v="PN Jadlog"/>
    <s v="2024-10-17 08:00:00Z"/>
    <s v="4bd"/>
    <s v="Faturado"/>
    <s v="2024-10-14 15:17:48Z"/>
    <m/>
    <m/>
    <m/>
    <x v="1"/>
    <s v="Pix"/>
    <n v="1"/>
    <n v="105.14"/>
    <n v="1"/>
    <n v="1403"/>
    <s v="/10/76/79/88/"/>
    <x v="19"/>
    <x v="19"/>
    <n v="29.9"/>
    <n v="24.22"/>
    <s v="24.22"/>
    <s v="/desodorante-roll-on-feminino-75ml/p"/>
    <m/>
    <m/>
    <m/>
    <m/>
    <s v="0.04"/>
    <n v="0"/>
    <s v="105.14"/>
    <s v="-24.66"/>
    <s v="A Vista, Primeira Compra, Frete grátis"/>
    <m/>
    <m/>
    <s v="06367100008765"/>
    <s v="tfddmr"/>
    <m/>
    <s v="Piatan"/>
    <s v="Obsolete"/>
    <m/>
    <m/>
    <m/>
    <m/>
    <m/>
    <s v="pagarme"/>
    <m/>
    <n v="3380671306"/>
    <m/>
    <m/>
    <m/>
    <m/>
    <m/>
    <m/>
    <m/>
    <m/>
    <s v="2024-10-12 14:19:14Z"/>
    <m/>
    <m/>
    <s v="59EEE61D57ED42928C879655C954F5BE"/>
    <s v="048731289F764A3C93E14702A75C9575"/>
    <m/>
    <n v="1"/>
    <m/>
    <s v="false"/>
    <n v="0"/>
    <s v="NA"/>
    <s v="NA"/>
    <s v="BRL"/>
    <m/>
    <s v="003002804"/>
    <s v="BRA"/>
    <s v="003002804"/>
    <m/>
    <s v="Faturado"/>
    <m/>
  </r>
  <r>
    <s v="Marketplace"/>
    <x v="258"/>
    <n v="514129"/>
    <d v="2024-10-12T00:00:00"/>
    <x v="258"/>
    <s v="Ana"/>
    <s v="Maria"/>
    <n v="33857348860"/>
    <s v="anamariavieira0@gmail.com"/>
    <n v="5511985333688"/>
    <s v="SP"/>
    <s v="Guarulhos"/>
    <n v="5131833340332"/>
    <s v="residential"/>
    <s v="Ana Maria"/>
    <s v="Rua Particular E"/>
    <n v="35"/>
    <s v="Rua sem saída, em frente da rua Jeremoabo 823"/>
    <s v="Jardim Presidente Dutra"/>
    <m/>
    <s v="07172-375"/>
    <s v="Jadlog"/>
    <s v="PN Jadlog"/>
    <s v="2024-10-17 08:00:00Z"/>
    <s v="4bd"/>
    <s v="Faturado"/>
    <s v="2024-10-14 15:17:47Z"/>
    <s v="cpc"/>
    <s v="meta"/>
    <s v="[GE] [Vendas] Remarketing"/>
    <x v="10"/>
    <s v="Mastercard"/>
    <n v="5"/>
    <n v="224.7"/>
    <n v="1"/>
    <n v="3103"/>
    <s v="/10/76/82/101/"/>
    <x v="50"/>
    <x v="50"/>
    <n v="79.900000000000006"/>
    <n v="59.92"/>
    <s v="59.92"/>
    <s v="/polpa-hidratante-facial-detox-50g/p"/>
    <m/>
    <m/>
    <m/>
    <m/>
    <s v="5.37"/>
    <n v="0"/>
    <s v="224.7"/>
    <s v="-74.9"/>
    <s v="Cupom dia da Natureza, Frete grátis, Frete grátis R$ 109,99"/>
    <m/>
    <m/>
    <s v="06367100008764"/>
    <s v="tfddmr"/>
    <m/>
    <s v="Piatan"/>
    <s v="Obsolete"/>
    <m/>
    <m/>
    <m/>
    <m/>
    <m/>
    <s v="pagarme"/>
    <s v="080503"/>
    <n v="3380054203"/>
    <n v="3380054203"/>
    <n v="523431"/>
    <n v="2025"/>
    <m/>
    <m/>
    <m/>
    <m/>
    <m/>
    <s v="2024-10-12 12:23:27Z"/>
    <m/>
    <m/>
    <s v="45E982ABC23B4D56BFDEA3CF99E43D8F"/>
    <s v="AB74073CB6E24DF5B717820DC0B75695"/>
    <m/>
    <n v="1"/>
    <m/>
    <s v="false"/>
    <n v="0"/>
    <s v="NA"/>
    <s v="NA"/>
    <s v="BRL"/>
    <m/>
    <s v="003002803"/>
    <s v="BRA"/>
    <s v="003002803"/>
    <m/>
    <s v="Faturado"/>
    <m/>
  </r>
  <r>
    <s v="Marketplace"/>
    <x v="258"/>
    <n v="514129"/>
    <d v="2024-10-12T00:00:00"/>
    <x v="258"/>
    <s v="Ana"/>
    <s v="Maria"/>
    <n v="33857348860"/>
    <s v="anamariavieira0@gmail.com"/>
    <n v="5511985333688"/>
    <s v="SP"/>
    <s v="Guarulhos"/>
    <n v="5131833340332"/>
    <s v="residential"/>
    <s v="Ana Maria"/>
    <s v="Rua Particular E"/>
    <n v="35"/>
    <s v="Rua sem saída, em frente da rua Jeremoabo 823"/>
    <s v="Jardim Presidente Dutra"/>
    <m/>
    <s v="07172-375"/>
    <s v="Jadlog"/>
    <s v="PN Jadlog"/>
    <s v="2024-10-17 08:00:00Z"/>
    <s v="4bd"/>
    <s v="Faturado"/>
    <s v="2024-10-14 15:17:47Z"/>
    <s v="cpc"/>
    <s v="meta"/>
    <s v="[GE] [Vendas] Remarketing"/>
    <x v="10"/>
    <s v="Mastercard"/>
    <n v="5"/>
    <n v="224.7"/>
    <n v="1"/>
    <n v="142818"/>
    <s v="/10/76/82/102/"/>
    <x v="32"/>
    <x v="32"/>
    <n v="149.9"/>
    <n v="112.42"/>
    <s v="112.42"/>
    <s v="/creme-noturno-resveratrol-45g/p"/>
    <m/>
    <m/>
    <m/>
    <m/>
    <s v="5.43"/>
    <n v="0"/>
    <s v="224.7"/>
    <s v="-74.9"/>
    <s v="Cupom dia da Natureza, Frete grátis, Frete grátis R$ 109,99"/>
    <m/>
    <m/>
    <s v="06367100008764"/>
    <s v="tfddmr"/>
    <m/>
    <s v="Piatan"/>
    <s v="Obsolete"/>
    <m/>
    <m/>
    <m/>
    <m/>
    <m/>
    <s v="pagarme"/>
    <s v="080503"/>
    <n v="3380054203"/>
    <n v="3380054203"/>
    <n v="523431"/>
    <n v="2025"/>
    <m/>
    <m/>
    <m/>
    <m/>
    <m/>
    <s v="2024-10-12 12:23:27Z"/>
    <m/>
    <m/>
    <s v="45E982ABC23B4D56BFDEA3CF99E43D8F"/>
    <s v="AB74073CB6E24DF5B717820DC0B75695"/>
    <m/>
    <n v="1"/>
    <m/>
    <s v="false"/>
    <n v="0"/>
    <s v="NA"/>
    <s v="NA"/>
    <s v="BRL"/>
    <m/>
    <s v="003002803"/>
    <s v="BRA"/>
    <s v="003002803"/>
    <m/>
    <s v="Faturado"/>
    <m/>
  </r>
  <r>
    <s v="Marketplace"/>
    <x v="258"/>
    <n v="514129"/>
    <d v="2024-10-12T00:00:00"/>
    <x v="258"/>
    <s v="Ana"/>
    <s v="Maria"/>
    <n v="33857348860"/>
    <s v="anamariavieira0@gmail.com"/>
    <n v="5511985333688"/>
    <s v="SP"/>
    <s v="Guarulhos"/>
    <n v="5131833340332"/>
    <s v="residential"/>
    <s v="Ana Maria"/>
    <s v="Rua Particular E"/>
    <n v="35"/>
    <s v="Rua sem saída, em frente da rua Jeremoabo 823"/>
    <s v="Jardim Presidente Dutra"/>
    <m/>
    <s v="07172-375"/>
    <s v="Jadlog"/>
    <s v="PN Jadlog"/>
    <s v="2024-10-17 08:00:00Z"/>
    <s v="4bd"/>
    <s v="Faturado"/>
    <s v="2024-10-14 15:17:47Z"/>
    <s v="cpc"/>
    <s v="meta"/>
    <s v="[GE] [Vendas] Remarketing"/>
    <x v="10"/>
    <s v="Mastercard"/>
    <n v="5"/>
    <n v="224.7"/>
    <n v="2"/>
    <n v="142796"/>
    <s v="/10/76/79/87/"/>
    <x v="0"/>
    <x v="0"/>
    <n v="34.9"/>
    <n v="26.18"/>
    <s v="52.36"/>
    <s v="/sabonete-liquido-intimo-oleo-de-coco-aloe-vera-150-ml/p"/>
    <m/>
    <m/>
    <m/>
    <m/>
    <s v="10.86"/>
    <n v="0"/>
    <s v="224.7"/>
    <s v="-74.9"/>
    <s v="Cupom dia da Natureza, Frete grátis, Frete grátis R$ 109,99"/>
    <m/>
    <m/>
    <s v="06367100008764"/>
    <s v="tfddmr"/>
    <m/>
    <s v="Piatan"/>
    <s v="Obsolete"/>
    <m/>
    <m/>
    <m/>
    <m/>
    <m/>
    <s v="pagarme"/>
    <s v="080503"/>
    <n v="3380054203"/>
    <n v="3380054203"/>
    <n v="523431"/>
    <n v="2025"/>
    <m/>
    <m/>
    <m/>
    <m/>
    <m/>
    <s v="2024-10-12 12:23:27Z"/>
    <m/>
    <m/>
    <s v="45E982ABC23B4D56BFDEA3CF99E43D8F"/>
    <s v="AB74073CB6E24DF5B717820DC0B75695"/>
    <m/>
    <n v="1"/>
    <m/>
    <s v="false"/>
    <n v="0"/>
    <s v="NA"/>
    <s v="NA"/>
    <s v="BRL"/>
    <m/>
    <s v="003002803"/>
    <s v="BRA"/>
    <s v="003002803"/>
    <m/>
    <s v="Faturado"/>
    <m/>
  </r>
  <r>
    <s v="Marketplace"/>
    <x v="259"/>
    <n v="514127"/>
    <d v="2024-10-12T00:00:00"/>
    <x v="259"/>
    <s v="Dirceia"/>
    <s v="Singer"/>
    <s v="00943776937"/>
    <s v="dsinger1986@gmail.com"/>
    <n v="5541992806363"/>
    <s v="PR"/>
    <s v="Colombo"/>
    <n v="5152369752138"/>
    <s v="residential"/>
    <s v="Dirceia Singer"/>
    <s v="Rua José de Alencar"/>
    <n v="785"/>
    <s v="Casa"/>
    <s v="Guarani"/>
    <m/>
    <s v="83409-010"/>
    <s v="PAC"/>
    <s v="PN Correios PAC"/>
    <s v="2024-10-22 08:00:00Z"/>
    <s v="7bd"/>
    <s v="Faturado"/>
    <s v="2024-10-14 15:17:46Z"/>
    <s v="cpc_institucional"/>
    <s v="google"/>
    <m/>
    <x v="10"/>
    <s v="Mastercard"/>
    <n v="5"/>
    <n v="442.12"/>
    <n v="1"/>
    <n v="142835"/>
    <s v="/10/76/81/"/>
    <x v="1"/>
    <x v="1"/>
    <n v="379.7"/>
    <n v="284.77999999999997"/>
    <s v="284.78"/>
    <s v="/kit-resveratrol/p"/>
    <m/>
    <m/>
    <m/>
    <m/>
    <s v="11.85"/>
    <n v="0"/>
    <s v="442.12"/>
    <s v="-357.18"/>
    <s v="Cupom dia da Natureza, Compre e Ganhe, Compre e Ganhe, Brinde Sacola Presenteável G, Frete grátis, Frete grátis R$ 109,99"/>
    <m/>
    <m/>
    <s v="AK555397523BR"/>
    <s v="tfddmr"/>
    <m/>
    <s v="Piatan"/>
    <s v="Obsolete"/>
    <m/>
    <m/>
    <m/>
    <m/>
    <m/>
    <s v="pagarme"/>
    <n v="474169"/>
    <n v="3378753286"/>
    <n v="3378753286"/>
    <n v="544731"/>
    <n v="4443"/>
    <m/>
    <m/>
    <m/>
    <m/>
    <m/>
    <s v="2024-10-12 08:47:42Z"/>
    <m/>
    <m/>
    <s v="737D57CE84C44D8687F1EDF51BF597BB"/>
    <s v="43BEB25CE0AC4B5BACF4B5A58E8BBBFF"/>
    <m/>
    <n v="1"/>
    <m/>
    <s v="false"/>
    <n v="0"/>
    <s v="NA"/>
    <s v="NA"/>
    <s v="BRL"/>
    <m/>
    <s v="003002813"/>
    <s v="BRA"/>
    <s v="003002813"/>
    <m/>
    <s v="Faturado"/>
    <m/>
  </r>
  <r>
    <s v="Marketplace"/>
    <x v="259"/>
    <n v="514127"/>
    <d v="2024-10-12T00:00:00"/>
    <x v="259"/>
    <s v="Dirceia"/>
    <s v="Singer"/>
    <s v="00943776937"/>
    <s v="dsinger1986@gmail.com"/>
    <n v="5541992806363"/>
    <s v="PR"/>
    <s v="Colombo"/>
    <n v="5152369752138"/>
    <s v="residential"/>
    <s v="Dirceia Singer"/>
    <s v="Rua José de Alencar"/>
    <n v="785"/>
    <s v="Casa"/>
    <s v="Guarani"/>
    <m/>
    <s v="83409-010"/>
    <s v="PAC"/>
    <s v="PN Correios PAC"/>
    <s v="2024-10-22 08:00:00Z"/>
    <s v="7bd"/>
    <s v="Faturado"/>
    <s v="2024-10-14 15:17:46Z"/>
    <s v="cpc_institucional"/>
    <s v="google"/>
    <m/>
    <x v="10"/>
    <s v="Mastercard"/>
    <n v="5"/>
    <n v="442.12"/>
    <n v="1"/>
    <n v="143028"/>
    <s v="/10/76/82/96/"/>
    <x v="13"/>
    <x v="13"/>
    <n v="129.9"/>
    <n v="97.42"/>
    <s v="97.42"/>
    <s v="/protetor-solar-facial-mineral-sunveg-fps-70-bege-claro-50ml/p"/>
    <m/>
    <m/>
    <m/>
    <m/>
    <s v="3.95"/>
    <n v="0"/>
    <s v="442.12"/>
    <s v="-357.18"/>
    <s v="Cupom dia da Natureza, Compre e Ganhe, Compre e Ganhe, Brinde Sacola Presenteável G, Frete grátis, Frete grátis R$ 109,99"/>
    <m/>
    <m/>
    <s v="AK555397523BR"/>
    <s v="tfddmr"/>
    <m/>
    <s v="Piatan"/>
    <s v="Obsolete"/>
    <m/>
    <m/>
    <m/>
    <m/>
    <m/>
    <s v="pagarme"/>
    <n v="474169"/>
    <n v="3378753286"/>
    <n v="3378753286"/>
    <n v="544731"/>
    <n v="4443"/>
    <m/>
    <m/>
    <m/>
    <m/>
    <m/>
    <s v="2024-10-12 08:47:42Z"/>
    <m/>
    <m/>
    <s v="737D57CE84C44D8687F1EDF51BF597BB"/>
    <s v="43BEB25CE0AC4B5BACF4B5A58E8BBBFF"/>
    <m/>
    <n v="1"/>
    <m/>
    <s v="false"/>
    <n v="0"/>
    <s v="NA"/>
    <s v="NA"/>
    <s v="BRL"/>
    <m/>
    <s v="003002813"/>
    <s v="BRA"/>
    <s v="003002813"/>
    <m/>
    <s v="Faturado"/>
    <m/>
  </r>
  <r>
    <s v="Marketplace"/>
    <x v="259"/>
    <n v="514127"/>
    <d v="2024-10-12T00:00:00"/>
    <x v="259"/>
    <s v="Dirceia"/>
    <s v="Singer"/>
    <s v="00943776937"/>
    <s v="dsinger1986@gmail.com"/>
    <n v="5541992806363"/>
    <s v="PR"/>
    <s v="Colombo"/>
    <n v="5152369752138"/>
    <s v="residential"/>
    <s v="Dirceia Singer"/>
    <s v="Rua José de Alencar"/>
    <n v="785"/>
    <s v="Casa"/>
    <s v="Guarani"/>
    <m/>
    <s v="83409-010"/>
    <s v="PAC"/>
    <s v="PN Correios PAC"/>
    <s v="2024-10-22 08:00:00Z"/>
    <s v="7bd"/>
    <s v="Faturado"/>
    <s v="2024-10-14 15:17:46Z"/>
    <s v="cpc_institucional"/>
    <s v="google"/>
    <m/>
    <x v="10"/>
    <s v="Mastercard"/>
    <n v="5"/>
    <n v="442.12"/>
    <n v="1"/>
    <n v="143028"/>
    <s v="/10/76/82/96/"/>
    <x v="13"/>
    <x v="13"/>
    <n v="129.9"/>
    <n v="0"/>
    <n v="0"/>
    <s v="/protetor-solar-facial-mineral-sunveg-fps-70-bege-claro-50ml/p"/>
    <m/>
    <m/>
    <m/>
    <m/>
    <s v="3.95"/>
    <n v="0"/>
    <s v="442.12"/>
    <s v="-357.18"/>
    <s v="Cupom dia da Natureza, Compre e Ganhe, Compre e Ganhe, Brinde Sacola Presenteável G, Frete grátis, Frete grátis R$ 109,99"/>
    <m/>
    <m/>
    <s v="AK555397523BR"/>
    <s v="tfddmr"/>
    <m/>
    <s v="Piatan"/>
    <s v="Obsolete"/>
    <m/>
    <m/>
    <m/>
    <m/>
    <m/>
    <s v="pagarme"/>
    <n v="474169"/>
    <n v="3378753286"/>
    <n v="3378753286"/>
    <n v="544731"/>
    <n v="4443"/>
    <m/>
    <m/>
    <m/>
    <m/>
    <m/>
    <s v="2024-10-12 08:47:42Z"/>
    <m/>
    <m/>
    <s v="737D57CE84C44D8687F1EDF51BF597BB"/>
    <s v="43BEB25CE0AC4B5BACF4B5A58E8BBBFF"/>
    <m/>
    <n v="1"/>
    <m/>
    <s v="false"/>
    <n v="0"/>
    <s v="NA"/>
    <s v="NA"/>
    <s v="BRL"/>
    <m/>
    <s v="003002813"/>
    <s v="BRA"/>
    <s v="003002813"/>
    <m/>
    <s v="Faturado"/>
    <m/>
  </r>
  <r>
    <s v="Marketplace"/>
    <x v="259"/>
    <n v="514127"/>
    <d v="2024-10-12T00:00:00"/>
    <x v="259"/>
    <s v="Dirceia"/>
    <s v="Singer"/>
    <s v="00943776937"/>
    <s v="dsinger1986@gmail.com"/>
    <n v="5541992806363"/>
    <s v="PR"/>
    <s v="Colombo"/>
    <n v="5152369752138"/>
    <s v="residential"/>
    <s v="Dirceia Singer"/>
    <s v="Rua José de Alencar"/>
    <n v="785"/>
    <s v="Casa"/>
    <s v="Guarani"/>
    <m/>
    <s v="83409-010"/>
    <s v="PAC"/>
    <s v="PN Correios PAC"/>
    <s v="2024-10-22 08:00:00Z"/>
    <s v="7bd"/>
    <s v="Faturado"/>
    <s v="2024-10-14 15:17:46Z"/>
    <s v="cpc_institucional"/>
    <s v="google"/>
    <m/>
    <x v="10"/>
    <s v="Mastercard"/>
    <n v="5"/>
    <n v="442.12"/>
    <n v="1"/>
    <n v="142809"/>
    <s v="/10/76/98/103/"/>
    <x v="51"/>
    <x v="51"/>
    <n v="79.900000000000006"/>
    <n v="59.92"/>
    <s v="59.92"/>
    <s v="/balm-de-tratamento-labial-cha-verde-3-90g/p"/>
    <m/>
    <m/>
    <m/>
    <m/>
    <s v="3.9"/>
    <n v="0"/>
    <s v="442.12"/>
    <s v="-357.18"/>
    <s v="Cupom dia da Natureza, Compre e Ganhe, Compre e Ganhe, Brinde Sacola Presenteável G, Frete grátis, Frete grátis R$ 109,99"/>
    <m/>
    <m/>
    <s v="AK555397523BR"/>
    <s v="tfddmr"/>
    <m/>
    <s v="Piatan"/>
    <s v="Obsolete"/>
    <m/>
    <m/>
    <m/>
    <m/>
    <m/>
    <s v="pagarme"/>
    <n v="474169"/>
    <n v="3378753286"/>
    <n v="3378753286"/>
    <n v="544731"/>
    <n v="4443"/>
    <m/>
    <m/>
    <m/>
    <m/>
    <m/>
    <s v="2024-10-12 08:47:42Z"/>
    <m/>
    <m/>
    <s v="737D57CE84C44D8687F1EDF51BF597BB"/>
    <s v="43BEB25CE0AC4B5BACF4B5A58E8BBBFF"/>
    <m/>
    <n v="1"/>
    <m/>
    <s v="false"/>
    <n v="0"/>
    <s v="NA"/>
    <s v="NA"/>
    <s v="BRL"/>
    <m/>
    <s v="003002813"/>
    <s v="BRA"/>
    <s v="003002813"/>
    <m/>
    <s v="Faturado"/>
    <m/>
  </r>
  <r>
    <s v="Marketplace"/>
    <x v="259"/>
    <n v="514127"/>
    <d v="2024-10-12T00:00:00"/>
    <x v="259"/>
    <s v="Dirceia"/>
    <s v="Singer"/>
    <s v="00943776937"/>
    <s v="dsinger1986@gmail.com"/>
    <n v="5541992806363"/>
    <s v="PR"/>
    <s v="Colombo"/>
    <n v="5152369752138"/>
    <s v="residential"/>
    <s v="Dirceia Singer"/>
    <s v="Rua José de Alencar"/>
    <n v="785"/>
    <s v="Casa"/>
    <s v="Guarani"/>
    <m/>
    <s v="83409-010"/>
    <s v="PAC"/>
    <s v="PN Correios PAC"/>
    <s v="2024-10-22 08:00:00Z"/>
    <s v="7bd"/>
    <s v="Faturado"/>
    <s v="2024-10-14 15:17:46Z"/>
    <s v="cpc_institucional"/>
    <s v="google"/>
    <m/>
    <x v="10"/>
    <s v="Mastercard"/>
    <n v="5"/>
    <n v="442.12"/>
    <n v="1"/>
    <n v="142816"/>
    <s v="/10/76/80/91/"/>
    <x v="41"/>
    <x v="41"/>
    <n v="79.900000000000006"/>
    <n v="0"/>
    <n v="0"/>
    <s v="/necessaire/p"/>
    <m/>
    <m/>
    <m/>
    <m/>
    <s v="2.63"/>
    <n v="0"/>
    <s v="442.12"/>
    <s v="-357.18"/>
    <s v="Cupom dia da Natureza, Compre e Ganhe, Compre e Ganhe, Brinde Sacola Presenteável G, Frete grátis, Frete grátis R$ 109,99"/>
    <m/>
    <m/>
    <s v="AK555397523BR"/>
    <s v="tfddmr"/>
    <m/>
    <s v="Piatan"/>
    <s v="Obsolete"/>
    <m/>
    <m/>
    <m/>
    <m/>
    <m/>
    <s v="pagarme"/>
    <n v="474169"/>
    <n v="3378753286"/>
    <n v="3378753286"/>
    <n v="544731"/>
    <n v="4443"/>
    <m/>
    <m/>
    <m/>
    <m/>
    <m/>
    <s v="2024-10-12 08:47:42Z"/>
    <m/>
    <m/>
    <s v="737D57CE84C44D8687F1EDF51BF597BB"/>
    <s v="43BEB25CE0AC4B5BACF4B5A58E8BBBFF"/>
    <m/>
    <n v="1"/>
    <m/>
    <s v="false"/>
    <n v="0"/>
    <s v="NA"/>
    <s v="NA"/>
    <s v="BRL"/>
    <m/>
    <s v="003002813"/>
    <s v="BRA"/>
    <s v="003002813"/>
    <m/>
    <s v="Faturado"/>
    <m/>
  </r>
  <r>
    <s v="Marketplace"/>
    <x v="260"/>
    <n v="514125"/>
    <d v="2024-10-11T00:00:00"/>
    <x v="260"/>
    <s v="Berenilton "/>
    <s v="Tito Costa"/>
    <n v="91120764734"/>
    <s v="dizaionrio@gmail.com"/>
    <n v="5521997348141"/>
    <s v="RJ"/>
    <s v="Duque de Caxias"/>
    <n v="5186087326191"/>
    <s v="residential"/>
    <s v="Berenilton  Tito Costa"/>
    <s v="Avenida Perimetral Pedro Lessa"/>
    <n v="670"/>
    <s v="Casa 03"/>
    <s v="Jardim Leal"/>
    <m/>
    <s v="25035-800"/>
    <s v="Jadlog"/>
    <s v="PN Jadlog"/>
    <s v="2024-10-21 08:00:00Z"/>
    <s v="6bd"/>
    <s v="Faturado"/>
    <s v="2024-10-14 15:17:41Z"/>
    <s v="cpc"/>
    <s v="meta"/>
    <s v="[GE] [Vendas] Sazonais - Semelhantes"/>
    <x v="0"/>
    <s v="Visa"/>
    <n v="1"/>
    <n v="81.75"/>
    <n v="1"/>
    <n v="142826"/>
    <s v="/10/76/79/88/"/>
    <x v="31"/>
    <x v="31"/>
    <n v="59.9"/>
    <n v="59.9"/>
    <s v="59.9"/>
    <s v="/desodorante-cristal-liquido-extrato-de-neem-indiano-e-alcacuz-120ml/p"/>
    <m/>
    <m/>
    <m/>
    <m/>
    <s v="21.85"/>
    <s v="21.85"/>
    <s v="81.75"/>
    <n v="0"/>
    <m/>
    <m/>
    <m/>
    <s v="06367100008760"/>
    <s v="tfddmr"/>
    <m/>
    <s v="Piatan"/>
    <s v="Obsolete"/>
    <m/>
    <m/>
    <m/>
    <m/>
    <m/>
    <s v="pagarme"/>
    <n v="614380"/>
    <n v="3377882980"/>
    <n v="3377882980"/>
    <n v="415896"/>
    <n v="6437"/>
    <m/>
    <m/>
    <m/>
    <m/>
    <m/>
    <s v="2024-10-11 22:21:46Z"/>
    <m/>
    <m/>
    <s v="0C6AE502D83B40DCA0C8F106C0CFCA34"/>
    <s v="75F5AEB4A6EC4D268C7C23B7295F17C1"/>
    <m/>
    <n v="1"/>
    <m/>
    <s v="false"/>
    <n v="0"/>
    <s v="NA"/>
    <s v="NA"/>
    <s v="BRL"/>
    <m/>
    <s v="003002799"/>
    <s v="BRA"/>
    <s v="003002799"/>
    <m/>
    <s v="Faturado"/>
    <m/>
  </r>
  <r>
    <s v="Marketplace"/>
    <x v="261"/>
    <n v="514123"/>
    <d v="2024-10-11T00:00:00"/>
    <x v="261"/>
    <s v="Tatiana"/>
    <s v="Oliveira"/>
    <n v="35630911880"/>
    <s v="thaty_aoliv@hotmail.com"/>
    <n v="5512997735753"/>
    <s v="SP"/>
    <s v="São José dos Campos"/>
    <n v="5130877125120"/>
    <s v="residential"/>
    <s v="Tatiana Oliveira"/>
    <s v="Rua Vinte e Um de Abril"/>
    <n v="777"/>
    <s v="Apto. 156C"/>
    <s v="Monte Castelo"/>
    <m/>
    <s v="12215-290"/>
    <s v="Jadlog"/>
    <s v="PN Jadlog"/>
    <s v="2024-10-18 08:00:00Z"/>
    <s v="5bd"/>
    <s v="Faturado"/>
    <s v="2024-10-14 15:17:44Z"/>
    <s v="cpc_institucional"/>
    <s v="google"/>
    <m/>
    <x v="0"/>
    <s v="Mastercard"/>
    <n v="2"/>
    <n v="110.16"/>
    <n v="1"/>
    <n v="5103"/>
    <s v="/10/76/79/88/"/>
    <x v="29"/>
    <x v="29"/>
    <n v="29.9"/>
    <n v="29.9"/>
    <s v="29.9"/>
    <s v="/desodorante-roll-on-masculino-75ml/p"/>
    <m/>
    <m/>
    <m/>
    <m/>
    <s v="6.82"/>
    <s v="6.82"/>
    <s v="110.16"/>
    <n v="0"/>
    <m/>
    <m/>
    <m/>
    <s v="06367100008763"/>
    <s v="tfddmr"/>
    <m/>
    <s v="Piatan"/>
    <s v="Obsolete"/>
    <m/>
    <m/>
    <m/>
    <m/>
    <m/>
    <s v="pagarme"/>
    <n v="116748"/>
    <n v="3377849401"/>
    <n v="3377849401"/>
    <n v="534696"/>
    <n v="4841"/>
    <m/>
    <m/>
    <m/>
    <m/>
    <m/>
    <s v="2024-10-11 22:12:57Z"/>
    <m/>
    <m/>
    <s v="0AB57CF972124B69948CD499E86643BF"/>
    <s v="6F707CDD2AE54D95883E7E5B704D0239"/>
    <m/>
    <n v="1"/>
    <m/>
    <s v="false"/>
    <n v="0"/>
    <s v="NA"/>
    <s v="NA"/>
    <s v="BRL"/>
    <m/>
    <s v="003002802"/>
    <s v="BRA"/>
    <s v="003002802"/>
    <m/>
    <s v="Faturado"/>
    <m/>
  </r>
  <r>
    <s v="Marketplace"/>
    <x v="261"/>
    <n v="514123"/>
    <d v="2024-10-11T00:00:00"/>
    <x v="261"/>
    <s v="Tatiana"/>
    <s v="Oliveira"/>
    <n v="35630911880"/>
    <s v="thaty_aoliv@hotmail.com"/>
    <n v="5512997735753"/>
    <s v="SP"/>
    <s v="São José dos Campos"/>
    <n v="5130877125120"/>
    <s v="residential"/>
    <s v="Tatiana Oliveira"/>
    <s v="Rua Vinte e Um de Abril"/>
    <n v="777"/>
    <s v="Apto. 156C"/>
    <s v="Monte Castelo"/>
    <m/>
    <s v="12215-290"/>
    <s v="Jadlog"/>
    <s v="PN Jadlog"/>
    <s v="2024-10-18 08:00:00Z"/>
    <s v="5bd"/>
    <s v="Faturado"/>
    <s v="2024-10-14 15:17:44Z"/>
    <s v="cpc_institucional"/>
    <s v="google"/>
    <m/>
    <x v="0"/>
    <s v="Mastercard"/>
    <n v="2"/>
    <n v="110.16"/>
    <n v="1"/>
    <n v="1403"/>
    <s v="/10/76/79/88/"/>
    <x v="19"/>
    <x v="19"/>
    <n v="29.9"/>
    <n v="29.9"/>
    <s v="29.9"/>
    <s v="/desodorante-roll-on-feminino-75ml/p"/>
    <m/>
    <m/>
    <m/>
    <m/>
    <s v="6.82"/>
    <s v="6.82"/>
    <s v="110.16"/>
    <n v="0"/>
    <m/>
    <m/>
    <m/>
    <s v="06367100008763"/>
    <s v="tfddmr"/>
    <m/>
    <s v="Piatan"/>
    <s v="Obsolete"/>
    <m/>
    <m/>
    <m/>
    <m/>
    <m/>
    <s v="pagarme"/>
    <n v="116748"/>
    <n v="3377849401"/>
    <n v="3377849401"/>
    <n v="534696"/>
    <n v="4841"/>
    <m/>
    <m/>
    <m/>
    <m/>
    <m/>
    <s v="2024-10-11 22:12:57Z"/>
    <m/>
    <m/>
    <s v="0AB57CF972124B69948CD499E86643BF"/>
    <s v="6F707CDD2AE54D95883E7E5B704D0239"/>
    <m/>
    <n v="1"/>
    <m/>
    <s v="false"/>
    <n v="0"/>
    <s v="NA"/>
    <s v="NA"/>
    <s v="BRL"/>
    <m/>
    <s v="003002802"/>
    <s v="BRA"/>
    <s v="003002802"/>
    <m/>
    <s v="Faturado"/>
    <m/>
  </r>
  <r>
    <s v="Marketplace"/>
    <x v="261"/>
    <n v="514123"/>
    <d v="2024-10-11T00:00:00"/>
    <x v="261"/>
    <s v="Tatiana"/>
    <s v="Oliveira"/>
    <n v="35630911880"/>
    <s v="thaty_aoliv@hotmail.com"/>
    <n v="5512997735753"/>
    <s v="SP"/>
    <s v="São José dos Campos"/>
    <n v="5130877125120"/>
    <s v="residential"/>
    <s v="Tatiana Oliveira"/>
    <s v="Rua Vinte e Um de Abril"/>
    <n v="777"/>
    <s v="Apto. 156C"/>
    <s v="Monte Castelo"/>
    <m/>
    <s v="12215-290"/>
    <s v="Jadlog"/>
    <s v="PN Jadlog"/>
    <s v="2024-10-18 08:00:00Z"/>
    <s v="5bd"/>
    <s v="Faturado"/>
    <s v="2024-10-14 15:17:44Z"/>
    <s v="cpc_institucional"/>
    <s v="google"/>
    <m/>
    <x v="0"/>
    <s v="Mastercard"/>
    <n v="2"/>
    <n v="110.16"/>
    <n v="1"/>
    <n v="1603"/>
    <s v="/10/76/79/88/"/>
    <x v="10"/>
    <x v="10"/>
    <n v="29.9"/>
    <n v="29.9"/>
    <s v="29.9"/>
    <s v="/desodorante-roll-on-unissex-75ml/p"/>
    <m/>
    <m/>
    <m/>
    <m/>
    <s v="6.82"/>
    <s v="6.82"/>
    <s v="110.16"/>
    <n v="0"/>
    <m/>
    <m/>
    <m/>
    <s v="06367100008763"/>
    <s v="tfddmr"/>
    <m/>
    <s v="Piatan"/>
    <s v="Obsolete"/>
    <m/>
    <m/>
    <m/>
    <m/>
    <m/>
    <s v="pagarme"/>
    <n v="116748"/>
    <n v="3377849401"/>
    <n v="3377849401"/>
    <n v="534696"/>
    <n v="4841"/>
    <m/>
    <m/>
    <m/>
    <m/>
    <m/>
    <s v="2024-10-11 22:12:57Z"/>
    <m/>
    <m/>
    <s v="0AB57CF972124B69948CD499E86643BF"/>
    <s v="6F707CDD2AE54D95883E7E5B704D0239"/>
    <m/>
    <n v="1"/>
    <m/>
    <s v="false"/>
    <n v="0"/>
    <s v="NA"/>
    <s v="NA"/>
    <s v="BRL"/>
    <m/>
    <s v="003002802"/>
    <s v="BRA"/>
    <s v="003002802"/>
    <m/>
    <s v="Faturado"/>
    <m/>
  </r>
  <r>
    <s v="Marketplace"/>
    <x v="262"/>
    <n v="514111"/>
    <d v="2024-10-11T00:00:00"/>
    <x v="262"/>
    <s v="Natali"/>
    <s v="Pereira"/>
    <s v="05027043570"/>
    <s v="natali.mateo@gmail.con"/>
    <n v="5571999166174"/>
    <s v="BA"/>
    <s v="Salvador"/>
    <n v="5186026605006"/>
    <s v="residential"/>
    <s v="Natali Pereira"/>
    <s v="Avenida São Luís"/>
    <n v="40"/>
    <s v="Vem e vê armarinho "/>
    <s v="Paripe"/>
    <m/>
    <s v="40810-630"/>
    <s v="Jadlog"/>
    <s v="PN Jadlog2"/>
    <s v="2024-10-21 16:47:42Z"/>
    <s v="6bd"/>
    <s v="Faturado"/>
    <s v="2024-10-14 15:17:43Z"/>
    <m/>
    <m/>
    <m/>
    <x v="9"/>
    <s v="Mastercard"/>
    <n v="5"/>
    <n v="114.42"/>
    <n v="1"/>
    <n v="142796"/>
    <s v="/10/76/79/87/"/>
    <x v="0"/>
    <x v="0"/>
    <n v="34.9"/>
    <n v="29.66"/>
    <s v="29.66"/>
    <s v="/sabonete-liquido-intimo-oleo-de-coco-aloe-vera-150-ml/p"/>
    <m/>
    <m/>
    <m/>
    <m/>
    <s v="5.78"/>
    <n v="0"/>
    <s v="114.42"/>
    <s v="-20.18"/>
    <s v="Cupom Carrinho Abandonado VOLTA15, Frete grátis, Frete grátis R$ 109,99"/>
    <m/>
    <m/>
    <s v="06367100008762"/>
    <s v="tfddmr"/>
    <m/>
    <s v="Piatan"/>
    <s v="Obsolete"/>
    <m/>
    <m/>
    <m/>
    <m/>
    <m/>
    <s v="pagarme"/>
    <n v="473657"/>
    <n v="3376021291"/>
    <n v="3376021291"/>
    <n v="520132"/>
    <n v="5433"/>
    <m/>
    <m/>
    <m/>
    <m/>
    <m/>
    <s v="2024-10-11 16:47:39Z"/>
    <m/>
    <m/>
    <s v="FB8E22CC4E9C4BF6AFBFB9A735320591"/>
    <s v="D4771150F54846B2B36746D740117B74"/>
    <m/>
    <n v="1"/>
    <m/>
    <s v="false"/>
    <n v="0"/>
    <s v="NA"/>
    <s v="NA"/>
    <s v="BRL"/>
    <m/>
    <s v="003002801"/>
    <s v="BRA"/>
    <s v="003002801"/>
    <m/>
    <s v="Faturado"/>
    <m/>
  </r>
  <r>
    <s v="Marketplace"/>
    <x v="262"/>
    <n v="514111"/>
    <d v="2024-10-11T00:00:00"/>
    <x v="262"/>
    <s v="Natali"/>
    <s v="Pereira"/>
    <s v="05027043570"/>
    <s v="natali.mateo@gmail.con"/>
    <n v="5571999166174"/>
    <s v="BA"/>
    <s v="Salvador"/>
    <n v="5186026605006"/>
    <s v="residential"/>
    <s v="Natali Pereira"/>
    <s v="Avenida São Luís"/>
    <n v="40"/>
    <s v="Vem e vê armarinho "/>
    <s v="Paripe"/>
    <m/>
    <s v="40810-630"/>
    <s v="Jadlog"/>
    <s v="PN Jadlog2"/>
    <s v="2024-10-21 16:47:42Z"/>
    <s v="6bd"/>
    <s v="Faturado"/>
    <s v="2024-10-14 15:17:43Z"/>
    <m/>
    <m/>
    <m/>
    <x v="9"/>
    <s v="Mastercard"/>
    <n v="5"/>
    <n v="114.42"/>
    <n v="1"/>
    <n v="1096"/>
    <s v="/10/76/79/87/"/>
    <x v="20"/>
    <x v="20"/>
    <n v="39.9"/>
    <n v="33.92"/>
    <s v="33.92"/>
    <s v="/sabonete-em-barra-agata-5-unidades-de-20g/p"/>
    <m/>
    <m/>
    <m/>
    <m/>
    <s v="5.76"/>
    <n v="0"/>
    <s v="114.42"/>
    <s v="-20.18"/>
    <s v="Cupom Carrinho Abandonado VOLTA15, Frete grátis, Frete grátis R$ 109,99"/>
    <m/>
    <m/>
    <s v="06367100008762"/>
    <s v="tfddmr"/>
    <m/>
    <s v="Piatan"/>
    <s v="Obsolete"/>
    <m/>
    <m/>
    <m/>
    <m/>
    <m/>
    <s v="pagarme"/>
    <n v="473657"/>
    <n v="3376021291"/>
    <n v="3376021291"/>
    <n v="520132"/>
    <n v="5433"/>
    <m/>
    <m/>
    <m/>
    <m/>
    <m/>
    <s v="2024-10-11 16:47:39Z"/>
    <m/>
    <m/>
    <s v="FB8E22CC4E9C4BF6AFBFB9A735320591"/>
    <s v="D4771150F54846B2B36746D740117B74"/>
    <m/>
    <n v="1"/>
    <m/>
    <s v="false"/>
    <n v="0"/>
    <s v="NA"/>
    <s v="NA"/>
    <s v="BRL"/>
    <m/>
    <s v="003002801"/>
    <s v="BRA"/>
    <s v="003002801"/>
    <m/>
    <s v="Faturado"/>
    <m/>
  </r>
  <r>
    <s v="Marketplace"/>
    <x v="262"/>
    <n v="514111"/>
    <d v="2024-10-11T00:00:00"/>
    <x v="262"/>
    <s v="Natali"/>
    <s v="Pereira"/>
    <s v="05027043570"/>
    <s v="natali.mateo@gmail.con"/>
    <n v="5571999166174"/>
    <s v="BA"/>
    <s v="Salvador"/>
    <n v="5186026605006"/>
    <s v="residential"/>
    <s v="Natali Pereira"/>
    <s v="Avenida São Luís"/>
    <n v="40"/>
    <s v="Vem e vê armarinho "/>
    <s v="Paripe"/>
    <m/>
    <s v="40810-630"/>
    <s v="Jadlog"/>
    <s v="PN Jadlog2"/>
    <s v="2024-10-21 16:47:42Z"/>
    <s v="6bd"/>
    <s v="Faturado"/>
    <s v="2024-10-14 15:17:43Z"/>
    <m/>
    <m/>
    <m/>
    <x v="9"/>
    <s v="Mastercard"/>
    <n v="5"/>
    <n v="114.42"/>
    <n v="1"/>
    <n v="5103"/>
    <s v="/10/76/79/88/"/>
    <x v="29"/>
    <x v="29"/>
    <n v="29.9"/>
    <n v="25.42"/>
    <s v="25.42"/>
    <s v="/desodorante-roll-on-masculino-75ml/p"/>
    <m/>
    <m/>
    <m/>
    <m/>
    <s v="5.76"/>
    <n v="0"/>
    <s v="114.42"/>
    <s v="-20.18"/>
    <s v="Cupom Carrinho Abandonado VOLTA15, Frete grátis, Frete grátis R$ 109,99"/>
    <m/>
    <m/>
    <s v="06367100008762"/>
    <s v="tfddmr"/>
    <m/>
    <s v="Piatan"/>
    <s v="Obsolete"/>
    <m/>
    <m/>
    <m/>
    <m/>
    <m/>
    <s v="pagarme"/>
    <n v="473657"/>
    <n v="3376021291"/>
    <n v="3376021291"/>
    <n v="520132"/>
    <n v="5433"/>
    <m/>
    <m/>
    <m/>
    <m/>
    <m/>
    <s v="2024-10-11 16:47:39Z"/>
    <m/>
    <m/>
    <s v="FB8E22CC4E9C4BF6AFBFB9A735320591"/>
    <s v="D4771150F54846B2B36746D740117B74"/>
    <m/>
    <n v="1"/>
    <m/>
    <s v="false"/>
    <n v="0"/>
    <s v="NA"/>
    <s v="NA"/>
    <s v="BRL"/>
    <m/>
    <s v="003002801"/>
    <s v="BRA"/>
    <s v="003002801"/>
    <m/>
    <s v="Faturado"/>
    <m/>
  </r>
  <r>
    <s v="Marketplace"/>
    <x v="262"/>
    <n v="514111"/>
    <d v="2024-10-11T00:00:00"/>
    <x v="262"/>
    <s v="Natali"/>
    <s v="Pereira"/>
    <s v="05027043570"/>
    <s v="natali.mateo@gmail.con"/>
    <n v="5571999166174"/>
    <s v="BA"/>
    <s v="Salvador"/>
    <n v="5186026605006"/>
    <s v="residential"/>
    <s v="Natali Pereira"/>
    <s v="Avenida São Luís"/>
    <n v="40"/>
    <s v="Vem e vê armarinho "/>
    <s v="Paripe"/>
    <m/>
    <s v="40810-630"/>
    <s v="Jadlog"/>
    <s v="PN Jadlog2"/>
    <s v="2024-10-21 16:47:42Z"/>
    <s v="6bd"/>
    <s v="Faturado"/>
    <s v="2024-10-14 15:17:43Z"/>
    <m/>
    <m/>
    <m/>
    <x v="9"/>
    <s v="Mastercard"/>
    <n v="5"/>
    <n v="114.42"/>
    <n v="1"/>
    <n v="1403"/>
    <s v="/10/76/79/88/"/>
    <x v="19"/>
    <x v="19"/>
    <n v="29.9"/>
    <n v="25.42"/>
    <s v="25.42"/>
    <s v="/desodorante-roll-on-feminino-75ml/p"/>
    <m/>
    <m/>
    <m/>
    <m/>
    <s v="5.76"/>
    <n v="0"/>
    <s v="114.42"/>
    <s v="-20.18"/>
    <s v="Cupom Carrinho Abandonado VOLTA15, Frete grátis, Frete grátis R$ 109,99"/>
    <m/>
    <m/>
    <s v="06367100008762"/>
    <s v="tfddmr"/>
    <m/>
    <s v="Piatan"/>
    <s v="Obsolete"/>
    <m/>
    <m/>
    <m/>
    <m/>
    <m/>
    <s v="pagarme"/>
    <n v="473657"/>
    <n v="3376021291"/>
    <n v="3376021291"/>
    <n v="520132"/>
    <n v="5433"/>
    <m/>
    <m/>
    <m/>
    <m/>
    <m/>
    <s v="2024-10-11 16:47:39Z"/>
    <m/>
    <m/>
    <s v="FB8E22CC4E9C4BF6AFBFB9A735320591"/>
    <s v="D4771150F54846B2B36746D740117B74"/>
    <m/>
    <n v="1"/>
    <m/>
    <s v="false"/>
    <n v="0"/>
    <s v="NA"/>
    <s v="NA"/>
    <s v="BRL"/>
    <m/>
    <s v="003002801"/>
    <s v="BRA"/>
    <s v="003002801"/>
    <m/>
    <s v="Faturado"/>
    <m/>
  </r>
  <r>
    <s v="Marketplace"/>
    <x v="263"/>
    <n v="514109"/>
    <d v="2024-10-11T00:00:00"/>
    <x v="263"/>
    <s v="Raquel"/>
    <s v="Froner"/>
    <s v="02860780076"/>
    <s v="raquel.froner@hotmail.com"/>
    <n v="5555996568680"/>
    <s v="RS"/>
    <s v="Capão do Cipó"/>
    <n v="5185824252585"/>
    <s v="residential"/>
    <s v="Raquel  Froner"/>
    <s v="Rua Rufino Garcia dos Santos"/>
    <s v="01"/>
    <m/>
    <s v="Centro"/>
    <m/>
    <s v="97753-000"/>
    <s v="Jadlog"/>
    <s v="PN Jadlog2"/>
    <s v="2024-10-28 14:49:58Z"/>
    <s v="11bd"/>
    <s v="Faturado"/>
    <s v="2024-10-14 15:17:42Z"/>
    <m/>
    <m/>
    <m/>
    <x v="0"/>
    <s v="Visa"/>
    <n v="2"/>
    <n v="269.60000000000002"/>
    <n v="1"/>
    <n v="3104"/>
    <s v="/10/76/82/101/"/>
    <x v="44"/>
    <x v="44"/>
    <n v="69.900000000000006"/>
    <n v="69.900000000000006"/>
    <s v="69.9"/>
    <s v="/mascara-de-argila-verde-facial-natural-organico-detox-80g-sem-parabenos-piatan/p"/>
    <m/>
    <m/>
    <m/>
    <m/>
    <s v="12.61"/>
    <n v="0"/>
    <s v="269.6"/>
    <n v="0"/>
    <s v="Frete grátis, Frete grátis R$ 109,99"/>
    <m/>
    <m/>
    <s v="06367100008761"/>
    <s v="tfddmr"/>
    <m/>
    <s v="Piatan"/>
    <s v="Obsolete"/>
    <m/>
    <m/>
    <m/>
    <m/>
    <m/>
    <s v="pagarme"/>
    <s v="063341"/>
    <n v="3375412339"/>
    <n v="3375412339"/>
    <n v="476333"/>
    <n v="9131"/>
    <m/>
    <m/>
    <m/>
    <m/>
    <m/>
    <s v="2024-10-11 14:49:56Z"/>
    <m/>
    <m/>
    <s v="74B98FD95AB94FDA982ED3597219AB25"/>
    <s v="C44CBD3B5576450D92AC07568243851A"/>
    <m/>
    <n v="1"/>
    <m/>
    <s v="false"/>
    <n v="0"/>
    <s v="NA"/>
    <s v="NA"/>
    <s v="BRL"/>
    <m/>
    <s v="003002800"/>
    <s v="BRA"/>
    <s v="003002800"/>
    <m/>
    <s v="Faturado"/>
    <m/>
  </r>
  <r>
    <s v="Marketplace"/>
    <x v="263"/>
    <n v="514109"/>
    <d v="2024-10-11T00:00:00"/>
    <x v="263"/>
    <s v="Raquel"/>
    <s v="Froner"/>
    <s v="02860780076"/>
    <s v="raquel.froner@hotmail.com"/>
    <n v="5555996568680"/>
    <s v="RS"/>
    <s v="Capão do Cipó"/>
    <n v="5185824252585"/>
    <s v="residential"/>
    <s v="Raquel  Froner"/>
    <s v="Rua Rufino Garcia dos Santos"/>
    <s v="01"/>
    <m/>
    <s v="Centro"/>
    <m/>
    <s v="97753-000"/>
    <s v="Jadlog"/>
    <s v="PN Jadlog2"/>
    <s v="2024-10-28 14:49:58Z"/>
    <s v="11bd"/>
    <s v="Faturado"/>
    <s v="2024-10-14 15:17:42Z"/>
    <m/>
    <m/>
    <m/>
    <x v="0"/>
    <s v="Visa"/>
    <n v="2"/>
    <n v="269.60000000000002"/>
    <n v="1"/>
    <n v="3103"/>
    <s v="/10/76/82/101/"/>
    <x v="50"/>
    <x v="50"/>
    <n v="79.900000000000006"/>
    <n v="79.900000000000006"/>
    <s v="79.9"/>
    <s v="/polpa-hidratante-facial-detox-50g/p"/>
    <m/>
    <m/>
    <m/>
    <m/>
    <s v="12.59"/>
    <n v="0"/>
    <s v="269.6"/>
    <n v="0"/>
    <s v="Frete grátis, Frete grátis R$ 109,99"/>
    <m/>
    <m/>
    <s v="06367100008761"/>
    <s v="tfddmr"/>
    <m/>
    <s v="Piatan"/>
    <s v="Obsolete"/>
    <m/>
    <m/>
    <m/>
    <m/>
    <m/>
    <s v="pagarme"/>
    <s v="063341"/>
    <n v="3375412339"/>
    <n v="3375412339"/>
    <n v="476333"/>
    <n v="9131"/>
    <m/>
    <m/>
    <m/>
    <m/>
    <m/>
    <s v="2024-10-11 14:49:56Z"/>
    <m/>
    <m/>
    <s v="74B98FD95AB94FDA982ED3597219AB25"/>
    <s v="C44CBD3B5576450D92AC07568243851A"/>
    <m/>
    <n v="1"/>
    <m/>
    <s v="false"/>
    <n v="0"/>
    <s v="NA"/>
    <s v="NA"/>
    <s v="BRL"/>
    <m/>
    <s v="003002800"/>
    <s v="BRA"/>
    <s v="003002800"/>
    <m/>
    <s v="Faturado"/>
    <m/>
  </r>
  <r>
    <s v="Marketplace"/>
    <x v="263"/>
    <n v="514109"/>
    <d v="2024-10-11T00:00:00"/>
    <x v="263"/>
    <s v="Raquel"/>
    <s v="Froner"/>
    <s v="02860780076"/>
    <s v="raquel.froner@hotmail.com"/>
    <n v="5555996568680"/>
    <s v="RS"/>
    <s v="Capão do Cipó"/>
    <n v="5185824252585"/>
    <s v="residential"/>
    <s v="Raquel  Froner"/>
    <s v="Rua Rufino Garcia dos Santos"/>
    <s v="01"/>
    <m/>
    <s v="Centro"/>
    <m/>
    <s v="97753-000"/>
    <s v="Jadlog"/>
    <s v="PN Jadlog2"/>
    <s v="2024-10-28 14:49:58Z"/>
    <s v="11bd"/>
    <s v="Faturado"/>
    <s v="2024-10-14 15:17:42Z"/>
    <m/>
    <m/>
    <m/>
    <x v="0"/>
    <s v="Visa"/>
    <n v="2"/>
    <n v="269.60000000000002"/>
    <n v="1"/>
    <n v="3101"/>
    <s v="/10/76/82/101/"/>
    <x v="46"/>
    <x v="46"/>
    <n v="49.9"/>
    <n v="49.9"/>
    <s v="49.9"/>
    <s v="/gel-esfoliante-facial-piatan-detox-80g/p"/>
    <m/>
    <m/>
    <m/>
    <m/>
    <s v="12.59"/>
    <n v="0"/>
    <s v="269.6"/>
    <n v="0"/>
    <s v="Frete grátis, Frete grátis R$ 109,99"/>
    <m/>
    <m/>
    <s v="06367100008761"/>
    <s v="tfddmr"/>
    <m/>
    <s v="Piatan"/>
    <s v="Obsolete"/>
    <m/>
    <m/>
    <m/>
    <m/>
    <m/>
    <s v="pagarme"/>
    <s v="063341"/>
    <n v="3375412339"/>
    <n v="3375412339"/>
    <n v="476333"/>
    <n v="9131"/>
    <m/>
    <m/>
    <m/>
    <m/>
    <m/>
    <s v="2024-10-11 14:49:56Z"/>
    <m/>
    <m/>
    <s v="74B98FD95AB94FDA982ED3597219AB25"/>
    <s v="C44CBD3B5576450D92AC07568243851A"/>
    <m/>
    <n v="1"/>
    <m/>
    <s v="false"/>
    <n v="0"/>
    <s v="NA"/>
    <s v="NA"/>
    <s v="BRL"/>
    <m/>
    <s v="003002800"/>
    <s v="BRA"/>
    <s v="003002800"/>
    <m/>
    <s v="Faturado"/>
    <m/>
  </r>
  <r>
    <s v="Marketplace"/>
    <x v="263"/>
    <n v="514109"/>
    <d v="2024-10-11T00:00:00"/>
    <x v="263"/>
    <s v="Raquel"/>
    <s v="Froner"/>
    <s v="02860780076"/>
    <s v="raquel.froner@hotmail.com"/>
    <n v="5555996568680"/>
    <s v="RS"/>
    <s v="Capão do Cipó"/>
    <n v="5185824252585"/>
    <s v="residential"/>
    <s v="Raquel  Froner"/>
    <s v="Rua Rufino Garcia dos Santos"/>
    <s v="01"/>
    <m/>
    <s v="Centro"/>
    <m/>
    <s v="97753-000"/>
    <s v="Jadlog"/>
    <s v="PN Jadlog2"/>
    <s v="2024-10-28 14:49:58Z"/>
    <s v="11bd"/>
    <s v="Faturado"/>
    <s v="2024-10-14 15:17:42Z"/>
    <m/>
    <m/>
    <m/>
    <x v="0"/>
    <s v="Visa"/>
    <n v="2"/>
    <n v="269.60000000000002"/>
    <n v="1"/>
    <n v="141653"/>
    <s v="/10/76/78/99/"/>
    <x v="37"/>
    <x v="37"/>
    <n v="69.900000000000006"/>
    <n v="69.900000000000006"/>
    <s v="69.9"/>
    <s v="/mascara-liquida-spray-proteina-de-arroz-100-ml/p"/>
    <m/>
    <m/>
    <m/>
    <m/>
    <s v="12.59"/>
    <n v="0"/>
    <s v="269.6"/>
    <n v="0"/>
    <s v="Frete grátis, Frete grátis R$ 109,99"/>
    <m/>
    <m/>
    <s v="06367100008761"/>
    <s v="tfddmr"/>
    <m/>
    <s v="Piatan"/>
    <s v="Obsolete"/>
    <m/>
    <m/>
    <m/>
    <m/>
    <m/>
    <s v="pagarme"/>
    <s v="063341"/>
    <n v="3375412339"/>
    <n v="3375412339"/>
    <n v="476333"/>
    <n v="9131"/>
    <m/>
    <m/>
    <m/>
    <m/>
    <m/>
    <s v="2024-10-11 14:49:56Z"/>
    <m/>
    <m/>
    <s v="74B98FD95AB94FDA982ED3597219AB25"/>
    <s v="C44CBD3B5576450D92AC07568243851A"/>
    <m/>
    <n v="1"/>
    <m/>
    <s v="false"/>
    <n v="0"/>
    <s v="NA"/>
    <s v="NA"/>
    <s v="BRL"/>
    <m/>
    <s v="003002800"/>
    <s v="BRA"/>
    <s v="003002800"/>
    <m/>
    <s v="Faturado"/>
    <m/>
  </r>
  <r>
    <s v="Marketplace"/>
    <x v="264"/>
    <n v="514107"/>
    <d v="2024-10-11T00:00:00"/>
    <x v="264"/>
    <s v="Raquel"/>
    <s v="Bossa"/>
    <n v="43349722172"/>
    <s v="braquelbossa@hotmail.com"/>
    <n v="5516991460709"/>
    <s v="SP"/>
    <s v="Ribeirão Preto"/>
    <n v="5168886340386"/>
    <s v="residential"/>
    <s v="Raquel Bossa"/>
    <s v="Rua Adolfo Serra"/>
    <n v="603"/>
    <s v="CAZA DE BELEZA Crisrozzini"/>
    <s v="Alto da Boa Vista"/>
    <m/>
    <s v="14025-520"/>
    <s v="Jadlog"/>
    <s v="PN Jadlog"/>
    <s v="2024-10-16 14:04:54Z"/>
    <s v="3bd"/>
    <s v="Faturado"/>
    <s v="2024-10-14 15:17:36Z"/>
    <m/>
    <m/>
    <m/>
    <x v="0"/>
    <s v="Visa"/>
    <n v="1"/>
    <n v="129.9"/>
    <n v="1"/>
    <n v="143029"/>
    <s v="/10/76/82/96/"/>
    <x v="23"/>
    <x v="23"/>
    <n v="129.9"/>
    <n v="129.9"/>
    <s v="129.9"/>
    <s v="/protetor-solar-facial-mineral-sunveg-fps-70-bege-medio-50ml/p"/>
    <m/>
    <m/>
    <m/>
    <m/>
    <s v="20.66"/>
    <n v="0"/>
    <s v="129.9"/>
    <n v="0"/>
    <s v="Frete grátis"/>
    <m/>
    <m/>
    <s v="06367100008757"/>
    <s v="tfddmr"/>
    <m/>
    <s v="Piatan"/>
    <s v="Obsolete"/>
    <m/>
    <m/>
    <m/>
    <m/>
    <m/>
    <s v="pagarme"/>
    <s v="078140"/>
    <n v="3375222531"/>
    <n v="3375222531"/>
    <n v="483150"/>
    <n v="6548"/>
    <m/>
    <m/>
    <m/>
    <m/>
    <m/>
    <s v="2024-10-11 14:04:51Z"/>
    <m/>
    <m/>
    <s v="64F6290B4D04456D90D3343EEEDCD3D6"/>
    <s v="D1628B8EF2F54CCAA87A06C3C7465224"/>
    <m/>
    <n v="1"/>
    <m/>
    <s v="false"/>
    <n v="0"/>
    <s v="NA"/>
    <s v="NA"/>
    <s v="BRL"/>
    <m/>
    <s v="003002796"/>
    <s v="BRA"/>
    <s v="003002796"/>
    <m/>
    <s v="Faturado"/>
    <m/>
  </r>
  <r>
    <s v="Marketplace"/>
    <x v="265"/>
    <n v="514105"/>
    <d v="2024-10-11T00:00:00"/>
    <x v="265"/>
    <s v="Erika"/>
    <s v="da Silva"/>
    <n v="61731749449"/>
    <s v="eos7015@gmail.com"/>
    <n v="5581983255142"/>
    <s v="PE"/>
    <s v="Recife"/>
    <n v="5131107043236"/>
    <s v="residential"/>
    <s v="Erika Oliveira da Silva"/>
    <s v="Rua Juiz Milton Lyra"/>
    <n v="95"/>
    <s v="Nova Morada"/>
    <s v="Caxangá"/>
    <m/>
    <s v="50980-585"/>
    <s v="Jadlog"/>
    <s v="PN Jadlog2"/>
    <s v="2024-10-22 13:59:42Z"/>
    <s v="7bd"/>
    <s v="Faturado"/>
    <s v="2024-10-14 15:17:39Z"/>
    <s v="email"/>
    <s v="RD Station"/>
    <s v="email_2_-_marina_primeira_compra_10off"/>
    <x v="0"/>
    <s v="Mastercard"/>
    <n v="4"/>
    <n v="119.6"/>
    <n v="2"/>
    <n v="1403"/>
    <s v="/10/76/79/88/"/>
    <x v="19"/>
    <x v="19"/>
    <n v="29.9"/>
    <n v="29.9"/>
    <s v="59.8"/>
    <s v="/desodorante-roll-on-feminino-75ml/p"/>
    <m/>
    <m/>
    <m/>
    <m/>
    <s v="12.28"/>
    <n v="0"/>
    <s v="119.6"/>
    <n v="0"/>
    <s v="Frete grátis"/>
    <m/>
    <m/>
    <s v="06367100008759"/>
    <s v="tfddmr"/>
    <m/>
    <s v="Piatan"/>
    <s v="Obsolete"/>
    <m/>
    <m/>
    <m/>
    <m/>
    <m/>
    <s v="pagarme"/>
    <n v="976254"/>
    <n v="3375200766"/>
    <n v="3375200766"/>
    <n v="550209"/>
    <n v="1094"/>
    <m/>
    <m/>
    <m/>
    <m/>
    <m/>
    <s v="2024-10-11 13:59:41Z"/>
    <m/>
    <m/>
    <s v="14E548F19CFB4CEAA88E8D06BF059BCA"/>
    <s v="2C0A254B7FD044DFBBEB0B15ADD95817"/>
    <m/>
    <n v="1"/>
    <m/>
    <s v="false"/>
    <n v="0"/>
    <s v="NA"/>
    <s v="NA"/>
    <s v="BRL"/>
    <m/>
    <s v="003002798"/>
    <s v="BRA"/>
    <s v="003002798"/>
    <m/>
    <s v="Faturado"/>
    <m/>
  </r>
  <r>
    <s v="Marketplace"/>
    <x v="265"/>
    <n v="514105"/>
    <d v="2024-10-11T00:00:00"/>
    <x v="265"/>
    <s v="Erika"/>
    <s v="da Silva"/>
    <n v="61731749449"/>
    <s v="eos7015@gmail.com"/>
    <n v="5581983255142"/>
    <s v="PE"/>
    <s v="Recife"/>
    <n v="5131107043236"/>
    <s v="residential"/>
    <s v="Erika Oliveira da Silva"/>
    <s v="Rua Juiz Milton Lyra"/>
    <n v="95"/>
    <s v="Nova Morada"/>
    <s v="Caxangá"/>
    <m/>
    <s v="50980-585"/>
    <s v="Jadlog"/>
    <s v="PN Jadlog2"/>
    <s v="2024-10-22 13:59:42Z"/>
    <s v="7bd"/>
    <s v="Faturado"/>
    <s v="2024-10-14 15:17:39Z"/>
    <s v="email"/>
    <s v="RD Station"/>
    <s v="email_2_-_marina_primeira_compra_10off"/>
    <x v="0"/>
    <s v="Mastercard"/>
    <n v="4"/>
    <n v="119.6"/>
    <n v="2"/>
    <n v="1603"/>
    <s v="/10/76/79/88/"/>
    <x v="10"/>
    <x v="10"/>
    <n v="29.9"/>
    <n v="29.9"/>
    <s v="59.8"/>
    <s v="/desodorante-roll-on-unissex-75ml/p"/>
    <m/>
    <m/>
    <m/>
    <m/>
    <s v="12.28"/>
    <n v="0"/>
    <s v="119.6"/>
    <n v="0"/>
    <s v="Frete grátis"/>
    <m/>
    <m/>
    <s v="06367100008759"/>
    <s v="tfddmr"/>
    <m/>
    <s v="Piatan"/>
    <s v="Obsolete"/>
    <m/>
    <m/>
    <m/>
    <m/>
    <m/>
    <s v="pagarme"/>
    <n v="976254"/>
    <n v="3375200766"/>
    <n v="3375200766"/>
    <n v="550209"/>
    <n v="1094"/>
    <m/>
    <m/>
    <m/>
    <m/>
    <m/>
    <s v="2024-10-11 13:59:41Z"/>
    <m/>
    <m/>
    <s v="14E548F19CFB4CEAA88E8D06BF059BCA"/>
    <s v="2C0A254B7FD044DFBBEB0B15ADD95817"/>
    <m/>
    <n v="1"/>
    <m/>
    <s v="false"/>
    <n v="0"/>
    <s v="NA"/>
    <s v="NA"/>
    <s v="BRL"/>
    <m/>
    <s v="003002798"/>
    <s v="BRA"/>
    <s v="003002798"/>
    <m/>
    <s v="Faturado"/>
    <m/>
  </r>
  <r>
    <s v="Marketplace"/>
    <x v="266"/>
    <n v="514101"/>
    <d v="2024-10-11T00:00:00"/>
    <x v="266"/>
    <s v="Fabiana"/>
    <s v="Beyersdorf "/>
    <s v="08219299762"/>
    <s v="vieirafa@uol.com.br"/>
    <n v="5511984290823"/>
    <s v="SP"/>
    <s v="São Paulo"/>
    <n v="5185952447142"/>
    <s v="residential"/>
    <s v="Fabiana Beyersdorf "/>
    <s v="Rua Farrapos"/>
    <n v="48"/>
    <s v="N. mudou para 159 mas não no aplicativo "/>
    <s v="Jardim Petrópolis"/>
    <m/>
    <s v="04638-100"/>
    <s v="Jadlog"/>
    <s v="PN Jadlog"/>
    <s v="2024-10-16 09:51:48Z"/>
    <s v="3bd"/>
    <s v="Faturado"/>
    <s v="2024-10-14 15:17:38Z"/>
    <m/>
    <m/>
    <m/>
    <x v="0"/>
    <s v="Pix"/>
    <n v="1"/>
    <n v="100.05"/>
    <n v="3"/>
    <n v="1403"/>
    <s v="/10/76/79/88/"/>
    <x v="19"/>
    <x v="19"/>
    <n v="29.9"/>
    <n v="26.91"/>
    <s v="80.73"/>
    <s v="/desodorante-roll-on-feminino-75ml/p"/>
    <m/>
    <m/>
    <m/>
    <m/>
    <s v="19.32"/>
    <s v="19.32"/>
    <s v="100.05"/>
    <s v="-8.97"/>
    <s v="A Vista"/>
    <m/>
    <m/>
    <s v="06367100008758"/>
    <s v="tfddmr"/>
    <m/>
    <s v="Piatan"/>
    <s v="Obsolete"/>
    <m/>
    <m/>
    <m/>
    <m/>
    <m/>
    <s v="pagarme"/>
    <m/>
    <n v="3373941848"/>
    <m/>
    <m/>
    <m/>
    <m/>
    <m/>
    <m/>
    <m/>
    <m/>
    <s v="2024-10-11 09:51:48Z"/>
    <m/>
    <m/>
    <s v="7BB358A932344D70928890CFDAB82EF7"/>
    <s v="A7D397277D044D468B201C948815B461"/>
    <m/>
    <n v="1"/>
    <m/>
    <s v="false"/>
    <n v="0"/>
    <s v="NA"/>
    <s v="NA"/>
    <s v="BRL"/>
    <m/>
    <s v="003002797"/>
    <s v="BRA"/>
    <s v="003002797"/>
    <m/>
    <s v="Faturado"/>
    <m/>
  </r>
  <r>
    <s v="Marketplace"/>
    <x v="267"/>
    <n v="514095"/>
    <d v="2024-10-10T00:00:00"/>
    <x v="267"/>
    <s v="Raquel "/>
    <s v="Froner"/>
    <s v="02860780076"/>
    <s v="raquel.froner@hotmail.com"/>
    <n v="5555996568680"/>
    <s v="RS"/>
    <s v="Capão do Cipó"/>
    <n v="5185824252585"/>
    <s v="residential"/>
    <s v="Raquel  Froner"/>
    <s v="Rua Rufino Garcia dos Santos "/>
    <s v="01"/>
    <m/>
    <s v="Centro "/>
    <m/>
    <s v="97753-000"/>
    <s v="Jadlog"/>
    <s v="PN Jadlog2"/>
    <s v="2024-10-28 08:00:00Z"/>
    <s v="12bd"/>
    <s v="Faturado"/>
    <s v="2024-10-11 15:17:44Z"/>
    <m/>
    <m/>
    <m/>
    <x v="0"/>
    <s v="Pix"/>
    <n v="1"/>
    <n v="157.21"/>
    <n v="1"/>
    <n v="2502"/>
    <s v="/10/76/78/99/"/>
    <x v="26"/>
    <x v="26"/>
    <n v="62.9"/>
    <n v="56.61"/>
    <s v="56.61"/>
    <s v="/shampoo-piatan-proteina-de-arroz-e-xilitol-300ml/p"/>
    <m/>
    <m/>
    <m/>
    <m/>
    <s v="24.86"/>
    <s v="24.86"/>
    <s v="157.21"/>
    <s v="-11.98"/>
    <s v="A Vista"/>
    <m/>
    <m/>
    <s v="06367100008755"/>
    <s v="tfddmr"/>
    <m/>
    <s v="Piatan"/>
    <s v="Obsolete"/>
    <m/>
    <m/>
    <m/>
    <m/>
    <m/>
    <s v="pagarme"/>
    <m/>
    <n v="3372918876"/>
    <m/>
    <m/>
    <m/>
    <m/>
    <m/>
    <m/>
    <m/>
    <m/>
    <s v="2024-10-10 21:57:21Z"/>
    <m/>
    <m/>
    <s v="502229C3BD49436A81880C6524736A8D"/>
    <s v="E05C5B954EE94FCDB38D6F12A70D90C9"/>
    <m/>
    <n v="1"/>
    <m/>
    <s v="false"/>
    <n v="0"/>
    <s v="NA"/>
    <s v="NA"/>
    <s v="BRL"/>
    <m/>
    <s v="003002772"/>
    <s v="BRA"/>
    <s v="003002772"/>
    <m/>
    <s v="Faturado"/>
    <m/>
  </r>
  <r>
    <s v="Marketplace"/>
    <x v="267"/>
    <n v="514095"/>
    <d v="2024-10-10T00:00:00"/>
    <x v="267"/>
    <s v="Raquel "/>
    <s v="Froner"/>
    <s v="02860780076"/>
    <s v="raquel.froner@hotmail.com"/>
    <n v="5555996568680"/>
    <s v="RS"/>
    <s v="Capão do Cipó"/>
    <n v="5185824252585"/>
    <s v="residential"/>
    <s v="Raquel  Froner"/>
    <s v="Rua Rufino Garcia dos Santos "/>
    <s v="01"/>
    <m/>
    <s v="Centro "/>
    <m/>
    <s v="97753-000"/>
    <s v="Jadlog"/>
    <s v="PN Jadlog2"/>
    <s v="2024-10-28 08:00:00Z"/>
    <s v="12bd"/>
    <s v="Faturado"/>
    <s v="2024-10-11 15:17:44Z"/>
    <m/>
    <m/>
    <m/>
    <x v="0"/>
    <s v="Pix"/>
    <n v="1"/>
    <n v="157.21"/>
    <n v="1"/>
    <n v="2500"/>
    <s v="/10/76/78/99/"/>
    <x v="27"/>
    <x v="27"/>
    <n v="56.9"/>
    <n v="51.21"/>
    <s v="51.21"/>
    <s v="/condicionador-proteina-de-arroz-e-xilitol-300ml/p"/>
    <m/>
    <m/>
    <m/>
    <m/>
    <s v="24.53"/>
    <s v="24.53"/>
    <s v="157.21"/>
    <s v="-11.98"/>
    <s v="A Vista"/>
    <m/>
    <m/>
    <s v="06367100008755"/>
    <s v="tfddmr"/>
    <m/>
    <s v="Piatan"/>
    <s v="Obsolete"/>
    <m/>
    <m/>
    <m/>
    <m/>
    <m/>
    <s v="pagarme"/>
    <m/>
    <n v="3372918876"/>
    <m/>
    <m/>
    <m/>
    <m/>
    <m/>
    <m/>
    <m/>
    <m/>
    <s v="2024-10-10 21:57:21Z"/>
    <m/>
    <m/>
    <s v="502229C3BD49436A81880C6524736A8D"/>
    <s v="E05C5B954EE94FCDB38D6F12A70D90C9"/>
    <m/>
    <n v="1"/>
    <m/>
    <s v="false"/>
    <n v="0"/>
    <s v="NA"/>
    <s v="NA"/>
    <s v="BRL"/>
    <m/>
    <s v="003002772"/>
    <s v="BRA"/>
    <s v="003002772"/>
    <m/>
    <s v="Faturado"/>
    <m/>
  </r>
  <r>
    <s v="Marketplace"/>
    <x v="268"/>
    <n v="514093"/>
    <d v="2024-10-10T00:00:00"/>
    <x v="268"/>
    <s v="Claudia"/>
    <s v="Bettoni"/>
    <s v="01977062903"/>
    <s v="claubettoni@gmail.com"/>
    <n v="5548999341626"/>
    <s v="SC"/>
    <s v="São José"/>
    <n v="5131508278302"/>
    <s v="residential"/>
    <s v="Claudia Bettoni"/>
    <s v="Rua Osni João Vieira"/>
    <n v="913"/>
    <s v="Apto 701"/>
    <s v="Campinas"/>
    <m/>
    <s v="88101-270"/>
    <s v="Jadlog"/>
    <s v="PN Jadlog2"/>
    <s v="2024-10-17 08:00:00Z"/>
    <s v="5bd"/>
    <s v="Faturado"/>
    <s v="2024-10-14 15:17:33Z"/>
    <m/>
    <m/>
    <m/>
    <x v="2"/>
    <s v="Elo"/>
    <n v="5"/>
    <n v="135.5"/>
    <n v="1"/>
    <n v="143126"/>
    <s v="/10/76/79/88/"/>
    <x v="43"/>
    <x v="43"/>
    <n v="79.900000000000006"/>
    <n v="77.5"/>
    <s v="77.5"/>
    <s v="/desodorante-cristal-alunita-sem-cheiro-90g/p"/>
    <m/>
    <m/>
    <m/>
    <m/>
    <s v="7.57"/>
    <n v="0"/>
    <s v="135.5"/>
    <s v="-4.2"/>
    <s v="Livelo, Frete grátis"/>
    <m/>
    <m/>
    <s v="06367100008756"/>
    <s v="tfddmr"/>
    <m/>
    <s v="Piatan"/>
    <s v="Obsolete"/>
    <m/>
    <m/>
    <m/>
    <m/>
    <m/>
    <s v="pagarme"/>
    <n v="631866"/>
    <n v="3372662874"/>
    <n v="3372662874"/>
    <n v="651659"/>
    <n v="7026"/>
    <m/>
    <m/>
    <m/>
    <m/>
    <m/>
    <s v="2024-10-10 20:49:22Z"/>
    <m/>
    <m/>
    <s v="B763DCAD888F448EB56BE874C3647488"/>
    <s v="EFA9957047D74EC48F80EBD9ECA433F9"/>
    <m/>
    <n v="1"/>
    <m/>
    <s v="false"/>
    <n v="0"/>
    <s v="NA"/>
    <s v="NA"/>
    <s v="BRL"/>
    <m/>
    <s v="003002795"/>
    <s v="BRA"/>
    <s v="003002795"/>
    <m/>
    <s v="Faturado"/>
    <m/>
  </r>
  <r>
    <s v="Marketplace"/>
    <x v="268"/>
    <n v="514093"/>
    <d v="2024-10-10T00:00:00"/>
    <x v="268"/>
    <s v="Claudia"/>
    <s v="Bettoni"/>
    <s v="01977062903"/>
    <s v="claubettoni@gmail.com"/>
    <n v="5548999341626"/>
    <s v="SC"/>
    <s v="São José"/>
    <n v="5131508278302"/>
    <s v="residential"/>
    <s v="Claudia Bettoni"/>
    <s v="Rua Osni João Vieira"/>
    <n v="913"/>
    <s v="Apto 701"/>
    <s v="Campinas"/>
    <m/>
    <s v="88101-270"/>
    <s v="Jadlog"/>
    <s v="PN Jadlog2"/>
    <s v="2024-10-17 08:00:00Z"/>
    <s v="5bd"/>
    <s v="Faturado"/>
    <s v="2024-10-14 15:17:33Z"/>
    <m/>
    <m/>
    <m/>
    <x v="2"/>
    <s v="Elo"/>
    <n v="5"/>
    <n v="135.5"/>
    <n v="2"/>
    <n v="1403"/>
    <s v="/10/76/79/88/"/>
    <x v="19"/>
    <x v="19"/>
    <n v="29.9"/>
    <n v="29"/>
    <n v="58"/>
    <s v="/desodorante-roll-on-feminino-75ml/p"/>
    <m/>
    <m/>
    <m/>
    <m/>
    <s v="15.34"/>
    <n v="0"/>
    <s v="135.5"/>
    <s v="-4.2"/>
    <s v="Livelo, Frete grátis"/>
    <m/>
    <m/>
    <s v="06367100008756"/>
    <s v="tfddmr"/>
    <m/>
    <s v="Piatan"/>
    <s v="Obsolete"/>
    <m/>
    <m/>
    <m/>
    <m/>
    <m/>
    <s v="pagarme"/>
    <n v="631866"/>
    <n v="3372662874"/>
    <n v="3372662874"/>
    <n v="651659"/>
    <n v="7026"/>
    <m/>
    <m/>
    <m/>
    <m/>
    <m/>
    <s v="2024-10-10 20:49:22Z"/>
    <m/>
    <m/>
    <s v="B763DCAD888F448EB56BE874C3647488"/>
    <s v="EFA9957047D74EC48F80EBD9ECA433F9"/>
    <m/>
    <n v="1"/>
    <m/>
    <s v="false"/>
    <n v="0"/>
    <s v="NA"/>
    <s v="NA"/>
    <s v="BRL"/>
    <m/>
    <s v="003002795"/>
    <s v="BRA"/>
    <s v="003002795"/>
    <m/>
    <s v="Faturado"/>
    <m/>
  </r>
  <r>
    <s v="Marketplace"/>
    <x v="269"/>
    <n v="514091"/>
    <d v="2024-10-10T00:00:00"/>
    <x v="269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0-24 08:00:00Z"/>
    <s v="10bd"/>
    <s v="Faturado"/>
    <s v="2024-10-14 08:25:16Z"/>
    <m/>
    <m/>
    <m/>
    <x v="2"/>
    <s v="Mastercard"/>
    <n v="4"/>
    <n v="426.31"/>
    <n v="1"/>
    <n v="142835"/>
    <s v="/10/76/81/"/>
    <x v="1"/>
    <x v="1"/>
    <n v="379.7"/>
    <n v="368.31"/>
    <s v="368.31"/>
    <s v="/kit-resveratrol/p"/>
    <m/>
    <m/>
    <m/>
    <m/>
    <s v="9.84"/>
    <n v="0"/>
    <s v="426.31"/>
    <s v="-222.99"/>
    <s v="Livelo, Compre e Ganhe, Compre e Ganhe, Brinde Sacola Presenteável G, Frete grátis"/>
    <m/>
    <m/>
    <s v="AK546971677BR"/>
    <s v="tfddmr"/>
    <m/>
    <s v="Piatan"/>
    <s v="Obsolete"/>
    <m/>
    <m/>
    <m/>
    <m/>
    <m/>
    <s v="pagarme"/>
    <s v="041703"/>
    <n v="3372304092"/>
    <n v="3372304092"/>
    <n v="527496"/>
    <s v="0573"/>
    <m/>
    <m/>
    <m/>
    <m/>
    <m/>
    <s v="2024-10-10 19:33:35Z"/>
    <m/>
    <m/>
    <s v="225D0F622EEA4344A91DDC6056548215"/>
    <s v="80551667801449A4993F1315F484EBC1"/>
    <m/>
    <n v="1"/>
    <m/>
    <s v="false"/>
    <n v="0"/>
    <s v="NA"/>
    <s v="NA"/>
    <s v="BRL"/>
    <m/>
    <s v="003002776"/>
    <s v="BRA"/>
    <s v="003002776"/>
    <m/>
    <s v="Faturado"/>
    <m/>
  </r>
  <r>
    <s v="Marketplace"/>
    <x v="269"/>
    <n v="514091"/>
    <d v="2024-10-10T00:00:00"/>
    <x v="269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0-24 08:00:00Z"/>
    <s v="10bd"/>
    <s v="Faturado"/>
    <s v="2024-10-14 08:25:16Z"/>
    <m/>
    <m/>
    <m/>
    <x v="2"/>
    <s v="Mastercard"/>
    <n v="4"/>
    <n v="426.31"/>
    <n v="2"/>
    <n v="1403"/>
    <s v="/10/76/79/88/"/>
    <x v="19"/>
    <x v="19"/>
    <n v="29.9"/>
    <n v="29"/>
    <n v="58"/>
    <s v="/desodorante-roll-on-feminino-75ml/p"/>
    <m/>
    <m/>
    <m/>
    <m/>
    <s v="6.57"/>
    <n v="0"/>
    <s v="426.31"/>
    <s v="-222.99"/>
    <s v="Livelo, Compre e Ganhe, Compre e Ganhe, Brinde Sacola Presenteável G, Frete grátis"/>
    <m/>
    <m/>
    <s v="AK546971677BR"/>
    <s v="tfddmr"/>
    <m/>
    <s v="Piatan"/>
    <s v="Obsolete"/>
    <m/>
    <m/>
    <m/>
    <m/>
    <m/>
    <s v="pagarme"/>
    <s v="041703"/>
    <n v="3372304092"/>
    <n v="3372304092"/>
    <n v="527496"/>
    <s v="0573"/>
    <m/>
    <m/>
    <m/>
    <m/>
    <m/>
    <s v="2024-10-10 19:33:35Z"/>
    <m/>
    <m/>
    <s v="225D0F622EEA4344A91DDC6056548215"/>
    <s v="80551667801449A4993F1315F484EBC1"/>
    <m/>
    <n v="1"/>
    <m/>
    <s v="false"/>
    <n v="0"/>
    <s v="NA"/>
    <s v="NA"/>
    <s v="BRL"/>
    <m/>
    <s v="003002776"/>
    <s v="BRA"/>
    <s v="003002776"/>
    <m/>
    <s v="Faturado"/>
    <m/>
  </r>
  <r>
    <s v="Marketplace"/>
    <x v="269"/>
    <n v="514091"/>
    <d v="2024-10-10T00:00:00"/>
    <x v="269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0-24 08:00:00Z"/>
    <s v="10bd"/>
    <s v="Faturado"/>
    <s v="2024-10-14 08:25:16Z"/>
    <m/>
    <m/>
    <m/>
    <x v="2"/>
    <s v="Mastercard"/>
    <n v="4"/>
    <n v="426.31"/>
    <n v="1"/>
    <n v="142816"/>
    <s v="/10/76/80/91/"/>
    <x v="41"/>
    <x v="41"/>
    <n v="79.900000000000006"/>
    <n v="0"/>
    <n v="0"/>
    <s v="/necessaire/p"/>
    <m/>
    <m/>
    <m/>
    <m/>
    <s v="2.21"/>
    <n v="0"/>
    <s v="426.31"/>
    <s v="-222.99"/>
    <s v="Livelo, Compre e Ganhe, Compre e Ganhe, Brinde Sacola Presenteável G, Frete grátis"/>
    <m/>
    <m/>
    <s v="AK546971677BR"/>
    <s v="tfddmr"/>
    <m/>
    <s v="Piatan"/>
    <s v="Obsolete"/>
    <m/>
    <m/>
    <m/>
    <m/>
    <m/>
    <s v="pagarme"/>
    <s v="041703"/>
    <n v="3372304092"/>
    <n v="3372304092"/>
    <n v="527496"/>
    <s v="0573"/>
    <m/>
    <m/>
    <m/>
    <m/>
    <m/>
    <s v="2024-10-10 19:33:35Z"/>
    <m/>
    <m/>
    <s v="225D0F622EEA4344A91DDC6056548215"/>
    <s v="80551667801449A4993F1315F484EBC1"/>
    <m/>
    <n v="1"/>
    <m/>
    <s v="false"/>
    <n v="0"/>
    <s v="NA"/>
    <s v="NA"/>
    <s v="BRL"/>
    <m/>
    <s v="003002776"/>
    <s v="BRA"/>
    <s v="003002776"/>
    <m/>
    <s v="Faturado"/>
    <m/>
  </r>
  <r>
    <s v="Marketplace"/>
    <x v="269"/>
    <n v="514091"/>
    <d v="2024-10-10T00:00:00"/>
    <x v="269"/>
    <s v="jessica"/>
    <s v="pimenta"/>
    <n v="39618950824"/>
    <s v="cursoecadastrogeral@gmail.com"/>
    <n v="5512996613974"/>
    <s v="SP"/>
    <s v="Paraibuna"/>
    <n v="5163974016942"/>
    <s v="residential"/>
    <s v="jessica pimenta"/>
    <s v="rua major ubatubano 110"/>
    <n v="110"/>
    <s v="CAIXA POSTAL 138"/>
    <s v="centro"/>
    <m/>
    <s v="12260-000"/>
    <s v="PAC"/>
    <s v="PN Correios PAC"/>
    <s v="2024-10-24 08:00:00Z"/>
    <s v="10bd"/>
    <s v="Faturado"/>
    <s v="2024-10-14 08:25:16Z"/>
    <m/>
    <m/>
    <m/>
    <x v="2"/>
    <s v="Mastercard"/>
    <n v="4"/>
    <n v="426.31"/>
    <n v="1"/>
    <n v="143028"/>
    <s v="/10/76/82/96/"/>
    <x v="13"/>
    <x v="13"/>
    <n v="129.9"/>
    <n v="0"/>
    <n v="0"/>
    <s v="/protetor-solar-facial-mineral-sunveg-fps-70-bege-claro-50ml/p"/>
    <m/>
    <m/>
    <m/>
    <m/>
    <s v="3.28"/>
    <n v="0"/>
    <s v="426.31"/>
    <s v="-222.99"/>
    <s v="Livelo, Compre e Ganhe, Compre e Ganhe, Brinde Sacola Presenteável G, Frete grátis"/>
    <m/>
    <m/>
    <s v="AK546971677BR"/>
    <s v="tfddmr"/>
    <m/>
    <s v="Piatan"/>
    <s v="Obsolete"/>
    <m/>
    <m/>
    <m/>
    <m/>
    <m/>
    <s v="pagarme"/>
    <s v="041703"/>
    <n v="3372304092"/>
    <n v="3372304092"/>
    <n v="527496"/>
    <s v="0573"/>
    <m/>
    <m/>
    <m/>
    <m/>
    <m/>
    <s v="2024-10-10 19:33:35Z"/>
    <m/>
    <m/>
    <s v="225D0F622EEA4344A91DDC6056548215"/>
    <s v="80551667801449A4993F1315F484EBC1"/>
    <m/>
    <n v="1"/>
    <m/>
    <s v="false"/>
    <n v="0"/>
    <s v="NA"/>
    <s v="NA"/>
    <s v="BRL"/>
    <m/>
    <s v="003002776"/>
    <s v="BRA"/>
    <s v="003002776"/>
    <m/>
    <s v="Faturado"/>
    <m/>
  </r>
  <r>
    <s v="Marketplace"/>
    <x v="270"/>
    <n v="514089"/>
    <d v="2024-10-10T00:00:00"/>
    <x v="270"/>
    <s v="Nadia"/>
    <s v="Amore"/>
    <n v="29754647895"/>
    <s v="nascimbrem@gmail.com"/>
    <n v="5561991868240"/>
    <s v="DF"/>
    <s v="Brasília"/>
    <n v="5185797084720"/>
    <s v="residential"/>
    <s v="Nadia Amore"/>
    <s v="Quadra EPTG QE 4 Bloco A-14"/>
    <n v="106"/>
    <s v="Apto 106"/>
    <s v="Quadras Econômicas Lúcio Costa (Guará)"/>
    <m/>
    <s v="71100-164"/>
    <s v="PAC"/>
    <s v="PN Correios PAC"/>
    <s v="2024-10-18 08:00:00Z"/>
    <s v="6bd"/>
    <s v="Faturado"/>
    <s v="2024-10-14 08:25:13Z"/>
    <m/>
    <m/>
    <m/>
    <x v="2"/>
    <s v="Visa"/>
    <n v="1"/>
    <n v="120.85"/>
    <n v="2"/>
    <n v="1403"/>
    <s v="/10/76/79/88/"/>
    <x v="19"/>
    <x v="19"/>
    <n v="29.9"/>
    <n v="29"/>
    <n v="58"/>
    <s v="/desodorante-roll-on-feminino-75ml/p"/>
    <m/>
    <m/>
    <m/>
    <m/>
    <s v="7.77"/>
    <n v="0"/>
    <s v="120.85"/>
    <s v="-3.75"/>
    <s v="Livelo, Frete grátis"/>
    <m/>
    <m/>
    <s v="AK546970787BR"/>
    <s v="tfddmr"/>
    <m/>
    <s v="Piatan"/>
    <s v="Obsolete"/>
    <m/>
    <m/>
    <m/>
    <m/>
    <m/>
    <s v="pagarme"/>
    <n v="737852"/>
    <n v="3372272523"/>
    <n v="3372272523"/>
    <n v="498408"/>
    <n v="6771"/>
    <m/>
    <m/>
    <m/>
    <m/>
    <m/>
    <s v="2024-10-10 19:27:32Z"/>
    <m/>
    <m/>
    <s v="BDE96F20702D4DEAB8FE9CA93D6D4F00"/>
    <s v="06446D9DD5C64A95ACBE8D8913D21748"/>
    <m/>
    <n v="1"/>
    <m/>
    <s v="false"/>
    <n v="0"/>
    <s v="NA"/>
    <s v="NA"/>
    <s v="BRL"/>
    <m/>
    <s v="003002775"/>
    <s v="BRA"/>
    <s v="003002775"/>
    <m/>
    <s v="Faturado"/>
    <m/>
  </r>
  <r>
    <s v="Marketplace"/>
    <x v="270"/>
    <n v="514089"/>
    <d v="2024-10-10T00:00:00"/>
    <x v="270"/>
    <s v="Nadia"/>
    <s v="Amore"/>
    <n v="29754647895"/>
    <s v="nascimbrem@gmail.com"/>
    <n v="5561991868240"/>
    <s v="DF"/>
    <s v="Brasília"/>
    <n v="5185797084720"/>
    <s v="residential"/>
    <s v="Nadia Amore"/>
    <s v="Quadra EPTG QE 4 Bloco A-14"/>
    <n v="106"/>
    <s v="Apto 106"/>
    <s v="Quadras Econômicas Lúcio Costa (Guará)"/>
    <m/>
    <s v="71100-164"/>
    <s v="PAC"/>
    <s v="PN Correios PAC"/>
    <s v="2024-10-18 08:00:00Z"/>
    <s v="6bd"/>
    <s v="Faturado"/>
    <s v="2024-10-14 08:25:13Z"/>
    <m/>
    <m/>
    <m/>
    <x v="2"/>
    <s v="Visa"/>
    <n v="1"/>
    <n v="120.85"/>
    <n v="1"/>
    <n v="5103"/>
    <s v="/10/76/79/88/"/>
    <x v="29"/>
    <x v="29"/>
    <n v="29.9"/>
    <n v="29"/>
    <n v="29"/>
    <s v="/desodorante-roll-on-masculino-75ml/p"/>
    <m/>
    <m/>
    <m/>
    <m/>
    <s v="3.89"/>
    <n v="0"/>
    <s v="120.85"/>
    <s v="-3.75"/>
    <s v="Livelo, Frete grátis"/>
    <m/>
    <m/>
    <s v="AK546970787BR"/>
    <s v="tfddmr"/>
    <m/>
    <s v="Piatan"/>
    <s v="Obsolete"/>
    <m/>
    <m/>
    <m/>
    <m/>
    <m/>
    <s v="pagarme"/>
    <n v="737852"/>
    <n v="3372272523"/>
    <n v="3372272523"/>
    <n v="498408"/>
    <n v="6771"/>
    <m/>
    <m/>
    <m/>
    <m/>
    <m/>
    <s v="2024-10-10 19:27:32Z"/>
    <m/>
    <m/>
    <s v="BDE96F20702D4DEAB8FE9CA93D6D4F00"/>
    <s v="06446D9DD5C64A95ACBE8D8913D21748"/>
    <m/>
    <n v="1"/>
    <m/>
    <s v="false"/>
    <n v="0"/>
    <s v="NA"/>
    <s v="NA"/>
    <s v="BRL"/>
    <m/>
    <s v="003002775"/>
    <s v="BRA"/>
    <s v="003002775"/>
    <m/>
    <s v="Faturado"/>
    <m/>
  </r>
  <r>
    <s v="Marketplace"/>
    <x v="270"/>
    <n v="514089"/>
    <d v="2024-10-10T00:00:00"/>
    <x v="270"/>
    <s v="Nadia"/>
    <s v="Amore"/>
    <n v="29754647895"/>
    <s v="nascimbrem@gmail.com"/>
    <n v="5561991868240"/>
    <s v="DF"/>
    <s v="Brasília"/>
    <n v="5185797084720"/>
    <s v="residential"/>
    <s v="Nadia Amore"/>
    <s v="Quadra EPTG QE 4 Bloco A-14"/>
    <n v="106"/>
    <s v="Apto 106"/>
    <s v="Quadras Econômicas Lúcio Costa (Guará)"/>
    <m/>
    <s v="71100-164"/>
    <s v="PAC"/>
    <s v="PN Correios PAC"/>
    <s v="2024-10-18 08:00:00Z"/>
    <s v="6bd"/>
    <s v="Faturado"/>
    <s v="2024-10-14 08:25:13Z"/>
    <m/>
    <m/>
    <m/>
    <x v="2"/>
    <s v="Visa"/>
    <n v="1"/>
    <n v="120.85"/>
    <n v="1"/>
    <n v="142795"/>
    <s v="/10/76/79/87/"/>
    <x v="24"/>
    <x v="24"/>
    <n v="34.9"/>
    <n v="33.85"/>
    <s v="33.85"/>
    <s v="/sabonete-liquido-intimo-melaleuca-aloe-vera-150-ml/p"/>
    <m/>
    <m/>
    <m/>
    <m/>
    <s v="3.83"/>
    <n v="0"/>
    <s v="120.85"/>
    <s v="-3.75"/>
    <s v="Livelo, Frete grátis"/>
    <m/>
    <m/>
    <s v="AK546970787BR"/>
    <s v="tfddmr"/>
    <m/>
    <s v="Piatan"/>
    <s v="Obsolete"/>
    <m/>
    <m/>
    <m/>
    <m/>
    <m/>
    <s v="pagarme"/>
    <n v="737852"/>
    <n v="3372272523"/>
    <n v="3372272523"/>
    <n v="498408"/>
    <n v="6771"/>
    <m/>
    <m/>
    <m/>
    <m/>
    <m/>
    <s v="2024-10-10 19:27:32Z"/>
    <m/>
    <m/>
    <s v="BDE96F20702D4DEAB8FE9CA93D6D4F00"/>
    <s v="06446D9DD5C64A95ACBE8D8913D21748"/>
    <m/>
    <n v="1"/>
    <m/>
    <s v="false"/>
    <n v="0"/>
    <s v="NA"/>
    <s v="NA"/>
    <s v="BRL"/>
    <m/>
    <s v="003002775"/>
    <s v="BRA"/>
    <s v="003002775"/>
    <m/>
    <s v="Faturado"/>
    <m/>
  </r>
  <r>
    <s v="Marketplace"/>
    <x v="271"/>
    <n v="514087"/>
    <d v="2024-10-10T00:00:00"/>
    <x v="271"/>
    <s v="MARCO"/>
    <s v="Goulart"/>
    <n v="22334680826"/>
    <s v="mafgoulart12@gmail.com"/>
    <n v="5519996129022"/>
    <s v="SP"/>
    <s v="Nova Odessa"/>
    <n v="5136213982905"/>
    <s v="residential"/>
    <s v="Marco Goulart"/>
    <s v="Rua Victor Museneck"/>
    <n v="489"/>
    <m/>
    <s v="Residencial Imigrantes"/>
    <m/>
    <s v="13380-502"/>
    <s v="PAC"/>
    <s v="PN Correios PAC"/>
    <s v="2024-10-21 08:00:00Z"/>
    <s v="7bd"/>
    <s v="Faturado"/>
    <s v="2024-10-14 08:25:12Z"/>
    <m/>
    <m/>
    <m/>
    <x v="2"/>
    <s v="Mastercard"/>
    <n v="4"/>
    <n v="135.19999999999999"/>
    <n v="3"/>
    <n v="1110"/>
    <s v="/10/76/79/89/"/>
    <x v="3"/>
    <x v="3"/>
    <n v="21.9"/>
    <n v="21.24"/>
    <s v="63.72"/>
    <s v="/gel-dental-natural-de-hortela-com-gengibre-e-melaleuca-90g/p"/>
    <m/>
    <m/>
    <m/>
    <m/>
    <s v="10.93"/>
    <n v="0"/>
    <s v="135.2"/>
    <s v="-4.2"/>
    <s v="Livelo, Frete grátis"/>
    <m/>
    <m/>
    <s v="AK546969982BR"/>
    <s v="tfddmr"/>
    <m/>
    <s v="Piatan"/>
    <s v="Obsolete"/>
    <m/>
    <m/>
    <m/>
    <m/>
    <m/>
    <s v="pagarme"/>
    <n v="833365"/>
    <n v="3372080108"/>
    <n v="3372080108"/>
    <n v="534696"/>
    <s v="0160"/>
    <m/>
    <m/>
    <m/>
    <m/>
    <m/>
    <s v="2024-10-10 18:52:17Z"/>
    <m/>
    <m/>
    <s v="0E8A67C247EC484193BB54DC19951C04"/>
    <s v="E2561CD7F3154E0EAD81039B39A46110"/>
    <m/>
    <n v="1"/>
    <m/>
    <s v="false"/>
    <n v="0"/>
    <s v="NA"/>
    <s v="NA"/>
    <s v="BRL"/>
    <m/>
    <s v="003002774"/>
    <s v="BRA"/>
    <s v="003002774"/>
    <m/>
    <s v="Faturado"/>
    <m/>
  </r>
  <r>
    <s v="Marketplace"/>
    <x v="271"/>
    <n v="514087"/>
    <d v="2024-10-10T00:00:00"/>
    <x v="271"/>
    <s v="MARCO"/>
    <s v="Goulart"/>
    <n v="22334680826"/>
    <s v="mafgoulart12@gmail.com"/>
    <n v="5519996129022"/>
    <s v="SP"/>
    <s v="Nova Odessa"/>
    <n v="5136213982905"/>
    <s v="residential"/>
    <s v="Marco Goulart"/>
    <s v="Rua Victor Museneck"/>
    <n v="489"/>
    <m/>
    <s v="Residencial Imigrantes"/>
    <m/>
    <s v="13380-502"/>
    <s v="PAC"/>
    <s v="PN Correios PAC"/>
    <s v="2024-10-21 08:00:00Z"/>
    <s v="7bd"/>
    <s v="Faturado"/>
    <s v="2024-10-14 08:25:12Z"/>
    <m/>
    <m/>
    <m/>
    <x v="2"/>
    <s v="Mastercard"/>
    <n v="4"/>
    <n v="135.19999999999999"/>
    <n v="1"/>
    <n v="1006"/>
    <s v="/10/76/79/89/"/>
    <x v="2"/>
    <x v="2"/>
    <n v="21.9"/>
    <n v="21.24"/>
    <s v="21.24"/>
    <s v="/gel-dental-natural-de-roma-e-melaleuca-90g/p"/>
    <m/>
    <m/>
    <m/>
    <m/>
    <s v="3.64"/>
    <n v="0"/>
    <s v="135.2"/>
    <s v="-4.2"/>
    <s v="Livelo, Frete grátis"/>
    <m/>
    <m/>
    <s v="AK546969982BR"/>
    <s v="tfddmr"/>
    <m/>
    <s v="Piatan"/>
    <s v="Obsolete"/>
    <m/>
    <m/>
    <m/>
    <m/>
    <m/>
    <s v="pagarme"/>
    <n v="833365"/>
    <n v="3372080108"/>
    <n v="3372080108"/>
    <n v="534696"/>
    <s v="0160"/>
    <m/>
    <m/>
    <m/>
    <m/>
    <m/>
    <s v="2024-10-10 18:52:17Z"/>
    <m/>
    <m/>
    <s v="0E8A67C247EC484193BB54DC19951C04"/>
    <s v="E2561CD7F3154E0EAD81039B39A46110"/>
    <m/>
    <n v="1"/>
    <m/>
    <s v="false"/>
    <n v="0"/>
    <s v="NA"/>
    <s v="NA"/>
    <s v="BRL"/>
    <m/>
    <s v="003002774"/>
    <s v="BRA"/>
    <s v="003002774"/>
    <m/>
    <s v="Faturado"/>
    <m/>
  </r>
  <r>
    <s v="Marketplace"/>
    <x v="271"/>
    <n v="514087"/>
    <d v="2024-10-10T00:00:00"/>
    <x v="271"/>
    <s v="MARCO"/>
    <s v="Goulart"/>
    <n v="22334680826"/>
    <s v="mafgoulart12@gmail.com"/>
    <n v="5519996129022"/>
    <s v="SP"/>
    <s v="Nova Odessa"/>
    <n v="5136213982905"/>
    <s v="residential"/>
    <s v="Marco Goulart"/>
    <s v="Rua Victor Museneck"/>
    <n v="489"/>
    <m/>
    <s v="Residencial Imigrantes"/>
    <m/>
    <s v="13380-502"/>
    <s v="PAC"/>
    <s v="PN Correios PAC"/>
    <s v="2024-10-21 08:00:00Z"/>
    <s v="7bd"/>
    <s v="Faturado"/>
    <s v="2024-10-14 08:25:12Z"/>
    <m/>
    <m/>
    <m/>
    <x v="2"/>
    <s v="Mastercard"/>
    <n v="4"/>
    <n v="135.19999999999999"/>
    <n v="1"/>
    <n v="1111"/>
    <s v="/10/76/79/89/"/>
    <x v="6"/>
    <x v="6"/>
    <n v="21.9"/>
    <n v="21.24"/>
    <s v="21.24"/>
    <s v="/gel-dental-natural-de-carvao-ativado-90g/p"/>
    <m/>
    <m/>
    <m/>
    <m/>
    <s v="3.64"/>
    <n v="0"/>
    <s v="135.2"/>
    <s v="-4.2"/>
    <s v="Livelo, Frete grátis"/>
    <m/>
    <m/>
    <s v="AK546969982BR"/>
    <s v="tfddmr"/>
    <m/>
    <s v="Piatan"/>
    <s v="Obsolete"/>
    <m/>
    <m/>
    <m/>
    <m/>
    <m/>
    <s v="pagarme"/>
    <n v="833365"/>
    <n v="3372080108"/>
    <n v="3372080108"/>
    <n v="534696"/>
    <s v="0160"/>
    <m/>
    <m/>
    <m/>
    <m/>
    <m/>
    <s v="2024-10-10 18:52:17Z"/>
    <m/>
    <m/>
    <s v="0E8A67C247EC484193BB54DC19951C04"/>
    <s v="E2561CD7F3154E0EAD81039B39A46110"/>
    <m/>
    <n v="1"/>
    <m/>
    <s v="false"/>
    <n v="0"/>
    <s v="NA"/>
    <s v="NA"/>
    <s v="BRL"/>
    <m/>
    <s v="003002774"/>
    <s v="BRA"/>
    <s v="003002774"/>
    <m/>
    <s v="Faturado"/>
    <m/>
  </r>
  <r>
    <s v="Marketplace"/>
    <x v="271"/>
    <n v="514087"/>
    <d v="2024-10-10T00:00:00"/>
    <x v="271"/>
    <s v="MARCO"/>
    <s v="Goulart"/>
    <n v="22334680826"/>
    <s v="mafgoulart12@gmail.com"/>
    <n v="5519996129022"/>
    <s v="SP"/>
    <s v="Nova Odessa"/>
    <n v="5136213982905"/>
    <s v="residential"/>
    <s v="Marco Goulart"/>
    <s v="Rua Victor Museneck"/>
    <n v="489"/>
    <m/>
    <s v="Residencial Imigrantes"/>
    <m/>
    <s v="13380-502"/>
    <s v="PAC"/>
    <s v="PN Correios PAC"/>
    <s v="2024-10-21 08:00:00Z"/>
    <s v="7bd"/>
    <s v="Faturado"/>
    <s v="2024-10-14 08:25:12Z"/>
    <m/>
    <m/>
    <m/>
    <x v="2"/>
    <s v="Mastercard"/>
    <n v="4"/>
    <n v="135.19999999999999"/>
    <n v="1"/>
    <n v="1603"/>
    <s v="/10/76/79/88/"/>
    <x v="10"/>
    <x v="10"/>
    <n v="29.9"/>
    <n v="29"/>
    <n v="29"/>
    <s v="/desodorante-roll-on-unissex-75ml/p"/>
    <m/>
    <m/>
    <m/>
    <m/>
    <s v="3.69"/>
    <n v="0"/>
    <s v="135.2"/>
    <s v="-4.2"/>
    <s v="Livelo, Frete grátis"/>
    <m/>
    <m/>
    <s v="AK546969982BR"/>
    <s v="tfddmr"/>
    <m/>
    <s v="Piatan"/>
    <s v="Obsolete"/>
    <m/>
    <m/>
    <m/>
    <m/>
    <m/>
    <s v="pagarme"/>
    <n v="833365"/>
    <n v="3372080108"/>
    <n v="3372080108"/>
    <n v="534696"/>
    <s v="0160"/>
    <m/>
    <m/>
    <m/>
    <m/>
    <m/>
    <s v="2024-10-10 18:52:17Z"/>
    <m/>
    <m/>
    <s v="0E8A67C247EC484193BB54DC19951C04"/>
    <s v="E2561CD7F3154E0EAD81039B39A46110"/>
    <m/>
    <n v="1"/>
    <m/>
    <s v="false"/>
    <n v="0"/>
    <s v="NA"/>
    <s v="NA"/>
    <s v="BRL"/>
    <m/>
    <s v="003002774"/>
    <s v="BRA"/>
    <s v="003002774"/>
    <m/>
    <s v="Faturado"/>
    <m/>
  </r>
  <r>
    <s v="Marketplace"/>
    <x v="272"/>
    <n v="514085"/>
    <d v="2024-10-10T00:00:00"/>
    <x v="22"/>
    <s v="JANAINA"/>
    <s v="PASCHOALETO DA SILVA"/>
    <n v="95218416991"/>
    <s v="janapaschoaleto@gmail.com"/>
    <n v="5548999814971"/>
    <s v="SC"/>
    <s v="Florianópolis"/>
    <n v="5185776240381"/>
    <s v="residential"/>
    <s v="JANAINA PASCHOALETO DA SILVA"/>
    <s v="Rua Pastor William Richard Schisler Filho"/>
    <n v="900"/>
    <s v="APTO 713"/>
    <s v="Itacorubi"/>
    <m/>
    <s v="88034-100"/>
    <s v="Jadlog"/>
    <s v="PN Jadlog2"/>
    <s v="2024-10-16 17:31:06Z"/>
    <s v="4bd"/>
    <s v="Faturado"/>
    <s v="2024-10-11 15:17:43Z"/>
    <m/>
    <m/>
    <m/>
    <x v="2"/>
    <s v="Mastercard"/>
    <n v="1"/>
    <n v="130.55000000000001"/>
    <n v="1"/>
    <n v="1603"/>
    <s v="/10/76/79/88/"/>
    <x v="10"/>
    <x v="10"/>
    <n v="29.9"/>
    <n v="29"/>
    <n v="29"/>
    <s v="/desodorante-roll-on-unissex-75ml/p"/>
    <m/>
    <m/>
    <m/>
    <m/>
    <s v="5.74"/>
    <n v="0"/>
    <s v="130.55"/>
    <s v="-4.05"/>
    <s v="Livelo, Frete grátis"/>
    <m/>
    <m/>
    <s v="06367100008754"/>
    <s v="tfddmr"/>
    <m/>
    <s v="Piatan"/>
    <s v="Obsolete"/>
    <m/>
    <m/>
    <m/>
    <m/>
    <m/>
    <s v="pagarme"/>
    <s v="009023"/>
    <n v="3371590548"/>
    <n v="3371590548"/>
    <n v="512215"/>
    <n v="8166"/>
    <m/>
    <m/>
    <m/>
    <m/>
    <m/>
    <s v="2024-10-10 17:31:04Z"/>
    <m/>
    <m/>
    <s v="80F88DAA64FB4E54AFD2745014FAEFBB"/>
    <s v="5D35F04634D642E28A6396D0D772D711"/>
    <m/>
    <n v="1"/>
    <m/>
    <s v="false"/>
    <n v="0"/>
    <s v="NA"/>
    <s v="NA"/>
    <s v="BRL"/>
    <m/>
    <s v="003002771"/>
    <s v="BRA"/>
    <s v="003002771"/>
    <m/>
    <s v="Faturado"/>
    <m/>
  </r>
  <r>
    <s v="Marketplace"/>
    <x v="272"/>
    <n v="514085"/>
    <d v="2024-10-10T00:00:00"/>
    <x v="22"/>
    <s v="JANAINA"/>
    <s v="PASCHOALETO DA SILVA"/>
    <n v="95218416991"/>
    <s v="janapaschoaleto@gmail.com"/>
    <n v="5548999814971"/>
    <s v="SC"/>
    <s v="Florianópolis"/>
    <n v="5185776240381"/>
    <s v="residential"/>
    <s v="JANAINA PASCHOALETO DA SILVA"/>
    <s v="Rua Pastor William Richard Schisler Filho"/>
    <n v="900"/>
    <s v="APTO 713"/>
    <s v="Itacorubi"/>
    <m/>
    <s v="88034-100"/>
    <s v="Jadlog"/>
    <s v="PN Jadlog2"/>
    <s v="2024-10-16 17:31:06Z"/>
    <s v="4bd"/>
    <s v="Faturado"/>
    <s v="2024-10-11 15:17:43Z"/>
    <m/>
    <m/>
    <m/>
    <x v="2"/>
    <s v="Mastercard"/>
    <n v="1"/>
    <n v="130.55000000000001"/>
    <n v="1"/>
    <n v="1403"/>
    <s v="/10/76/79/88/"/>
    <x v="19"/>
    <x v="19"/>
    <n v="29.9"/>
    <n v="29"/>
    <n v="29"/>
    <s v="/desodorante-roll-on-feminino-75ml/p"/>
    <m/>
    <m/>
    <m/>
    <m/>
    <s v="5.74"/>
    <n v="0"/>
    <s v="130.55"/>
    <s v="-4.05"/>
    <s v="Livelo, Frete grátis"/>
    <m/>
    <m/>
    <s v="06367100008754"/>
    <s v="tfddmr"/>
    <m/>
    <s v="Piatan"/>
    <s v="Obsolete"/>
    <m/>
    <m/>
    <m/>
    <m/>
    <m/>
    <s v="pagarme"/>
    <s v="009023"/>
    <n v="3371590548"/>
    <n v="3371590548"/>
    <n v="512215"/>
    <n v="8166"/>
    <m/>
    <m/>
    <m/>
    <m/>
    <m/>
    <s v="2024-10-10 17:31:04Z"/>
    <m/>
    <m/>
    <s v="80F88DAA64FB4E54AFD2745014FAEFBB"/>
    <s v="5D35F04634D642E28A6396D0D772D711"/>
    <m/>
    <n v="1"/>
    <m/>
    <s v="false"/>
    <n v="0"/>
    <s v="NA"/>
    <s v="NA"/>
    <s v="BRL"/>
    <m/>
    <s v="003002771"/>
    <s v="BRA"/>
    <s v="003002771"/>
    <m/>
    <s v="Faturado"/>
    <m/>
  </r>
  <r>
    <s v="Marketplace"/>
    <x v="272"/>
    <n v="514085"/>
    <d v="2024-10-10T00:00:00"/>
    <x v="22"/>
    <s v="JANAINA"/>
    <s v="PASCHOALETO DA SILVA"/>
    <n v="95218416991"/>
    <s v="janapaschoaleto@gmail.com"/>
    <n v="5548999814971"/>
    <s v="SC"/>
    <s v="Florianópolis"/>
    <n v="5185776240381"/>
    <s v="residential"/>
    <s v="JANAINA PASCHOALETO DA SILVA"/>
    <s v="Rua Pastor William Richard Schisler Filho"/>
    <n v="900"/>
    <s v="APTO 713"/>
    <s v="Itacorubi"/>
    <m/>
    <s v="88034-100"/>
    <s v="Jadlog"/>
    <s v="PN Jadlog2"/>
    <s v="2024-10-16 17:31:06Z"/>
    <s v="4bd"/>
    <s v="Faturado"/>
    <s v="2024-10-11 15:17:43Z"/>
    <m/>
    <m/>
    <m/>
    <x v="2"/>
    <s v="Mastercard"/>
    <n v="1"/>
    <n v="130.55000000000001"/>
    <n v="1"/>
    <n v="142795"/>
    <s v="/10/76/79/87/"/>
    <x v="24"/>
    <x v="24"/>
    <n v="34.9"/>
    <n v="33.85"/>
    <s v="33.85"/>
    <s v="/sabonete-liquido-intimo-melaleuca-aloe-vera-150-ml/p"/>
    <m/>
    <m/>
    <m/>
    <m/>
    <s v="5.66"/>
    <n v="0"/>
    <s v="130.55"/>
    <s v="-4.05"/>
    <s v="Livelo, Frete grátis"/>
    <m/>
    <m/>
    <s v="06367100008754"/>
    <s v="tfddmr"/>
    <m/>
    <s v="Piatan"/>
    <s v="Obsolete"/>
    <m/>
    <m/>
    <m/>
    <m/>
    <m/>
    <s v="pagarme"/>
    <s v="009023"/>
    <n v="3371590548"/>
    <n v="3371590548"/>
    <n v="512215"/>
    <n v="8166"/>
    <m/>
    <m/>
    <m/>
    <m/>
    <m/>
    <s v="2024-10-10 17:31:04Z"/>
    <m/>
    <m/>
    <s v="80F88DAA64FB4E54AFD2745014FAEFBB"/>
    <s v="5D35F04634D642E28A6396D0D772D711"/>
    <m/>
    <n v="1"/>
    <m/>
    <s v="false"/>
    <n v="0"/>
    <s v="NA"/>
    <s v="NA"/>
    <s v="BRL"/>
    <m/>
    <s v="003002771"/>
    <s v="BRA"/>
    <s v="003002771"/>
    <m/>
    <s v="Faturado"/>
    <m/>
  </r>
  <r>
    <s v="Marketplace"/>
    <x v="272"/>
    <n v="514085"/>
    <d v="2024-10-10T00:00:00"/>
    <x v="22"/>
    <s v="JANAINA"/>
    <s v="PASCHOALETO DA SILVA"/>
    <n v="95218416991"/>
    <s v="janapaschoaleto@gmail.com"/>
    <n v="5548999814971"/>
    <s v="SC"/>
    <s v="Florianópolis"/>
    <n v="5185776240381"/>
    <s v="residential"/>
    <s v="JANAINA PASCHOALETO DA SILVA"/>
    <s v="Rua Pastor William Richard Schisler Filho"/>
    <n v="900"/>
    <s v="APTO 713"/>
    <s v="Itacorubi"/>
    <m/>
    <s v="88034-100"/>
    <s v="Jadlog"/>
    <s v="PN Jadlog2"/>
    <s v="2024-10-16 17:31:06Z"/>
    <s v="4bd"/>
    <s v="Faturado"/>
    <s v="2024-10-11 15:17:43Z"/>
    <m/>
    <m/>
    <m/>
    <x v="2"/>
    <s v="Mastercard"/>
    <n v="1"/>
    <n v="130.55000000000001"/>
    <n v="1"/>
    <n v="1096"/>
    <s v="/10/76/79/87/"/>
    <x v="20"/>
    <x v="20"/>
    <n v="39.9"/>
    <n v="38.700000000000003"/>
    <s v="38.7"/>
    <s v="/sabonete-em-barra-agata-5-unidades-de-20g/p"/>
    <m/>
    <m/>
    <m/>
    <m/>
    <s v="5.74"/>
    <n v="0"/>
    <s v="130.55"/>
    <s v="-4.05"/>
    <s v="Livelo, Frete grátis"/>
    <m/>
    <m/>
    <s v="06367100008754"/>
    <s v="tfddmr"/>
    <m/>
    <s v="Piatan"/>
    <s v="Obsolete"/>
    <m/>
    <m/>
    <m/>
    <m/>
    <m/>
    <s v="pagarme"/>
    <s v="009023"/>
    <n v="3371590548"/>
    <n v="3371590548"/>
    <n v="512215"/>
    <n v="8166"/>
    <m/>
    <m/>
    <m/>
    <m/>
    <m/>
    <s v="2024-10-10 17:31:04Z"/>
    <m/>
    <m/>
    <s v="80F88DAA64FB4E54AFD2745014FAEFBB"/>
    <s v="5D35F04634D642E28A6396D0D772D711"/>
    <m/>
    <n v="1"/>
    <m/>
    <s v="false"/>
    <n v="0"/>
    <s v="NA"/>
    <s v="NA"/>
    <s v="BRL"/>
    <m/>
    <s v="003002771"/>
    <s v="BRA"/>
    <s v="003002771"/>
    <m/>
    <s v="Faturado"/>
    <m/>
  </r>
  <r>
    <s v="Marketplace"/>
    <x v="273"/>
    <n v="514065"/>
    <d v="2024-10-10T00:00:00"/>
    <x v="272"/>
    <s v="Diogo silva"/>
    <s v="Bach"/>
    <s v="05603236973"/>
    <s v="bachdiogo@gmail.com"/>
    <n v="5548999387806"/>
    <s v="SC"/>
    <s v="Florianópolis"/>
    <n v="5185747484361"/>
    <s v="residential"/>
    <s v="Diogo Silva Bach"/>
    <s v="Rua Professora Rosinha Campos"/>
    <n v="304"/>
    <s v="casa"/>
    <s v="Abraão"/>
    <m/>
    <s v="88085-160"/>
    <s v="Jadlog"/>
    <s v="PN Jadlog2"/>
    <s v="2024-10-16 14:52:46Z"/>
    <s v="4bd"/>
    <s v="Faturado"/>
    <s v="2024-10-11 15:17:41Z"/>
    <m/>
    <m/>
    <m/>
    <x v="2"/>
    <s v="Elo"/>
    <n v="2"/>
    <n v="127.44"/>
    <n v="3"/>
    <n v="1110"/>
    <s v="/10/76/79/89/"/>
    <x v="3"/>
    <x v="3"/>
    <n v="21.9"/>
    <n v="21.24"/>
    <s v="63.72"/>
    <s v="/gel-dental-natural-de-hortela-com-gengibre-e-melaleuca-90g/p"/>
    <m/>
    <m/>
    <m/>
    <m/>
    <s v="11.43"/>
    <n v="0"/>
    <s v="127.44"/>
    <s v="-3.96"/>
    <s v="Livelo, Frete grátis"/>
    <m/>
    <m/>
    <s v="06367100008753"/>
    <s v="tfddmr"/>
    <m/>
    <s v="Piatan"/>
    <s v="Obsolete"/>
    <m/>
    <m/>
    <m/>
    <m/>
    <m/>
    <s v="pagarme"/>
    <n v="956110"/>
    <n v="3370791893"/>
    <n v="3370791893"/>
    <n v="651659"/>
    <n v="1386"/>
    <m/>
    <m/>
    <m/>
    <m/>
    <m/>
    <s v="2024-10-10 14:52:45Z"/>
    <m/>
    <m/>
    <s v="647D598DA5774DAC86C8E9609FBB607A"/>
    <s v="1A180EC9E8604FCABFE7DF99B3860614"/>
    <m/>
    <n v="1"/>
    <m/>
    <s v="false"/>
    <n v="0"/>
    <s v="NA"/>
    <s v="NA"/>
    <s v="BRL"/>
    <m/>
    <s v="003002770"/>
    <s v="BRA"/>
    <s v="003002770"/>
    <m/>
    <s v="Faturado"/>
    <m/>
  </r>
  <r>
    <s v="Marketplace"/>
    <x v="273"/>
    <n v="514065"/>
    <d v="2024-10-10T00:00:00"/>
    <x v="272"/>
    <s v="Diogo silva"/>
    <s v="Bach"/>
    <s v="05603236973"/>
    <s v="bachdiogo@gmail.com"/>
    <n v="5548999387806"/>
    <s v="SC"/>
    <s v="Florianópolis"/>
    <n v="5185747484361"/>
    <s v="residential"/>
    <s v="Diogo Silva Bach"/>
    <s v="Rua Professora Rosinha Campos"/>
    <n v="304"/>
    <s v="casa"/>
    <s v="Abraão"/>
    <m/>
    <s v="88085-160"/>
    <s v="Jadlog"/>
    <s v="PN Jadlog2"/>
    <s v="2024-10-16 14:52:46Z"/>
    <s v="4bd"/>
    <s v="Faturado"/>
    <s v="2024-10-11 15:17:41Z"/>
    <m/>
    <m/>
    <m/>
    <x v="2"/>
    <s v="Elo"/>
    <n v="2"/>
    <n v="127.44"/>
    <n v="3"/>
    <n v="1006"/>
    <s v="/10/76/79/89/"/>
    <x v="2"/>
    <x v="2"/>
    <n v="21.9"/>
    <n v="21.24"/>
    <s v="63.72"/>
    <s v="/gel-dental-natural-de-roma-e-melaleuca-90g/p"/>
    <m/>
    <m/>
    <m/>
    <m/>
    <s v="11.43"/>
    <n v="0"/>
    <s v="127.44"/>
    <s v="-3.96"/>
    <s v="Livelo, Frete grátis"/>
    <m/>
    <m/>
    <s v="06367100008753"/>
    <s v="tfddmr"/>
    <m/>
    <s v="Piatan"/>
    <s v="Obsolete"/>
    <m/>
    <m/>
    <m/>
    <m/>
    <m/>
    <s v="pagarme"/>
    <n v="956110"/>
    <n v="3370791893"/>
    <n v="3370791893"/>
    <n v="651659"/>
    <n v="1386"/>
    <m/>
    <m/>
    <m/>
    <m/>
    <m/>
    <s v="2024-10-10 14:52:45Z"/>
    <m/>
    <m/>
    <s v="647D598DA5774DAC86C8E9609FBB607A"/>
    <s v="1A180EC9E8604FCABFE7DF99B3860614"/>
    <m/>
    <n v="1"/>
    <m/>
    <s v="false"/>
    <n v="0"/>
    <s v="NA"/>
    <s v="NA"/>
    <s v="BRL"/>
    <m/>
    <s v="003002770"/>
    <s v="BRA"/>
    <s v="003002770"/>
    <m/>
    <s v="Faturado"/>
    <m/>
  </r>
  <r>
    <s v="Marketplace"/>
    <x v="274"/>
    <n v="514057"/>
    <d v="2024-10-10T00:00:00"/>
    <x v="273"/>
    <s v="Helton stallone"/>
    <s v="Barros"/>
    <s v="02599280389"/>
    <s v="heltonstallone05@gmail.com"/>
    <n v="5598988140883"/>
    <s v="MA"/>
    <s v="São Luís"/>
    <n v="5185714031310"/>
    <s v="residential"/>
    <s v="Helton stallone Barros"/>
    <s v="Rua do Maracajá"/>
    <n v="2004"/>
    <m/>
    <s v="Anil"/>
    <m/>
    <s v="65045-790"/>
    <s v="Jadlog"/>
    <s v="PN Jadlog2"/>
    <s v="2024-10-17 14:23:12Z"/>
    <s v="5bd"/>
    <s v="Faturado"/>
    <s v="2024-10-11 15:17:40Z"/>
    <m/>
    <m/>
    <m/>
    <x v="2"/>
    <s v="Visa"/>
    <n v="1"/>
    <n v="254.88"/>
    <n v="6"/>
    <n v="1110"/>
    <s v="/10/76/79/89/"/>
    <x v="3"/>
    <x v="3"/>
    <n v="21.9"/>
    <n v="21.24"/>
    <s v="127.44"/>
    <s v="/gel-dental-natural-de-hortela-com-gengibre-e-melaleuca-90g/p"/>
    <m/>
    <m/>
    <m/>
    <m/>
    <s v="12.46"/>
    <n v="0"/>
    <s v="254.88"/>
    <s v="-7.92"/>
    <s v="Livelo, Frete grátis"/>
    <m/>
    <m/>
    <s v="06367100008752"/>
    <s v="tfddmr"/>
    <m/>
    <s v="Piatan"/>
    <s v="Obsolete"/>
    <m/>
    <m/>
    <m/>
    <m/>
    <m/>
    <s v="pagarme"/>
    <n v="234681"/>
    <n v="3370677074"/>
    <n v="3370677074"/>
    <n v="423072"/>
    <s v="0618"/>
    <m/>
    <m/>
    <m/>
    <m/>
    <m/>
    <s v="2024-10-10 14:23:09Z"/>
    <m/>
    <m/>
    <s v="46609A00E32D4BC9ADAC23A15D370559"/>
    <s v="BB8DDEB771AD4AD898BE93A023AF0CEE"/>
    <m/>
    <n v="1"/>
    <m/>
    <s v="false"/>
    <n v="0"/>
    <s v="NA"/>
    <s v="NA"/>
    <s v="BRL"/>
    <m/>
    <s v="003002769"/>
    <s v="BRA"/>
    <s v="003002769"/>
    <m/>
    <s v="Faturado"/>
    <m/>
  </r>
  <r>
    <s v="Marketplace"/>
    <x v="274"/>
    <n v="514057"/>
    <d v="2024-10-10T00:00:00"/>
    <x v="273"/>
    <s v="Helton stallone"/>
    <s v="Barros"/>
    <s v="02599280389"/>
    <s v="heltonstallone05@gmail.com"/>
    <n v="5598988140883"/>
    <s v="MA"/>
    <s v="São Luís"/>
    <n v="5185714031310"/>
    <s v="residential"/>
    <s v="Helton stallone Barros"/>
    <s v="Rua do Maracajá"/>
    <n v="2004"/>
    <m/>
    <s v="Anil"/>
    <m/>
    <s v="65045-790"/>
    <s v="Jadlog"/>
    <s v="PN Jadlog2"/>
    <s v="2024-10-17 14:23:12Z"/>
    <s v="5bd"/>
    <s v="Faturado"/>
    <s v="2024-10-11 15:17:40Z"/>
    <m/>
    <m/>
    <m/>
    <x v="2"/>
    <s v="Visa"/>
    <n v="1"/>
    <n v="254.88"/>
    <n v="6"/>
    <n v="1006"/>
    <s v="/10/76/79/89/"/>
    <x v="2"/>
    <x v="2"/>
    <n v="21.9"/>
    <n v="21.24"/>
    <s v="127.44"/>
    <s v="/gel-dental-natural-de-roma-e-melaleuca-90g/p"/>
    <m/>
    <m/>
    <m/>
    <m/>
    <s v="12.46"/>
    <n v="0"/>
    <s v="254.88"/>
    <s v="-7.92"/>
    <s v="Livelo, Frete grátis"/>
    <m/>
    <m/>
    <s v="06367100008752"/>
    <s v="tfddmr"/>
    <m/>
    <s v="Piatan"/>
    <s v="Obsolete"/>
    <m/>
    <m/>
    <m/>
    <m/>
    <m/>
    <s v="pagarme"/>
    <n v="234681"/>
    <n v="3370677074"/>
    <n v="3370677074"/>
    <n v="423072"/>
    <s v="0618"/>
    <m/>
    <m/>
    <m/>
    <m/>
    <m/>
    <s v="2024-10-10 14:23:09Z"/>
    <m/>
    <m/>
    <s v="46609A00E32D4BC9ADAC23A15D370559"/>
    <s v="BB8DDEB771AD4AD898BE93A023AF0CEE"/>
    <m/>
    <n v="1"/>
    <m/>
    <s v="false"/>
    <n v="0"/>
    <s v="NA"/>
    <s v="NA"/>
    <s v="BRL"/>
    <m/>
    <s v="003002769"/>
    <s v="BRA"/>
    <s v="003002769"/>
    <m/>
    <s v="Faturado"/>
    <m/>
  </r>
  <r>
    <s v="Marketplace"/>
    <x v="275"/>
    <n v="514023"/>
    <d v="2024-10-10T00:00:00"/>
    <x v="274"/>
    <s v="Márcia"/>
    <s v="Faria"/>
    <s v="00351371770"/>
    <s v="mrfalves@yahoo.com.br"/>
    <n v="5524988116336"/>
    <s v="RJ"/>
    <s v="Petrópolis"/>
    <n v="5127933198195"/>
    <s v="residential"/>
    <s v="Márcia  Faria"/>
    <s v="Avenida Amaral Peixoto"/>
    <n v="340"/>
    <m/>
    <s v="Quitandinha"/>
    <m/>
    <s v="25651-010"/>
    <s v="Jadlog"/>
    <s v="PN Jadlog"/>
    <s v="2024-10-15 11:20:48Z"/>
    <s v="3bd"/>
    <s v="Faturado"/>
    <s v="2024-10-11 15:17:37Z"/>
    <s v="email"/>
    <s v="fidelizarmais"/>
    <s v="saldodepontos"/>
    <x v="3"/>
    <s v="Pix"/>
    <n v="1"/>
    <n v="96.88"/>
    <n v="4"/>
    <n v="1603"/>
    <s v="/10/76/79/88/"/>
    <x v="10"/>
    <x v="10"/>
    <n v="29.9"/>
    <n v="24.22"/>
    <s v="96.88"/>
    <s v="/desodorante-roll-on-unissex-75ml/p"/>
    <m/>
    <m/>
    <m/>
    <m/>
    <s v="20.64"/>
    <n v="0"/>
    <s v="96.88"/>
    <s v="-22.72"/>
    <s v="Influencer, A Vista, FRETE GRÁTIS INFLUENCER"/>
    <m/>
    <m/>
    <s v="06367100008750"/>
    <s v="tfddmr"/>
    <m/>
    <s v="Piatan"/>
    <s v="Obsolete"/>
    <m/>
    <m/>
    <m/>
    <m/>
    <m/>
    <s v="pagarme"/>
    <m/>
    <n v="3369834267"/>
    <m/>
    <m/>
    <m/>
    <m/>
    <m/>
    <m/>
    <m/>
    <m/>
    <s v="2024-10-10 11:20:47Z"/>
    <m/>
    <m/>
    <s v="0AB4F36699FB4F55AB16D0D16A0027B8"/>
    <s v="D38E4576C92C4CE8BED1B3956E0CF956"/>
    <m/>
    <n v="1"/>
    <m/>
    <s v="false"/>
    <n v="0"/>
    <s v="NA"/>
    <s v="NA"/>
    <s v="BRL"/>
    <m/>
    <s v="003002767"/>
    <s v="BRA"/>
    <s v="003002767"/>
    <m/>
    <s v="Faturado"/>
    <m/>
  </r>
  <r>
    <s v="Marketplace"/>
    <x v="276"/>
    <n v="514017"/>
    <d v="2024-10-10T00:00:00"/>
    <x v="275"/>
    <s v="Ana  Cristina"/>
    <s v="Trancho"/>
    <s v="01405252111"/>
    <s v="cristrancho@yahoo.com.br"/>
    <n v="5561981888112"/>
    <s v="DF"/>
    <s v="Brasília"/>
    <n v="5185707672777"/>
    <s v="residential"/>
    <s v="Ana  Cristina Trancho"/>
    <s v="Quadra SQS 109 Bloco D"/>
    <n v="408"/>
    <m/>
    <s v="Asa Sul"/>
    <m/>
    <s v="70372-040"/>
    <s v="PAC"/>
    <s v="PN Correios PAC"/>
    <s v="2024-10-18 08:00:00Z"/>
    <s v="5bd"/>
    <s v="Faturado"/>
    <s v="2024-10-14 08:25:17Z"/>
    <m/>
    <m/>
    <m/>
    <x v="2"/>
    <s v="Boleto Bancário"/>
    <n v="1"/>
    <n v="76.510000000000005"/>
    <n v="1"/>
    <n v="1018"/>
    <s v="/10/76/79/88/"/>
    <x v="54"/>
    <x v="54"/>
    <n v="69.900000000000006"/>
    <n v="61.02"/>
    <s v="61.02"/>
    <s v="/desodorante-stick-cristal-natural-60g/p"/>
    <m/>
    <m/>
    <m/>
    <m/>
    <s v="15.49"/>
    <s v="15.49"/>
    <s v="76.51"/>
    <s v="-8.88"/>
    <s v="A Vista, Livelo"/>
    <m/>
    <m/>
    <s v="AK546972448BR"/>
    <s v="tfddmr"/>
    <m/>
    <s v="Piatan"/>
    <s v="Obsolete"/>
    <m/>
    <m/>
    <m/>
    <m/>
    <m/>
    <s v="Boleto"/>
    <m/>
    <n v="3369776334"/>
    <m/>
    <m/>
    <m/>
    <m/>
    <m/>
    <m/>
    <m/>
    <m/>
    <s v="2024-10-11 04:06:53Z"/>
    <m/>
    <m/>
    <s v="CE7E5BAFE6E5455B957B7F7499860EAF"/>
    <s v="F6BAFB7A37E8499AAD9630D2B748702B"/>
    <m/>
    <n v="1"/>
    <m/>
    <s v="false"/>
    <n v="0"/>
    <s v="NA"/>
    <s v="NA"/>
    <s v="BRL"/>
    <m/>
    <s v="003002777"/>
    <s v="BRA"/>
    <s v="003002777"/>
    <m/>
    <s v="Faturado"/>
    <m/>
  </r>
  <r>
    <s v="Marketplace"/>
    <x v="277"/>
    <n v="514011"/>
    <d v="2024-10-10T00:00:00"/>
    <x v="276"/>
    <s v="Luiza"/>
    <s v="R"/>
    <s v="02607739055"/>
    <s v="luiza-rossini@hotmail.com"/>
    <n v="5548998108239"/>
    <s v="SP"/>
    <s v="São José dos Campos"/>
    <n v="5185703950566"/>
    <s v="residential"/>
    <s v="Luiza R"/>
    <s v="Rua Professor Roberval Froes"/>
    <n v="208"/>
    <m/>
    <s v="Jardim Esplanada"/>
    <m/>
    <s v="12242-460"/>
    <s v="Jadlog"/>
    <s v="PN Jadlog"/>
    <s v="2024-10-15 10:51:10Z"/>
    <s v="3bd"/>
    <s v="Faturado"/>
    <s v="2024-10-11 15:17:38Z"/>
    <m/>
    <m/>
    <m/>
    <x v="2"/>
    <s v="Visa"/>
    <n v="5"/>
    <n v="170.42"/>
    <n v="1"/>
    <n v="142793"/>
    <s v="/10/76/78/100/"/>
    <x v="16"/>
    <x v="16"/>
    <n v="62.9"/>
    <n v="61.01"/>
    <s v="61.01"/>
    <s v="/shampoo-de-rambutan-biotina-300ml/p"/>
    <m/>
    <m/>
    <m/>
    <m/>
    <s v="7.02"/>
    <n v="0"/>
    <s v="170.42"/>
    <s v="-5.28"/>
    <s v="Livelo, Frete grátis"/>
    <m/>
    <m/>
    <s v="06367100008751"/>
    <s v="tfddmr"/>
    <m/>
    <s v="Piatan"/>
    <s v="Obsolete"/>
    <m/>
    <m/>
    <m/>
    <m/>
    <m/>
    <s v="pagarme"/>
    <n v="510649"/>
    <n v="3369695194"/>
    <n v="3369695194"/>
    <n v="422061"/>
    <n v="2293"/>
    <m/>
    <m/>
    <m/>
    <m/>
    <m/>
    <s v="2024-10-10 10:51:07Z"/>
    <m/>
    <m/>
    <s v="41780862216440D3ACD89B1D8423DDF9"/>
    <s v="B192E1D509844625BC6DB6507AD60B88"/>
    <m/>
    <n v="1"/>
    <m/>
    <s v="false"/>
    <n v="0"/>
    <s v="NA"/>
    <s v="NA"/>
    <s v="BRL"/>
    <m/>
    <s v="003002768"/>
    <s v="BRA"/>
    <s v="003002768"/>
    <m/>
    <s v="Faturado"/>
    <m/>
  </r>
  <r>
    <s v="Marketplace"/>
    <x v="277"/>
    <n v="514011"/>
    <d v="2024-10-10T00:00:00"/>
    <x v="276"/>
    <s v="Luiza"/>
    <s v="R"/>
    <s v="02607739055"/>
    <s v="luiza-rossini@hotmail.com"/>
    <n v="5548998108239"/>
    <s v="SP"/>
    <s v="São José dos Campos"/>
    <n v="5185703950566"/>
    <s v="residential"/>
    <s v="Luiza R"/>
    <s v="Rua Professor Roberval Froes"/>
    <n v="208"/>
    <m/>
    <s v="Jardim Esplanada"/>
    <m/>
    <s v="12242-460"/>
    <s v="Jadlog"/>
    <s v="PN Jadlog"/>
    <s v="2024-10-15 10:51:10Z"/>
    <s v="3bd"/>
    <s v="Faturado"/>
    <s v="2024-10-11 15:17:38Z"/>
    <m/>
    <m/>
    <m/>
    <x v="2"/>
    <s v="Visa"/>
    <n v="5"/>
    <n v="170.42"/>
    <n v="1"/>
    <n v="2502"/>
    <s v="/10/76/78/99/"/>
    <x v="26"/>
    <x v="26"/>
    <n v="62.9"/>
    <n v="61.01"/>
    <s v="61.01"/>
    <s v="/shampoo-piatan-proteina-de-arroz-e-xilitol-300ml/p"/>
    <m/>
    <m/>
    <m/>
    <m/>
    <s v="7.02"/>
    <n v="0"/>
    <s v="170.42"/>
    <s v="-5.28"/>
    <s v="Livelo, Frete grátis"/>
    <m/>
    <m/>
    <s v="06367100008751"/>
    <s v="tfddmr"/>
    <m/>
    <s v="Piatan"/>
    <s v="Obsolete"/>
    <m/>
    <m/>
    <m/>
    <m/>
    <m/>
    <s v="pagarme"/>
    <n v="510649"/>
    <n v="3369695194"/>
    <n v="3369695194"/>
    <n v="422061"/>
    <n v="2293"/>
    <m/>
    <m/>
    <m/>
    <m/>
    <m/>
    <s v="2024-10-10 10:51:07Z"/>
    <m/>
    <m/>
    <s v="41780862216440D3ACD89B1D8423DDF9"/>
    <s v="B192E1D509844625BC6DB6507AD60B88"/>
    <m/>
    <n v="1"/>
    <m/>
    <s v="false"/>
    <n v="0"/>
    <s v="NA"/>
    <s v="NA"/>
    <s v="BRL"/>
    <m/>
    <s v="003002768"/>
    <s v="BRA"/>
    <s v="003002768"/>
    <m/>
    <s v="Faturado"/>
    <m/>
  </r>
  <r>
    <s v="Marketplace"/>
    <x v="277"/>
    <n v="514011"/>
    <d v="2024-10-10T00:00:00"/>
    <x v="276"/>
    <s v="Luiza"/>
    <s v="R"/>
    <s v="02607739055"/>
    <s v="luiza-rossini@hotmail.com"/>
    <n v="5548998108239"/>
    <s v="SP"/>
    <s v="São José dos Campos"/>
    <n v="5185703950566"/>
    <s v="residential"/>
    <s v="Luiza R"/>
    <s v="Rua Professor Roberval Froes"/>
    <n v="208"/>
    <m/>
    <s v="Jardim Esplanada"/>
    <m/>
    <s v="12242-460"/>
    <s v="Jadlog"/>
    <s v="PN Jadlog"/>
    <s v="2024-10-15 10:51:10Z"/>
    <s v="3bd"/>
    <s v="Faturado"/>
    <s v="2024-10-11 15:17:38Z"/>
    <m/>
    <m/>
    <m/>
    <x v="2"/>
    <s v="Visa"/>
    <n v="5"/>
    <n v="170.42"/>
    <n v="1"/>
    <n v="2201"/>
    <s v="/10/76/78/223/"/>
    <x v="17"/>
    <x v="17"/>
    <n v="49.9"/>
    <n v="48.4"/>
    <s v="48.4"/>
    <s v="/shampoo-hidrata-para-cabelos-ressecados-e-com-quimica-300ml/p"/>
    <m/>
    <m/>
    <m/>
    <m/>
    <s v="6.92"/>
    <n v="0"/>
    <s v="170.42"/>
    <s v="-5.28"/>
    <s v="Livelo, Frete grátis"/>
    <m/>
    <m/>
    <s v="06367100008751"/>
    <s v="tfddmr"/>
    <m/>
    <s v="Piatan"/>
    <s v="Obsolete"/>
    <m/>
    <m/>
    <m/>
    <m/>
    <m/>
    <s v="pagarme"/>
    <n v="510649"/>
    <n v="3369695194"/>
    <n v="3369695194"/>
    <n v="422061"/>
    <n v="2293"/>
    <m/>
    <m/>
    <m/>
    <m/>
    <m/>
    <s v="2024-10-10 10:51:07Z"/>
    <m/>
    <m/>
    <s v="41780862216440D3ACD89B1D8423DDF9"/>
    <s v="B192E1D509844625BC6DB6507AD60B88"/>
    <m/>
    <n v="1"/>
    <m/>
    <s v="false"/>
    <n v="0"/>
    <s v="NA"/>
    <s v="NA"/>
    <s v="BRL"/>
    <m/>
    <s v="003002768"/>
    <s v="BRA"/>
    <s v="003002768"/>
    <m/>
    <s v="Faturado"/>
    <m/>
  </r>
  <r>
    <s v="Marketplace"/>
    <x v="278"/>
    <n v="514003"/>
    <d v="2024-10-10T00:00:00"/>
    <x v="277"/>
    <s v="GUILHERME"/>
    <s v="RODRIGUES DA SILVA"/>
    <n v="36870327874"/>
    <s v="dafnerodriguesx@gmail.com"/>
    <n v="5519999327560"/>
    <s v="SP"/>
    <s v="Cosmópolis"/>
    <n v="5137775249874"/>
    <s v="residential"/>
    <s v="GUILHERME RODRIGUES DA SILVA"/>
    <s v="Rua 16 de Novembro"/>
    <n v="50"/>
    <s v="CASA 566"/>
    <s v="Vila Morro do Castanho"/>
    <m/>
    <s v="13157-468"/>
    <s v="PAC"/>
    <s v="PN Correios PAC"/>
    <s v="2024-10-18 10:19:04Z"/>
    <s v="6bd"/>
    <s v="Faturado"/>
    <s v="2024-10-14 08:25:10Z"/>
    <m/>
    <m/>
    <m/>
    <x v="2"/>
    <s v="Visa"/>
    <n v="5"/>
    <n v="419.48"/>
    <n v="8"/>
    <n v="142796"/>
    <s v="/10/76/79/87/"/>
    <x v="0"/>
    <x v="0"/>
    <n v="34.9"/>
    <n v="33.85"/>
    <s v="270.8"/>
    <s v="/sabonete-liquido-intimo-oleo-de-coco-aloe-vera-150-ml/p"/>
    <m/>
    <m/>
    <m/>
    <m/>
    <s v="11.25"/>
    <n v="0"/>
    <s v="419.48"/>
    <s v="-92.92"/>
    <s v="Livelo, Compre e Ganhe, Frete grátis"/>
    <m/>
    <m/>
    <s v="AK546965773BR"/>
    <s v="tfddmr"/>
    <m/>
    <s v="Piatan"/>
    <s v="Obsolete"/>
    <m/>
    <m/>
    <m/>
    <m/>
    <m/>
    <s v="pagarme"/>
    <n v="690054"/>
    <n v="3369544851"/>
    <n v="3369544851"/>
    <n v="479439"/>
    <n v="9136"/>
    <m/>
    <m/>
    <m/>
    <m/>
    <m/>
    <s v="2024-10-10 10:19:02Z"/>
    <m/>
    <m/>
    <s v="291F5B127C9F4544938B2B0C26D2C220"/>
    <s v="67A800402A3A4331946908888153C7D8"/>
    <m/>
    <n v="1"/>
    <m/>
    <s v="false"/>
    <n v="0"/>
    <s v="NA"/>
    <s v="NA"/>
    <s v="BRL"/>
    <m/>
    <s v="003002773"/>
    <s v="BRA"/>
    <s v="003002773"/>
    <m/>
    <s v="Faturado"/>
    <m/>
  </r>
  <r>
    <s v="Marketplace"/>
    <x v="278"/>
    <n v="514003"/>
    <d v="2024-10-10T00:00:00"/>
    <x v="277"/>
    <s v="GUILHERME"/>
    <s v="RODRIGUES DA SILVA"/>
    <n v="36870327874"/>
    <s v="dafnerodriguesx@gmail.com"/>
    <n v="5519999327560"/>
    <s v="SP"/>
    <s v="Cosmópolis"/>
    <n v="5137775249874"/>
    <s v="residential"/>
    <s v="GUILHERME RODRIGUES DA SILVA"/>
    <s v="Rua 16 de Novembro"/>
    <n v="50"/>
    <s v="CASA 566"/>
    <s v="Vila Morro do Castanho"/>
    <m/>
    <s v="13157-468"/>
    <s v="PAC"/>
    <s v="PN Correios PAC"/>
    <s v="2024-10-18 10:19:04Z"/>
    <s v="6bd"/>
    <s v="Faturado"/>
    <s v="2024-10-14 08:25:10Z"/>
    <m/>
    <m/>
    <m/>
    <x v="2"/>
    <s v="Visa"/>
    <n v="5"/>
    <n v="419.48"/>
    <n v="7"/>
    <n v="1111"/>
    <s v="/10/76/79/89/"/>
    <x v="6"/>
    <x v="6"/>
    <n v="21.9"/>
    <n v="21.24"/>
    <s v="148.68"/>
    <s v="/gel-dental-natural-de-carvao-ativado-90g/p"/>
    <m/>
    <m/>
    <m/>
    <m/>
    <s v="9.71"/>
    <n v="0"/>
    <s v="419.48"/>
    <s v="-92.92"/>
    <s v="Livelo, Compre e Ganhe, Frete grátis"/>
    <m/>
    <m/>
    <s v="AK546965773BR"/>
    <s v="tfddmr"/>
    <m/>
    <s v="Piatan"/>
    <s v="Obsolete"/>
    <m/>
    <m/>
    <m/>
    <m/>
    <m/>
    <s v="pagarme"/>
    <n v="690054"/>
    <n v="3369544851"/>
    <n v="3369544851"/>
    <n v="479439"/>
    <n v="9136"/>
    <m/>
    <m/>
    <m/>
    <m/>
    <m/>
    <s v="2024-10-10 10:19:02Z"/>
    <m/>
    <m/>
    <s v="291F5B127C9F4544938B2B0C26D2C220"/>
    <s v="67A800402A3A4331946908888153C7D8"/>
    <m/>
    <n v="1"/>
    <m/>
    <s v="false"/>
    <n v="0"/>
    <s v="NA"/>
    <s v="NA"/>
    <s v="BRL"/>
    <m/>
    <s v="003002773"/>
    <s v="BRA"/>
    <s v="003002773"/>
    <m/>
    <s v="Faturado"/>
    <m/>
  </r>
  <r>
    <s v="Marketplace"/>
    <x v="278"/>
    <n v="514003"/>
    <d v="2024-10-10T00:00:00"/>
    <x v="277"/>
    <s v="GUILHERME"/>
    <s v="RODRIGUES DA SILVA"/>
    <n v="36870327874"/>
    <s v="dafnerodriguesx@gmail.com"/>
    <n v="5519999327560"/>
    <s v="SP"/>
    <s v="Cosmópolis"/>
    <n v="5137775249874"/>
    <s v="residential"/>
    <s v="GUILHERME RODRIGUES DA SILVA"/>
    <s v="Rua 16 de Novembro"/>
    <n v="50"/>
    <s v="CASA 566"/>
    <s v="Vila Morro do Castanho"/>
    <m/>
    <s v="13157-468"/>
    <s v="PAC"/>
    <s v="PN Correios PAC"/>
    <s v="2024-10-18 10:19:04Z"/>
    <s v="6bd"/>
    <s v="Faturado"/>
    <s v="2024-10-14 08:25:10Z"/>
    <m/>
    <m/>
    <m/>
    <x v="2"/>
    <s v="Visa"/>
    <n v="5"/>
    <n v="419.48"/>
    <n v="1"/>
    <n v="142816"/>
    <s v="/10/76/80/91/"/>
    <x v="41"/>
    <x v="41"/>
    <n v="79.900000000000006"/>
    <n v="0"/>
    <n v="0"/>
    <s v="/necessaire/p"/>
    <m/>
    <m/>
    <m/>
    <m/>
    <s v="0.94"/>
    <n v="0"/>
    <s v="419.48"/>
    <s v="-92.92"/>
    <s v="Livelo, Compre e Ganhe, Frete grátis"/>
    <m/>
    <m/>
    <s v="AK546965773BR"/>
    <s v="tfddmr"/>
    <m/>
    <s v="Piatan"/>
    <s v="Obsolete"/>
    <m/>
    <m/>
    <m/>
    <m/>
    <m/>
    <s v="pagarme"/>
    <n v="690054"/>
    <n v="3369544851"/>
    <n v="3369544851"/>
    <n v="479439"/>
    <n v="9136"/>
    <m/>
    <m/>
    <m/>
    <m/>
    <m/>
    <s v="2024-10-10 10:19:02Z"/>
    <m/>
    <m/>
    <s v="291F5B127C9F4544938B2B0C26D2C220"/>
    <s v="67A800402A3A4331946908888153C7D8"/>
    <m/>
    <n v="1"/>
    <m/>
    <s v="false"/>
    <n v="0"/>
    <s v="NA"/>
    <s v="NA"/>
    <s v="BRL"/>
    <m/>
    <s v="003002773"/>
    <s v="BRA"/>
    <s v="003002773"/>
    <m/>
    <s v="Faturado"/>
    <m/>
  </r>
  <r>
    <s v="Marketplace"/>
    <x v="279"/>
    <n v="513989"/>
    <d v="2024-10-10T00:00:00"/>
    <x v="278"/>
    <s v="Anna"/>
    <s v="Santos"/>
    <s v="06905204684"/>
    <s v="annabarrososantos@yahoo.com"/>
    <n v="5561981300627"/>
    <s v="DF"/>
    <s v="Brasília"/>
    <n v="5185682362662"/>
    <s v="residential"/>
    <s v="Anna Santos"/>
    <s v="Quadra SQSW 100 Bloco A"/>
    <n v="306"/>
    <m/>
    <s v="Setor Sudoeste"/>
    <m/>
    <s v="70670-011"/>
    <s v="PAC"/>
    <s v="PN Correios PAC"/>
    <s v="2024-10-17 08:52:48Z"/>
    <s v="5bd"/>
    <s v="Faturado"/>
    <s v="2024-10-14 15:17:32Z"/>
    <m/>
    <m/>
    <m/>
    <x v="2"/>
    <s v="Pix"/>
    <n v="1"/>
    <n v="113.31"/>
    <n v="1"/>
    <n v="1018"/>
    <s v="/10/76/79/88/"/>
    <x v="54"/>
    <x v="54"/>
    <n v="69.900000000000006"/>
    <n v="61.02"/>
    <s v="61.02"/>
    <s v="/desodorante-stick-cristal-natural-60g/p"/>
    <m/>
    <m/>
    <m/>
    <m/>
    <s v="7.75"/>
    <n v="0"/>
    <s v="113.31"/>
    <s v="-16.49"/>
    <s v="A Vista, Livelo, Frete grátis"/>
    <m/>
    <m/>
    <s v="AK555395876BR"/>
    <s v="tfddmr"/>
    <m/>
    <s v="Piatan"/>
    <s v="Obsolete"/>
    <m/>
    <m/>
    <m/>
    <m/>
    <m/>
    <s v="pagarme"/>
    <m/>
    <n v="3369162438"/>
    <m/>
    <m/>
    <m/>
    <m/>
    <m/>
    <m/>
    <m/>
    <m/>
    <s v="2024-10-10 08:52:46Z"/>
    <m/>
    <m/>
    <s v="A65B121703E24863A17BCA103BB9E324"/>
    <s v="DCCB99E7368B4FD5949B5726E72E7E6C"/>
    <m/>
    <n v="1"/>
    <m/>
    <s v="false"/>
    <n v="0"/>
    <s v="NA"/>
    <s v="NA"/>
    <s v="BRL"/>
    <m/>
    <s v="003002812"/>
    <s v="BRA"/>
    <s v="003002812"/>
    <m/>
    <s v="Faturado"/>
    <m/>
  </r>
  <r>
    <s v="Marketplace"/>
    <x v="279"/>
    <n v="513989"/>
    <d v="2024-10-10T00:00:00"/>
    <x v="278"/>
    <s v="Anna"/>
    <s v="Santos"/>
    <s v="06905204684"/>
    <s v="annabarrososantos@yahoo.com"/>
    <n v="5561981300627"/>
    <s v="DF"/>
    <s v="Brasília"/>
    <n v="5185682362662"/>
    <s v="residential"/>
    <s v="Anna Santos"/>
    <s v="Quadra SQSW 100 Bloco A"/>
    <n v="306"/>
    <m/>
    <s v="Setor Sudoeste"/>
    <m/>
    <s v="70670-011"/>
    <s v="PAC"/>
    <s v="PN Correios PAC"/>
    <s v="2024-10-17 08:52:48Z"/>
    <s v="5bd"/>
    <s v="Faturado"/>
    <s v="2024-10-14 15:17:32Z"/>
    <m/>
    <m/>
    <m/>
    <x v="2"/>
    <s v="Pix"/>
    <n v="1"/>
    <n v="113.31"/>
    <n v="1"/>
    <n v="142826"/>
    <s v="/10/76/79/88/"/>
    <x v="31"/>
    <x v="31"/>
    <n v="59.9"/>
    <n v="52.29"/>
    <s v="52.29"/>
    <s v="/desodorante-cristal-liquido-extrato-de-neem-indiano-e-alcacuz-120ml/p"/>
    <m/>
    <m/>
    <m/>
    <m/>
    <s v="7.74"/>
    <n v="0"/>
    <s v="113.31"/>
    <s v="-16.49"/>
    <s v="A Vista, Livelo, Frete grátis"/>
    <m/>
    <m/>
    <s v="AK555395876BR"/>
    <s v="tfddmr"/>
    <m/>
    <s v="Piatan"/>
    <s v="Obsolete"/>
    <m/>
    <m/>
    <m/>
    <m/>
    <m/>
    <s v="pagarme"/>
    <m/>
    <n v="3369162438"/>
    <m/>
    <m/>
    <m/>
    <m/>
    <m/>
    <m/>
    <m/>
    <m/>
    <s v="2024-10-10 08:52:46Z"/>
    <m/>
    <m/>
    <s v="A65B121703E24863A17BCA103BB9E324"/>
    <s v="DCCB99E7368B4FD5949B5726E72E7E6C"/>
    <m/>
    <n v="1"/>
    <m/>
    <s v="false"/>
    <n v="0"/>
    <s v="NA"/>
    <s v="NA"/>
    <s v="BRL"/>
    <m/>
    <s v="003002812"/>
    <s v="BRA"/>
    <s v="003002812"/>
    <m/>
    <s v="Faturado"/>
    <m/>
  </r>
  <r>
    <s v="Marketplace"/>
    <x v="280"/>
    <n v="513931"/>
    <d v="2024-10-09T00:00:00"/>
    <x v="279"/>
    <s v="Glaucia"/>
    <s v="Salles"/>
    <n v="31027653863"/>
    <s v="glausalles21@gmail.com"/>
    <n v="5511971065730"/>
    <s v="SP"/>
    <s v="Ribeirão Preto"/>
    <n v="5130823691619"/>
    <s v="residential"/>
    <s v="Glaucia Salles"/>
    <s v="Rua do Professor"/>
    <n v="370"/>
    <s v="Ap 202"/>
    <s v="Jardim Irajá"/>
    <m/>
    <s v="14020-280"/>
    <s v="Jadlog"/>
    <s v="PN Jadlog"/>
    <s v="2024-10-15 08:00:00Z"/>
    <s v="4bd"/>
    <s v="Faturado"/>
    <s v="2024-10-10 15:25:16Z"/>
    <s v="cpc_institucional"/>
    <s v="google"/>
    <m/>
    <x v="0"/>
    <s v="Visa"/>
    <n v="2"/>
    <n v="55.36"/>
    <n v="1"/>
    <n v="142796"/>
    <s v="/10/76/79/87/"/>
    <x v="0"/>
    <x v="0"/>
    <n v="34.9"/>
    <n v="34.9"/>
    <s v="34.9"/>
    <s v="/sabonete-liquido-intimo-oleo-de-coco-aloe-vera-150-ml/p"/>
    <m/>
    <m/>
    <m/>
    <m/>
    <s v="20.46"/>
    <s v="20.46"/>
    <s v="55.36"/>
    <n v="0"/>
    <m/>
    <m/>
    <m/>
    <s v="06367100008748"/>
    <s v="tfddmr"/>
    <m/>
    <s v="Piatan"/>
    <s v="Obsolete"/>
    <m/>
    <m/>
    <m/>
    <m/>
    <m/>
    <s v="pagarme"/>
    <n v="640205"/>
    <n v="3368463179"/>
    <n v="3368463179"/>
    <n v="415896"/>
    <n v="4556"/>
    <m/>
    <m/>
    <m/>
    <m/>
    <m/>
    <s v="2024-10-09 22:14:03Z"/>
    <m/>
    <m/>
    <s v="B48E70E46DCD4BD18E5714FCDF954120"/>
    <s v="004A5E34B48C4B909E58B6D4DFC5843B"/>
    <m/>
    <n v="1"/>
    <m/>
    <s v="false"/>
    <n v="0"/>
    <s v="NA"/>
    <s v="NA"/>
    <s v="BRL"/>
    <m/>
    <s v="003002757"/>
    <s v="BRA"/>
    <s v="003002757"/>
    <m/>
    <s v="Faturado"/>
    <m/>
  </r>
  <r>
    <s v="Marketplace"/>
    <x v="281"/>
    <n v="513915"/>
    <d v="2024-10-09T00:00:00"/>
    <x v="280"/>
    <s v="Marta Maria de Lima "/>
    <s v="Vásquez "/>
    <n v="13490569873"/>
    <s v="martavasquez@prof.educacao.sp.gov.br"/>
    <n v="5511980281653"/>
    <s v="SP"/>
    <s v="Santo André"/>
    <n v="5185551578838"/>
    <s v="residential"/>
    <s v="Marta Maria de Lima  Vásquez "/>
    <s v="Rua Rio Preto"/>
    <n v="427"/>
    <m/>
    <s v="Vila Valparaíso"/>
    <m/>
    <s v="09060-090"/>
    <s v="Jadlog"/>
    <s v="PN Jadlog"/>
    <s v="2024-10-15 08:00:00Z"/>
    <s v="4bd"/>
    <s v="Faturado"/>
    <s v="2024-10-10 15:25:14Z"/>
    <m/>
    <m/>
    <m/>
    <x v="4"/>
    <s v="Pix"/>
    <n v="1"/>
    <n v="91.18"/>
    <n v="2"/>
    <n v="142828"/>
    <s v="/10/76/79/87/"/>
    <x v="21"/>
    <x v="21"/>
    <n v="49.9"/>
    <n v="35.93"/>
    <s v="71.86"/>
    <s v="/sabonete-intimo-feminino-em-barra-oleo-de-melaleuca-aloe-vera-80g/p"/>
    <m/>
    <m/>
    <m/>
    <m/>
    <s v="19.32"/>
    <s v="19.32"/>
    <s v="91.18"/>
    <s v="-27.94"/>
    <s v="Influencer 20%OFF, A Vista"/>
    <m/>
    <m/>
    <s v="06367100008747"/>
    <s v="tfddmr"/>
    <m/>
    <s v="Piatan"/>
    <s v="Obsolete"/>
    <m/>
    <m/>
    <m/>
    <m/>
    <m/>
    <s v="pagarme"/>
    <m/>
    <n v="3368157040"/>
    <m/>
    <m/>
    <m/>
    <m/>
    <m/>
    <m/>
    <m/>
    <m/>
    <s v="2024-10-09 20:44:03Z"/>
    <m/>
    <m/>
    <s v="56236B7FFF8F47759A3D01EE7CBC6465"/>
    <s v="25FD826F86514C5FB6DF8BE24F32A7FB"/>
    <m/>
    <n v="1"/>
    <m/>
    <s v="false"/>
    <n v="0"/>
    <s v="NA"/>
    <s v="NA"/>
    <s v="BRL"/>
    <m/>
    <s v="003002756"/>
    <s v="BRA"/>
    <s v="003002756"/>
    <m/>
    <s v="Faturado"/>
    <m/>
  </r>
  <r>
    <s v="Marketplace"/>
    <x v="282"/>
    <n v="513883"/>
    <d v="2024-10-09T00:00:00"/>
    <x v="281"/>
    <s v="Mônica"/>
    <s v="Soares"/>
    <n v="37643998809"/>
    <s v="monicabsoares@gmail.com"/>
    <n v="5511981402343"/>
    <s v="SP"/>
    <s v="São Paulo"/>
    <n v="5129304937692"/>
    <s v="residential"/>
    <s v="Mônica Soares"/>
    <s v="Rua Artur de Azevedo"/>
    <n v="1411"/>
    <s v="Apartamento 82"/>
    <s v="Pinheiros"/>
    <m/>
    <s v="05404-013"/>
    <s v="Jadlog"/>
    <s v="PN Jadlog"/>
    <s v="2024-10-14 17:55:43Z"/>
    <s v="3bd"/>
    <s v="Faturado"/>
    <s v="2024-10-10 15:25:11Z"/>
    <s v="email"/>
    <s v="fidelizarmais"/>
    <s v="saldodepontos"/>
    <x v="0"/>
    <s v="Mastercard"/>
    <n v="4"/>
    <n v="139.6"/>
    <n v="4"/>
    <n v="142795"/>
    <s v="/10/76/79/87/"/>
    <x v="24"/>
    <x v="24"/>
    <n v="34.9"/>
    <n v="34.9"/>
    <s v="139.6"/>
    <s v="/sabonete-liquido-intimo-melaleuca-aloe-vera-150-ml/p"/>
    <m/>
    <m/>
    <m/>
    <m/>
    <s v="19.58"/>
    <n v="0"/>
    <s v="139.6"/>
    <n v="0"/>
    <s v="Frete grátis"/>
    <m/>
    <m/>
    <s v="06367100008745"/>
    <s v="tfddmr"/>
    <m/>
    <s v="Piatan"/>
    <s v="Obsolete"/>
    <m/>
    <m/>
    <m/>
    <m/>
    <m/>
    <s v="pagarme"/>
    <n v="504698"/>
    <n v="3367295047"/>
    <n v="3367295047"/>
    <n v="516292"/>
    <n v="8898"/>
    <m/>
    <m/>
    <m/>
    <m/>
    <m/>
    <s v="2024-10-09 17:55:41Z"/>
    <m/>
    <m/>
    <s v="168A2D3424884DB893685ED49EEC2280"/>
    <s v="FAB7CF83117F40D7B6CD2AF034DEDA23"/>
    <m/>
    <n v="1"/>
    <m/>
    <s v="false"/>
    <n v="0"/>
    <s v="NA"/>
    <s v="NA"/>
    <s v="BRL"/>
    <m/>
    <s v="003002754"/>
    <s v="BRA"/>
    <s v="003002754"/>
    <m/>
    <s v="Faturado"/>
    <m/>
  </r>
  <r>
    <s v="Marketplace"/>
    <x v="283"/>
    <n v="513877"/>
    <d v="2024-10-09T00:00:00"/>
    <x v="282"/>
    <s v="Nathielle"/>
    <s v="Rhein"/>
    <n v="12285087713"/>
    <s v="nathielle.mariano@gmail.com"/>
    <n v="5527998061989"/>
    <s v="ES"/>
    <s v="Vila Velha"/>
    <n v="5185438401252"/>
    <s v="residential"/>
    <s v="Nathielle Rhein"/>
    <s v="Rua São Francisco"/>
    <n v="82"/>
    <s v="Galpão Kimaflor"/>
    <s v="Santa Inês"/>
    <m/>
    <s v="29108-010"/>
    <s v="Jadlog"/>
    <s v="PN Jadlog"/>
    <s v="2024-10-15 17:38:31Z"/>
    <s v="4bd"/>
    <s v="Faturado"/>
    <s v="2024-10-10 15:25:13Z"/>
    <s v="cpc"/>
    <s v="google"/>
    <m/>
    <x v="1"/>
    <s v="Mastercard"/>
    <n v="2"/>
    <n v="116.91"/>
    <n v="1"/>
    <n v="143029"/>
    <s v="/10/76/82/96/"/>
    <x v="23"/>
    <x v="23"/>
    <n v="129.9"/>
    <n v="116.91"/>
    <s v="116.91"/>
    <s v="/protetor-solar-facial-mineral-sunveg-fps-70-bege-medio-50ml/p"/>
    <m/>
    <m/>
    <m/>
    <m/>
    <s v="22.91"/>
    <n v="0"/>
    <s v="116.91"/>
    <s v="-12.99"/>
    <s v="Primeira Compra, Frete grátis"/>
    <m/>
    <m/>
    <s v="06367100008746"/>
    <s v="tfddmr"/>
    <m/>
    <s v="Piatan"/>
    <s v="Obsolete"/>
    <m/>
    <m/>
    <m/>
    <m/>
    <m/>
    <s v="pagarme"/>
    <s v="003830"/>
    <n v="3367190263"/>
    <n v="3367190263"/>
    <n v="523431"/>
    <n v="3827"/>
    <m/>
    <m/>
    <m/>
    <m/>
    <m/>
    <s v="2024-10-09 17:38:28Z"/>
    <m/>
    <m/>
    <s v="EDD09C8BD984409692C6A42B70408E5D"/>
    <s v="D1651A76F0FA414585D0C0F3C7B64EC9"/>
    <m/>
    <n v="1"/>
    <m/>
    <s v="false"/>
    <n v="0"/>
    <s v="NA"/>
    <s v="NA"/>
    <s v="BRL"/>
    <m/>
    <s v="003002755"/>
    <s v="BRA"/>
    <s v="003002755"/>
    <m/>
    <s v="Faturado"/>
    <m/>
  </r>
  <r>
    <s v="Marketplace"/>
    <x v="284"/>
    <n v="513763"/>
    <d v="2024-10-09T00:00:00"/>
    <x v="283"/>
    <s v="Tatiana"/>
    <s v="Cardoso"/>
    <n v="34397777829"/>
    <s v="tatimoon27@gmail.com"/>
    <n v="5511946781367"/>
    <s v="SP"/>
    <s v="São Paulo"/>
    <n v="5185452247242"/>
    <s v="residential"/>
    <s v="Tatiana Cardoso"/>
    <s v="Rua Maria Carlota"/>
    <n v="683"/>
    <s v="Fundos (Não tocar a campainha por favor, não é da minha casa)"/>
    <s v="Vila Esperança"/>
    <m/>
    <s v="03647-000"/>
    <s v="Jadlog"/>
    <s v="PN Jadlog"/>
    <s v="2024-10-14 11:35:06Z"/>
    <s v="3bd"/>
    <s v="Faturado"/>
    <s v="2024-10-10 15:25:10Z"/>
    <s v="email"/>
    <s v="RD Station"/>
    <s v="filipe_aniversario_piatan_08_anos"/>
    <x v="0"/>
    <s v="Mastercard"/>
    <n v="2"/>
    <n v="54.56"/>
    <n v="1"/>
    <n v="142795"/>
    <s v="/10/76/79/87/"/>
    <x v="24"/>
    <x v="24"/>
    <n v="34.9"/>
    <n v="34.9"/>
    <s v="34.9"/>
    <s v="/sabonete-liquido-intimo-melaleuca-aloe-vera-150-ml/p"/>
    <m/>
    <m/>
    <m/>
    <m/>
    <s v="19.66"/>
    <s v="19.66"/>
    <s v="54.56"/>
    <n v="0"/>
    <m/>
    <m/>
    <m/>
    <s v="06367100008744"/>
    <s v="tfddmr"/>
    <m/>
    <s v="Piatan"/>
    <s v="Obsolete"/>
    <m/>
    <m/>
    <m/>
    <m/>
    <m/>
    <s v="pagarme"/>
    <n v="752921"/>
    <n v="3365492356"/>
    <n v="3365492356"/>
    <n v="550209"/>
    <n v="6915"/>
    <m/>
    <m/>
    <m/>
    <m/>
    <m/>
    <s v="2024-10-09 11:35:12Z"/>
    <m/>
    <m/>
    <s v="636E0B29966246E08540ED7E5A456FF5"/>
    <s v="3C05CA2359DF45FE96AD5D86EBB487C4"/>
    <m/>
    <n v="1"/>
    <m/>
    <s v="false"/>
    <n v="0"/>
    <s v="NA"/>
    <s v="NA"/>
    <s v="BRL"/>
    <m/>
    <s v="003002753"/>
    <s v="BRA"/>
    <s v="003002753"/>
    <m/>
    <s v="Faturado"/>
    <m/>
  </r>
  <r>
    <s v="Marketplace"/>
    <x v="285"/>
    <n v="513723"/>
    <d v="2024-10-09T00:00:00"/>
    <x v="284"/>
    <s v="giselda "/>
    <s v="abreu"/>
    <n v="21146640749"/>
    <s v="abreugiselda@gmail.com"/>
    <n v="5562999930537"/>
    <s v="GO"/>
    <s v="Goiânia"/>
    <n v="5185412425116"/>
    <s v="residential"/>
    <s v="giselda  abreu"/>
    <s v="Rua do Álamo"/>
    <n v="1180"/>
    <s v="apto 402E"/>
    <s v="Goiânia 2"/>
    <m/>
    <s v="74663-040"/>
    <s v="Sedex"/>
    <s v="PN Correios Sedex"/>
    <s v="2024-10-10 08:00:00Z"/>
    <s v="1bd"/>
    <s v="Faturado"/>
    <s v="2024-10-11 13:40:06Z"/>
    <s v="cpc"/>
    <s v="google"/>
    <m/>
    <x v="0"/>
    <s v="Pix"/>
    <n v="1"/>
    <n v="134.63999999999999"/>
    <n v="1"/>
    <n v="143121"/>
    <s v="/10/76/81/"/>
    <x v="12"/>
    <x v="12"/>
    <n v="69.8"/>
    <n v="62.82"/>
    <s v="62.82"/>
    <s v="/kit-sabonete-liquido-intimo-oleo-de-coco-melaleuca/p"/>
    <m/>
    <m/>
    <m/>
    <m/>
    <s v="6.1"/>
    <n v="0"/>
    <s v="134.64"/>
    <s v="-14.96"/>
    <s v="A Vista, Brinde Sacola Presenteável G, Frete grátis"/>
    <m/>
    <m/>
    <s v="AA277225558BR"/>
    <s v="tfddmr"/>
    <m/>
    <s v="Piatan"/>
    <s v="Obsolete"/>
    <m/>
    <m/>
    <m/>
    <m/>
    <m/>
    <s v="pagarme"/>
    <m/>
    <n v="3364590368"/>
    <m/>
    <m/>
    <m/>
    <m/>
    <m/>
    <m/>
    <m/>
    <m/>
    <s v="2024-10-09 07:51:43Z"/>
    <m/>
    <m/>
    <s v="20BCEBD2D2154D7DA2FED92798E29002"/>
    <s v="D371005FED0149A1B481C48F3CB46B6F"/>
    <m/>
    <n v="1"/>
    <m/>
    <s v="false"/>
    <n v="0"/>
    <s v="NA"/>
    <s v="NA"/>
    <s v="BRL"/>
    <m/>
    <s v="003002759"/>
    <s v="BRA"/>
    <s v="003002759"/>
    <m/>
    <s v="Faturado"/>
    <m/>
  </r>
  <r>
    <s v="Marketplace"/>
    <x v="285"/>
    <n v="513723"/>
    <d v="2024-10-09T00:00:00"/>
    <x v="284"/>
    <s v="giselda "/>
    <s v="abreu"/>
    <n v="21146640749"/>
    <s v="abreugiselda@gmail.com"/>
    <n v="5562999930537"/>
    <s v="GO"/>
    <s v="Goiânia"/>
    <n v="5185412425116"/>
    <s v="residential"/>
    <s v="giselda  abreu"/>
    <s v="Rua do Álamo"/>
    <n v="1180"/>
    <s v="apto 402E"/>
    <s v="Goiânia 2"/>
    <m/>
    <s v="74663-040"/>
    <s v="Sedex"/>
    <s v="PN Correios Sedex"/>
    <s v="2024-10-10 08:00:00Z"/>
    <s v="1bd"/>
    <s v="Faturado"/>
    <s v="2024-10-11 13:40:06Z"/>
    <s v="cpc"/>
    <s v="google"/>
    <m/>
    <x v="0"/>
    <s v="Pix"/>
    <n v="1"/>
    <n v="134.63999999999999"/>
    <n v="1"/>
    <n v="1403"/>
    <s v="/10/76/79/88/"/>
    <x v="19"/>
    <x v="19"/>
    <n v="29.9"/>
    <n v="26.91"/>
    <s v="26.91"/>
    <s v="/desodorante-roll-on-feminino-75ml/p"/>
    <m/>
    <m/>
    <m/>
    <m/>
    <s v="3.05"/>
    <n v="0"/>
    <s v="134.64"/>
    <s v="-14.96"/>
    <s v="A Vista, Brinde Sacola Presenteável G, Frete grátis"/>
    <m/>
    <m/>
    <s v="AA277225558BR"/>
    <s v="tfddmr"/>
    <m/>
    <s v="Piatan"/>
    <s v="Obsolete"/>
    <m/>
    <m/>
    <m/>
    <m/>
    <m/>
    <s v="pagarme"/>
    <m/>
    <n v="3364590368"/>
    <m/>
    <m/>
    <m/>
    <m/>
    <m/>
    <m/>
    <m/>
    <m/>
    <s v="2024-10-09 07:51:43Z"/>
    <m/>
    <m/>
    <s v="20BCEBD2D2154D7DA2FED92798E29002"/>
    <s v="D371005FED0149A1B481C48F3CB46B6F"/>
    <m/>
    <n v="1"/>
    <m/>
    <s v="false"/>
    <n v="0"/>
    <s v="NA"/>
    <s v="NA"/>
    <s v="BRL"/>
    <m/>
    <s v="003002759"/>
    <s v="BRA"/>
    <s v="003002759"/>
    <m/>
    <s v="Faturado"/>
    <m/>
  </r>
  <r>
    <s v="Marketplace"/>
    <x v="285"/>
    <n v="513723"/>
    <d v="2024-10-09T00:00:00"/>
    <x v="284"/>
    <s v="giselda "/>
    <s v="abreu"/>
    <n v="21146640749"/>
    <s v="abreugiselda@gmail.com"/>
    <n v="5562999930537"/>
    <s v="GO"/>
    <s v="Goiânia"/>
    <n v="5185412425116"/>
    <s v="residential"/>
    <s v="giselda  abreu"/>
    <s v="Rua do Álamo"/>
    <n v="1180"/>
    <s v="apto 402E"/>
    <s v="Goiânia 2"/>
    <m/>
    <s v="74663-040"/>
    <s v="Sedex"/>
    <s v="PN Correios Sedex"/>
    <s v="2024-10-10 08:00:00Z"/>
    <s v="1bd"/>
    <s v="Faturado"/>
    <s v="2024-10-11 13:40:06Z"/>
    <s v="cpc"/>
    <s v="google"/>
    <m/>
    <x v="0"/>
    <s v="Pix"/>
    <n v="1"/>
    <n v="134.63999999999999"/>
    <n v="1"/>
    <n v="142828"/>
    <s v="/10/76/79/87/"/>
    <x v="21"/>
    <x v="21"/>
    <n v="49.9"/>
    <n v="44.91"/>
    <s v="44.91"/>
    <s v="/sabonete-intimo-feminino-em-barra-oleo-de-melaleuca-aloe-vera-80g/p"/>
    <m/>
    <m/>
    <m/>
    <m/>
    <s v="0.81"/>
    <n v="0"/>
    <s v="134.64"/>
    <s v="-14.96"/>
    <s v="A Vista, Brinde Sacola Presenteável G, Frete grátis"/>
    <m/>
    <m/>
    <s v="AA277225558BR"/>
    <s v="tfddmr"/>
    <m/>
    <s v="Piatan"/>
    <s v="Obsolete"/>
    <m/>
    <m/>
    <m/>
    <m/>
    <m/>
    <s v="pagarme"/>
    <m/>
    <n v="3364590368"/>
    <m/>
    <m/>
    <m/>
    <m/>
    <m/>
    <m/>
    <m/>
    <m/>
    <s v="2024-10-09 07:51:43Z"/>
    <m/>
    <m/>
    <s v="20BCEBD2D2154D7DA2FED92798E29002"/>
    <s v="D371005FED0149A1B481C48F3CB46B6F"/>
    <m/>
    <n v="1"/>
    <m/>
    <s v="false"/>
    <n v="0"/>
    <s v="NA"/>
    <s v="NA"/>
    <s v="BRL"/>
    <m/>
    <s v="003002759"/>
    <s v="BRA"/>
    <s v="003002759"/>
    <m/>
    <s v="Faturado"/>
    <m/>
  </r>
  <r>
    <s v="Marketplace"/>
    <x v="286"/>
    <n v="513461"/>
    <d v="2024-10-08T00:00:00"/>
    <x v="285"/>
    <s v="Simone"/>
    <s v="Pereira "/>
    <s v="04750559938"/>
    <s v="simone.roza@hotmail.com"/>
    <n v="5547988816748"/>
    <s v="SC"/>
    <s v="Joinville"/>
    <n v="5185257403452"/>
    <s v="residential"/>
    <s v="Simone Pereira "/>
    <s v="Rua Monte Tabor"/>
    <n v="39"/>
    <m/>
    <s v="Boehmerwald"/>
    <m/>
    <s v="89235-486"/>
    <s v="Jadlog"/>
    <s v="PN Jadlog2"/>
    <s v="2024-10-14 17:28:32Z"/>
    <s v="4bd"/>
    <s v="Faturado"/>
    <s v="2024-10-10 15:25:05Z"/>
    <s v="cpc"/>
    <s v="meta"/>
    <s v="[GE] [Vendas] Remarketing"/>
    <x v="0"/>
    <s v="Pix"/>
    <n v="1"/>
    <n v="50.92"/>
    <n v="1"/>
    <n v="1403"/>
    <s v="/10/76/79/88/"/>
    <x v="19"/>
    <x v="19"/>
    <n v="29.9"/>
    <n v="26.91"/>
    <s v="26.91"/>
    <s v="/desodorante-roll-on-feminino-75ml/p"/>
    <m/>
    <m/>
    <m/>
    <m/>
    <s v="24.01"/>
    <s v="24.01"/>
    <s v="50.92"/>
    <s v="-2.99"/>
    <s v="A Vista"/>
    <m/>
    <m/>
    <s v="06367100008740"/>
    <s v="tfddmr"/>
    <m/>
    <s v="Piatan"/>
    <s v="Obsolete"/>
    <m/>
    <m/>
    <m/>
    <m/>
    <m/>
    <s v="pagarme"/>
    <m/>
    <n v="3362759627"/>
    <m/>
    <m/>
    <m/>
    <m/>
    <m/>
    <m/>
    <m/>
    <m/>
    <s v="2024-10-08 17:28:41Z"/>
    <m/>
    <m/>
    <s v="4AC282BAC79E4221BF91EDE29C08CBA6"/>
    <s v="B3C70A4ECD394CCAAC602E9ADCE3C2DE"/>
    <m/>
    <n v="1"/>
    <m/>
    <s v="false"/>
    <n v="0"/>
    <s v="NA"/>
    <s v="NA"/>
    <s v="BRL"/>
    <m/>
    <s v="003002749"/>
    <s v="BRA"/>
    <s v="003002749"/>
    <m/>
    <s v="Faturado"/>
    <m/>
  </r>
  <r>
    <s v="Marketplace"/>
    <x v="287"/>
    <n v="513311"/>
    <d v="2024-10-08T00:00:00"/>
    <x v="286"/>
    <s v="Júlia"/>
    <s v="Fermino"/>
    <s v="07890266944"/>
    <s v="juliafermino@hotmail.com"/>
    <n v="5547999732553"/>
    <s v="SC"/>
    <s v="Alfredo Wagner"/>
    <n v="5162983586304"/>
    <s v="residential"/>
    <s v="Maikon Antonio Forster"/>
    <s v="Rua Rui Barbosa"/>
    <n v="115"/>
    <s v="Próximo ao Laboratório Bio"/>
    <s v="Centro"/>
    <m/>
    <s v="88450-000"/>
    <s v="Jadlog"/>
    <s v="PN Jadlog2"/>
    <s v="2024-10-18 10:50:48Z"/>
    <s v="8bd"/>
    <s v="Faturado"/>
    <s v="2024-10-10 15:25:06Z"/>
    <s v="cpc_institucional"/>
    <s v="google"/>
    <m/>
    <x v="0"/>
    <s v="Visa"/>
    <n v="3"/>
    <n v="294.7"/>
    <n v="1"/>
    <n v="142795"/>
    <s v="/10/76/79/87/"/>
    <x v="24"/>
    <x v="24"/>
    <n v="34.9"/>
    <n v="34.9"/>
    <s v="34.9"/>
    <s v="/sabonete-liquido-intimo-melaleuca-aloe-vera-150-ml/p"/>
    <m/>
    <m/>
    <m/>
    <m/>
    <s v="14.2"/>
    <n v="0"/>
    <s v="294.7"/>
    <n v="0"/>
    <s v="Frete grátis"/>
    <m/>
    <m/>
    <s v="06367100008741"/>
    <s v="tfddmr"/>
    <m/>
    <s v="Piatan"/>
    <s v="Obsolete"/>
    <m/>
    <m/>
    <m/>
    <m/>
    <m/>
    <s v="pagarme"/>
    <n v="604242"/>
    <n v="3360861224"/>
    <n v="3360861224"/>
    <n v="479565"/>
    <n v="1882"/>
    <m/>
    <m/>
    <m/>
    <m/>
    <m/>
    <s v="2024-10-08 10:50:44Z"/>
    <m/>
    <m/>
    <s v="7A9378C44A44448CA0069BE6141325AB"/>
    <s v="33327B705125451685C4F49B58D3A527"/>
    <m/>
    <n v="1"/>
    <m/>
    <s v="false"/>
    <n v="0"/>
    <s v="NA"/>
    <s v="NA"/>
    <s v="BRL"/>
    <m/>
    <s v="003002750"/>
    <s v="BRA"/>
    <s v="003002750"/>
    <m/>
    <s v="Faturado"/>
    <m/>
  </r>
  <r>
    <s v="Marketplace"/>
    <x v="287"/>
    <n v="513311"/>
    <d v="2024-10-08T00:00:00"/>
    <x v="286"/>
    <s v="Júlia"/>
    <s v="Fermino"/>
    <s v="07890266944"/>
    <s v="juliafermino@hotmail.com"/>
    <n v="5547999732553"/>
    <s v="SC"/>
    <s v="Alfredo Wagner"/>
    <n v="5162983586304"/>
    <s v="residential"/>
    <s v="Maikon Antonio Forster"/>
    <s v="Rua Rui Barbosa"/>
    <n v="115"/>
    <s v="Próximo ao Laboratório Bio"/>
    <s v="Centro"/>
    <m/>
    <s v="88450-000"/>
    <s v="Jadlog"/>
    <s v="PN Jadlog2"/>
    <s v="2024-10-18 10:50:48Z"/>
    <s v="8bd"/>
    <s v="Faturado"/>
    <s v="2024-10-10 15:25:06Z"/>
    <s v="cpc_institucional"/>
    <s v="google"/>
    <m/>
    <x v="0"/>
    <s v="Visa"/>
    <n v="3"/>
    <n v="294.7"/>
    <n v="1"/>
    <n v="143028"/>
    <s v="/10/76/82/96/"/>
    <x v="13"/>
    <x v="13"/>
    <n v="129.9"/>
    <n v="129.9"/>
    <s v="129.9"/>
    <s v="/protetor-solar-facial-mineral-sunveg-fps-70-bege-claro-50ml/p"/>
    <m/>
    <m/>
    <m/>
    <m/>
    <s v="14.38"/>
    <n v="0"/>
    <s v="294.7"/>
    <n v="0"/>
    <s v="Frete grátis"/>
    <m/>
    <m/>
    <s v="06367100008741"/>
    <s v="tfddmr"/>
    <m/>
    <s v="Piatan"/>
    <s v="Obsolete"/>
    <m/>
    <m/>
    <m/>
    <m/>
    <m/>
    <s v="pagarme"/>
    <n v="604242"/>
    <n v="3360861224"/>
    <n v="3360861224"/>
    <n v="479565"/>
    <n v="1882"/>
    <m/>
    <m/>
    <m/>
    <m/>
    <m/>
    <s v="2024-10-08 10:50:44Z"/>
    <m/>
    <m/>
    <s v="7A9378C44A44448CA0069BE6141325AB"/>
    <s v="33327B705125451685C4F49B58D3A527"/>
    <m/>
    <n v="1"/>
    <m/>
    <s v="false"/>
    <n v="0"/>
    <s v="NA"/>
    <s v="NA"/>
    <s v="BRL"/>
    <m/>
    <s v="003002750"/>
    <s v="BRA"/>
    <s v="003002750"/>
    <m/>
    <s v="Faturado"/>
    <m/>
  </r>
  <r>
    <s v="Marketplace"/>
    <x v="287"/>
    <n v="513311"/>
    <d v="2024-10-08T00:00:00"/>
    <x v="286"/>
    <s v="Júlia"/>
    <s v="Fermino"/>
    <s v="07890266944"/>
    <s v="juliafermino@hotmail.com"/>
    <n v="5547999732553"/>
    <s v="SC"/>
    <s v="Alfredo Wagner"/>
    <n v="5162983586304"/>
    <s v="residential"/>
    <s v="Maikon Antonio Forster"/>
    <s v="Rua Rui Barbosa"/>
    <n v="115"/>
    <s v="Próximo ao Laboratório Bio"/>
    <s v="Centro"/>
    <m/>
    <s v="88450-000"/>
    <s v="Jadlog"/>
    <s v="PN Jadlog2"/>
    <s v="2024-10-18 10:50:48Z"/>
    <s v="8bd"/>
    <s v="Faturado"/>
    <s v="2024-10-10 15:25:06Z"/>
    <s v="cpc_institucional"/>
    <s v="google"/>
    <m/>
    <x v="0"/>
    <s v="Visa"/>
    <n v="3"/>
    <n v="294.7"/>
    <n v="1"/>
    <n v="1095"/>
    <s v="/10/76/82/96/"/>
    <x v="30"/>
    <x v="30"/>
    <n v="129.9"/>
    <n v="129.9"/>
    <s v="129.9"/>
    <s v="/protetor-solar-mineral-sunveg-fps-70-50g/p"/>
    <m/>
    <m/>
    <m/>
    <m/>
    <s v="14.19"/>
    <n v="0"/>
    <s v="294.7"/>
    <n v="0"/>
    <s v="Frete grátis"/>
    <m/>
    <m/>
    <s v="06367100008741"/>
    <s v="tfddmr"/>
    <m/>
    <s v="Piatan"/>
    <s v="Obsolete"/>
    <m/>
    <m/>
    <m/>
    <m/>
    <m/>
    <s v="pagarme"/>
    <n v="604242"/>
    <n v="3360861224"/>
    <n v="3360861224"/>
    <n v="479565"/>
    <n v="1882"/>
    <m/>
    <m/>
    <m/>
    <m/>
    <m/>
    <s v="2024-10-08 10:50:44Z"/>
    <m/>
    <m/>
    <s v="7A9378C44A44448CA0069BE6141325AB"/>
    <s v="33327B705125451685C4F49B58D3A527"/>
    <m/>
    <n v="1"/>
    <m/>
    <s v="false"/>
    <n v="0"/>
    <s v="NA"/>
    <s v="NA"/>
    <s v="BRL"/>
    <m/>
    <s v="003002750"/>
    <s v="BRA"/>
    <s v="003002750"/>
    <m/>
    <s v="Faturado"/>
    <m/>
  </r>
  <r>
    <s v="Marketplace"/>
    <x v="288"/>
    <n v="513301"/>
    <d v="2024-10-08T00:00:00"/>
    <x v="203"/>
    <s v="Laura"/>
    <s v="Rafael"/>
    <n v="39099151837"/>
    <s v="laura.rafael@unesp.br"/>
    <n v="5518981648057"/>
    <s v="SP"/>
    <s v="Birigüi"/>
    <n v="5180113169187"/>
    <s v="residential"/>
    <s v="Laura Rafael"/>
    <s v="Rua Ricardo Del Nery"/>
    <n v="215"/>
    <m/>
    <s v="Jardim Recanto dos Pássaros"/>
    <m/>
    <s v="16201-138"/>
    <s v="Jadlog"/>
    <s v="PN Jadlog"/>
    <s v="2024-10-11 09:52:42Z"/>
    <s v="3bd"/>
    <s v="Faturado"/>
    <s v="2024-10-10 15:25:07Z"/>
    <m/>
    <m/>
    <m/>
    <x v="4"/>
    <s v="Pix"/>
    <n v="1"/>
    <n v="187.06"/>
    <n v="1"/>
    <n v="143028"/>
    <s v="/10/76/82/96/"/>
    <x v="13"/>
    <x v="13"/>
    <n v="129.9"/>
    <n v="93.53"/>
    <s v="93.53"/>
    <s v="/protetor-solar-facial-mineral-sunveg-fps-70-bege-claro-50ml/p"/>
    <m/>
    <m/>
    <m/>
    <m/>
    <s v="11.72"/>
    <n v="0"/>
    <s v="187.06"/>
    <s v="-72.74"/>
    <s v="Influencer 20%OFF, A Vista, Frete grátis"/>
    <m/>
    <m/>
    <s v="06367100008742"/>
    <s v="tfddmr"/>
    <m/>
    <s v="Piatan"/>
    <s v="Obsolete"/>
    <m/>
    <m/>
    <m/>
    <m/>
    <m/>
    <s v="pagarme"/>
    <m/>
    <n v="3360590651"/>
    <m/>
    <m/>
    <m/>
    <m/>
    <m/>
    <m/>
    <m/>
    <m/>
    <s v="2024-10-08 09:52:40Z"/>
    <m/>
    <m/>
    <s v="E676E8DE6D764769A8AE0C2798B461E7"/>
    <s v="9BA2078986284B6D9EED061050F42FB6"/>
    <m/>
    <n v="1"/>
    <m/>
    <s v="false"/>
    <n v="0"/>
    <s v="NA"/>
    <s v="NA"/>
    <s v="BRL"/>
    <m/>
    <s v="003002751"/>
    <s v="BRA"/>
    <s v="003002751"/>
    <m/>
    <s v="Faturado"/>
    <m/>
  </r>
  <r>
    <s v="Marketplace"/>
    <x v="288"/>
    <n v="513301"/>
    <d v="2024-10-08T00:00:00"/>
    <x v="203"/>
    <s v="Laura"/>
    <s v="Rafael"/>
    <n v="39099151837"/>
    <s v="laura.rafael@unesp.br"/>
    <n v="5518981648057"/>
    <s v="SP"/>
    <s v="Birigüi"/>
    <n v="5180113169187"/>
    <s v="residential"/>
    <s v="Laura Rafael"/>
    <s v="Rua Ricardo Del Nery"/>
    <n v="215"/>
    <m/>
    <s v="Jardim Recanto dos Pássaros"/>
    <m/>
    <s v="16201-138"/>
    <s v="Jadlog"/>
    <s v="PN Jadlog"/>
    <s v="2024-10-11 09:52:42Z"/>
    <s v="3bd"/>
    <s v="Faturado"/>
    <s v="2024-10-10 15:25:07Z"/>
    <m/>
    <m/>
    <m/>
    <x v="4"/>
    <s v="Pix"/>
    <n v="1"/>
    <n v="187.06"/>
    <n v="1"/>
    <n v="1095"/>
    <s v="/10/76/82/96/"/>
    <x v="30"/>
    <x v="30"/>
    <n v="129.9"/>
    <n v="93.53"/>
    <s v="93.53"/>
    <s v="/protetor-solar-mineral-sunveg-fps-70-50g/p"/>
    <m/>
    <m/>
    <m/>
    <m/>
    <s v="11.57"/>
    <n v="0"/>
    <s v="187.06"/>
    <s v="-72.74"/>
    <s v="Influencer 20%OFF, A Vista, Frete grátis"/>
    <m/>
    <m/>
    <s v="06367100008742"/>
    <s v="tfddmr"/>
    <m/>
    <s v="Piatan"/>
    <s v="Obsolete"/>
    <m/>
    <m/>
    <m/>
    <m/>
    <m/>
    <s v="pagarme"/>
    <m/>
    <n v="3360590651"/>
    <m/>
    <m/>
    <m/>
    <m/>
    <m/>
    <m/>
    <m/>
    <m/>
    <s v="2024-10-08 09:52:40Z"/>
    <m/>
    <m/>
    <s v="E676E8DE6D764769A8AE0C2798B461E7"/>
    <s v="9BA2078986284B6D9EED061050F42FB6"/>
    <m/>
    <n v="1"/>
    <m/>
    <s v="false"/>
    <n v="0"/>
    <s v="NA"/>
    <s v="NA"/>
    <s v="BRL"/>
    <m/>
    <s v="003002751"/>
    <s v="BRA"/>
    <s v="003002751"/>
    <m/>
    <s v="Faturado"/>
    <m/>
  </r>
  <r>
    <s v="Marketplace"/>
    <x v="289"/>
    <n v="513297"/>
    <d v="2024-10-08T00:00:00"/>
    <x v="287"/>
    <s v="Fabiane "/>
    <s v="Ramos Ferreira"/>
    <n v="43266966805"/>
    <s v="fabianeramos24@gmail.com"/>
    <n v="5511976529838"/>
    <s v="SP"/>
    <s v="São Bernardo do Campo"/>
    <n v="5170647400206"/>
    <s v="residential"/>
    <s v="Fabiane  Ramos Ferreira"/>
    <s v="Rua Nemer Feres Rahall"/>
    <n v="51"/>
    <s v="Apt 145"/>
    <s v="Ferrazópolis"/>
    <m/>
    <s v="09790-235"/>
    <s v="Jadlog"/>
    <s v="PN Jadlog"/>
    <s v="2024-10-11 08:56:34Z"/>
    <s v="3bd"/>
    <s v="Faturado"/>
    <s v="2024-10-10 15:25:09Z"/>
    <s v="cpc_institucional"/>
    <s v="google"/>
    <m/>
    <x v="0"/>
    <s v="Pix"/>
    <n v="1"/>
    <n v="51.07"/>
    <n v="1"/>
    <n v="142796"/>
    <s v="/10/76/79/87/"/>
    <x v="0"/>
    <x v="0"/>
    <n v="34.9"/>
    <n v="31.41"/>
    <s v="31.41"/>
    <s v="/sabonete-liquido-intimo-oleo-de-coco-aloe-vera-150-ml/p"/>
    <m/>
    <m/>
    <m/>
    <m/>
    <s v="19.66"/>
    <s v="19.66"/>
    <s v="51.07"/>
    <s v="-3.49"/>
    <s v="A Vista"/>
    <m/>
    <m/>
    <s v="06367100008743"/>
    <s v="tfddmr"/>
    <m/>
    <s v="Piatan"/>
    <s v="Obsolete"/>
    <m/>
    <m/>
    <m/>
    <m/>
    <m/>
    <s v="pagarme"/>
    <m/>
    <n v="3360360224"/>
    <m/>
    <m/>
    <m/>
    <m/>
    <m/>
    <m/>
    <m/>
    <m/>
    <s v="2024-10-08 08:56:39Z"/>
    <m/>
    <m/>
    <s v="95853F52944F48C885165F0A1ABEE030"/>
    <s v="AA01DF2B101440A0ADD1BA9D5055C48A"/>
    <m/>
    <n v="1"/>
    <m/>
    <s v="false"/>
    <n v="0"/>
    <s v="NA"/>
    <s v="NA"/>
    <s v="BRL"/>
    <m/>
    <s v="003002752"/>
    <s v="BRA"/>
    <s v="003002752"/>
    <m/>
    <s v="Faturado"/>
    <m/>
  </r>
  <r>
    <s v="Marketplace"/>
    <x v="290"/>
    <n v="513241"/>
    <d v="2024-10-07T00:00:00"/>
    <x v="288"/>
    <s v="Rosimara"/>
    <s v="Martinelli"/>
    <n v="18703997812"/>
    <s v="rosifiveways@gmail.com"/>
    <n v="5511981824742"/>
    <s v="SP"/>
    <s v="Indaiatuba"/>
    <n v="5185016356476"/>
    <s v="residential"/>
    <s v="Rosimara Martinelli"/>
    <s v="Via Tibério"/>
    <n v="203"/>
    <m/>
    <s v="Jardim Villa Romana"/>
    <m/>
    <s v="13331-032"/>
    <s v="Jadlog"/>
    <s v="PN Jadlog"/>
    <s v="2024-10-11 08:00:00Z"/>
    <s v="4bd"/>
    <s v="Faturado"/>
    <s v="2024-10-08 15:05:52Z"/>
    <s v="cpc"/>
    <s v="meta"/>
    <s v="[GE] [Vendas] Remarketing"/>
    <x v="10"/>
    <s v="Pix"/>
    <n v="1"/>
    <n v="154.97999999999999"/>
    <n v="1"/>
    <n v="1403"/>
    <s v="/10/76/79/88/"/>
    <x v="19"/>
    <x v="19"/>
    <n v="29.9"/>
    <n v="20.18"/>
    <s v="20.18"/>
    <s v="/desodorante-roll-on-feminino-75ml/p"/>
    <m/>
    <m/>
    <m/>
    <m/>
    <s v="5.36"/>
    <n v="0"/>
    <s v="154.98"/>
    <s v="-74.62"/>
    <s v="Cupom dia da Natureza, A Vista, Frete grátis"/>
    <m/>
    <m/>
    <s v="06367100008739"/>
    <s v="tfddmr"/>
    <m/>
    <s v="Piatan"/>
    <s v="Obsolete"/>
    <m/>
    <m/>
    <m/>
    <m/>
    <m/>
    <s v="pagarme"/>
    <m/>
    <n v="3359005159"/>
    <m/>
    <m/>
    <m/>
    <m/>
    <m/>
    <m/>
    <m/>
    <m/>
    <s v="2024-10-07 19:08:27Z"/>
    <m/>
    <m/>
    <s v="ECBA114737B94D528C7071AA109509C4"/>
    <s v="90F392BEFD0543E486C82598BF3BD51B"/>
    <m/>
    <n v="1"/>
    <m/>
    <s v="false"/>
    <n v="0"/>
    <s v="NA"/>
    <s v="NA"/>
    <s v="BRL"/>
    <m/>
    <s v="003002731"/>
    <s v="BRA"/>
    <s v="003002731"/>
    <m/>
    <s v="Faturado"/>
    <m/>
  </r>
  <r>
    <s v="Marketplace"/>
    <x v="290"/>
    <n v="513241"/>
    <d v="2024-10-07T00:00:00"/>
    <x v="288"/>
    <s v="Rosimara"/>
    <s v="Martinelli"/>
    <n v="18703997812"/>
    <s v="rosifiveways@gmail.com"/>
    <n v="5511981824742"/>
    <s v="SP"/>
    <s v="Indaiatuba"/>
    <n v="5185016356476"/>
    <s v="residential"/>
    <s v="Rosimara Martinelli"/>
    <s v="Via Tibério"/>
    <n v="203"/>
    <m/>
    <s v="Jardim Villa Romana"/>
    <m/>
    <s v="13331-032"/>
    <s v="Jadlog"/>
    <s v="PN Jadlog"/>
    <s v="2024-10-11 08:00:00Z"/>
    <s v="4bd"/>
    <s v="Faturado"/>
    <s v="2024-10-08 15:05:52Z"/>
    <s v="cpc"/>
    <s v="meta"/>
    <s v="[GE] [Vendas] Remarketing"/>
    <x v="10"/>
    <s v="Pix"/>
    <n v="1"/>
    <n v="154.97999999999999"/>
    <n v="1"/>
    <n v="2502"/>
    <s v="/10/76/78/99/"/>
    <x v="26"/>
    <x v="26"/>
    <n v="62.9"/>
    <n v="42.46"/>
    <s v="42.46"/>
    <s v="/shampoo-piatan-proteina-de-arroz-e-xilitol-300ml/p"/>
    <m/>
    <m/>
    <m/>
    <m/>
    <s v="5.36"/>
    <n v="0"/>
    <s v="154.98"/>
    <s v="-74.62"/>
    <s v="Cupom dia da Natureza, A Vista, Frete grátis"/>
    <m/>
    <m/>
    <s v="06367100008739"/>
    <s v="tfddmr"/>
    <m/>
    <s v="Piatan"/>
    <s v="Obsolete"/>
    <m/>
    <m/>
    <m/>
    <m/>
    <m/>
    <s v="pagarme"/>
    <m/>
    <n v="3359005159"/>
    <m/>
    <m/>
    <m/>
    <m/>
    <m/>
    <m/>
    <m/>
    <m/>
    <s v="2024-10-07 19:08:27Z"/>
    <m/>
    <m/>
    <s v="ECBA114737B94D528C7071AA109509C4"/>
    <s v="90F392BEFD0543E486C82598BF3BD51B"/>
    <m/>
    <n v="1"/>
    <m/>
    <s v="false"/>
    <n v="0"/>
    <s v="NA"/>
    <s v="NA"/>
    <s v="BRL"/>
    <m/>
    <s v="003002731"/>
    <s v="BRA"/>
    <s v="003002731"/>
    <m/>
    <s v="Faturado"/>
    <m/>
  </r>
  <r>
    <s v="Marketplace"/>
    <x v="290"/>
    <n v="513241"/>
    <d v="2024-10-07T00:00:00"/>
    <x v="288"/>
    <s v="Rosimara"/>
    <s v="Martinelli"/>
    <n v="18703997812"/>
    <s v="rosifiveways@gmail.com"/>
    <n v="5511981824742"/>
    <s v="SP"/>
    <s v="Indaiatuba"/>
    <n v="5185016356476"/>
    <s v="residential"/>
    <s v="Rosimara Martinelli"/>
    <s v="Via Tibério"/>
    <n v="203"/>
    <m/>
    <s v="Jardim Villa Romana"/>
    <m/>
    <s v="13331-032"/>
    <s v="Jadlog"/>
    <s v="PN Jadlog"/>
    <s v="2024-10-11 08:00:00Z"/>
    <s v="4bd"/>
    <s v="Faturado"/>
    <s v="2024-10-08 15:05:52Z"/>
    <s v="cpc"/>
    <s v="meta"/>
    <s v="[GE] [Vendas] Remarketing"/>
    <x v="10"/>
    <s v="Pix"/>
    <n v="1"/>
    <n v="154.97999999999999"/>
    <n v="1"/>
    <n v="2500"/>
    <s v="/10/76/78/99/"/>
    <x v="27"/>
    <x v="27"/>
    <n v="56.9"/>
    <n v="38.409999999999997"/>
    <s v="38.41"/>
    <s v="/condicionador-proteina-de-arroz-e-xilitol-300ml/p"/>
    <m/>
    <m/>
    <m/>
    <m/>
    <s v="5.31"/>
    <n v="0"/>
    <s v="154.98"/>
    <s v="-74.62"/>
    <s v="Cupom dia da Natureza, A Vista, Frete grátis"/>
    <m/>
    <m/>
    <s v="06367100008739"/>
    <s v="tfddmr"/>
    <m/>
    <s v="Piatan"/>
    <s v="Obsolete"/>
    <m/>
    <m/>
    <m/>
    <m/>
    <m/>
    <s v="pagarme"/>
    <m/>
    <n v="3359005159"/>
    <m/>
    <m/>
    <m/>
    <m/>
    <m/>
    <m/>
    <m/>
    <m/>
    <s v="2024-10-07 19:08:27Z"/>
    <m/>
    <m/>
    <s v="ECBA114737B94D528C7071AA109509C4"/>
    <s v="90F392BEFD0543E486C82598BF3BD51B"/>
    <m/>
    <n v="1"/>
    <m/>
    <s v="false"/>
    <n v="0"/>
    <s v="NA"/>
    <s v="NA"/>
    <s v="BRL"/>
    <m/>
    <s v="003002731"/>
    <s v="BRA"/>
    <s v="003002731"/>
    <m/>
    <s v="Faturado"/>
    <m/>
  </r>
  <r>
    <s v="Marketplace"/>
    <x v="290"/>
    <n v="513241"/>
    <d v="2024-10-07T00:00:00"/>
    <x v="288"/>
    <s v="Rosimara"/>
    <s v="Martinelli"/>
    <n v="18703997812"/>
    <s v="rosifiveways@gmail.com"/>
    <n v="5511981824742"/>
    <s v="SP"/>
    <s v="Indaiatuba"/>
    <n v="5185016356476"/>
    <s v="residential"/>
    <s v="Rosimara Martinelli"/>
    <s v="Via Tibério"/>
    <n v="203"/>
    <m/>
    <s v="Jardim Villa Romana"/>
    <m/>
    <s v="13331-032"/>
    <s v="Jadlog"/>
    <s v="PN Jadlog"/>
    <s v="2024-10-11 08:00:00Z"/>
    <s v="4bd"/>
    <s v="Faturado"/>
    <s v="2024-10-08 15:05:52Z"/>
    <s v="cpc"/>
    <s v="meta"/>
    <s v="[GE] [Vendas] Remarketing"/>
    <x v="10"/>
    <s v="Pix"/>
    <n v="1"/>
    <n v="154.97999999999999"/>
    <n v="1"/>
    <n v="142814"/>
    <s v="/10/76/98/103/"/>
    <x v="47"/>
    <x v="47"/>
    <n v="79.900000000000006"/>
    <n v="53.93"/>
    <s v="53.93"/>
    <s v="/balm-de-tratamento-labial-pracaxi-3-80g/p"/>
    <m/>
    <m/>
    <m/>
    <m/>
    <s v="5.29"/>
    <n v="0"/>
    <s v="154.98"/>
    <s v="-74.62"/>
    <s v="Cupom dia da Natureza, A Vista, Frete grátis"/>
    <m/>
    <m/>
    <s v="06367100008739"/>
    <s v="tfddmr"/>
    <m/>
    <s v="Piatan"/>
    <s v="Obsolete"/>
    <m/>
    <m/>
    <m/>
    <m/>
    <m/>
    <s v="pagarme"/>
    <m/>
    <n v="3359005159"/>
    <m/>
    <m/>
    <m/>
    <m/>
    <m/>
    <m/>
    <m/>
    <m/>
    <s v="2024-10-07 19:08:27Z"/>
    <m/>
    <m/>
    <s v="ECBA114737B94D528C7071AA109509C4"/>
    <s v="90F392BEFD0543E486C82598BF3BD51B"/>
    <m/>
    <n v="1"/>
    <m/>
    <s v="false"/>
    <n v="0"/>
    <s v="NA"/>
    <s v="NA"/>
    <s v="BRL"/>
    <m/>
    <s v="003002731"/>
    <s v="BRA"/>
    <s v="003002731"/>
    <m/>
    <s v="Faturado"/>
    <m/>
  </r>
  <r>
    <s v="Marketplace"/>
    <x v="291"/>
    <n v="513213"/>
    <d v="2024-10-07T00:00:00"/>
    <x v="289"/>
    <s v="Thalyta"/>
    <s v="Lopes Rego"/>
    <s v="00300218125"/>
    <s v="thalytalopesrg@gmail.com"/>
    <n v="5562984673944"/>
    <s v="GO"/>
    <s v="Goiânia"/>
    <n v="5184990662496"/>
    <s v="residential"/>
    <s v="Thalyta Lopes Rego"/>
    <s v="Avenida Dário Vieira Machado"/>
    <s v="00"/>
    <s v="Qd.136, Lt.4, casa 2, em frente a fábrica da Ambev"/>
    <s v="Jardim Balneário Meia Ponte"/>
    <m/>
    <s v="74593-140"/>
    <s v="Sedex"/>
    <s v="PN Correios Sedex"/>
    <s v="2024-10-08 16:49:57Z"/>
    <s v="1bd"/>
    <s v="Faturado"/>
    <s v="2024-10-09 08:11:15Z"/>
    <m/>
    <m/>
    <m/>
    <x v="11"/>
    <s v="Pix"/>
    <n v="1"/>
    <n v="114.1"/>
    <n v="1"/>
    <n v="143028"/>
    <s v="/10/76/82/96/"/>
    <x v="13"/>
    <x v="13"/>
    <n v="129.9"/>
    <n v="105.22"/>
    <s v="105.22"/>
    <s v="/protetor-solar-facial-mineral-sunveg-fps-70-bege-claro-50ml/p"/>
    <m/>
    <m/>
    <m/>
    <m/>
    <s v="8.88"/>
    <s v="8.88"/>
    <s v="114.1"/>
    <s v="-24.68"/>
    <s v="Influencer, A Vista"/>
    <m/>
    <m/>
    <s v="AA264545947BR"/>
    <s v="tfddmr"/>
    <m/>
    <s v="Piatan"/>
    <s v="Obsolete"/>
    <m/>
    <m/>
    <m/>
    <m/>
    <m/>
    <s v="pagarme"/>
    <m/>
    <n v="3358239846"/>
    <m/>
    <m/>
    <m/>
    <m/>
    <m/>
    <m/>
    <m/>
    <m/>
    <s v="2024-10-07 16:50:07Z"/>
    <m/>
    <m/>
    <s v="DAE6FFC7DEAA4F15BA9A69323958CF63"/>
    <s v="F1DBD163443C4ED580706CA2B5DFF16F"/>
    <m/>
    <n v="1"/>
    <m/>
    <s v="false"/>
    <n v="0"/>
    <s v="NA"/>
    <s v="NA"/>
    <s v="BRL"/>
    <m/>
    <s v="003002735"/>
    <s v="BRA"/>
    <s v="003002735"/>
    <m/>
    <s v="Faturado"/>
    <m/>
  </r>
  <r>
    <s v="Marketplace"/>
    <x v="292"/>
    <n v="513189"/>
    <d v="2024-10-07T00:00:00"/>
    <x v="290"/>
    <s v="Iracilene dos Reis "/>
    <s v="De sousa"/>
    <n v="73446114220"/>
    <s v="ira_cilene@hotmail.com"/>
    <n v="5561998546687"/>
    <s v="GO"/>
    <s v="Valparaíso de Goiás"/>
    <n v="5184976429377"/>
    <s v="residential"/>
    <s v="Iracilene dos Reis  De sousa"/>
    <s v="Conjunto Residencial 5 Condomínio 1"/>
    <n v="804"/>
    <s v="Bloco 1B Apt 804"/>
    <s v="Parque das Cachoeiras"/>
    <m/>
    <s v="72872-600"/>
    <s v="PAC"/>
    <s v="PN Correios PAC"/>
    <s v="2024-10-14 15:34:23Z"/>
    <s v="5bd"/>
    <s v="Faturado"/>
    <s v="2024-10-15 10:33:04Z"/>
    <m/>
    <m/>
    <m/>
    <x v="0"/>
    <s v="Visa"/>
    <n v="4"/>
    <n v="364.61"/>
    <n v="1"/>
    <n v="142813"/>
    <s v="/10/76/98/104/"/>
    <x v="55"/>
    <x v="55"/>
    <n v="119.9"/>
    <n v="119.9"/>
    <s v="119.9"/>
    <s v="/base-stick-multifuncional-mineral-fps-70-18g-bege-medio/p"/>
    <m/>
    <m/>
    <m/>
    <m/>
    <s v="3.15"/>
    <n v="0"/>
    <s v="364.61"/>
    <n v="0"/>
    <s v="Frete grátis, Brinde Sacola Presenteável G"/>
    <m/>
    <m/>
    <s v="AK555594727BR"/>
    <s v="tfddmr"/>
    <m/>
    <s v="Piatan"/>
    <s v="Obsolete"/>
    <m/>
    <m/>
    <m/>
    <m/>
    <m/>
    <s v="pagarme"/>
    <s v="077210"/>
    <n v="3357885926"/>
    <n v="3357885926"/>
    <n v="432958"/>
    <s v="0012"/>
    <m/>
    <m/>
    <m/>
    <m/>
    <m/>
    <s v="2024-10-07 15:34:29Z"/>
    <m/>
    <m/>
    <s v="A15D9003F7F5407FAE2765D7F852B51C"/>
    <s v="B68A9E3B8EEE4675A8AD85E14F8C1692"/>
    <m/>
    <n v="1"/>
    <m/>
    <s v="false"/>
    <n v="0"/>
    <s v="NA"/>
    <s v="NA"/>
    <s v="BRL"/>
    <m/>
    <s v="003002819"/>
    <s v="BRA"/>
    <s v="003002819"/>
    <m/>
    <s v="Faturado"/>
    <m/>
  </r>
  <r>
    <s v="Marketplace"/>
    <x v="292"/>
    <n v="513189"/>
    <d v="2024-10-07T00:00:00"/>
    <x v="290"/>
    <s v="Iracilene dos Reis "/>
    <s v="De sousa"/>
    <n v="73446114220"/>
    <s v="ira_cilene@hotmail.com"/>
    <n v="5561998546687"/>
    <s v="GO"/>
    <s v="Valparaíso de Goiás"/>
    <n v="5184976429377"/>
    <s v="residential"/>
    <s v="Iracilene dos Reis  De sousa"/>
    <s v="Conjunto Residencial 5 Condomínio 1"/>
    <n v="804"/>
    <s v="Bloco 1B Apt 804"/>
    <s v="Parque das Cachoeiras"/>
    <m/>
    <s v="72872-600"/>
    <s v="PAC"/>
    <s v="PN Correios PAC"/>
    <s v="2024-10-14 15:34:23Z"/>
    <s v="5bd"/>
    <s v="Faturado"/>
    <s v="2024-10-15 10:33:04Z"/>
    <m/>
    <m/>
    <m/>
    <x v="0"/>
    <s v="Visa"/>
    <n v="4"/>
    <n v="364.61"/>
    <n v="1"/>
    <n v="143029"/>
    <s v="/10/76/82/96/"/>
    <x v="23"/>
    <x v="23"/>
    <n v="129.9"/>
    <n v="129.9"/>
    <s v="129.9"/>
    <s v="/protetor-solar-facial-mineral-sunveg-fps-70-bege-medio-50ml/p"/>
    <m/>
    <m/>
    <m/>
    <m/>
    <s v="3.15"/>
    <n v="0"/>
    <s v="364.61"/>
    <n v="0"/>
    <s v="Frete grátis, Brinde Sacola Presenteável G"/>
    <m/>
    <m/>
    <s v="AK555594727BR"/>
    <s v="tfddmr"/>
    <m/>
    <s v="Piatan"/>
    <s v="Obsolete"/>
    <m/>
    <m/>
    <m/>
    <m/>
    <m/>
    <s v="pagarme"/>
    <s v="077210"/>
    <n v="3357885926"/>
    <n v="3357885926"/>
    <n v="432958"/>
    <s v="0012"/>
    <m/>
    <m/>
    <m/>
    <m/>
    <m/>
    <s v="2024-10-07 15:34:29Z"/>
    <m/>
    <m/>
    <s v="A15D9003F7F5407FAE2765D7F852B51C"/>
    <s v="B68A9E3B8EEE4675A8AD85E14F8C1692"/>
    <m/>
    <n v="1"/>
    <m/>
    <s v="false"/>
    <n v="0"/>
    <s v="NA"/>
    <s v="NA"/>
    <s v="BRL"/>
    <m/>
    <s v="003002819"/>
    <s v="BRA"/>
    <s v="003002819"/>
    <m/>
    <s v="Faturado"/>
    <m/>
  </r>
  <r>
    <s v="Marketplace"/>
    <x v="292"/>
    <n v="513189"/>
    <d v="2024-10-07T00:00:00"/>
    <x v="290"/>
    <s v="Iracilene dos Reis "/>
    <s v="De sousa"/>
    <n v="73446114220"/>
    <s v="ira_cilene@hotmail.com"/>
    <n v="5561998546687"/>
    <s v="GO"/>
    <s v="Valparaíso de Goiás"/>
    <n v="5184976429377"/>
    <s v="residential"/>
    <s v="Iracilene dos Reis  De sousa"/>
    <s v="Conjunto Residencial 5 Condomínio 1"/>
    <n v="804"/>
    <s v="Bloco 1B Apt 804"/>
    <s v="Parque das Cachoeiras"/>
    <m/>
    <s v="72872-600"/>
    <s v="PAC"/>
    <s v="PN Correios PAC"/>
    <s v="2024-10-14 15:34:23Z"/>
    <s v="5bd"/>
    <s v="Faturado"/>
    <s v="2024-10-15 10:33:04Z"/>
    <m/>
    <m/>
    <m/>
    <x v="0"/>
    <s v="Visa"/>
    <n v="4"/>
    <n v="364.61"/>
    <n v="1"/>
    <n v="2610"/>
    <s v="/10/76/81/"/>
    <x v="35"/>
    <x v="35"/>
    <n v="114.81"/>
    <n v="114.81"/>
    <s v="114.81"/>
    <s v="/kit_rambutan_biotina/p"/>
    <m/>
    <m/>
    <m/>
    <m/>
    <s v="9.35"/>
    <n v="0"/>
    <s v="364.61"/>
    <n v="0"/>
    <s v="Frete grátis, Brinde Sacola Presenteável G"/>
    <m/>
    <m/>
    <s v="AK555594727BR"/>
    <s v="tfddmr"/>
    <m/>
    <s v="Piatan"/>
    <s v="Obsolete"/>
    <m/>
    <m/>
    <m/>
    <m/>
    <m/>
    <s v="pagarme"/>
    <s v="077210"/>
    <n v="3357885926"/>
    <n v="3357885926"/>
    <n v="432958"/>
    <s v="0012"/>
    <m/>
    <m/>
    <m/>
    <m/>
    <m/>
    <s v="2024-10-07 15:34:29Z"/>
    <m/>
    <m/>
    <s v="A15D9003F7F5407FAE2765D7F852B51C"/>
    <s v="B68A9E3B8EEE4675A8AD85E14F8C1692"/>
    <m/>
    <n v="1"/>
    <m/>
    <s v="false"/>
    <n v="0"/>
    <s v="NA"/>
    <s v="NA"/>
    <s v="BRL"/>
    <m/>
    <s v="003002819"/>
    <s v="BRA"/>
    <s v="003002819"/>
    <m/>
    <s v="Faturado"/>
    <m/>
  </r>
  <r>
    <s v="Marketplace"/>
    <x v="293"/>
    <n v="513187"/>
    <d v="2024-10-07T00:00:00"/>
    <x v="291"/>
    <s v="webert"/>
    <s v="bandeira"/>
    <n v="70119855143"/>
    <s v="samara132001@gmail.com"/>
    <n v="5562984845926"/>
    <s v="GO"/>
    <s v="Goiânia"/>
    <n v="5184955313118"/>
    <s v="residential"/>
    <s v="Webert Gomes de Andrade Bandeira"/>
    <s v="Avenida Quinta Avenida, Secretaria da Educação de Goiás. Sala 36 T.I"/>
    <n v="212"/>
    <s v="Secretaria da Educação de Goiás Sala 36 T.I"/>
    <s v="Setor Leste Vila Nova"/>
    <m/>
    <s v="74643-030"/>
    <s v="Sedex"/>
    <s v="PN Correios Sedex"/>
    <s v="2024-10-08 15:20:17Z"/>
    <s v="1bd"/>
    <s v="Faturado"/>
    <s v="2024-10-09 08:11:14Z"/>
    <s v="cpc"/>
    <s v="google"/>
    <m/>
    <x v="10"/>
    <s v="Visa"/>
    <n v="1"/>
    <n v="35.06"/>
    <n v="1"/>
    <n v="142796"/>
    <s v="/10/76/79/87/"/>
    <x v="0"/>
    <x v="0"/>
    <n v="34.9"/>
    <n v="26.18"/>
    <s v="26.18"/>
    <s v="/sabonete-liquido-intimo-oleo-de-coco-aloe-vera-150-ml/p"/>
    <m/>
    <m/>
    <m/>
    <m/>
    <s v="8.88"/>
    <s v="8.88"/>
    <s v="35.06"/>
    <s v="-8.72"/>
    <s v="Cupom dia da Natureza"/>
    <m/>
    <m/>
    <s v="AA264544703BR"/>
    <s v="tfddmr"/>
    <m/>
    <s v="Piatan"/>
    <s v="Obsolete"/>
    <m/>
    <m/>
    <m/>
    <m/>
    <m/>
    <s v="pagarme"/>
    <n v="901897"/>
    <n v="3357824675"/>
    <n v="3357824675"/>
    <n v="485464"/>
    <n v="2937"/>
    <m/>
    <m/>
    <m/>
    <m/>
    <m/>
    <s v="2024-10-07 15:20:14Z"/>
    <m/>
    <m/>
    <s v="DD32036936B543A8A9E59856A3C8C768"/>
    <s v="64CA5CFEEBCD41418EB0FC24923EECC9"/>
    <m/>
    <n v="1"/>
    <m/>
    <s v="false"/>
    <n v="0"/>
    <s v="NA"/>
    <s v="NA"/>
    <s v="BRL"/>
    <m/>
    <s v="003002734"/>
    <s v="BRA"/>
    <s v="003002734"/>
    <m/>
    <s v="Faturado"/>
    <m/>
  </r>
  <r>
    <s v="Marketplace"/>
    <x v="294"/>
    <n v="513185"/>
    <d v="2024-10-07T00:00:00"/>
    <x v="292"/>
    <s v="Vanessa "/>
    <s v="Kaiser de Lima"/>
    <s v="04655171960"/>
    <s v="adriandelima@gmail.com"/>
    <n v="5547984780041"/>
    <s v="SC"/>
    <s v="Joinville "/>
    <n v="5184946227540"/>
    <s v="residential"/>
    <s v="Vanessa  Kaiser de Lima"/>
    <s v="Rua dos aimorés "/>
    <n v="144"/>
    <m/>
    <s v="Petrópolis "/>
    <m/>
    <s v="88208-720"/>
    <s v="PAC"/>
    <s v="PN Correios PAC"/>
    <s v="2024-10-17 12:44:17Z"/>
    <s v="8bd"/>
    <s v="Faturado"/>
    <s v="2024-10-09 08:11:13Z"/>
    <m/>
    <m/>
    <m/>
    <x v="0"/>
    <s v="Mastercard"/>
    <n v="2"/>
    <n v="185.3"/>
    <n v="2"/>
    <n v="1403"/>
    <s v="/10/76/79/88/"/>
    <x v="19"/>
    <x v="19"/>
    <n v="29.9"/>
    <n v="29.9"/>
    <s v="59.8"/>
    <s v="/desodorante-roll-on-feminino-75ml/p"/>
    <m/>
    <m/>
    <m/>
    <m/>
    <s v="7.54"/>
    <n v="0"/>
    <s v="185.3"/>
    <n v="0"/>
    <s v="Frete grátis"/>
    <m/>
    <m/>
    <s v="AK532721855BR"/>
    <s v="tfddmr"/>
    <m/>
    <s v="Piatan"/>
    <s v="Obsolete"/>
    <m/>
    <m/>
    <m/>
    <m/>
    <m/>
    <s v="pagarme"/>
    <s v="T03980"/>
    <n v="3357207948"/>
    <n v="3357207948"/>
    <n v="536119"/>
    <n v="3472"/>
    <m/>
    <m/>
    <m/>
    <m/>
    <m/>
    <s v="2024-10-07 12:44:22Z"/>
    <m/>
    <m/>
    <s v="ADFBBAC17FC14ECAAC846FF3B91EF8E0"/>
    <s v="E1B27B27CD154C9BA5961870DB2FD1E6"/>
    <m/>
    <n v="1"/>
    <m/>
    <s v="false"/>
    <n v="0"/>
    <s v="NA"/>
    <s v="NA"/>
    <s v="BRL"/>
    <m/>
    <s v="003002733"/>
    <s v="BRA"/>
    <s v="003002733"/>
    <m/>
    <s v="Faturado"/>
    <m/>
  </r>
  <r>
    <s v="Marketplace"/>
    <x v="294"/>
    <n v="513185"/>
    <d v="2024-10-07T00:00:00"/>
    <x v="292"/>
    <s v="Vanessa "/>
    <s v="Kaiser de Lima"/>
    <s v="04655171960"/>
    <s v="adriandelima@gmail.com"/>
    <n v="5547984780041"/>
    <s v="SC"/>
    <s v="Joinville "/>
    <n v="5184946227540"/>
    <s v="residential"/>
    <s v="Vanessa  Kaiser de Lima"/>
    <s v="Rua dos aimorés "/>
    <n v="144"/>
    <m/>
    <s v="Petrópolis "/>
    <m/>
    <s v="88208-720"/>
    <s v="PAC"/>
    <s v="PN Correios PAC"/>
    <s v="2024-10-17 12:44:17Z"/>
    <s v="8bd"/>
    <s v="Faturado"/>
    <s v="2024-10-09 08:11:13Z"/>
    <m/>
    <m/>
    <m/>
    <x v="0"/>
    <s v="Mastercard"/>
    <n v="2"/>
    <n v="185.3"/>
    <n v="2"/>
    <n v="5103"/>
    <s v="/10/76/79/88/"/>
    <x v="29"/>
    <x v="29"/>
    <n v="29.9"/>
    <n v="29.9"/>
    <s v="59.8"/>
    <s v="/desodorante-roll-on-masculino-75ml/p"/>
    <m/>
    <m/>
    <m/>
    <m/>
    <s v="7.55"/>
    <n v="0"/>
    <s v="185.3"/>
    <n v="0"/>
    <s v="Frete grátis"/>
    <m/>
    <m/>
    <s v="AK532721855BR"/>
    <s v="tfddmr"/>
    <m/>
    <s v="Piatan"/>
    <s v="Obsolete"/>
    <m/>
    <m/>
    <m/>
    <m/>
    <m/>
    <s v="pagarme"/>
    <s v="T03980"/>
    <n v="3357207948"/>
    <n v="3357207948"/>
    <n v="536119"/>
    <n v="3472"/>
    <m/>
    <m/>
    <m/>
    <m/>
    <m/>
    <s v="2024-10-07 12:44:22Z"/>
    <m/>
    <m/>
    <s v="ADFBBAC17FC14ECAAC846FF3B91EF8E0"/>
    <s v="E1B27B27CD154C9BA5961870DB2FD1E6"/>
    <m/>
    <n v="1"/>
    <m/>
    <s v="false"/>
    <n v="0"/>
    <s v="NA"/>
    <s v="NA"/>
    <s v="BRL"/>
    <m/>
    <s v="003002733"/>
    <s v="BRA"/>
    <s v="003002733"/>
    <m/>
    <s v="Faturado"/>
    <m/>
  </r>
  <r>
    <s v="Marketplace"/>
    <x v="294"/>
    <n v="513185"/>
    <d v="2024-10-07T00:00:00"/>
    <x v="292"/>
    <s v="Vanessa "/>
    <s v="Kaiser de Lima"/>
    <s v="04655171960"/>
    <s v="adriandelima@gmail.com"/>
    <n v="5547984780041"/>
    <s v="SC"/>
    <s v="Joinville "/>
    <n v="5184946227540"/>
    <s v="residential"/>
    <s v="Vanessa  Kaiser de Lima"/>
    <s v="Rua dos aimorés "/>
    <n v="144"/>
    <m/>
    <s v="Petrópolis "/>
    <m/>
    <s v="88208-720"/>
    <s v="PAC"/>
    <s v="PN Correios PAC"/>
    <s v="2024-10-17 12:44:17Z"/>
    <s v="8bd"/>
    <s v="Faturado"/>
    <s v="2024-10-09 08:11:13Z"/>
    <m/>
    <m/>
    <m/>
    <x v="0"/>
    <s v="Mastercard"/>
    <n v="2"/>
    <n v="185.3"/>
    <n v="1"/>
    <n v="1110"/>
    <s v="/10/76/79/89/"/>
    <x v="3"/>
    <x v="3"/>
    <n v="21.9"/>
    <n v="21.9"/>
    <s v="21.9"/>
    <s v="/gel-dental-natural-de-hortela-com-gengibre-e-melaleuca-90g/p"/>
    <m/>
    <m/>
    <m/>
    <m/>
    <s v="3.73"/>
    <n v="0"/>
    <s v="185.3"/>
    <n v="0"/>
    <s v="Frete grátis"/>
    <m/>
    <m/>
    <s v="AK532721855BR"/>
    <s v="tfddmr"/>
    <m/>
    <s v="Piatan"/>
    <s v="Obsolete"/>
    <m/>
    <m/>
    <m/>
    <m/>
    <m/>
    <s v="pagarme"/>
    <s v="T03980"/>
    <n v="3357207948"/>
    <n v="3357207948"/>
    <n v="536119"/>
    <n v="3472"/>
    <m/>
    <m/>
    <m/>
    <m/>
    <m/>
    <s v="2024-10-07 12:44:22Z"/>
    <m/>
    <m/>
    <s v="ADFBBAC17FC14ECAAC846FF3B91EF8E0"/>
    <s v="E1B27B27CD154C9BA5961870DB2FD1E6"/>
    <m/>
    <n v="1"/>
    <m/>
    <s v="false"/>
    <n v="0"/>
    <s v="NA"/>
    <s v="NA"/>
    <s v="BRL"/>
    <m/>
    <s v="003002733"/>
    <s v="BRA"/>
    <s v="003002733"/>
    <m/>
    <s v="Faturado"/>
    <m/>
  </r>
  <r>
    <s v="Marketplace"/>
    <x v="294"/>
    <n v="513185"/>
    <d v="2024-10-07T00:00:00"/>
    <x v="292"/>
    <s v="Vanessa "/>
    <s v="Kaiser de Lima"/>
    <s v="04655171960"/>
    <s v="adriandelima@gmail.com"/>
    <n v="5547984780041"/>
    <s v="SC"/>
    <s v="Joinville "/>
    <n v="5184946227540"/>
    <s v="residential"/>
    <s v="Vanessa  Kaiser de Lima"/>
    <s v="Rua dos aimorés "/>
    <n v="144"/>
    <m/>
    <s v="Petrópolis "/>
    <m/>
    <s v="88208-720"/>
    <s v="PAC"/>
    <s v="PN Correios PAC"/>
    <s v="2024-10-17 12:44:17Z"/>
    <s v="8bd"/>
    <s v="Faturado"/>
    <s v="2024-10-09 08:11:13Z"/>
    <m/>
    <m/>
    <m/>
    <x v="0"/>
    <s v="Mastercard"/>
    <n v="2"/>
    <n v="185.3"/>
    <n v="1"/>
    <n v="1006"/>
    <s v="/10/76/79/89/"/>
    <x v="2"/>
    <x v="2"/>
    <n v="21.9"/>
    <n v="21.9"/>
    <s v="21.9"/>
    <s v="/gel-dental-natural-de-roma-e-melaleuca-90g/p"/>
    <m/>
    <m/>
    <m/>
    <m/>
    <s v="3.73"/>
    <n v="0"/>
    <s v="185.3"/>
    <n v="0"/>
    <s v="Frete grátis"/>
    <m/>
    <m/>
    <s v="AK532721855BR"/>
    <s v="tfddmr"/>
    <m/>
    <s v="Piatan"/>
    <s v="Obsolete"/>
    <m/>
    <m/>
    <m/>
    <m/>
    <m/>
    <s v="pagarme"/>
    <s v="T03980"/>
    <n v="3357207948"/>
    <n v="3357207948"/>
    <n v="536119"/>
    <n v="3472"/>
    <m/>
    <m/>
    <m/>
    <m/>
    <m/>
    <s v="2024-10-07 12:44:22Z"/>
    <m/>
    <m/>
    <s v="ADFBBAC17FC14ECAAC846FF3B91EF8E0"/>
    <s v="E1B27B27CD154C9BA5961870DB2FD1E6"/>
    <m/>
    <n v="1"/>
    <m/>
    <s v="false"/>
    <n v="0"/>
    <s v="NA"/>
    <s v="NA"/>
    <s v="BRL"/>
    <m/>
    <s v="003002733"/>
    <s v="BRA"/>
    <s v="003002733"/>
    <m/>
    <s v="Faturado"/>
    <m/>
  </r>
  <r>
    <s v="Marketplace"/>
    <x v="294"/>
    <n v="513185"/>
    <d v="2024-10-07T00:00:00"/>
    <x v="292"/>
    <s v="Vanessa "/>
    <s v="Kaiser de Lima"/>
    <s v="04655171960"/>
    <s v="adriandelima@gmail.com"/>
    <n v="5547984780041"/>
    <s v="SC"/>
    <s v="Joinville "/>
    <n v="5184946227540"/>
    <s v="residential"/>
    <s v="Vanessa  Kaiser de Lima"/>
    <s v="Rua dos aimorés "/>
    <n v="144"/>
    <m/>
    <s v="Petrópolis "/>
    <m/>
    <s v="88208-720"/>
    <s v="PAC"/>
    <s v="PN Correios PAC"/>
    <s v="2024-10-17 12:44:17Z"/>
    <s v="8bd"/>
    <s v="Faturado"/>
    <s v="2024-10-09 08:11:13Z"/>
    <m/>
    <m/>
    <m/>
    <x v="0"/>
    <s v="Mastercard"/>
    <n v="2"/>
    <n v="185.3"/>
    <n v="1"/>
    <n v="1111"/>
    <s v="/10/76/79/89/"/>
    <x v="6"/>
    <x v="6"/>
    <n v="21.9"/>
    <n v="21.9"/>
    <s v="21.9"/>
    <s v="/gel-dental-natural-de-carvao-ativado-90g/p"/>
    <m/>
    <m/>
    <m/>
    <m/>
    <s v="3.73"/>
    <n v="0"/>
    <s v="185.3"/>
    <n v="0"/>
    <s v="Frete grátis"/>
    <m/>
    <m/>
    <s v="AK532721855BR"/>
    <s v="tfddmr"/>
    <m/>
    <s v="Piatan"/>
    <s v="Obsolete"/>
    <m/>
    <m/>
    <m/>
    <m/>
    <m/>
    <s v="pagarme"/>
    <s v="T03980"/>
    <n v="3357207948"/>
    <n v="3357207948"/>
    <n v="536119"/>
    <n v="3472"/>
    <m/>
    <m/>
    <m/>
    <m/>
    <m/>
    <s v="2024-10-07 12:44:22Z"/>
    <m/>
    <m/>
    <s v="ADFBBAC17FC14ECAAC846FF3B91EF8E0"/>
    <s v="E1B27B27CD154C9BA5961870DB2FD1E6"/>
    <m/>
    <n v="1"/>
    <m/>
    <s v="false"/>
    <n v="0"/>
    <s v="NA"/>
    <s v="NA"/>
    <s v="BRL"/>
    <m/>
    <s v="003002733"/>
    <s v="BRA"/>
    <s v="003002733"/>
    <m/>
    <s v="Faturado"/>
    <m/>
  </r>
  <r>
    <s v="Marketplace"/>
    <x v="295"/>
    <n v="513183"/>
    <d v="2024-10-07T00:00:00"/>
    <x v="293"/>
    <s v="Thayanne"/>
    <s v="Layse"/>
    <n v="14036930729"/>
    <s v="thayanne.layse@gmail.com"/>
    <n v="5521965780777"/>
    <s v="RJ"/>
    <s v="Rio de Janeiro"/>
    <n v="5132064743835"/>
    <s v="residential"/>
    <s v="Thayanne Layse"/>
    <s v="Estrada do Lameirão Pequeno"/>
    <s v="783B"/>
    <s v="Casa 14 Montanha da Prata"/>
    <s v="Campo Grande"/>
    <m/>
    <s v="23017-325"/>
    <s v="Jadlog"/>
    <s v="PN Jadlog"/>
    <s v="2024-10-11 08:38:50Z"/>
    <s v="4bd"/>
    <s v="Faturado"/>
    <s v="2024-10-07 14:51:50Z"/>
    <m/>
    <m/>
    <m/>
    <x v="10"/>
    <s v="Pix"/>
    <n v="1"/>
    <n v="107.86"/>
    <n v="1"/>
    <n v="142810"/>
    <s v="/10/76/98/103/"/>
    <x v="34"/>
    <x v="34"/>
    <n v="79.900000000000006"/>
    <n v="53.93"/>
    <s v="53.93"/>
    <s v="/balm-de-tratamento-labial-ucuuba-3-80g/p"/>
    <m/>
    <m/>
    <m/>
    <m/>
    <s v="10.16"/>
    <n v="0"/>
    <s v="107.86"/>
    <s v="-51.94"/>
    <s v="Cupom dia da Natureza, A Vista, Frete grátis"/>
    <m/>
    <m/>
    <s v="06367100008738"/>
    <s v="tfddmr"/>
    <m/>
    <s v="Piatan"/>
    <s v="Obsolete"/>
    <m/>
    <m/>
    <m/>
    <m/>
    <m/>
    <s v="pagarme"/>
    <m/>
    <n v="3356124814"/>
    <m/>
    <m/>
    <m/>
    <m/>
    <m/>
    <m/>
    <m/>
    <m/>
    <s v="2024-10-07 08:38:49Z"/>
    <m/>
    <m/>
    <s v="89A6B0C760924E3BB22BFC5DDFF2F62D"/>
    <s v="B79EBDE45C4247FFB2B97530B12909A5"/>
    <m/>
    <n v="1"/>
    <m/>
    <s v="false"/>
    <n v="0"/>
    <s v="NA"/>
    <s v="NA"/>
    <s v="BRL"/>
    <m/>
    <s v="003002725"/>
    <s v="BRA"/>
    <s v="003002725"/>
    <m/>
    <s v="Faturado"/>
    <m/>
  </r>
  <r>
    <s v="Marketplace"/>
    <x v="295"/>
    <n v="513183"/>
    <d v="2024-10-07T00:00:00"/>
    <x v="293"/>
    <s v="Thayanne"/>
    <s v="Layse"/>
    <n v="14036930729"/>
    <s v="thayanne.layse@gmail.com"/>
    <n v="5521965780777"/>
    <s v="RJ"/>
    <s v="Rio de Janeiro"/>
    <n v="5132064743835"/>
    <s v="residential"/>
    <s v="Thayanne Layse"/>
    <s v="Estrada do Lameirão Pequeno"/>
    <s v="783B"/>
    <s v="Casa 14 Montanha da Prata"/>
    <s v="Campo Grande"/>
    <m/>
    <s v="23017-325"/>
    <s v="Jadlog"/>
    <s v="PN Jadlog"/>
    <s v="2024-10-11 08:38:50Z"/>
    <s v="4bd"/>
    <s v="Faturado"/>
    <s v="2024-10-07 14:51:50Z"/>
    <m/>
    <m/>
    <m/>
    <x v="10"/>
    <s v="Pix"/>
    <n v="1"/>
    <n v="107.86"/>
    <n v="1"/>
    <n v="142814"/>
    <s v="/10/76/98/103/"/>
    <x v="47"/>
    <x v="47"/>
    <n v="79.900000000000006"/>
    <n v="53.93"/>
    <s v="53.93"/>
    <s v="/balm-de-tratamento-labial-pracaxi-3-80g/p"/>
    <m/>
    <m/>
    <m/>
    <m/>
    <s v="10.15"/>
    <n v="0"/>
    <s v="107.86"/>
    <s v="-51.94"/>
    <s v="Cupom dia da Natureza, A Vista, Frete grátis"/>
    <m/>
    <m/>
    <s v="06367100008738"/>
    <s v="tfddmr"/>
    <m/>
    <s v="Piatan"/>
    <s v="Obsolete"/>
    <m/>
    <m/>
    <m/>
    <m/>
    <m/>
    <s v="pagarme"/>
    <m/>
    <n v="3356124814"/>
    <m/>
    <m/>
    <m/>
    <m/>
    <m/>
    <m/>
    <m/>
    <m/>
    <s v="2024-10-07 08:38:49Z"/>
    <m/>
    <m/>
    <s v="89A6B0C760924E3BB22BFC5DDFF2F62D"/>
    <s v="B79EBDE45C4247FFB2B97530B12909A5"/>
    <m/>
    <n v="1"/>
    <m/>
    <s v="false"/>
    <n v="0"/>
    <s v="NA"/>
    <s v="NA"/>
    <s v="BRL"/>
    <m/>
    <s v="003002725"/>
    <s v="BRA"/>
    <s v="003002725"/>
    <m/>
    <s v="Faturado"/>
    <m/>
  </r>
  <r>
    <s v="Marketplace"/>
    <x v="296"/>
    <n v="513159"/>
    <d v="2024-10-06T00:00:00"/>
    <x v="294"/>
    <s v="Ana Carolina"/>
    <s v="honda"/>
    <n v="41032956860"/>
    <s v="ach.honda@gmail.com"/>
    <n v="5519996112423"/>
    <s v="SP"/>
    <s v="Campinas"/>
    <n v="5142452201355"/>
    <s v="residential"/>
    <s v="Ana Carolina honda"/>
    <s v="Rua Benigno Ribeiro"/>
    <n v="271"/>
    <m/>
    <s v="São Bernardo"/>
    <m/>
    <s v="13030-600"/>
    <s v="Jadlog"/>
    <s v="PN Jadlog"/>
    <s v="2024-10-10 08:00:00Z"/>
    <s v="4bd"/>
    <s v="Faturado"/>
    <s v="2024-10-07 14:51:48Z"/>
    <m/>
    <m/>
    <m/>
    <x v="2"/>
    <s v="Mastercard"/>
    <n v="5"/>
    <n v="227.55"/>
    <n v="1"/>
    <n v="1095"/>
    <s v="/10/76/82/96/"/>
    <x v="30"/>
    <x v="30"/>
    <n v="129.9"/>
    <n v="126"/>
    <n v="126"/>
    <s v="/protetor-solar-mineral-sunveg-fps-70-50g/p"/>
    <m/>
    <m/>
    <m/>
    <m/>
    <n v="5"/>
    <n v="0"/>
    <s v="227.55"/>
    <s v="-7.05"/>
    <s v="Livelo, Frete grátis, Frete grátis R$ 109,99"/>
    <m/>
    <m/>
    <s v="06367100008736"/>
    <s v="tfddmr"/>
    <m/>
    <s v="Piatan"/>
    <s v="Obsolete"/>
    <m/>
    <m/>
    <m/>
    <m/>
    <m/>
    <s v="pagarme"/>
    <n v="333892"/>
    <n v="3355588771"/>
    <n v="3355588771"/>
    <n v="520048"/>
    <n v="9074"/>
    <m/>
    <m/>
    <m/>
    <m/>
    <m/>
    <s v="2024-10-06 23:19:31Z"/>
    <m/>
    <m/>
    <s v="2E1653A08C1A42168BC91DB37461608E"/>
    <s v="E54AB87CA4A14AF69830AED4DE85EF88"/>
    <m/>
    <n v="1"/>
    <m/>
    <s v="false"/>
    <n v="0"/>
    <s v="NA"/>
    <s v="NA"/>
    <s v="BRL"/>
    <m/>
    <s v="003002723"/>
    <s v="BRA"/>
    <s v="003002723"/>
    <m/>
    <s v="Faturado"/>
    <m/>
  </r>
  <r>
    <s v="Marketplace"/>
    <x v="296"/>
    <n v="513159"/>
    <d v="2024-10-06T00:00:00"/>
    <x v="294"/>
    <s v="Ana Carolina"/>
    <s v="honda"/>
    <n v="41032956860"/>
    <s v="ach.honda@gmail.com"/>
    <n v="5519996112423"/>
    <s v="SP"/>
    <s v="Campinas"/>
    <n v="5142452201355"/>
    <s v="residential"/>
    <s v="Ana Carolina honda"/>
    <s v="Rua Benigno Ribeiro"/>
    <n v="271"/>
    <m/>
    <s v="São Bernardo"/>
    <m/>
    <s v="13030-600"/>
    <s v="Jadlog"/>
    <s v="PN Jadlog"/>
    <s v="2024-10-10 08:00:00Z"/>
    <s v="4bd"/>
    <s v="Faturado"/>
    <s v="2024-10-07 14:51:48Z"/>
    <m/>
    <m/>
    <m/>
    <x v="2"/>
    <s v="Mastercard"/>
    <n v="5"/>
    <n v="227.55"/>
    <n v="3"/>
    <n v="142796"/>
    <s v="/10/76/79/87/"/>
    <x v="0"/>
    <x v="0"/>
    <n v="34.9"/>
    <n v="33.85"/>
    <s v="101.55"/>
    <s v="/sabonete-liquido-intimo-oleo-de-coco-aloe-vera-150-ml/p"/>
    <m/>
    <m/>
    <m/>
    <m/>
    <s v="15.21"/>
    <n v="0"/>
    <s v="227.55"/>
    <s v="-7.05"/>
    <s v="Livelo, Frete grátis, Frete grátis R$ 109,99"/>
    <m/>
    <m/>
    <s v="06367100008736"/>
    <s v="tfddmr"/>
    <m/>
    <s v="Piatan"/>
    <s v="Obsolete"/>
    <m/>
    <m/>
    <m/>
    <m/>
    <m/>
    <s v="pagarme"/>
    <n v="333892"/>
    <n v="3355588771"/>
    <n v="3355588771"/>
    <n v="520048"/>
    <n v="9074"/>
    <m/>
    <m/>
    <m/>
    <m/>
    <m/>
    <s v="2024-10-06 23:19:31Z"/>
    <m/>
    <m/>
    <s v="2E1653A08C1A42168BC91DB37461608E"/>
    <s v="E54AB87CA4A14AF69830AED4DE85EF88"/>
    <m/>
    <n v="1"/>
    <m/>
    <s v="false"/>
    <n v="0"/>
    <s v="NA"/>
    <s v="NA"/>
    <s v="BRL"/>
    <m/>
    <s v="003002723"/>
    <s v="BRA"/>
    <s v="003002723"/>
    <m/>
    <s v="Faturado"/>
    <m/>
  </r>
  <r>
    <s v="Marketplace"/>
    <x v="297"/>
    <n v="513157"/>
    <d v="2024-10-06T00:00:00"/>
    <x v="295"/>
    <s v="Tereza"/>
    <s v="Li"/>
    <n v="21426190883"/>
    <s v="apeili@yahoo.com"/>
    <n v="5511976480772"/>
    <s v="SP"/>
    <s v="São Paulo"/>
    <n v="5133707979945"/>
    <s v="residential"/>
    <s v="Tereza  Li"/>
    <s v="Rua Antônio das Chagas"/>
    <n v="162"/>
    <s v="Ap 252 Figueira"/>
    <s v="Chácara Santo Antônio (Zona Sul)"/>
    <m/>
    <s v="04714-000"/>
    <s v="Jadlog"/>
    <s v="PN Jadlog"/>
    <s v="2024-10-10 08:00:00Z"/>
    <s v="4bd"/>
    <s v="Faturado"/>
    <s v="2024-10-07 14:51:49Z"/>
    <s v="email"/>
    <s v="fidelizarmais"/>
    <s v="saldodepontos"/>
    <x v="10"/>
    <s v="Visa"/>
    <n v="2"/>
    <n v="178.02"/>
    <n v="4"/>
    <n v="1110"/>
    <s v="/10/76/79/89/"/>
    <x v="3"/>
    <x v="3"/>
    <n v="21.9"/>
    <n v="16.420000000000002"/>
    <s v="65.68"/>
    <s v="/gel-dental-natural-de-hortela-com-gengibre-e-melaleuca-90g/p"/>
    <m/>
    <m/>
    <m/>
    <m/>
    <s v="13.48"/>
    <n v="0"/>
    <s v="178.02"/>
    <s v="-59.38"/>
    <s v="Cupom dia da Natureza, Frete grátis, Frete grátis R$ 109,99"/>
    <m/>
    <m/>
    <s v="06367100008737"/>
    <s v="tfddmr"/>
    <m/>
    <s v="Piatan"/>
    <s v="Obsolete"/>
    <m/>
    <m/>
    <m/>
    <m/>
    <m/>
    <s v="pagarme"/>
    <n v="854017"/>
    <n v="3355587927"/>
    <n v="3355587927"/>
    <n v="499818"/>
    <n v="9322"/>
    <m/>
    <m/>
    <m/>
    <m/>
    <m/>
    <s v="2024-10-06 23:19:05Z"/>
    <m/>
    <m/>
    <s v="877902D54B3942C599D139362A16BB69"/>
    <s v="A39BAF5715A2460F800961C43A18E3F9"/>
    <m/>
    <n v="1"/>
    <m/>
    <s v="false"/>
    <n v="0"/>
    <s v="NA"/>
    <s v="NA"/>
    <s v="BRL"/>
    <m/>
    <s v="003002724"/>
    <s v="BRA"/>
    <s v="003002724"/>
    <m/>
    <s v="Faturado"/>
    <m/>
  </r>
  <r>
    <s v="Marketplace"/>
    <x v="297"/>
    <n v="513157"/>
    <d v="2024-10-06T00:00:00"/>
    <x v="295"/>
    <s v="Tereza"/>
    <s v="Li"/>
    <n v="21426190883"/>
    <s v="apeili@yahoo.com"/>
    <n v="5511976480772"/>
    <s v="SP"/>
    <s v="São Paulo"/>
    <n v="5133707979945"/>
    <s v="residential"/>
    <s v="Tereza  Li"/>
    <s v="Rua Antônio das Chagas"/>
    <n v="162"/>
    <s v="Ap 252 Figueira"/>
    <s v="Chácara Santo Antônio (Zona Sul)"/>
    <m/>
    <s v="04714-000"/>
    <s v="Jadlog"/>
    <s v="PN Jadlog"/>
    <s v="2024-10-10 08:00:00Z"/>
    <s v="4bd"/>
    <s v="Faturado"/>
    <s v="2024-10-07 14:51:49Z"/>
    <s v="email"/>
    <s v="fidelizarmais"/>
    <s v="saldodepontos"/>
    <x v="10"/>
    <s v="Visa"/>
    <n v="2"/>
    <n v="178.02"/>
    <n v="1"/>
    <n v="1018"/>
    <s v="/10/76/79/88/"/>
    <x v="54"/>
    <x v="54"/>
    <n v="69.900000000000006"/>
    <n v="52.42"/>
    <s v="52.42"/>
    <s v="/desodorante-stick-cristal-natural-60g/p"/>
    <m/>
    <m/>
    <m/>
    <m/>
    <s v="3.38"/>
    <n v="0"/>
    <s v="178.02"/>
    <s v="-59.38"/>
    <s v="Cupom dia da Natureza, Frete grátis, Frete grátis R$ 109,99"/>
    <m/>
    <m/>
    <s v="06367100008737"/>
    <s v="tfddmr"/>
    <m/>
    <s v="Piatan"/>
    <s v="Obsolete"/>
    <m/>
    <m/>
    <m/>
    <m/>
    <m/>
    <s v="pagarme"/>
    <n v="854017"/>
    <n v="3355587927"/>
    <n v="3355587927"/>
    <n v="499818"/>
    <n v="9322"/>
    <m/>
    <m/>
    <m/>
    <m/>
    <m/>
    <s v="2024-10-06 23:19:05Z"/>
    <m/>
    <m/>
    <s v="877902D54B3942C599D139362A16BB69"/>
    <s v="A39BAF5715A2460F800961C43A18E3F9"/>
    <m/>
    <n v="1"/>
    <m/>
    <s v="false"/>
    <n v="0"/>
    <s v="NA"/>
    <s v="NA"/>
    <s v="BRL"/>
    <m/>
    <s v="003002724"/>
    <s v="BRA"/>
    <s v="003002724"/>
    <m/>
    <s v="Faturado"/>
    <m/>
  </r>
  <r>
    <s v="Marketplace"/>
    <x v="297"/>
    <n v="513157"/>
    <d v="2024-10-06T00:00:00"/>
    <x v="295"/>
    <s v="Tereza"/>
    <s v="Li"/>
    <n v="21426190883"/>
    <s v="apeili@yahoo.com"/>
    <n v="5511976480772"/>
    <s v="SP"/>
    <s v="São Paulo"/>
    <n v="5133707979945"/>
    <s v="residential"/>
    <s v="Tereza  Li"/>
    <s v="Rua Antônio das Chagas"/>
    <n v="162"/>
    <s v="Ap 252 Figueira"/>
    <s v="Chácara Santo Antônio (Zona Sul)"/>
    <m/>
    <s v="04714-000"/>
    <s v="Jadlog"/>
    <s v="PN Jadlog"/>
    <s v="2024-10-10 08:00:00Z"/>
    <s v="4bd"/>
    <s v="Faturado"/>
    <s v="2024-10-07 14:51:49Z"/>
    <s v="email"/>
    <s v="fidelizarmais"/>
    <s v="saldodepontos"/>
    <x v="10"/>
    <s v="Visa"/>
    <n v="2"/>
    <n v="178.02"/>
    <n v="1"/>
    <n v="142809"/>
    <s v="/10/76/98/103/"/>
    <x v="51"/>
    <x v="51"/>
    <n v="79.900000000000006"/>
    <n v="59.92"/>
    <s v="59.92"/>
    <s v="/balm-de-tratamento-labial-cha-verde-3-90g/p"/>
    <m/>
    <m/>
    <m/>
    <m/>
    <s v="3.37"/>
    <n v="0"/>
    <s v="178.02"/>
    <s v="-59.38"/>
    <s v="Cupom dia da Natureza, Frete grátis, Frete grátis R$ 109,99"/>
    <m/>
    <m/>
    <s v="06367100008737"/>
    <s v="tfddmr"/>
    <m/>
    <s v="Piatan"/>
    <s v="Obsolete"/>
    <m/>
    <m/>
    <m/>
    <m/>
    <m/>
    <s v="pagarme"/>
    <n v="854017"/>
    <n v="3355587927"/>
    <n v="3355587927"/>
    <n v="499818"/>
    <n v="9322"/>
    <m/>
    <m/>
    <m/>
    <m/>
    <m/>
    <s v="2024-10-06 23:19:05Z"/>
    <m/>
    <m/>
    <s v="877902D54B3942C599D139362A16BB69"/>
    <s v="A39BAF5715A2460F800961C43A18E3F9"/>
    <m/>
    <n v="1"/>
    <m/>
    <s v="false"/>
    <n v="0"/>
    <s v="NA"/>
    <s v="NA"/>
    <s v="BRL"/>
    <m/>
    <s v="003002724"/>
    <s v="BRA"/>
    <s v="003002724"/>
    <m/>
    <s v="Faturado"/>
    <m/>
  </r>
  <r>
    <s v="Marketplace"/>
    <x v="298"/>
    <n v="513143"/>
    <d v="2024-10-06T00:00:00"/>
    <x v="296"/>
    <s v="neusa"/>
    <s v="Milanez"/>
    <s v="03735640907"/>
    <s v="milanez.arte@gmail.com"/>
    <n v="5548996704835"/>
    <s v="SC"/>
    <s v="Criciúma"/>
    <n v="5175912661773"/>
    <s v="residential"/>
    <s v="Neusa Milanez"/>
    <s v="Rua Nações Unidas"/>
    <n v="75"/>
    <s v="ap 604 bl 02"/>
    <s v="Pinheirinho"/>
    <m/>
    <s v="88804-400"/>
    <s v="Jadlog"/>
    <s v="PN Jadlog2"/>
    <s v="2024-10-17 08:00:00Z"/>
    <s v="6bd"/>
    <s v="Faturado"/>
    <s v="2024-10-10 15:25:17Z"/>
    <s v="cpc_institucional"/>
    <s v="google"/>
    <m/>
    <x v="4"/>
    <s v="Boleto Bancário"/>
    <n v="1"/>
    <n v="201.46"/>
    <n v="1"/>
    <n v="142819"/>
    <s v="/10/76/82/102/"/>
    <x v="39"/>
    <x v="39"/>
    <n v="129.9"/>
    <n v="93.53"/>
    <s v="93.53"/>
    <s v="/serum-diurno-resveratrol-30ml/p"/>
    <m/>
    <m/>
    <m/>
    <m/>
    <s v="12.6"/>
    <n v="0"/>
    <s v="201.46"/>
    <s v="-78.34"/>
    <s v="Influencer 20%OFF, A Vista, Frete grátis, Frete grátis R$ 109,99"/>
    <m/>
    <m/>
    <s v="06367100008749"/>
    <s v="tfddmr"/>
    <m/>
    <s v="Piatan"/>
    <s v="Obsolete"/>
    <m/>
    <m/>
    <m/>
    <m/>
    <m/>
    <s v="Boleto"/>
    <m/>
    <n v="3355478403"/>
    <m/>
    <m/>
    <m/>
    <m/>
    <m/>
    <m/>
    <m/>
    <m/>
    <s v="2024-10-10 04:05:40Z"/>
    <m/>
    <m/>
    <s v="75FEB2D737F243D4B2C85BE0D463E981"/>
    <s v="4C9ACF506FB4441194E340C6C87FD04F"/>
    <m/>
    <n v="1"/>
    <m/>
    <s v="false"/>
    <n v="0"/>
    <s v="NA"/>
    <s v="NA"/>
    <s v="BRL"/>
    <m/>
    <s v="003002758"/>
    <s v="BRA"/>
    <s v="003002758"/>
    <m/>
    <s v="Faturado"/>
    <m/>
  </r>
  <r>
    <s v="Marketplace"/>
    <x v="298"/>
    <n v="513143"/>
    <d v="2024-10-06T00:00:00"/>
    <x v="296"/>
    <s v="neusa"/>
    <s v="Milanez"/>
    <s v="03735640907"/>
    <s v="milanez.arte@gmail.com"/>
    <n v="5548996704835"/>
    <s v="SC"/>
    <s v="Criciúma"/>
    <n v="5175912661773"/>
    <s v="residential"/>
    <s v="Neusa Milanez"/>
    <s v="Rua Nações Unidas"/>
    <n v="75"/>
    <s v="ap 604 bl 02"/>
    <s v="Pinheirinho"/>
    <m/>
    <s v="88804-400"/>
    <s v="Jadlog"/>
    <s v="PN Jadlog2"/>
    <s v="2024-10-17 08:00:00Z"/>
    <s v="6bd"/>
    <s v="Faturado"/>
    <s v="2024-10-10 15:25:17Z"/>
    <s v="cpc_institucional"/>
    <s v="google"/>
    <m/>
    <x v="4"/>
    <s v="Boleto Bancário"/>
    <n v="1"/>
    <n v="201.46"/>
    <n v="1"/>
    <n v="142818"/>
    <s v="/10/76/82/102/"/>
    <x v="32"/>
    <x v="32"/>
    <n v="149.9"/>
    <n v="107.93"/>
    <s v="107.93"/>
    <s v="/creme-noturno-resveratrol-45g/p"/>
    <m/>
    <m/>
    <m/>
    <m/>
    <s v="12.6"/>
    <n v="0"/>
    <s v="201.46"/>
    <s v="-78.34"/>
    <s v="Influencer 20%OFF, A Vista, Frete grátis, Frete grátis R$ 109,99"/>
    <m/>
    <m/>
    <s v="06367100008749"/>
    <s v="tfddmr"/>
    <m/>
    <s v="Piatan"/>
    <s v="Obsolete"/>
    <m/>
    <m/>
    <m/>
    <m/>
    <m/>
    <s v="Boleto"/>
    <m/>
    <n v="3355478403"/>
    <m/>
    <m/>
    <m/>
    <m/>
    <m/>
    <m/>
    <m/>
    <m/>
    <s v="2024-10-10 04:05:40Z"/>
    <m/>
    <m/>
    <s v="75FEB2D737F243D4B2C85BE0D463E981"/>
    <s v="4C9ACF506FB4441194E340C6C87FD04F"/>
    <m/>
    <n v="1"/>
    <m/>
    <s v="false"/>
    <n v="0"/>
    <s v="NA"/>
    <s v="NA"/>
    <s v="BRL"/>
    <m/>
    <s v="003002758"/>
    <s v="BRA"/>
    <s v="003002758"/>
    <m/>
    <s v="Faturado"/>
    <m/>
  </r>
  <r>
    <s v="Marketplace"/>
    <x v="299"/>
    <n v="513123"/>
    <d v="2024-10-06T00:00:00"/>
    <x v="29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0-23 08:00:00Z"/>
    <s v="13bd"/>
    <s v="Faturado"/>
    <s v="2024-10-22 15:03:46Z"/>
    <m/>
    <m/>
    <m/>
    <x v="10"/>
    <s v="Visa"/>
    <n v="5"/>
    <n v="199.92"/>
    <n v="1"/>
    <n v="142814"/>
    <s v="/10/76/98/103/"/>
    <x v="47"/>
    <x v="47"/>
    <n v="79.900000000000006"/>
    <n v="59.92"/>
    <s v="59.92"/>
    <s v="/balm-de-tratamento-labial-pracaxi-3-80g/p"/>
    <m/>
    <m/>
    <m/>
    <m/>
    <s v="4.98"/>
    <n v="0"/>
    <s v="199.92"/>
    <s v="-66.67"/>
    <s v="Cupom dia da Natureza, Frete grátis, Frete grátis R$ 109,99"/>
    <m/>
    <m/>
    <s v="06367100008827"/>
    <s v="tfddmr"/>
    <m/>
    <s v="Piatan"/>
    <s v="Obsolete"/>
    <m/>
    <m/>
    <m/>
    <m/>
    <m/>
    <s v="pagarme"/>
    <n v="997487"/>
    <n v="3354900450"/>
    <n v="3354900450"/>
    <n v="421958"/>
    <n v="6265"/>
    <m/>
    <m/>
    <m/>
    <m/>
    <m/>
    <s v="2024-10-06 20:29:51Z"/>
    <m/>
    <m/>
    <s v="AA445635FE2049EEAC4A3DCEF423FD31"/>
    <s v="6B2B35358FA443CA96B26A8D3F05A0FB"/>
    <m/>
    <n v="1"/>
    <m/>
    <s v="false"/>
    <n v="0"/>
    <s v="NA"/>
    <s v="NA"/>
    <s v="BRL"/>
    <m/>
    <s v="003002927"/>
    <s v="BRA"/>
    <s v="003002927"/>
    <m/>
    <s v="Faturado"/>
    <m/>
  </r>
  <r>
    <s v="Marketplace"/>
    <x v="299"/>
    <n v="513123"/>
    <d v="2024-10-06T00:00:00"/>
    <x v="29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0-23 08:00:00Z"/>
    <s v="13bd"/>
    <s v="Faturado"/>
    <s v="2024-10-22 15:03:46Z"/>
    <m/>
    <m/>
    <m/>
    <x v="10"/>
    <s v="Visa"/>
    <n v="5"/>
    <n v="199.92"/>
    <n v="1"/>
    <n v="142810"/>
    <s v="/10/76/98/103/"/>
    <x v="34"/>
    <x v="34"/>
    <n v="79.900000000000006"/>
    <n v="59.92"/>
    <s v="59.92"/>
    <s v="/balm-de-tratamento-labial-ucuuba-3-80g/p"/>
    <m/>
    <m/>
    <m/>
    <m/>
    <s v="4.98"/>
    <n v="0"/>
    <s v="199.92"/>
    <s v="-66.67"/>
    <s v="Cupom dia da Natureza, Frete grátis, Frete grátis R$ 109,99"/>
    <m/>
    <m/>
    <s v="06367100008827"/>
    <s v="tfddmr"/>
    <m/>
    <s v="Piatan"/>
    <s v="Obsolete"/>
    <m/>
    <m/>
    <m/>
    <m/>
    <m/>
    <s v="pagarme"/>
    <n v="997487"/>
    <n v="3354900450"/>
    <n v="3354900450"/>
    <n v="421958"/>
    <n v="6265"/>
    <m/>
    <m/>
    <m/>
    <m/>
    <m/>
    <s v="2024-10-06 20:29:51Z"/>
    <m/>
    <m/>
    <s v="AA445635FE2049EEAC4A3DCEF423FD31"/>
    <s v="6B2B35358FA443CA96B26A8D3F05A0FB"/>
    <m/>
    <n v="1"/>
    <m/>
    <s v="false"/>
    <n v="0"/>
    <s v="NA"/>
    <s v="NA"/>
    <s v="BRL"/>
    <m/>
    <s v="003002927"/>
    <s v="BRA"/>
    <s v="003002927"/>
    <m/>
    <s v="Faturado"/>
    <m/>
  </r>
  <r>
    <s v="Marketplace"/>
    <x v="299"/>
    <n v="513123"/>
    <d v="2024-10-06T00:00:00"/>
    <x v="29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0-23 08:00:00Z"/>
    <s v="13bd"/>
    <s v="Faturado"/>
    <s v="2024-10-22 15:03:46Z"/>
    <m/>
    <m/>
    <m/>
    <x v="10"/>
    <s v="Visa"/>
    <n v="5"/>
    <n v="199.92"/>
    <n v="1"/>
    <n v="142807"/>
    <s v="/10/76/82/96/"/>
    <x v="15"/>
    <x v="15"/>
    <n v="6.99"/>
    <n v="5.24"/>
    <s v="5.24"/>
    <s v="/mini-protetor-facial-sunveg-5g/p"/>
    <m/>
    <m/>
    <m/>
    <m/>
    <s v="4.98"/>
    <n v="0"/>
    <s v="199.92"/>
    <s v="-66.67"/>
    <s v="Cupom dia da Natureza, Frete grátis, Frete grátis R$ 109,99"/>
    <m/>
    <m/>
    <s v="06367100008827"/>
    <s v="tfddmr"/>
    <m/>
    <s v="Piatan"/>
    <s v="Obsolete"/>
    <m/>
    <m/>
    <m/>
    <m/>
    <m/>
    <s v="pagarme"/>
    <n v="997487"/>
    <n v="3354900450"/>
    <n v="3354900450"/>
    <n v="421958"/>
    <n v="6265"/>
    <m/>
    <m/>
    <m/>
    <m/>
    <m/>
    <s v="2024-10-06 20:29:51Z"/>
    <m/>
    <m/>
    <s v="AA445635FE2049EEAC4A3DCEF423FD31"/>
    <s v="6B2B35358FA443CA96B26A8D3F05A0FB"/>
    <m/>
    <n v="1"/>
    <m/>
    <s v="false"/>
    <n v="0"/>
    <s v="NA"/>
    <s v="NA"/>
    <s v="BRL"/>
    <m/>
    <s v="003002927"/>
    <s v="BRA"/>
    <s v="003002927"/>
    <m/>
    <s v="Faturado"/>
    <m/>
  </r>
  <r>
    <s v="Marketplace"/>
    <x v="299"/>
    <n v="513123"/>
    <d v="2024-10-06T00:00:00"/>
    <x v="29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0-23 08:00:00Z"/>
    <s v="13bd"/>
    <s v="Faturado"/>
    <s v="2024-10-22 15:03:46Z"/>
    <m/>
    <m/>
    <m/>
    <x v="10"/>
    <s v="Visa"/>
    <n v="5"/>
    <n v="199.92"/>
    <n v="1"/>
    <n v="142794"/>
    <s v="/10/76/79/86/"/>
    <x v="56"/>
    <x v="56"/>
    <n v="69.900000000000006"/>
    <n v="52.42"/>
    <s v="52.42"/>
    <s v="/manteiga-corporal-hidrata-200g/p"/>
    <m/>
    <m/>
    <m/>
    <m/>
    <s v="4.98"/>
    <n v="0"/>
    <s v="199.92"/>
    <s v="-66.67"/>
    <s v="Cupom dia da Natureza, Frete grátis, Frete grátis R$ 109,99"/>
    <m/>
    <m/>
    <s v="06367100008827"/>
    <s v="tfddmr"/>
    <m/>
    <s v="Piatan"/>
    <s v="Obsolete"/>
    <m/>
    <m/>
    <m/>
    <m/>
    <m/>
    <s v="pagarme"/>
    <n v="997487"/>
    <n v="3354900450"/>
    <n v="3354900450"/>
    <n v="421958"/>
    <n v="6265"/>
    <m/>
    <m/>
    <m/>
    <m/>
    <m/>
    <s v="2024-10-06 20:29:51Z"/>
    <m/>
    <m/>
    <s v="AA445635FE2049EEAC4A3DCEF423FD31"/>
    <s v="6B2B35358FA443CA96B26A8D3F05A0FB"/>
    <m/>
    <n v="1"/>
    <m/>
    <s v="false"/>
    <n v="0"/>
    <s v="NA"/>
    <s v="NA"/>
    <s v="BRL"/>
    <m/>
    <s v="003002927"/>
    <s v="BRA"/>
    <s v="003002927"/>
    <m/>
    <s v="Faturado"/>
    <m/>
  </r>
  <r>
    <s v="Marketplace"/>
    <x v="299"/>
    <n v="513123"/>
    <d v="2024-10-06T00:00:00"/>
    <x v="297"/>
    <s v="maria eudane"/>
    <s v="macedo marques"/>
    <n v="97494062300"/>
    <s v="eudanne@hotmail.com"/>
    <n v="5586999212305"/>
    <s v="PI"/>
    <s v="Teresina"/>
    <n v="5184767300148"/>
    <s v="residential"/>
    <s v="maria eudane"/>
    <s v="Rua Tibiriça"/>
    <n v="2250"/>
    <s v="solaris bariloche 107"/>
    <s v="Cristo Rei"/>
    <m/>
    <s v="64016-435"/>
    <s v="Jadlog"/>
    <s v="PN Jadlog2"/>
    <s v="2024-10-23 08:00:00Z"/>
    <s v="13bd"/>
    <s v="Faturado"/>
    <s v="2024-10-22 15:03:46Z"/>
    <m/>
    <m/>
    <m/>
    <x v="10"/>
    <s v="Visa"/>
    <n v="5"/>
    <n v="199.92"/>
    <n v="1"/>
    <n v="1403"/>
    <s v="/10/76/79/88/"/>
    <x v="19"/>
    <x v="19"/>
    <n v="29.9"/>
    <n v="22.42"/>
    <s v="22.42"/>
    <s v="/desodorante-roll-on-feminino-75ml/p"/>
    <m/>
    <m/>
    <m/>
    <m/>
    <s v="5.04"/>
    <n v="0"/>
    <s v="199.92"/>
    <s v="-66.67"/>
    <s v="Cupom dia da Natureza, Frete grátis, Frete grátis R$ 109,99"/>
    <m/>
    <m/>
    <s v="06367100008827"/>
    <s v="tfddmr"/>
    <m/>
    <s v="Piatan"/>
    <s v="Obsolete"/>
    <m/>
    <m/>
    <m/>
    <m/>
    <m/>
    <s v="pagarme"/>
    <n v="997487"/>
    <n v="3354900450"/>
    <n v="3354900450"/>
    <n v="421958"/>
    <n v="6265"/>
    <m/>
    <m/>
    <m/>
    <m/>
    <m/>
    <s v="2024-10-06 20:29:51Z"/>
    <m/>
    <m/>
    <s v="AA445635FE2049EEAC4A3DCEF423FD31"/>
    <s v="6B2B35358FA443CA96B26A8D3F05A0FB"/>
    <m/>
    <n v="1"/>
    <m/>
    <s v="false"/>
    <n v="0"/>
    <s v="NA"/>
    <s v="NA"/>
    <s v="BRL"/>
    <m/>
    <s v="003002927"/>
    <s v="BRA"/>
    <s v="003002927"/>
    <m/>
    <s v="Faturado"/>
    <m/>
  </r>
  <r>
    <s v="Marketplace"/>
    <x v="300"/>
    <n v="512649"/>
    <d v="2024-10-03T00:00:00"/>
    <x v="298"/>
    <s v="Dirceia"/>
    <s v="Singer"/>
    <s v="00943776937"/>
    <s v="dsinger1986@gmail.com"/>
    <n v="5541992806363"/>
    <s v="PR"/>
    <s v="Colombo"/>
    <n v="5152369752138"/>
    <s v="residential"/>
    <s v="Dirceia Singer"/>
    <s v="Rua José de Alencar"/>
    <n v="785"/>
    <s v="Casa"/>
    <s v="Guarani"/>
    <m/>
    <s v="83409-010"/>
    <s v="PAC"/>
    <s v="PN Correios PAC"/>
    <s v="2024-10-11 09:01:34Z"/>
    <s v="6bd"/>
    <s v="Faturado"/>
    <s v="2024-10-07 09:21:59Z"/>
    <s v="cpc_institucional"/>
    <s v="google"/>
    <m/>
    <x v="10"/>
    <s v="Mastercard"/>
    <n v="5"/>
    <n v="397.2"/>
    <n v="1"/>
    <n v="142835"/>
    <s v="/10/76/81/"/>
    <x v="1"/>
    <x v="1"/>
    <n v="379.7"/>
    <n v="284.77999999999997"/>
    <s v="284.78"/>
    <s v="/kit-resveratrol/p"/>
    <m/>
    <m/>
    <m/>
    <m/>
    <s v="15.76"/>
    <n v="0"/>
    <s v="397.2"/>
    <s v="-262.3"/>
    <s v="Cupom dia da Natureza, Compre e Ganhe, Brinde Sacola Presenteável G, Frete grátis R$ 109,99"/>
    <m/>
    <m/>
    <s v="AK516594773BR"/>
    <s v="tfddmr"/>
    <m/>
    <s v="Piatan"/>
    <s v="Obsolete"/>
    <m/>
    <m/>
    <m/>
    <m/>
    <m/>
    <s v="pagarme"/>
    <s v="012969"/>
    <n v="3335675592"/>
    <n v="3335675592"/>
    <n v="544731"/>
    <n v="4443"/>
    <m/>
    <m/>
    <m/>
    <m/>
    <m/>
    <s v="2024-10-03 09:01:31Z"/>
    <m/>
    <m/>
    <s v="A6CEC598045C463C94ACC6A434EB0A77"/>
    <s v="2EF9DBAE479B4E03BAD1943823528168"/>
    <m/>
    <n v="1"/>
    <m/>
    <s v="false"/>
    <n v="0"/>
    <s v="NA"/>
    <s v="NA"/>
    <s v="BRL"/>
    <m/>
    <s v="003002694"/>
    <s v="BRA"/>
    <s v="003002694"/>
    <m/>
    <s v="Faturado"/>
    <m/>
  </r>
  <r>
    <s v="Marketplace"/>
    <x v="300"/>
    <n v="512649"/>
    <d v="2024-10-03T00:00:00"/>
    <x v="298"/>
    <s v="Dirceia"/>
    <s v="Singer"/>
    <s v="00943776937"/>
    <s v="dsinger1986@gmail.com"/>
    <n v="5541992806363"/>
    <s v="PR"/>
    <s v="Colombo"/>
    <n v="5152369752138"/>
    <s v="residential"/>
    <s v="Dirceia Singer"/>
    <s v="Rua José de Alencar"/>
    <n v="785"/>
    <s v="Casa"/>
    <s v="Guarani"/>
    <m/>
    <s v="83409-010"/>
    <s v="PAC"/>
    <s v="PN Correios PAC"/>
    <s v="2024-10-11 09:01:34Z"/>
    <s v="6bd"/>
    <s v="Faturado"/>
    <s v="2024-10-07 09:21:59Z"/>
    <s v="cpc_institucional"/>
    <s v="google"/>
    <m/>
    <x v="10"/>
    <s v="Mastercard"/>
    <n v="5"/>
    <n v="397.2"/>
    <n v="1"/>
    <n v="142818"/>
    <s v="/10/76/82/102/"/>
    <x v="32"/>
    <x v="32"/>
    <n v="149.9"/>
    <n v="112.42"/>
    <s v="112.42"/>
    <s v="/creme-noturno-resveratrol-45g/p"/>
    <m/>
    <m/>
    <m/>
    <m/>
    <s v="5.26"/>
    <n v="0"/>
    <s v="397.2"/>
    <s v="-262.3"/>
    <s v="Cupom dia da Natureza, Compre e Ganhe, Brinde Sacola Presenteável G, Frete grátis R$ 109,99"/>
    <m/>
    <m/>
    <s v="AK516594773BR"/>
    <s v="tfddmr"/>
    <m/>
    <s v="Piatan"/>
    <s v="Obsolete"/>
    <m/>
    <m/>
    <m/>
    <m/>
    <m/>
    <s v="pagarme"/>
    <s v="012969"/>
    <n v="3335675592"/>
    <n v="3335675592"/>
    <n v="544731"/>
    <n v="4443"/>
    <m/>
    <m/>
    <m/>
    <m/>
    <m/>
    <s v="2024-10-03 09:01:31Z"/>
    <m/>
    <m/>
    <s v="A6CEC598045C463C94ACC6A434EB0A77"/>
    <s v="2EF9DBAE479B4E03BAD1943823528168"/>
    <m/>
    <n v="1"/>
    <m/>
    <s v="false"/>
    <n v="0"/>
    <s v="NA"/>
    <s v="NA"/>
    <s v="BRL"/>
    <m/>
    <s v="003002694"/>
    <s v="BRA"/>
    <s v="003002694"/>
    <m/>
    <s v="Faturado"/>
    <m/>
  </r>
  <r>
    <s v="Marketplace"/>
    <x v="300"/>
    <n v="512649"/>
    <d v="2024-10-03T00:00:00"/>
    <x v="298"/>
    <s v="Dirceia"/>
    <s v="Singer"/>
    <s v="00943776937"/>
    <s v="dsinger1986@gmail.com"/>
    <n v="5541992806363"/>
    <s v="PR"/>
    <s v="Colombo"/>
    <n v="5152369752138"/>
    <s v="residential"/>
    <s v="Dirceia Singer"/>
    <s v="Rua José de Alencar"/>
    <n v="785"/>
    <s v="Casa"/>
    <s v="Guarani"/>
    <m/>
    <s v="83409-010"/>
    <s v="PAC"/>
    <s v="PN Correios PAC"/>
    <s v="2024-10-11 09:01:34Z"/>
    <s v="6bd"/>
    <s v="Faturado"/>
    <s v="2024-10-07 09:21:59Z"/>
    <s v="cpc_institucional"/>
    <s v="google"/>
    <m/>
    <x v="10"/>
    <s v="Mastercard"/>
    <n v="5"/>
    <n v="397.2"/>
    <n v="1"/>
    <n v="143029"/>
    <s v="/10/76/82/96/"/>
    <x v="23"/>
    <x v="23"/>
    <n v="129.9"/>
    <n v="0"/>
    <n v="0"/>
    <s v="/protetor-solar-facial-mineral-sunveg-fps-70-bege-medio-50ml/p"/>
    <m/>
    <m/>
    <m/>
    <m/>
    <s v="5.26"/>
    <n v="0"/>
    <s v="397.2"/>
    <s v="-262.3"/>
    <s v="Cupom dia da Natureza, Compre e Ganhe, Brinde Sacola Presenteável G, Frete grátis R$ 109,99"/>
    <m/>
    <m/>
    <s v="AK516594773BR"/>
    <s v="tfddmr"/>
    <m/>
    <s v="Piatan"/>
    <s v="Obsolete"/>
    <m/>
    <m/>
    <m/>
    <m/>
    <m/>
    <s v="pagarme"/>
    <s v="012969"/>
    <n v="3335675592"/>
    <n v="3335675592"/>
    <n v="544731"/>
    <n v="4443"/>
    <m/>
    <m/>
    <m/>
    <m/>
    <m/>
    <s v="2024-10-03 09:01:31Z"/>
    <m/>
    <m/>
    <s v="A6CEC598045C463C94ACC6A434EB0A77"/>
    <s v="2EF9DBAE479B4E03BAD1943823528168"/>
    <m/>
    <n v="1"/>
    <m/>
    <s v="false"/>
    <n v="0"/>
    <s v="NA"/>
    <s v="NA"/>
    <s v="BRL"/>
    <m/>
    <s v="003002694"/>
    <s v="BRA"/>
    <s v="003002694"/>
    <m/>
    <s v="Faturado"/>
    <m/>
  </r>
  <r>
    <s v="Marketplace"/>
    <x v="301"/>
    <n v="513105"/>
    <d v="2024-10-06T00:00:00"/>
    <x v="299"/>
    <s v="Karla"/>
    <s v="Da Costa Ferraz Freitas"/>
    <s v="01344120601"/>
    <s v="karlaferraz81@hotmail.com"/>
    <n v="5533984146757"/>
    <s v="MG"/>
    <s v="Governador Valadares"/>
    <n v="5184752041896"/>
    <s v="residential"/>
    <s v="Karla Da Costa Ferraz Freitas"/>
    <s v="Avenida JK"/>
    <n v="1420"/>
    <s v="Loja Juninho Esporte "/>
    <s v="São Paulo"/>
    <m/>
    <s v="35030-210"/>
    <s v="Jadlog"/>
    <s v="PN Jadlog"/>
    <s v="2024-10-14 08:00:00Z"/>
    <s v="6bd"/>
    <s v="Faturado"/>
    <s v="2024-10-07 14:51:46Z"/>
    <s v="cpc"/>
    <s v="meta"/>
    <s v="[GE] [Vendas] Sazonais - Catálogo Adv "/>
    <x v="10"/>
    <s v="Pix"/>
    <n v="1"/>
    <n v="140.72"/>
    <n v="1"/>
    <n v="1403"/>
    <s v="/10/76/79/88/"/>
    <x v="19"/>
    <x v="19"/>
    <n v="29.9"/>
    <n v="20.18"/>
    <s v="20.18"/>
    <s v="/desodorante-roll-on-feminino-75ml/p"/>
    <m/>
    <m/>
    <m/>
    <m/>
    <s v="3.25"/>
    <n v="0"/>
    <s v="140.72"/>
    <s v="-67.77"/>
    <s v="Cupom dia da Natureza, A Vista, Frete grátis, Frete grátis R$ 109,99"/>
    <m/>
    <m/>
    <s v="06367100008735"/>
    <s v="tfddmr"/>
    <m/>
    <s v="Piatan"/>
    <s v="Obsolete"/>
    <m/>
    <m/>
    <m/>
    <m/>
    <m/>
    <s v="pagarme"/>
    <m/>
    <n v="3354371888"/>
    <m/>
    <m/>
    <m/>
    <m/>
    <m/>
    <m/>
    <m/>
    <m/>
    <s v="2024-10-06 18:39:57Z"/>
    <m/>
    <m/>
    <s v="2009C1E850204D36A225E489E9E10117"/>
    <s v="3F6111A721DE41E39B0EF326EE0DD990"/>
    <m/>
    <n v="1"/>
    <m/>
    <s v="false"/>
    <n v="0"/>
    <s v="NA"/>
    <s v="NA"/>
    <s v="BRL"/>
    <m/>
    <s v="003002722"/>
    <s v="BRA"/>
    <s v="003002722"/>
    <m/>
    <s v="Faturado"/>
    <m/>
  </r>
  <r>
    <s v="Marketplace"/>
    <x v="301"/>
    <n v="513105"/>
    <d v="2024-10-06T00:00:00"/>
    <x v="299"/>
    <s v="Karla"/>
    <s v="Da Costa Ferraz Freitas"/>
    <s v="01344120601"/>
    <s v="karlaferraz81@hotmail.com"/>
    <n v="5533984146757"/>
    <s v="MG"/>
    <s v="Governador Valadares"/>
    <n v="5184752041896"/>
    <s v="residential"/>
    <s v="Karla Da Costa Ferraz Freitas"/>
    <s v="Avenida JK"/>
    <n v="1420"/>
    <s v="Loja Juninho Esporte "/>
    <s v="São Paulo"/>
    <m/>
    <s v="35030-210"/>
    <s v="Jadlog"/>
    <s v="PN Jadlog"/>
    <s v="2024-10-14 08:00:00Z"/>
    <s v="6bd"/>
    <s v="Faturado"/>
    <s v="2024-10-07 14:51:46Z"/>
    <s v="cpc"/>
    <s v="meta"/>
    <s v="[GE] [Vendas] Sazonais - Catálogo Adv "/>
    <x v="10"/>
    <s v="Pix"/>
    <n v="1"/>
    <n v="140.72"/>
    <n v="1"/>
    <n v="5103"/>
    <s v="/10/76/79/88/"/>
    <x v="29"/>
    <x v="29"/>
    <n v="29.9"/>
    <n v="20.18"/>
    <s v="20.18"/>
    <s v="/desodorante-roll-on-masculino-75ml/p"/>
    <m/>
    <m/>
    <m/>
    <m/>
    <s v="3.25"/>
    <n v="0"/>
    <s v="140.72"/>
    <s v="-67.77"/>
    <s v="Cupom dia da Natureza, A Vista, Frete grátis, Frete grátis R$ 109,99"/>
    <m/>
    <m/>
    <s v="06367100008735"/>
    <s v="tfddmr"/>
    <m/>
    <s v="Piatan"/>
    <s v="Obsolete"/>
    <m/>
    <m/>
    <m/>
    <m/>
    <m/>
    <s v="pagarme"/>
    <m/>
    <n v="3354371888"/>
    <m/>
    <m/>
    <m/>
    <m/>
    <m/>
    <m/>
    <m/>
    <m/>
    <s v="2024-10-06 18:39:57Z"/>
    <m/>
    <m/>
    <s v="2009C1E850204D36A225E489E9E10117"/>
    <s v="3F6111A721DE41E39B0EF326EE0DD990"/>
    <m/>
    <n v="1"/>
    <m/>
    <s v="false"/>
    <n v="0"/>
    <s v="NA"/>
    <s v="NA"/>
    <s v="BRL"/>
    <m/>
    <s v="003002722"/>
    <s v="BRA"/>
    <s v="003002722"/>
    <m/>
    <s v="Faturado"/>
    <m/>
  </r>
  <r>
    <s v="Marketplace"/>
    <x v="301"/>
    <n v="513105"/>
    <d v="2024-10-06T00:00:00"/>
    <x v="299"/>
    <s v="Karla"/>
    <s v="Da Costa Ferraz Freitas"/>
    <s v="01344120601"/>
    <s v="karlaferraz81@hotmail.com"/>
    <n v="5533984146757"/>
    <s v="MG"/>
    <s v="Governador Valadares"/>
    <n v="5184752041896"/>
    <s v="residential"/>
    <s v="Karla Da Costa Ferraz Freitas"/>
    <s v="Avenida JK"/>
    <n v="1420"/>
    <s v="Loja Juninho Esporte "/>
    <s v="São Paulo"/>
    <m/>
    <s v="35030-210"/>
    <s v="Jadlog"/>
    <s v="PN Jadlog"/>
    <s v="2024-10-14 08:00:00Z"/>
    <s v="6bd"/>
    <s v="Faturado"/>
    <s v="2024-10-07 14:51:46Z"/>
    <s v="cpc"/>
    <s v="meta"/>
    <s v="[GE] [Vendas] Sazonais - Catálogo Adv "/>
    <x v="10"/>
    <s v="Pix"/>
    <n v="1"/>
    <n v="140.72"/>
    <n v="1"/>
    <n v="3104"/>
    <s v="/10/76/82/101/"/>
    <x v="44"/>
    <x v="44"/>
    <n v="69.900000000000006"/>
    <n v="47.18"/>
    <s v="47.18"/>
    <s v="/mascara-de-argila-verde-facial-natural-organico-detox-80g-sem-parabenos-piatan/p"/>
    <m/>
    <m/>
    <m/>
    <m/>
    <s v="3.22"/>
    <n v="0"/>
    <s v="140.72"/>
    <s v="-67.77"/>
    <s v="Cupom dia da Natureza, A Vista, Frete grátis, Frete grátis R$ 109,99"/>
    <m/>
    <m/>
    <s v="06367100008735"/>
    <s v="tfddmr"/>
    <m/>
    <s v="Piatan"/>
    <s v="Obsolete"/>
    <m/>
    <m/>
    <m/>
    <m/>
    <m/>
    <s v="pagarme"/>
    <m/>
    <n v="3354371888"/>
    <m/>
    <m/>
    <m/>
    <m/>
    <m/>
    <m/>
    <m/>
    <m/>
    <s v="2024-10-06 18:39:57Z"/>
    <m/>
    <m/>
    <s v="2009C1E850204D36A225E489E9E10117"/>
    <s v="3F6111A721DE41E39B0EF326EE0DD990"/>
    <m/>
    <n v="1"/>
    <m/>
    <s v="false"/>
    <n v="0"/>
    <s v="NA"/>
    <s v="NA"/>
    <s v="BRL"/>
    <m/>
    <s v="003002722"/>
    <s v="BRA"/>
    <s v="003002722"/>
    <m/>
    <s v="Faturado"/>
    <m/>
  </r>
  <r>
    <s v="Marketplace"/>
    <x v="301"/>
    <n v="513105"/>
    <d v="2024-10-06T00:00:00"/>
    <x v="299"/>
    <s v="Karla"/>
    <s v="Da Costa Ferraz Freitas"/>
    <s v="01344120601"/>
    <s v="karlaferraz81@hotmail.com"/>
    <n v="5533984146757"/>
    <s v="MG"/>
    <s v="Governador Valadares"/>
    <n v="5184752041896"/>
    <s v="residential"/>
    <s v="Karla Da Costa Ferraz Freitas"/>
    <s v="Avenida JK"/>
    <n v="1420"/>
    <s v="Loja Juninho Esporte "/>
    <s v="São Paulo"/>
    <m/>
    <s v="35030-210"/>
    <s v="Jadlog"/>
    <s v="PN Jadlog"/>
    <s v="2024-10-14 08:00:00Z"/>
    <s v="6bd"/>
    <s v="Faturado"/>
    <s v="2024-10-07 14:51:46Z"/>
    <s v="cpc"/>
    <s v="meta"/>
    <s v="[GE] [Vendas] Sazonais - Catálogo Adv "/>
    <x v="10"/>
    <s v="Pix"/>
    <n v="1"/>
    <n v="140.72"/>
    <n v="1"/>
    <n v="142807"/>
    <s v="/10/76/82/96/"/>
    <x v="15"/>
    <x v="15"/>
    <n v="6.99"/>
    <n v="4.72"/>
    <s v="4.72"/>
    <s v="/mini-protetor-facial-sunveg-5g/p"/>
    <m/>
    <m/>
    <m/>
    <m/>
    <s v="3.21"/>
    <n v="0"/>
    <s v="140.72"/>
    <s v="-67.77"/>
    <s v="Cupom dia da Natureza, A Vista, Frete grátis, Frete grátis R$ 109,99"/>
    <m/>
    <m/>
    <s v="06367100008735"/>
    <s v="tfddmr"/>
    <m/>
    <s v="Piatan"/>
    <s v="Obsolete"/>
    <m/>
    <m/>
    <m/>
    <m/>
    <m/>
    <s v="pagarme"/>
    <m/>
    <n v="3354371888"/>
    <m/>
    <m/>
    <m/>
    <m/>
    <m/>
    <m/>
    <m/>
    <m/>
    <s v="2024-10-06 18:39:57Z"/>
    <m/>
    <m/>
    <s v="2009C1E850204D36A225E489E9E10117"/>
    <s v="3F6111A721DE41E39B0EF326EE0DD990"/>
    <m/>
    <n v="1"/>
    <m/>
    <s v="false"/>
    <n v="0"/>
    <s v="NA"/>
    <s v="NA"/>
    <s v="BRL"/>
    <m/>
    <s v="003002722"/>
    <s v="BRA"/>
    <s v="003002722"/>
    <m/>
    <s v="Faturado"/>
    <m/>
  </r>
  <r>
    <s v="Marketplace"/>
    <x v="301"/>
    <n v="513105"/>
    <d v="2024-10-06T00:00:00"/>
    <x v="299"/>
    <s v="Karla"/>
    <s v="Da Costa Ferraz Freitas"/>
    <s v="01344120601"/>
    <s v="karlaferraz81@hotmail.com"/>
    <n v="5533984146757"/>
    <s v="MG"/>
    <s v="Governador Valadares"/>
    <n v="5184752041896"/>
    <s v="residential"/>
    <s v="Karla Da Costa Ferraz Freitas"/>
    <s v="Avenida JK"/>
    <n v="1420"/>
    <s v="Loja Juninho Esporte "/>
    <s v="São Paulo"/>
    <m/>
    <s v="35030-210"/>
    <s v="Jadlog"/>
    <s v="PN Jadlog"/>
    <s v="2024-10-14 08:00:00Z"/>
    <s v="6bd"/>
    <s v="Faturado"/>
    <s v="2024-10-07 14:51:46Z"/>
    <s v="cpc"/>
    <s v="meta"/>
    <s v="[GE] [Vendas] Sazonais - Catálogo Adv "/>
    <x v="10"/>
    <s v="Pix"/>
    <n v="1"/>
    <n v="140.72"/>
    <n v="1"/>
    <n v="1110"/>
    <s v="/10/76/79/89/"/>
    <x v="3"/>
    <x v="3"/>
    <n v="21.9"/>
    <n v="14.78"/>
    <s v="14.78"/>
    <s v="/gel-dental-natural-de-hortela-com-gengibre-e-melaleuca-90g/p"/>
    <m/>
    <m/>
    <m/>
    <m/>
    <s v="3.21"/>
    <n v="0"/>
    <s v="140.72"/>
    <s v="-67.77"/>
    <s v="Cupom dia da Natureza, A Vista, Frete grátis, Frete grátis R$ 109,99"/>
    <m/>
    <m/>
    <s v="06367100008735"/>
    <s v="tfddmr"/>
    <m/>
    <s v="Piatan"/>
    <s v="Obsolete"/>
    <m/>
    <m/>
    <m/>
    <m/>
    <m/>
    <s v="pagarme"/>
    <m/>
    <n v="3354371888"/>
    <m/>
    <m/>
    <m/>
    <m/>
    <m/>
    <m/>
    <m/>
    <m/>
    <s v="2024-10-06 18:39:57Z"/>
    <m/>
    <m/>
    <s v="2009C1E850204D36A225E489E9E10117"/>
    <s v="3F6111A721DE41E39B0EF326EE0DD990"/>
    <m/>
    <n v="1"/>
    <m/>
    <s v="false"/>
    <n v="0"/>
    <s v="NA"/>
    <s v="NA"/>
    <s v="BRL"/>
    <m/>
    <s v="003002722"/>
    <s v="BRA"/>
    <s v="003002722"/>
    <m/>
    <s v="Faturado"/>
    <m/>
  </r>
  <r>
    <s v="Marketplace"/>
    <x v="301"/>
    <n v="513105"/>
    <d v="2024-10-06T00:00:00"/>
    <x v="299"/>
    <s v="Karla"/>
    <s v="Da Costa Ferraz Freitas"/>
    <s v="01344120601"/>
    <s v="karlaferraz81@hotmail.com"/>
    <n v="5533984146757"/>
    <s v="MG"/>
    <s v="Governador Valadares"/>
    <n v="5184752041896"/>
    <s v="residential"/>
    <s v="Karla Da Costa Ferraz Freitas"/>
    <s v="Avenida JK"/>
    <n v="1420"/>
    <s v="Loja Juninho Esporte "/>
    <s v="São Paulo"/>
    <m/>
    <s v="35030-210"/>
    <s v="Jadlog"/>
    <s v="PN Jadlog"/>
    <s v="2024-10-14 08:00:00Z"/>
    <s v="6bd"/>
    <s v="Faturado"/>
    <s v="2024-10-07 14:51:46Z"/>
    <s v="cpc"/>
    <s v="meta"/>
    <s v="[GE] [Vendas] Sazonais - Catálogo Adv "/>
    <x v="10"/>
    <s v="Pix"/>
    <n v="1"/>
    <n v="140.72"/>
    <n v="1"/>
    <n v="3101"/>
    <s v="/10/76/82/101/"/>
    <x v="46"/>
    <x v="46"/>
    <n v="49.9"/>
    <n v="33.68"/>
    <s v="33.68"/>
    <s v="/gel-esfoliante-facial-piatan-detox-80g/p"/>
    <m/>
    <m/>
    <m/>
    <m/>
    <s v="3.21"/>
    <n v="0"/>
    <s v="140.72"/>
    <s v="-67.77"/>
    <s v="Cupom dia da Natureza, A Vista, Frete grátis, Frete grátis R$ 109,99"/>
    <m/>
    <m/>
    <s v="06367100008735"/>
    <s v="tfddmr"/>
    <m/>
    <s v="Piatan"/>
    <s v="Obsolete"/>
    <m/>
    <m/>
    <m/>
    <m/>
    <m/>
    <s v="pagarme"/>
    <m/>
    <n v="3354371888"/>
    <m/>
    <m/>
    <m/>
    <m/>
    <m/>
    <m/>
    <m/>
    <m/>
    <s v="2024-10-06 18:39:57Z"/>
    <m/>
    <m/>
    <s v="2009C1E850204D36A225E489E9E10117"/>
    <s v="3F6111A721DE41E39B0EF326EE0DD990"/>
    <m/>
    <n v="1"/>
    <m/>
    <s v="false"/>
    <n v="0"/>
    <s v="NA"/>
    <s v="NA"/>
    <s v="BRL"/>
    <m/>
    <s v="003002722"/>
    <s v="BRA"/>
    <s v="003002722"/>
    <m/>
    <s v="Faturado"/>
    <m/>
  </r>
  <r>
    <s v="Marketplace"/>
    <x v="302"/>
    <n v="512647"/>
    <d v="2024-10-03T00:00:00"/>
    <x v="300"/>
    <s v="Hethiza"/>
    <s v="Masson"/>
    <n v="29982583875"/>
    <s v="hethiza@gmail.com"/>
    <n v="5511984880958"/>
    <s v="SP"/>
    <s v="São Paulo"/>
    <n v="5183866135641"/>
    <s v="residential"/>
    <s v="Hethiza Masson"/>
    <s v="Avenida Doutor Mário Vilas Boas Rodrigues"/>
    <n v="175"/>
    <s v="Apto 101 ph"/>
    <s v="Jardim Dom Bosco"/>
    <m/>
    <s v="04757-020"/>
    <s v="Jadlog"/>
    <s v="PN Jadlog"/>
    <s v="2024-10-08 08:41:23Z"/>
    <s v="3bd"/>
    <s v="Faturado"/>
    <s v="2024-10-04 15:30:01Z"/>
    <m/>
    <m/>
    <m/>
    <x v="2"/>
    <s v="Visa"/>
    <n v="3"/>
    <n v="137.24"/>
    <n v="2"/>
    <n v="1403"/>
    <s v="/10/76/79/88/"/>
    <x v="19"/>
    <x v="19"/>
    <n v="29.9"/>
    <n v="29"/>
    <n v="58"/>
    <s v="/desodorante-roll-on-feminino-75ml/p"/>
    <m/>
    <m/>
    <m/>
    <m/>
    <s v="7.85"/>
    <n v="0"/>
    <s v="137.24"/>
    <s v="-4.26"/>
    <s v="Livelo, Frete grátis R$ 109,99"/>
    <m/>
    <m/>
    <s v="06367100008716"/>
    <s v="tfddmr"/>
    <m/>
    <s v="Piatan"/>
    <s v="Obsolete"/>
    <m/>
    <m/>
    <m/>
    <m/>
    <m/>
    <s v="pagarme"/>
    <n v="164425"/>
    <n v="3335604482"/>
    <n v="3335604482"/>
    <n v="498408"/>
    <n v="2419"/>
    <m/>
    <m/>
    <m/>
    <m/>
    <m/>
    <s v="2024-10-03 08:41:23Z"/>
    <m/>
    <m/>
    <s v="3FB9DAF77B0542438B47E7BAD77F4DB8"/>
    <s v="CA900478757B43EEBE177F310D4200C5"/>
    <m/>
    <n v="1"/>
    <m/>
    <s v="false"/>
    <n v="0"/>
    <s v="NA"/>
    <s v="NA"/>
    <s v="BRL"/>
    <m/>
    <s v="003002685"/>
    <s v="BRA"/>
    <s v="003002685"/>
    <m/>
    <s v="Faturado"/>
    <m/>
  </r>
  <r>
    <s v="Marketplace"/>
    <x v="302"/>
    <n v="512647"/>
    <d v="2024-10-03T00:00:00"/>
    <x v="300"/>
    <s v="Hethiza"/>
    <s v="Masson"/>
    <n v="29982583875"/>
    <s v="hethiza@gmail.com"/>
    <n v="5511984880958"/>
    <s v="SP"/>
    <s v="São Paulo"/>
    <n v="5183866135641"/>
    <s v="residential"/>
    <s v="Hethiza Masson"/>
    <s v="Avenida Doutor Mário Vilas Boas Rodrigues"/>
    <n v="175"/>
    <s v="Apto 101 ph"/>
    <s v="Jardim Dom Bosco"/>
    <m/>
    <s v="04757-020"/>
    <s v="Jadlog"/>
    <s v="PN Jadlog"/>
    <s v="2024-10-08 08:41:23Z"/>
    <s v="3bd"/>
    <s v="Faturado"/>
    <s v="2024-10-04 15:30:01Z"/>
    <m/>
    <m/>
    <m/>
    <x v="2"/>
    <s v="Visa"/>
    <n v="3"/>
    <n v="137.24"/>
    <n v="2"/>
    <n v="1603"/>
    <s v="/10/76/79/88/"/>
    <x v="10"/>
    <x v="10"/>
    <n v="29.9"/>
    <n v="29"/>
    <n v="58"/>
    <s v="/desodorante-roll-on-unissex-75ml/p"/>
    <m/>
    <m/>
    <m/>
    <m/>
    <s v="7.86"/>
    <n v="0"/>
    <s v="137.24"/>
    <s v="-4.26"/>
    <s v="Livelo, Frete grátis R$ 109,99"/>
    <m/>
    <m/>
    <s v="06367100008716"/>
    <s v="tfddmr"/>
    <m/>
    <s v="Piatan"/>
    <s v="Obsolete"/>
    <m/>
    <m/>
    <m/>
    <m/>
    <m/>
    <s v="pagarme"/>
    <n v="164425"/>
    <n v="3335604482"/>
    <n v="3335604482"/>
    <n v="498408"/>
    <n v="2419"/>
    <m/>
    <m/>
    <m/>
    <m/>
    <m/>
    <s v="2024-10-03 08:41:23Z"/>
    <m/>
    <m/>
    <s v="3FB9DAF77B0542438B47E7BAD77F4DB8"/>
    <s v="CA900478757B43EEBE177F310D4200C5"/>
    <m/>
    <n v="1"/>
    <m/>
    <s v="false"/>
    <n v="0"/>
    <s v="NA"/>
    <s v="NA"/>
    <s v="BRL"/>
    <m/>
    <s v="003002685"/>
    <s v="BRA"/>
    <s v="003002685"/>
    <m/>
    <s v="Faturado"/>
    <m/>
  </r>
  <r>
    <s v="Marketplace"/>
    <x v="302"/>
    <n v="512647"/>
    <d v="2024-10-03T00:00:00"/>
    <x v="300"/>
    <s v="Hethiza"/>
    <s v="Masson"/>
    <n v="29982583875"/>
    <s v="hethiza@gmail.com"/>
    <n v="5511984880958"/>
    <s v="SP"/>
    <s v="São Paulo"/>
    <n v="5183866135641"/>
    <s v="residential"/>
    <s v="Hethiza Masson"/>
    <s v="Avenida Doutor Mário Vilas Boas Rodrigues"/>
    <n v="175"/>
    <s v="Apto 101 ph"/>
    <s v="Jardim Dom Bosco"/>
    <m/>
    <s v="04757-020"/>
    <s v="Jadlog"/>
    <s v="PN Jadlog"/>
    <s v="2024-10-08 08:41:23Z"/>
    <s v="3bd"/>
    <s v="Faturado"/>
    <s v="2024-10-04 15:30:01Z"/>
    <m/>
    <m/>
    <m/>
    <x v="2"/>
    <s v="Visa"/>
    <n v="3"/>
    <n v="137.24"/>
    <n v="1"/>
    <n v="1006"/>
    <s v="/10/76/79/89/"/>
    <x v="2"/>
    <x v="2"/>
    <n v="21.9"/>
    <n v="21.24"/>
    <s v="21.24"/>
    <s v="/gel-dental-natural-de-roma-e-melaleuca-90g/p"/>
    <m/>
    <m/>
    <m/>
    <m/>
    <s v="3.88"/>
    <n v="0"/>
    <s v="137.24"/>
    <s v="-4.26"/>
    <s v="Livelo, Frete grátis R$ 109,99"/>
    <m/>
    <m/>
    <s v="06367100008716"/>
    <s v="tfddmr"/>
    <m/>
    <s v="Piatan"/>
    <s v="Obsolete"/>
    <m/>
    <m/>
    <m/>
    <m/>
    <m/>
    <s v="pagarme"/>
    <n v="164425"/>
    <n v="3335604482"/>
    <n v="3335604482"/>
    <n v="498408"/>
    <n v="2419"/>
    <m/>
    <m/>
    <m/>
    <m/>
    <m/>
    <s v="2024-10-03 08:41:23Z"/>
    <m/>
    <m/>
    <s v="3FB9DAF77B0542438B47E7BAD77F4DB8"/>
    <s v="CA900478757B43EEBE177F310D4200C5"/>
    <m/>
    <n v="1"/>
    <m/>
    <s v="false"/>
    <n v="0"/>
    <s v="NA"/>
    <s v="NA"/>
    <s v="BRL"/>
    <m/>
    <s v="003002685"/>
    <s v="BRA"/>
    <s v="003002685"/>
    <m/>
    <s v="Faturado"/>
    <m/>
  </r>
  <r>
    <s v="Marketplace"/>
    <x v="303"/>
    <n v="513083"/>
    <d v="2024-10-06T00:00:00"/>
    <x v="301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 "/>
    <n v="55"/>
    <m/>
    <s v="Centro"/>
    <m/>
    <s v="58900-000"/>
    <s v="Jadlog"/>
    <s v="PN Jadlog2"/>
    <s v="2024-10-21 08:00:00Z"/>
    <s v="11bd"/>
    <s v="Faturado"/>
    <s v="2024-10-07 14:51:45Z"/>
    <m/>
    <m/>
    <m/>
    <x v="2"/>
    <s v="Visa"/>
    <n v="5"/>
    <n v="366.16"/>
    <n v="1"/>
    <n v="142793"/>
    <s v="/10/76/78/100/"/>
    <x v="16"/>
    <x v="16"/>
    <n v="62.9"/>
    <n v="61.01"/>
    <s v="61.01"/>
    <s v="/shampoo-de-rambutan-biotina-300ml/p"/>
    <m/>
    <m/>
    <m/>
    <m/>
    <s v="0.06"/>
    <n v="0"/>
    <s v="366.16"/>
    <s v="-11.34"/>
    <s v="Livelo, Frete grátis, Frete grátis R$ 109,99"/>
    <m/>
    <m/>
    <s v="06367100008734"/>
    <s v="tfddmr"/>
    <m/>
    <s v="Piatan"/>
    <s v="Obsolete"/>
    <m/>
    <m/>
    <m/>
    <m/>
    <m/>
    <s v="pagarme"/>
    <n v="604116"/>
    <n v="3353763053"/>
    <n v="3353763053"/>
    <n v="406669"/>
    <n v="6413"/>
    <m/>
    <m/>
    <m/>
    <m/>
    <m/>
    <s v="2024-10-06 16:10:43Z"/>
    <m/>
    <m/>
    <s v="43DAB92D7DF642099CBC79E079D9B884"/>
    <s v="051CB5F7569B45CF87D01B7CACCDDCAA"/>
    <m/>
    <n v="1"/>
    <m/>
    <s v="false"/>
    <n v="0"/>
    <s v="NA"/>
    <s v="NA"/>
    <s v="BRL"/>
    <m/>
    <s v="003002721"/>
    <s v="BRA"/>
    <s v="003002721"/>
    <m/>
    <s v="Faturado"/>
    <m/>
  </r>
  <r>
    <s v="Marketplace"/>
    <x v="303"/>
    <n v="513083"/>
    <d v="2024-10-06T00:00:00"/>
    <x v="301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 "/>
    <n v="55"/>
    <m/>
    <s v="Centro"/>
    <m/>
    <s v="58900-000"/>
    <s v="Jadlog"/>
    <s v="PN Jadlog2"/>
    <s v="2024-10-21 08:00:00Z"/>
    <s v="11bd"/>
    <s v="Faturado"/>
    <s v="2024-10-07 14:51:45Z"/>
    <m/>
    <m/>
    <m/>
    <x v="2"/>
    <s v="Visa"/>
    <n v="5"/>
    <n v="366.16"/>
    <n v="1"/>
    <n v="142796"/>
    <s v="/10/76/79/87/"/>
    <x v="0"/>
    <x v="0"/>
    <n v="34.9"/>
    <n v="33.85"/>
    <s v="33.85"/>
    <s v="/sabonete-liquido-intimo-oleo-de-coco-aloe-vera-150-ml/p"/>
    <m/>
    <m/>
    <m/>
    <m/>
    <s v="0.05"/>
    <n v="0"/>
    <s v="366.16"/>
    <s v="-11.34"/>
    <s v="Livelo, Frete grátis, Frete grátis R$ 109,99"/>
    <m/>
    <m/>
    <s v="06367100008734"/>
    <s v="tfddmr"/>
    <m/>
    <s v="Piatan"/>
    <s v="Obsolete"/>
    <m/>
    <m/>
    <m/>
    <m/>
    <m/>
    <s v="pagarme"/>
    <n v="604116"/>
    <n v="3353763053"/>
    <n v="3353763053"/>
    <n v="406669"/>
    <n v="6413"/>
    <m/>
    <m/>
    <m/>
    <m/>
    <m/>
    <s v="2024-10-06 16:10:43Z"/>
    <m/>
    <m/>
    <s v="43DAB92D7DF642099CBC79E079D9B884"/>
    <s v="051CB5F7569B45CF87D01B7CACCDDCAA"/>
    <m/>
    <n v="1"/>
    <m/>
    <s v="false"/>
    <n v="0"/>
    <s v="NA"/>
    <s v="NA"/>
    <s v="BRL"/>
    <m/>
    <s v="003002721"/>
    <s v="BRA"/>
    <s v="003002721"/>
    <m/>
    <s v="Faturado"/>
    <m/>
  </r>
  <r>
    <s v="Marketplace"/>
    <x v="303"/>
    <n v="513083"/>
    <d v="2024-10-06T00:00:00"/>
    <x v="301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 "/>
    <n v="55"/>
    <m/>
    <s v="Centro"/>
    <m/>
    <s v="58900-000"/>
    <s v="Jadlog"/>
    <s v="PN Jadlog2"/>
    <s v="2024-10-21 08:00:00Z"/>
    <s v="11bd"/>
    <s v="Faturado"/>
    <s v="2024-10-07 14:51:45Z"/>
    <m/>
    <m/>
    <m/>
    <x v="2"/>
    <s v="Visa"/>
    <n v="5"/>
    <n v="366.16"/>
    <n v="1"/>
    <n v="142817"/>
    <s v="/10/76/80/92/"/>
    <x v="5"/>
    <x v="5"/>
    <n v="99.9"/>
    <n v="96.9"/>
    <s v="96.9"/>
    <s v="/deo-colonia-splash-cereja-do-cerrado-120ml/p"/>
    <m/>
    <m/>
    <m/>
    <m/>
    <s v="27.98"/>
    <n v="0"/>
    <s v="366.16"/>
    <s v="-11.34"/>
    <s v="Livelo, Frete grátis, Frete grátis R$ 109,99"/>
    <m/>
    <m/>
    <s v="06367100008734"/>
    <s v="tfddmr"/>
    <m/>
    <s v="Piatan"/>
    <s v="Obsolete"/>
    <m/>
    <m/>
    <m/>
    <m/>
    <m/>
    <s v="pagarme"/>
    <n v="604116"/>
    <n v="3353763053"/>
    <n v="3353763053"/>
    <n v="406669"/>
    <n v="6413"/>
    <m/>
    <m/>
    <m/>
    <m/>
    <m/>
    <s v="2024-10-06 16:10:43Z"/>
    <m/>
    <m/>
    <s v="43DAB92D7DF642099CBC79E079D9B884"/>
    <s v="051CB5F7569B45CF87D01B7CACCDDCAA"/>
    <m/>
    <n v="1"/>
    <m/>
    <s v="false"/>
    <n v="0"/>
    <s v="NA"/>
    <s v="NA"/>
    <s v="BRL"/>
    <m/>
    <s v="003002721"/>
    <s v="BRA"/>
    <s v="003002721"/>
    <m/>
    <s v="Faturado"/>
    <m/>
  </r>
  <r>
    <s v="Marketplace"/>
    <x v="303"/>
    <n v="513083"/>
    <d v="2024-10-06T00:00:00"/>
    <x v="301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 "/>
    <n v="55"/>
    <m/>
    <s v="Centro"/>
    <m/>
    <s v="58900-000"/>
    <s v="Jadlog"/>
    <s v="PN Jadlog2"/>
    <s v="2024-10-21 08:00:00Z"/>
    <s v="11bd"/>
    <s v="Faturado"/>
    <s v="2024-10-07 14:51:45Z"/>
    <m/>
    <m/>
    <m/>
    <x v="2"/>
    <s v="Visa"/>
    <n v="5"/>
    <n v="366.16"/>
    <n v="1"/>
    <n v="142819"/>
    <s v="/10/76/82/102/"/>
    <x v="39"/>
    <x v="39"/>
    <n v="129.9"/>
    <n v="126"/>
    <n v="126"/>
    <s v="/serum-diurno-resveratrol-30ml/p"/>
    <m/>
    <m/>
    <m/>
    <m/>
    <s v="0.05"/>
    <n v="0"/>
    <s v="366.16"/>
    <s v="-11.34"/>
    <s v="Livelo, Frete grátis, Frete grátis R$ 109,99"/>
    <m/>
    <m/>
    <s v="06367100008734"/>
    <s v="tfddmr"/>
    <m/>
    <s v="Piatan"/>
    <s v="Obsolete"/>
    <m/>
    <m/>
    <m/>
    <m/>
    <m/>
    <s v="pagarme"/>
    <n v="604116"/>
    <n v="3353763053"/>
    <n v="3353763053"/>
    <n v="406669"/>
    <n v="6413"/>
    <m/>
    <m/>
    <m/>
    <m/>
    <m/>
    <s v="2024-10-06 16:10:43Z"/>
    <m/>
    <m/>
    <s v="43DAB92D7DF642099CBC79E079D9B884"/>
    <s v="051CB5F7569B45CF87D01B7CACCDDCAA"/>
    <m/>
    <n v="1"/>
    <m/>
    <s v="false"/>
    <n v="0"/>
    <s v="NA"/>
    <s v="NA"/>
    <s v="BRL"/>
    <m/>
    <s v="003002721"/>
    <s v="BRA"/>
    <s v="003002721"/>
    <m/>
    <s v="Faturado"/>
    <m/>
  </r>
  <r>
    <s v="Marketplace"/>
    <x v="303"/>
    <n v="513083"/>
    <d v="2024-10-06T00:00:00"/>
    <x v="301"/>
    <s v="Marivalda"/>
    <s v="Roberto Gomes"/>
    <n v="83941568434"/>
    <s v="marivalda_rg@hotmail.com"/>
    <n v="5583999154592"/>
    <s v="PB"/>
    <s v="Cajazeiras"/>
    <n v="8640506137165"/>
    <s v="residential"/>
    <s v="marinalva Roberto Gomes"/>
    <s v="Rua Dr. Aprígio de Sá "/>
    <n v="55"/>
    <m/>
    <s v="Centro"/>
    <m/>
    <s v="58900-000"/>
    <s v="Jadlog"/>
    <s v="PN Jadlog2"/>
    <s v="2024-10-21 08:00:00Z"/>
    <s v="11bd"/>
    <s v="Faturado"/>
    <s v="2024-10-07 14:51:45Z"/>
    <m/>
    <m/>
    <m/>
    <x v="2"/>
    <s v="Visa"/>
    <n v="5"/>
    <n v="366.16"/>
    <n v="1"/>
    <n v="2201"/>
    <s v="/10/76/78/223/"/>
    <x v="17"/>
    <x v="17"/>
    <n v="49.9"/>
    <n v="48.4"/>
    <s v="48.4"/>
    <s v="/shampoo-hidrata-para-cabelos-ressecados-e-com-quimica-300ml/p"/>
    <m/>
    <m/>
    <m/>
    <m/>
    <s v="0.05"/>
    <n v="0"/>
    <s v="366.16"/>
    <s v="-11.34"/>
    <s v="Livelo, Frete grátis, Frete grátis R$ 109,99"/>
    <m/>
    <m/>
    <s v="06367100008734"/>
    <s v="tfddmr"/>
    <m/>
    <s v="Piatan"/>
    <s v="Obsolete"/>
    <m/>
    <m/>
    <m/>
    <m/>
    <m/>
    <s v="pagarme"/>
    <n v="604116"/>
    <n v="3353763053"/>
    <n v="3353763053"/>
    <n v="406669"/>
    <n v="6413"/>
    <m/>
    <m/>
    <m/>
    <m/>
    <m/>
    <s v="2024-10-06 16:10:43Z"/>
    <m/>
    <m/>
    <s v="43DAB92D7DF642099CBC79E079D9B884"/>
    <s v="051CB5F7569B45CF87D01B7CACCDDCAA"/>
    <m/>
    <n v="1"/>
    <m/>
    <s v="false"/>
    <n v="0"/>
    <s v="NA"/>
    <s v="NA"/>
    <s v="BRL"/>
    <m/>
    <s v="003002721"/>
    <s v="BRA"/>
    <s v="003002721"/>
    <m/>
    <s v="Faturado"/>
    <m/>
  </r>
  <r>
    <s v="Marketplace"/>
    <x v="304"/>
    <n v="512645"/>
    <d v="2024-10-03T00:00:00"/>
    <x v="302"/>
    <s v="Vanessa"/>
    <s v="Santos"/>
    <s v="09445789776"/>
    <s v="vssantos008@gmail.com"/>
    <n v="5521996791827"/>
    <s v="SC"/>
    <s v="Blumenau"/>
    <n v="5164561734240"/>
    <s v="residential"/>
    <s v="Vanessa Santos"/>
    <s v="Rua Theodoro Lueders"/>
    <n v="105"/>
    <s v="Apto 703"/>
    <s v="Escola Agrícola"/>
    <m/>
    <s v="89031-490"/>
    <s v="Jadlog"/>
    <s v="PN Jadlog2"/>
    <s v="2024-10-10 08:24:13Z"/>
    <s v="5bd"/>
    <s v="Faturado"/>
    <s v="2024-10-04 15:30:04Z"/>
    <s v="email"/>
    <s v="fidelizarmais"/>
    <s v="saldodepontos"/>
    <x v="10"/>
    <s v="Pix"/>
    <n v="1"/>
    <n v="64.38"/>
    <n v="1"/>
    <n v="142806"/>
    <s v="/10/76/81/"/>
    <x v="22"/>
    <x v="22"/>
    <n v="59.8"/>
    <n v="40.369999999999997"/>
    <s v="40.37"/>
    <s v="/duo-sabonete-liquido-intimo-com-aloe-vera-150-ml/p"/>
    <m/>
    <m/>
    <m/>
    <m/>
    <s v="24.01"/>
    <s v="24.01"/>
    <s v="64.38"/>
    <s v="-19.43"/>
    <s v="Cupom dia da Natureza, A Vista"/>
    <m/>
    <m/>
    <s v="06367100008717"/>
    <s v="tfddmr"/>
    <m/>
    <s v="Piatan"/>
    <s v="Obsolete"/>
    <m/>
    <m/>
    <m/>
    <m/>
    <m/>
    <s v="pagarme"/>
    <m/>
    <n v="3335539382"/>
    <m/>
    <m/>
    <m/>
    <m/>
    <m/>
    <m/>
    <m/>
    <m/>
    <s v="2024-10-03 08:24:15Z"/>
    <m/>
    <m/>
    <s v="0BD670118E5140B794E91764EB6B45A2"/>
    <s v="C9AEDCA33B5641A0B8FEC9BB83C0C71D"/>
    <m/>
    <n v="1"/>
    <m/>
    <s v="false"/>
    <n v="0"/>
    <s v="NA"/>
    <s v="NA"/>
    <s v="BRL"/>
    <m/>
    <s v="003002686"/>
    <s v="BRA"/>
    <s v="003002686"/>
    <m/>
    <s v="Faturado"/>
    <m/>
  </r>
  <r>
    <s v="Marketplace"/>
    <x v="305"/>
    <n v="513077"/>
    <d v="2024-10-06T00:00:00"/>
    <x v="303"/>
    <s v="Shana"/>
    <s v="Panzera"/>
    <s v="00542711931"/>
    <s v="shanapanzera@gmail.com"/>
    <n v="5545999520043"/>
    <s v="PR"/>
    <s v="Toledo"/>
    <n v="5121023516637"/>
    <s v="residential"/>
    <s v="Shana Panzera"/>
    <s v="Avenida Maripá"/>
    <n v="6550"/>
    <s v="Academia"/>
    <s v="Jardim La Salle"/>
    <m/>
    <s v="85902-060"/>
    <s v="Jadlog"/>
    <s v="PN Jadlog2"/>
    <s v="2024-10-11 08:00:00Z"/>
    <s v="5bd"/>
    <s v="Faturado"/>
    <s v="2024-10-07 14:51:44Z"/>
    <s v="cpc_institucional"/>
    <s v="google"/>
    <m/>
    <x v="0"/>
    <s v="Mastercard"/>
    <n v="1"/>
    <n v="106.89"/>
    <n v="1"/>
    <n v="142817"/>
    <s v="/10/76/80/92/"/>
    <x v="5"/>
    <x v="5"/>
    <n v="99.9"/>
    <n v="99.9"/>
    <s v="99.9"/>
    <s v="/deo-colonia-splash-cereja-do-cerrado-120ml/p"/>
    <m/>
    <m/>
    <m/>
    <m/>
    <s v="26.16"/>
    <n v="0"/>
    <s v="106.89"/>
    <n v="0"/>
    <s v="Frete grátis"/>
    <m/>
    <m/>
    <s v="06367100008733"/>
    <s v="tfddmr"/>
    <m/>
    <s v="Piatan"/>
    <s v="Obsolete"/>
    <m/>
    <m/>
    <m/>
    <m/>
    <m/>
    <s v="pagarme"/>
    <s v="T16143"/>
    <n v="3353640986"/>
    <n v="3353640986"/>
    <n v="512267"/>
    <n v="7911"/>
    <m/>
    <m/>
    <m/>
    <m/>
    <m/>
    <s v="2024-10-06 15:40:53Z"/>
    <m/>
    <m/>
    <s v="E26DDA41EDA34F988CB3FB4EAA0D3449"/>
    <s v="6DC15C102BBC4302BE24A68E404A1D8A"/>
    <m/>
    <n v="1"/>
    <m/>
    <s v="false"/>
    <n v="0"/>
    <s v="NA"/>
    <s v="NA"/>
    <s v="BRL"/>
    <m/>
    <s v="003002720"/>
    <s v="BRA"/>
    <s v="003002720"/>
    <m/>
    <s v="Faturado"/>
    <m/>
  </r>
  <r>
    <s v="Marketplace"/>
    <x v="305"/>
    <n v="513077"/>
    <d v="2024-10-06T00:00:00"/>
    <x v="303"/>
    <s v="Shana"/>
    <s v="Panzera"/>
    <s v="00542711931"/>
    <s v="shanapanzera@gmail.com"/>
    <n v="5545999520043"/>
    <s v="PR"/>
    <s v="Toledo"/>
    <n v="5121023516637"/>
    <s v="residential"/>
    <s v="Shana Panzera"/>
    <s v="Avenida Maripá"/>
    <n v="6550"/>
    <s v="Academia"/>
    <s v="Jardim La Salle"/>
    <m/>
    <s v="85902-060"/>
    <s v="Jadlog"/>
    <s v="PN Jadlog2"/>
    <s v="2024-10-11 08:00:00Z"/>
    <s v="5bd"/>
    <s v="Faturado"/>
    <s v="2024-10-07 14:51:44Z"/>
    <s v="cpc_institucional"/>
    <s v="google"/>
    <m/>
    <x v="0"/>
    <s v="Mastercard"/>
    <n v="1"/>
    <n v="106.89"/>
    <n v="1"/>
    <n v="142807"/>
    <s v="/10/76/82/96/"/>
    <x v="15"/>
    <x v="15"/>
    <n v="6.99"/>
    <n v="6.99"/>
    <s v="6.99"/>
    <s v="/mini-protetor-facial-sunveg-5g/p"/>
    <m/>
    <m/>
    <m/>
    <m/>
    <s v="0.05"/>
    <n v="0"/>
    <s v="106.89"/>
    <n v="0"/>
    <s v="Frete grátis"/>
    <m/>
    <m/>
    <s v="06367100008733"/>
    <s v="tfddmr"/>
    <m/>
    <s v="Piatan"/>
    <s v="Obsolete"/>
    <m/>
    <m/>
    <m/>
    <m/>
    <m/>
    <s v="pagarme"/>
    <s v="T16143"/>
    <n v="3353640986"/>
    <n v="3353640986"/>
    <n v="512267"/>
    <n v="7911"/>
    <m/>
    <m/>
    <m/>
    <m/>
    <m/>
    <s v="2024-10-06 15:40:53Z"/>
    <m/>
    <m/>
    <s v="E26DDA41EDA34F988CB3FB4EAA0D3449"/>
    <s v="6DC15C102BBC4302BE24A68E404A1D8A"/>
    <m/>
    <n v="1"/>
    <m/>
    <s v="false"/>
    <n v="0"/>
    <s v="NA"/>
    <s v="NA"/>
    <s v="BRL"/>
    <m/>
    <s v="003002720"/>
    <s v="BRA"/>
    <s v="003002720"/>
    <m/>
    <s v="Faturado"/>
    <m/>
  </r>
  <r>
    <s v="Marketplace"/>
    <x v="306"/>
    <n v="512643"/>
    <d v="2024-10-03T00:00:00"/>
    <x v="304"/>
    <s v="Renata"/>
    <s v="Sanches"/>
    <s v="09110726837"/>
    <s v="rersanches7@gmail.com"/>
    <n v="5511968651543"/>
    <s v="SP"/>
    <s v="São Paulo"/>
    <n v="5159002593183"/>
    <s v="residential"/>
    <s v="Renata Sanches"/>
    <s v="Rua Piauí"/>
    <n v="471"/>
    <s v="Apto 14B"/>
    <s v="Higienópolis"/>
    <m/>
    <s v="01241-001"/>
    <s v="Jadlog"/>
    <s v="PN Jadlog"/>
    <s v="2024-10-08 08:00:00Z"/>
    <s v="3bd"/>
    <s v="Faturado"/>
    <s v="2024-10-04 15:29:58Z"/>
    <s v="cpc"/>
    <s v="meta"/>
    <s v="[GE] [Vendas] Sazonais Estático - Full Adv+"/>
    <x v="0"/>
    <s v="Pix"/>
    <n v="1"/>
    <n v="134.82"/>
    <n v="1"/>
    <n v="142794"/>
    <s v="/10/76/79/86/"/>
    <x v="56"/>
    <x v="56"/>
    <n v="69.900000000000006"/>
    <n v="62.91"/>
    <s v="62.91"/>
    <s v="/manteiga-corporal-hidrata-200g/p"/>
    <m/>
    <m/>
    <m/>
    <m/>
    <s v="9.83"/>
    <n v="0"/>
    <s v="134.82"/>
    <s v="-14.98"/>
    <s v="A Vista, Frete grátis R$ 109,99"/>
    <m/>
    <m/>
    <s v="06367100008715"/>
    <s v="tfddmr"/>
    <m/>
    <s v="Piatan"/>
    <s v="Obsolete"/>
    <m/>
    <m/>
    <m/>
    <m/>
    <m/>
    <s v="pagarme"/>
    <m/>
    <n v="3335388389"/>
    <m/>
    <m/>
    <m/>
    <m/>
    <m/>
    <m/>
    <m/>
    <m/>
    <s v="2024-10-03 07:28:15Z"/>
    <m/>
    <m/>
    <s v="C966DABCB57C422CACD563A118535463"/>
    <s v="1A554751F5D047F585A89AD0F225C190"/>
    <m/>
    <n v="1"/>
    <m/>
    <s v="false"/>
    <n v="0"/>
    <s v="NA"/>
    <s v="NA"/>
    <s v="BRL"/>
    <m/>
    <s v="003002684"/>
    <s v="BRA"/>
    <s v="003002684"/>
    <m/>
    <s v="Faturado"/>
    <m/>
  </r>
  <r>
    <s v="Marketplace"/>
    <x v="306"/>
    <n v="512643"/>
    <d v="2024-10-03T00:00:00"/>
    <x v="304"/>
    <s v="Renata"/>
    <s v="Sanches"/>
    <s v="09110726837"/>
    <s v="rersanches7@gmail.com"/>
    <n v="5511968651543"/>
    <s v="SP"/>
    <s v="São Paulo"/>
    <n v="5159002593183"/>
    <s v="residential"/>
    <s v="Renata Sanches"/>
    <s v="Rua Piauí"/>
    <n v="471"/>
    <s v="Apto 14B"/>
    <s v="Higienópolis"/>
    <m/>
    <s v="01241-001"/>
    <s v="Jadlog"/>
    <s v="PN Jadlog"/>
    <s v="2024-10-08 08:00:00Z"/>
    <s v="3bd"/>
    <s v="Faturado"/>
    <s v="2024-10-04 15:29:58Z"/>
    <s v="cpc"/>
    <s v="meta"/>
    <s v="[GE] [Vendas] Sazonais Estático - Full Adv+"/>
    <x v="0"/>
    <s v="Pix"/>
    <n v="1"/>
    <n v="134.82"/>
    <n v="1"/>
    <n v="142810"/>
    <s v="/10/76/98/103/"/>
    <x v="34"/>
    <x v="34"/>
    <n v="79.900000000000006"/>
    <n v="71.91"/>
    <s v="71.91"/>
    <s v="/balm-de-tratamento-labial-ucuuba-3-80g/p"/>
    <m/>
    <m/>
    <m/>
    <m/>
    <s v="9.82"/>
    <n v="0"/>
    <s v="134.82"/>
    <s v="-14.98"/>
    <s v="A Vista, Frete grátis R$ 109,99"/>
    <m/>
    <m/>
    <s v="06367100008715"/>
    <s v="tfddmr"/>
    <m/>
    <s v="Piatan"/>
    <s v="Obsolete"/>
    <m/>
    <m/>
    <m/>
    <m/>
    <m/>
    <s v="pagarme"/>
    <m/>
    <n v="3335388389"/>
    <m/>
    <m/>
    <m/>
    <m/>
    <m/>
    <m/>
    <m/>
    <m/>
    <s v="2024-10-03 07:28:15Z"/>
    <m/>
    <m/>
    <s v="C966DABCB57C422CACD563A118535463"/>
    <s v="1A554751F5D047F585A89AD0F225C190"/>
    <m/>
    <n v="1"/>
    <m/>
    <s v="false"/>
    <n v="0"/>
    <s v="NA"/>
    <s v="NA"/>
    <s v="BRL"/>
    <m/>
    <s v="003002684"/>
    <s v="BRA"/>
    <s v="003002684"/>
    <m/>
    <s v="Faturado"/>
    <m/>
  </r>
  <r>
    <s v="Marketplace"/>
    <x v="307"/>
    <n v="513073"/>
    <d v="2024-10-06T00:00:00"/>
    <x v="305"/>
    <s v="Carlos Evandro"/>
    <s v="Ferst"/>
    <n v="25945585831"/>
    <s v="evandro1st@hotmail.com"/>
    <n v="5513997422278"/>
    <s v="SP"/>
    <s v="Santos"/>
    <n v="8592765702345"/>
    <s v="residential"/>
    <s v="Carlos Evandro Ferst"/>
    <s v="Rua Governador Pedro de Toledo"/>
    <n v="96"/>
    <n v="81"/>
    <s v="Boqueirão"/>
    <m/>
    <s v="11045-550"/>
    <s v="PAC"/>
    <s v="PN Correios PAC"/>
    <s v="2024-10-16 08:00:00Z"/>
    <s v="8bd"/>
    <s v="Faturado"/>
    <s v="2024-10-07 14:51:34Z"/>
    <s v="cpc_institucional"/>
    <s v="google"/>
    <m/>
    <x v="0"/>
    <s v="Mastercard"/>
    <n v="1"/>
    <n v="319.5"/>
    <n v="2"/>
    <n v="1205"/>
    <s v="/10/76/79/86/"/>
    <x v="8"/>
    <x v="8"/>
    <n v="39.9"/>
    <n v="39.9"/>
    <s v="79.8"/>
    <s v="/creme-para-as-maos-piatan-hidrata-50g/p"/>
    <m/>
    <m/>
    <m/>
    <m/>
    <s v="8.76"/>
    <n v="0"/>
    <s v="319.5"/>
    <n v="0"/>
    <s v="Frete grátis, Frete grátis R$ 109,99"/>
    <m/>
    <m/>
    <s v="AK525185587BR"/>
    <s v="tfddmr"/>
    <m/>
    <s v="Piatan"/>
    <s v="Obsolete"/>
    <m/>
    <m/>
    <m/>
    <m/>
    <m/>
    <s v="pagarme"/>
    <n v="282456"/>
    <n v="3353351236"/>
    <n v="3353351236"/>
    <n v="522840"/>
    <n v="7030"/>
    <m/>
    <m/>
    <m/>
    <m/>
    <m/>
    <s v="2024-10-06 14:28:27Z"/>
    <m/>
    <m/>
    <s v="3B302519325B483D80424723C533B2EC"/>
    <s v="2B19C73F07E24DBD9D2681C2F1EA29E4"/>
    <m/>
    <n v="1"/>
    <m/>
    <s v="false"/>
    <n v="0"/>
    <s v="NA"/>
    <s v="NA"/>
    <s v="BRL"/>
    <m/>
    <s v="003002711"/>
    <s v="BRA"/>
    <s v="003002711"/>
    <m/>
    <s v="Faturado"/>
    <m/>
  </r>
  <r>
    <s v="Marketplace"/>
    <x v="307"/>
    <n v="513073"/>
    <d v="2024-10-06T00:00:00"/>
    <x v="305"/>
    <s v="Carlos Evandro"/>
    <s v="Ferst"/>
    <n v="25945585831"/>
    <s v="evandro1st@hotmail.com"/>
    <n v="5513997422278"/>
    <s v="SP"/>
    <s v="Santos"/>
    <n v="8592765702345"/>
    <s v="residential"/>
    <s v="Carlos Evandro Ferst"/>
    <s v="Rua Governador Pedro de Toledo"/>
    <n v="96"/>
    <n v="81"/>
    <s v="Boqueirão"/>
    <m/>
    <s v="11045-550"/>
    <s v="PAC"/>
    <s v="PN Correios PAC"/>
    <s v="2024-10-16 08:00:00Z"/>
    <s v="8bd"/>
    <s v="Faturado"/>
    <s v="2024-10-07 14:51:34Z"/>
    <s v="cpc_institucional"/>
    <s v="google"/>
    <m/>
    <x v="0"/>
    <s v="Mastercard"/>
    <n v="1"/>
    <n v="319.5"/>
    <n v="3"/>
    <n v="3103"/>
    <s v="/10/76/82/101/"/>
    <x v="50"/>
    <x v="50"/>
    <n v="79.900000000000006"/>
    <n v="79.900000000000006"/>
    <s v="239.7"/>
    <s v="/polpa-hidratante-facial-detox-50g/p"/>
    <m/>
    <m/>
    <m/>
    <m/>
    <s v="13.14"/>
    <n v="0"/>
    <s v="319.5"/>
    <n v="0"/>
    <s v="Frete grátis, Frete grátis R$ 109,99"/>
    <m/>
    <m/>
    <s v="AK525185587BR"/>
    <s v="tfddmr"/>
    <m/>
    <s v="Piatan"/>
    <s v="Obsolete"/>
    <m/>
    <m/>
    <m/>
    <m/>
    <m/>
    <s v="pagarme"/>
    <n v="282456"/>
    <n v="3353351236"/>
    <n v="3353351236"/>
    <n v="522840"/>
    <n v="7030"/>
    <m/>
    <m/>
    <m/>
    <m/>
    <m/>
    <s v="2024-10-06 14:28:27Z"/>
    <m/>
    <m/>
    <s v="3B302519325B483D80424723C533B2EC"/>
    <s v="2B19C73F07E24DBD9D2681C2F1EA29E4"/>
    <m/>
    <n v="1"/>
    <m/>
    <s v="false"/>
    <n v="0"/>
    <s v="NA"/>
    <s v="NA"/>
    <s v="BRL"/>
    <m/>
    <s v="003002711"/>
    <s v="BRA"/>
    <s v="003002711"/>
    <m/>
    <s v="Faturado"/>
    <m/>
  </r>
  <r>
    <s v="Marketplace"/>
    <x v="308"/>
    <n v="512605"/>
    <d v="2024-10-02T00:00:00"/>
    <x v="306"/>
    <s v="Rita"/>
    <s v="Abreu"/>
    <s v="00726424757"/>
    <s v="ffberriel@gmail.com"/>
    <n v="5522998930761"/>
    <s v="RJ"/>
    <s v="Campos dos Goytacazes"/>
    <n v="5126459439198"/>
    <s v="residential"/>
    <s v="Rita Abreu"/>
    <s v="Rua José Américo Mota Peçanha"/>
    <n v="13"/>
    <s v="Casa 43"/>
    <s v="Parque Esplanada"/>
    <m/>
    <s v="28053-035"/>
    <s v="Jadlog"/>
    <s v="PN Jadlog"/>
    <s v="2024-10-09 08:00:00Z"/>
    <s v="5bd"/>
    <s v="Faturado"/>
    <s v="2024-10-03 15:17:18Z"/>
    <m/>
    <m/>
    <m/>
    <x v="2"/>
    <s v="Mastercard"/>
    <n v="2"/>
    <n v="127.44"/>
    <n v="6"/>
    <n v="1111"/>
    <s v="/10/76/79/89/"/>
    <x v="6"/>
    <x v="6"/>
    <n v="21.9"/>
    <n v="21.24"/>
    <s v="127.44"/>
    <s v="/gel-dental-natural-de-carvao-ativado-90g/p"/>
    <m/>
    <m/>
    <m/>
    <m/>
    <s v="20.72"/>
    <n v="0"/>
    <s v="127.44"/>
    <s v="-3.96"/>
    <s v="Livelo, Frete grátis R$ 109,99"/>
    <m/>
    <m/>
    <s v="06367100008713"/>
    <s v="tfddmr"/>
    <m/>
    <s v="Piatan"/>
    <s v="Obsolete"/>
    <m/>
    <m/>
    <m/>
    <m/>
    <m/>
    <s v="pagarme"/>
    <s v="GTCNXG"/>
    <n v="3334996706"/>
    <n v="3334996706"/>
    <n v="521433"/>
    <n v="4685"/>
    <m/>
    <m/>
    <m/>
    <m/>
    <m/>
    <s v="2024-10-02 22:57:49Z"/>
    <m/>
    <m/>
    <s v="752C22978E844B4382C78F0E9C4A2389"/>
    <s v="8C8FBE4644C042BFBBAEC2DCD275711E"/>
    <m/>
    <n v="1"/>
    <m/>
    <s v="false"/>
    <n v="0"/>
    <s v="NA"/>
    <s v="NA"/>
    <s v="BRL"/>
    <m/>
    <s v="003002673"/>
    <s v="BRA"/>
    <s v="003002673"/>
    <m/>
    <s v="Faturado"/>
    <m/>
  </r>
  <r>
    <s v="Marketplace"/>
    <x v="309"/>
    <n v="513065"/>
    <d v="2024-10-06T00:00:00"/>
    <x v="307"/>
    <s v="Morgana"/>
    <s v="Machado"/>
    <s v="02381134000"/>
    <s v="mog_machado@hotmail.com"/>
    <n v="5551999001591"/>
    <s v="RS"/>
    <s v="Charqueadas"/>
    <n v="5184687198186"/>
    <s v="residential"/>
    <s v="MORGANA DA SILVA MACHADO"/>
    <s v="Nucleo E 31"/>
    <n v="84"/>
    <s v="Caixa postal 23"/>
    <s v="Vila Piratini "/>
    <m/>
    <s v="96745-000"/>
    <s v="PAC"/>
    <s v="PN Correios PAC"/>
    <s v="2024-10-17 08:00:00Z"/>
    <s v="9bd"/>
    <s v="Faturado"/>
    <s v="2024-10-07 14:51:33Z"/>
    <s v="cpc"/>
    <s v="google"/>
    <m/>
    <x v="0"/>
    <s v="Pix"/>
    <n v="1"/>
    <n v="107.64"/>
    <n v="4"/>
    <n v="1603"/>
    <s v="/10/76/79/88/"/>
    <x v="10"/>
    <x v="10"/>
    <n v="29.9"/>
    <n v="26.91"/>
    <s v="107.64"/>
    <s v="/desodorante-roll-on-unissex-75ml/p"/>
    <m/>
    <m/>
    <m/>
    <m/>
    <s v="26.28"/>
    <n v="0"/>
    <s v="107.64"/>
    <s v="-11.96"/>
    <s v="A Vista, Frete grátis"/>
    <m/>
    <m/>
    <s v="AK525184269BR"/>
    <s v="tfddmr"/>
    <m/>
    <s v="Piatan"/>
    <s v="Obsolete"/>
    <m/>
    <m/>
    <m/>
    <m/>
    <m/>
    <s v="pagarme"/>
    <m/>
    <n v="3352860134"/>
    <m/>
    <m/>
    <m/>
    <m/>
    <m/>
    <m/>
    <m/>
    <m/>
    <s v="2024-10-06 12:41:03Z"/>
    <m/>
    <m/>
    <s v="8410CFA28F5342E88C510480E29DE7A2"/>
    <s v="39D4A864BCC64D86B25D29FF7EF2E308"/>
    <m/>
    <n v="1"/>
    <m/>
    <s v="false"/>
    <n v="0"/>
    <s v="NA"/>
    <s v="NA"/>
    <s v="BRL"/>
    <m/>
    <s v="003002710"/>
    <s v="BRA"/>
    <s v="003002710"/>
    <m/>
    <s v="Faturado"/>
    <m/>
  </r>
  <r>
    <s v="Marketplace"/>
    <x v="310"/>
    <n v="512593"/>
    <d v="2024-10-02T00:00:00"/>
    <x v="308"/>
    <s v="Gabriela"/>
    <s v="Pasqualotto"/>
    <n v="41280444827"/>
    <s v="turi_gabriela@hotmail.com"/>
    <n v="5512991244337"/>
    <s v="SP"/>
    <s v="Pindamonhangaba"/>
    <n v="5124892163106"/>
    <s v="residential"/>
    <s v="Gabriela Pasqualotto"/>
    <s v="Avenida Coronel Fernando Prestes"/>
    <n v="212"/>
    <s v="Minuano"/>
    <s v="Centro"/>
    <m/>
    <s v="12400-240"/>
    <s v="PAC"/>
    <s v="PN Correios PAC"/>
    <s v="2024-10-11 08:00:00Z"/>
    <s v="7bd"/>
    <s v="Faturado"/>
    <s v="2024-10-03 15:33:18Z"/>
    <m/>
    <m/>
    <m/>
    <x v="2"/>
    <s v="Mastercard"/>
    <n v="1"/>
    <n v="296.22000000000003"/>
    <n v="2"/>
    <n v="3102"/>
    <s v="/10/76/82/101/"/>
    <x v="28"/>
    <x v="28"/>
    <n v="49.9"/>
    <n v="48.4"/>
    <s v="96.8"/>
    <s v="/espuma-de-limpeza-facial-piatan-detox-110ml/p"/>
    <m/>
    <m/>
    <m/>
    <m/>
    <s v="7.33"/>
    <n v="0"/>
    <s v="296.22"/>
    <s v="-9.18"/>
    <s v="Livelo, Frete grátis R$ 109,99"/>
    <m/>
    <m/>
    <s v="AK511714474BR"/>
    <s v="tfddmr"/>
    <m/>
    <s v="Piatan"/>
    <s v="Obsolete"/>
    <m/>
    <m/>
    <m/>
    <m/>
    <m/>
    <s v="pagarme"/>
    <s v="039329"/>
    <n v="3334901658"/>
    <n v="3334901658"/>
    <n v="531249"/>
    <n v="7720"/>
    <m/>
    <m/>
    <m/>
    <m/>
    <m/>
    <s v="2024-10-02 22:15:50Z"/>
    <m/>
    <m/>
    <s v="9BA1DEF473E34AE1ABAE9191AEF61244"/>
    <s v="B7CAB96B55EE479BBE1D6BDF6E6FF6F5"/>
    <m/>
    <n v="1"/>
    <m/>
    <s v="false"/>
    <n v="0"/>
    <s v="NA"/>
    <s v="NA"/>
    <s v="BRL"/>
    <m/>
    <s v="003002678"/>
    <s v="BRA"/>
    <s v="003002678"/>
    <m/>
    <s v="Faturado"/>
    <m/>
  </r>
  <r>
    <s v="Marketplace"/>
    <x v="310"/>
    <n v="512593"/>
    <d v="2024-10-02T00:00:00"/>
    <x v="308"/>
    <s v="Gabriela"/>
    <s v="Pasqualotto"/>
    <n v="41280444827"/>
    <s v="turi_gabriela@hotmail.com"/>
    <n v="5512991244337"/>
    <s v="SP"/>
    <s v="Pindamonhangaba"/>
    <n v="5124892163106"/>
    <s v="residential"/>
    <s v="Gabriela Pasqualotto"/>
    <s v="Avenida Coronel Fernando Prestes"/>
    <n v="212"/>
    <s v="Minuano"/>
    <s v="Centro"/>
    <m/>
    <s v="12400-240"/>
    <s v="PAC"/>
    <s v="PN Correios PAC"/>
    <s v="2024-10-11 08:00:00Z"/>
    <s v="7bd"/>
    <s v="Faturado"/>
    <s v="2024-10-03 15:33:18Z"/>
    <m/>
    <m/>
    <m/>
    <x v="2"/>
    <s v="Mastercard"/>
    <n v="1"/>
    <n v="296.22000000000003"/>
    <n v="2"/>
    <n v="1205"/>
    <s v="/10/76/79/86/"/>
    <x v="8"/>
    <x v="8"/>
    <n v="39.9"/>
    <n v="38.700000000000003"/>
    <s v="77.4"/>
    <s v="/creme-para-as-maos-piatan-hidrata-50g/p"/>
    <m/>
    <m/>
    <m/>
    <m/>
    <s v="7.24"/>
    <n v="0"/>
    <s v="296.22"/>
    <s v="-9.18"/>
    <s v="Livelo, Frete grátis R$ 109,99"/>
    <m/>
    <m/>
    <s v="AK511714474BR"/>
    <s v="tfddmr"/>
    <m/>
    <s v="Piatan"/>
    <s v="Obsolete"/>
    <m/>
    <m/>
    <m/>
    <m/>
    <m/>
    <s v="pagarme"/>
    <s v="039329"/>
    <n v="3334901658"/>
    <n v="3334901658"/>
    <n v="531249"/>
    <n v="7720"/>
    <m/>
    <m/>
    <m/>
    <m/>
    <m/>
    <s v="2024-10-02 22:15:50Z"/>
    <m/>
    <m/>
    <s v="9BA1DEF473E34AE1ABAE9191AEF61244"/>
    <s v="B7CAB96B55EE479BBE1D6BDF6E6FF6F5"/>
    <m/>
    <n v="1"/>
    <m/>
    <s v="false"/>
    <n v="0"/>
    <s v="NA"/>
    <s v="NA"/>
    <s v="BRL"/>
    <m/>
    <s v="003002678"/>
    <s v="BRA"/>
    <s v="003002678"/>
    <m/>
    <s v="Faturado"/>
    <m/>
  </r>
  <r>
    <s v="Marketplace"/>
    <x v="310"/>
    <n v="512593"/>
    <d v="2024-10-02T00:00:00"/>
    <x v="308"/>
    <s v="Gabriela"/>
    <s v="Pasqualotto"/>
    <n v="41280444827"/>
    <s v="turi_gabriela@hotmail.com"/>
    <n v="5512991244337"/>
    <s v="SP"/>
    <s v="Pindamonhangaba"/>
    <n v="5124892163106"/>
    <s v="residential"/>
    <s v="Gabriela Pasqualotto"/>
    <s v="Avenida Coronel Fernando Prestes"/>
    <n v="212"/>
    <s v="Minuano"/>
    <s v="Centro"/>
    <m/>
    <s v="12400-240"/>
    <s v="PAC"/>
    <s v="PN Correios PAC"/>
    <s v="2024-10-11 08:00:00Z"/>
    <s v="7bd"/>
    <s v="Faturado"/>
    <s v="2024-10-03 15:33:18Z"/>
    <m/>
    <m/>
    <m/>
    <x v="2"/>
    <s v="Mastercard"/>
    <n v="1"/>
    <n v="296.22000000000003"/>
    <n v="2"/>
    <n v="2502"/>
    <s v="/10/76/78/99/"/>
    <x v="26"/>
    <x v="26"/>
    <n v="62.9"/>
    <n v="61.01"/>
    <s v="122.02"/>
    <s v="/shampoo-piatan-proteina-de-arroz-e-xilitol-300ml/p"/>
    <m/>
    <m/>
    <m/>
    <m/>
    <s v="7.33"/>
    <n v="0"/>
    <s v="296.22"/>
    <s v="-9.18"/>
    <s v="Livelo, Frete grátis R$ 109,99"/>
    <m/>
    <m/>
    <s v="AK511714474BR"/>
    <s v="tfddmr"/>
    <m/>
    <s v="Piatan"/>
    <s v="Obsolete"/>
    <m/>
    <m/>
    <m/>
    <m/>
    <m/>
    <s v="pagarme"/>
    <s v="039329"/>
    <n v="3334901658"/>
    <n v="3334901658"/>
    <n v="531249"/>
    <n v="7720"/>
    <m/>
    <m/>
    <m/>
    <m/>
    <m/>
    <s v="2024-10-02 22:15:50Z"/>
    <m/>
    <m/>
    <s v="9BA1DEF473E34AE1ABAE9191AEF61244"/>
    <s v="B7CAB96B55EE479BBE1D6BDF6E6FF6F5"/>
    <m/>
    <n v="1"/>
    <m/>
    <s v="false"/>
    <n v="0"/>
    <s v="NA"/>
    <s v="NA"/>
    <s v="BRL"/>
    <m/>
    <s v="003002678"/>
    <s v="BRA"/>
    <s v="003002678"/>
    <m/>
    <s v="Faturado"/>
    <m/>
  </r>
  <r>
    <s v="Marketplace"/>
    <x v="311"/>
    <n v="512579"/>
    <d v="2024-10-02T00:00:00"/>
    <x v="309"/>
    <s v="Maria Cecilia"/>
    <s v="Carvalho Vieira"/>
    <n v="25321647860"/>
    <s v="cissa_tte@hotmail.com"/>
    <n v="5511983898660"/>
    <s v="SP"/>
    <s v="São Paulo"/>
    <n v="5167129059951"/>
    <s v="residential"/>
    <s v="Maria Cecilia  Carvalho Vieira"/>
    <s v="Avenida Paulista"/>
    <n v="960"/>
    <s v="Apto 106"/>
    <s v="Bela Vista"/>
    <m/>
    <s v="01310-100"/>
    <s v="Jadlog"/>
    <s v="PN Jadlog"/>
    <s v="2024-10-08 08:00:00Z"/>
    <s v="4bd"/>
    <s v="Faturado"/>
    <s v="2024-10-03 15:17:17Z"/>
    <s v="cpc"/>
    <s v="meta"/>
    <s v="[GE] [Vendas] Remarketing"/>
    <x v="12"/>
    <s v="Pix"/>
    <n v="1"/>
    <n v="118.69"/>
    <n v="1"/>
    <n v="1403"/>
    <s v="/10/76/79/88/"/>
    <x v="19"/>
    <x v="19"/>
    <n v="29.9"/>
    <n v="23.72"/>
    <s v="23.72"/>
    <s v="/desodorante-roll-on-feminino-75ml/p"/>
    <m/>
    <m/>
    <m/>
    <m/>
    <s v="4.93"/>
    <n v="0"/>
    <s v="118.69"/>
    <s v="-30.91"/>
    <s v="A Vista, Maria Cecilia Carvalho Vieira, Frete grátis R$ 109,99"/>
    <m/>
    <m/>
    <s v="06367100008712"/>
    <s v="tfddmr"/>
    <m/>
    <s v="Piatan"/>
    <s v="Obsolete"/>
    <m/>
    <m/>
    <m/>
    <m/>
    <m/>
    <s v="pagarme"/>
    <m/>
    <n v="3334637931"/>
    <m/>
    <m/>
    <m/>
    <m/>
    <m/>
    <m/>
    <m/>
    <m/>
    <s v="2024-10-02 21:03:23Z"/>
    <m/>
    <m/>
    <s v="53505E18032D41518BB158292F84B5F0"/>
    <s v="BBBD5934340143798B2999EC5FD69B22"/>
    <m/>
    <n v="1"/>
    <m/>
    <s v="false"/>
    <n v="0"/>
    <s v="NA"/>
    <s v="NA"/>
    <s v="BRL"/>
    <m/>
    <s v="003002672"/>
    <s v="BRA"/>
    <s v="003002672"/>
    <m/>
    <s v="Faturado"/>
    <m/>
  </r>
  <r>
    <s v="Marketplace"/>
    <x v="311"/>
    <n v="512579"/>
    <d v="2024-10-02T00:00:00"/>
    <x v="309"/>
    <s v="Maria Cecilia"/>
    <s v="Carvalho Vieira"/>
    <n v="25321647860"/>
    <s v="cissa_tte@hotmail.com"/>
    <n v="5511983898660"/>
    <s v="SP"/>
    <s v="São Paulo"/>
    <n v="5167129059951"/>
    <s v="residential"/>
    <s v="Maria Cecilia  Carvalho Vieira"/>
    <s v="Avenida Paulista"/>
    <n v="960"/>
    <s v="Apto 106"/>
    <s v="Bela Vista"/>
    <m/>
    <s v="01310-100"/>
    <s v="Jadlog"/>
    <s v="PN Jadlog"/>
    <s v="2024-10-08 08:00:00Z"/>
    <s v="4bd"/>
    <s v="Faturado"/>
    <s v="2024-10-03 15:17:17Z"/>
    <s v="cpc"/>
    <s v="meta"/>
    <s v="[GE] [Vendas] Remarketing"/>
    <x v="12"/>
    <s v="Pix"/>
    <n v="1"/>
    <n v="118.69"/>
    <n v="1"/>
    <n v="5103"/>
    <s v="/10/76/79/88/"/>
    <x v="29"/>
    <x v="29"/>
    <n v="29.9"/>
    <n v="23.72"/>
    <s v="23.72"/>
    <s v="/desodorante-roll-on-masculino-75ml/p"/>
    <m/>
    <m/>
    <m/>
    <m/>
    <s v="4.93"/>
    <n v="0"/>
    <s v="118.69"/>
    <s v="-30.91"/>
    <s v="A Vista, Maria Cecilia Carvalho Vieira, Frete grátis R$ 109,99"/>
    <m/>
    <m/>
    <s v="06367100008712"/>
    <s v="tfddmr"/>
    <m/>
    <s v="Piatan"/>
    <s v="Obsolete"/>
    <m/>
    <m/>
    <m/>
    <m/>
    <m/>
    <s v="pagarme"/>
    <m/>
    <n v="3334637931"/>
    <m/>
    <m/>
    <m/>
    <m/>
    <m/>
    <m/>
    <m/>
    <m/>
    <s v="2024-10-02 21:03:23Z"/>
    <m/>
    <m/>
    <s v="53505E18032D41518BB158292F84B5F0"/>
    <s v="BBBD5934340143798B2999EC5FD69B22"/>
    <m/>
    <n v="1"/>
    <m/>
    <s v="false"/>
    <n v="0"/>
    <s v="NA"/>
    <s v="NA"/>
    <s v="BRL"/>
    <m/>
    <s v="003002672"/>
    <s v="BRA"/>
    <s v="003002672"/>
    <m/>
    <s v="Faturado"/>
    <m/>
  </r>
  <r>
    <s v="Marketplace"/>
    <x v="311"/>
    <n v="512579"/>
    <d v="2024-10-02T00:00:00"/>
    <x v="309"/>
    <s v="Maria Cecilia"/>
    <s v="Carvalho Vieira"/>
    <n v="25321647860"/>
    <s v="cissa_tte@hotmail.com"/>
    <n v="5511983898660"/>
    <s v="SP"/>
    <s v="São Paulo"/>
    <n v="5167129059951"/>
    <s v="residential"/>
    <s v="Maria Cecilia  Carvalho Vieira"/>
    <s v="Avenida Paulista"/>
    <n v="960"/>
    <s v="Apto 106"/>
    <s v="Bela Vista"/>
    <m/>
    <s v="01310-100"/>
    <s v="Jadlog"/>
    <s v="PN Jadlog"/>
    <s v="2024-10-08 08:00:00Z"/>
    <s v="4bd"/>
    <s v="Faturado"/>
    <s v="2024-10-03 15:17:17Z"/>
    <s v="cpc"/>
    <s v="meta"/>
    <s v="[GE] [Vendas] Remarketing"/>
    <x v="12"/>
    <s v="Pix"/>
    <n v="1"/>
    <n v="118.69"/>
    <n v="1"/>
    <n v="1603"/>
    <s v="/10/76/79/88/"/>
    <x v="10"/>
    <x v="10"/>
    <n v="29.9"/>
    <n v="23.73"/>
    <s v="23.73"/>
    <s v="/desodorante-roll-on-unissex-75ml/p"/>
    <m/>
    <m/>
    <m/>
    <m/>
    <s v="4.93"/>
    <n v="0"/>
    <s v="118.69"/>
    <s v="-30.91"/>
    <s v="A Vista, Maria Cecilia Carvalho Vieira, Frete grátis R$ 109,99"/>
    <m/>
    <m/>
    <s v="06367100008712"/>
    <s v="tfddmr"/>
    <m/>
    <s v="Piatan"/>
    <s v="Obsolete"/>
    <m/>
    <m/>
    <m/>
    <m/>
    <m/>
    <s v="pagarme"/>
    <m/>
    <n v="3334637931"/>
    <m/>
    <m/>
    <m/>
    <m/>
    <m/>
    <m/>
    <m/>
    <m/>
    <s v="2024-10-02 21:03:23Z"/>
    <m/>
    <m/>
    <s v="53505E18032D41518BB158292F84B5F0"/>
    <s v="BBBD5934340143798B2999EC5FD69B22"/>
    <m/>
    <n v="1"/>
    <m/>
    <s v="false"/>
    <n v="0"/>
    <s v="NA"/>
    <s v="NA"/>
    <s v="BRL"/>
    <m/>
    <s v="003002672"/>
    <s v="BRA"/>
    <s v="003002672"/>
    <m/>
    <s v="Faturado"/>
    <m/>
  </r>
  <r>
    <s v="Marketplace"/>
    <x v="311"/>
    <n v="512579"/>
    <d v="2024-10-02T00:00:00"/>
    <x v="309"/>
    <s v="Maria Cecilia"/>
    <s v="Carvalho Vieira"/>
    <n v="25321647860"/>
    <s v="cissa_tte@hotmail.com"/>
    <n v="5511983898660"/>
    <s v="SP"/>
    <s v="São Paulo"/>
    <n v="5167129059951"/>
    <s v="residential"/>
    <s v="Maria Cecilia  Carvalho Vieira"/>
    <s v="Avenida Paulista"/>
    <n v="960"/>
    <s v="Apto 106"/>
    <s v="Bela Vista"/>
    <m/>
    <s v="01310-100"/>
    <s v="Jadlog"/>
    <s v="PN Jadlog"/>
    <s v="2024-10-08 08:00:00Z"/>
    <s v="4bd"/>
    <s v="Faturado"/>
    <s v="2024-10-03 15:17:17Z"/>
    <s v="cpc"/>
    <s v="meta"/>
    <s v="[GE] [Vendas] Remarketing"/>
    <x v="12"/>
    <s v="Pix"/>
    <n v="1"/>
    <n v="118.69"/>
    <n v="1"/>
    <n v="142826"/>
    <s v="/10/76/79/88/"/>
    <x v="31"/>
    <x v="31"/>
    <n v="59.9"/>
    <n v="47.52"/>
    <s v="47.52"/>
    <s v="/desodorante-cristal-liquido-extrato-de-neem-indiano-e-alcacuz-120ml/p"/>
    <m/>
    <m/>
    <m/>
    <m/>
    <s v="4.86"/>
    <n v="0"/>
    <s v="118.69"/>
    <s v="-30.91"/>
    <s v="A Vista, Maria Cecilia Carvalho Vieira, Frete grátis R$ 109,99"/>
    <m/>
    <m/>
    <s v="06367100008712"/>
    <s v="tfddmr"/>
    <m/>
    <s v="Piatan"/>
    <s v="Obsolete"/>
    <m/>
    <m/>
    <m/>
    <m/>
    <m/>
    <s v="pagarme"/>
    <m/>
    <n v="3334637931"/>
    <m/>
    <m/>
    <m/>
    <m/>
    <m/>
    <m/>
    <m/>
    <m/>
    <s v="2024-10-02 21:03:23Z"/>
    <m/>
    <m/>
    <s v="53505E18032D41518BB158292F84B5F0"/>
    <s v="BBBD5934340143798B2999EC5FD69B22"/>
    <m/>
    <n v="1"/>
    <m/>
    <s v="false"/>
    <n v="0"/>
    <s v="NA"/>
    <s v="NA"/>
    <s v="BRL"/>
    <m/>
    <s v="003002672"/>
    <s v="BRA"/>
    <s v="003002672"/>
    <m/>
    <s v="Faturado"/>
    <m/>
  </r>
  <r>
    <s v="Marketplace"/>
    <x v="312"/>
    <n v="512577"/>
    <d v="2024-10-02T00:00:00"/>
    <x v="310"/>
    <s v="Ana Luiza"/>
    <s v="Gomes Sgarbi"/>
    <n v="22849093882"/>
    <s v="anasgarbi53@gmail.com"/>
    <n v="5517997168224"/>
    <s v="SP"/>
    <s v="São Paulo"/>
    <n v="5160629135808"/>
    <s v="residential"/>
    <s v="Ana Luiza Gomes Sgarbi"/>
    <s v="Rua Correia Dias"/>
    <n v="441"/>
    <n v="905"/>
    <s v="Paraíso"/>
    <m/>
    <s v="04104-001"/>
    <s v="Jadlog"/>
    <s v="PN Jadlog"/>
    <s v="2024-10-08 08:00:00Z"/>
    <s v="4bd"/>
    <s v="Faturado"/>
    <s v="2024-10-03 15:17:16Z"/>
    <m/>
    <m/>
    <m/>
    <x v="2"/>
    <s v="Mastercard"/>
    <n v="2"/>
    <n v="270.23"/>
    <n v="1"/>
    <n v="142794"/>
    <s v="/10/76/79/86/"/>
    <x v="56"/>
    <x v="56"/>
    <n v="69.900000000000006"/>
    <n v="67.8"/>
    <s v="67.8"/>
    <s v="/manteiga-corporal-hidrata-200g/p"/>
    <m/>
    <m/>
    <m/>
    <m/>
    <s v="5.14"/>
    <n v="0"/>
    <s v="270.23"/>
    <s v="-8.37"/>
    <s v="Livelo, Frete grátis R$ 109,99"/>
    <m/>
    <m/>
    <s v="06367100008711"/>
    <s v="tfddmr"/>
    <m/>
    <s v="Piatan"/>
    <s v="Obsolete"/>
    <m/>
    <m/>
    <m/>
    <m/>
    <m/>
    <s v="pagarme"/>
    <s v="066023"/>
    <n v="3334592199"/>
    <n v="3334592199"/>
    <n v="523432"/>
    <n v="6562"/>
    <m/>
    <m/>
    <m/>
    <m/>
    <m/>
    <s v="2024-10-02 20:50:57Z"/>
    <m/>
    <m/>
    <s v="9DAEEE75E2BF496382BB81D331B43A22"/>
    <s v="78BA766F3AA041DDAE2AEA765A044FAA"/>
    <m/>
    <n v="1"/>
    <m/>
    <s v="false"/>
    <n v="0"/>
    <s v="NA"/>
    <s v="NA"/>
    <s v="BRL"/>
    <m/>
    <s v="003002671"/>
    <s v="BRA"/>
    <s v="003002671"/>
    <m/>
    <s v="Faturado"/>
    <m/>
  </r>
  <r>
    <s v="Marketplace"/>
    <x v="312"/>
    <n v="512577"/>
    <d v="2024-10-02T00:00:00"/>
    <x v="310"/>
    <s v="Ana Luiza"/>
    <s v="Gomes Sgarbi"/>
    <n v="22849093882"/>
    <s v="anasgarbi53@gmail.com"/>
    <n v="5517997168224"/>
    <s v="SP"/>
    <s v="São Paulo"/>
    <n v="5160629135808"/>
    <s v="residential"/>
    <s v="Ana Luiza Gomes Sgarbi"/>
    <s v="Rua Correia Dias"/>
    <n v="441"/>
    <n v="905"/>
    <s v="Paraíso"/>
    <m/>
    <s v="04104-001"/>
    <s v="Jadlog"/>
    <s v="PN Jadlog"/>
    <s v="2024-10-08 08:00:00Z"/>
    <s v="4bd"/>
    <s v="Faturado"/>
    <s v="2024-10-03 15:17:16Z"/>
    <m/>
    <m/>
    <m/>
    <x v="2"/>
    <s v="Mastercard"/>
    <n v="2"/>
    <n v="270.23"/>
    <n v="1"/>
    <n v="1095"/>
    <s v="/10/76/82/96/"/>
    <x v="30"/>
    <x v="30"/>
    <n v="129.9"/>
    <n v="126"/>
    <n v="126"/>
    <s v="/protetor-solar-mineral-sunveg-fps-70-50g/p"/>
    <m/>
    <m/>
    <m/>
    <m/>
    <s v="5.12"/>
    <n v="0"/>
    <s v="270.23"/>
    <s v="-8.37"/>
    <s v="Livelo, Frete grátis R$ 109,99"/>
    <m/>
    <m/>
    <s v="06367100008711"/>
    <s v="tfddmr"/>
    <m/>
    <s v="Piatan"/>
    <s v="Obsolete"/>
    <m/>
    <m/>
    <m/>
    <m/>
    <m/>
    <s v="pagarme"/>
    <s v="066023"/>
    <n v="3334592199"/>
    <n v="3334592199"/>
    <n v="523432"/>
    <n v="6562"/>
    <m/>
    <m/>
    <m/>
    <m/>
    <m/>
    <s v="2024-10-02 20:50:57Z"/>
    <m/>
    <m/>
    <s v="9DAEEE75E2BF496382BB81D331B43A22"/>
    <s v="78BA766F3AA041DDAE2AEA765A044FAA"/>
    <m/>
    <n v="1"/>
    <m/>
    <s v="false"/>
    <n v="0"/>
    <s v="NA"/>
    <s v="NA"/>
    <s v="BRL"/>
    <m/>
    <s v="003002671"/>
    <s v="BRA"/>
    <s v="003002671"/>
    <m/>
    <s v="Faturado"/>
    <m/>
  </r>
  <r>
    <s v="Marketplace"/>
    <x v="312"/>
    <n v="512577"/>
    <d v="2024-10-02T00:00:00"/>
    <x v="310"/>
    <s v="Ana Luiza"/>
    <s v="Gomes Sgarbi"/>
    <n v="22849093882"/>
    <s v="anasgarbi53@gmail.com"/>
    <n v="5517997168224"/>
    <s v="SP"/>
    <s v="São Paulo"/>
    <n v="5160629135808"/>
    <s v="residential"/>
    <s v="Ana Luiza Gomes Sgarbi"/>
    <s v="Rua Correia Dias"/>
    <n v="441"/>
    <n v="905"/>
    <s v="Paraíso"/>
    <m/>
    <s v="04104-001"/>
    <s v="Jadlog"/>
    <s v="PN Jadlog"/>
    <s v="2024-10-08 08:00:00Z"/>
    <s v="4bd"/>
    <s v="Faturado"/>
    <s v="2024-10-03 15:17:16Z"/>
    <m/>
    <m/>
    <m/>
    <x v="2"/>
    <s v="Mastercard"/>
    <n v="2"/>
    <n v="270.23"/>
    <n v="1"/>
    <n v="2500"/>
    <s v="/10/76/78/99/"/>
    <x v="27"/>
    <x v="27"/>
    <n v="56.9"/>
    <n v="55.19"/>
    <s v="55.19"/>
    <s v="/condicionador-proteina-de-arroz-e-xilitol-300ml/p"/>
    <m/>
    <m/>
    <m/>
    <m/>
    <s v="5.12"/>
    <n v="0"/>
    <s v="270.23"/>
    <s v="-8.37"/>
    <s v="Livelo, Frete grátis R$ 109,99"/>
    <m/>
    <m/>
    <s v="06367100008711"/>
    <s v="tfddmr"/>
    <m/>
    <s v="Piatan"/>
    <s v="Obsolete"/>
    <m/>
    <m/>
    <m/>
    <m/>
    <m/>
    <s v="pagarme"/>
    <s v="066023"/>
    <n v="3334592199"/>
    <n v="3334592199"/>
    <n v="523432"/>
    <n v="6562"/>
    <m/>
    <m/>
    <m/>
    <m/>
    <m/>
    <s v="2024-10-02 20:50:57Z"/>
    <m/>
    <m/>
    <s v="9DAEEE75E2BF496382BB81D331B43A22"/>
    <s v="78BA766F3AA041DDAE2AEA765A044FAA"/>
    <m/>
    <n v="1"/>
    <m/>
    <s v="false"/>
    <n v="0"/>
    <s v="NA"/>
    <s v="NA"/>
    <s v="BRL"/>
    <m/>
    <s v="003002671"/>
    <s v="BRA"/>
    <s v="003002671"/>
    <m/>
    <s v="Faturado"/>
    <m/>
  </r>
  <r>
    <s v="Marketplace"/>
    <x v="312"/>
    <n v="512577"/>
    <d v="2024-10-02T00:00:00"/>
    <x v="310"/>
    <s v="Ana Luiza"/>
    <s v="Gomes Sgarbi"/>
    <n v="22849093882"/>
    <s v="anasgarbi53@gmail.com"/>
    <n v="5517997168224"/>
    <s v="SP"/>
    <s v="São Paulo"/>
    <n v="5160629135808"/>
    <s v="residential"/>
    <s v="Ana Luiza Gomes Sgarbi"/>
    <s v="Rua Correia Dias"/>
    <n v="441"/>
    <n v="905"/>
    <s v="Paraíso"/>
    <m/>
    <s v="04104-001"/>
    <s v="Jadlog"/>
    <s v="PN Jadlog"/>
    <s v="2024-10-08 08:00:00Z"/>
    <s v="4bd"/>
    <s v="Faturado"/>
    <s v="2024-10-03 15:17:16Z"/>
    <m/>
    <m/>
    <m/>
    <x v="2"/>
    <s v="Mastercard"/>
    <n v="2"/>
    <n v="270.23"/>
    <n v="1"/>
    <n v="1110"/>
    <s v="/10/76/79/89/"/>
    <x v="3"/>
    <x v="3"/>
    <n v="21.9"/>
    <n v="21.24"/>
    <s v="21.24"/>
    <s v="/gel-dental-natural-de-hortela-com-gengibre-e-melaleuca-90g/p"/>
    <m/>
    <m/>
    <m/>
    <m/>
    <s v="5.12"/>
    <n v="0"/>
    <s v="270.23"/>
    <s v="-8.37"/>
    <s v="Livelo, Frete grátis R$ 109,99"/>
    <m/>
    <m/>
    <s v="06367100008711"/>
    <s v="tfddmr"/>
    <m/>
    <s v="Piatan"/>
    <s v="Obsolete"/>
    <m/>
    <m/>
    <m/>
    <m/>
    <m/>
    <s v="pagarme"/>
    <s v="066023"/>
    <n v="3334592199"/>
    <n v="3334592199"/>
    <n v="523432"/>
    <n v="6562"/>
    <m/>
    <m/>
    <m/>
    <m/>
    <m/>
    <s v="2024-10-02 20:50:57Z"/>
    <m/>
    <m/>
    <s v="9DAEEE75E2BF496382BB81D331B43A22"/>
    <s v="78BA766F3AA041DDAE2AEA765A044FAA"/>
    <m/>
    <n v="1"/>
    <m/>
    <s v="false"/>
    <n v="0"/>
    <s v="NA"/>
    <s v="NA"/>
    <s v="BRL"/>
    <m/>
    <s v="003002671"/>
    <s v="BRA"/>
    <s v="003002671"/>
    <m/>
    <s v="Faturado"/>
    <m/>
  </r>
  <r>
    <s v="Marketplace"/>
    <x v="313"/>
    <n v="512565"/>
    <d v="2024-10-02T00:00:00"/>
    <x v="311"/>
    <s v="Wellen"/>
    <s v="Muniz"/>
    <s v="08762257927"/>
    <s v="wellenmuniz027@gmail.com"/>
    <n v="5547992244491"/>
    <s v="SC"/>
    <s v="Itapema"/>
    <n v="5183733248544"/>
    <s v="residential"/>
    <s v="Wellen Muniz"/>
    <s v="Rua 904"/>
    <n v="263"/>
    <s v="Casa Azul"/>
    <s v="Alto São Bento"/>
    <m/>
    <s v="88220-000"/>
    <s v="PAC"/>
    <s v="PN Correios PAC"/>
    <s v="2024-10-11 08:00:00Z"/>
    <s v="7bd"/>
    <s v="Faturado"/>
    <s v="2024-10-03 15:33:16Z"/>
    <m/>
    <m/>
    <m/>
    <x v="4"/>
    <s v="Pix"/>
    <n v="1"/>
    <n v="126.94"/>
    <n v="2"/>
    <n v="1018"/>
    <s v="/10/76/79/88/"/>
    <x v="54"/>
    <x v="54"/>
    <n v="69.900000000000006"/>
    <n v="50.33"/>
    <s v="100.66"/>
    <s v="/desodorante-stick-cristal-natural-60g/p"/>
    <m/>
    <m/>
    <m/>
    <m/>
    <s v="26.28"/>
    <s v="26.28"/>
    <s v="126.94"/>
    <s v="-39.14"/>
    <s v="Influencer 20%OFF, A Vista"/>
    <m/>
    <m/>
    <s v="AK511713496BR"/>
    <s v="tfddmr"/>
    <m/>
    <s v="Piatan"/>
    <s v="Obsolete"/>
    <m/>
    <m/>
    <m/>
    <m/>
    <m/>
    <s v="pagarme"/>
    <m/>
    <n v="3334452698"/>
    <m/>
    <m/>
    <m/>
    <m/>
    <m/>
    <m/>
    <m/>
    <m/>
    <s v="2024-10-02 20:20:25Z"/>
    <m/>
    <m/>
    <s v="80F8BB53B6BF453598E098BDBC41854C"/>
    <s v="DCC39323A54A47F384AA5CEE7DF172A2"/>
    <m/>
    <n v="1"/>
    <m/>
    <s v="false"/>
    <n v="0"/>
    <s v="NA"/>
    <s v="NA"/>
    <s v="BRL"/>
    <m/>
    <s v="003002677"/>
    <s v="BRA"/>
    <s v="003002677"/>
    <m/>
    <s v="Faturado"/>
    <m/>
  </r>
  <r>
    <s v="Marketplace"/>
    <x v="314"/>
    <n v="512555"/>
    <d v="2024-10-02T00:00:00"/>
    <x v="312"/>
    <s v="Angela"/>
    <s v="Macarroni"/>
    <n v="21667318802"/>
    <s v="anmarcon@uol.com.br"/>
    <n v="5511991842705"/>
    <s v="SP"/>
    <s v="São Paulo"/>
    <n v="5134471552245"/>
    <s v="residential"/>
    <s v="Angela Macarroni"/>
    <s v="Rua Cesar Zama"/>
    <n v="20"/>
    <s v="Apto 61"/>
    <s v="Santana"/>
    <m/>
    <s v="02406-030"/>
    <s v="Jadlog"/>
    <s v="PN Jadlog"/>
    <s v="2024-10-08 08:00:00Z"/>
    <s v="4bd"/>
    <s v="Faturado"/>
    <s v="2024-10-03 15:17:14Z"/>
    <m/>
    <m/>
    <m/>
    <x v="2"/>
    <s v="Mastercard"/>
    <n v="1"/>
    <n v="122.79"/>
    <n v="3"/>
    <n v="142796"/>
    <s v="/10/76/79/87/"/>
    <x v="0"/>
    <x v="0"/>
    <n v="34.9"/>
    <n v="33.85"/>
    <s v="101.55"/>
    <s v="/sabonete-liquido-intimo-oleo-de-coco-aloe-vera-150-ml/p"/>
    <m/>
    <m/>
    <m/>
    <m/>
    <s v="14.99"/>
    <n v="0"/>
    <s v="122.79"/>
    <s v="-3.81"/>
    <s v="Livelo, Frete grátis R$ 109,99"/>
    <m/>
    <m/>
    <s v="06367100008710"/>
    <s v="tfddmr"/>
    <m/>
    <s v="Piatan"/>
    <s v="Obsolete"/>
    <m/>
    <m/>
    <m/>
    <m/>
    <m/>
    <s v="pagarme"/>
    <s v="031029"/>
    <n v="3334231120"/>
    <n v="3334231120"/>
    <n v="523431"/>
    <n v="3401"/>
    <m/>
    <m/>
    <m/>
    <m/>
    <m/>
    <s v="2024-10-02 19:33:46Z"/>
    <m/>
    <m/>
    <s v="16D1925226E743F09372B994C6ACB4DF"/>
    <s v="AB5E60891298436C9488A728BB4526E8"/>
    <m/>
    <n v="1"/>
    <m/>
    <s v="false"/>
    <n v="0"/>
    <s v="NA"/>
    <s v="NA"/>
    <s v="BRL"/>
    <m/>
    <s v="003002670"/>
    <s v="BRA"/>
    <s v="003002670"/>
    <m/>
    <s v="Faturado"/>
    <m/>
  </r>
  <r>
    <s v="Marketplace"/>
    <x v="314"/>
    <n v="512555"/>
    <d v="2024-10-02T00:00:00"/>
    <x v="312"/>
    <s v="Angela"/>
    <s v="Macarroni"/>
    <n v="21667318802"/>
    <s v="anmarcon@uol.com.br"/>
    <n v="5511991842705"/>
    <s v="SP"/>
    <s v="São Paulo"/>
    <n v="5134471552245"/>
    <s v="residential"/>
    <s v="Angela Macarroni"/>
    <s v="Rua Cesar Zama"/>
    <n v="20"/>
    <s v="Apto 61"/>
    <s v="Santana"/>
    <m/>
    <s v="02406-030"/>
    <s v="Jadlog"/>
    <s v="PN Jadlog"/>
    <s v="2024-10-08 08:00:00Z"/>
    <s v="4bd"/>
    <s v="Faturado"/>
    <s v="2024-10-03 15:17:14Z"/>
    <m/>
    <m/>
    <m/>
    <x v="2"/>
    <s v="Mastercard"/>
    <n v="1"/>
    <n v="122.79"/>
    <n v="1"/>
    <n v="1111"/>
    <s v="/10/76/79/89/"/>
    <x v="6"/>
    <x v="6"/>
    <n v="21.9"/>
    <n v="21.24"/>
    <s v="21.24"/>
    <s v="/gel-dental-natural-de-carvao-ativado-90g/p"/>
    <m/>
    <m/>
    <m/>
    <m/>
    <s v="4.94"/>
    <n v="0"/>
    <s v="122.79"/>
    <s v="-3.81"/>
    <s v="Livelo, Frete grátis R$ 109,99"/>
    <m/>
    <m/>
    <s v="06367100008710"/>
    <s v="tfddmr"/>
    <m/>
    <s v="Piatan"/>
    <s v="Obsolete"/>
    <m/>
    <m/>
    <m/>
    <m/>
    <m/>
    <s v="pagarme"/>
    <s v="031029"/>
    <n v="3334231120"/>
    <n v="3334231120"/>
    <n v="523431"/>
    <n v="3401"/>
    <m/>
    <m/>
    <m/>
    <m/>
    <m/>
    <s v="2024-10-02 19:33:46Z"/>
    <m/>
    <m/>
    <s v="16D1925226E743F09372B994C6ACB4DF"/>
    <s v="AB5E60891298436C9488A728BB4526E8"/>
    <m/>
    <n v="1"/>
    <m/>
    <s v="false"/>
    <n v="0"/>
    <s v="NA"/>
    <s v="NA"/>
    <s v="BRL"/>
    <m/>
    <s v="003002670"/>
    <s v="BRA"/>
    <s v="003002670"/>
    <m/>
    <s v="Faturado"/>
    <m/>
  </r>
  <r>
    <s v="Marketplace"/>
    <x v="315"/>
    <n v="512549"/>
    <d v="2024-10-02T00:00:00"/>
    <x v="313"/>
    <s v="Ivelyse"/>
    <s v="Palamin"/>
    <n v="41386447846"/>
    <s v="vivipalamin@gmail.com"/>
    <n v="5516997623781"/>
    <s v="SP"/>
    <s v="Santa Ernestina"/>
    <n v="5183719343670"/>
    <s v="residential"/>
    <s v="Ivelyse Palamin"/>
    <s v="Rua João Batista Caporicci "/>
    <n v="234"/>
    <s v="Casa"/>
    <s v="Centro"/>
    <m/>
    <s v="15970-011"/>
    <s v="PAC"/>
    <s v="PN Correios PAC"/>
    <s v="2024-10-15 08:00:00Z"/>
    <s v="9bd"/>
    <s v="Faturado"/>
    <s v="2024-10-03 15:33:15Z"/>
    <m/>
    <m/>
    <m/>
    <x v="4"/>
    <s v="Mastercard"/>
    <n v="3"/>
    <n v="146.53"/>
    <n v="1"/>
    <n v="142819"/>
    <s v="/10/76/82/102/"/>
    <x v="39"/>
    <x v="39"/>
    <n v="129.9"/>
    <n v="103.92"/>
    <s v="103.92"/>
    <s v="/serum-diurno-resveratrol-30ml/p"/>
    <m/>
    <m/>
    <m/>
    <m/>
    <s v="42.61"/>
    <s v="42.61"/>
    <s v="146.53"/>
    <s v="-25.98"/>
    <s v="Influencer 20%OFF"/>
    <m/>
    <m/>
    <s v="AK511712938BR"/>
    <s v="tfddmr"/>
    <m/>
    <s v="Piatan"/>
    <s v="Obsolete"/>
    <m/>
    <m/>
    <m/>
    <m/>
    <m/>
    <s v="pagarme"/>
    <n v="253786"/>
    <n v="3334083195"/>
    <n v="3334083195"/>
    <n v="550209"/>
    <n v="6537"/>
    <m/>
    <m/>
    <m/>
    <m/>
    <m/>
    <s v="2024-10-02 19:05:10Z"/>
    <m/>
    <m/>
    <s v="3C34811ACC024CC4BA864CBE3DB2DB49"/>
    <s v="8ACF30374ED945048287EE43C361D5D2"/>
    <m/>
    <n v="1"/>
    <m/>
    <s v="false"/>
    <n v="0"/>
    <s v="NA"/>
    <s v="NA"/>
    <s v="BRL"/>
    <m/>
    <s v="003002676"/>
    <s v="BRA"/>
    <s v="003002676"/>
    <m/>
    <s v="Faturado"/>
    <m/>
  </r>
  <r>
    <s v="Marketplace"/>
    <x v="316"/>
    <n v="512529"/>
    <d v="2024-10-02T00:00:00"/>
    <x v="314"/>
    <s v="Catiane"/>
    <s v="ribeiro"/>
    <n v="10917806760"/>
    <s v="catianejleite@gmail.com"/>
    <n v="5521970970772"/>
    <s v="RJ"/>
    <s v="Rio de Janeiro"/>
    <n v="5182651799460"/>
    <s v="residential"/>
    <s v="Catiane ribeiro"/>
    <s v="Avenida Armando Lombardi"/>
    <n v="331"/>
    <s v="Hexag "/>
    <s v="Barra da Tijuca"/>
    <m/>
    <s v="22640-020"/>
    <s v="Jadlog"/>
    <s v="PN Jadlog"/>
    <s v="2024-10-07 17:00:38Z"/>
    <s v="3bd"/>
    <s v="Faturado"/>
    <s v="2024-10-03 15:17:13Z"/>
    <s v="cpc_institucional"/>
    <s v="google"/>
    <m/>
    <x v="9"/>
    <s v="Mastercard"/>
    <n v="4"/>
    <n v="110.42"/>
    <n v="1"/>
    <n v="142819"/>
    <s v="/10/76/82/102/"/>
    <x v="39"/>
    <x v="39"/>
    <n v="129.9"/>
    <n v="110.42"/>
    <s v="110.42"/>
    <s v="/serum-diurno-resveratrol-30ml/p"/>
    <m/>
    <m/>
    <m/>
    <m/>
    <s v="19.57"/>
    <n v="0"/>
    <s v="110.42"/>
    <s v="-19.48"/>
    <s v="Cupom Carrinho Abandonado, Frete grátis R$ 109,99"/>
    <m/>
    <m/>
    <s v="06367100008709"/>
    <s v="tfddmr"/>
    <m/>
    <s v="Piatan"/>
    <s v="Obsolete"/>
    <m/>
    <m/>
    <m/>
    <m/>
    <m/>
    <s v="pagarme"/>
    <n v="324831"/>
    <n v="3333343379"/>
    <n v="3333343379"/>
    <n v="550209"/>
    <n v="9477"/>
    <m/>
    <m/>
    <m/>
    <m/>
    <m/>
    <s v="2024-10-02 17:00:37Z"/>
    <m/>
    <m/>
    <s v="BD6CC027AC424AF7AB2D49B7A691A09E"/>
    <s v="2B66B4D0ED9C4466AC3D97F9DF272E19"/>
    <m/>
    <n v="1"/>
    <m/>
    <s v="false"/>
    <n v="0"/>
    <s v="NA"/>
    <s v="NA"/>
    <s v="BRL"/>
    <m/>
    <s v="003002669"/>
    <s v="BRA"/>
    <s v="003002669"/>
    <m/>
    <s v="Faturado"/>
    <m/>
  </r>
  <r>
    <s v="Marketplace"/>
    <x v="317"/>
    <n v="512511"/>
    <d v="2024-10-02T00:00:00"/>
    <x v="315"/>
    <s v="Maria Teresa"/>
    <s v="Silva Antunes"/>
    <s v="05962084640"/>
    <s v="mariateresa_antunes@yahoo.com.br"/>
    <n v="5538999411899"/>
    <s v="MG"/>
    <s v="Montes Claros"/>
    <n v="8639463476500"/>
    <s v="residential"/>
    <s v="MARIA TERESA SILVA ANTUNES "/>
    <s v="Rua Monte Plano"/>
    <n v="375"/>
    <s v="Casa"/>
    <s v="Santa Rita I"/>
    <m/>
    <s v="39400-392"/>
    <s v="Jadlog"/>
    <s v="PN Jadlog2"/>
    <s v="2024-10-09 15:17:52Z"/>
    <s v="5bd"/>
    <s v="Faturado"/>
    <s v="2024-10-03 15:17:12Z"/>
    <s v="cpc_institucional"/>
    <s v="google"/>
    <m/>
    <x v="0"/>
    <s v="Visa"/>
    <n v="3"/>
    <n v="88.43"/>
    <n v="2"/>
    <n v="142796"/>
    <s v="/10/76/79/87/"/>
    <x v="0"/>
    <x v="0"/>
    <n v="34.9"/>
    <n v="34.9"/>
    <s v="69.8"/>
    <s v="/sabonete-liquido-intimo-oleo-de-coco-aloe-vera-150-ml/p"/>
    <m/>
    <m/>
    <m/>
    <m/>
    <s v="18.63"/>
    <s v="18.63"/>
    <s v="88.43"/>
    <n v="0"/>
    <m/>
    <m/>
    <m/>
    <s v="06367100008708"/>
    <s v="tfddmr"/>
    <m/>
    <s v="Piatan"/>
    <s v="Obsolete"/>
    <m/>
    <m/>
    <m/>
    <m/>
    <m/>
    <s v="pagarme"/>
    <s v="033839"/>
    <n v="3332839882"/>
    <n v="3332839882"/>
    <n v="498407"/>
    <s v="0602"/>
    <m/>
    <m/>
    <m/>
    <m/>
    <m/>
    <s v="2024-10-02 15:17:51Z"/>
    <m/>
    <m/>
    <s v="6C849E693CEF4D9E97A45CE9C20A2286"/>
    <s v="10CA2F641118498A99989BE91646B92A"/>
    <m/>
    <n v="1"/>
    <m/>
    <s v="false"/>
    <n v="0"/>
    <s v="NA"/>
    <s v="NA"/>
    <s v="BRL"/>
    <m/>
    <s v="003002668"/>
    <s v="BRA"/>
    <s v="003002668"/>
    <m/>
    <s v="Faturado"/>
    <m/>
  </r>
  <r>
    <s v="Marketplace"/>
    <x v="318"/>
    <n v="512493"/>
    <d v="2024-10-02T00:00:00"/>
    <x v="316"/>
    <s v="Rachel"/>
    <s v="Carvalho Soares"/>
    <s v="07396145686"/>
    <s v="rachelkekel1@yahoo.com.br"/>
    <n v="5531997881351"/>
    <s v="MG"/>
    <s v="Viçosa"/>
    <s v="h315kby9gc"/>
    <s v="residential"/>
    <s v="Rachel Carvalho Soares"/>
    <s v="Rua Vereador Gilberto Valério Pinheiro"/>
    <n v="405"/>
    <s v="Ap 201"/>
    <s v="Santo Antônio"/>
    <m/>
    <s v="36576-046"/>
    <s v="Jadlog"/>
    <s v="PN Jadlog"/>
    <s v="2024-10-09 14:36:30Z"/>
    <s v="5bd"/>
    <s v="Faturado"/>
    <s v="2024-10-03 15:17:11Z"/>
    <m/>
    <m/>
    <m/>
    <x v="2"/>
    <s v="Mastercard"/>
    <n v="5"/>
    <n v="151.99"/>
    <n v="2"/>
    <n v="2201"/>
    <s v="/10/76/78/223/"/>
    <x v="17"/>
    <x v="17"/>
    <n v="49.9"/>
    <n v="48.4"/>
    <s v="96.8"/>
    <s v="/shampoo-hidrata-para-cabelos-ressecados-e-com-quimica-300ml/p"/>
    <m/>
    <m/>
    <m/>
    <m/>
    <s v="13.73"/>
    <n v="0"/>
    <s v="151.99"/>
    <s v="-4.71"/>
    <s v="Livelo, Frete grátis R$ 109,99"/>
    <m/>
    <m/>
    <s v="06367100008707"/>
    <s v="tfddmr"/>
    <m/>
    <s v="Piatan"/>
    <s v="Obsolete"/>
    <m/>
    <m/>
    <m/>
    <m/>
    <m/>
    <s v="pagarme"/>
    <n v="633959"/>
    <n v="3332672044"/>
    <n v="3332672044"/>
    <n v="516292"/>
    <s v="0756"/>
    <m/>
    <m/>
    <m/>
    <m/>
    <m/>
    <s v="2024-10-02 14:36:28Z"/>
    <m/>
    <m/>
    <s v="DBD7D829CA384628B163D0EA8719B927"/>
    <s v="2A971E8084F64F43A72F8E45001A5DE2"/>
    <m/>
    <n v="1"/>
    <m/>
    <s v="false"/>
    <n v="0"/>
    <s v="NA"/>
    <s v="NA"/>
    <s v="BRL"/>
    <m/>
    <s v="003002667"/>
    <s v="BRA"/>
    <s v="003002667"/>
    <m/>
    <s v="Faturado"/>
    <m/>
  </r>
  <r>
    <s v="Marketplace"/>
    <x v="318"/>
    <n v="512493"/>
    <d v="2024-10-02T00:00:00"/>
    <x v="316"/>
    <s v="Rachel"/>
    <s v="Carvalho Soares"/>
    <s v="07396145686"/>
    <s v="rachelkekel1@yahoo.com.br"/>
    <n v="5531997881351"/>
    <s v="MG"/>
    <s v="Viçosa"/>
    <s v="h315kby9gc"/>
    <s v="residential"/>
    <s v="Rachel Carvalho Soares"/>
    <s v="Rua Vereador Gilberto Valério Pinheiro"/>
    <n v="405"/>
    <s v="Ap 201"/>
    <s v="Santo Antônio"/>
    <m/>
    <s v="36576-046"/>
    <s v="Jadlog"/>
    <s v="PN Jadlog"/>
    <s v="2024-10-09 14:36:30Z"/>
    <s v="5bd"/>
    <s v="Faturado"/>
    <s v="2024-10-03 15:17:11Z"/>
    <m/>
    <m/>
    <m/>
    <x v="2"/>
    <s v="Mastercard"/>
    <n v="5"/>
    <n v="151.99"/>
    <n v="1"/>
    <n v="142792"/>
    <s v="/10/76/78/100/"/>
    <x v="38"/>
    <x v="38"/>
    <n v="56.9"/>
    <n v="55.19"/>
    <s v="55.19"/>
    <s v="/condicionador-de-rambutan-biotina-300ml/p"/>
    <m/>
    <m/>
    <m/>
    <m/>
    <s v="6.87"/>
    <n v="0"/>
    <s v="151.99"/>
    <s v="-4.71"/>
    <s v="Livelo, Frete grátis R$ 109,99"/>
    <m/>
    <m/>
    <s v="06367100008707"/>
    <s v="tfddmr"/>
    <m/>
    <s v="Piatan"/>
    <s v="Obsolete"/>
    <m/>
    <m/>
    <m/>
    <m/>
    <m/>
    <s v="pagarme"/>
    <n v="633959"/>
    <n v="3332672044"/>
    <n v="3332672044"/>
    <n v="516292"/>
    <s v="0756"/>
    <m/>
    <m/>
    <m/>
    <m/>
    <m/>
    <s v="2024-10-02 14:36:28Z"/>
    <m/>
    <m/>
    <s v="DBD7D829CA384628B163D0EA8719B927"/>
    <s v="2A971E8084F64F43A72F8E45001A5DE2"/>
    <m/>
    <n v="1"/>
    <m/>
    <s v="false"/>
    <n v="0"/>
    <s v="NA"/>
    <s v="NA"/>
    <s v="BRL"/>
    <m/>
    <s v="003002667"/>
    <s v="BRA"/>
    <s v="003002667"/>
    <m/>
    <s v="Faturado"/>
    <m/>
  </r>
  <r>
    <s v="Marketplace"/>
    <x v="319"/>
    <n v="512481"/>
    <d v="2024-10-02T00:00:00"/>
    <x v="317"/>
    <s v="Ana Angélica"/>
    <s v="Steil"/>
    <n v="64717739949"/>
    <s v="aasteil@yahoo.com.br"/>
    <n v="5547984114361"/>
    <s v="SC"/>
    <s v="Itajaí"/>
    <n v="5148979093170"/>
    <s v="residential"/>
    <s v="Ana Angélica Steil"/>
    <s v="Rua Uruguai"/>
    <n v="1050"/>
    <s v="apto 42"/>
    <s v="Centro"/>
    <m/>
    <s v="88302-202"/>
    <s v="Jadlog"/>
    <s v="PN Jadlog2"/>
    <s v="2024-10-08 14:05:53Z"/>
    <s v="4bd"/>
    <s v="Faturado"/>
    <s v="2024-10-03 15:17:09Z"/>
    <m/>
    <m/>
    <m/>
    <x v="2"/>
    <s v="Pix"/>
    <n v="1"/>
    <n v="164.73"/>
    <n v="3"/>
    <n v="2502"/>
    <s v="/10/76/78/99/"/>
    <x v="26"/>
    <x v="26"/>
    <n v="62.9"/>
    <n v="54.91"/>
    <s v="164.73"/>
    <s v="/shampoo-piatan-proteina-de-arroz-e-xilitol-300ml/p"/>
    <m/>
    <m/>
    <m/>
    <m/>
    <s v="24.6"/>
    <n v="0"/>
    <s v="164.73"/>
    <s v="-23.97"/>
    <s v="A Vista, Livelo, Frete grátis R$ 109,99"/>
    <m/>
    <m/>
    <s v="06367100008706"/>
    <s v="tfddmr"/>
    <m/>
    <s v="Piatan"/>
    <s v="Obsolete"/>
    <m/>
    <m/>
    <m/>
    <m/>
    <m/>
    <s v="pagarme"/>
    <m/>
    <n v="3332556508"/>
    <m/>
    <m/>
    <m/>
    <m/>
    <m/>
    <m/>
    <m/>
    <m/>
    <s v="2024-10-02 14:05:53Z"/>
    <m/>
    <m/>
    <s v="2DAC445ABA0E430BA3C0D1BC0F9CFCF4"/>
    <s v="5B8D735D0A794CF09B1DE6F2E001B95A"/>
    <m/>
    <n v="1"/>
    <m/>
    <s v="false"/>
    <n v="0"/>
    <s v="NA"/>
    <s v="NA"/>
    <s v="BRL"/>
    <m/>
    <s v="003002666"/>
    <s v="BRA"/>
    <s v="003002666"/>
    <m/>
    <s v="Faturado"/>
    <m/>
  </r>
  <r>
    <s v="Marketplace"/>
    <x v="320"/>
    <n v="512465"/>
    <d v="2024-10-02T00:00:00"/>
    <x v="318"/>
    <s v="eduardo"/>
    <s v="covre"/>
    <s v="03217265530"/>
    <s v="eduardo.covre@hotmail.com"/>
    <n v="5573999912177"/>
    <s v="BA"/>
    <s v="Itabela"/>
    <n v="5183653495863"/>
    <s v="residential"/>
    <s v="eduardo covre"/>
    <s v="br 101, km 769 fazenda luciana, monte pascoal"/>
    <s v="sn"/>
    <s v="caixa postal 10"/>
    <s v="monte pascoal"/>
    <m/>
    <s v="45848-000"/>
    <s v="Jadlog"/>
    <s v="PN Jadlog2"/>
    <s v="2024-10-22 12:59:30Z"/>
    <s v="14bd"/>
    <s v="Faturado"/>
    <s v="2024-10-03 15:17:08Z"/>
    <m/>
    <m/>
    <m/>
    <x v="2"/>
    <s v="Mastercard"/>
    <n v="2"/>
    <n v="268.7"/>
    <n v="1"/>
    <n v="142790"/>
    <s v="/10/76/81/"/>
    <x v="40"/>
    <x v="40"/>
    <n v="217.22"/>
    <n v="210.7"/>
    <s v="210.7"/>
    <s v="/kit-detox-facial/p"/>
    <m/>
    <m/>
    <m/>
    <m/>
    <s v="32.58"/>
    <n v="0"/>
    <s v="268.7"/>
    <s v="-8.32"/>
    <s v="Livelo, Brinde Sacola Presenteável G, Frete grátis R$ 109,99"/>
    <m/>
    <m/>
    <s v="06367100008705"/>
    <s v="tfddmr"/>
    <m/>
    <s v="Piatan"/>
    <s v="Obsolete"/>
    <m/>
    <m/>
    <m/>
    <m/>
    <m/>
    <s v="pagarme"/>
    <n v="592554"/>
    <n v="3332295004"/>
    <n v="3332295004"/>
    <n v="522840"/>
    <n v="3871"/>
    <m/>
    <m/>
    <m/>
    <m/>
    <m/>
    <s v="2024-10-02 12:59:28Z"/>
    <m/>
    <m/>
    <s v="AAD74BF4077B424DA5941C20107CC9F3"/>
    <s v="2C55D35D122840239BC7E3D66F212399"/>
    <m/>
    <n v="1"/>
    <m/>
    <s v="false"/>
    <n v="0"/>
    <s v="NA"/>
    <s v="NA"/>
    <s v="BRL"/>
    <m/>
    <s v="003002665"/>
    <s v="BRA"/>
    <s v="003002665"/>
    <m/>
    <s v="Faturado"/>
    <m/>
  </r>
  <r>
    <s v="Marketplace"/>
    <x v="320"/>
    <n v="512465"/>
    <d v="2024-10-02T00:00:00"/>
    <x v="318"/>
    <s v="eduardo"/>
    <s v="covre"/>
    <s v="03217265530"/>
    <s v="eduardo.covre@hotmail.com"/>
    <n v="5573999912177"/>
    <s v="BA"/>
    <s v="Itabela"/>
    <n v="5183653495863"/>
    <s v="residential"/>
    <s v="eduardo covre"/>
    <s v="br 101, km 769 fazenda luciana, monte pascoal"/>
    <s v="sn"/>
    <s v="caixa postal 10"/>
    <s v="monte pascoal"/>
    <m/>
    <s v="45848-000"/>
    <s v="Jadlog"/>
    <s v="PN Jadlog2"/>
    <s v="2024-10-22 12:59:30Z"/>
    <s v="14bd"/>
    <s v="Faturado"/>
    <s v="2024-10-03 15:17:08Z"/>
    <m/>
    <m/>
    <m/>
    <x v="2"/>
    <s v="Mastercard"/>
    <n v="2"/>
    <n v="268.7"/>
    <n v="1"/>
    <n v="5103"/>
    <s v="/10/76/79/88/"/>
    <x v="29"/>
    <x v="29"/>
    <n v="29.9"/>
    <n v="29"/>
    <n v="29"/>
    <s v="/desodorante-roll-on-masculino-75ml/p"/>
    <m/>
    <m/>
    <m/>
    <m/>
    <s v="8.22"/>
    <n v="0"/>
    <s v="268.7"/>
    <s v="-8.32"/>
    <s v="Livelo, Brinde Sacola Presenteável G, Frete grátis R$ 109,99"/>
    <m/>
    <m/>
    <s v="06367100008705"/>
    <s v="tfddmr"/>
    <m/>
    <s v="Piatan"/>
    <s v="Obsolete"/>
    <m/>
    <m/>
    <m/>
    <m/>
    <m/>
    <s v="pagarme"/>
    <n v="592554"/>
    <n v="3332295004"/>
    <n v="3332295004"/>
    <n v="522840"/>
    <n v="3871"/>
    <m/>
    <m/>
    <m/>
    <m/>
    <m/>
    <s v="2024-10-02 12:59:28Z"/>
    <m/>
    <m/>
    <s v="AAD74BF4077B424DA5941C20107CC9F3"/>
    <s v="2C55D35D122840239BC7E3D66F212399"/>
    <m/>
    <n v="1"/>
    <m/>
    <s v="false"/>
    <n v="0"/>
    <s v="NA"/>
    <s v="NA"/>
    <s v="BRL"/>
    <m/>
    <s v="003002665"/>
    <s v="BRA"/>
    <s v="003002665"/>
    <m/>
    <s v="Faturado"/>
    <m/>
  </r>
  <r>
    <s v="Marketplace"/>
    <x v="320"/>
    <n v="512465"/>
    <d v="2024-10-02T00:00:00"/>
    <x v="318"/>
    <s v="eduardo"/>
    <s v="covre"/>
    <s v="03217265530"/>
    <s v="eduardo.covre@hotmail.com"/>
    <n v="5573999912177"/>
    <s v="BA"/>
    <s v="Itabela"/>
    <n v="5183653495863"/>
    <s v="residential"/>
    <s v="eduardo covre"/>
    <s v="br 101, km 769 fazenda luciana, monte pascoal"/>
    <s v="sn"/>
    <s v="caixa postal 10"/>
    <s v="monte pascoal"/>
    <m/>
    <s v="45848-000"/>
    <s v="Jadlog"/>
    <s v="PN Jadlog2"/>
    <s v="2024-10-22 12:59:30Z"/>
    <s v="14bd"/>
    <s v="Faturado"/>
    <s v="2024-10-03 15:17:08Z"/>
    <m/>
    <m/>
    <m/>
    <x v="2"/>
    <s v="Mastercard"/>
    <n v="2"/>
    <n v="268.7"/>
    <n v="1"/>
    <n v="1603"/>
    <s v="/10/76/79/88/"/>
    <x v="10"/>
    <x v="10"/>
    <n v="29.9"/>
    <n v="29"/>
    <n v="29"/>
    <s v="/desodorante-roll-on-unissex-75ml/p"/>
    <m/>
    <m/>
    <m/>
    <m/>
    <s v="8.22"/>
    <n v="0"/>
    <s v="268.7"/>
    <s v="-8.32"/>
    <s v="Livelo, Brinde Sacola Presenteável G, Frete grátis R$ 109,99"/>
    <m/>
    <m/>
    <s v="06367100008705"/>
    <s v="tfddmr"/>
    <m/>
    <s v="Piatan"/>
    <s v="Obsolete"/>
    <m/>
    <m/>
    <m/>
    <m/>
    <m/>
    <s v="pagarme"/>
    <n v="592554"/>
    <n v="3332295004"/>
    <n v="3332295004"/>
    <n v="522840"/>
    <n v="3871"/>
    <m/>
    <m/>
    <m/>
    <m/>
    <m/>
    <s v="2024-10-02 12:59:28Z"/>
    <m/>
    <m/>
    <s v="AAD74BF4077B424DA5941C20107CC9F3"/>
    <s v="2C55D35D122840239BC7E3D66F212399"/>
    <m/>
    <n v="1"/>
    <m/>
    <s v="false"/>
    <n v="0"/>
    <s v="NA"/>
    <s v="NA"/>
    <s v="BRL"/>
    <m/>
    <s v="003002665"/>
    <s v="BRA"/>
    <s v="003002665"/>
    <m/>
    <s v="Faturado"/>
    <m/>
  </r>
  <r>
    <s v="Marketplace"/>
    <x v="321"/>
    <n v="512463"/>
    <d v="2024-10-02T00:00:00"/>
    <x v="319"/>
    <s v="Danielle"/>
    <s v="Campos"/>
    <n v="60766248330"/>
    <s v="daniellegarcez27@gmail.com"/>
    <n v="5585999216626"/>
    <s v="CE"/>
    <s v="Fortaleza"/>
    <n v="5148985663452"/>
    <s v="residential"/>
    <s v="Danielle Campos"/>
    <s v="Avenida Historiador Raimundo Girão"/>
    <n v="630"/>
    <s v="Apto 708"/>
    <s v="Meireles"/>
    <m/>
    <s v="60165-050"/>
    <s v="Jadlog"/>
    <s v="PN Jadlog2"/>
    <s v="2024-10-15 12:55:01Z"/>
    <s v="9bd"/>
    <s v="Faturado"/>
    <s v="2024-10-03 15:17:06Z"/>
    <m/>
    <m/>
    <m/>
    <x v="2"/>
    <s v="Mastercard"/>
    <n v="1"/>
    <n v="122.99"/>
    <n v="1"/>
    <n v="2500"/>
    <s v="/10/76/78/99/"/>
    <x v="27"/>
    <x v="27"/>
    <n v="56.9"/>
    <n v="55.19"/>
    <s v="55.19"/>
    <s v="/condicionador-proteina-de-arroz-e-xilitol-300ml/p"/>
    <m/>
    <m/>
    <m/>
    <m/>
    <s v="11.51"/>
    <n v="0"/>
    <s v="122.99"/>
    <s v="-3.81"/>
    <s v="Livelo, Frete grátis R$ 109,99"/>
    <m/>
    <m/>
    <s v="06367100008704"/>
    <s v="tfddmr"/>
    <m/>
    <s v="Piatan"/>
    <s v="Obsolete"/>
    <m/>
    <m/>
    <m/>
    <m/>
    <m/>
    <s v="pagarme"/>
    <n v="920962"/>
    <n v="3332274428"/>
    <n v="3332274428"/>
    <n v="520048"/>
    <n v="7042"/>
    <m/>
    <m/>
    <m/>
    <m/>
    <m/>
    <s v="2024-10-02 12:54:58Z"/>
    <m/>
    <m/>
    <s v="A1E0115AA4EB45BABC603C6206D61910"/>
    <s v="07FE2770090849F0B9A00971FB82E5B2"/>
    <m/>
    <n v="1"/>
    <m/>
    <s v="false"/>
    <n v="0"/>
    <s v="NA"/>
    <s v="NA"/>
    <s v="BRL"/>
    <m/>
    <s v="003002664"/>
    <s v="BRA"/>
    <s v="003002664"/>
    <m/>
    <s v="Faturado"/>
    <m/>
  </r>
  <r>
    <s v="Marketplace"/>
    <x v="321"/>
    <n v="512463"/>
    <d v="2024-10-02T00:00:00"/>
    <x v="319"/>
    <s v="Danielle"/>
    <s v="Campos"/>
    <n v="60766248330"/>
    <s v="daniellegarcez27@gmail.com"/>
    <n v="5585999216626"/>
    <s v="CE"/>
    <s v="Fortaleza"/>
    <n v="5148985663452"/>
    <s v="residential"/>
    <s v="Danielle Campos"/>
    <s v="Avenida Historiador Raimundo Girão"/>
    <n v="630"/>
    <s v="Apto 708"/>
    <s v="Meireles"/>
    <m/>
    <s v="60165-050"/>
    <s v="Jadlog"/>
    <s v="PN Jadlog2"/>
    <s v="2024-10-15 12:55:01Z"/>
    <s v="9bd"/>
    <s v="Faturado"/>
    <s v="2024-10-03 15:17:06Z"/>
    <m/>
    <m/>
    <m/>
    <x v="2"/>
    <s v="Mastercard"/>
    <n v="1"/>
    <n v="122.99"/>
    <n v="1"/>
    <n v="141653"/>
    <s v="/10/76/78/99/"/>
    <x v="37"/>
    <x v="37"/>
    <n v="69.900000000000006"/>
    <n v="67.8"/>
    <s v="67.8"/>
    <s v="/mascara-liquida-spray-proteina-de-arroz-100-ml/p"/>
    <m/>
    <m/>
    <m/>
    <m/>
    <s v="11.5"/>
    <n v="0"/>
    <s v="122.99"/>
    <s v="-3.81"/>
    <s v="Livelo, Frete grátis R$ 109,99"/>
    <m/>
    <m/>
    <s v="06367100008704"/>
    <s v="tfddmr"/>
    <m/>
    <s v="Piatan"/>
    <s v="Obsolete"/>
    <m/>
    <m/>
    <m/>
    <m/>
    <m/>
    <s v="pagarme"/>
    <n v="920962"/>
    <n v="3332274428"/>
    <n v="3332274428"/>
    <n v="520048"/>
    <n v="7042"/>
    <m/>
    <m/>
    <m/>
    <m/>
    <m/>
    <s v="2024-10-02 12:54:58Z"/>
    <m/>
    <m/>
    <s v="A1E0115AA4EB45BABC603C6206D61910"/>
    <s v="07FE2770090849F0B9A00971FB82E5B2"/>
    <m/>
    <n v="1"/>
    <m/>
    <s v="false"/>
    <n v="0"/>
    <s v="NA"/>
    <s v="NA"/>
    <s v="BRL"/>
    <m/>
    <s v="003002664"/>
    <s v="BRA"/>
    <s v="003002664"/>
    <m/>
    <s v="Faturado"/>
    <m/>
  </r>
  <r>
    <s v="Marketplace"/>
    <x v="322"/>
    <n v="512461"/>
    <d v="2024-10-02T00:00:00"/>
    <x v="320"/>
    <s v="Hilana"/>
    <s v="Andrade"/>
    <s v="07744406788"/>
    <s v="hilanapda@gmail.com"/>
    <n v="5521994294191"/>
    <s v="RJ"/>
    <s v="Rio de Janeiro"/>
    <n v="5183622701175"/>
    <s v="residential"/>
    <s v="Hilana Andrade"/>
    <s v="Rua Itacuruçá"/>
    <n v="77"/>
    <s v="Cob. 3, Bl. A"/>
    <s v="Tijuca"/>
    <m/>
    <s v="20510-150"/>
    <s v="PAC"/>
    <s v="PN Correios PAC"/>
    <s v="2024-10-09 10:09:31Z"/>
    <s v="5bd"/>
    <s v="Faturado"/>
    <s v="2024-10-03 15:33:12Z"/>
    <s v="cpc_institucional"/>
    <s v="google"/>
    <m/>
    <x v="1"/>
    <s v="Pix"/>
    <n v="1"/>
    <n v="153.74"/>
    <n v="1"/>
    <n v="142826"/>
    <s v="/10/76/79/88/"/>
    <x v="31"/>
    <x v="31"/>
    <n v="59.9"/>
    <n v="48.52"/>
    <s v="48.52"/>
    <s v="/desodorante-cristal-liquido-extrato-de-neem-indiano-e-alcacuz-120ml/p"/>
    <m/>
    <m/>
    <m/>
    <m/>
    <s v="10.95"/>
    <n v="0"/>
    <s v="153.74"/>
    <s v="-36.06"/>
    <s v="Primeira Compra, A Vista, Frete grátis R$ 109,99"/>
    <m/>
    <m/>
    <s v="AK511711827BR"/>
    <s v="tfddmr"/>
    <m/>
    <s v="Piatan"/>
    <s v="Obsolete"/>
    <m/>
    <m/>
    <m/>
    <m/>
    <m/>
    <s v="pagarme"/>
    <m/>
    <n v="3331457921"/>
    <m/>
    <m/>
    <m/>
    <m/>
    <m/>
    <m/>
    <m/>
    <m/>
    <s v="2024-10-02 10:09:31Z"/>
    <m/>
    <m/>
    <s v="4DC74A9890D148C0AB95447B5BE004AB"/>
    <s v="ECA28A7FB3214C1EB69F65F0FEA8DF5E"/>
    <m/>
    <n v="1"/>
    <m/>
    <s v="false"/>
    <n v="0"/>
    <s v="NA"/>
    <s v="NA"/>
    <s v="BRL"/>
    <m/>
    <s v="003002674"/>
    <s v="BRA"/>
    <s v="003002674"/>
    <m/>
    <s v="Faturado"/>
    <m/>
  </r>
  <r>
    <s v="Marketplace"/>
    <x v="322"/>
    <n v="512461"/>
    <d v="2024-10-02T00:00:00"/>
    <x v="320"/>
    <s v="Hilana"/>
    <s v="Andrade"/>
    <s v="07744406788"/>
    <s v="hilanapda@gmail.com"/>
    <n v="5521994294191"/>
    <s v="RJ"/>
    <s v="Rio de Janeiro"/>
    <n v="5183622701175"/>
    <s v="residential"/>
    <s v="Hilana Andrade"/>
    <s v="Rua Itacuruçá"/>
    <n v="77"/>
    <s v="Cob. 3, Bl. A"/>
    <s v="Tijuca"/>
    <m/>
    <s v="20510-150"/>
    <s v="PAC"/>
    <s v="PN Correios PAC"/>
    <s v="2024-10-09 10:09:31Z"/>
    <s v="5bd"/>
    <s v="Faturado"/>
    <s v="2024-10-03 15:33:12Z"/>
    <s v="cpc_institucional"/>
    <s v="google"/>
    <m/>
    <x v="1"/>
    <s v="Pix"/>
    <n v="1"/>
    <n v="153.74"/>
    <n v="1"/>
    <n v="1095"/>
    <s v="/10/76/82/96/"/>
    <x v="30"/>
    <x v="30"/>
    <n v="129.9"/>
    <n v="105.22"/>
    <s v="105.22"/>
    <s v="/protetor-solar-mineral-sunveg-fps-70-50g/p"/>
    <m/>
    <m/>
    <m/>
    <m/>
    <s v="10.95"/>
    <n v="0"/>
    <s v="153.74"/>
    <s v="-36.06"/>
    <s v="Primeira Compra, A Vista, Frete grátis R$ 109,99"/>
    <m/>
    <m/>
    <s v="AK511711827BR"/>
    <s v="tfddmr"/>
    <m/>
    <s v="Piatan"/>
    <s v="Obsolete"/>
    <m/>
    <m/>
    <m/>
    <m/>
    <m/>
    <s v="pagarme"/>
    <m/>
    <n v="3331457921"/>
    <m/>
    <m/>
    <m/>
    <m/>
    <m/>
    <m/>
    <m/>
    <m/>
    <s v="2024-10-02 10:09:31Z"/>
    <m/>
    <m/>
    <s v="4DC74A9890D148C0AB95447B5BE004AB"/>
    <s v="ECA28A7FB3214C1EB69F65F0FEA8DF5E"/>
    <m/>
    <n v="1"/>
    <m/>
    <s v="false"/>
    <n v="0"/>
    <s v="NA"/>
    <s v="NA"/>
    <s v="BRL"/>
    <m/>
    <s v="003002674"/>
    <s v="BRA"/>
    <s v="003002674"/>
    <m/>
    <s v="Faturado"/>
    <m/>
  </r>
  <r>
    <s v="Marketplace"/>
    <x v="323"/>
    <n v="512459"/>
    <d v="2024-10-02T00:00:00"/>
    <x v="321"/>
    <s v="Gabriele"/>
    <s v="Ricci"/>
    <n v="39036174821"/>
    <s v="gabriele_ricci75@hotmail.com"/>
    <n v="5516992395623"/>
    <s v="SP"/>
    <s v="Cotia"/>
    <n v="5183616112983"/>
    <s v="residential"/>
    <s v="Gabriele Ricci"/>
    <s v="Rua Joaquim Santos Leite"/>
    <n v="65"/>
    <s v="Apto 231 Bloco 2"/>
    <s v="Barro Branco"/>
    <m/>
    <s v="06716-202"/>
    <s v="PAC"/>
    <s v="PN Correios PAC"/>
    <s v="2024-10-10 10:03:51Z"/>
    <s v="6bd"/>
    <s v="Faturado"/>
    <s v="2024-10-03 15:33:14Z"/>
    <s v="email"/>
    <s v="fidelizarmais"/>
    <s v="saldodepontos"/>
    <x v="10"/>
    <s v="Mastercard"/>
    <n v="1"/>
    <n v="66.75"/>
    <n v="1"/>
    <n v="142806"/>
    <s v="/10/76/81/"/>
    <x v="22"/>
    <x v="22"/>
    <n v="59.8"/>
    <n v="44.85"/>
    <s v="44.85"/>
    <s v="/duo-sabonete-liquido-intimo-com-aloe-vera-150-ml/p"/>
    <m/>
    <m/>
    <m/>
    <m/>
    <s v="21.9"/>
    <s v="21.9"/>
    <s v="66.75"/>
    <s v="-14.95"/>
    <s v="Cupom dia da Natureza"/>
    <m/>
    <m/>
    <s v="AK511712495BR"/>
    <s v="tfddmr"/>
    <m/>
    <s v="Piatan"/>
    <s v="Obsolete"/>
    <m/>
    <m/>
    <m/>
    <m/>
    <m/>
    <s v="pagarme"/>
    <s v="034576"/>
    <n v="3331438327"/>
    <n v="3331438327"/>
    <n v="548083"/>
    <n v="6563"/>
    <m/>
    <m/>
    <m/>
    <m/>
    <m/>
    <s v="2024-10-02 10:03:47Z"/>
    <m/>
    <m/>
    <s v="2859C47F6D534611A5F616F5350F5654"/>
    <s v="B8AC772C25BC4292A48D6EBBC2170CCD"/>
    <m/>
    <n v="1"/>
    <m/>
    <s v="false"/>
    <n v="0"/>
    <s v="NA"/>
    <s v="NA"/>
    <s v="BRL"/>
    <m/>
    <s v="003002675"/>
    <s v="BRA"/>
    <s v="003002675"/>
    <m/>
    <s v="Faturado"/>
    <m/>
  </r>
  <r>
    <s v="Marketplace"/>
    <x v="324"/>
    <n v="512457"/>
    <d v="2024-10-02T00:00:00"/>
    <x v="322"/>
    <s v="Eliete"/>
    <s v="Lopes"/>
    <s v="00728778122"/>
    <s v="elietepereira9@gmail.com"/>
    <n v="556199018617"/>
    <s v="DF"/>
    <s v="Brasília"/>
    <n v="5183604023727"/>
    <s v="residential"/>
    <s v="Eliete Lopes"/>
    <s v="Quadra SCS Quadra 9"/>
    <s v="Torre C 1 subsolo Ed. Parque Cidade "/>
    <s v="Escritorio Fnx Construcão"/>
    <s v="Asa Sul"/>
    <m/>
    <s v="70308-200"/>
    <s v="PAC"/>
    <s v="PN Correios PAC"/>
    <s v="2024-10-10 08:00:00Z"/>
    <s v="5bd"/>
    <s v="Faturado"/>
    <s v="2024-10-09 08:11:12Z"/>
    <s v="cpc_institucional"/>
    <s v="google"/>
    <m/>
    <x v="1"/>
    <s v="Boleto Bancário"/>
    <n v="1"/>
    <n v="112.19"/>
    <n v="2"/>
    <n v="1403"/>
    <s v="/10/76/79/88/"/>
    <x v="19"/>
    <x v="19"/>
    <n v="29.9"/>
    <n v="24.22"/>
    <s v="48.44"/>
    <s v="/desodorante-roll-on-feminino-75ml/p"/>
    <m/>
    <m/>
    <m/>
    <m/>
    <s v="6.25"/>
    <n v="0"/>
    <s v="112.19"/>
    <s v="-26.31"/>
    <s v="Primeira Compra, A Vista, Frete grátis R$ 109,99"/>
    <m/>
    <m/>
    <s v="AK532686354BR"/>
    <s v="tfddmr"/>
    <m/>
    <s v="Piatan"/>
    <s v="Obsolete"/>
    <m/>
    <m/>
    <m/>
    <m/>
    <m/>
    <s v="Boleto"/>
    <m/>
    <n v="3331123191"/>
    <m/>
    <m/>
    <m/>
    <m/>
    <m/>
    <m/>
    <m/>
    <m/>
    <s v="2024-10-03 04:04:14Z"/>
    <m/>
    <m/>
    <s v="778743C7883E4AC7AD8D6A3CAB37E8FF"/>
    <s v="1FE17BAFAE224C72B8883CB5515B0A95"/>
    <m/>
    <n v="1"/>
    <m/>
    <s v="false"/>
    <n v="0"/>
    <s v="NA"/>
    <s v="NA"/>
    <s v="BRL"/>
    <m/>
    <s v="003002732"/>
    <s v="BRA"/>
    <s v="003002732"/>
    <m/>
    <s v="Faturado"/>
    <m/>
  </r>
  <r>
    <s v="Marketplace"/>
    <x v="324"/>
    <n v="512457"/>
    <d v="2024-10-02T00:00:00"/>
    <x v="322"/>
    <s v="Eliete"/>
    <s v="Lopes"/>
    <s v="00728778122"/>
    <s v="elietepereira9@gmail.com"/>
    <n v="556199018617"/>
    <s v="DF"/>
    <s v="Brasília"/>
    <n v="5183604023727"/>
    <s v="residential"/>
    <s v="Eliete Lopes"/>
    <s v="Quadra SCS Quadra 9"/>
    <s v="Torre C 1 subsolo Ed. Parque Cidade "/>
    <s v="Escritorio Fnx Construcão"/>
    <s v="Asa Sul"/>
    <m/>
    <s v="70308-200"/>
    <s v="PAC"/>
    <s v="PN Correios PAC"/>
    <s v="2024-10-10 08:00:00Z"/>
    <s v="5bd"/>
    <s v="Faturado"/>
    <s v="2024-10-09 08:11:12Z"/>
    <s v="cpc_institucional"/>
    <s v="google"/>
    <m/>
    <x v="1"/>
    <s v="Boleto Bancário"/>
    <n v="1"/>
    <n v="112.19"/>
    <n v="1"/>
    <n v="1110"/>
    <s v="/10/76/79/89/"/>
    <x v="3"/>
    <x v="3"/>
    <n v="21.9"/>
    <n v="17.739999999999998"/>
    <s v="17.74"/>
    <s v="/gel-dental-natural-de-hortela-com-gengibre-e-melaleuca-90g/p"/>
    <m/>
    <m/>
    <m/>
    <m/>
    <s v="3.08"/>
    <n v="0"/>
    <s v="112.19"/>
    <s v="-26.31"/>
    <s v="Primeira Compra, A Vista, Frete grátis R$ 109,99"/>
    <m/>
    <m/>
    <s v="AK532686354BR"/>
    <s v="tfddmr"/>
    <m/>
    <s v="Piatan"/>
    <s v="Obsolete"/>
    <m/>
    <m/>
    <m/>
    <m/>
    <m/>
    <s v="Boleto"/>
    <m/>
    <n v="3331123191"/>
    <m/>
    <m/>
    <m/>
    <m/>
    <m/>
    <m/>
    <m/>
    <m/>
    <s v="2024-10-03 04:04:14Z"/>
    <m/>
    <m/>
    <s v="778743C7883E4AC7AD8D6A3CAB37E8FF"/>
    <s v="1FE17BAFAE224C72B8883CB5515B0A95"/>
    <m/>
    <n v="1"/>
    <m/>
    <s v="false"/>
    <n v="0"/>
    <s v="NA"/>
    <s v="NA"/>
    <s v="BRL"/>
    <m/>
    <s v="003002732"/>
    <s v="BRA"/>
    <s v="003002732"/>
    <m/>
    <s v="Faturado"/>
    <m/>
  </r>
  <r>
    <s v="Marketplace"/>
    <x v="324"/>
    <n v="512457"/>
    <d v="2024-10-02T00:00:00"/>
    <x v="322"/>
    <s v="Eliete"/>
    <s v="Lopes"/>
    <s v="00728778122"/>
    <s v="elietepereira9@gmail.com"/>
    <n v="556199018617"/>
    <s v="DF"/>
    <s v="Brasília"/>
    <n v="5183604023727"/>
    <s v="residential"/>
    <s v="Eliete Lopes"/>
    <s v="Quadra SCS Quadra 9"/>
    <s v="Torre C 1 subsolo Ed. Parque Cidade "/>
    <s v="Escritorio Fnx Construcão"/>
    <s v="Asa Sul"/>
    <m/>
    <s v="70308-200"/>
    <s v="PAC"/>
    <s v="PN Correios PAC"/>
    <s v="2024-10-10 08:00:00Z"/>
    <s v="5bd"/>
    <s v="Faturado"/>
    <s v="2024-10-09 08:11:12Z"/>
    <s v="cpc_institucional"/>
    <s v="google"/>
    <m/>
    <x v="1"/>
    <s v="Boleto Bancário"/>
    <n v="1"/>
    <n v="112.19"/>
    <n v="1"/>
    <n v="1111"/>
    <s v="/10/76/79/89/"/>
    <x v="6"/>
    <x v="6"/>
    <n v="21.9"/>
    <n v="17.739999999999998"/>
    <s v="17.74"/>
    <s v="/gel-dental-natural-de-carvao-ativado-90g/p"/>
    <m/>
    <m/>
    <m/>
    <m/>
    <s v="3.08"/>
    <n v="0"/>
    <s v="112.19"/>
    <s v="-26.31"/>
    <s v="Primeira Compra, A Vista, Frete grátis R$ 109,99"/>
    <m/>
    <m/>
    <s v="AK532686354BR"/>
    <s v="tfddmr"/>
    <m/>
    <s v="Piatan"/>
    <s v="Obsolete"/>
    <m/>
    <m/>
    <m/>
    <m/>
    <m/>
    <s v="Boleto"/>
    <m/>
    <n v="3331123191"/>
    <m/>
    <m/>
    <m/>
    <m/>
    <m/>
    <m/>
    <m/>
    <m/>
    <s v="2024-10-03 04:04:14Z"/>
    <m/>
    <m/>
    <s v="778743C7883E4AC7AD8D6A3CAB37E8FF"/>
    <s v="1FE17BAFAE224C72B8883CB5515B0A95"/>
    <m/>
    <n v="1"/>
    <m/>
    <s v="false"/>
    <n v="0"/>
    <s v="NA"/>
    <s v="NA"/>
    <s v="BRL"/>
    <m/>
    <s v="003002732"/>
    <s v="BRA"/>
    <s v="003002732"/>
    <m/>
    <s v="Faturado"/>
    <m/>
  </r>
  <r>
    <s v="Marketplace"/>
    <x v="324"/>
    <n v="512457"/>
    <d v="2024-10-02T00:00:00"/>
    <x v="322"/>
    <s v="Eliete"/>
    <s v="Lopes"/>
    <s v="00728778122"/>
    <s v="elietepereira9@gmail.com"/>
    <n v="556199018617"/>
    <s v="DF"/>
    <s v="Brasília"/>
    <n v="5183604023727"/>
    <s v="residential"/>
    <s v="Eliete Lopes"/>
    <s v="Quadra SCS Quadra 9"/>
    <s v="Torre C 1 subsolo Ed. Parque Cidade "/>
    <s v="Escritorio Fnx Construcão"/>
    <s v="Asa Sul"/>
    <m/>
    <s v="70308-200"/>
    <s v="PAC"/>
    <s v="PN Correios PAC"/>
    <s v="2024-10-10 08:00:00Z"/>
    <s v="5bd"/>
    <s v="Faturado"/>
    <s v="2024-10-09 08:11:12Z"/>
    <s v="cpc_institucional"/>
    <s v="google"/>
    <m/>
    <x v="1"/>
    <s v="Boleto Bancário"/>
    <n v="1"/>
    <n v="112.19"/>
    <n v="1"/>
    <n v="142795"/>
    <s v="/10/76/79/87/"/>
    <x v="24"/>
    <x v="24"/>
    <n v="34.9"/>
    <n v="28.27"/>
    <s v="28.27"/>
    <s v="/sabonete-liquido-intimo-melaleuca-aloe-vera-150-ml/p"/>
    <m/>
    <m/>
    <m/>
    <m/>
    <s v="3.08"/>
    <n v="0"/>
    <s v="112.19"/>
    <s v="-26.31"/>
    <s v="Primeira Compra, A Vista, Frete grátis R$ 109,99"/>
    <m/>
    <m/>
    <s v="AK532686354BR"/>
    <s v="tfddmr"/>
    <m/>
    <s v="Piatan"/>
    <s v="Obsolete"/>
    <m/>
    <m/>
    <m/>
    <m/>
    <m/>
    <s v="Boleto"/>
    <m/>
    <n v="3331123191"/>
    <m/>
    <m/>
    <m/>
    <m/>
    <m/>
    <m/>
    <m/>
    <m/>
    <s v="2024-10-03 04:04:14Z"/>
    <m/>
    <m/>
    <s v="778743C7883E4AC7AD8D6A3CAB37E8FF"/>
    <s v="1FE17BAFAE224C72B8883CB5515B0A95"/>
    <m/>
    <n v="1"/>
    <m/>
    <s v="false"/>
    <n v="0"/>
    <s v="NA"/>
    <s v="NA"/>
    <s v="BRL"/>
    <m/>
    <s v="003002732"/>
    <s v="BRA"/>
    <s v="003002732"/>
    <m/>
    <s v="Faturado"/>
    <m/>
  </r>
  <r>
    <s v="Marketplace"/>
    <x v="325"/>
    <n v="512399"/>
    <d v="2024-10-01T00:00:00"/>
    <x v="323"/>
    <s v="Carla"/>
    <s v="Rocha"/>
    <n v="38623381858"/>
    <s v="carlinha_2290@yahoo.com.br"/>
    <n v="5511973471884"/>
    <s v="SP"/>
    <s v="Embu das Artes"/>
    <n v="5182333963314"/>
    <s v="residential"/>
    <s v="Carla Rocha"/>
    <s v="Estrada São Judas"/>
    <n v="190"/>
    <s v="G14B apto 157"/>
    <s v="Parque Esplanada"/>
    <m/>
    <s v="06817-170"/>
    <s v="Jadlog"/>
    <s v="PN Jadlog"/>
    <s v="2024-10-07 08:00:00Z"/>
    <s v="4bd"/>
    <s v="Faturado"/>
    <s v="2024-10-03 15:17:04Z"/>
    <s v="cpc"/>
    <s v="meta"/>
    <s v="[GE] [Vendas] Sazonais - Semelhantes"/>
    <x v="10"/>
    <s v="Visa"/>
    <n v="3"/>
    <n v="113.68"/>
    <n v="1"/>
    <n v="1403"/>
    <s v="/10/76/79/88/"/>
    <x v="19"/>
    <x v="19"/>
    <n v="29.9"/>
    <n v="22.42"/>
    <s v="22.42"/>
    <s v="/desodorante-roll-on-feminino-75ml/p"/>
    <m/>
    <m/>
    <m/>
    <m/>
    <s v="3.96"/>
    <n v="0"/>
    <s v="113.68"/>
    <s v="-37.91"/>
    <s v="Cupom dia da Natureza, Frete grátis R$ 109,99"/>
    <m/>
    <m/>
    <s v="06367100008703"/>
    <s v="tfddmr"/>
    <m/>
    <s v="Piatan"/>
    <s v="Obsolete"/>
    <m/>
    <m/>
    <m/>
    <m/>
    <m/>
    <s v="pagarme"/>
    <n v="602203"/>
    <n v="3330289227"/>
    <n v="3330289227"/>
    <n v="415896"/>
    <n v="5347"/>
    <m/>
    <m/>
    <m/>
    <m/>
    <m/>
    <s v="2024-10-01 21:40:23Z"/>
    <m/>
    <m/>
    <s v="3398035B87954AAE8335BF799C837FCD"/>
    <s v="70BDC73E0D854E1CB76CEF7F8D27D0EC"/>
    <m/>
    <n v="1"/>
    <m/>
    <s v="false"/>
    <n v="0"/>
    <s v="NA"/>
    <s v="NA"/>
    <s v="BRL"/>
    <m/>
    <s v="003002659"/>
    <s v="BRA"/>
    <s v="003002659"/>
    <m/>
    <s v="Faturado"/>
    <m/>
  </r>
  <r>
    <s v="Marketplace"/>
    <x v="325"/>
    <n v="512399"/>
    <d v="2024-10-01T00:00:00"/>
    <x v="323"/>
    <s v="Carla"/>
    <s v="Rocha"/>
    <n v="38623381858"/>
    <s v="carlinha_2290@yahoo.com.br"/>
    <n v="5511973471884"/>
    <s v="SP"/>
    <s v="Embu das Artes"/>
    <n v="5182333963314"/>
    <s v="residential"/>
    <s v="Carla Rocha"/>
    <s v="Estrada São Judas"/>
    <n v="190"/>
    <s v="G14B apto 157"/>
    <s v="Parque Esplanada"/>
    <m/>
    <s v="06817-170"/>
    <s v="Jadlog"/>
    <s v="PN Jadlog"/>
    <s v="2024-10-07 08:00:00Z"/>
    <s v="4bd"/>
    <s v="Faturado"/>
    <s v="2024-10-03 15:17:04Z"/>
    <s v="cpc"/>
    <s v="meta"/>
    <s v="[GE] [Vendas] Sazonais - Semelhantes"/>
    <x v="10"/>
    <s v="Visa"/>
    <n v="3"/>
    <n v="113.68"/>
    <n v="2"/>
    <n v="1205"/>
    <s v="/10/76/79/86/"/>
    <x v="8"/>
    <x v="8"/>
    <n v="39.9"/>
    <n v="29.92"/>
    <s v="59.84"/>
    <s v="/creme-para-as-maos-piatan-hidrata-50g/p"/>
    <m/>
    <m/>
    <m/>
    <m/>
    <s v="7.82"/>
    <n v="0"/>
    <s v="113.68"/>
    <s v="-37.91"/>
    <s v="Cupom dia da Natureza, Frete grátis R$ 109,99"/>
    <m/>
    <m/>
    <s v="06367100008703"/>
    <s v="tfddmr"/>
    <m/>
    <s v="Piatan"/>
    <s v="Obsolete"/>
    <m/>
    <m/>
    <m/>
    <m/>
    <m/>
    <s v="pagarme"/>
    <n v="602203"/>
    <n v="3330289227"/>
    <n v="3330289227"/>
    <n v="415896"/>
    <n v="5347"/>
    <m/>
    <m/>
    <m/>
    <m/>
    <m/>
    <s v="2024-10-01 21:40:23Z"/>
    <m/>
    <m/>
    <s v="3398035B87954AAE8335BF799C837FCD"/>
    <s v="70BDC73E0D854E1CB76CEF7F8D27D0EC"/>
    <m/>
    <n v="1"/>
    <m/>
    <s v="false"/>
    <n v="0"/>
    <s v="NA"/>
    <s v="NA"/>
    <s v="BRL"/>
    <m/>
    <s v="003002659"/>
    <s v="BRA"/>
    <s v="003002659"/>
    <m/>
    <s v="Faturado"/>
    <m/>
  </r>
  <r>
    <s v="Marketplace"/>
    <x v="325"/>
    <n v="512399"/>
    <d v="2024-10-01T00:00:00"/>
    <x v="323"/>
    <s v="Carla"/>
    <s v="Rocha"/>
    <n v="38623381858"/>
    <s v="carlinha_2290@yahoo.com.br"/>
    <n v="5511973471884"/>
    <s v="SP"/>
    <s v="Embu das Artes"/>
    <n v="5182333963314"/>
    <s v="residential"/>
    <s v="Carla Rocha"/>
    <s v="Estrada São Judas"/>
    <n v="190"/>
    <s v="G14B apto 157"/>
    <s v="Parque Esplanada"/>
    <m/>
    <s v="06817-170"/>
    <s v="Jadlog"/>
    <s v="PN Jadlog"/>
    <s v="2024-10-07 08:00:00Z"/>
    <s v="4bd"/>
    <s v="Faturado"/>
    <s v="2024-10-03 15:17:04Z"/>
    <s v="cpc"/>
    <s v="meta"/>
    <s v="[GE] [Vendas] Sazonais - Semelhantes"/>
    <x v="10"/>
    <s v="Visa"/>
    <n v="3"/>
    <n v="113.68"/>
    <n v="1"/>
    <n v="142807"/>
    <s v="/10/76/82/96/"/>
    <x v="15"/>
    <x v="15"/>
    <n v="6.99"/>
    <n v="5.24"/>
    <s v="5.24"/>
    <s v="/mini-protetor-facial-sunveg-5g/p"/>
    <m/>
    <m/>
    <m/>
    <m/>
    <s v="3.92"/>
    <n v="0"/>
    <s v="113.68"/>
    <s v="-37.91"/>
    <s v="Cupom dia da Natureza, Frete grátis R$ 109,99"/>
    <m/>
    <m/>
    <s v="06367100008703"/>
    <s v="tfddmr"/>
    <m/>
    <s v="Piatan"/>
    <s v="Obsolete"/>
    <m/>
    <m/>
    <m/>
    <m/>
    <m/>
    <s v="pagarme"/>
    <n v="602203"/>
    <n v="3330289227"/>
    <n v="3330289227"/>
    <n v="415896"/>
    <n v="5347"/>
    <m/>
    <m/>
    <m/>
    <m/>
    <m/>
    <s v="2024-10-01 21:40:23Z"/>
    <m/>
    <m/>
    <s v="3398035B87954AAE8335BF799C837FCD"/>
    <s v="70BDC73E0D854E1CB76CEF7F8D27D0EC"/>
    <m/>
    <n v="1"/>
    <m/>
    <s v="false"/>
    <n v="0"/>
    <s v="NA"/>
    <s v="NA"/>
    <s v="BRL"/>
    <m/>
    <s v="003002659"/>
    <s v="BRA"/>
    <s v="003002659"/>
    <m/>
    <s v="Faturado"/>
    <m/>
  </r>
  <r>
    <s v="Marketplace"/>
    <x v="325"/>
    <n v="512399"/>
    <d v="2024-10-01T00:00:00"/>
    <x v="323"/>
    <s v="Carla"/>
    <s v="Rocha"/>
    <n v="38623381858"/>
    <s v="carlinha_2290@yahoo.com.br"/>
    <n v="5511973471884"/>
    <s v="SP"/>
    <s v="Embu das Artes"/>
    <n v="5182333963314"/>
    <s v="residential"/>
    <s v="Carla Rocha"/>
    <s v="Estrada São Judas"/>
    <n v="190"/>
    <s v="G14B apto 157"/>
    <s v="Parque Esplanada"/>
    <m/>
    <s v="06817-170"/>
    <s v="Jadlog"/>
    <s v="PN Jadlog"/>
    <s v="2024-10-07 08:00:00Z"/>
    <s v="4bd"/>
    <s v="Faturado"/>
    <s v="2024-10-03 15:17:04Z"/>
    <s v="cpc"/>
    <s v="meta"/>
    <s v="[GE] [Vendas] Sazonais - Semelhantes"/>
    <x v="10"/>
    <s v="Visa"/>
    <n v="3"/>
    <n v="113.68"/>
    <n v="1"/>
    <n v="142796"/>
    <s v="/10/76/79/87/"/>
    <x v="0"/>
    <x v="0"/>
    <n v="34.9"/>
    <n v="26.18"/>
    <s v="26.18"/>
    <s v="/sabonete-liquido-intimo-oleo-de-coco-aloe-vera-150-ml/p"/>
    <m/>
    <m/>
    <m/>
    <m/>
    <s v="3.96"/>
    <n v="0"/>
    <s v="113.68"/>
    <s v="-37.91"/>
    <s v="Cupom dia da Natureza, Frete grátis R$ 109,99"/>
    <m/>
    <m/>
    <s v="06367100008703"/>
    <s v="tfddmr"/>
    <m/>
    <s v="Piatan"/>
    <s v="Obsolete"/>
    <m/>
    <m/>
    <m/>
    <m/>
    <m/>
    <s v="pagarme"/>
    <n v="602203"/>
    <n v="3330289227"/>
    <n v="3330289227"/>
    <n v="415896"/>
    <n v="5347"/>
    <m/>
    <m/>
    <m/>
    <m/>
    <m/>
    <s v="2024-10-01 21:40:23Z"/>
    <m/>
    <m/>
    <s v="3398035B87954AAE8335BF799C837FCD"/>
    <s v="70BDC73E0D854E1CB76CEF7F8D27D0EC"/>
    <m/>
    <n v="1"/>
    <m/>
    <s v="false"/>
    <n v="0"/>
    <s v="NA"/>
    <s v="NA"/>
    <s v="BRL"/>
    <m/>
    <s v="003002659"/>
    <s v="BRA"/>
    <s v="003002659"/>
    <m/>
    <s v="Faturado"/>
    <m/>
  </r>
  <r>
    <s v="Marketplace"/>
    <x v="326"/>
    <n v="512395"/>
    <d v="2024-10-01T00:00:00"/>
    <x v="324"/>
    <s v="LINDAMAR"/>
    <s v="CANDIDO DA SILVA"/>
    <n v="38284309882"/>
    <s v="lindcandido@hotmail.com"/>
    <n v="5516999915594"/>
    <s v="SP"/>
    <s v="Tabatinga"/>
    <n v="5142901565661"/>
    <s v="residential"/>
    <s v="LINDAMAR  CANDIDO DA SILVA"/>
    <s v="Rua Catarina Alonso Soler"/>
    <n v="395"/>
    <m/>
    <s v="Jardim dos Ipês II"/>
    <m/>
    <s v="14910-732"/>
    <s v="Jadlog"/>
    <s v="PN Jadlog"/>
    <s v="2024-10-08 08:00:00Z"/>
    <s v="5bd"/>
    <s v="Faturado"/>
    <s v="2024-10-03 15:17:01Z"/>
    <m/>
    <m/>
    <m/>
    <x v="10"/>
    <s v="Pix"/>
    <n v="1"/>
    <n v="130.49"/>
    <n v="1"/>
    <n v="142819"/>
    <s v="/10/76/82/102/"/>
    <x v="39"/>
    <x v="39"/>
    <n v="129.9"/>
    <n v="87.68"/>
    <s v="87.68"/>
    <s v="/serum-diurno-resveratrol-30ml/p"/>
    <m/>
    <m/>
    <m/>
    <m/>
    <s v="11.31"/>
    <s v="11.31"/>
    <s v="130.49"/>
    <s v="-51.94"/>
    <s v="Cupom dia da Natureza, A Vista"/>
    <m/>
    <m/>
    <s v="06367100008701"/>
    <s v="tfddmr"/>
    <m/>
    <s v="Piatan"/>
    <s v="Obsolete"/>
    <m/>
    <m/>
    <m/>
    <m/>
    <m/>
    <s v="pagarme"/>
    <m/>
    <n v="3330237155"/>
    <m/>
    <m/>
    <m/>
    <m/>
    <m/>
    <m/>
    <m/>
    <m/>
    <s v="2024-10-01 21:25:08Z"/>
    <m/>
    <m/>
    <s v="61DDDD449D9F490CAE1E64BE86704B9A"/>
    <s v="C0B39838C9A74BD8AB39AD5E5EB8DB44"/>
    <m/>
    <n v="1"/>
    <m/>
    <s v="false"/>
    <n v="0"/>
    <s v="NA"/>
    <s v="NA"/>
    <s v="BRL"/>
    <m/>
    <s v="003002657"/>
    <s v="BRA"/>
    <s v="003002657"/>
    <m/>
    <s v="Faturado"/>
    <m/>
  </r>
  <r>
    <s v="Marketplace"/>
    <x v="326"/>
    <n v="512395"/>
    <d v="2024-10-01T00:00:00"/>
    <x v="324"/>
    <s v="LINDAMAR"/>
    <s v="CANDIDO DA SILVA"/>
    <n v="38284309882"/>
    <s v="lindcandido@hotmail.com"/>
    <n v="5516999915594"/>
    <s v="SP"/>
    <s v="Tabatinga"/>
    <n v="5142901565661"/>
    <s v="residential"/>
    <s v="LINDAMAR  CANDIDO DA SILVA"/>
    <s v="Rua Catarina Alonso Soler"/>
    <n v="395"/>
    <m/>
    <s v="Jardim dos Ipês II"/>
    <m/>
    <s v="14910-732"/>
    <s v="Jadlog"/>
    <s v="PN Jadlog"/>
    <s v="2024-10-08 08:00:00Z"/>
    <s v="5bd"/>
    <s v="Faturado"/>
    <s v="2024-10-03 15:17:01Z"/>
    <m/>
    <m/>
    <m/>
    <x v="10"/>
    <s v="Pix"/>
    <n v="1"/>
    <n v="130.49"/>
    <n v="1"/>
    <n v="1403"/>
    <s v="/10/76/79/88/"/>
    <x v="19"/>
    <x v="19"/>
    <n v="29.9"/>
    <n v="20.18"/>
    <s v="20.18"/>
    <s v="/desodorante-roll-on-feminino-75ml/p"/>
    <m/>
    <m/>
    <m/>
    <m/>
    <s v="11.32"/>
    <s v="11.32"/>
    <s v="130.49"/>
    <s v="-51.94"/>
    <s v="Cupom dia da Natureza, A Vista"/>
    <m/>
    <m/>
    <s v="06367100008701"/>
    <s v="tfddmr"/>
    <m/>
    <s v="Piatan"/>
    <s v="Obsolete"/>
    <m/>
    <m/>
    <m/>
    <m/>
    <m/>
    <s v="pagarme"/>
    <m/>
    <n v="3330237155"/>
    <m/>
    <m/>
    <m/>
    <m/>
    <m/>
    <m/>
    <m/>
    <m/>
    <s v="2024-10-01 21:25:08Z"/>
    <m/>
    <m/>
    <s v="61DDDD449D9F490CAE1E64BE86704B9A"/>
    <s v="C0B39838C9A74BD8AB39AD5E5EB8DB44"/>
    <m/>
    <n v="1"/>
    <m/>
    <s v="false"/>
    <n v="0"/>
    <s v="NA"/>
    <s v="NA"/>
    <s v="BRL"/>
    <m/>
    <s v="003002657"/>
    <s v="BRA"/>
    <s v="003002657"/>
    <m/>
    <s v="Faturado"/>
    <m/>
  </r>
  <r>
    <s v="Marketplace"/>
    <x v="327"/>
    <n v="512355"/>
    <d v="2024-10-01T00:00:00"/>
    <x v="325"/>
    <s v="Janaína"/>
    <s v="Lopes"/>
    <n v="36107452826"/>
    <s v="janainalopespmu@gmail.com"/>
    <n v="5511987215202"/>
    <s v="SP"/>
    <s v="São Paulo"/>
    <n v="5183435822346"/>
    <s v="residential"/>
    <s v="Janaína Lopes"/>
    <s v="Avenida Casa Verde"/>
    <n v="2901"/>
    <s v="Ap 47"/>
    <s v="Casa Verde"/>
    <m/>
    <s v="02519-200"/>
    <s v="Jadlog"/>
    <s v="PN Jadlog"/>
    <s v="2024-10-04 16:48:09Z"/>
    <s v="3bd"/>
    <s v="Faturado"/>
    <s v="2024-10-03 15:17:04Z"/>
    <s v="cpc"/>
    <s v="meta"/>
    <s v="[GE] [Vendas] Lançamentos - Catálogo Adv+"/>
    <x v="0"/>
    <s v="Pix"/>
    <n v="1"/>
    <n v="58.74"/>
    <n v="2"/>
    <n v="1006"/>
    <s v="/10/76/79/89/"/>
    <x v="2"/>
    <x v="2"/>
    <n v="21.9"/>
    <n v="19.71"/>
    <s v="39.42"/>
    <s v="/gel-dental-natural-de-roma-e-melaleuca-90g/p"/>
    <m/>
    <m/>
    <m/>
    <m/>
    <s v="19.32"/>
    <s v="19.32"/>
    <s v="58.74"/>
    <s v="-4.38"/>
    <s v="A Vista"/>
    <m/>
    <m/>
    <s v="06367100008702"/>
    <s v="tfddmr"/>
    <m/>
    <s v="Piatan"/>
    <s v="Obsolete"/>
    <m/>
    <m/>
    <m/>
    <m/>
    <m/>
    <s v="pagarme"/>
    <m/>
    <n v="3328813959"/>
    <m/>
    <m/>
    <m/>
    <m/>
    <m/>
    <m/>
    <m/>
    <m/>
    <s v="2024-10-01 16:48:08Z"/>
    <m/>
    <m/>
    <s v="B9861BA2B9624210A8F7CB90CFF31D46"/>
    <s v="6614C2EB84F44AD3967FA118215FEAF1"/>
    <m/>
    <n v="1"/>
    <m/>
    <s v="false"/>
    <n v="0"/>
    <s v="NA"/>
    <s v="NA"/>
    <s v="BRL"/>
    <m/>
    <s v="003002658"/>
    <s v="BRA"/>
    <s v="003002658"/>
    <m/>
    <s v="Faturado"/>
    <m/>
  </r>
  <r>
    <s v="Marketplace"/>
    <x v="328"/>
    <n v="512341"/>
    <d v="2024-10-01T00:00:00"/>
    <x v="326"/>
    <s v="Vívian "/>
    <s v="Valadares "/>
    <s v="08309996632"/>
    <s v="vivi_snt@yahoo.com.br"/>
    <n v="5538991925766"/>
    <s v="MG"/>
    <s v="Unaí"/>
    <n v="5183419626882"/>
    <s v="residential"/>
    <s v="Vívian  Valadares "/>
    <s v="Rua das Orquídeas"/>
    <s v="07"/>
    <s v="Bloco A,  apartamento 103"/>
    <s v="Cruzeiro"/>
    <m/>
    <s v="38616-028"/>
    <s v="PAC"/>
    <s v="PN Correios PAC"/>
    <s v="2024-10-09 15:20:40Z"/>
    <s v="6bd"/>
    <s v="Faturado"/>
    <s v="2024-10-02 16:39:04Z"/>
    <s v="cpc"/>
    <s v="meta"/>
    <s v="[GE] [Vendas] Sazonais Estático - Full Adv+"/>
    <x v="1"/>
    <s v="Pix"/>
    <n v="1"/>
    <n v="114.3"/>
    <n v="1"/>
    <n v="142794"/>
    <s v="/10/76/79/86/"/>
    <x v="56"/>
    <x v="56"/>
    <n v="69.900000000000006"/>
    <n v="56.62"/>
    <s v="56.62"/>
    <s v="/manteiga-corporal-hidrata-200g/p"/>
    <m/>
    <m/>
    <m/>
    <m/>
    <s v="12.59"/>
    <s v="12.59"/>
    <s v="114.3"/>
    <s v="-20.86"/>
    <s v="Primeira Compra, A Vista"/>
    <m/>
    <m/>
    <s v="AK506689159BR"/>
    <s v="tfddmr"/>
    <m/>
    <s v="Piatan"/>
    <s v="Obsolete"/>
    <m/>
    <m/>
    <m/>
    <m/>
    <m/>
    <s v="pagarme"/>
    <m/>
    <n v="3328391623"/>
    <m/>
    <m/>
    <m/>
    <m/>
    <m/>
    <m/>
    <m/>
    <m/>
    <s v="2024-10-01 15:20:40Z"/>
    <m/>
    <m/>
    <s v="E16AC0B4530840A4B88E3F52936B2CD5"/>
    <s v="3F1110C115304A42ADB97EFFD596842F"/>
    <m/>
    <n v="1"/>
    <m/>
    <s v="false"/>
    <n v="0"/>
    <s v="NA"/>
    <s v="NA"/>
    <s v="BRL"/>
    <m/>
    <s v="003002614"/>
    <s v="BRA"/>
    <s v="003002614"/>
    <m/>
    <s v="Faturado"/>
    <m/>
  </r>
  <r>
    <s v="Marketplace"/>
    <x v="328"/>
    <n v="512341"/>
    <d v="2024-10-01T00:00:00"/>
    <x v="326"/>
    <s v="Vívian "/>
    <s v="Valadares "/>
    <s v="08309996632"/>
    <s v="vivi_snt@yahoo.com.br"/>
    <n v="5538991925766"/>
    <s v="MG"/>
    <s v="Unaí"/>
    <n v="5183419626882"/>
    <s v="residential"/>
    <s v="Vívian  Valadares "/>
    <s v="Rua das Orquídeas"/>
    <s v="07"/>
    <s v="Bloco A,  apartamento 103"/>
    <s v="Cruzeiro"/>
    <m/>
    <s v="38616-028"/>
    <s v="PAC"/>
    <s v="PN Correios PAC"/>
    <s v="2024-10-09 15:20:40Z"/>
    <s v="6bd"/>
    <s v="Faturado"/>
    <s v="2024-10-02 16:39:04Z"/>
    <s v="cpc"/>
    <s v="meta"/>
    <s v="[GE] [Vendas] Sazonais Estático - Full Adv+"/>
    <x v="1"/>
    <s v="Pix"/>
    <n v="1"/>
    <n v="114.3"/>
    <n v="1"/>
    <n v="1096"/>
    <s v="/10/76/79/87/"/>
    <x v="20"/>
    <x v="20"/>
    <n v="39.9"/>
    <n v="32.32"/>
    <s v="32.32"/>
    <s v="/sabonete-em-barra-agata-5-unidades-de-20g/p"/>
    <m/>
    <m/>
    <m/>
    <m/>
    <s v="12.77"/>
    <s v="12.77"/>
    <s v="114.3"/>
    <s v="-20.86"/>
    <s v="Primeira Compra, A Vista"/>
    <m/>
    <m/>
    <s v="AK506689159BR"/>
    <s v="tfddmr"/>
    <m/>
    <s v="Piatan"/>
    <s v="Obsolete"/>
    <m/>
    <m/>
    <m/>
    <m/>
    <m/>
    <s v="pagarme"/>
    <m/>
    <n v="3328391623"/>
    <m/>
    <m/>
    <m/>
    <m/>
    <m/>
    <m/>
    <m/>
    <m/>
    <s v="2024-10-01 15:20:40Z"/>
    <m/>
    <m/>
    <s v="E16AC0B4530840A4B88E3F52936B2CD5"/>
    <s v="3F1110C115304A42ADB97EFFD596842F"/>
    <m/>
    <n v="1"/>
    <m/>
    <s v="false"/>
    <n v="0"/>
    <s v="NA"/>
    <s v="NA"/>
    <s v="BRL"/>
    <m/>
    <s v="003002614"/>
    <s v="BRA"/>
    <s v="003002614"/>
    <m/>
    <s v="Faturado"/>
    <m/>
  </r>
  <r>
    <s v="Marketplace"/>
    <x v="329"/>
    <n v="512329"/>
    <d v="2024-10-01T00:00:00"/>
    <x v="327"/>
    <s v="LEONARDO"/>
    <s v="VILELA"/>
    <s v="01405603607"/>
    <s v="leokabe@yahoo.com.br"/>
    <n v="5562984013281"/>
    <s v="GO"/>
    <s v="Goiânia"/>
    <n v="5183407051719"/>
    <s v="residential"/>
    <s v="LEONARDO VILELA"/>
    <s v="Rua T 48"/>
    <n v="559"/>
    <s v="APTO 1803 ED. CARTAGO"/>
    <s v="Setor Bueno"/>
    <m/>
    <s v="74210-190"/>
    <s v="Sedex"/>
    <s v="PN Correios Sedex"/>
    <s v="2024-10-02 14:11:02Z"/>
    <s v="1bd"/>
    <s v="Faturado"/>
    <s v="2024-10-02 16:39:01Z"/>
    <s v="cpc"/>
    <s v="google"/>
    <m/>
    <x v="13"/>
    <s v="Visa"/>
    <n v="1"/>
    <n v="90.16"/>
    <n v="1"/>
    <n v="1603"/>
    <s v="/10/76/79/88/"/>
    <x v="10"/>
    <x v="10"/>
    <n v="29.9"/>
    <n v="25.42"/>
    <s v="25.42"/>
    <s v="/desodorante-roll-on-unissex-75ml/p"/>
    <m/>
    <m/>
    <m/>
    <m/>
    <s v="2.24"/>
    <s v="2.24"/>
    <s v="90.16"/>
    <s v="-14.32"/>
    <s v="monakai15"/>
    <m/>
    <m/>
    <s v="AC202629770BR"/>
    <s v="tfddmr"/>
    <m/>
    <s v="Piatan"/>
    <s v="Obsolete"/>
    <m/>
    <m/>
    <m/>
    <m/>
    <m/>
    <s v="pagarme"/>
    <s v="018860"/>
    <n v="3328128148"/>
    <n v="3328128148"/>
    <n v="485464"/>
    <n v="8822"/>
    <m/>
    <m/>
    <m/>
    <m/>
    <m/>
    <s v="2024-10-01 14:10:58Z"/>
    <m/>
    <m/>
    <s v="20B1B9944CE2446796E812634DF3698F"/>
    <s v="54BB28D983D24D99A86E6616DBAF3EE2"/>
    <m/>
    <n v="1"/>
    <m/>
    <s v="false"/>
    <n v="0"/>
    <s v="NA"/>
    <s v="NA"/>
    <s v="BRL"/>
    <m/>
    <s v="003002613"/>
    <s v="BRA"/>
    <s v="003002613"/>
    <m/>
    <s v="Faturado"/>
    <m/>
  </r>
  <r>
    <s v="Marketplace"/>
    <x v="329"/>
    <n v="512329"/>
    <d v="2024-10-01T00:00:00"/>
    <x v="327"/>
    <s v="LEONARDO"/>
    <s v="VILELA"/>
    <s v="01405603607"/>
    <s v="leokabe@yahoo.com.br"/>
    <n v="5562984013281"/>
    <s v="GO"/>
    <s v="Goiânia"/>
    <n v="5183407051719"/>
    <s v="residential"/>
    <s v="LEONARDO VILELA"/>
    <s v="Rua T 48"/>
    <n v="559"/>
    <s v="APTO 1803 ED. CARTAGO"/>
    <s v="Setor Bueno"/>
    <m/>
    <s v="74210-190"/>
    <s v="Sedex"/>
    <s v="PN Correios Sedex"/>
    <s v="2024-10-02 14:11:02Z"/>
    <s v="1bd"/>
    <s v="Faturado"/>
    <s v="2024-10-02 16:39:01Z"/>
    <s v="cpc"/>
    <s v="google"/>
    <m/>
    <x v="13"/>
    <s v="Visa"/>
    <n v="1"/>
    <n v="90.16"/>
    <n v="3"/>
    <n v="1006"/>
    <s v="/10/76/79/89/"/>
    <x v="2"/>
    <x v="2"/>
    <n v="21.9"/>
    <n v="18.62"/>
    <s v="55.86"/>
    <s v="/gel-dental-natural-de-roma-e-melaleuca-90g/p"/>
    <m/>
    <m/>
    <m/>
    <m/>
    <s v="6.64"/>
    <s v="6.64"/>
    <s v="90.16"/>
    <s v="-14.32"/>
    <s v="monakai15"/>
    <m/>
    <m/>
    <s v="AC202629770BR"/>
    <s v="tfddmr"/>
    <m/>
    <s v="Piatan"/>
    <s v="Obsolete"/>
    <m/>
    <m/>
    <m/>
    <m/>
    <m/>
    <s v="pagarme"/>
    <s v="018860"/>
    <n v="3328128148"/>
    <n v="3328128148"/>
    <n v="485464"/>
    <n v="8822"/>
    <m/>
    <m/>
    <m/>
    <m/>
    <m/>
    <s v="2024-10-01 14:10:58Z"/>
    <m/>
    <m/>
    <s v="20B1B9944CE2446796E812634DF3698F"/>
    <s v="54BB28D983D24D99A86E6616DBAF3EE2"/>
    <m/>
    <n v="1"/>
    <m/>
    <s v="false"/>
    <n v="0"/>
    <s v="NA"/>
    <s v="NA"/>
    <s v="BRL"/>
    <m/>
    <s v="003002613"/>
    <s v="BRA"/>
    <s v="003002613"/>
    <m/>
    <s v="Faturado"/>
    <m/>
  </r>
  <r>
    <s v="Marketplace"/>
    <x v="330"/>
    <n v="512319"/>
    <d v="2024-10-01T00:00:00"/>
    <x v="328"/>
    <s v="Gabriel"/>
    <s v="Abdalah"/>
    <n v="12421230756"/>
    <s v="gabriel_nunes@msn.com"/>
    <n v="5521998470377"/>
    <s v="RJ"/>
    <s v="Niterói"/>
    <n v="5162105793213"/>
    <s v="residential"/>
    <s v="Gabriel Abdalah"/>
    <s v="Estrada Leopoldo Froes"/>
    <n v="47"/>
    <s v="Ap 201bl 7"/>
    <s v="São Francisco"/>
    <m/>
    <s v="24360-005"/>
    <s v="Jadlog"/>
    <s v="PN Jadlog"/>
    <s v="2024-10-04 13:32:43Z"/>
    <s v="3bd"/>
    <s v="Faturado"/>
    <s v="2024-10-03 15:17:00Z"/>
    <s v="cpc"/>
    <s v="google"/>
    <m/>
    <x v="0"/>
    <s v="Visa"/>
    <n v="1"/>
    <n v="299.5"/>
    <n v="5"/>
    <n v="142826"/>
    <s v="/10/76/79/88/"/>
    <x v="31"/>
    <x v="31"/>
    <n v="59.9"/>
    <n v="59.9"/>
    <s v="299.5"/>
    <s v="/desodorante-cristal-liquido-extrato-de-neem-indiano-e-alcacuz-120ml/p"/>
    <m/>
    <m/>
    <m/>
    <m/>
    <s v="20.69"/>
    <n v="0"/>
    <s v="299.5"/>
    <n v="0"/>
    <s v="Frete grátis R$ 109,99"/>
    <m/>
    <m/>
    <s v="06367100008700"/>
    <s v="tfddmr"/>
    <m/>
    <s v="Piatan"/>
    <s v="Obsolete"/>
    <m/>
    <m/>
    <m/>
    <m/>
    <m/>
    <s v="pagarme"/>
    <n v="623959"/>
    <n v="3327989078"/>
    <n v="3327989078"/>
    <n v="479439"/>
    <n v="6593"/>
    <m/>
    <m/>
    <m/>
    <m/>
    <m/>
    <s v="2024-10-01 13:32:41Z"/>
    <m/>
    <m/>
    <s v="62D9C7F9567C4BCFA56D75963C6FE5D6"/>
    <s v="EFFC078BA11048F68C8FF98EF5960B92"/>
    <m/>
    <n v="1"/>
    <m/>
    <s v="false"/>
    <n v="0"/>
    <s v="NA"/>
    <s v="NA"/>
    <s v="BRL"/>
    <m/>
    <s v="003002656"/>
    <s v="BRA"/>
    <s v="003002656"/>
    <m/>
    <s v="Faturado"/>
    <m/>
  </r>
  <r>
    <s v="Marketplace"/>
    <x v="331"/>
    <n v="512293"/>
    <d v="2024-10-01T00:00:00"/>
    <x v="329"/>
    <s v="Débora "/>
    <s v="Viana"/>
    <n v="95450386672"/>
    <s v="deboraguimaraes393@gmail.com"/>
    <n v="5531991354585"/>
    <s v="MG"/>
    <s v="Belo Horizonte"/>
    <n v="5180813433897"/>
    <s v="residential"/>
    <s v="Débora  Viana"/>
    <s v="Rua Ubá"/>
    <n v="351"/>
    <s v="Apart 1101"/>
    <s v="Colégio Batista"/>
    <m/>
    <s v="31110-110"/>
    <s v="Jadlog"/>
    <s v="PN Jadlog"/>
    <s v="2024-10-07 10:44:03Z"/>
    <s v="4bd"/>
    <s v="Faturado"/>
    <s v="2024-10-03 15:16:59Z"/>
    <s v="cpc"/>
    <s v="meta"/>
    <s v="[GE] [Vendas] Sazonais - Catálogo Adv+"/>
    <x v="0"/>
    <s v="Pix"/>
    <n v="1"/>
    <n v="116.91"/>
    <n v="1"/>
    <n v="143029"/>
    <s v="/10/76/82/96/"/>
    <x v="23"/>
    <x v="23"/>
    <n v="129.9"/>
    <n v="116.91"/>
    <s v="116.91"/>
    <s v="/protetor-solar-facial-mineral-sunveg-fps-70-bege-medio-50ml/p"/>
    <m/>
    <m/>
    <m/>
    <m/>
    <s v="17.81"/>
    <n v="0"/>
    <s v="116.91"/>
    <s v="-12.99"/>
    <s v="A Vista, Frete grátis R$ 109,99"/>
    <m/>
    <m/>
    <s v="06367100008699"/>
    <s v="tfddmr"/>
    <m/>
    <s v="Piatan"/>
    <s v="Obsolete"/>
    <m/>
    <m/>
    <m/>
    <m/>
    <m/>
    <s v="pagarme"/>
    <m/>
    <n v="3327178602"/>
    <m/>
    <m/>
    <m/>
    <m/>
    <m/>
    <m/>
    <m/>
    <m/>
    <s v="2024-10-01 10:44:23Z"/>
    <m/>
    <m/>
    <s v="794C5CCB23AF44A79289BBF4114415A9"/>
    <s v="7679EE85E0CF4C93AF0EAA1558D482F8"/>
    <m/>
    <n v="1"/>
    <m/>
    <s v="false"/>
    <n v="0"/>
    <s v="NA"/>
    <s v="NA"/>
    <s v="BRL"/>
    <m/>
    <s v="003002655"/>
    <s v="BRA"/>
    <s v="003002655"/>
    <m/>
    <s v="Faturado"/>
    <m/>
  </r>
  <r>
    <s v="Marketplace"/>
    <x v="332"/>
    <n v="512287"/>
    <d v="2024-10-01T00:00:00"/>
    <x v="330"/>
    <s v="Morgana"/>
    <s v="Scheuer"/>
    <n v="82173486934"/>
    <s v="morganascheuer@gmail.com"/>
    <n v="5547999037738"/>
    <s v="SC"/>
    <s v="Jaraguá do Sul"/>
    <n v="5183193523281"/>
    <s v="residential"/>
    <s v="Morgana B D Scheuer"/>
    <s v="Rua Arduino Pradi"/>
    <s v="460 ou 471"/>
    <s v="casa"/>
    <s v="São Luís"/>
    <m/>
    <s v="89253-670"/>
    <s v="Jadlog"/>
    <s v="PN Jadlog2"/>
    <s v="2024-10-07 10:15:18Z"/>
    <s v="4bd"/>
    <s v="Faturado"/>
    <s v="2024-10-03 15:16:57Z"/>
    <s v="cpc_institucional"/>
    <s v="google"/>
    <m/>
    <x v="3"/>
    <s v="Pix"/>
    <n v="1"/>
    <n v="56.54"/>
    <n v="1"/>
    <n v="142795"/>
    <s v="/10/76/79/87/"/>
    <x v="24"/>
    <x v="24"/>
    <n v="34.9"/>
    <n v="28.27"/>
    <s v="28.27"/>
    <s v="/sabonete-liquido-intimo-melaleuca-aloe-vera-150-ml/p"/>
    <m/>
    <m/>
    <m/>
    <m/>
    <s v="12.99"/>
    <n v="0"/>
    <s v="56.54"/>
    <s v="-13.26"/>
    <s v="Influencer, A Vista, FRETE GRÁTIS INFLUENCER"/>
    <m/>
    <m/>
    <s v="06367100008698"/>
    <s v="tfddmr"/>
    <m/>
    <s v="Piatan"/>
    <s v="Obsolete"/>
    <m/>
    <m/>
    <m/>
    <m/>
    <m/>
    <s v="pagarme"/>
    <m/>
    <n v="3327044400"/>
    <m/>
    <m/>
    <m/>
    <m/>
    <m/>
    <m/>
    <m/>
    <m/>
    <s v="2024-10-01 10:15:38Z"/>
    <m/>
    <m/>
    <s v="9D083B67EF654478A4C883BA9D51B0E7"/>
    <s v="87328F6B341541C099DAE4CCA108AC44"/>
    <m/>
    <n v="1"/>
    <m/>
    <s v="false"/>
    <n v="0"/>
    <s v="NA"/>
    <s v="NA"/>
    <s v="BRL"/>
    <m/>
    <s v="003002654"/>
    <s v="BRA"/>
    <s v="003002654"/>
    <m/>
    <s v="Faturado"/>
    <m/>
  </r>
  <r>
    <s v="Marketplace"/>
    <x v="332"/>
    <n v="512287"/>
    <d v="2024-10-01T00:00:00"/>
    <x v="330"/>
    <s v="Morgana"/>
    <s v="Scheuer"/>
    <n v="82173486934"/>
    <s v="morganascheuer@gmail.com"/>
    <n v="5547999037738"/>
    <s v="SC"/>
    <s v="Jaraguá do Sul"/>
    <n v="5183193523281"/>
    <s v="residential"/>
    <s v="Morgana B D Scheuer"/>
    <s v="Rua Arduino Pradi"/>
    <s v="460 ou 471"/>
    <s v="casa"/>
    <s v="São Luís"/>
    <m/>
    <s v="89253-670"/>
    <s v="Jadlog"/>
    <s v="PN Jadlog2"/>
    <s v="2024-10-07 10:15:18Z"/>
    <s v="4bd"/>
    <s v="Faturado"/>
    <s v="2024-10-03 15:16:57Z"/>
    <s v="cpc_institucional"/>
    <s v="google"/>
    <m/>
    <x v="3"/>
    <s v="Pix"/>
    <n v="1"/>
    <n v="56.54"/>
    <n v="1"/>
    <n v="142796"/>
    <s v="/10/76/79/87/"/>
    <x v="0"/>
    <x v="0"/>
    <n v="34.9"/>
    <n v="28.27"/>
    <s v="28.27"/>
    <s v="/sabonete-liquido-intimo-oleo-de-coco-aloe-vera-150-ml/p"/>
    <m/>
    <m/>
    <m/>
    <m/>
    <s v="13.17"/>
    <n v="0"/>
    <s v="56.54"/>
    <s v="-13.26"/>
    <s v="Influencer, A Vista, FRETE GRÁTIS INFLUENCER"/>
    <m/>
    <m/>
    <s v="06367100008698"/>
    <s v="tfddmr"/>
    <m/>
    <s v="Piatan"/>
    <s v="Obsolete"/>
    <m/>
    <m/>
    <m/>
    <m/>
    <m/>
    <s v="pagarme"/>
    <m/>
    <n v="3327044400"/>
    <m/>
    <m/>
    <m/>
    <m/>
    <m/>
    <m/>
    <m/>
    <m/>
    <s v="2024-10-01 10:15:38Z"/>
    <m/>
    <m/>
    <s v="9D083B67EF654478A4C883BA9D51B0E7"/>
    <s v="87328F6B341541C099DAE4CCA108AC44"/>
    <m/>
    <n v="1"/>
    <m/>
    <s v="false"/>
    <n v="0"/>
    <s v="NA"/>
    <s v="NA"/>
    <s v="BRL"/>
    <m/>
    <s v="003002654"/>
    <s v="BRA"/>
    <s v="003002654"/>
    <m/>
    <s v="Faturado"/>
    <m/>
  </r>
  <r>
    <s v="Marketplace"/>
    <x v="333"/>
    <n v="512281"/>
    <d v="2024-10-01T00:00:00"/>
    <x v="331"/>
    <s v="CARLOS"/>
    <s v="REBOLO"/>
    <n v="41912927810"/>
    <s v="carloshprebolo@gmail.com"/>
    <n v="5511956042927"/>
    <s v="SP"/>
    <s v="São Paulo"/>
    <n v="5183357283732"/>
    <s v="residential"/>
    <s v="CARLOS HENRIQUE PARRA REBOLO"/>
    <s v="Rua Assungui"/>
    <n v="721"/>
    <s v="Apto 35-A "/>
    <s v="Vila Gumercindo"/>
    <m/>
    <s v="04131-001"/>
    <s v="Jadlog"/>
    <s v="PN Jadlog"/>
    <s v="2024-10-04 09:33:01Z"/>
    <s v="3bd"/>
    <s v="Faturado"/>
    <s v="2024-10-03 15:16:55Z"/>
    <m/>
    <m/>
    <m/>
    <x v="0"/>
    <s v="Mastercard"/>
    <n v="5"/>
    <n v="176.7"/>
    <n v="1"/>
    <n v="5101"/>
    <s v="/10/76/82/222/"/>
    <x v="9"/>
    <x v="9"/>
    <n v="46.9"/>
    <n v="46.9"/>
    <s v="46.9"/>
    <s v="/creme-emoliente-para-barbear-do-rui-80g/p"/>
    <m/>
    <m/>
    <m/>
    <m/>
    <s v="6.58"/>
    <n v="0"/>
    <s v="176.7"/>
    <n v="0"/>
    <s v="Frete grátis R$ 109,99"/>
    <m/>
    <m/>
    <s v="06367100008697"/>
    <s v="tfddmr"/>
    <m/>
    <s v="Piatan"/>
    <s v="Obsolete"/>
    <m/>
    <m/>
    <m/>
    <m/>
    <m/>
    <s v="pagarme"/>
    <n v="912599"/>
    <n v="3326853464"/>
    <n v="3326853464"/>
    <n v="516292"/>
    <n v="2167"/>
    <m/>
    <m/>
    <m/>
    <m/>
    <m/>
    <s v="2024-10-01 09:33:14Z"/>
    <m/>
    <m/>
    <s v="04F58813E0394B6399CEC98719C4D58E"/>
    <s v="EF8F3C4C80974D4F99B464D8501CD3BC"/>
    <m/>
    <n v="1"/>
    <m/>
    <s v="false"/>
    <n v="0"/>
    <s v="NA"/>
    <s v="NA"/>
    <s v="BRL"/>
    <m/>
    <s v="003002653"/>
    <s v="BRA"/>
    <s v="003002653"/>
    <m/>
    <s v="Faturado"/>
    <m/>
  </r>
  <r>
    <s v="Marketplace"/>
    <x v="333"/>
    <n v="512281"/>
    <d v="2024-10-01T00:00:00"/>
    <x v="331"/>
    <s v="CARLOS"/>
    <s v="REBOLO"/>
    <n v="41912927810"/>
    <s v="carloshprebolo@gmail.com"/>
    <n v="5511956042927"/>
    <s v="SP"/>
    <s v="São Paulo"/>
    <n v="5183357283732"/>
    <s v="residential"/>
    <s v="CARLOS HENRIQUE PARRA REBOLO"/>
    <s v="Rua Assungui"/>
    <n v="721"/>
    <s v="Apto 35-A "/>
    <s v="Vila Gumercindo"/>
    <m/>
    <s v="04131-001"/>
    <s v="Jadlog"/>
    <s v="PN Jadlog"/>
    <s v="2024-10-04 09:33:01Z"/>
    <s v="3bd"/>
    <s v="Faturado"/>
    <s v="2024-10-03 15:16:55Z"/>
    <m/>
    <m/>
    <m/>
    <x v="0"/>
    <s v="Mastercard"/>
    <n v="5"/>
    <n v="176.7"/>
    <n v="1"/>
    <n v="3102"/>
    <s v="/10/76/82/101/"/>
    <x v="28"/>
    <x v="28"/>
    <n v="49.9"/>
    <n v="49.9"/>
    <s v="49.9"/>
    <s v="/espuma-de-limpeza-facial-piatan-detox-110ml/p"/>
    <m/>
    <m/>
    <m/>
    <m/>
    <s v="6.67"/>
    <n v="0"/>
    <s v="176.7"/>
    <n v="0"/>
    <s v="Frete grátis R$ 109,99"/>
    <m/>
    <m/>
    <s v="06367100008697"/>
    <s v="tfddmr"/>
    <m/>
    <s v="Piatan"/>
    <s v="Obsolete"/>
    <m/>
    <m/>
    <m/>
    <m/>
    <m/>
    <s v="pagarme"/>
    <n v="912599"/>
    <n v="3326853464"/>
    <n v="3326853464"/>
    <n v="516292"/>
    <n v="2167"/>
    <m/>
    <m/>
    <m/>
    <m/>
    <m/>
    <s v="2024-10-01 09:33:14Z"/>
    <m/>
    <m/>
    <s v="04F58813E0394B6399CEC98719C4D58E"/>
    <s v="EF8F3C4C80974D4F99B464D8501CD3BC"/>
    <m/>
    <n v="1"/>
    <m/>
    <s v="false"/>
    <n v="0"/>
    <s v="NA"/>
    <s v="NA"/>
    <s v="BRL"/>
    <m/>
    <s v="003002653"/>
    <s v="BRA"/>
    <s v="003002653"/>
    <m/>
    <s v="Faturado"/>
    <m/>
  </r>
  <r>
    <s v="Marketplace"/>
    <x v="333"/>
    <n v="512281"/>
    <d v="2024-10-01T00:00:00"/>
    <x v="331"/>
    <s v="CARLOS"/>
    <s v="REBOLO"/>
    <n v="41912927810"/>
    <s v="carloshprebolo@gmail.com"/>
    <n v="5511956042927"/>
    <s v="SP"/>
    <s v="São Paulo"/>
    <n v="5183357283732"/>
    <s v="residential"/>
    <s v="CARLOS HENRIQUE PARRA REBOLO"/>
    <s v="Rua Assungui"/>
    <n v="721"/>
    <s v="Apto 35-A "/>
    <s v="Vila Gumercindo"/>
    <m/>
    <s v="04131-001"/>
    <s v="Jadlog"/>
    <s v="PN Jadlog"/>
    <s v="2024-10-04 09:33:01Z"/>
    <s v="3bd"/>
    <s v="Faturado"/>
    <s v="2024-10-03 15:16:55Z"/>
    <m/>
    <m/>
    <m/>
    <x v="0"/>
    <s v="Mastercard"/>
    <n v="5"/>
    <n v="176.7"/>
    <n v="1"/>
    <n v="3103"/>
    <s v="/10/76/82/101/"/>
    <x v="50"/>
    <x v="50"/>
    <n v="79.900000000000006"/>
    <n v="79.900000000000006"/>
    <s v="79.9"/>
    <s v="/polpa-hidratante-facial-detox-50g/p"/>
    <m/>
    <m/>
    <m/>
    <m/>
    <s v="6.58"/>
    <n v="0"/>
    <s v="176.7"/>
    <n v="0"/>
    <s v="Frete grátis R$ 109,99"/>
    <m/>
    <m/>
    <s v="06367100008697"/>
    <s v="tfddmr"/>
    <m/>
    <s v="Piatan"/>
    <s v="Obsolete"/>
    <m/>
    <m/>
    <m/>
    <m/>
    <m/>
    <s v="pagarme"/>
    <n v="912599"/>
    <n v="3326853464"/>
    <n v="3326853464"/>
    <n v="516292"/>
    <n v="2167"/>
    <m/>
    <m/>
    <m/>
    <m/>
    <m/>
    <s v="2024-10-01 09:33:14Z"/>
    <m/>
    <m/>
    <s v="04F58813E0394B6399CEC98719C4D58E"/>
    <s v="EF8F3C4C80974D4F99B464D8501CD3BC"/>
    <m/>
    <n v="1"/>
    <m/>
    <s v="false"/>
    <n v="0"/>
    <s v="NA"/>
    <s v="NA"/>
    <s v="BRL"/>
    <m/>
    <s v="003002653"/>
    <s v="BRA"/>
    <s v="003002653"/>
    <m/>
    <s v="Faturado"/>
    <m/>
  </r>
  <r>
    <s v="Marketplace"/>
    <x v="334"/>
    <n v="513061"/>
    <d v="2024-10-06T00:00:00"/>
    <x v="332"/>
    <s v="Lana"/>
    <s v="Santos"/>
    <s v="03041607174"/>
    <s v="laninha.lucia@gmail.com"/>
    <n v="5561998222897"/>
    <s v="DF"/>
    <s v="Brasília"/>
    <n v="5184587612235"/>
    <s v="residential"/>
    <s v="Lana Santos"/>
    <s v="Avenida Bahia Quadra 87 Casa 07"/>
    <s v="07"/>
    <m/>
    <s v="Setor Sul (Planaltina)"/>
    <m/>
    <s v="73330-108"/>
    <s v="PAC"/>
    <s v="PN Correios PAC"/>
    <s v="2024-10-16 08:00:00Z"/>
    <s v="6bd"/>
    <s v="Faturado"/>
    <s v="2024-10-11 13:40:08Z"/>
    <s v="cpc"/>
    <s v="meta"/>
    <s v="[GE] [Vendas] Remarketing"/>
    <x v="10"/>
    <s v="Boleto Bancário"/>
    <n v="1"/>
    <n v="202.29"/>
    <n v="1"/>
    <n v="142817"/>
    <s v="/10/76/80/92/"/>
    <x v="5"/>
    <x v="5"/>
    <n v="99.9"/>
    <n v="67.430000000000007"/>
    <s v="67.43"/>
    <s v="/deo-colonia-splash-cereja-do-cerrado-120ml/p"/>
    <m/>
    <m/>
    <m/>
    <m/>
    <s v="5.17"/>
    <n v="0"/>
    <s v="202.29"/>
    <s v="-97.41"/>
    <s v="Cupom dia da Natureza, A Vista, Frete grátis, Frete grátis R$ 109,99"/>
    <m/>
    <m/>
    <s v="AK542408125BR"/>
    <s v="tfddmr"/>
    <m/>
    <s v="Piatan"/>
    <s v="Obsolete"/>
    <m/>
    <m/>
    <m/>
    <m/>
    <m/>
    <s v="Boleto"/>
    <m/>
    <n v="3351368997"/>
    <m/>
    <m/>
    <m/>
    <m/>
    <m/>
    <m/>
    <m/>
    <m/>
    <s v="2024-10-09 04:02:13Z"/>
    <m/>
    <m/>
    <s v="5D00089316CA406AA8C168D253C6FB31"/>
    <s v="E417AFDBB71F45A197C0E49893459F59"/>
    <m/>
    <n v="1"/>
    <m/>
    <s v="false"/>
    <n v="0"/>
    <s v="NA"/>
    <s v="NA"/>
    <s v="BRL"/>
    <m/>
    <s v="003002760"/>
    <s v="BRA"/>
    <s v="003002760"/>
    <m/>
    <s v="Faturado"/>
    <m/>
  </r>
  <r>
    <s v="Marketplace"/>
    <x v="334"/>
    <n v="513061"/>
    <d v="2024-10-06T00:00:00"/>
    <x v="332"/>
    <s v="Lana"/>
    <s v="Santos"/>
    <s v="03041607174"/>
    <s v="laninha.lucia@gmail.com"/>
    <n v="5561998222897"/>
    <s v="DF"/>
    <s v="Brasília"/>
    <n v="5184587612235"/>
    <s v="residential"/>
    <s v="Lana Santos"/>
    <s v="Avenida Bahia Quadra 87 Casa 07"/>
    <s v="07"/>
    <m/>
    <s v="Setor Sul (Planaltina)"/>
    <m/>
    <s v="73330-108"/>
    <s v="PAC"/>
    <s v="PN Correios PAC"/>
    <s v="2024-10-16 08:00:00Z"/>
    <s v="6bd"/>
    <s v="Faturado"/>
    <s v="2024-10-11 13:40:08Z"/>
    <s v="cpc"/>
    <s v="meta"/>
    <s v="[GE] [Vendas] Remarketing"/>
    <x v="10"/>
    <s v="Boleto Bancário"/>
    <n v="1"/>
    <n v="202.29"/>
    <n v="1"/>
    <n v="61030"/>
    <s v="/10/76/80/92/"/>
    <x v="11"/>
    <x v="11"/>
    <n v="99.9"/>
    <n v="67.430000000000007"/>
    <s v="67.43"/>
    <s v="/deo-colonia-splash-pitanga-120ml-piatan/p"/>
    <m/>
    <m/>
    <m/>
    <m/>
    <s v="5.16"/>
    <n v="0"/>
    <s v="202.29"/>
    <s v="-97.41"/>
    <s v="Cupom dia da Natureza, A Vista, Frete grátis, Frete grátis R$ 109,99"/>
    <m/>
    <m/>
    <s v="AK542408125BR"/>
    <s v="tfddmr"/>
    <m/>
    <s v="Piatan"/>
    <s v="Obsolete"/>
    <m/>
    <m/>
    <m/>
    <m/>
    <m/>
    <s v="Boleto"/>
    <m/>
    <n v="3351368997"/>
    <m/>
    <m/>
    <m/>
    <m/>
    <m/>
    <m/>
    <m/>
    <m/>
    <s v="2024-10-09 04:02:13Z"/>
    <m/>
    <m/>
    <s v="5D00089316CA406AA8C168D253C6FB31"/>
    <s v="E417AFDBB71F45A197C0E49893459F59"/>
    <m/>
    <n v="1"/>
    <m/>
    <s v="false"/>
    <n v="0"/>
    <s v="NA"/>
    <s v="NA"/>
    <s v="BRL"/>
    <m/>
    <s v="003002760"/>
    <s v="BRA"/>
    <s v="003002760"/>
    <m/>
    <s v="Faturado"/>
    <m/>
  </r>
  <r>
    <s v="Marketplace"/>
    <x v="334"/>
    <n v="513061"/>
    <d v="2024-10-06T00:00:00"/>
    <x v="332"/>
    <s v="Lana"/>
    <s v="Santos"/>
    <s v="03041607174"/>
    <s v="laninha.lucia@gmail.com"/>
    <n v="5561998222897"/>
    <s v="DF"/>
    <s v="Brasília"/>
    <n v="5184587612235"/>
    <s v="residential"/>
    <s v="Lana Santos"/>
    <s v="Avenida Bahia Quadra 87 Casa 07"/>
    <s v="07"/>
    <m/>
    <s v="Setor Sul (Planaltina)"/>
    <m/>
    <s v="73330-108"/>
    <s v="PAC"/>
    <s v="PN Correios PAC"/>
    <s v="2024-10-16 08:00:00Z"/>
    <s v="6bd"/>
    <s v="Faturado"/>
    <s v="2024-10-11 13:40:08Z"/>
    <s v="cpc"/>
    <s v="meta"/>
    <s v="[GE] [Vendas] Remarketing"/>
    <x v="10"/>
    <s v="Boleto Bancário"/>
    <n v="1"/>
    <n v="202.29"/>
    <n v="1"/>
    <n v="61050"/>
    <s v="/10/76/80/92/"/>
    <x v="4"/>
    <x v="4"/>
    <n v="99.9"/>
    <n v="67.430000000000007"/>
    <s v="67.43"/>
    <s v="/deo-colonia-splash-seriguela-120ml-piatan/p"/>
    <m/>
    <m/>
    <m/>
    <m/>
    <s v="5.16"/>
    <n v="0"/>
    <s v="202.29"/>
    <s v="-97.41"/>
    <s v="Cupom dia da Natureza, A Vista, Frete grátis, Frete grátis R$ 109,99"/>
    <m/>
    <m/>
    <s v="AK542408125BR"/>
    <s v="tfddmr"/>
    <m/>
    <s v="Piatan"/>
    <s v="Obsolete"/>
    <m/>
    <m/>
    <m/>
    <m/>
    <m/>
    <s v="Boleto"/>
    <m/>
    <n v="3351368997"/>
    <m/>
    <m/>
    <m/>
    <m/>
    <m/>
    <m/>
    <m/>
    <m/>
    <s v="2024-10-09 04:02:13Z"/>
    <m/>
    <m/>
    <s v="5D00089316CA406AA8C168D253C6FB31"/>
    <s v="E417AFDBB71F45A197C0E49893459F59"/>
    <m/>
    <n v="1"/>
    <m/>
    <s v="false"/>
    <n v="0"/>
    <s v="NA"/>
    <s v="NA"/>
    <s v="BRL"/>
    <m/>
    <s v="003002760"/>
    <s v="BRA"/>
    <s v="003002760"/>
    <m/>
    <s v="Faturado"/>
    <m/>
  </r>
  <r>
    <s v="Marketplace"/>
    <x v="335"/>
    <n v="513047"/>
    <d v="2024-10-05T00:00:00"/>
    <x v="333"/>
    <s v="Guilherme"/>
    <s v="Lins"/>
    <n v="12751071767"/>
    <s v="guilhermecalheiro@gmail.com"/>
    <n v="5521979280741"/>
    <s v="RJ"/>
    <s v="Niterói"/>
    <n v="5184486869418"/>
    <s v="residential"/>
    <s v="Clarissa Fernandes"/>
    <s v="Rua Ministro Otávio Kelly"/>
    <n v="304"/>
    <s v="Apt 303"/>
    <s v="Icaraí"/>
    <m/>
    <s v="24220-301"/>
    <s v="Jadlog"/>
    <s v="PN Jadlog"/>
    <s v="2024-10-10 08:00:00Z"/>
    <s v="4bd"/>
    <s v="Faturado"/>
    <s v="2024-10-07 14:51:43Z"/>
    <m/>
    <m/>
    <m/>
    <x v="10"/>
    <s v="Visa"/>
    <n v="5"/>
    <n v="134.52000000000001"/>
    <n v="6"/>
    <n v="1403"/>
    <s v="/10/76/79/88/"/>
    <x v="19"/>
    <x v="19"/>
    <n v="29.9"/>
    <n v="22.42"/>
    <s v="134.52"/>
    <s v="/desodorante-roll-on-feminino-75ml/p"/>
    <m/>
    <m/>
    <m/>
    <m/>
    <s v="19.89"/>
    <n v="0"/>
    <s v="134.52"/>
    <s v="-44.88"/>
    <s v="Cupom dia da Natureza, Frete grátis, Frete grátis R$ 109,99"/>
    <m/>
    <m/>
    <s v="06367100008732"/>
    <s v="tfddmr"/>
    <m/>
    <s v="Piatan"/>
    <s v="Obsolete"/>
    <m/>
    <m/>
    <m/>
    <m/>
    <m/>
    <s v="pagarme"/>
    <n v="377761"/>
    <n v="3349363526"/>
    <n v="3349363526"/>
    <n v="499818"/>
    <n v="7372"/>
    <m/>
    <m/>
    <m/>
    <m/>
    <m/>
    <s v="2024-10-05 18:09:26Z"/>
    <m/>
    <m/>
    <s v="E245E6D125234161B0C13BC3496A5CE1"/>
    <s v="D0B1DD619BDC4174A5DA4B178FADA8E5"/>
    <m/>
    <n v="1"/>
    <m/>
    <s v="false"/>
    <n v="0"/>
    <s v="NA"/>
    <s v="NA"/>
    <s v="BRL"/>
    <m/>
    <s v="003002719"/>
    <s v="BRA"/>
    <s v="003002719"/>
    <m/>
    <s v="Faturado"/>
    <m/>
  </r>
  <r>
    <s v="Marketplace"/>
    <x v="336"/>
    <n v="513031"/>
    <d v="2024-10-05T00:00:00"/>
    <x v="334"/>
    <s v="Louise"/>
    <s v="Lemos"/>
    <n v="10577368648"/>
    <s v="louise_lemos@hotmail.com"/>
    <n v="5535998996191"/>
    <s v="MG"/>
    <s v="São Sebastião do Paraíso"/>
    <n v="5184466581237"/>
    <s v="residential"/>
    <s v="Louise Lemos"/>
    <s v="Rua Fábio Mathias Mirhibi"/>
    <n v="100"/>
    <m/>
    <s v="Residencial Alto Paraíso"/>
    <m/>
    <s v="37954-454"/>
    <s v="Jadlog"/>
    <s v="PN Jadlog"/>
    <s v="2024-10-11 08:00:00Z"/>
    <s v="5bd"/>
    <s v="Faturado"/>
    <s v="2024-10-07 14:51:42Z"/>
    <s v="cpc"/>
    <s v="google"/>
    <m/>
    <x v="10"/>
    <s v="Mastercard"/>
    <n v="4"/>
    <n v="159.52000000000001"/>
    <n v="1"/>
    <n v="142793"/>
    <s v="/10/76/78/100/"/>
    <x v="16"/>
    <x v="16"/>
    <n v="62.9"/>
    <n v="47.18"/>
    <s v="47.18"/>
    <s v="/shampoo-de-rambutan-biotina-300ml/p"/>
    <m/>
    <m/>
    <m/>
    <m/>
    <s v="6.99"/>
    <n v="0"/>
    <s v="159.52"/>
    <s v="-53.18"/>
    <s v="Cupom dia da Natureza, Frete grátis, Frete grátis R$ 109,99"/>
    <m/>
    <m/>
    <s v="06367100008731"/>
    <s v="tfddmr"/>
    <m/>
    <s v="Piatan"/>
    <s v="Obsolete"/>
    <m/>
    <m/>
    <m/>
    <m/>
    <m/>
    <s v="pagarme"/>
    <n v="379265"/>
    <n v="3348712726"/>
    <n v="3348712726"/>
    <n v="534696"/>
    <s v="0943"/>
    <m/>
    <m/>
    <m/>
    <m/>
    <m/>
    <s v="2024-10-05 16:20:38Z"/>
    <m/>
    <m/>
    <s v="9ABF9BF00FD2472C8D429C346D1BEE39"/>
    <s v="018B075263A546CABECDAEBC524901B4"/>
    <m/>
    <n v="1"/>
    <m/>
    <s v="false"/>
    <n v="0"/>
    <s v="NA"/>
    <s v="NA"/>
    <s v="BRL"/>
    <m/>
    <s v="003002718"/>
    <s v="BRA"/>
    <s v="003002718"/>
    <m/>
    <s v="Faturado"/>
    <m/>
  </r>
  <r>
    <s v="Marketplace"/>
    <x v="336"/>
    <n v="513031"/>
    <d v="2024-10-05T00:00:00"/>
    <x v="334"/>
    <s v="Louise"/>
    <s v="Lemos"/>
    <n v="10577368648"/>
    <s v="louise_lemos@hotmail.com"/>
    <n v="5535998996191"/>
    <s v="MG"/>
    <s v="São Sebastião do Paraíso"/>
    <n v="5184466581237"/>
    <s v="residential"/>
    <s v="Louise Lemos"/>
    <s v="Rua Fábio Mathias Mirhibi"/>
    <n v="100"/>
    <m/>
    <s v="Residencial Alto Paraíso"/>
    <m/>
    <s v="37954-454"/>
    <s v="Jadlog"/>
    <s v="PN Jadlog"/>
    <s v="2024-10-11 08:00:00Z"/>
    <s v="5bd"/>
    <s v="Faturado"/>
    <s v="2024-10-07 14:51:42Z"/>
    <s v="cpc"/>
    <s v="google"/>
    <m/>
    <x v="10"/>
    <s v="Mastercard"/>
    <n v="4"/>
    <n v="159.52000000000001"/>
    <n v="1"/>
    <n v="1403"/>
    <s v="/10/76/79/88/"/>
    <x v="19"/>
    <x v="19"/>
    <n v="29.9"/>
    <n v="22.42"/>
    <s v="22.42"/>
    <s v="/desodorante-roll-on-feminino-75ml/p"/>
    <m/>
    <m/>
    <m/>
    <m/>
    <s v="6.99"/>
    <n v="0"/>
    <s v="159.52"/>
    <s v="-53.18"/>
    <s v="Cupom dia da Natureza, Frete grátis, Frete grátis R$ 109,99"/>
    <m/>
    <m/>
    <s v="06367100008731"/>
    <s v="tfddmr"/>
    <m/>
    <s v="Piatan"/>
    <s v="Obsolete"/>
    <m/>
    <m/>
    <m/>
    <m/>
    <m/>
    <s v="pagarme"/>
    <n v="379265"/>
    <n v="3348712726"/>
    <n v="3348712726"/>
    <n v="534696"/>
    <s v="0943"/>
    <m/>
    <m/>
    <m/>
    <m/>
    <m/>
    <s v="2024-10-05 16:20:38Z"/>
    <m/>
    <m/>
    <s v="9ABF9BF00FD2472C8D429C346D1BEE39"/>
    <s v="018B075263A546CABECDAEBC524901B4"/>
    <m/>
    <n v="1"/>
    <m/>
    <s v="false"/>
    <n v="0"/>
    <s v="NA"/>
    <s v="NA"/>
    <s v="BRL"/>
    <m/>
    <s v="003002718"/>
    <s v="BRA"/>
    <s v="003002718"/>
    <m/>
    <s v="Faturado"/>
    <m/>
  </r>
  <r>
    <s v="Marketplace"/>
    <x v="336"/>
    <n v="513031"/>
    <d v="2024-10-05T00:00:00"/>
    <x v="334"/>
    <s v="Louise"/>
    <s v="Lemos"/>
    <n v="10577368648"/>
    <s v="louise_lemos@hotmail.com"/>
    <n v="5535998996191"/>
    <s v="MG"/>
    <s v="São Sebastião do Paraíso"/>
    <n v="5184466581237"/>
    <s v="residential"/>
    <s v="Louise Lemos"/>
    <s v="Rua Fábio Mathias Mirhibi"/>
    <n v="100"/>
    <m/>
    <s v="Residencial Alto Paraíso"/>
    <m/>
    <s v="37954-454"/>
    <s v="Jadlog"/>
    <s v="PN Jadlog"/>
    <s v="2024-10-11 08:00:00Z"/>
    <s v="5bd"/>
    <s v="Faturado"/>
    <s v="2024-10-07 14:51:42Z"/>
    <s v="cpc"/>
    <s v="google"/>
    <m/>
    <x v="10"/>
    <s v="Mastercard"/>
    <n v="4"/>
    <n v="159.52000000000001"/>
    <n v="1"/>
    <n v="142813"/>
    <s v="/10/76/98/104/"/>
    <x v="55"/>
    <x v="55"/>
    <n v="119.9"/>
    <n v="89.92"/>
    <s v="89.92"/>
    <s v="/base-stick-multifuncional-mineral-fps-70-18g-bege-medio/p"/>
    <m/>
    <m/>
    <m/>
    <m/>
    <s v="6.99"/>
    <n v="0"/>
    <s v="159.52"/>
    <s v="-53.18"/>
    <s v="Cupom dia da Natureza, Frete grátis, Frete grátis R$ 109,99"/>
    <m/>
    <m/>
    <s v="06367100008731"/>
    <s v="tfddmr"/>
    <m/>
    <s v="Piatan"/>
    <s v="Obsolete"/>
    <m/>
    <m/>
    <m/>
    <m/>
    <m/>
    <s v="pagarme"/>
    <n v="379265"/>
    <n v="3348712726"/>
    <n v="3348712726"/>
    <n v="534696"/>
    <s v="0943"/>
    <m/>
    <m/>
    <m/>
    <m/>
    <m/>
    <s v="2024-10-05 16:20:38Z"/>
    <m/>
    <m/>
    <s v="9ABF9BF00FD2472C8D429C346D1BEE39"/>
    <s v="018B075263A546CABECDAEBC524901B4"/>
    <m/>
    <n v="1"/>
    <m/>
    <s v="false"/>
    <n v="0"/>
    <s v="NA"/>
    <s v="NA"/>
    <s v="BRL"/>
    <m/>
    <s v="003002718"/>
    <s v="BRA"/>
    <s v="003002718"/>
    <m/>
    <s v="Faturado"/>
    <m/>
  </r>
  <r>
    <s v="Marketplace"/>
    <x v="337"/>
    <n v="512969"/>
    <d v="2024-10-05T00:00:00"/>
    <x v="335"/>
    <s v="Marielly"/>
    <s v="Prado"/>
    <s v="06572628620"/>
    <s v="mariellycsilva.psicologa@gmail.com"/>
    <n v="5538999401748"/>
    <s v="MG"/>
    <s v="Unaí"/>
    <n v="5127397818417"/>
    <s v="residential"/>
    <s v="Marielly Prado"/>
    <s v="Rua Gerson Rodrigues Gondim"/>
    <n v="554"/>
    <m/>
    <s v="Centro"/>
    <m/>
    <s v="38610-069"/>
    <s v="PAC"/>
    <s v="PN Correios PAC"/>
    <s v="2024-10-15 08:00:00Z"/>
    <s v="7bd"/>
    <s v="Faturado"/>
    <s v="2024-10-07 14:51:32Z"/>
    <s v="cpc_institucional"/>
    <s v="google"/>
    <s v="saldodepontos"/>
    <x v="10"/>
    <s v="Pix"/>
    <n v="1"/>
    <n v="144.91999999999999"/>
    <n v="1"/>
    <n v="143028"/>
    <s v="/10/76/82/96/"/>
    <x v="13"/>
    <x v="13"/>
    <n v="129.9"/>
    <n v="87.68"/>
    <s v="87.68"/>
    <s v="/protetor-solar-facial-mineral-sunveg-fps-70-bege-claro-50ml/p"/>
    <m/>
    <m/>
    <m/>
    <m/>
    <s v="8.49"/>
    <n v="0"/>
    <s v="144.92"/>
    <s v="-69.78"/>
    <s v="Cupom dia da Natureza, A Vista, Frete grátis, Frete grátis R$ 109,99"/>
    <m/>
    <m/>
    <s v="AK525182838BR"/>
    <s v="tfddmr"/>
    <m/>
    <s v="Piatan"/>
    <s v="Obsolete"/>
    <m/>
    <m/>
    <m/>
    <m/>
    <m/>
    <s v="pagarme"/>
    <m/>
    <n v="3346037304"/>
    <m/>
    <m/>
    <m/>
    <m/>
    <m/>
    <m/>
    <m/>
    <m/>
    <s v="2024-10-05 09:41:41Z"/>
    <m/>
    <m/>
    <s v="C2DD51045B2D4E39BFB146A3F995EEDC"/>
    <s v="0F63315007D14C7ABB085DF6A9AD85FA"/>
    <m/>
    <n v="1"/>
    <m/>
    <s v="false"/>
    <n v="0"/>
    <s v="NA"/>
    <s v="NA"/>
    <s v="BRL"/>
    <m/>
    <s v="003002709"/>
    <s v="BRA"/>
    <s v="003002709"/>
    <m/>
    <s v="Faturado"/>
    <m/>
  </r>
  <r>
    <s v="Marketplace"/>
    <x v="337"/>
    <n v="512969"/>
    <d v="2024-10-05T00:00:00"/>
    <x v="335"/>
    <s v="Marielly"/>
    <s v="Prado"/>
    <s v="06572628620"/>
    <s v="mariellycsilva.psicologa@gmail.com"/>
    <n v="5538999401748"/>
    <s v="MG"/>
    <s v="Unaí"/>
    <n v="5127397818417"/>
    <s v="residential"/>
    <s v="Marielly Prado"/>
    <s v="Rua Gerson Rodrigues Gondim"/>
    <n v="554"/>
    <m/>
    <s v="Centro"/>
    <m/>
    <s v="38610-069"/>
    <s v="PAC"/>
    <s v="PN Correios PAC"/>
    <s v="2024-10-15 08:00:00Z"/>
    <s v="7bd"/>
    <s v="Faturado"/>
    <s v="2024-10-07 14:51:32Z"/>
    <s v="cpc_institucional"/>
    <s v="google"/>
    <s v="saldodepontos"/>
    <x v="10"/>
    <s v="Pix"/>
    <n v="1"/>
    <n v="144.91999999999999"/>
    <n v="1"/>
    <n v="3101"/>
    <s v="/10/76/82/101/"/>
    <x v="46"/>
    <x v="46"/>
    <n v="49.9"/>
    <n v="33.68"/>
    <s v="33.68"/>
    <s v="/gel-esfoliante-facial-piatan-detox-80g/p"/>
    <m/>
    <m/>
    <m/>
    <m/>
    <s v="8.38"/>
    <n v="0"/>
    <s v="144.92"/>
    <s v="-69.78"/>
    <s v="Cupom dia da Natureza, A Vista, Frete grátis, Frete grátis R$ 109,99"/>
    <m/>
    <m/>
    <s v="AK525182838BR"/>
    <s v="tfddmr"/>
    <m/>
    <s v="Piatan"/>
    <s v="Obsolete"/>
    <m/>
    <m/>
    <m/>
    <m/>
    <m/>
    <s v="pagarme"/>
    <m/>
    <n v="3346037304"/>
    <m/>
    <m/>
    <m/>
    <m/>
    <m/>
    <m/>
    <m/>
    <m/>
    <s v="2024-10-05 09:41:41Z"/>
    <m/>
    <m/>
    <s v="C2DD51045B2D4E39BFB146A3F995EEDC"/>
    <s v="0F63315007D14C7ABB085DF6A9AD85FA"/>
    <m/>
    <n v="1"/>
    <m/>
    <s v="false"/>
    <n v="0"/>
    <s v="NA"/>
    <s v="NA"/>
    <s v="BRL"/>
    <m/>
    <s v="003002709"/>
    <s v="BRA"/>
    <s v="003002709"/>
    <m/>
    <s v="Faturado"/>
    <m/>
  </r>
  <r>
    <s v="Marketplace"/>
    <x v="337"/>
    <n v="512969"/>
    <d v="2024-10-05T00:00:00"/>
    <x v="335"/>
    <s v="Marielly"/>
    <s v="Prado"/>
    <s v="06572628620"/>
    <s v="mariellycsilva.psicologa@gmail.com"/>
    <n v="5538999401748"/>
    <s v="MG"/>
    <s v="Unaí"/>
    <n v="5127397818417"/>
    <s v="residential"/>
    <s v="Marielly Prado"/>
    <s v="Rua Gerson Rodrigues Gondim"/>
    <n v="554"/>
    <m/>
    <s v="Centro"/>
    <m/>
    <s v="38610-069"/>
    <s v="PAC"/>
    <s v="PN Correios PAC"/>
    <s v="2024-10-15 08:00:00Z"/>
    <s v="7bd"/>
    <s v="Faturado"/>
    <s v="2024-10-07 14:51:32Z"/>
    <s v="cpc_institucional"/>
    <s v="google"/>
    <s v="saldodepontos"/>
    <x v="10"/>
    <s v="Pix"/>
    <n v="1"/>
    <n v="144.91999999999999"/>
    <n v="1"/>
    <n v="142796"/>
    <s v="/10/76/79/87/"/>
    <x v="0"/>
    <x v="0"/>
    <n v="34.9"/>
    <n v="23.56"/>
    <s v="23.56"/>
    <s v="/sabonete-liquido-intimo-oleo-de-coco-aloe-vera-150-ml/p"/>
    <m/>
    <m/>
    <m/>
    <m/>
    <s v="8.49"/>
    <n v="0"/>
    <s v="144.92"/>
    <s v="-69.78"/>
    <s v="Cupom dia da Natureza, A Vista, Frete grátis, Frete grátis R$ 109,99"/>
    <m/>
    <m/>
    <s v="AK525182838BR"/>
    <s v="tfddmr"/>
    <m/>
    <s v="Piatan"/>
    <s v="Obsolete"/>
    <m/>
    <m/>
    <m/>
    <m/>
    <m/>
    <s v="pagarme"/>
    <m/>
    <n v="3346037304"/>
    <m/>
    <m/>
    <m/>
    <m/>
    <m/>
    <m/>
    <m/>
    <m/>
    <s v="2024-10-05 09:41:41Z"/>
    <m/>
    <m/>
    <s v="C2DD51045B2D4E39BFB146A3F995EEDC"/>
    <s v="0F63315007D14C7ABB085DF6A9AD85FA"/>
    <m/>
    <n v="1"/>
    <m/>
    <s v="false"/>
    <n v="0"/>
    <s v="NA"/>
    <s v="NA"/>
    <s v="BRL"/>
    <m/>
    <s v="003002709"/>
    <s v="BRA"/>
    <s v="003002709"/>
    <m/>
    <s v="Faturado"/>
    <m/>
  </r>
  <r>
    <s v="Marketplace"/>
    <x v="338"/>
    <n v="512967"/>
    <d v="2024-10-05T00:00:00"/>
    <x v="336"/>
    <s v="Francielle Maria "/>
    <s v="Moraes"/>
    <s v="04843309931"/>
    <s v="franciellemmoraes@gmail.com"/>
    <n v="5549991929647"/>
    <s v="SC"/>
    <s v="Urubici"/>
    <n v="5184382333734"/>
    <s v="residential"/>
    <s v="francielle maria moraes"/>
    <s v="Policarpo de Souza Costa"/>
    <s v="08"/>
    <s v="Em frente ao barracão de tijolos "/>
    <s v="Centro"/>
    <m/>
    <s v="88650-000"/>
    <s v="Jadlog"/>
    <s v="PN Jadlog2"/>
    <s v="2024-10-16 08:00:00Z"/>
    <s v="8bd"/>
    <s v="Faturado"/>
    <s v="2024-10-07 14:51:41Z"/>
    <s v="cpc_institucional"/>
    <s v="google"/>
    <m/>
    <x v="1"/>
    <s v="Pix"/>
    <n v="1"/>
    <n v="114.86"/>
    <n v="1"/>
    <n v="142813"/>
    <s v="/10/76/98/104/"/>
    <x v="55"/>
    <x v="55"/>
    <n v="119.9"/>
    <n v="97.12"/>
    <s v="97.12"/>
    <s v="/base-stick-multifuncional-mineral-fps-70-18g-bege-medio/p"/>
    <m/>
    <m/>
    <m/>
    <m/>
    <s v="21.02"/>
    <n v="0"/>
    <s v="114.86"/>
    <s v="-26.94"/>
    <s v="Primeira Compra, A Vista, Frete grátis, Frete grátis R$ 109,99"/>
    <m/>
    <m/>
    <s v="06367100008730"/>
    <s v="tfddmr"/>
    <m/>
    <s v="Piatan"/>
    <s v="Obsolete"/>
    <m/>
    <m/>
    <m/>
    <m/>
    <m/>
    <s v="pagarme"/>
    <m/>
    <n v="3345789664"/>
    <m/>
    <m/>
    <m/>
    <m/>
    <m/>
    <m/>
    <m/>
    <m/>
    <s v="2024-10-05 08:56:25Z"/>
    <m/>
    <m/>
    <s v="9A5E280DD5544AC3920CF407A8260A55"/>
    <s v="B211DB94134A41AA90A5666F6E022ED4"/>
    <m/>
    <n v="1"/>
    <m/>
    <s v="false"/>
    <n v="0"/>
    <s v="NA"/>
    <s v="NA"/>
    <s v="BRL"/>
    <m/>
    <s v="003002717"/>
    <s v="BRA"/>
    <s v="003002717"/>
    <m/>
    <s v="Faturado"/>
    <m/>
  </r>
  <r>
    <s v="Marketplace"/>
    <x v="338"/>
    <n v="512967"/>
    <d v="2024-10-05T00:00:00"/>
    <x v="336"/>
    <s v="Francielle Maria "/>
    <s v="Moraes"/>
    <s v="04843309931"/>
    <s v="franciellemmoraes@gmail.com"/>
    <n v="5549991929647"/>
    <s v="SC"/>
    <s v="Urubici"/>
    <n v="5184382333734"/>
    <s v="residential"/>
    <s v="francielle maria moraes"/>
    <s v="Policarpo de Souza Costa"/>
    <s v="08"/>
    <s v="Em frente ao barracão de tijolos "/>
    <s v="Centro"/>
    <m/>
    <s v="88650-000"/>
    <s v="Jadlog"/>
    <s v="PN Jadlog2"/>
    <s v="2024-10-16 08:00:00Z"/>
    <s v="8bd"/>
    <s v="Faturado"/>
    <s v="2024-10-07 14:51:41Z"/>
    <s v="cpc_institucional"/>
    <s v="google"/>
    <m/>
    <x v="1"/>
    <s v="Pix"/>
    <n v="1"/>
    <n v="114.86"/>
    <n v="1"/>
    <n v="1006"/>
    <s v="/10/76/79/89/"/>
    <x v="2"/>
    <x v="2"/>
    <n v="21.9"/>
    <n v="17.739999999999998"/>
    <s v="17.74"/>
    <s v="/gel-dental-natural-de-roma-e-melaleuca-90g/p"/>
    <m/>
    <m/>
    <m/>
    <m/>
    <s v="20.74"/>
    <n v="0"/>
    <s v="114.86"/>
    <s v="-26.94"/>
    <s v="Primeira Compra, A Vista, Frete grátis, Frete grátis R$ 109,99"/>
    <m/>
    <m/>
    <s v="06367100008730"/>
    <s v="tfddmr"/>
    <m/>
    <s v="Piatan"/>
    <s v="Obsolete"/>
    <m/>
    <m/>
    <m/>
    <m/>
    <m/>
    <s v="pagarme"/>
    <m/>
    <n v="3345789664"/>
    <m/>
    <m/>
    <m/>
    <m/>
    <m/>
    <m/>
    <m/>
    <m/>
    <s v="2024-10-05 08:56:25Z"/>
    <m/>
    <m/>
    <s v="9A5E280DD5544AC3920CF407A8260A55"/>
    <s v="B211DB94134A41AA90A5666F6E022ED4"/>
    <m/>
    <n v="1"/>
    <m/>
    <s v="false"/>
    <n v="0"/>
    <s v="NA"/>
    <s v="NA"/>
    <s v="BRL"/>
    <m/>
    <s v="003002717"/>
    <s v="BRA"/>
    <s v="003002717"/>
    <m/>
    <s v="Faturado"/>
    <m/>
  </r>
  <r>
    <s v="Marketplace"/>
    <x v="339"/>
    <n v="512929"/>
    <d v="2024-10-04T00:00:00"/>
    <x v="337"/>
    <s v="Marilene "/>
    <s v="Neves"/>
    <s v="00099224747"/>
    <s v="marileneneves775@gmail.com"/>
    <n v="5522997115646"/>
    <s v="RJ"/>
    <s v="Campos dos Goytacazes"/>
    <n v="5175183296265"/>
    <s v="residential"/>
    <s v="Marilene  Neves"/>
    <s v="Avenida Senador Tarcísio Miranda"/>
    <s v="563/565"/>
    <s v="Residencial Morada do Sol, bloco 17 apto 102"/>
    <s v="Parque Turf Club"/>
    <m/>
    <s v="28020-801"/>
    <s v="Jadlog"/>
    <s v="PN Jadlog"/>
    <s v="2024-10-11 08:00:00Z"/>
    <s v="5bd"/>
    <s v="Faturado"/>
    <s v="2024-10-07 14:51:40Z"/>
    <s v="cpc_lancamento_catalogo"/>
    <s v="meta"/>
    <s v="01.  Adv+ Aberto (M/H, 25+, BR)"/>
    <x v="0"/>
    <s v="Mastercard"/>
    <n v="3"/>
    <n v="90.31"/>
    <n v="2"/>
    <n v="142796"/>
    <s v="/10/76/79/87/"/>
    <x v="0"/>
    <x v="0"/>
    <n v="34.9"/>
    <n v="34.9"/>
    <s v="69.8"/>
    <s v="/sabonete-liquido-intimo-oleo-de-coco-aloe-vera-150-ml/p"/>
    <m/>
    <m/>
    <m/>
    <m/>
    <s v="20.51"/>
    <s v="20.51"/>
    <s v="90.31"/>
    <n v="0"/>
    <m/>
    <m/>
    <m/>
    <s v="06367100008729"/>
    <s v="tfddmr"/>
    <m/>
    <s v="Piatan"/>
    <s v="Obsolete"/>
    <m/>
    <m/>
    <m/>
    <m/>
    <m/>
    <s v="pagarme"/>
    <n v="541341"/>
    <n v="3343847632"/>
    <n v="3343847632"/>
    <n v="558120"/>
    <n v="1707"/>
    <m/>
    <m/>
    <m/>
    <m/>
    <m/>
    <s v="2024-10-04 19:54:15Z"/>
    <m/>
    <m/>
    <s v="B20BB9D50D504D0689538D1D11714330"/>
    <s v="B070248347CA47C0940251B4760C263D"/>
    <m/>
    <n v="1"/>
    <m/>
    <s v="false"/>
    <n v="0"/>
    <s v="NA"/>
    <s v="NA"/>
    <s v="BRL"/>
    <m/>
    <s v="003002716"/>
    <s v="BRA"/>
    <s v="003002716"/>
    <m/>
    <s v="Faturado"/>
    <m/>
  </r>
  <r>
    <s v="Marketplace"/>
    <x v="340"/>
    <n v="512923"/>
    <d v="2024-10-04T00:00:00"/>
    <x v="338"/>
    <s v="Lorena "/>
    <s v="Jesus "/>
    <n v="13202299646"/>
    <s v="freitaslorena222@gmail.com"/>
    <n v="5538992438881"/>
    <s v="MG"/>
    <s v="Montes Claros"/>
    <n v="5184239846292"/>
    <s v="residential"/>
    <s v="Lorena  Jesus "/>
    <s v="Rua Ceará"/>
    <n v="182"/>
    <s v="Casa"/>
    <s v="Morrinhos"/>
    <m/>
    <s v="39400-432"/>
    <s v="Jadlog"/>
    <s v="PN Jadlog2"/>
    <s v="2024-10-14 08:00:00Z"/>
    <s v="6bd"/>
    <s v="Faturado"/>
    <s v="2024-10-07 14:51:39Z"/>
    <m/>
    <m/>
    <m/>
    <x v="0"/>
    <s v="Mastercard"/>
    <n v="3"/>
    <n v="119.9"/>
    <n v="1"/>
    <n v="142813"/>
    <s v="/10/76/98/104/"/>
    <x v="55"/>
    <x v="55"/>
    <n v="119.9"/>
    <n v="119.9"/>
    <s v="119.9"/>
    <s v="/base-stick-multifuncional-mineral-fps-70-18g-bege-medio/p"/>
    <m/>
    <m/>
    <m/>
    <m/>
    <s v="18.76"/>
    <n v="0"/>
    <s v="119.9"/>
    <n v="0"/>
    <s v="Frete grátis, Frete grátis R$ 109,99"/>
    <m/>
    <m/>
    <s v="06367100008728"/>
    <s v="tfddmr"/>
    <m/>
    <s v="Piatan"/>
    <s v="Obsolete"/>
    <m/>
    <m/>
    <m/>
    <m/>
    <m/>
    <s v="pagarme"/>
    <s v="007428"/>
    <n v="3343592525"/>
    <n v="3343592525"/>
    <n v="548724"/>
    <n v="1557"/>
    <m/>
    <m/>
    <m/>
    <m/>
    <m/>
    <s v="2024-10-04 19:16:05Z"/>
    <m/>
    <m/>
    <s v="4899A29A59B54A06B84765DDB0FBB828"/>
    <s v="7BB9CCAA46934E6EAB9E6D41CF277ACF"/>
    <m/>
    <n v="1"/>
    <m/>
    <s v="false"/>
    <n v="0"/>
    <s v="NA"/>
    <s v="NA"/>
    <s v="BRL"/>
    <m/>
    <s v="003002715"/>
    <s v="BRA"/>
    <s v="003002715"/>
    <m/>
    <s v="Faturado"/>
    <m/>
  </r>
  <r>
    <s v="Marketplace"/>
    <x v="341"/>
    <n v="512915"/>
    <d v="2024-10-04T00:00:00"/>
    <x v="339"/>
    <s v="Danielle"/>
    <s v="Ribeiro "/>
    <n v="10732493790"/>
    <s v="daniellecrfonseca@hotmail.com"/>
    <n v="5521971726402"/>
    <s v="MG"/>
    <s v="Belo Horizonte"/>
    <n v="5182292089095"/>
    <s v="residential"/>
    <s v="Danielle Ribeiro "/>
    <s v="Rua Juacema"/>
    <n v="445"/>
    <s v="Casa C"/>
    <s v="Graça"/>
    <m/>
    <s v="31140-030"/>
    <s v="Jadlog"/>
    <s v="PN Jadlog"/>
    <s v="2024-10-11 08:00:00Z"/>
    <s v="5bd"/>
    <s v="Faturado"/>
    <s v="2024-10-07 14:51:36Z"/>
    <s v="cpc_institucional"/>
    <s v="google"/>
    <m/>
    <x v="4"/>
    <s v="Pix"/>
    <n v="1"/>
    <n v="39.14"/>
    <n v="1"/>
    <n v="1403"/>
    <s v="/10/76/79/88/"/>
    <x v="19"/>
    <x v="19"/>
    <n v="29.9"/>
    <n v="21.53"/>
    <s v="21.53"/>
    <s v="/desodorante-roll-on-feminino-75ml/p"/>
    <m/>
    <m/>
    <m/>
    <m/>
    <s v="17.61"/>
    <s v="17.61"/>
    <s v="39.14"/>
    <s v="-8.37"/>
    <s v="Influencer 20%OFF, A Vista"/>
    <m/>
    <m/>
    <s v="06367100008726"/>
    <s v="tfddmr"/>
    <m/>
    <s v="Piatan"/>
    <s v="Obsolete"/>
    <m/>
    <m/>
    <m/>
    <m/>
    <m/>
    <s v="pagarme"/>
    <m/>
    <n v="3343128848"/>
    <m/>
    <m/>
    <m/>
    <m/>
    <m/>
    <m/>
    <m/>
    <m/>
    <s v="2024-10-04 18:06:34Z"/>
    <m/>
    <m/>
    <s v="C23B5F6B1BE84653BA0633DCEC4153EA"/>
    <s v="40A4B994AB504847BA92934B3FBEF9B0"/>
    <m/>
    <n v="1"/>
    <m/>
    <s v="false"/>
    <n v="0"/>
    <s v="NA"/>
    <s v="NA"/>
    <s v="BRL"/>
    <m/>
    <s v="003002713"/>
    <s v="BRA"/>
    <s v="003002713"/>
    <m/>
    <s v="Faturado"/>
    <m/>
  </r>
  <r>
    <s v="Marketplace"/>
    <x v="342"/>
    <n v="512899"/>
    <d v="2024-10-04T00:00:00"/>
    <x v="340"/>
    <s v="Deisemara"/>
    <s v="Mendes"/>
    <n v="10264816609"/>
    <s v="deisemaramendes@outlook.com"/>
    <n v="5531994924515"/>
    <s v="MG"/>
    <s v="Itabira"/>
    <n v="5184212248959"/>
    <s v="residential"/>
    <s v="Deisemara Mendes"/>
    <s v="Rua Joaquim Lourenço Lage"/>
    <s v="22 A"/>
    <s v="Próximo à pizzaria Macedo e Inês "/>
    <s v="Eldorado"/>
    <m/>
    <s v="35900-142"/>
    <s v="Jadlog"/>
    <s v="PN Jadlog"/>
    <s v="2024-10-11 16:47:32Z"/>
    <s v="5bd"/>
    <s v="Faturado"/>
    <s v="2024-10-07 14:51:37Z"/>
    <m/>
    <m/>
    <m/>
    <x v="10"/>
    <s v="Mastercard"/>
    <n v="3"/>
    <n v="179.44"/>
    <n v="2"/>
    <n v="1403"/>
    <s v="/10/76/79/88/"/>
    <x v="19"/>
    <x v="19"/>
    <n v="29.9"/>
    <n v="22.42"/>
    <s v="44.84"/>
    <s v="/desodorante-roll-on-feminino-75ml/p"/>
    <m/>
    <m/>
    <m/>
    <m/>
    <s v="6.05"/>
    <n v="0"/>
    <s v="179.44"/>
    <s v="-59.86"/>
    <s v="Cupom dia da Natureza, Frete grátis, Frete grátis R$ 109,99"/>
    <m/>
    <m/>
    <s v="06367100008727"/>
    <s v="tfddmr"/>
    <m/>
    <s v="Piatan"/>
    <s v="Obsolete"/>
    <m/>
    <m/>
    <m/>
    <m/>
    <m/>
    <s v="pagarme"/>
    <n v="481258"/>
    <n v="3342601728"/>
    <n v="3342601728"/>
    <n v="523421"/>
    <n v="3331"/>
    <m/>
    <m/>
    <m/>
    <m/>
    <m/>
    <s v="2024-10-04 16:47:29Z"/>
    <m/>
    <m/>
    <s v="E21624FE20174D9EAC1D8B305C3C2F75"/>
    <s v="008C3036A5044989841060F2842DF968"/>
    <m/>
    <n v="1"/>
    <m/>
    <s v="false"/>
    <n v="0"/>
    <s v="NA"/>
    <s v="NA"/>
    <s v="BRL"/>
    <m/>
    <s v="003002714"/>
    <s v="BRA"/>
    <s v="003002714"/>
    <m/>
    <s v="Faturado"/>
    <m/>
  </r>
  <r>
    <s v="Marketplace"/>
    <x v="342"/>
    <n v="512899"/>
    <d v="2024-10-04T00:00:00"/>
    <x v="340"/>
    <s v="Deisemara"/>
    <s v="Mendes"/>
    <n v="10264816609"/>
    <s v="deisemaramendes@outlook.com"/>
    <n v="5531994924515"/>
    <s v="MG"/>
    <s v="Itabira"/>
    <n v="5184212248959"/>
    <s v="residential"/>
    <s v="Deisemara Mendes"/>
    <s v="Rua Joaquim Lourenço Lage"/>
    <s v="22 A"/>
    <s v="Próximo à pizzaria Macedo e Inês "/>
    <s v="Eldorado"/>
    <m/>
    <s v="35900-142"/>
    <s v="Jadlog"/>
    <s v="PN Jadlog"/>
    <s v="2024-10-11 16:47:32Z"/>
    <s v="5bd"/>
    <s v="Faturado"/>
    <s v="2024-10-07 14:51:37Z"/>
    <m/>
    <m/>
    <m/>
    <x v="10"/>
    <s v="Mastercard"/>
    <n v="3"/>
    <n v="179.44"/>
    <n v="2"/>
    <n v="5103"/>
    <s v="/10/76/79/88/"/>
    <x v="29"/>
    <x v="29"/>
    <n v="29.9"/>
    <n v="22.42"/>
    <s v="44.84"/>
    <s v="/desodorante-roll-on-masculino-75ml/p"/>
    <m/>
    <m/>
    <m/>
    <m/>
    <s v="6.05"/>
    <n v="0"/>
    <s v="179.44"/>
    <s v="-59.86"/>
    <s v="Cupom dia da Natureza, Frete grátis, Frete grátis R$ 109,99"/>
    <m/>
    <m/>
    <s v="06367100008727"/>
    <s v="tfddmr"/>
    <m/>
    <s v="Piatan"/>
    <s v="Obsolete"/>
    <m/>
    <m/>
    <m/>
    <m/>
    <m/>
    <s v="pagarme"/>
    <n v="481258"/>
    <n v="3342601728"/>
    <n v="3342601728"/>
    <n v="523421"/>
    <n v="3331"/>
    <m/>
    <m/>
    <m/>
    <m/>
    <m/>
    <s v="2024-10-04 16:47:29Z"/>
    <m/>
    <m/>
    <s v="E21624FE20174D9EAC1D8B305C3C2F75"/>
    <s v="008C3036A5044989841060F2842DF968"/>
    <m/>
    <n v="1"/>
    <m/>
    <s v="false"/>
    <n v="0"/>
    <s v="NA"/>
    <s v="NA"/>
    <s v="BRL"/>
    <m/>
    <s v="003002714"/>
    <s v="BRA"/>
    <s v="003002714"/>
    <m/>
    <s v="Faturado"/>
    <m/>
  </r>
  <r>
    <s v="Marketplace"/>
    <x v="342"/>
    <n v="512899"/>
    <d v="2024-10-04T00:00:00"/>
    <x v="340"/>
    <s v="Deisemara"/>
    <s v="Mendes"/>
    <n v="10264816609"/>
    <s v="deisemaramendes@outlook.com"/>
    <n v="5531994924515"/>
    <s v="MG"/>
    <s v="Itabira"/>
    <n v="5184212248959"/>
    <s v="residential"/>
    <s v="Deisemara Mendes"/>
    <s v="Rua Joaquim Lourenço Lage"/>
    <s v="22 A"/>
    <s v="Próximo à pizzaria Macedo e Inês "/>
    <s v="Eldorado"/>
    <m/>
    <s v="35900-142"/>
    <s v="Jadlog"/>
    <s v="PN Jadlog"/>
    <s v="2024-10-11 16:47:32Z"/>
    <s v="5bd"/>
    <s v="Faturado"/>
    <s v="2024-10-07 14:51:37Z"/>
    <m/>
    <m/>
    <m/>
    <x v="10"/>
    <s v="Mastercard"/>
    <n v="3"/>
    <n v="179.44"/>
    <n v="2"/>
    <n v="1603"/>
    <s v="/10/76/79/88/"/>
    <x v="10"/>
    <x v="10"/>
    <n v="29.9"/>
    <n v="22.42"/>
    <s v="44.84"/>
    <s v="/desodorante-roll-on-unissex-75ml/p"/>
    <m/>
    <m/>
    <m/>
    <m/>
    <s v="6.05"/>
    <n v="0"/>
    <s v="179.44"/>
    <s v="-59.86"/>
    <s v="Cupom dia da Natureza, Frete grátis, Frete grátis R$ 109,99"/>
    <m/>
    <m/>
    <s v="06367100008727"/>
    <s v="tfddmr"/>
    <m/>
    <s v="Piatan"/>
    <s v="Obsolete"/>
    <m/>
    <m/>
    <m/>
    <m/>
    <m/>
    <s v="pagarme"/>
    <n v="481258"/>
    <n v="3342601728"/>
    <n v="3342601728"/>
    <n v="523421"/>
    <n v="3331"/>
    <m/>
    <m/>
    <m/>
    <m/>
    <m/>
    <s v="2024-10-04 16:47:29Z"/>
    <m/>
    <m/>
    <s v="E21624FE20174D9EAC1D8B305C3C2F75"/>
    <s v="008C3036A5044989841060F2842DF968"/>
    <m/>
    <n v="1"/>
    <m/>
    <s v="false"/>
    <n v="0"/>
    <s v="NA"/>
    <s v="NA"/>
    <s v="BRL"/>
    <m/>
    <s v="003002714"/>
    <s v="BRA"/>
    <s v="003002714"/>
    <m/>
    <s v="Faturado"/>
    <m/>
  </r>
  <r>
    <s v="Marketplace"/>
    <x v="342"/>
    <n v="512899"/>
    <d v="2024-10-04T00:00:00"/>
    <x v="340"/>
    <s v="Deisemara"/>
    <s v="Mendes"/>
    <n v="10264816609"/>
    <s v="deisemaramendes@outlook.com"/>
    <n v="5531994924515"/>
    <s v="MG"/>
    <s v="Itabira"/>
    <n v="5184212248959"/>
    <s v="residential"/>
    <s v="Deisemara Mendes"/>
    <s v="Rua Joaquim Lourenço Lage"/>
    <s v="22 A"/>
    <s v="Próximo à pizzaria Macedo e Inês "/>
    <s v="Eldorado"/>
    <m/>
    <s v="35900-142"/>
    <s v="Jadlog"/>
    <s v="PN Jadlog"/>
    <s v="2024-10-11 16:47:32Z"/>
    <s v="5bd"/>
    <s v="Faturado"/>
    <s v="2024-10-07 14:51:37Z"/>
    <m/>
    <m/>
    <m/>
    <x v="10"/>
    <s v="Mastercard"/>
    <n v="3"/>
    <n v="179.44"/>
    <n v="1"/>
    <n v="142826"/>
    <s v="/10/76/79/88/"/>
    <x v="31"/>
    <x v="31"/>
    <n v="59.9"/>
    <n v="44.92"/>
    <s v="44.92"/>
    <s v="/desodorante-cristal-liquido-extrato-de-neem-indiano-e-alcacuz-120ml/p"/>
    <m/>
    <m/>
    <m/>
    <m/>
    <n v="3"/>
    <n v="0"/>
    <s v="179.44"/>
    <s v="-59.86"/>
    <s v="Cupom dia da Natureza, Frete grátis, Frete grátis R$ 109,99"/>
    <m/>
    <m/>
    <s v="06367100008727"/>
    <s v="tfddmr"/>
    <m/>
    <s v="Piatan"/>
    <s v="Obsolete"/>
    <m/>
    <m/>
    <m/>
    <m/>
    <m/>
    <s v="pagarme"/>
    <n v="481258"/>
    <n v="3342601728"/>
    <n v="3342601728"/>
    <n v="523421"/>
    <n v="3331"/>
    <m/>
    <m/>
    <m/>
    <m/>
    <m/>
    <s v="2024-10-04 16:47:29Z"/>
    <m/>
    <m/>
    <s v="E21624FE20174D9EAC1D8B305C3C2F75"/>
    <s v="008C3036A5044989841060F2842DF968"/>
    <m/>
    <n v="1"/>
    <m/>
    <s v="false"/>
    <n v="0"/>
    <s v="NA"/>
    <s v="NA"/>
    <s v="BRL"/>
    <m/>
    <s v="003002714"/>
    <s v="BRA"/>
    <s v="003002714"/>
    <m/>
    <s v="Faturado"/>
    <m/>
  </r>
  <r>
    <s v="Marketplace"/>
    <x v="343"/>
    <n v="512887"/>
    <d v="2024-10-04T00:00:00"/>
    <x v="341"/>
    <s v="Ana Lúcia Araújo Gonçalves da"/>
    <s v="Silva"/>
    <n v="95642102168"/>
    <s v="analucia.araujog@gmail.com"/>
    <n v="5561981052338"/>
    <s v="DF"/>
    <s v="Brasília"/>
    <n v="5168842893345"/>
    <s v="residential"/>
    <s v="Ana Lúcia Araújo Gonçalves da Silva"/>
    <s v="Condomínio Residencial Mônaco"/>
    <s v="Qd 24 casa 15"/>
    <m/>
    <s v="Setor Habitacional Jardim Botânico"/>
    <m/>
    <s v="71680-601"/>
    <s v="PAC"/>
    <s v="PN Correios PAC"/>
    <s v="2024-10-11 14:48:16Z"/>
    <s v="5bd"/>
    <s v="Faturado"/>
    <s v="2024-10-07 14:51:31Z"/>
    <s v="cpc_institucional"/>
    <s v="google"/>
    <m/>
    <x v="0"/>
    <s v="Mastercard"/>
    <n v="1"/>
    <n v="105.19"/>
    <n v="3"/>
    <n v="1403"/>
    <s v="/10/76/79/88/"/>
    <x v="19"/>
    <x v="19"/>
    <n v="29.9"/>
    <n v="29.9"/>
    <s v="89.7"/>
    <s v="/desodorante-roll-on-feminino-75ml/p"/>
    <m/>
    <m/>
    <m/>
    <m/>
    <s v="15.49"/>
    <s v="15.49"/>
    <s v="105.19"/>
    <n v="0"/>
    <m/>
    <m/>
    <m/>
    <s v="AK525181775BR"/>
    <s v="tfddmr"/>
    <m/>
    <s v="Piatan"/>
    <s v="Obsolete"/>
    <m/>
    <m/>
    <m/>
    <m/>
    <m/>
    <s v="pagarme"/>
    <n v="201335"/>
    <n v="3341974533"/>
    <n v="3341974533"/>
    <n v="550209"/>
    <n v="6549"/>
    <m/>
    <m/>
    <m/>
    <m/>
    <m/>
    <s v="2024-10-04 14:48:15Z"/>
    <m/>
    <m/>
    <s v="4E23860BF7DF40A496F08570D654022F"/>
    <s v="582D11578B4C4E6CB71380770270B30A"/>
    <m/>
    <n v="1"/>
    <m/>
    <s v="false"/>
    <n v="0"/>
    <s v="NA"/>
    <s v="NA"/>
    <s v="BRL"/>
    <m/>
    <s v="003002708"/>
    <s v="BRA"/>
    <s v="003002708"/>
    <m/>
    <s v="Faturado"/>
    <m/>
  </r>
  <r>
    <s v="Marketplace"/>
    <x v="344"/>
    <n v="512879"/>
    <d v="2024-10-04T00:00:00"/>
    <x v="342"/>
    <s v="Sullany"/>
    <s v="Leite"/>
    <s v="01449385109"/>
    <s v="sullanymarry@lotustransportes.com"/>
    <n v="5562991462238"/>
    <s v="GO"/>
    <s v="Anápolis"/>
    <n v="5125076803362"/>
    <s v="residential"/>
    <s v="Sullany Leite"/>
    <s v="Alameda Adilson Santos"/>
    <n v="0"/>
    <s v="Lotus transportes"/>
    <s v="Setor Industrial Aeroporto"/>
    <m/>
    <s v="75104-210"/>
    <s v="Sedex"/>
    <s v="PN Correios Sedex"/>
    <s v="2024-10-07 14:13:41Z"/>
    <s v="1bd"/>
    <s v="Faturado"/>
    <s v="2024-10-07 14:51:30Z"/>
    <m/>
    <m/>
    <m/>
    <x v="0"/>
    <s v="Mastercard"/>
    <n v="5"/>
    <n v="129.6"/>
    <n v="2"/>
    <n v="142796"/>
    <s v="/10/76/79/87/"/>
    <x v="0"/>
    <x v="0"/>
    <n v="34.9"/>
    <n v="34.9"/>
    <s v="69.8"/>
    <s v="/sabonete-liquido-intimo-oleo-de-coco-aloe-vera-150-ml/p"/>
    <m/>
    <m/>
    <m/>
    <m/>
    <s v="4.44"/>
    <n v="0"/>
    <s v="129.6"/>
    <n v="0"/>
    <s v="Frete grátis, Frete grátis R$ 109,99"/>
    <m/>
    <m/>
    <s v="AA256649239BR"/>
    <s v="tfddmr"/>
    <m/>
    <s v="Piatan"/>
    <s v="Obsolete"/>
    <m/>
    <m/>
    <m/>
    <m/>
    <m/>
    <s v="pagarme"/>
    <s v="036657"/>
    <n v="3341827586"/>
    <n v="3341827586"/>
    <n v="523431"/>
    <n v="8654"/>
    <m/>
    <m/>
    <m/>
    <m/>
    <m/>
    <s v="2024-10-04 14:13:41Z"/>
    <m/>
    <m/>
    <s v="9EB5BB64A16D4BEE9CAAA5CDC26BD8E7"/>
    <s v="E60EEC1E16E04FE4884FABCD52D08515"/>
    <m/>
    <n v="1"/>
    <m/>
    <s v="false"/>
    <n v="0"/>
    <s v="NA"/>
    <s v="NA"/>
    <s v="BRL"/>
    <m/>
    <s v="003002707"/>
    <s v="BRA"/>
    <s v="003002707"/>
    <m/>
    <s v="Faturado"/>
    <m/>
  </r>
  <r>
    <s v="Marketplace"/>
    <x v="344"/>
    <n v="512879"/>
    <d v="2024-10-04T00:00:00"/>
    <x v="342"/>
    <s v="Sullany"/>
    <s v="Leite"/>
    <s v="01449385109"/>
    <s v="sullanymarry@lotustransportes.com"/>
    <n v="5562991462238"/>
    <s v="GO"/>
    <s v="Anápolis"/>
    <n v="5125076803362"/>
    <s v="residential"/>
    <s v="Sullany Leite"/>
    <s v="Alameda Adilson Santos"/>
    <n v="0"/>
    <s v="Lotus transportes"/>
    <s v="Setor Industrial Aeroporto"/>
    <m/>
    <s v="75104-210"/>
    <s v="Sedex"/>
    <s v="PN Correios Sedex"/>
    <s v="2024-10-07 14:13:41Z"/>
    <s v="1bd"/>
    <s v="Faturado"/>
    <s v="2024-10-07 14:51:30Z"/>
    <m/>
    <m/>
    <m/>
    <x v="0"/>
    <s v="Mastercard"/>
    <n v="5"/>
    <n v="129.6"/>
    <n v="2"/>
    <n v="1403"/>
    <s v="/10/76/79/88/"/>
    <x v="19"/>
    <x v="19"/>
    <n v="29.9"/>
    <n v="29.9"/>
    <s v="59.8"/>
    <s v="/desodorante-roll-on-feminino-75ml/p"/>
    <m/>
    <m/>
    <m/>
    <m/>
    <s v="4.44"/>
    <n v="0"/>
    <s v="129.6"/>
    <n v="0"/>
    <s v="Frete grátis, Frete grátis R$ 109,99"/>
    <m/>
    <m/>
    <s v="AA256649239BR"/>
    <s v="tfddmr"/>
    <m/>
    <s v="Piatan"/>
    <s v="Obsolete"/>
    <m/>
    <m/>
    <m/>
    <m/>
    <m/>
    <s v="pagarme"/>
    <s v="036657"/>
    <n v="3341827586"/>
    <n v="3341827586"/>
    <n v="523431"/>
    <n v="8654"/>
    <m/>
    <m/>
    <m/>
    <m/>
    <m/>
    <s v="2024-10-04 14:13:41Z"/>
    <m/>
    <m/>
    <s v="9EB5BB64A16D4BEE9CAAA5CDC26BD8E7"/>
    <s v="E60EEC1E16E04FE4884FABCD52D08515"/>
    <m/>
    <n v="1"/>
    <m/>
    <s v="false"/>
    <n v="0"/>
    <s v="NA"/>
    <s v="NA"/>
    <s v="BRL"/>
    <m/>
    <s v="003002707"/>
    <s v="BRA"/>
    <s v="003002707"/>
    <m/>
    <s v="Faturado"/>
    <m/>
  </r>
  <r>
    <s v="Marketplace"/>
    <x v="345"/>
    <n v="512871"/>
    <d v="2024-10-04T00:00:00"/>
    <x v="343"/>
    <s v="Camila"/>
    <s v="Castro"/>
    <n v="22093431866"/>
    <s v="kmiladavid@yahoo.com.br"/>
    <n v="5512981211514"/>
    <s v="SP"/>
    <s v="São Sebastião"/>
    <n v="5167538467038"/>
    <s v="residential"/>
    <s v="Camila"/>
    <s v="Rua Varginha"/>
    <n v="134"/>
    <m/>
    <s v="Enseada"/>
    <m/>
    <s v="11602-182"/>
    <s v="Jadlog"/>
    <s v="PN Jadlog"/>
    <s v="2024-10-10 13:43:46Z"/>
    <s v="4bd"/>
    <s v="Faturado"/>
    <s v="2024-10-07 14:51:35Z"/>
    <s v="cpc"/>
    <s v="google"/>
    <m/>
    <x v="0"/>
    <s v="Mastercard"/>
    <n v="3"/>
    <n v="129.9"/>
    <n v="1"/>
    <n v="143029"/>
    <s v="/10/76/82/96/"/>
    <x v="23"/>
    <x v="23"/>
    <n v="129.9"/>
    <n v="129.9"/>
    <s v="129.9"/>
    <s v="/protetor-solar-facial-mineral-sunveg-fps-70-bege-medio-50ml/p"/>
    <m/>
    <m/>
    <m/>
    <m/>
    <s v="22.44"/>
    <n v="0"/>
    <s v="129.9"/>
    <n v="0"/>
    <s v="Frete grátis, Frete grátis R$ 109,99"/>
    <m/>
    <m/>
    <s v="06367100008725"/>
    <s v="tfddmr"/>
    <m/>
    <s v="Piatan"/>
    <s v="Obsolete"/>
    <m/>
    <m/>
    <m/>
    <m/>
    <m/>
    <s v="pagarme"/>
    <s v="032199"/>
    <n v="3341702424"/>
    <n v="3341702424"/>
    <n v="531249"/>
    <n v="4195"/>
    <m/>
    <m/>
    <m/>
    <m/>
    <m/>
    <s v="2024-10-04 13:43:46Z"/>
    <m/>
    <m/>
    <s v="5D90D5734C124BFCBDCF849BFCABE82B"/>
    <s v="3E50131485EE479F86759B201A7EAB74"/>
    <m/>
    <n v="1"/>
    <m/>
    <s v="false"/>
    <n v="0"/>
    <s v="NA"/>
    <s v="NA"/>
    <s v="BRL"/>
    <m/>
    <s v="003002712"/>
    <s v="BRA"/>
    <s v="003002712"/>
    <m/>
    <s v="Faturado"/>
    <m/>
  </r>
  <r>
    <s v="Marketplace"/>
    <x v="346"/>
    <n v="512863"/>
    <d v="2024-10-04T00:00:00"/>
    <x v="344"/>
    <s v="Edyleusa rocha"/>
    <s v="Amaral"/>
    <n v="89974050120"/>
    <s v="edyleusa@hotmail.com"/>
    <n v="556283239079"/>
    <s v="GO"/>
    <s v="Crixás"/>
    <n v="5167345332753"/>
    <s v="residential"/>
    <s v="Edyleusa rocha Amaral"/>
    <s v="Rua E"/>
    <n v="234"/>
    <s v="Casa"/>
    <s v="Vila São João"/>
    <m/>
    <s v="76510-000"/>
    <s v="PAC"/>
    <s v="PN Correios PAC"/>
    <s v="2024-10-14 13:09:17Z"/>
    <s v="6bd"/>
    <s v="Faturado"/>
    <s v="2024-10-07 14:51:29Z"/>
    <s v="cpc"/>
    <s v="meta"/>
    <s v="[GE] [Vendas] Vídeos"/>
    <x v="0"/>
    <s v="Mastercard"/>
    <n v="2"/>
    <n v="119.9"/>
    <n v="1"/>
    <n v="142813"/>
    <s v="/10/76/98/104/"/>
    <x v="55"/>
    <x v="55"/>
    <n v="119.9"/>
    <n v="119.9"/>
    <s v="119.9"/>
    <s v="/base-stick-multifuncional-mineral-fps-70-18g-bege-medio/p"/>
    <m/>
    <m/>
    <m/>
    <m/>
    <s v="15.65"/>
    <n v="0"/>
    <s v="119.9"/>
    <n v="0"/>
    <s v="Frete grátis, Frete grátis R$ 109,99"/>
    <m/>
    <m/>
    <s v="AK525179555BR"/>
    <s v="tfddmr"/>
    <m/>
    <s v="Piatan"/>
    <s v="Obsolete"/>
    <m/>
    <m/>
    <m/>
    <m/>
    <m/>
    <s v="pagarme"/>
    <n v="426519"/>
    <n v="3341546670"/>
    <n v="3341546670"/>
    <n v="515894"/>
    <n v="2026"/>
    <m/>
    <m/>
    <m/>
    <m/>
    <m/>
    <s v="2024-10-04 13:09:17Z"/>
    <m/>
    <m/>
    <s v="C0DCEC475D3F4492A7B8EC380F59D324"/>
    <s v="0F9A7DC736CE4C8FAB47F39F8F8BBB6A"/>
    <m/>
    <n v="1"/>
    <m/>
    <s v="false"/>
    <n v="0"/>
    <s v="NA"/>
    <s v="NA"/>
    <s v="BRL"/>
    <m/>
    <s v="003002706"/>
    <s v="BRA"/>
    <s v="003002706"/>
    <m/>
    <s v="Faturado"/>
    <m/>
  </r>
  <r>
    <s v="Marketplace"/>
    <x v="347"/>
    <n v="512831"/>
    <d v="2024-10-04T00:00:00"/>
    <x v="345"/>
    <s v="Marcia "/>
    <s v="Silva"/>
    <n v="10312016530"/>
    <s v="marciamiranda41785@gmail.com"/>
    <n v="5575992439649"/>
    <s v="BA"/>
    <s v="Conceição do Coité"/>
    <n v="5184116280639"/>
    <s v="residential"/>
    <s v="Marcia  Silva"/>
    <s v="Wercelêncio Calixto Da Mota "/>
    <n v="38"/>
    <s v="Loja, só festa. Entregar a William Ferreira "/>
    <s v="Centro "/>
    <m/>
    <s v="48730-000"/>
    <s v="Jadlog"/>
    <s v="PN Jadlog2"/>
    <s v="2024-10-23 08:00:00Z"/>
    <s v="13bd"/>
    <s v="Faturado"/>
    <s v="2024-10-04 15:30:13Z"/>
    <s v="cpc"/>
    <s v="meta"/>
    <s v="[GE] [Vendas] Remarketing"/>
    <x v="10"/>
    <s v="Mastercard"/>
    <n v="4"/>
    <n v="149.84"/>
    <n v="1"/>
    <n v="61010"/>
    <s v="/10/76/80/92/"/>
    <x v="7"/>
    <x v="7"/>
    <n v="99.9"/>
    <n v="74.92"/>
    <s v="74.92"/>
    <s v="/deo-colonia-splash-jasmim-manaca-120ml-piatan/p"/>
    <m/>
    <m/>
    <m/>
    <m/>
    <s v="22.2"/>
    <n v="0"/>
    <s v="149.84"/>
    <s v="-49.96"/>
    <s v="Cupom dia da Natureza, Frete grátis R$ 109,99"/>
    <m/>
    <m/>
    <s v="06367100008724"/>
    <s v="tfddmr"/>
    <m/>
    <s v="Piatan"/>
    <s v="Obsolete"/>
    <m/>
    <m/>
    <m/>
    <m/>
    <m/>
    <s v="pagarme"/>
    <n v="996317"/>
    <n v="3340062332"/>
    <n v="3340062332"/>
    <n v="546997"/>
    <n v="4302"/>
    <m/>
    <m/>
    <m/>
    <m/>
    <m/>
    <s v="2024-10-04 07:53:16Z"/>
    <m/>
    <m/>
    <s v="B597059357E54126A87ED0229081173F"/>
    <s v="51E71D48138C47F6B3560F4688E8FDCA"/>
    <m/>
    <n v="1"/>
    <m/>
    <s v="false"/>
    <n v="0"/>
    <s v="NA"/>
    <s v="NA"/>
    <s v="BRL"/>
    <m/>
    <s v="003002693"/>
    <s v="BRA"/>
    <s v="003002693"/>
    <m/>
    <s v="Faturado"/>
    <m/>
  </r>
  <r>
    <s v="Marketplace"/>
    <x v="347"/>
    <n v="512831"/>
    <d v="2024-10-04T00:00:00"/>
    <x v="345"/>
    <s v="Marcia "/>
    <s v="Silva"/>
    <n v="10312016530"/>
    <s v="marciamiranda41785@gmail.com"/>
    <n v="5575992439649"/>
    <s v="BA"/>
    <s v="Conceição do Coité"/>
    <n v="5184116280639"/>
    <s v="residential"/>
    <s v="Marcia  Silva"/>
    <s v="Wercelêncio Calixto Da Mota "/>
    <n v="38"/>
    <s v="Loja, só festa. Entregar a William Ferreira "/>
    <s v="Centro "/>
    <m/>
    <s v="48730-000"/>
    <s v="Jadlog"/>
    <s v="PN Jadlog2"/>
    <s v="2024-10-23 08:00:00Z"/>
    <s v="13bd"/>
    <s v="Faturado"/>
    <s v="2024-10-04 15:30:13Z"/>
    <s v="cpc"/>
    <s v="meta"/>
    <s v="[GE] [Vendas] Remarketing"/>
    <x v="10"/>
    <s v="Mastercard"/>
    <n v="4"/>
    <n v="149.84"/>
    <n v="1"/>
    <n v="142817"/>
    <s v="/10/76/80/92/"/>
    <x v="5"/>
    <x v="5"/>
    <n v="99.9"/>
    <n v="74.92"/>
    <s v="74.92"/>
    <s v="/deo-colonia-splash-cereja-do-cerrado-120ml/p"/>
    <m/>
    <m/>
    <m/>
    <m/>
    <s v="22.19"/>
    <n v="0"/>
    <s v="149.84"/>
    <s v="-49.96"/>
    <s v="Cupom dia da Natureza, Frete grátis R$ 109,99"/>
    <m/>
    <m/>
    <s v="06367100008724"/>
    <s v="tfddmr"/>
    <m/>
    <s v="Piatan"/>
    <s v="Obsolete"/>
    <m/>
    <m/>
    <m/>
    <m/>
    <m/>
    <s v="pagarme"/>
    <n v="996317"/>
    <n v="3340062332"/>
    <n v="3340062332"/>
    <n v="546997"/>
    <n v="4302"/>
    <m/>
    <m/>
    <m/>
    <m/>
    <m/>
    <s v="2024-10-04 07:53:16Z"/>
    <m/>
    <m/>
    <s v="B597059357E54126A87ED0229081173F"/>
    <s v="51E71D48138C47F6B3560F4688E8FDCA"/>
    <m/>
    <n v="1"/>
    <m/>
    <s v="false"/>
    <n v="0"/>
    <s v="NA"/>
    <s v="NA"/>
    <s v="BRL"/>
    <m/>
    <s v="003002693"/>
    <s v="BRA"/>
    <s v="003002693"/>
    <m/>
    <s v="Faturado"/>
    <m/>
  </r>
  <r>
    <s v="Marketplace"/>
    <x v="348"/>
    <n v="512799"/>
    <d v="2024-10-03T00:00:00"/>
    <x v="346"/>
    <s v="Eri"/>
    <s v="Yamada"/>
    <n v="39004418806"/>
    <s v="eriyamada2457@gmail.com"/>
    <n v="5511982669069"/>
    <s v="SP"/>
    <s v="São Paulo"/>
    <n v="5184026031762"/>
    <s v="residential"/>
    <s v="Eri Yamada"/>
    <s v="Rua Constantino de Sousa"/>
    <n v="671"/>
    <s v="Apto 101"/>
    <s v="Campo Belo"/>
    <m/>
    <s v="04605-001"/>
    <s v="Jadlog"/>
    <s v="PN Jadlog"/>
    <s v="2024-10-09 08:00:00Z"/>
    <s v="4bd"/>
    <s v="Faturado"/>
    <s v="2024-10-04 15:30:12Z"/>
    <s v="cpc_institucional"/>
    <s v="google"/>
    <m/>
    <x v="10"/>
    <s v="Mastercard"/>
    <n v="1"/>
    <n v="119.84"/>
    <n v="2"/>
    <n v="3103"/>
    <s v="/10/76/82/101/"/>
    <x v="50"/>
    <x v="50"/>
    <n v="79.900000000000006"/>
    <n v="59.92"/>
    <s v="119.84"/>
    <s v="/polpa-hidratante-facial-detox-50g/p"/>
    <m/>
    <m/>
    <m/>
    <m/>
    <s v="19.71"/>
    <n v="0"/>
    <s v="119.84"/>
    <s v="-39.96"/>
    <s v="Cupom dia da Natureza, Frete grátis R$ 109,99"/>
    <m/>
    <m/>
    <s v="06367100008723"/>
    <s v="tfddmr"/>
    <m/>
    <s v="Piatan"/>
    <s v="Obsolete"/>
    <m/>
    <m/>
    <m/>
    <m/>
    <m/>
    <s v="pagarme"/>
    <s v="T03421"/>
    <n v="3339649217"/>
    <n v="3339649217"/>
    <n v="230650"/>
    <n v="2325"/>
    <m/>
    <m/>
    <m/>
    <m/>
    <m/>
    <s v="2024-10-03 23:34:55Z"/>
    <m/>
    <m/>
    <s v="09FDB2B9EC6E46CD8FC5EC520C46F9D0"/>
    <s v="2CF4FFC985084A838ED8AFF33D753CDB"/>
    <m/>
    <n v="1"/>
    <m/>
    <s v="false"/>
    <n v="0"/>
    <s v="NA"/>
    <s v="NA"/>
    <s v="BRL"/>
    <m/>
    <s v="003002692"/>
    <s v="BRA"/>
    <s v="003002692"/>
    <m/>
    <s v="Faturado"/>
    <m/>
  </r>
  <r>
    <s v="Marketplace"/>
    <x v="349"/>
    <n v="512775"/>
    <d v="2024-10-03T00:00:00"/>
    <x v="347"/>
    <s v="Tânia"/>
    <s v="Valle"/>
    <n v="70620377704"/>
    <s v="taniaffvalle@hotmail.com"/>
    <n v="5562982619955"/>
    <s v="GO"/>
    <s v="Alto Paraíso de Goiás"/>
    <n v="5133647290494"/>
    <s v="residential"/>
    <s v="Tânia Valle"/>
    <s v="Rua Murici"/>
    <n v="43"/>
    <m/>
    <s v="Centro"/>
    <m/>
    <s v="73770-000"/>
    <s v="PAC"/>
    <s v="PN Correios PAC"/>
    <s v="2024-10-16 08:00:00Z"/>
    <s v="9bd"/>
    <s v="Faturado"/>
    <s v="2024-10-07 09:22:05Z"/>
    <m/>
    <m/>
    <m/>
    <x v="2"/>
    <s v="Pix"/>
    <n v="1"/>
    <n v="46.12"/>
    <n v="1"/>
    <n v="142796"/>
    <s v="/10/76/79/87/"/>
    <x v="0"/>
    <x v="0"/>
    <n v="34.9"/>
    <n v="30.47"/>
    <s v="30.47"/>
    <s v="/sabonete-liquido-intimo-oleo-de-coco-aloe-vera-150-ml/p"/>
    <m/>
    <m/>
    <m/>
    <m/>
    <s v="15.65"/>
    <s v="15.65"/>
    <s v="46.12"/>
    <s v="-4.43"/>
    <s v="A Vista, Livelo"/>
    <m/>
    <m/>
    <s v="AK516597531BR"/>
    <s v="tfddmr"/>
    <m/>
    <s v="Piatan"/>
    <s v="Obsolete"/>
    <m/>
    <m/>
    <m/>
    <m/>
    <m/>
    <s v="pagarme"/>
    <m/>
    <n v="3339336057"/>
    <m/>
    <m/>
    <m/>
    <m/>
    <m/>
    <m/>
    <m/>
    <m/>
    <s v="2024-10-03 21:41:14Z"/>
    <m/>
    <m/>
    <s v="5E1B102BFE264455A41ED7620EA2C695"/>
    <s v="6D43C27D82714868AA9D5A0A00476505"/>
    <m/>
    <n v="1"/>
    <m/>
    <s v="false"/>
    <n v="0"/>
    <s v="NA"/>
    <s v="NA"/>
    <s v="BRL"/>
    <m/>
    <s v="003002698"/>
    <s v="BRA"/>
    <s v="003002698"/>
    <m/>
    <s v="Faturado"/>
    <m/>
  </r>
  <r>
    <s v="Marketplace"/>
    <x v="350"/>
    <n v="512745"/>
    <d v="2024-10-03T00:00:00"/>
    <x v="348"/>
    <s v="Raiane"/>
    <s v="Aguiar"/>
    <n v="53090250225"/>
    <s v="raianecarolbg@gmail.com"/>
    <n v="5569993615958"/>
    <s v="RO"/>
    <s v="Porto Velho"/>
    <n v="5183749490979"/>
    <s v="residential"/>
    <s v="Raiane Carol"/>
    <s v="Rua Angélica"/>
    <n v="113"/>
    <s v="Casa 04condomínio angélica"/>
    <s v="Bairro Novo"/>
    <m/>
    <s v="76817-003"/>
    <s v="Jadlog"/>
    <s v="PN Jadlog2"/>
    <s v="2024-10-22 08:00:00Z"/>
    <s v="13bd"/>
    <s v="Faturado"/>
    <s v="2024-10-04 15:30:10Z"/>
    <m/>
    <m/>
    <m/>
    <x v="2"/>
    <s v="Pix"/>
    <n v="1"/>
    <n v="127.48"/>
    <n v="2"/>
    <n v="1403"/>
    <s v="/10/76/79/88/"/>
    <x v="19"/>
    <x v="19"/>
    <n v="29.9"/>
    <n v="26.1"/>
    <s v="52.2"/>
    <s v="/desodorante-roll-on-feminino-75ml/p"/>
    <m/>
    <m/>
    <m/>
    <m/>
    <s v="11.54"/>
    <s v="11.54"/>
    <s v="127.48"/>
    <s v="-15.2"/>
    <s v="A Vista, Livelo"/>
    <m/>
    <m/>
    <s v="06367100008722"/>
    <s v="tfddmr"/>
    <m/>
    <s v="Piatan"/>
    <s v="Obsolete"/>
    <m/>
    <m/>
    <m/>
    <m/>
    <m/>
    <s v="pagarme"/>
    <m/>
    <n v="3338372167"/>
    <m/>
    <m/>
    <m/>
    <m/>
    <m/>
    <m/>
    <m/>
    <m/>
    <s v="2024-10-03 18:27:24Z"/>
    <m/>
    <m/>
    <s v="0A9C30FCAE2B41D09EA468238164FFFB"/>
    <s v="9BB62A087CC94234989A511F0BFEE407"/>
    <m/>
    <n v="1"/>
    <m/>
    <s v="false"/>
    <n v="0"/>
    <s v="NA"/>
    <s v="NA"/>
    <s v="BRL"/>
    <m/>
    <s v="003002691"/>
    <s v="BRA"/>
    <s v="003002691"/>
    <m/>
    <s v="Faturado"/>
    <m/>
  </r>
  <r>
    <s v="Marketplace"/>
    <x v="350"/>
    <n v="512745"/>
    <d v="2024-10-03T00:00:00"/>
    <x v="348"/>
    <s v="Raiane"/>
    <s v="Aguiar"/>
    <n v="53090250225"/>
    <s v="raianecarolbg@gmail.com"/>
    <n v="5569993615958"/>
    <s v="RO"/>
    <s v="Porto Velho"/>
    <n v="5183749490979"/>
    <s v="residential"/>
    <s v="Raiane Carol"/>
    <s v="Rua Angélica"/>
    <n v="113"/>
    <s v="Casa 04condomínio angélica"/>
    <s v="Bairro Novo"/>
    <m/>
    <s v="76817-003"/>
    <s v="Jadlog"/>
    <s v="PN Jadlog2"/>
    <s v="2024-10-22 08:00:00Z"/>
    <s v="13bd"/>
    <s v="Faturado"/>
    <s v="2024-10-04 15:30:10Z"/>
    <m/>
    <m/>
    <m/>
    <x v="2"/>
    <s v="Pix"/>
    <n v="1"/>
    <n v="127.48"/>
    <n v="2"/>
    <n v="5103"/>
    <s v="/10/76/79/88/"/>
    <x v="29"/>
    <x v="29"/>
    <n v="29.9"/>
    <n v="26.1"/>
    <s v="52.2"/>
    <s v="/desodorante-roll-on-masculino-75ml/p"/>
    <m/>
    <m/>
    <m/>
    <m/>
    <s v="11.54"/>
    <s v="11.54"/>
    <s v="127.48"/>
    <s v="-15.2"/>
    <s v="A Vista, Livelo"/>
    <m/>
    <m/>
    <s v="06367100008722"/>
    <s v="tfddmr"/>
    <m/>
    <s v="Piatan"/>
    <s v="Obsolete"/>
    <m/>
    <m/>
    <m/>
    <m/>
    <m/>
    <s v="pagarme"/>
    <m/>
    <n v="3338372167"/>
    <m/>
    <m/>
    <m/>
    <m/>
    <m/>
    <m/>
    <m/>
    <m/>
    <s v="2024-10-03 18:27:24Z"/>
    <m/>
    <m/>
    <s v="0A9C30FCAE2B41D09EA468238164FFFB"/>
    <s v="9BB62A087CC94234989A511F0BFEE407"/>
    <m/>
    <n v="1"/>
    <m/>
    <s v="false"/>
    <n v="0"/>
    <s v="NA"/>
    <s v="NA"/>
    <s v="BRL"/>
    <m/>
    <s v="003002691"/>
    <s v="BRA"/>
    <s v="003002691"/>
    <m/>
    <s v="Faturado"/>
    <m/>
  </r>
  <r>
    <s v="Marketplace"/>
    <x v="351"/>
    <n v="512735"/>
    <d v="2024-10-03T00:00:00"/>
    <x v="349"/>
    <s v="Samara"/>
    <s v="Pieretti"/>
    <n v="86020471004"/>
    <s v="samara.vasques@hotmail.com"/>
    <n v="5551992506597"/>
    <s v="RS"/>
    <s v="Porto Alegre"/>
    <n v="5183965993566"/>
    <s v="residential"/>
    <s v="Samara Pieretti"/>
    <s v="Avenida João XXIII"/>
    <n v="525"/>
    <s v="802A"/>
    <s v="São Sebastião"/>
    <m/>
    <s v="91060-100"/>
    <s v="Jadlog"/>
    <s v="PN Jadlog2"/>
    <s v="2024-10-10 17:53:21Z"/>
    <s v="5bd"/>
    <s v="Faturado"/>
    <s v="2024-10-04 15:30:08Z"/>
    <s v="cpc_institucional"/>
    <s v="google"/>
    <m/>
    <x v="14"/>
    <s v="Mastercard"/>
    <n v="2"/>
    <n v="121.64"/>
    <n v="1"/>
    <n v="1403"/>
    <s v="/10/76/79/88/"/>
    <x v="19"/>
    <x v="19"/>
    <n v="29.9"/>
    <n v="23.22"/>
    <s v="23.22"/>
    <s v="/desodorante-roll-on-feminino-75ml/p"/>
    <m/>
    <m/>
    <m/>
    <m/>
    <s v="5.8"/>
    <n v="0"/>
    <s v="121.64"/>
    <s v="-35.05"/>
    <s v="Cupom Magnum Fidelizar, Frete grátis R$ 109,99"/>
    <m/>
    <m/>
    <s v="06367100008721"/>
    <s v="tfddmr"/>
    <m/>
    <s v="Piatan"/>
    <s v="Obsolete"/>
    <m/>
    <m/>
    <m/>
    <m/>
    <m/>
    <s v="pagarme"/>
    <s v="T08949"/>
    <n v="3338175933"/>
    <n v="3338175933"/>
    <n v="230650"/>
    <n v="3335"/>
    <m/>
    <m/>
    <m/>
    <m/>
    <m/>
    <s v="2024-10-03 17:53:17Z"/>
    <m/>
    <m/>
    <s v="2D82F15C4C3747338CD84097FC798AC6"/>
    <s v="358F1E66897D4D2B924F9FA89EC3ADE8"/>
    <m/>
    <n v="1"/>
    <m/>
    <s v="false"/>
    <n v="0"/>
    <s v="NA"/>
    <s v="NA"/>
    <s v="BRL"/>
    <m/>
    <s v="003002690"/>
    <s v="BRA"/>
    <s v="003002690"/>
    <m/>
    <s v="Faturado"/>
    <m/>
  </r>
  <r>
    <s v="Marketplace"/>
    <x v="351"/>
    <n v="512735"/>
    <d v="2024-10-03T00:00:00"/>
    <x v="349"/>
    <s v="Samara"/>
    <s v="Pieretti"/>
    <n v="86020471004"/>
    <s v="samara.vasques@hotmail.com"/>
    <n v="5551992506597"/>
    <s v="RS"/>
    <s v="Porto Alegre"/>
    <n v="5183965993566"/>
    <s v="residential"/>
    <s v="Samara Pieretti"/>
    <s v="Avenida João XXIII"/>
    <n v="525"/>
    <s v="802A"/>
    <s v="São Sebastião"/>
    <m/>
    <s v="91060-100"/>
    <s v="Jadlog"/>
    <s v="PN Jadlog2"/>
    <s v="2024-10-10 17:53:21Z"/>
    <s v="5bd"/>
    <s v="Faturado"/>
    <s v="2024-10-04 15:30:08Z"/>
    <s v="cpc_institucional"/>
    <s v="google"/>
    <m/>
    <x v="14"/>
    <s v="Mastercard"/>
    <n v="2"/>
    <n v="121.64"/>
    <n v="1"/>
    <n v="1018"/>
    <s v="/10/76/79/88/"/>
    <x v="54"/>
    <x v="54"/>
    <n v="69.900000000000006"/>
    <n v="54.26"/>
    <s v="54.26"/>
    <s v="/desodorante-stick-cristal-natural-60g/p"/>
    <m/>
    <m/>
    <m/>
    <m/>
    <s v="5.74"/>
    <n v="0"/>
    <s v="121.64"/>
    <s v="-35.05"/>
    <s v="Cupom Magnum Fidelizar, Frete grátis R$ 109,99"/>
    <m/>
    <m/>
    <s v="06367100008721"/>
    <s v="tfddmr"/>
    <m/>
    <s v="Piatan"/>
    <s v="Obsolete"/>
    <m/>
    <m/>
    <m/>
    <m/>
    <m/>
    <s v="pagarme"/>
    <s v="T08949"/>
    <n v="3338175933"/>
    <n v="3338175933"/>
    <n v="230650"/>
    <n v="3335"/>
    <m/>
    <m/>
    <m/>
    <m/>
    <m/>
    <s v="2024-10-03 17:53:17Z"/>
    <m/>
    <m/>
    <s v="2D82F15C4C3747338CD84097FC798AC6"/>
    <s v="358F1E66897D4D2B924F9FA89EC3ADE8"/>
    <m/>
    <n v="1"/>
    <m/>
    <s v="false"/>
    <n v="0"/>
    <s v="NA"/>
    <s v="NA"/>
    <s v="BRL"/>
    <m/>
    <s v="003002690"/>
    <s v="BRA"/>
    <s v="003002690"/>
    <m/>
    <s v="Faturado"/>
    <m/>
  </r>
  <r>
    <s v="Marketplace"/>
    <x v="351"/>
    <n v="512735"/>
    <d v="2024-10-03T00:00:00"/>
    <x v="349"/>
    <s v="Samara"/>
    <s v="Pieretti"/>
    <n v="86020471004"/>
    <s v="samara.vasques@hotmail.com"/>
    <n v="5551992506597"/>
    <s v="RS"/>
    <s v="Porto Alegre"/>
    <n v="5183965993566"/>
    <s v="residential"/>
    <s v="Samara Pieretti"/>
    <s v="Avenida João XXIII"/>
    <n v="525"/>
    <s v="802A"/>
    <s v="São Sebastião"/>
    <m/>
    <s v="91060-100"/>
    <s v="Jadlog"/>
    <s v="PN Jadlog2"/>
    <s v="2024-10-10 17:53:21Z"/>
    <s v="5bd"/>
    <s v="Faturado"/>
    <s v="2024-10-04 15:30:08Z"/>
    <s v="cpc_institucional"/>
    <s v="google"/>
    <m/>
    <x v="14"/>
    <s v="Mastercard"/>
    <n v="2"/>
    <n v="121.64"/>
    <n v="1"/>
    <n v="3101"/>
    <s v="/10/76/82/101/"/>
    <x v="46"/>
    <x v="46"/>
    <n v="49.9"/>
    <n v="38.729999999999997"/>
    <s v="38.73"/>
    <s v="/gel-esfoliante-facial-piatan-detox-80g/p"/>
    <m/>
    <m/>
    <m/>
    <m/>
    <s v="5.74"/>
    <n v="0"/>
    <s v="121.64"/>
    <s v="-35.05"/>
    <s v="Cupom Magnum Fidelizar, Frete grátis R$ 109,99"/>
    <m/>
    <m/>
    <s v="06367100008721"/>
    <s v="tfddmr"/>
    <m/>
    <s v="Piatan"/>
    <s v="Obsolete"/>
    <m/>
    <m/>
    <m/>
    <m/>
    <m/>
    <s v="pagarme"/>
    <s v="T08949"/>
    <n v="3338175933"/>
    <n v="3338175933"/>
    <n v="230650"/>
    <n v="3335"/>
    <m/>
    <m/>
    <m/>
    <m/>
    <m/>
    <s v="2024-10-03 17:53:17Z"/>
    <m/>
    <m/>
    <s v="2D82F15C4C3747338CD84097FC798AC6"/>
    <s v="358F1E66897D4D2B924F9FA89EC3ADE8"/>
    <m/>
    <n v="1"/>
    <m/>
    <s v="false"/>
    <n v="0"/>
    <s v="NA"/>
    <s v="NA"/>
    <s v="BRL"/>
    <m/>
    <s v="003002690"/>
    <s v="BRA"/>
    <s v="003002690"/>
    <m/>
    <s v="Faturado"/>
    <m/>
  </r>
  <r>
    <s v="Marketplace"/>
    <x v="351"/>
    <n v="512735"/>
    <d v="2024-10-03T00:00:00"/>
    <x v="349"/>
    <s v="Samara"/>
    <s v="Pieretti"/>
    <n v="86020471004"/>
    <s v="samara.vasques@hotmail.com"/>
    <n v="5551992506597"/>
    <s v="RS"/>
    <s v="Porto Alegre"/>
    <n v="5183965993566"/>
    <s v="residential"/>
    <s v="Samara Pieretti"/>
    <s v="Avenida João XXIII"/>
    <n v="525"/>
    <s v="802A"/>
    <s v="São Sebastião"/>
    <m/>
    <s v="91060-100"/>
    <s v="Jadlog"/>
    <s v="PN Jadlog2"/>
    <s v="2024-10-10 17:53:21Z"/>
    <s v="5bd"/>
    <s v="Faturado"/>
    <s v="2024-10-04 15:30:08Z"/>
    <s v="cpc_institucional"/>
    <s v="google"/>
    <m/>
    <x v="14"/>
    <s v="Mastercard"/>
    <n v="2"/>
    <n v="121.64"/>
    <n v="1"/>
    <n v="142807"/>
    <s v="/10/76/82/96/"/>
    <x v="15"/>
    <x v="15"/>
    <n v="6.99"/>
    <n v="5.43"/>
    <s v="5.43"/>
    <s v="/mini-protetor-facial-sunveg-5g/p"/>
    <m/>
    <m/>
    <m/>
    <m/>
    <s v="5.74"/>
    <n v="0"/>
    <s v="121.64"/>
    <s v="-35.05"/>
    <s v="Cupom Magnum Fidelizar, Frete grátis R$ 109,99"/>
    <m/>
    <m/>
    <s v="06367100008721"/>
    <s v="tfddmr"/>
    <m/>
    <s v="Piatan"/>
    <s v="Obsolete"/>
    <m/>
    <m/>
    <m/>
    <m/>
    <m/>
    <s v="pagarme"/>
    <s v="T08949"/>
    <n v="3338175933"/>
    <n v="3338175933"/>
    <n v="230650"/>
    <n v="3335"/>
    <m/>
    <m/>
    <m/>
    <m/>
    <m/>
    <s v="2024-10-03 17:53:17Z"/>
    <m/>
    <m/>
    <s v="2D82F15C4C3747338CD84097FC798AC6"/>
    <s v="358F1E66897D4D2B924F9FA89EC3ADE8"/>
    <m/>
    <n v="1"/>
    <m/>
    <s v="false"/>
    <n v="0"/>
    <s v="NA"/>
    <s v="NA"/>
    <s v="BRL"/>
    <m/>
    <s v="003002690"/>
    <s v="BRA"/>
    <s v="003002690"/>
    <m/>
    <s v="Faturado"/>
    <m/>
  </r>
  <r>
    <s v="Marketplace"/>
    <x v="352"/>
    <n v="512725"/>
    <d v="2024-10-03T00:00:00"/>
    <x v="350"/>
    <s v="Priscila"/>
    <s v="Monteiro"/>
    <s v="09952122446"/>
    <s v="mocila.mds23@gmail.com"/>
    <n v="5566996788760"/>
    <s v="MT"/>
    <s v="Rondonópolis"/>
    <n v="5183496421002"/>
    <s v="residential"/>
    <s v="Priscila Monteiro"/>
    <s v="Avenida Ítrio Correa da Costa"/>
    <n v="2600"/>
    <s v="Ponto de referência: ao lado da spraytec"/>
    <s v="Jardim Belo Horizonte"/>
    <m/>
    <s v="78705-540"/>
    <s v="Jadlog"/>
    <s v="PN Jadlog2"/>
    <s v="2024-10-16 17:08:26Z"/>
    <s v="9bd"/>
    <s v="Faturado"/>
    <s v="2024-10-04 15:30:07Z"/>
    <m/>
    <m/>
    <m/>
    <x v="10"/>
    <s v="Mastercard"/>
    <n v="3"/>
    <n v="95.78"/>
    <n v="1"/>
    <n v="1403"/>
    <s v="/10/76/79/88/"/>
    <x v="19"/>
    <x v="19"/>
    <n v="29.9"/>
    <n v="22.42"/>
    <s v="22.42"/>
    <s v="/desodorante-roll-on-feminino-75ml/p"/>
    <m/>
    <m/>
    <m/>
    <m/>
    <s v="3.78"/>
    <s v="3.78"/>
    <s v="95.78"/>
    <s v="-25.65"/>
    <s v="Cupom dia da Natureza"/>
    <m/>
    <m/>
    <s v="06367100008720"/>
    <s v="tfddmr"/>
    <m/>
    <s v="Piatan"/>
    <s v="Obsolete"/>
    <m/>
    <m/>
    <m/>
    <m/>
    <m/>
    <s v="pagarme"/>
    <s v="T01781"/>
    <n v="3337899996"/>
    <n v="3337899996"/>
    <n v="230650"/>
    <n v="7171"/>
    <m/>
    <m/>
    <m/>
    <m/>
    <m/>
    <s v="2024-10-03 17:08:22Z"/>
    <m/>
    <m/>
    <s v="EADE018A31D24192A1AB097D2B1A2BEC"/>
    <s v="F8B31F55BF674241BC73C85E50129293"/>
    <m/>
    <n v="1"/>
    <m/>
    <s v="false"/>
    <n v="0"/>
    <s v="NA"/>
    <s v="NA"/>
    <s v="BRL"/>
    <m/>
    <s v="003002689"/>
    <s v="BRA"/>
    <s v="003002689"/>
    <m/>
    <s v="Faturado"/>
    <m/>
  </r>
  <r>
    <s v="Marketplace"/>
    <x v="352"/>
    <n v="512725"/>
    <d v="2024-10-03T00:00:00"/>
    <x v="350"/>
    <s v="Priscila"/>
    <s v="Monteiro"/>
    <s v="09952122446"/>
    <s v="mocila.mds23@gmail.com"/>
    <n v="5566996788760"/>
    <s v="MT"/>
    <s v="Rondonópolis"/>
    <n v="5183496421002"/>
    <s v="residential"/>
    <s v="Priscila Monteiro"/>
    <s v="Avenida Ítrio Correa da Costa"/>
    <n v="2600"/>
    <s v="Ponto de referência: ao lado da spraytec"/>
    <s v="Jardim Belo Horizonte"/>
    <m/>
    <s v="78705-540"/>
    <s v="Jadlog"/>
    <s v="PN Jadlog2"/>
    <s v="2024-10-16 17:08:26Z"/>
    <s v="9bd"/>
    <s v="Faturado"/>
    <s v="2024-10-04 15:30:07Z"/>
    <m/>
    <m/>
    <m/>
    <x v="10"/>
    <s v="Mastercard"/>
    <n v="3"/>
    <n v="95.78"/>
    <n v="1"/>
    <n v="142807"/>
    <s v="/10/76/82/96/"/>
    <x v="15"/>
    <x v="15"/>
    <n v="6.99"/>
    <n v="5.24"/>
    <s v="5.24"/>
    <s v="/mini-protetor-facial-sunveg-5g/p"/>
    <m/>
    <m/>
    <m/>
    <m/>
    <s v="3.73"/>
    <s v="3.73"/>
    <s v="95.78"/>
    <s v="-25.65"/>
    <s v="Cupom dia da Natureza"/>
    <m/>
    <m/>
    <s v="06367100008720"/>
    <s v="tfddmr"/>
    <m/>
    <s v="Piatan"/>
    <s v="Obsolete"/>
    <m/>
    <m/>
    <m/>
    <m/>
    <m/>
    <s v="pagarme"/>
    <s v="T01781"/>
    <n v="3337899996"/>
    <n v="3337899996"/>
    <n v="230650"/>
    <n v="7171"/>
    <m/>
    <m/>
    <m/>
    <m/>
    <m/>
    <s v="2024-10-03 17:08:22Z"/>
    <m/>
    <m/>
    <s v="EADE018A31D24192A1AB097D2B1A2BEC"/>
    <s v="F8B31F55BF674241BC73C85E50129293"/>
    <m/>
    <n v="1"/>
    <m/>
    <s v="false"/>
    <n v="0"/>
    <s v="NA"/>
    <s v="NA"/>
    <s v="BRL"/>
    <m/>
    <s v="003002689"/>
    <s v="BRA"/>
    <s v="003002689"/>
    <m/>
    <s v="Faturado"/>
    <m/>
  </r>
  <r>
    <s v="Marketplace"/>
    <x v="352"/>
    <n v="512725"/>
    <d v="2024-10-03T00:00:00"/>
    <x v="350"/>
    <s v="Priscila"/>
    <s v="Monteiro"/>
    <s v="09952122446"/>
    <s v="mocila.mds23@gmail.com"/>
    <n v="5566996788760"/>
    <s v="MT"/>
    <s v="Rondonópolis"/>
    <n v="5183496421002"/>
    <s v="residential"/>
    <s v="Priscila Monteiro"/>
    <s v="Avenida Ítrio Correa da Costa"/>
    <n v="2600"/>
    <s v="Ponto de referência: ao lado da spraytec"/>
    <s v="Jardim Belo Horizonte"/>
    <m/>
    <s v="78705-540"/>
    <s v="Jadlog"/>
    <s v="PN Jadlog2"/>
    <s v="2024-10-16 17:08:26Z"/>
    <s v="9bd"/>
    <s v="Faturado"/>
    <s v="2024-10-04 15:30:07Z"/>
    <m/>
    <m/>
    <m/>
    <x v="10"/>
    <s v="Mastercard"/>
    <n v="3"/>
    <n v="95.78"/>
    <n v="1"/>
    <n v="1010"/>
    <s v="/10/76/81/"/>
    <x v="49"/>
    <x v="49"/>
    <n v="65.7"/>
    <n v="49.28"/>
    <s v="49.28"/>
    <s v="/kit-creme-dental-natural-90g-3-unidades/p"/>
    <m/>
    <m/>
    <m/>
    <m/>
    <s v="11.33"/>
    <s v="11.33"/>
    <s v="95.78"/>
    <s v="-25.65"/>
    <s v="Cupom dia da Natureza"/>
    <m/>
    <m/>
    <s v="06367100008720"/>
    <s v="tfddmr"/>
    <m/>
    <s v="Piatan"/>
    <s v="Obsolete"/>
    <m/>
    <m/>
    <m/>
    <m/>
    <m/>
    <s v="pagarme"/>
    <s v="T01781"/>
    <n v="3337899996"/>
    <n v="3337899996"/>
    <n v="230650"/>
    <n v="7171"/>
    <m/>
    <m/>
    <m/>
    <m/>
    <m/>
    <s v="2024-10-03 17:08:22Z"/>
    <m/>
    <m/>
    <s v="EADE018A31D24192A1AB097D2B1A2BEC"/>
    <s v="F8B31F55BF674241BC73C85E50129293"/>
    <m/>
    <n v="1"/>
    <m/>
    <s v="false"/>
    <n v="0"/>
    <s v="NA"/>
    <s v="NA"/>
    <s v="BRL"/>
    <m/>
    <s v="003002689"/>
    <s v="BRA"/>
    <s v="003002689"/>
    <m/>
    <s v="Faturado"/>
    <m/>
  </r>
  <r>
    <s v="Marketplace"/>
    <x v="353"/>
    <n v="512713"/>
    <d v="2024-10-03T00:00:00"/>
    <x v="351"/>
    <s v="Jeanine "/>
    <s v="Costa Gonçalves "/>
    <s v="02219384004"/>
    <s v="jeanine-cg@hotmail.com"/>
    <n v="5555999320295"/>
    <s v="RS"/>
    <s v="Redentora"/>
    <n v="5183948837940"/>
    <s v="residential"/>
    <s v="Jeanine  Costa Gonçalves "/>
    <s v="Rua Tenente João Paz "/>
    <n v="264"/>
    <m/>
    <s v="Centro "/>
    <m/>
    <s v="98550-000"/>
    <s v="Jadlog"/>
    <s v="PN Jadlog2"/>
    <s v="2024-10-18 16:20:06Z"/>
    <s v="11bd"/>
    <s v="Faturado"/>
    <s v="2024-10-04 15:30:05Z"/>
    <m/>
    <m/>
    <m/>
    <x v="0"/>
    <s v="Visa"/>
    <n v="4"/>
    <n v="301"/>
    <n v="3"/>
    <n v="1110"/>
    <s v="/10/76/79/89/"/>
    <x v="3"/>
    <x v="3"/>
    <n v="21.9"/>
    <n v="21.9"/>
    <s v="65.7"/>
    <s v="/gel-dental-natural-de-hortela-com-gengibre-e-melaleuca-90g/p"/>
    <m/>
    <m/>
    <m/>
    <m/>
    <s v="12.79"/>
    <n v="0"/>
    <n v="301"/>
    <n v="0"/>
    <s v="Frete grátis R$ 109,99"/>
    <m/>
    <m/>
    <s v="06367100008719"/>
    <s v="tfddmr"/>
    <m/>
    <s v="Piatan"/>
    <s v="Obsolete"/>
    <m/>
    <m/>
    <m/>
    <m/>
    <m/>
    <s v="pagarme"/>
    <n v="102981"/>
    <n v="3337639280"/>
    <n v="3337639280"/>
    <n v="498453"/>
    <n v="3887"/>
    <m/>
    <m/>
    <m/>
    <m/>
    <m/>
    <s v="2024-10-03 16:20:02Z"/>
    <m/>
    <m/>
    <s v="6693A0AD15414CF0BB02AB1FED2130E1"/>
    <s v="26E94EB76FBB4ADD84AD27038A2B918B"/>
    <m/>
    <n v="1"/>
    <m/>
    <s v="false"/>
    <n v="0"/>
    <s v="NA"/>
    <s v="NA"/>
    <s v="BRL"/>
    <m/>
    <s v="003002688"/>
    <s v="BRA"/>
    <s v="003002688"/>
    <m/>
    <s v="Faturado"/>
    <m/>
  </r>
  <r>
    <s v="Marketplace"/>
    <x v="353"/>
    <n v="512713"/>
    <d v="2024-10-03T00:00:00"/>
    <x v="351"/>
    <s v="Jeanine "/>
    <s v="Costa Gonçalves "/>
    <s v="02219384004"/>
    <s v="jeanine-cg@hotmail.com"/>
    <n v="5555999320295"/>
    <s v="RS"/>
    <s v="Redentora"/>
    <n v="5183948837940"/>
    <s v="residential"/>
    <s v="Jeanine  Costa Gonçalves "/>
    <s v="Rua Tenente João Paz "/>
    <n v="264"/>
    <m/>
    <s v="Centro "/>
    <m/>
    <s v="98550-000"/>
    <s v="Jadlog"/>
    <s v="PN Jadlog2"/>
    <s v="2024-10-18 16:20:06Z"/>
    <s v="11bd"/>
    <s v="Faturado"/>
    <s v="2024-10-04 15:30:05Z"/>
    <m/>
    <m/>
    <m/>
    <x v="0"/>
    <s v="Visa"/>
    <n v="4"/>
    <n v="301"/>
    <n v="3"/>
    <n v="1006"/>
    <s v="/10/76/79/89/"/>
    <x v="2"/>
    <x v="2"/>
    <n v="21.9"/>
    <n v="21.9"/>
    <s v="65.7"/>
    <s v="/gel-dental-natural-de-roma-e-melaleuca-90g/p"/>
    <m/>
    <m/>
    <m/>
    <m/>
    <s v="12.79"/>
    <n v="0"/>
    <n v="301"/>
    <n v="0"/>
    <s v="Frete grátis R$ 109,99"/>
    <m/>
    <m/>
    <s v="06367100008719"/>
    <s v="tfddmr"/>
    <m/>
    <s v="Piatan"/>
    <s v="Obsolete"/>
    <m/>
    <m/>
    <m/>
    <m/>
    <m/>
    <s v="pagarme"/>
    <n v="102981"/>
    <n v="3337639280"/>
    <n v="3337639280"/>
    <n v="498453"/>
    <n v="3887"/>
    <m/>
    <m/>
    <m/>
    <m/>
    <m/>
    <s v="2024-10-03 16:20:02Z"/>
    <m/>
    <m/>
    <s v="6693A0AD15414CF0BB02AB1FED2130E1"/>
    <s v="26E94EB76FBB4ADD84AD27038A2B918B"/>
    <m/>
    <n v="1"/>
    <m/>
    <s v="false"/>
    <n v="0"/>
    <s v="NA"/>
    <s v="NA"/>
    <s v="BRL"/>
    <m/>
    <s v="003002688"/>
    <s v="BRA"/>
    <s v="003002688"/>
    <m/>
    <s v="Faturado"/>
    <m/>
  </r>
  <r>
    <s v="Marketplace"/>
    <x v="353"/>
    <n v="512713"/>
    <d v="2024-10-03T00:00:00"/>
    <x v="351"/>
    <s v="Jeanine "/>
    <s v="Costa Gonçalves "/>
    <s v="02219384004"/>
    <s v="jeanine-cg@hotmail.com"/>
    <n v="5555999320295"/>
    <s v="RS"/>
    <s v="Redentora"/>
    <n v="5183948837940"/>
    <s v="residential"/>
    <s v="Jeanine  Costa Gonçalves "/>
    <s v="Rua Tenente João Paz "/>
    <n v="264"/>
    <m/>
    <s v="Centro "/>
    <m/>
    <s v="98550-000"/>
    <s v="Jadlog"/>
    <s v="PN Jadlog2"/>
    <s v="2024-10-18 16:20:06Z"/>
    <s v="11bd"/>
    <s v="Faturado"/>
    <s v="2024-10-04 15:30:05Z"/>
    <m/>
    <m/>
    <m/>
    <x v="0"/>
    <s v="Visa"/>
    <n v="4"/>
    <n v="301"/>
    <n v="3"/>
    <n v="5103"/>
    <s v="/10/76/79/88/"/>
    <x v="29"/>
    <x v="29"/>
    <n v="29.9"/>
    <n v="29.9"/>
    <s v="89.7"/>
    <s v="/desodorante-roll-on-masculino-75ml/p"/>
    <m/>
    <m/>
    <m/>
    <m/>
    <s v="12.96"/>
    <n v="0"/>
    <n v="301"/>
    <n v="0"/>
    <s v="Frete grátis R$ 109,99"/>
    <m/>
    <m/>
    <s v="06367100008719"/>
    <s v="tfddmr"/>
    <m/>
    <s v="Piatan"/>
    <s v="Obsolete"/>
    <m/>
    <m/>
    <m/>
    <m/>
    <m/>
    <s v="pagarme"/>
    <n v="102981"/>
    <n v="3337639280"/>
    <n v="3337639280"/>
    <n v="498453"/>
    <n v="3887"/>
    <m/>
    <m/>
    <m/>
    <m/>
    <m/>
    <s v="2024-10-03 16:20:02Z"/>
    <m/>
    <m/>
    <s v="6693A0AD15414CF0BB02AB1FED2130E1"/>
    <s v="26E94EB76FBB4ADD84AD27038A2B918B"/>
    <m/>
    <n v="1"/>
    <m/>
    <s v="false"/>
    <n v="0"/>
    <s v="NA"/>
    <s v="NA"/>
    <s v="BRL"/>
    <m/>
    <s v="003002688"/>
    <s v="BRA"/>
    <s v="003002688"/>
    <m/>
    <s v="Faturado"/>
    <m/>
  </r>
  <r>
    <s v="Marketplace"/>
    <x v="353"/>
    <n v="512713"/>
    <d v="2024-10-03T00:00:00"/>
    <x v="351"/>
    <s v="Jeanine "/>
    <s v="Costa Gonçalves "/>
    <s v="02219384004"/>
    <s v="jeanine-cg@hotmail.com"/>
    <n v="5555999320295"/>
    <s v="RS"/>
    <s v="Redentora"/>
    <n v="5183948837940"/>
    <s v="residential"/>
    <s v="Jeanine  Costa Gonçalves "/>
    <s v="Rua Tenente João Paz "/>
    <n v="264"/>
    <m/>
    <s v="Centro "/>
    <m/>
    <s v="98550-000"/>
    <s v="Jadlog"/>
    <s v="PN Jadlog2"/>
    <s v="2024-10-18 16:20:06Z"/>
    <s v="11bd"/>
    <s v="Faturado"/>
    <s v="2024-10-04 15:30:05Z"/>
    <m/>
    <m/>
    <m/>
    <x v="0"/>
    <s v="Visa"/>
    <n v="4"/>
    <n v="301"/>
    <n v="1"/>
    <n v="142814"/>
    <s v="/10/76/98/103/"/>
    <x v="47"/>
    <x v="47"/>
    <n v="79.900000000000006"/>
    <n v="79.900000000000006"/>
    <s v="79.9"/>
    <s v="/balm-de-tratamento-labial-pracaxi-3-80g/p"/>
    <m/>
    <m/>
    <m/>
    <m/>
    <s v="4.27"/>
    <n v="0"/>
    <n v="301"/>
    <n v="0"/>
    <s v="Frete grátis R$ 109,99"/>
    <m/>
    <m/>
    <s v="06367100008719"/>
    <s v="tfddmr"/>
    <m/>
    <s v="Piatan"/>
    <s v="Obsolete"/>
    <m/>
    <m/>
    <m/>
    <m/>
    <m/>
    <s v="pagarme"/>
    <n v="102981"/>
    <n v="3337639280"/>
    <n v="3337639280"/>
    <n v="498453"/>
    <n v="3887"/>
    <m/>
    <m/>
    <m/>
    <m/>
    <m/>
    <s v="2024-10-03 16:20:02Z"/>
    <m/>
    <m/>
    <s v="6693A0AD15414CF0BB02AB1FED2130E1"/>
    <s v="26E94EB76FBB4ADD84AD27038A2B918B"/>
    <m/>
    <n v="1"/>
    <m/>
    <s v="false"/>
    <n v="0"/>
    <s v="NA"/>
    <s v="NA"/>
    <s v="BRL"/>
    <m/>
    <s v="003002688"/>
    <s v="BRA"/>
    <s v="003002688"/>
    <m/>
    <s v="Faturado"/>
    <m/>
  </r>
  <r>
    <s v="Marketplace"/>
    <x v="354"/>
    <n v="512707"/>
    <d v="2024-10-03T00:00:00"/>
    <x v="352"/>
    <s v="Priscilla"/>
    <s v="Lopes"/>
    <s v="00501943137"/>
    <s v="priscilla_ady@hotmail.com"/>
    <n v="5562981119009"/>
    <s v="GO"/>
    <s v="Goiânia"/>
    <n v="5173120485759"/>
    <s v="residential"/>
    <s v="PRISCILLA LOPES MACHADO"/>
    <s v="Rua 1"/>
    <n v="246"/>
    <s v="1205 mallorca euroville 1"/>
    <s v="Chácaras Alto da Glória"/>
    <m/>
    <s v="74815-610"/>
    <s v="Sedex"/>
    <s v="PN Correios Sedex"/>
    <s v="2024-10-04 15:59:17Z"/>
    <s v="1bd"/>
    <s v="Faturado"/>
    <s v="2024-10-07 09:22:04Z"/>
    <s v="email"/>
    <s v="RD Station"/>
    <s v="filipe_aniversario_piatan_08_anos"/>
    <x v="10"/>
    <s v="Visa"/>
    <n v="5"/>
    <n v="285.88"/>
    <n v="2"/>
    <n v="3102"/>
    <s v="/10/76/82/101/"/>
    <x v="28"/>
    <x v="28"/>
    <n v="49.9"/>
    <n v="37.42"/>
    <s v="74.84"/>
    <s v="/espuma-de-limpeza-facial-piatan-detox-110ml/p"/>
    <m/>
    <m/>
    <m/>
    <m/>
    <s v="2.46"/>
    <n v="0"/>
    <s v="285.88"/>
    <s v="-95.32"/>
    <s v="Cupom dia da Natureza, Frete grátis R$ 109,99"/>
    <m/>
    <m/>
    <s v="AC211583679BR"/>
    <s v="tfddmr"/>
    <m/>
    <s v="Piatan"/>
    <s v="Obsolete"/>
    <m/>
    <m/>
    <m/>
    <m/>
    <m/>
    <s v="pagarme"/>
    <s v="022701"/>
    <n v="3337536900"/>
    <n v="3337536900"/>
    <n v="483150"/>
    <n v="3483"/>
    <m/>
    <m/>
    <m/>
    <m/>
    <m/>
    <s v="2024-10-03 15:59:14Z"/>
    <m/>
    <m/>
    <s v="DCF80B985D96475EBCB2B1B26FED0583"/>
    <s v="7E1B7596A5864C1CA98547BD8A7138C6"/>
    <m/>
    <n v="1"/>
    <m/>
    <s v="false"/>
    <n v="0"/>
    <s v="NA"/>
    <s v="NA"/>
    <s v="BRL"/>
    <m/>
    <s v="003002697"/>
    <s v="BRA"/>
    <s v="003002697"/>
    <m/>
    <s v="Faturado"/>
    <m/>
  </r>
  <r>
    <s v="Marketplace"/>
    <x v="354"/>
    <n v="512707"/>
    <d v="2024-10-03T00:00:00"/>
    <x v="352"/>
    <s v="Priscilla"/>
    <s v="Lopes"/>
    <s v="00501943137"/>
    <s v="priscilla_ady@hotmail.com"/>
    <n v="5562981119009"/>
    <s v="GO"/>
    <s v="Goiânia"/>
    <n v="5173120485759"/>
    <s v="residential"/>
    <s v="PRISCILLA LOPES MACHADO"/>
    <s v="Rua 1"/>
    <n v="246"/>
    <s v="1205 mallorca euroville 1"/>
    <s v="Chácaras Alto da Glória"/>
    <m/>
    <s v="74815-610"/>
    <s v="Sedex"/>
    <s v="PN Correios Sedex"/>
    <s v="2024-10-04 15:59:17Z"/>
    <s v="1bd"/>
    <s v="Faturado"/>
    <s v="2024-10-07 09:22:04Z"/>
    <s v="email"/>
    <s v="RD Station"/>
    <s v="filipe_aniversario_piatan_08_anos"/>
    <x v="10"/>
    <s v="Visa"/>
    <n v="5"/>
    <n v="285.88"/>
    <n v="2"/>
    <n v="142796"/>
    <s v="/10/76/79/87/"/>
    <x v="0"/>
    <x v="0"/>
    <n v="34.9"/>
    <n v="26.18"/>
    <s v="52.36"/>
    <s v="/sabonete-liquido-intimo-oleo-de-coco-aloe-vera-150-ml/p"/>
    <m/>
    <m/>
    <m/>
    <m/>
    <s v="2.46"/>
    <n v="0"/>
    <s v="285.88"/>
    <s v="-95.32"/>
    <s v="Cupom dia da Natureza, Frete grátis R$ 109,99"/>
    <m/>
    <m/>
    <s v="AC211583679BR"/>
    <s v="tfddmr"/>
    <m/>
    <s v="Piatan"/>
    <s v="Obsolete"/>
    <m/>
    <m/>
    <m/>
    <m/>
    <m/>
    <s v="pagarme"/>
    <s v="022701"/>
    <n v="3337536900"/>
    <n v="3337536900"/>
    <n v="483150"/>
    <n v="3483"/>
    <m/>
    <m/>
    <m/>
    <m/>
    <m/>
    <s v="2024-10-03 15:59:14Z"/>
    <m/>
    <m/>
    <s v="DCF80B985D96475EBCB2B1B26FED0583"/>
    <s v="7E1B7596A5864C1CA98547BD8A7138C6"/>
    <m/>
    <n v="1"/>
    <m/>
    <s v="false"/>
    <n v="0"/>
    <s v="NA"/>
    <s v="NA"/>
    <s v="BRL"/>
    <m/>
    <s v="003002697"/>
    <s v="BRA"/>
    <s v="003002697"/>
    <m/>
    <s v="Faturado"/>
    <m/>
  </r>
  <r>
    <s v="Marketplace"/>
    <x v="354"/>
    <n v="512707"/>
    <d v="2024-10-03T00:00:00"/>
    <x v="352"/>
    <s v="Priscilla"/>
    <s v="Lopes"/>
    <s v="00501943137"/>
    <s v="priscilla_ady@hotmail.com"/>
    <n v="5562981119009"/>
    <s v="GO"/>
    <s v="Goiânia"/>
    <n v="5173120485759"/>
    <s v="residential"/>
    <s v="PRISCILLA LOPES MACHADO"/>
    <s v="Rua 1"/>
    <n v="246"/>
    <s v="1205 mallorca euroville 1"/>
    <s v="Chácaras Alto da Glória"/>
    <m/>
    <s v="74815-610"/>
    <s v="Sedex"/>
    <s v="PN Correios Sedex"/>
    <s v="2024-10-04 15:59:17Z"/>
    <s v="1bd"/>
    <s v="Faturado"/>
    <s v="2024-10-07 09:22:04Z"/>
    <s v="email"/>
    <s v="RD Station"/>
    <s v="filipe_aniversario_piatan_08_anos"/>
    <x v="10"/>
    <s v="Visa"/>
    <n v="5"/>
    <n v="285.88"/>
    <n v="1"/>
    <n v="1006"/>
    <s v="/10/76/79/89/"/>
    <x v="2"/>
    <x v="2"/>
    <n v="21.9"/>
    <n v="16.420000000000002"/>
    <s v="16.42"/>
    <s v="/gel-dental-natural-de-roma-e-melaleuca-90g/p"/>
    <m/>
    <m/>
    <m/>
    <m/>
    <s v="1.21"/>
    <n v="0"/>
    <s v="285.88"/>
    <s v="-95.32"/>
    <s v="Cupom dia da Natureza, Frete grátis R$ 109,99"/>
    <m/>
    <m/>
    <s v="AC211583679BR"/>
    <s v="tfddmr"/>
    <m/>
    <s v="Piatan"/>
    <s v="Obsolete"/>
    <m/>
    <m/>
    <m/>
    <m/>
    <m/>
    <s v="pagarme"/>
    <s v="022701"/>
    <n v="3337536900"/>
    <n v="3337536900"/>
    <n v="483150"/>
    <n v="3483"/>
    <m/>
    <m/>
    <m/>
    <m/>
    <m/>
    <s v="2024-10-03 15:59:14Z"/>
    <m/>
    <m/>
    <s v="DCF80B985D96475EBCB2B1B26FED0583"/>
    <s v="7E1B7596A5864C1CA98547BD8A7138C6"/>
    <m/>
    <n v="1"/>
    <m/>
    <s v="false"/>
    <n v="0"/>
    <s v="NA"/>
    <s v="NA"/>
    <s v="BRL"/>
    <m/>
    <s v="003002697"/>
    <s v="BRA"/>
    <s v="003002697"/>
    <m/>
    <s v="Faturado"/>
    <m/>
  </r>
  <r>
    <s v="Marketplace"/>
    <x v="354"/>
    <n v="512707"/>
    <d v="2024-10-03T00:00:00"/>
    <x v="352"/>
    <s v="Priscilla"/>
    <s v="Lopes"/>
    <s v="00501943137"/>
    <s v="priscilla_ady@hotmail.com"/>
    <n v="5562981119009"/>
    <s v="GO"/>
    <s v="Goiânia"/>
    <n v="5173120485759"/>
    <s v="residential"/>
    <s v="PRISCILLA LOPES MACHADO"/>
    <s v="Rua 1"/>
    <n v="246"/>
    <s v="1205 mallorca euroville 1"/>
    <s v="Chácaras Alto da Glória"/>
    <m/>
    <s v="74815-610"/>
    <s v="Sedex"/>
    <s v="PN Correios Sedex"/>
    <s v="2024-10-04 15:59:17Z"/>
    <s v="1bd"/>
    <s v="Faturado"/>
    <s v="2024-10-07 09:22:04Z"/>
    <s v="email"/>
    <s v="RD Station"/>
    <s v="filipe_aniversario_piatan_08_anos"/>
    <x v="10"/>
    <s v="Visa"/>
    <n v="5"/>
    <n v="285.88"/>
    <n v="2"/>
    <n v="1018"/>
    <s v="/10/76/79/88/"/>
    <x v="54"/>
    <x v="54"/>
    <n v="69.900000000000006"/>
    <n v="52.42"/>
    <s v="104.84"/>
    <s v="/desodorante-stick-cristal-natural-60g/p"/>
    <m/>
    <m/>
    <m/>
    <m/>
    <s v="2.42"/>
    <n v="0"/>
    <s v="285.88"/>
    <s v="-95.32"/>
    <s v="Cupom dia da Natureza, Frete grátis R$ 109,99"/>
    <m/>
    <m/>
    <s v="AC211583679BR"/>
    <s v="tfddmr"/>
    <m/>
    <s v="Piatan"/>
    <s v="Obsolete"/>
    <m/>
    <m/>
    <m/>
    <m/>
    <m/>
    <s v="pagarme"/>
    <s v="022701"/>
    <n v="3337536900"/>
    <n v="3337536900"/>
    <n v="483150"/>
    <n v="3483"/>
    <m/>
    <m/>
    <m/>
    <m/>
    <m/>
    <s v="2024-10-03 15:59:14Z"/>
    <m/>
    <m/>
    <s v="DCF80B985D96475EBCB2B1B26FED0583"/>
    <s v="7E1B7596A5864C1CA98547BD8A7138C6"/>
    <m/>
    <n v="1"/>
    <m/>
    <s v="false"/>
    <n v="0"/>
    <s v="NA"/>
    <s v="NA"/>
    <s v="BRL"/>
    <m/>
    <s v="003002697"/>
    <s v="BRA"/>
    <s v="003002697"/>
    <m/>
    <s v="Faturado"/>
    <m/>
  </r>
  <r>
    <s v="Marketplace"/>
    <x v="354"/>
    <n v="512707"/>
    <d v="2024-10-03T00:00:00"/>
    <x v="352"/>
    <s v="Priscilla"/>
    <s v="Lopes"/>
    <s v="00501943137"/>
    <s v="priscilla_ady@hotmail.com"/>
    <n v="5562981119009"/>
    <s v="GO"/>
    <s v="Goiânia"/>
    <n v="5173120485759"/>
    <s v="residential"/>
    <s v="PRISCILLA LOPES MACHADO"/>
    <s v="Rua 1"/>
    <n v="246"/>
    <s v="1205 mallorca euroville 1"/>
    <s v="Chácaras Alto da Glória"/>
    <m/>
    <s v="74815-610"/>
    <s v="Sedex"/>
    <s v="PN Correios Sedex"/>
    <s v="2024-10-04 15:59:17Z"/>
    <s v="1bd"/>
    <s v="Faturado"/>
    <s v="2024-10-07 09:22:04Z"/>
    <s v="email"/>
    <s v="RD Station"/>
    <s v="filipe_aniversario_piatan_08_anos"/>
    <x v="10"/>
    <s v="Visa"/>
    <n v="5"/>
    <n v="285.88"/>
    <n v="1"/>
    <n v="142828"/>
    <s v="/10/76/79/87/"/>
    <x v="21"/>
    <x v="21"/>
    <n v="49.9"/>
    <n v="37.42"/>
    <s v="37.42"/>
    <s v="/sabonete-intimo-feminino-em-barra-oleo-de-melaleuca-aloe-vera-80g/p"/>
    <m/>
    <m/>
    <m/>
    <m/>
    <s v="0.33"/>
    <n v="0"/>
    <s v="285.88"/>
    <s v="-95.32"/>
    <s v="Cupom dia da Natureza, Frete grátis R$ 109,99"/>
    <m/>
    <m/>
    <s v="AC211583679BR"/>
    <s v="tfddmr"/>
    <m/>
    <s v="Piatan"/>
    <s v="Obsolete"/>
    <m/>
    <m/>
    <m/>
    <m/>
    <m/>
    <s v="pagarme"/>
    <s v="022701"/>
    <n v="3337536900"/>
    <n v="3337536900"/>
    <n v="483150"/>
    <n v="3483"/>
    <m/>
    <m/>
    <m/>
    <m/>
    <m/>
    <s v="2024-10-03 15:59:14Z"/>
    <m/>
    <m/>
    <s v="DCF80B985D96475EBCB2B1B26FED0583"/>
    <s v="7E1B7596A5864C1CA98547BD8A7138C6"/>
    <m/>
    <n v="1"/>
    <m/>
    <s v="false"/>
    <n v="0"/>
    <s v="NA"/>
    <s v="NA"/>
    <s v="BRL"/>
    <m/>
    <s v="003002697"/>
    <s v="BRA"/>
    <s v="003002697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1"/>
    <n v="1111"/>
    <s v="/10/76/79/89/"/>
    <x v="6"/>
    <x v="6"/>
    <n v="21.9"/>
    <n v="19.12"/>
    <s v="19.12"/>
    <s v="/gel-dental-natural-de-carvao-ativado-90g/p"/>
    <m/>
    <m/>
    <m/>
    <m/>
    <s v="1.67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2"/>
    <n v="1006"/>
    <s v="/10/76/79/89/"/>
    <x v="2"/>
    <x v="2"/>
    <n v="21.9"/>
    <n v="19.12"/>
    <s v="38.24"/>
    <s v="/gel-dental-natural-de-roma-e-melaleuca-90g/p"/>
    <m/>
    <m/>
    <m/>
    <m/>
    <s v="3.33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2"/>
    <n v="1110"/>
    <s v="/10/76/79/89/"/>
    <x v="3"/>
    <x v="3"/>
    <n v="21.9"/>
    <n v="19.12"/>
    <s v="38.24"/>
    <s v="/gel-dental-natural-de-hortela-com-gengibre-e-melaleuca-90g/p"/>
    <m/>
    <m/>
    <m/>
    <m/>
    <s v="3.33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1"/>
    <n v="142792"/>
    <s v="/10/76/78/100/"/>
    <x v="38"/>
    <x v="38"/>
    <n v="56.9"/>
    <n v="49.67"/>
    <s v="49.67"/>
    <s v="/condicionador-de-rambutan-biotina-300ml/p"/>
    <m/>
    <m/>
    <m/>
    <m/>
    <s v="1.67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2"/>
    <n v="5103"/>
    <s v="/10/76/79/88/"/>
    <x v="29"/>
    <x v="29"/>
    <n v="29.9"/>
    <n v="26.1"/>
    <s v="52.2"/>
    <s v="/desodorante-roll-on-masculino-75ml/p"/>
    <m/>
    <m/>
    <m/>
    <m/>
    <s v="3.36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2"/>
    <n v="1403"/>
    <s v="/10/76/79/88/"/>
    <x v="19"/>
    <x v="19"/>
    <n v="29.9"/>
    <n v="26.1"/>
    <s v="52.2"/>
    <s v="/desodorante-roll-on-feminino-75ml/p"/>
    <m/>
    <m/>
    <m/>
    <m/>
    <s v="3.38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2"/>
    <n v="1603"/>
    <s v="/10/76/79/88/"/>
    <x v="10"/>
    <x v="10"/>
    <n v="29.9"/>
    <n v="26.1"/>
    <s v="52.2"/>
    <s v="/desodorante-roll-on-unissex-75ml/p"/>
    <m/>
    <m/>
    <m/>
    <m/>
    <s v="3.38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1"/>
    <n v="2201"/>
    <s v="/10/76/78/223/"/>
    <x v="17"/>
    <x v="17"/>
    <n v="49.9"/>
    <n v="43.56"/>
    <s v="43.56"/>
    <s v="/shampoo-hidrata-para-cabelos-ressecados-e-com-quimica-300ml/p"/>
    <m/>
    <m/>
    <m/>
    <m/>
    <s v="1.67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1"/>
    <n v="142793"/>
    <s v="/10/76/78/100/"/>
    <x v="16"/>
    <x v="16"/>
    <n v="62.9"/>
    <n v="54.91"/>
    <s v="54.91"/>
    <s v="/shampoo-de-rambutan-biotina-300ml/p"/>
    <m/>
    <m/>
    <m/>
    <m/>
    <s v="1.69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1"/>
    <n v="2500"/>
    <s v="/10/76/78/99/"/>
    <x v="27"/>
    <x v="27"/>
    <n v="56.9"/>
    <n v="49.67"/>
    <s v="49.67"/>
    <s v="/condicionador-proteina-de-arroz-e-xilitol-300ml/p"/>
    <m/>
    <m/>
    <m/>
    <m/>
    <s v="1.67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5"/>
    <n v="512697"/>
    <d v="2024-10-03T00:00:00"/>
    <x v="353"/>
    <s v="Diego"/>
    <s v="Oliveira"/>
    <s v="03894966696"/>
    <s v="gruposuplementus@gmail.com"/>
    <n v="5543991131973"/>
    <s v="PR"/>
    <s v="Londrina"/>
    <n v="5124313823211"/>
    <s v="residential"/>
    <s v="Diego Oliveira"/>
    <s v="Avenida Higienópolis"/>
    <n v="199"/>
    <s v="loja 1"/>
    <s v="Centro"/>
    <m/>
    <s v="86020-080"/>
    <s v="PAC"/>
    <s v="PN Correios PAC"/>
    <s v="2024-10-11 15:11:41Z"/>
    <s v="6bd"/>
    <s v="Faturado"/>
    <s v="2024-10-07 09:22:01Z"/>
    <m/>
    <m/>
    <m/>
    <x v="2"/>
    <s v="Pix"/>
    <n v="1"/>
    <n v="450.01"/>
    <n v="1"/>
    <n v="142816"/>
    <s v="/10/76/80/91/"/>
    <x v="41"/>
    <x v="41"/>
    <n v="79.900000000000006"/>
    <n v="0"/>
    <n v="0"/>
    <s v="/necessaire/p"/>
    <m/>
    <m/>
    <m/>
    <m/>
    <s v="1.13"/>
    <n v="0"/>
    <s v="450.01"/>
    <s v="-145.39"/>
    <s v="A Vista, Livelo, Compre e Ganhe, Frete grátis R$ 109,99"/>
    <m/>
    <m/>
    <s v="AK516595425BR"/>
    <s v="tfddmr"/>
    <m/>
    <s v="Piatan"/>
    <s v="Obsolete"/>
    <m/>
    <m/>
    <m/>
    <m/>
    <m/>
    <s v="pagarme"/>
    <m/>
    <n v="3337314588"/>
    <m/>
    <m/>
    <m/>
    <m/>
    <m/>
    <m/>
    <m/>
    <m/>
    <s v="2024-10-03 15:11:38Z"/>
    <m/>
    <m/>
    <s v="302E549E5F79438795C173232AA6B4C4"/>
    <s v="567B9EF5DB0F45E3AB34A8E090C68B4B"/>
    <m/>
    <n v="1"/>
    <m/>
    <s v="false"/>
    <n v="0"/>
    <s v="NA"/>
    <s v="NA"/>
    <s v="BRL"/>
    <m/>
    <s v="003002695"/>
    <s v="BRA"/>
    <s v="003002695"/>
    <m/>
    <s v="Faturado"/>
    <m/>
  </r>
  <r>
    <s v="Marketplace"/>
    <x v="356"/>
    <n v="512679"/>
    <d v="2024-10-03T00:00:00"/>
    <x v="354"/>
    <s v="Samiris"/>
    <s v="Oliveira"/>
    <n v="71236805291"/>
    <s v="samirisfreitas@gmail.com"/>
    <n v="5592981281138"/>
    <s v="AM"/>
    <s v="Manaus"/>
    <n v="1727973301007"/>
    <s v="residential"/>
    <s v="Samiris Oliveira"/>
    <s v="Avenida Coronel Teixeira"/>
    <n v="2061"/>
    <s v="CRO 12 - ao lado do clube ASA"/>
    <s v="Nova Esperança"/>
    <m/>
    <s v="69037-473"/>
    <s v="PAC"/>
    <s v="PN Correios PAC"/>
    <s v="2024-10-30 13:39:22Z"/>
    <s v="19bd"/>
    <s v="Faturado"/>
    <s v="2024-10-07 09:22:03Z"/>
    <s v="cpc_institucional"/>
    <s v="google"/>
    <m/>
    <x v="0"/>
    <s v="Mastercard"/>
    <n v="4"/>
    <n v="149.80000000000001"/>
    <n v="1"/>
    <n v="3103"/>
    <s v="/10/76/82/101/"/>
    <x v="50"/>
    <x v="50"/>
    <n v="79.900000000000006"/>
    <n v="79.900000000000006"/>
    <s v="79.9"/>
    <s v="/polpa-hidratante-facial-detox-50g/p"/>
    <m/>
    <m/>
    <m/>
    <m/>
    <s v="13.14"/>
    <n v="0"/>
    <s v="149.8"/>
    <n v="0"/>
    <s v="Frete grátis R$ 109,99"/>
    <m/>
    <m/>
    <s v="AK516596160BR"/>
    <s v="tfddmr"/>
    <m/>
    <s v="Piatan"/>
    <s v="Obsolete"/>
    <m/>
    <m/>
    <m/>
    <m/>
    <m/>
    <s v="pagarme"/>
    <n v="257213"/>
    <n v="3336957114"/>
    <n v="3336957114"/>
    <n v="544315"/>
    <n v="3448"/>
    <m/>
    <m/>
    <m/>
    <m/>
    <m/>
    <s v="2024-10-03 13:39:19Z"/>
    <m/>
    <m/>
    <s v="74DDA1350AD94670963C5FCC253773E5"/>
    <s v="F7AFC524D74C4302B361A3BE850037F1"/>
    <m/>
    <n v="1"/>
    <m/>
    <s v="false"/>
    <n v="0"/>
    <s v="NA"/>
    <s v="NA"/>
    <s v="BRL"/>
    <m/>
    <s v="003002696"/>
    <s v="BRA"/>
    <s v="003002696"/>
    <m/>
    <s v="Faturado"/>
    <m/>
  </r>
  <r>
    <s v="Marketplace"/>
    <x v="356"/>
    <n v="512679"/>
    <d v="2024-10-03T00:00:00"/>
    <x v="354"/>
    <s v="Samiris"/>
    <s v="Oliveira"/>
    <n v="71236805291"/>
    <s v="samirisfreitas@gmail.com"/>
    <n v="5592981281138"/>
    <s v="AM"/>
    <s v="Manaus"/>
    <n v="1727973301007"/>
    <s v="residential"/>
    <s v="Samiris Oliveira"/>
    <s v="Avenida Coronel Teixeira"/>
    <n v="2061"/>
    <s v="CRO 12 - ao lado do clube ASA"/>
    <s v="Nova Esperança"/>
    <m/>
    <s v="69037-473"/>
    <s v="PAC"/>
    <s v="PN Correios PAC"/>
    <s v="2024-10-30 13:39:22Z"/>
    <s v="19bd"/>
    <s v="Faturado"/>
    <s v="2024-10-07 09:22:03Z"/>
    <s v="cpc_institucional"/>
    <s v="google"/>
    <m/>
    <x v="0"/>
    <s v="Mastercard"/>
    <n v="4"/>
    <n v="149.80000000000001"/>
    <n v="1"/>
    <n v="141653"/>
    <s v="/10/76/78/99/"/>
    <x v="37"/>
    <x v="37"/>
    <n v="69.900000000000006"/>
    <n v="69.900000000000006"/>
    <s v="69.9"/>
    <s v="/mascara-liquida-spray-proteina-de-arroz-100-ml/p"/>
    <m/>
    <m/>
    <m/>
    <m/>
    <s v="13.14"/>
    <n v="0"/>
    <s v="149.8"/>
    <n v="0"/>
    <s v="Frete grátis R$ 109,99"/>
    <m/>
    <m/>
    <s v="AK516596160BR"/>
    <s v="tfddmr"/>
    <m/>
    <s v="Piatan"/>
    <s v="Obsolete"/>
    <m/>
    <m/>
    <m/>
    <m/>
    <m/>
    <s v="pagarme"/>
    <n v="257213"/>
    <n v="3336957114"/>
    <n v="3336957114"/>
    <n v="544315"/>
    <n v="3448"/>
    <m/>
    <m/>
    <m/>
    <m/>
    <m/>
    <s v="2024-10-03 13:39:19Z"/>
    <m/>
    <m/>
    <s v="74DDA1350AD94670963C5FCC253773E5"/>
    <s v="F7AFC524D74C4302B361A3BE850037F1"/>
    <m/>
    <n v="1"/>
    <m/>
    <s v="false"/>
    <n v="0"/>
    <s v="NA"/>
    <s v="NA"/>
    <s v="BRL"/>
    <m/>
    <s v="003002696"/>
    <s v="BRA"/>
    <s v="003002696"/>
    <m/>
    <s v="Faturado"/>
    <m/>
  </r>
  <r>
    <s v="Marketplace"/>
    <x v="357"/>
    <n v="512655"/>
    <d v="2024-10-03T00:00:00"/>
    <x v="355"/>
    <s v="Vivian"/>
    <s v="Dresdner"/>
    <s v="02431443779"/>
    <s v="vivian.dresdner@gmail.com"/>
    <n v="5521995255083"/>
    <s v="RJ"/>
    <s v="Petrópolis"/>
    <n v="5132607150615"/>
    <s v="residential"/>
    <s v="Vivian Dresdner"/>
    <s v="Rua Pedro Hansen"/>
    <n v="488"/>
    <s v="casa"/>
    <s v="Morin"/>
    <m/>
    <s v="25625-060"/>
    <s v="Jadlog"/>
    <s v="PN Jadlog"/>
    <s v="2024-10-08 11:47:39Z"/>
    <s v="3bd"/>
    <s v="Faturado"/>
    <s v="2024-10-04 15:30:03Z"/>
    <m/>
    <m/>
    <m/>
    <x v="2"/>
    <s v="Visa"/>
    <n v="3"/>
    <n v="125.8"/>
    <n v="2"/>
    <n v="1403"/>
    <s v="/10/76/79/88/"/>
    <x v="19"/>
    <x v="19"/>
    <n v="29.9"/>
    <n v="29"/>
    <n v="58"/>
    <s v="/desodorante-roll-on-feminino-75ml/p"/>
    <m/>
    <m/>
    <m/>
    <m/>
    <s v="13.87"/>
    <n v="0"/>
    <s v="125.8"/>
    <s v="-3.9"/>
    <s v="Livelo, Frete grátis R$ 109,99"/>
    <m/>
    <m/>
    <s v="06367100008718"/>
    <s v="tfddmr"/>
    <m/>
    <s v="Piatan"/>
    <s v="Obsolete"/>
    <m/>
    <m/>
    <m/>
    <m/>
    <m/>
    <s v="pagarme"/>
    <n v="473474"/>
    <n v="3336426579"/>
    <n v="3336426579"/>
    <n v="425850"/>
    <n v="8610"/>
    <m/>
    <m/>
    <m/>
    <m/>
    <m/>
    <s v="2024-10-03 11:47:37Z"/>
    <m/>
    <m/>
    <s v="62D1874BB8F24AC88D4DB35459487197"/>
    <s v="78F82E29D6B944049DBA2FDFA5FECB06"/>
    <m/>
    <n v="1"/>
    <m/>
    <s v="false"/>
    <n v="0"/>
    <s v="NA"/>
    <s v="NA"/>
    <s v="BRL"/>
    <m/>
    <s v="003002687"/>
    <s v="BRA"/>
    <s v="003002687"/>
    <m/>
    <s v="Faturado"/>
    <m/>
  </r>
  <r>
    <s v="Marketplace"/>
    <x v="357"/>
    <n v="512655"/>
    <d v="2024-10-03T00:00:00"/>
    <x v="355"/>
    <s v="Vivian"/>
    <s v="Dresdner"/>
    <s v="02431443779"/>
    <s v="vivian.dresdner@gmail.com"/>
    <n v="5521995255083"/>
    <s v="RJ"/>
    <s v="Petrópolis"/>
    <n v="5132607150615"/>
    <s v="residential"/>
    <s v="Vivian Dresdner"/>
    <s v="Rua Pedro Hansen"/>
    <n v="488"/>
    <s v="casa"/>
    <s v="Morin"/>
    <m/>
    <s v="25625-060"/>
    <s v="Jadlog"/>
    <s v="PN Jadlog"/>
    <s v="2024-10-08 11:47:39Z"/>
    <s v="3bd"/>
    <s v="Faturado"/>
    <s v="2024-10-04 15:30:03Z"/>
    <m/>
    <m/>
    <m/>
    <x v="2"/>
    <s v="Visa"/>
    <n v="3"/>
    <n v="125.8"/>
    <n v="1"/>
    <n v="3104"/>
    <s v="/10/76/82/101/"/>
    <x v="44"/>
    <x v="44"/>
    <n v="69.900000000000006"/>
    <n v="67.8"/>
    <s v="67.8"/>
    <s v="/mascara-de-argila-verde-facial-natural-organico-detox-80g-sem-parabenos-piatan/p"/>
    <m/>
    <m/>
    <m/>
    <m/>
    <s v="6.84"/>
    <n v="0"/>
    <s v="125.8"/>
    <s v="-3.9"/>
    <s v="Livelo, Frete grátis R$ 109,99"/>
    <m/>
    <m/>
    <s v="06367100008718"/>
    <s v="tfddmr"/>
    <m/>
    <s v="Piatan"/>
    <s v="Obsolete"/>
    <m/>
    <m/>
    <m/>
    <m/>
    <m/>
    <s v="pagarme"/>
    <n v="473474"/>
    <n v="3336426579"/>
    <n v="3336426579"/>
    <n v="425850"/>
    <n v="8610"/>
    <m/>
    <m/>
    <m/>
    <m/>
    <m/>
    <s v="2024-10-03 11:47:37Z"/>
    <m/>
    <m/>
    <s v="62D1874BB8F24AC88D4DB35459487197"/>
    <s v="78F82E29D6B944049DBA2FDFA5FECB06"/>
    <m/>
    <n v="1"/>
    <m/>
    <s v="false"/>
    <n v="0"/>
    <s v="NA"/>
    <s v="NA"/>
    <s v="BRL"/>
    <m/>
    <s v="003002687"/>
    <s v="BRA"/>
    <s v="003002687"/>
    <m/>
    <s v="Faturado"/>
    <m/>
  </r>
  <r>
    <s v="Marketplace"/>
    <x v="358"/>
    <n v="512651"/>
    <d v="2024-10-03T00:00:00"/>
    <x v="356"/>
    <s v="Rosana Maria  "/>
    <s v="De Sá E Sousa Lemos "/>
    <s v="04261937689"/>
    <s v="rosanamariasa@hotmail.com"/>
    <n v="5534988147417"/>
    <s v="MG"/>
    <s v="Araguari"/>
    <n v="5183895513039"/>
    <s v="residential"/>
    <s v="Rosana Maria   De Sá E Sousa Lemos "/>
    <s v="Rua Aquileu Nogueira"/>
    <n v="80"/>
    <s v="Próximo a Triauto "/>
    <s v="Centro"/>
    <m/>
    <s v="38440-094"/>
    <s v="Jadlog"/>
    <s v="PN Jadlog2"/>
    <s v="2024-10-09 11:24:13Z"/>
    <s v="4bd"/>
    <s v="Faturado"/>
    <s v="2024-10-04 15:29:57Z"/>
    <s v="cpc_sazonal"/>
    <s v="meta"/>
    <s v="[GE] [Vendas] Sazonais - Interesses"/>
    <x v="1"/>
    <s v="Pix"/>
    <n v="1"/>
    <n v="122.06"/>
    <n v="1"/>
    <n v="1010"/>
    <s v="/10/76/81/"/>
    <x v="49"/>
    <x v="49"/>
    <n v="65.7"/>
    <n v="53.22"/>
    <s v="53.22"/>
    <s v="/kit-creme-dental-natural-90g-3-unidades/p"/>
    <m/>
    <m/>
    <m/>
    <m/>
    <s v="12.24"/>
    <s v="12.24"/>
    <s v="122.06"/>
    <s v="-23.84"/>
    <s v="Primeira Compra, A Vista"/>
    <m/>
    <m/>
    <s v="06367100008714"/>
    <s v="tfddmr"/>
    <m/>
    <s v="Piatan"/>
    <s v="Obsolete"/>
    <m/>
    <m/>
    <m/>
    <m/>
    <m/>
    <s v="pagarme"/>
    <m/>
    <n v="3336299079"/>
    <m/>
    <m/>
    <m/>
    <m/>
    <m/>
    <m/>
    <m/>
    <m/>
    <s v="2024-10-03 11:24:12Z"/>
    <m/>
    <m/>
    <s v="ABE324C5B7534B0690CB740C5C1D8350"/>
    <s v="4A3FA3B1DFCC41358FF91F9ACE0950B1"/>
    <m/>
    <n v="1"/>
    <m/>
    <s v="false"/>
    <n v="0"/>
    <s v="NA"/>
    <s v="NA"/>
    <s v="BRL"/>
    <m/>
    <s v="003002683"/>
    <s v="BRA"/>
    <s v="003002683"/>
    <m/>
    <s v="Faturado"/>
    <m/>
  </r>
  <r>
    <s v="Marketplace"/>
    <x v="358"/>
    <n v="512651"/>
    <d v="2024-10-03T00:00:00"/>
    <x v="356"/>
    <s v="Rosana Maria  "/>
    <s v="De Sá E Sousa Lemos "/>
    <s v="04261937689"/>
    <s v="rosanamariasa@hotmail.com"/>
    <n v="5534988147417"/>
    <s v="MG"/>
    <s v="Araguari"/>
    <n v="5183895513039"/>
    <s v="residential"/>
    <s v="Rosana Maria   De Sá E Sousa Lemos "/>
    <s v="Rua Aquileu Nogueira"/>
    <n v="80"/>
    <s v="Próximo a Triauto "/>
    <s v="Centro"/>
    <m/>
    <s v="38440-094"/>
    <s v="Jadlog"/>
    <s v="PN Jadlog2"/>
    <s v="2024-10-09 11:24:13Z"/>
    <s v="4bd"/>
    <s v="Faturado"/>
    <s v="2024-10-04 15:29:57Z"/>
    <s v="cpc_sazonal"/>
    <s v="meta"/>
    <s v="[GE] [Vendas] Sazonais - Interesses"/>
    <x v="1"/>
    <s v="Pix"/>
    <n v="1"/>
    <n v="122.06"/>
    <n v="2"/>
    <n v="1403"/>
    <s v="/10/76/79/88/"/>
    <x v="19"/>
    <x v="19"/>
    <n v="29.9"/>
    <n v="24.22"/>
    <s v="48.44"/>
    <s v="/desodorante-roll-on-feminino-75ml/p"/>
    <m/>
    <m/>
    <m/>
    <m/>
    <s v="8.16"/>
    <s v="8.16"/>
    <s v="122.06"/>
    <s v="-23.84"/>
    <s v="Primeira Compra, A Vista"/>
    <m/>
    <m/>
    <s v="06367100008714"/>
    <s v="tfddmr"/>
    <m/>
    <s v="Piatan"/>
    <s v="Obsolete"/>
    <m/>
    <m/>
    <m/>
    <m/>
    <m/>
    <s v="pagarme"/>
    <m/>
    <n v="3336299079"/>
    <m/>
    <m/>
    <m/>
    <m/>
    <m/>
    <m/>
    <m/>
    <m/>
    <s v="2024-10-03 11:24:12Z"/>
    <m/>
    <m/>
    <s v="ABE324C5B7534B0690CB740C5C1D8350"/>
    <s v="4A3FA3B1DFCC41358FF91F9ACE0950B1"/>
    <m/>
    <n v="1"/>
    <m/>
    <s v="false"/>
    <n v="0"/>
    <s v="NA"/>
    <s v="NA"/>
    <s v="BRL"/>
    <m/>
    <s v="003002683"/>
    <s v="BRA"/>
    <s v="003002683"/>
    <m/>
    <s v="Faturado"/>
    <m/>
  </r>
  <r>
    <m/>
    <x v="359"/>
    <m/>
    <m/>
    <x v="357"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x v="1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0C233-8CE5-1C40-92E9-9223754C2D56}" name="Tabela dinâmica1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D266" firstHeaderRow="1" firstDataRow="1" firstDataCol="3" rowPageCount="1" colPageCount="1"/>
  <pivotFields count="9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8"/>
        <item x="306"/>
        <item x="304"/>
        <item x="302"/>
        <item x="300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09"/>
        <item x="307"/>
        <item x="305"/>
        <item x="303"/>
        <item x="301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38"/>
        <item x="136"/>
        <item x="134"/>
        <item x="132"/>
        <item x="130"/>
        <item x="128"/>
        <item x="123"/>
        <item x="121"/>
        <item x="120"/>
        <item x="119"/>
        <item x="103"/>
        <item x="102"/>
        <item x="101"/>
        <item x="100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7"/>
        <item x="135"/>
        <item x="133"/>
        <item x="131"/>
        <item x="129"/>
        <item x="127"/>
        <item x="126"/>
        <item x="125"/>
        <item x="124"/>
        <item x="122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95"/>
        <item x="93"/>
        <item x="92"/>
        <item x="90"/>
        <item x="88"/>
        <item x="86"/>
        <item x="84"/>
        <item x="82"/>
        <item x="81"/>
        <item x="80"/>
        <item x="79"/>
        <item x="78"/>
        <item x="77"/>
        <item x="76"/>
        <item x="75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99"/>
        <item x="98"/>
        <item x="97"/>
        <item x="96"/>
        <item x="94"/>
        <item x="91"/>
        <item x="89"/>
        <item x="87"/>
        <item x="85"/>
        <item x="83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58">
        <item x="247"/>
        <item x="121"/>
        <item x="127"/>
        <item x="148"/>
        <item x="207"/>
        <item x="224"/>
        <item x="126"/>
        <item x="49"/>
        <item x="120"/>
        <item x="31"/>
        <item x="147"/>
        <item x="0"/>
        <item x="192"/>
        <item x="332"/>
        <item x="206"/>
        <item x="191"/>
        <item x="176"/>
        <item x="125"/>
        <item x="17"/>
        <item x="16"/>
        <item x="205"/>
        <item x="82"/>
        <item x="304"/>
        <item x="124"/>
        <item x="119"/>
        <item x="223"/>
        <item x="284"/>
        <item x="345"/>
        <item x="146"/>
        <item x="81"/>
        <item x="175"/>
        <item x="48"/>
        <item x="302"/>
        <item x="47"/>
        <item x="204"/>
        <item x="89"/>
        <item x="80"/>
        <item x="293"/>
        <item x="66"/>
        <item x="222"/>
        <item x="300"/>
        <item x="65"/>
        <item x="259"/>
        <item x="64"/>
        <item x="322"/>
        <item x="278"/>
        <item x="106"/>
        <item x="190"/>
        <item x="287"/>
        <item x="336"/>
        <item x="298"/>
        <item x="246"/>
        <item x="174"/>
        <item x="63"/>
        <item x="46"/>
        <item x="173"/>
        <item x="105"/>
        <item x="252"/>
        <item x="331"/>
        <item x="37"/>
        <item x="172"/>
        <item x="237"/>
        <item x="335"/>
        <item x="15"/>
        <item x="236"/>
        <item x="122"/>
        <item x="266"/>
        <item x="203"/>
        <item x="103"/>
        <item x="79"/>
        <item x="36"/>
        <item x="321"/>
        <item x="27"/>
        <item x="202"/>
        <item x="102"/>
        <item x="145"/>
        <item x="320"/>
        <item x="221"/>
        <item x="171"/>
        <item x="330"/>
        <item x="277"/>
        <item x="87"/>
        <item x="30"/>
        <item x="220"/>
        <item x="14"/>
        <item x="189"/>
        <item x="188"/>
        <item x="329"/>
        <item x="35"/>
        <item x="286"/>
        <item x="276"/>
        <item x="78"/>
        <item x="45"/>
        <item x="201"/>
        <item x="13"/>
        <item x="275"/>
        <item x="187"/>
        <item x="274"/>
        <item x="356"/>
        <item x="283"/>
        <item x="26"/>
        <item x="29"/>
        <item x="28"/>
        <item x="144"/>
        <item x="44"/>
        <item x="77"/>
        <item x="355"/>
        <item x="43"/>
        <item x="104"/>
        <item x="170"/>
        <item x="95"/>
        <item x="101"/>
        <item x="12"/>
        <item x="11"/>
        <item x="10"/>
        <item x="186"/>
        <item x="42"/>
        <item x="235"/>
        <item x="185"/>
        <item x="258"/>
        <item x="76"/>
        <item x="85"/>
        <item x="75"/>
        <item x="307"/>
        <item x="292"/>
        <item x="184"/>
        <item x="234"/>
        <item x="233"/>
        <item x="9"/>
        <item x="245"/>
        <item x="232"/>
        <item x="251"/>
        <item x="183"/>
        <item x="319"/>
        <item x="143"/>
        <item x="318"/>
        <item x="344"/>
        <item x="100"/>
        <item x="182"/>
        <item x="25"/>
        <item x="142"/>
        <item x="163"/>
        <item x="141"/>
        <item x="169"/>
        <item x="219"/>
        <item x="168"/>
        <item x="62"/>
        <item x="162"/>
        <item x="328"/>
        <item x="93"/>
        <item x="218"/>
        <item x="354"/>
        <item x="200"/>
        <item x="343"/>
        <item x="217"/>
        <item x="231"/>
        <item x="244"/>
        <item x="265"/>
        <item x="161"/>
        <item x="243"/>
        <item x="167"/>
        <item x="264"/>
        <item x="317"/>
        <item x="181"/>
        <item x="61"/>
        <item x="166"/>
        <item x="92"/>
        <item x="327"/>
        <item x="342"/>
        <item x="257"/>
        <item x="90"/>
        <item x="273"/>
        <item x="118"/>
        <item x="305"/>
        <item x="165"/>
        <item x="216"/>
        <item x="316"/>
        <item x="83"/>
        <item x="215"/>
        <item x="164"/>
        <item x="341"/>
        <item x="8"/>
        <item x="263"/>
        <item x="74"/>
        <item x="140"/>
        <item x="272"/>
        <item x="34"/>
        <item x="117"/>
        <item x="99"/>
        <item x="139"/>
        <item x="137"/>
        <item x="214"/>
        <item x="160"/>
        <item x="353"/>
        <item x="7"/>
        <item x="180"/>
        <item x="135"/>
        <item x="315"/>
        <item x="326"/>
        <item x="6"/>
        <item x="291"/>
        <item x="73"/>
        <item x="72"/>
        <item x="60"/>
        <item x="199"/>
        <item x="98"/>
        <item x="290"/>
        <item x="303"/>
        <item x="88"/>
        <item x="116"/>
        <item x="59"/>
        <item x="352"/>
        <item x="159"/>
        <item x="230"/>
        <item x="242"/>
        <item x="301"/>
        <item x="351"/>
        <item x="334"/>
        <item x="158"/>
        <item x="24"/>
        <item x="115"/>
        <item x="114"/>
        <item x="113"/>
        <item x="340"/>
        <item x="325"/>
        <item x="262"/>
        <item x="289"/>
        <item x="179"/>
        <item x="157"/>
        <item x="58"/>
        <item x="138"/>
        <item x="57"/>
        <item x="71"/>
        <item x="314"/>
        <item x="23"/>
        <item x="350"/>
        <item x="33"/>
        <item x="285"/>
        <item x="22"/>
        <item x="32"/>
        <item x="97"/>
        <item x="282"/>
        <item x="256"/>
        <item x="70"/>
        <item x="156"/>
        <item x="349"/>
        <item x="281"/>
        <item x="229"/>
        <item x="155"/>
        <item x="112"/>
        <item x="339"/>
        <item x="111"/>
        <item x="333"/>
        <item x="133"/>
        <item x="136"/>
        <item x="228"/>
        <item x="110"/>
        <item x="348"/>
        <item x="41"/>
        <item x="40"/>
        <item x="299"/>
        <item x="213"/>
        <item x="178"/>
        <item x="250"/>
        <item x="86"/>
        <item x="271"/>
        <item x="241"/>
        <item x="109"/>
        <item x="313"/>
        <item x="288"/>
        <item x="338"/>
        <item x="96"/>
        <item x="212"/>
        <item x="134"/>
        <item x="198"/>
        <item x="270"/>
        <item x="269"/>
        <item x="312"/>
        <item x="154"/>
        <item x="255"/>
        <item x="337"/>
        <item x="84"/>
        <item x="211"/>
        <item x="227"/>
        <item x="21"/>
        <item x="197"/>
        <item x="56"/>
        <item x="254"/>
        <item x="5"/>
        <item x="311"/>
        <item x="55"/>
        <item x="132"/>
        <item x="4"/>
        <item x="130"/>
        <item x="20"/>
        <item x="297"/>
        <item x="240"/>
        <item x="94"/>
        <item x="131"/>
        <item x="210"/>
        <item x="19"/>
        <item x="280"/>
        <item x="3"/>
        <item x="268"/>
        <item x="196"/>
        <item x="310"/>
        <item x="177"/>
        <item x="39"/>
        <item x="153"/>
        <item x="309"/>
        <item x="209"/>
        <item x="128"/>
        <item x="253"/>
        <item x="54"/>
        <item x="53"/>
        <item x="152"/>
        <item x="324"/>
        <item x="151"/>
        <item x="208"/>
        <item x="2"/>
        <item x="347"/>
        <item x="323"/>
        <item x="226"/>
        <item x="150"/>
        <item x="69"/>
        <item x="239"/>
        <item x="195"/>
        <item x="52"/>
        <item x="108"/>
        <item x="249"/>
        <item x="267"/>
        <item x="91"/>
        <item x="248"/>
        <item x="51"/>
        <item x="261"/>
        <item x="279"/>
        <item x="308"/>
        <item x="194"/>
        <item x="260"/>
        <item x="68"/>
        <item x="296"/>
        <item x="225"/>
        <item x="107"/>
        <item x="306"/>
        <item x="238"/>
        <item x="149"/>
        <item x="123"/>
        <item x="193"/>
        <item x="295"/>
        <item x="294"/>
        <item x="67"/>
        <item x="50"/>
        <item x="18"/>
        <item x="129"/>
        <item x="346"/>
        <item x="1"/>
        <item x="3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5">
        <item h="1" x="11"/>
        <item h="1" x="4"/>
        <item h="1" x="14"/>
        <item h="1" x="8"/>
        <item h="1" x="5"/>
        <item h="1" x="12"/>
        <item x="2"/>
        <item h="1" x="13"/>
        <item h="1" x="3"/>
        <item h="1" x="10"/>
        <item h="1" x="7"/>
        <item h="1" x="1"/>
        <item h="1" x="6"/>
        <item h="1" x="9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7">
        <item x="49"/>
        <item x="20"/>
        <item x="6"/>
        <item x="2"/>
        <item x="3"/>
        <item x="15"/>
        <item x="56"/>
        <item x="8"/>
        <item x="19"/>
        <item x="54"/>
        <item x="43"/>
        <item x="31"/>
        <item x="10"/>
        <item x="24"/>
        <item x="21"/>
        <item x="0"/>
        <item x="22"/>
        <item x="18"/>
        <item x="12"/>
        <item x="14"/>
        <item x="17"/>
        <item x="36"/>
        <item x="26"/>
        <item x="27"/>
        <item x="37"/>
        <item x="16"/>
        <item x="38"/>
        <item x="33"/>
        <item x="35"/>
        <item x="46"/>
        <item x="28"/>
        <item x="50"/>
        <item x="44"/>
        <item x="47"/>
        <item x="34"/>
        <item x="51"/>
        <item x="32"/>
        <item x="39"/>
        <item x="45"/>
        <item x="55"/>
        <item x="9"/>
        <item x="29"/>
        <item x="30"/>
        <item x="48"/>
        <item x="53"/>
        <item x="41"/>
        <item x="13"/>
        <item x="23"/>
        <item x="52"/>
        <item x="40"/>
        <item x="25"/>
        <item x="7"/>
        <item x="11"/>
        <item x="5"/>
        <item x="4"/>
        <item x="4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8">
        <item x="42"/>
        <item x="51"/>
        <item x="47"/>
        <item x="34"/>
        <item x="55"/>
        <item x="38"/>
        <item x="27"/>
        <item x="32"/>
        <item x="8"/>
        <item x="5"/>
        <item x="7"/>
        <item x="11"/>
        <item x="4"/>
        <item x="31"/>
        <item x="19"/>
        <item x="29"/>
        <item x="10"/>
        <item x="54"/>
        <item x="18"/>
        <item x="22"/>
        <item x="28"/>
        <item x="6"/>
        <item x="3"/>
        <item x="2"/>
        <item x="46"/>
        <item x="49"/>
        <item x="40"/>
        <item x="25"/>
        <item x="36"/>
        <item x="35"/>
        <item x="1"/>
        <item x="12"/>
        <item x="56"/>
        <item x="14"/>
        <item x="44"/>
        <item x="37"/>
        <item x="15"/>
        <item x="53"/>
        <item x="48"/>
        <item x="41"/>
        <item x="9"/>
        <item x="43"/>
        <item x="45"/>
        <item x="50"/>
        <item x="13"/>
        <item x="52"/>
        <item x="23"/>
        <item x="30"/>
        <item x="20"/>
        <item x="21"/>
        <item x="24"/>
        <item x="0"/>
        <item x="39"/>
        <item x="33"/>
        <item x="16"/>
        <item x="17"/>
        <item x="26"/>
        <item x="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38"/>
    <field x="37"/>
  </rowFields>
  <rowItems count="263">
    <i>
      <x v="12"/>
      <x v="6"/>
      <x v="23"/>
    </i>
    <i r="1">
      <x v="35"/>
      <x v="24"/>
    </i>
    <i>
      <x v="13"/>
      <x v="15"/>
      <x v="41"/>
    </i>
    <i r="1">
      <x v="16"/>
      <x v="12"/>
    </i>
    <i r="1">
      <x v="26"/>
      <x v="49"/>
    </i>
    <i>
      <x v="14"/>
      <x v="56"/>
      <x v="22"/>
    </i>
    <i>
      <x v="15"/>
      <x v="5"/>
      <x v="26"/>
    </i>
    <i r="1">
      <x v="55"/>
      <x v="20"/>
    </i>
    <i>
      <x v="19"/>
      <x v="21"/>
      <x v="2"/>
    </i>
    <i r="1">
      <x v="51"/>
      <x v="15"/>
    </i>
    <i>
      <x v="21"/>
      <x v="6"/>
      <x v="23"/>
    </i>
    <i r="1">
      <x v="22"/>
      <x v="4"/>
    </i>
    <i r="1">
      <x v="32"/>
      <x v="6"/>
    </i>
    <i r="1">
      <x v="47"/>
      <x v="42"/>
    </i>
    <i>
      <x v="23"/>
      <x v="8"/>
      <x v="7"/>
    </i>
    <i r="1">
      <x v="20"/>
      <x v="30"/>
    </i>
    <i r="1">
      <x v="56"/>
      <x v="22"/>
    </i>
    <i>
      <x v="24"/>
      <x v="21"/>
      <x v="2"/>
    </i>
    <i>
      <x v="27"/>
      <x v="14"/>
      <x v="8"/>
    </i>
    <i r="1">
      <x v="16"/>
      <x v="12"/>
    </i>
    <i r="1">
      <x v="23"/>
      <x v="3"/>
    </i>
    <i>
      <x v="30"/>
      <x v="14"/>
      <x v="8"/>
    </i>
    <i r="1">
      <x v="34"/>
      <x v="32"/>
    </i>
    <i>
      <x v="32"/>
      <x v="5"/>
      <x v="26"/>
    </i>
    <i r="1">
      <x v="6"/>
      <x v="23"/>
    </i>
    <i r="1">
      <x v="14"/>
      <x v="8"/>
    </i>
    <i r="1">
      <x v="15"/>
      <x v="41"/>
    </i>
    <i r="1">
      <x v="16"/>
      <x v="12"/>
    </i>
    <i r="1">
      <x v="21"/>
      <x v="2"/>
    </i>
    <i r="1">
      <x v="22"/>
      <x v="4"/>
    </i>
    <i r="1">
      <x v="23"/>
      <x v="3"/>
    </i>
    <i r="1">
      <x v="39"/>
      <x v="45"/>
    </i>
    <i r="1">
      <x v="54"/>
      <x v="25"/>
    </i>
    <i r="1">
      <x v="55"/>
      <x v="20"/>
    </i>
    <i>
      <x v="37"/>
      <x v="14"/>
      <x v="8"/>
    </i>
    <i r="1">
      <x v="15"/>
      <x v="41"/>
    </i>
    <i>
      <x v="38"/>
      <x v="51"/>
      <x v="15"/>
    </i>
    <i>
      <x v="57"/>
      <x v="9"/>
      <x v="53"/>
    </i>
    <i r="1">
      <x v="51"/>
      <x v="15"/>
    </i>
    <i r="1">
      <x v="52"/>
      <x v="37"/>
    </i>
    <i r="1">
      <x v="54"/>
      <x v="25"/>
    </i>
    <i r="1">
      <x v="55"/>
      <x v="20"/>
    </i>
    <i>
      <x v="62"/>
      <x v="47"/>
      <x v="42"/>
    </i>
    <i r="1">
      <x v="51"/>
      <x v="15"/>
    </i>
    <i>
      <x v="79"/>
      <x v="13"/>
      <x v="11"/>
    </i>
    <i r="1">
      <x v="17"/>
      <x v="9"/>
    </i>
    <i>
      <x v="80"/>
      <x v="21"/>
      <x v="2"/>
    </i>
    <i r="1">
      <x v="39"/>
      <x v="45"/>
    </i>
    <i r="1">
      <x v="51"/>
      <x v="15"/>
    </i>
    <i>
      <x v="81"/>
      <x v="54"/>
      <x v="25"/>
    </i>
    <i r="1">
      <x v="55"/>
      <x v="20"/>
    </i>
    <i r="1">
      <x v="56"/>
      <x v="22"/>
    </i>
    <i>
      <x v="82"/>
      <x v="17"/>
      <x v="9"/>
    </i>
    <i>
      <x v="84"/>
      <x v="22"/>
      <x v="4"/>
    </i>
    <i r="1">
      <x v="23"/>
      <x v="3"/>
    </i>
    <i>
      <x v="85"/>
      <x v="22"/>
      <x v="4"/>
    </i>
    <i r="1">
      <x v="23"/>
      <x v="3"/>
    </i>
    <i>
      <x v="86"/>
      <x v="14"/>
      <x v="8"/>
    </i>
    <i r="1">
      <x v="16"/>
      <x v="12"/>
    </i>
    <i r="1">
      <x v="48"/>
      <x v="1"/>
    </i>
    <i r="1">
      <x v="50"/>
      <x v="13"/>
    </i>
    <i>
      <x v="87"/>
      <x v="16"/>
      <x v="12"/>
    </i>
    <i r="1">
      <x v="21"/>
      <x v="2"/>
    </i>
    <i r="1">
      <x v="22"/>
      <x v="4"/>
    </i>
    <i r="1">
      <x v="23"/>
      <x v="3"/>
    </i>
    <i>
      <x v="88"/>
      <x v="14"/>
      <x v="8"/>
    </i>
    <i r="1">
      <x v="15"/>
      <x v="41"/>
    </i>
    <i r="1">
      <x v="50"/>
      <x v="13"/>
    </i>
    <i>
      <x v="89"/>
      <x v="14"/>
      <x v="8"/>
    </i>
    <i r="1">
      <x v="30"/>
      <x v="56"/>
    </i>
    <i r="1">
      <x v="39"/>
      <x v="45"/>
    </i>
    <i r="1">
      <x v="44"/>
      <x v="46"/>
    </i>
    <i>
      <x v="90"/>
      <x v="14"/>
      <x v="8"/>
    </i>
    <i r="1">
      <x v="41"/>
      <x v="10"/>
    </i>
    <i>
      <x v="105"/>
      <x v="14"/>
      <x v="8"/>
    </i>
    <i r="1">
      <x v="15"/>
      <x v="41"/>
    </i>
    <i>
      <x v="111"/>
      <x v="14"/>
      <x v="8"/>
    </i>
    <i r="1">
      <x v="15"/>
      <x v="41"/>
    </i>
    <i r="1">
      <x v="16"/>
      <x v="12"/>
    </i>
    <i>
      <x v="113"/>
      <x v="19"/>
      <x v="16"/>
    </i>
    <i>
      <x v="114"/>
      <x v="21"/>
      <x v="2"/>
    </i>
    <i r="1">
      <x v="22"/>
      <x v="4"/>
    </i>
    <i r="1">
      <x v="23"/>
      <x v="3"/>
    </i>
    <i r="1">
      <x v="44"/>
      <x v="46"/>
    </i>
    <i r="1">
      <x v="55"/>
      <x v="20"/>
    </i>
    <i>
      <x v="115"/>
      <x v="13"/>
      <x v="11"/>
    </i>
    <i r="1">
      <x v="15"/>
      <x v="41"/>
    </i>
    <i>
      <x v="120"/>
      <x v="13"/>
      <x v="11"/>
    </i>
    <i r="1">
      <x v="15"/>
      <x v="41"/>
    </i>
    <i r="1">
      <x v="16"/>
      <x v="12"/>
    </i>
    <i r="1">
      <x v="22"/>
      <x v="4"/>
    </i>
    <i r="1">
      <x v="23"/>
      <x v="3"/>
    </i>
    <i>
      <x v="121"/>
      <x v="14"/>
      <x v="8"/>
    </i>
    <i r="1">
      <x v="16"/>
      <x v="12"/>
    </i>
    <i r="1">
      <x v="20"/>
      <x v="30"/>
    </i>
    <i r="1">
      <x v="21"/>
      <x v="2"/>
    </i>
    <i r="1">
      <x v="48"/>
      <x v="1"/>
    </i>
    <i>
      <x v="122"/>
      <x v="14"/>
      <x v="8"/>
    </i>
    <i r="1">
      <x v="16"/>
      <x v="12"/>
    </i>
    <i r="1">
      <x v="23"/>
      <x v="3"/>
    </i>
    <i r="1">
      <x v="50"/>
      <x v="13"/>
    </i>
    <i>
      <x v="143"/>
      <x v="9"/>
      <x v="53"/>
    </i>
    <i r="1">
      <x v="10"/>
      <x v="51"/>
    </i>
    <i r="1">
      <x v="11"/>
      <x v="52"/>
    </i>
    <i r="1">
      <x v="12"/>
      <x v="54"/>
    </i>
    <i r="1">
      <x v="21"/>
      <x v="2"/>
    </i>
    <i r="1">
      <x v="22"/>
      <x v="4"/>
    </i>
    <i r="1">
      <x v="23"/>
      <x v="3"/>
    </i>
    <i r="1">
      <x v="33"/>
      <x v="19"/>
    </i>
    <i r="1">
      <x v="55"/>
      <x v="20"/>
    </i>
    <i>
      <x v="146"/>
      <x v="9"/>
      <x v="53"/>
    </i>
    <i r="1">
      <x v="10"/>
      <x v="51"/>
    </i>
    <i r="1">
      <x v="11"/>
      <x v="52"/>
    </i>
    <i r="1">
      <x v="12"/>
      <x v="54"/>
    </i>
    <i r="1">
      <x v="14"/>
      <x v="8"/>
    </i>
    <i r="1">
      <x v="15"/>
      <x v="41"/>
    </i>
    <i r="1">
      <x v="21"/>
      <x v="2"/>
    </i>
    <i r="1">
      <x v="22"/>
      <x v="4"/>
    </i>
    <i r="1">
      <x v="23"/>
      <x v="3"/>
    </i>
    <i r="1">
      <x v="50"/>
      <x v="13"/>
    </i>
    <i>
      <x v="147"/>
      <x v="10"/>
      <x v="51"/>
    </i>
    <i r="1">
      <x v="49"/>
      <x v="14"/>
    </i>
    <i r="1">
      <x v="55"/>
      <x v="20"/>
    </i>
    <i>
      <x v="149"/>
      <x v="50"/>
      <x v="13"/>
    </i>
    <i>
      <x v="151"/>
      <x v="16"/>
      <x v="12"/>
    </i>
    <i r="1">
      <x v="21"/>
      <x v="2"/>
    </i>
    <i r="1">
      <x v="22"/>
      <x v="4"/>
    </i>
    <i r="1">
      <x v="23"/>
      <x v="3"/>
    </i>
    <i>
      <x v="153"/>
      <x v="16"/>
      <x v="12"/>
    </i>
    <i r="1">
      <x v="21"/>
      <x v="2"/>
    </i>
    <i r="1">
      <x v="22"/>
      <x v="4"/>
    </i>
    <i r="1">
      <x v="41"/>
      <x v="10"/>
    </i>
    <i>
      <x v="161"/>
      <x v="9"/>
      <x v="53"/>
    </i>
    <i r="1">
      <x v="14"/>
      <x v="8"/>
    </i>
    <i r="1">
      <x v="21"/>
      <x v="2"/>
    </i>
    <i r="1">
      <x v="22"/>
      <x v="4"/>
    </i>
    <i r="1">
      <x v="23"/>
      <x v="3"/>
    </i>
    <i>
      <x v="164"/>
      <x v="13"/>
      <x v="11"/>
    </i>
    <i r="1">
      <x v="14"/>
      <x v="8"/>
    </i>
    <i r="1">
      <x v="15"/>
      <x v="41"/>
    </i>
    <i r="1">
      <x v="16"/>
      <x v="12"/>
    </i>
    <i r="1">
      <x v="21"/>
      <x v="2"/>
    </i>
    <i r="1">
      <x v="22"/>
      <x v="4"/>
    </i>
    <i r="1">
      <x v="23"/>
      <x v="3"/>
    </i>
    <i r="1">
      <x v="33"/>
      <x v="19"/>
    </i>
    <i>
      <x v="166"/>
      <x v="9"/>
      <x v="53"/>
    </i>
    <i r="1">
      <x v="10"/>
      <x v="51"/>
    </i>
    <i r="1">
      <x v="11"/>
      <x v="52"/>
    </i>
    <i r="1">
      <x v="12"/>
      <x v="54"/>
    </i>
    <i>
      <x v="169"/>
      <x v="22"/>
      <x v="4"/>
    </i>
    <i r="1">
      <x v="23"/>
      <x v="3"/>
    </i>
    <i r="1">
      <x v="33"/>
      <x v="19"/>
    </i>
    <i r="1">
      <x v="55"/>
      <x v="20"/>
    </i>
    <i>
      <x v="178"/>
      <x v="2"/>
      <x v="33"/>
    </i>
    <i r="1">
      <x v="21"/>
      <x v="2"/>
    </i>
    <i r="1">
      <x v="22"/>
      <x v="4"/>
    </i>
    <i r="1">
      <x v="23"/>
      <x v="3"/>
    </i>
    <i r="1">
      <x v="33"/>
      <x v="19"/>
    </i>
    <i r="1">
      <x v="55"/>
      <x v="20"/>
    </i>
    <i>
      <x v="181"/>
      <x v="10"/>
      <x v="51"/>
    </i>
    <i r="1">
      <x v="11"/>
      <x v="52"/>
    </i>
    <i r="1">
      <x v="12"/>
      <x v="54"/>
    </i>
    <i r="1">
      <x v="21"/>
      <x v="2"/>
    </i>
    <i r="1">
      <x v="22"/>
      <x v="4"/>
    </i>
    <i r="1">
      <x v="23"/>
      <x v="3"/>
    </i>
    <i r="1">
      <x v="29"/>
      <x v="28"/>
    </i>
    <i r="1">
      <x v="33"/>
      <x v="19"/>
    </i>
    <i r="1">
      <x v="39"/>
      <x v="45"/>
    </i>
    <i r="1">
      <x v="55"/>
      <x v="20"/>
    </i>
    <i>
      <x v="183"/>
      <x v="14"/>
      <x v="8"/>
    </i>
    <i r="1">
      <x v="20"/>
      <x v="30"/>
    </i>
    <i r="1">
      <x v="50"/>
      <x v="13"/>
    </i>
    <i>
      <x v="192"/>
      <x v="1"/>
      <x v="35"/>
    </i>
    <i r="1">
      <x v="3"/>
      <x v="34"/>
    </i>
    <i r="1">
      <x v="7"/>
      <x v="36"/>
    </i>
    <i r="1">
      <x v="33"/>
      <x v="19"/>
    </i>
    <i r="1">
      <x v="39"/>
      <x v="45"/>
    </i>
    <i r="1">
      <x v="50"/>
      <x v="13"/>
    </i>
    <i r="1">
      <x v="52"/>
      <x v="37"/>
    </i>
    <i>
      <x v="193"/>
      <x v="41"/>
      <x v="10"/>
    </i>
    <i>
      <x v="194"/>
      <x v="22"/>
      <x v="4"/>
    </i>
    <i r="1">
      <x v="33"/>
      <x v="19"/>
    </i>
    <i r="1">
      <x v="55"/>
      <x v="20"/>
    </i>
    <i>
      <x v="197"/>
      <x v="16"/>
      <x v="12"/>
    </i>
    <i r="1">
      <x v="33"/>
      <x v="19"/>
    </i>
    <i r="1">
      <x v="49"/>
      <x v="14"/>
    </i>
    <i r="1">
      <x v="55"/>
      <x v="20"/>
    </i>
    <i>
      <x v="198"/>
      <x v="6"/>
      <x v="23"/>
    </i>
    <i r="1">
      <x v="14"/>
      <x v="8"/>
    </i>
    <i r="1">
      <x v="16"/>
      <x v="12"/>
    </i>
    <i r="1">
      <x v="22"/>
      <x v="4"/>
    </i>
    <i r="1">
      <x v="23"/>
      <x v="3"/>
    </i>
    <i r="1">
      <x v="29"/>
      <x v="28"/>
    </i>
    <i>
      <x v="202"/>
      <x v="6"/>
      <x v="23"/>
    </i>
    <i r="1">
      <x v="15"/>
      <x v="41"/>
    </i>
    <i r="1">
      <x v="20"/>
      <x v="30"/>
    </i>
    <i r="1">
      <x v="42"/>
      <x v="38"/>
    </i>
    <i r="1">
      <x v="56"/>
      <x v="22"/>
    </i>
    <i>
      <x v="213"/>
      <x v="6"/>
      <x v="23"/>
    </i>
    <i r="1">
      <x v="20"/>
      <x v="30"/>
    </i>
    <i r="1">
      <x v="33"/>
      <x v="19"/>
    </i>
    <i r="1">
      <x v="55"/>
      <x v="20"/>
    </i>
    <i>
      <x v="215"/>
      <x v="14"/>
      <x v="8"/>
    </i>
    <i r="1">
      <x v="21"/>
      <x v="2"/>
    </i>
    <i r="1">
      <x v="22"/>
      <x v="4"/>
    </i>
    <i r="1">
      <x v="23"/>
      <x v="3"/>
    </i>
    <i r="1">
      <x v="33"/>
      <x v="19"/>
    </i>
    <i r="1">
      <x v="55"/>
      <x v="20"/>
    </i>
    <i>
      <x v="219"/>
      <x v="6"/>
      <x v="23"/>
    </i>
    <i r="1">
      <x v="55"/>
      <x v="20"/>
    </i>
    <i r="1">
      <x v="56"/>
      <x v="22"/>
    </i>
    <i>
      <x v="220"/>
      <x v="25"/>
      <x/>
    </i>
    <i>
      <x v="221"/>
      <x v="14"/>
      <x v="8"/>
    </i>
    <i r="1">
      <x v="15"/>
      <x v="41"/>
    </i>
    <i r="1">
      <x v="16"/>
      <x v="12"/>
    </i>
    <i r="1">
      <x v="22"/>
      <x v="4"/>
    </i>
    <i r="1">
      <x v="23"/>
      <x v="3"/>
    </i>
    <i>
      <x v="230"/>
      <x v="22"/>
      <x v="4"/>
    </i>
    <i r="1">
      <x v="23"/>
      <x v="3"/>
    </i>
    <i>
      <x v="236"/>
      <x v="10"/>
      <x v="51"/>
    </i>
    <i r="1">
      <x v="12"/>
      <x v="54"/>
    </i>
    <i r="1">
      <x v="33"/>
      <x v="19"/>
    </i>
    <i r="1">
      <x v="55"/>
      <x v="20"/>
    </i>
    <i>
      <x v="239"/>
      <x v="10"/>
      <x v="51"/>
    </i>
    <i r="1">
      <x v="12"/>
      <x v="54"/>
    </i>
    <i r="1">
      <x v="21"/>
      <x v="2"/>
    </i>
    <i r="1">
      <x v="22"/>
      <x v="4"/>
    </i>
    <i r="1">
      <x v="23"/>
      <x v="3"/>
    </i>
    <i r="1">
      <x v="50"/>
      <x v="13"/>
    </i>
    <i>
      <x v="242"/>
      <x v="16"/>
      <x v="12"/>
    </i>
    <i r="1">
      <x v="21"/>
      <x v="2"/>
    </i>
    <i r="1">
      <x v="22"/>
      <x v="4"/>
    </i>
    <i r="1">
      <x v="54"/>
      <x v="25"/>
    </i>
    <i>
      <x v="251"/>
      <x v="33"/>
      <x v="19"/>
    </i>
    <i r="1">
      <x v="41"/>
      <x v="10"/>
    </i>
    <i r="1">
      <x v="51"/>
      <x v="15"/>
    </i>
    <i>
      <x v="263"/>
      <x v="11"/>
      <x v="52"/>
    </i>
    <i r="1">
      <x v="12"/>
      <x v="54"/>
    </i>
    <i r="1">
      <x v="22"/>
      <x v="4"/>
    </i>
    <i>
      <x v="279"/>
      <x v="21"/>
      <x v="2"/>
    </i>
    <i r="1">
      <x v="22"/>
      <x v="4"/>
    </i>
    <i r="1">
      <x v="23"/>
      <x v="3"/>
    </i>
    <i r="1">
      <x v="36"/>
      <x v="5"/>
    </i>
    <i>
      <x v="320"/>
      <x v="15"/>
      <x v="41"/>
    </i>
    <i>
      <x v="333"/>
      <x v="21"/>
      <x v="2"/>
    </i>
    <i r="1">
      <x v="22"/>
      <x v="4"/>
    </i>
    <i r="1">
      <x v="23"/>
      <x v="3"/>
    </i>
    <i r="1">
      <x v="55"/>
      <x v="20"/>
    </i>
    <i>
      <x v="335"/>
      <x v="6"/>
      <x v="23"/>
    </i>
    <i r="1">
      <x v="21"/>
      <x v="2"/>
    </i>
    <i r="1">
      <x v="22"/>
      <x v="4"/>
    </i>
    <i r="1">
      <x v="23"/>
      <x v="3"/>
    </i>
    <i r="1">
      <x v="31"/>
      <x v="18"/>
    </i>
    <i r="1">
      <x v="56"/>
      <x v="22"/>
    </i>
    <i>
      <x v="346"/>
      <x v="9"/>
      <x v="53"/>
    </i>
    <i r="1">
      <x v="10"/>
      <x v="51"/>
    </i>
    <i r="1">
      <x v="11"/>
      <x v="52"/>
    </i>
    <i r="1">
      <x v="22"/>
      <x v="4"/>
    </i>
    <i r="1">
      <x v="23"/>
      <x v="3"/>
    </i>
    <i>
      <x v="347"/>
      <x v="23"/>
      <x v="3"/>
    </i>
    <i r="1">
      <x v="54"/>
      <x v="25"/>
    </i>
    <i r="1">
      <x v="55"/>
      <x v="20"/>
    </i>
    <i t="grand">
      <x/>
    </i>
  </rowItems>
  <colItems count="1">
    <i/>
  </colItems>
  <pageFields count="1">
    <pageField fld="30" hier="-1"/>
  </pageFields>
  <dataFields count="1">
    <dataField name="Soma de SKU Selling Price" fld="40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AE14-9786-472E-8820-640E31B4D90F}">
  <dimension ref="A1:O122"/>
  <sheetViews>
    <sheetView workbookViewId="0">
      <selection activeCell="C12" sqref="C12"/>
    </sheetView>
  </sheetViews>
  <sheetFormatPr baseColWidth="10" defaultColWidth="8.83203125" defaultRowHeight="15"/>
  <cols>
    <col min="1" max="1" width="17" bestFit="1" customWidth="1"/>
    <col min="2" max="2" width="7" bestFit="1" customWidth="1"/>
    <col min="3" max="3" width="41.5" bestFit="1" customWidth="1"/>
    <col min="4" max="4" width="4" bestFit="1" customWidth="1"/>
    <col min="5" max="5" width="25.83203125" bestFit="1" customWidth="1"/>
    <col min="6" max="6" width="17.5" bestFit="1" customWidth="1"/>
    <col min="7" max="7" width="26.5" bestFit="1" customWidth="1"/>
    <col min="8" max="8" width="10.6640625" bestFit="1" customWidth="1"/>
    <col min="9" max="9" width="7" bestFit="1" customWidth="1"/>
    <col min="10" max="10" width="16" bestFit="1" customWidth="1"/>
    <col min="11" max="11" width="16.6640625" bestFit="1" customWidth="1"/>
    <col min="12" max="12" width="8.5" bestFit="1" customWidth="1"/>
    <col min="13" max="13" width="13.6640625" bestFit="1" customWidth="1"/>
    <col min="14" max="14" width="11.33203125" bestFit="1" customWidth="1"/>
    <col min="15" max="15" width="7" bestFit="1" customWidth="1"/>
  </cols>
  <sheetData>
    <row r="1" spans="1:15" ht="17" thickBot="1">
      <c r="A1" s="40" t="s">
        <v>339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</row>
    <row r="2" spans="1:15" ht="16" thickTop="1">
      <c r="A2" s="22" t="s">
        <v>340</v>
      </c>
      <c r="B2" s="22" t="s">
        <v>341</v>
      </c>
      <c r="C2" s="22" t="s">
        <v>342</v>
      </c>
      <c r="D2" s="22" t="s">
        <v>0</v>
      </c>
      <c r="E2" s="22" t="s">
        <v>343</v>
      </c>
      <c r="F2" s="22" t="s">
        <v>344</v>
      </c>
      <c r="G2" s="22" t="s">
        <v>345</v>
      </c>
      <c r="H2" s="22" t="s">
        <v>346</v>
      </c>
      <c r="I2" s="22" t="s">
        <v>347</v>
      </c>
      <c r="J2" s="22" t="s">
        <v>348</v>
      </c>
      <c r="K2" s="22" t="s">
        <v>349</v>
      </c>
      <c r="L2" s="22" t="s">
        <v>350</v>
      </c>
      <c r="M2" s="22" t="s">
        <v>351</v>
      </c>
      <c r="N2" s="22" t="s">
        <v>352</v>
      </c>
      <c r="O2" s="22" t="s">
        <v>353</v>
      </c>
    </row>
    <row r="3" spans="1:15">
      <c r="A3" s="23" t="s">
        <v>354</v>
      </c>
      <c r="B3" s="23" t="s">
        <v>355</v>
      </c>
      <c r="C3" s="23" t="s">
        <v>356</v>
      </c>
      <c r="D3" s="23" t="s">
        <v>2</v>
      </c>
      <c r="E3" s="23" t="s">
        <v>357</v>
      </c>
      <c r="F3" s="23" t="s">
        <v>358</v>
      </c>
      <c r="G3" s="23" t="s">
        <v>359</v>
      </c>
      <c r="H3" s="24">
        <v>45383</v>
      </c>
      <c r="I3" s="23" t="s">
        <v>360</v>
      </c>
      <c r="J3" s="24">
        <v>45383</v>
      </c>
      <c r="K3" s="24">
        <v>45385</v>
      </c>
      <c r="L3" s="23">
        <v>1</v>
      </c>
      <c r="M3" s="23">
        <v>16</v>
      </c>
      <c r="N3" s="23">
        <v>392.07</v>
      </c>
      <c r="O3" s="23">
        <v>0</v>
      </c>
    </row>
    <row r="4" spans="1:15">
      <c r="A4" s="25" t="s">
        <v>354</v>
      </c>
      <c r="B4" s="25" t="s">
        <v>361</v>
      </c>
      <c r="C4" s="25" t="s">
        <v>362</v>
      </c>
      <c r="D4" s="25" t="s">
        <v>12</v>
      </c>
      <c r="E4" s="25" t="s">
        <v>363</v>
      </c>
      <c r="F4" s="25" t="s">
        <v>364</v>
      </c>
      <c r="G4" s="25" t="s">
        <v>307</v>
      </c>
      <c r="H4" s="26">
        <v>45383</v>
      </c>
      <c r="I4" s="25" t="s">
        <v>365</v>
      </c>
      <c r="J4" s="26">
        <v>45383</v>
      </c>
      <c r="K4" s="25" t="s">
        <v>365</v>
      </c>
      <c r="L4" s="25">
        <v>1</v>
      </c>
      <c r="M4" s="25">
        <v>6</v>
      </c>
      <c r="N4" s="25">
        <v>333.86</v>
      </c>
      <c r="O4" s="25">
        <v>0</v>
      </c>
    </row>
    <row r="5" spans="1:15">
      <c r="A5" s="23" t="s">
        <v>354</v>
      </c>
      <c r="B5" s="23" t="s">
        <v>366</v>
      </c>
      <c r="C5" s="23" t="s">
        <v>367</v>
      </c>
      <c r="D5" s="23" t="s">
        <v>7</v>
      </c>
      <c r="E5" s="23" t="s">
        <v>368</v>
      </c>
      <c r="F5" s="23" t="s">
        <v>369</v>
      </c>
      <c r="G5" s="23" t="s">
        <v>370</v>
      </c>
      <c r="H5" s="24">
        <v>45383</v>
      </c>
      <c r="I5" s="23" t="s">
        <v>365</v>
      </c>
      <c r="J5" s="24">
        <v>45383</v>
      </c>
      <c r="K5" s="23" t="s">
        <v>365</v>
      </c>
      <c r="L5" s="23">
        <v>1</v>
      </c>
      <c r="M5" s="23">
        <v>19</v>
      </c>
      <c r="N5" s="23">
        <v>310.55</v>
      </c>
      <c r="O5" s="23">
        <v>0</v>
      </c>
    </row>
    <row r="6" spans="1:15">
      <c r="A6" s="25" t="s">
        <v>354</v>
      </c>
      <c r="B6" s="25" t="s">
        <v>371</v>
      </c>
      <c r="C6" s="25" t="s">
        <v>372</v>
      </c>
      <c r="D6" s="25" t="s">
        <v>8</v>
      </c>
      <c r="E6" s="25" t="s">
        <v>373</v>
      </c>
      <c r="F6" s="25" t="s">
        <v>374</v>
      </c>
      <c r="G6" s="25" t="s">
        <v>375</v>
      </c>
      <c r="H6" s="26">
        <v>45383</v>
      </c>
      <c r="I6" s="25" t="s">
        <v>376</v>
      </c>
      <c r="J6" s="26">
        <v>45383</v>
      </c>
      <c r="K6" s="26">
        <v>45385</v>
      </c>
      <c r="L6" s="25">
        <v>1</v>
      </c>
      <c r="M6" s="25">
        <v>5</v>
      </c>
      <c r="N6" s="25">
        <v>300.83999999999997</v>
      </c>
      <c r="O6" s="25">
        <v>0</v>
      </c>
    </row>
    <row r="7" spans="1:15">
      <c r="A7" s="23" t="s">
        <v>354</v>
      </c>
      <c r="B7" s="23" t="s">
        <v>377</v>
      </c>
      <c r="C7" s="23" t="s">
        <v>378</v>
      </c>
      <c r="D7" s="23" t="s">
        <v>132</v>
      </c>
      <c r="E7" s="23" t="s">
        <v>379</v>
      </c>
      <c r="F7" s="23" t="s">
        <v>380</v>
      </c>
      <c r="G7" s="23" t="s">
        <v>381</v>
      </c>
      <c r="H7" s="24">
        <v>45383</v>
      </c>
      <c r="I7" s="23" t="s">
        <v>365</v>
      </c>
      <c r="J7" s="24">
        <v>45383</v>
      </c>
      <c r="K7" s="23" t="s">
        <v>365</v>
      </c>
      <c r="L7" s="23">
        <v>1</v>
      </c>
      <c r="M7" s="23">
        <v>7</v>
      </c>
      <c r="N7" s="23">
        <v>276.89</v>
      </c>
      <c r="O7" s="23">
        <v>0</v>
      </c>
    </row>
    <row r="8" spans="1:15">
      <c r="A8" s="25" t="s">
        <v>354</v>
      </c>
      <c r="B8" s="25" t="s">
        <v>382</v>
      </c>
      <c r="C8" s="25" t="s">
        <v>383</v>
      </c>
      <c r="D8" s="25" t="s">
        <v>2</v>
      </c>
      <c r="E8" s="25" t="s">
        <v>302</v>
      </c>
      <c r="F8" s="25" t="s">
        <v>384</v>
      </c>
      <c r="G8" s="25" t="s">
        <v>385</v>
      </c>
      <c r="H8" s="26">
        <v>45383</v>
      </c>
      <c r="I8" s="25" t="s">
        <v>382</v>
      </c>
      <c r="J8" s="26">
        <v>45383</v>
      </c>
      <c r="K8" s="26">
        <v>45385</v>
      </c>
      <c r="L8" s="25">
        <v>1</v>
      </c>
      <c r="M8" s="25">
        <v>5</v>
      </c>
      <c r="N8" s="25">
        <v>249.75</v>
      </c>
      <c r="O8" s="25">
        <v>0</v>
      </c>
    </row>
    <row r="9" spans="1:15">
      <c r="A9" s="23" t="s">
        <v>354</v>
      </c>
      <c r="B9" s="23" t="s">
        <v>386</v>
      </c>
      <c r="C9" s="23" t="s">
        <v>387</v>
      </c>
      <c r="D9" s="23" t="s">
        <v>7</v>
      </c>
      <c r="E9" s="23" t="s">
        <v>388</v>
      </c>
      <c r="F9" s="23" t="s">
        <v>389</v>
      </c>
      <c r="G9" s="23" t="s">
        <v>390</v>
      </c>
      <c r="H9" s="24">
        <v>45383</v>
      </c>
      <c r="I9" s="23" t="s">
        <v>365</v>
      </c>
      <c r="J9" s="24">
        <v>45383</v>
      </c>
      <c r="K9" s="23" t="s">
        <v>365</v>
      </c>
      <c r="L9" s="23">
        <v>1</v>
      </c>
      <c r="M9" s="23">
        <v>5</v>
      </c>
      <c r="N9" s="23">
        <v>207.47</v>
      </c>
      <c r="O9" s="23">
        <v>9.9600000000000009</v>
      </c>
    </row>
    <row r="10" spans="1:15">
      <c r="A10" s="25" t="s">
        <v>354</v>
      </c>
      <c r="B10" s="25" t="s">
        <v>391</v>
      </c>
      <c r="C10" s="25" t="s">
        <v>392</v>
      </c>
      <c r="D10" s="25" t="s">
        <v>126</v>
      </c>
      <c r="E10" s="25" t="s">
        <v>139</v>
      </c>
      <c r="F10" s="25" t="s">
        <v>393</v>
      </c>
      <c r="G10" s="25" t="s">
        <v>394</v>
      </c>
      <c r="H10" s="26">
        <v>45383</v>
      </c>
      <c r="I10" s="25" t="s">
        <v>365</v>
      </c>
      <c r="J10" s="26">
        <v>45383</v>
      </c>
      <c r="K10" s="25" t="s">
        <v>365</v>
      </c>
      <c r="L10" s="25">
        <v>1</v>
      </c>
      <c r="M10" s="25">
        <v>9</v>
      </c>
      <c r="N10" s="25">
        <v>193.32</v>
      </c>
      <c r="O10" s="25">
        <v>0</v>
      </c>
    </row>
    <row r="11" spans="1:15">
      <c r="A11" s="23" t="s">
        <v>354</v>
      </c>
      <c r="B11" s="23" t="s">
        <v>395</v>
      </c>
      <c r="C11" s="23" t="s">
        <v>396</v>
      </c>
      <c r="D11" s="23" t="s">
        <v>8</v>
      </c>
      <c r="E11" s="23" t="s">
        <v>397</v>
      </c>
      <c r="F11" s="23" t="s">
        <v>398</v>
      </c>
      <c r="G11" s="23" t="s">
        <v>399</v>
      </c>
      <c r="H11" s="24">
        <v>45383</v>
      </c>
      <c r="I11" s="23" t="s">
        <v>365</v>
      </c>
      <c r="J11" s="24">
        <v>45383</v>
      </c>
      <c r="K11" s="23" t="s">
        <v>365</v>
      </c>
      <c r="L11" s="23">
        <v>1</v>
      </c>
      <c r="M11" s="23">
        <v>2</v>
      </c>
      <c r="N11" s="23">
        <v>187.92</v>
      </c>
      <c r="O11" s="23">
        <v>0</v>
      </c>
    </row>
    <row r="12" spans="1:15">
      <c r="A12" s="25" t="s">
        <v>354</v>
      </c>
      <c r="B12" s="25" t="s">
        <v>400</v>
      </c>
      <c r="C12" s="25" t="s">
        <v>401</v>
      </c>
      <c r="D12" s="25" t="s">
        <v>2</v>
      </c>
      <c r="E12" s="25" t="s">
        <v>302</v>
      </c>
      <c r="F12" s="25" t="s">
        <v>402</v>
      </c>
      <c r="G12" s="25" t="s">
        <v>403</v>
      </c>
      <c r="H12" s="26">
        <v>45383</v>
      </c>
      <c r="I12" s="25" t="s">
        <v>400</v>
      </c>
      <c r="J12" s="26">
        <v>45383</v>
      </c>
      <c r="K12" s="26">
        <v>45385</v>
      </c>
      <c r="L12" s="25">
        <v>1</v>
      </c>
      <c r="M12" s="25">
        <v>3</v>
      </c>
      <c r="N12" s="25">
        <v>183.03</v>
      </c>
      <c r="O12" s="25">
        <v>0</v>
      </c>
    </row>
    <row r="13" spans="1:15">
      <c r="A13" s="23" t="s">
        <v>354</v>
      </c>
      <c r="B13" s="23" t="s">
        <v>369</v>
      </c>
      <c r="C13" s="23" t="s">
        <v>404</v>
      </c>
      <c r="D13" s="23" t="s">
        <v>2</v>
      </c>
      <c r="E13" s="23" t="s">
        <v>405</v>
      </c>
      <c r="F13" s="23" t="s">
        <v>406</v>
      </c>
      <c r="G13" s="23" t="s">
        <v>407</v>
      </c>
      <c r="H13" s="24">
        <v>45383</v>
      </c>
      <c r="I13" s="23" t="s">
        <v>365</v>
      </c>
      <c r="J13" s="24">
        <v>45383</v>
      </c>
      <c r="K13" s="23" t="s">
        <v>365</v>
      </c>
      <c r="L13" s="23">
        <v>1</v>
      </c>
      <c r="M13" s="23">
        <v>6</v>
      </c>
      <c r="N13" s="23">
        <v>179.28</v>
      </c>
      <c r="O13" s="23">
        <v>0</v>
      </c>
    </row>
    <row r="14" spans="1:15">
      <c r="A14" s="25" t="s">
        <v>354</v>
      </c>
      <c r="B14" s="25" t="s">
        <v>408</v>
      </c>
      <c r="C14" s="25" t="s">
        <v>409</v>
      </c>
      <c r="D14" s="25" t="s">
        <v>11</v>
      </c>
      <c r="E14" s="25" t="s">
        <v>410</v>
      </c>
      <c r="F14" s="25" t="s">
        <v>411</v>
      </c>
      <c r="G14" s="25" t="s">
        <v>412</v>
      </c>
      <c r="H14" s="26">
        <v>45383</v>
      </c>
      <c r="I14" s="25" t="s">
        <v>365</v>
      </c>
      <c r="J14" s="26">
        <v>45383</v>
      </c>
      <c r="K14" s="25" t="s">
        <v>365</v>
      </c>
      <c r="L14" s="25">
        <v>1</v>
      </c>
      <c r="M14" s="25">
        <v>5</v>
      </c>
      <c r="N14" s="25">
        <v>175.5</v>
      </c>
      <c r="O14" s="25">
        <v>0</v>
      </c>
    </row>
    <row r="15" spans="1:15">
      <c r="A15" s="23" t="s">
        <v>354</v>
      </c>
      <c r="B15" s="23" t="s">
        <v>413</v>
      </c>
      <c r="C15" s="23" t="s">
        <v>414</v>
      </c>
      <c r="D15" s="23" t="s">
        <v>5</v>
      </c>
      <c r="E15" s="23" t="s">
        <v>415</v>
      </c>
      <c r="F15" s="23" t="s">
        <v>360</v>
      </c>
      <c r="G15" s="23" t="s">
        <v>416</v>
      </c>
      <c r="H15" s="24">
        <v>45383</v>
      </c>
      <c r="I15" s="23" t="s">
        <v>413</v>
      </c>
      <c r="J15" s="24">
        <v>45383</v>
      </c>
      <c r="K15" s="24">
        <v>45385</v>
      </c>
      <c r="L15" s="23">
        <v>1</v>
      </c>
      <c r="M15" s="23">
        <v>12</v>
      </c>
      <c r="N15" s="23">
        <v>170.4</v>
      </c>
      <c r="O15" s="23">
        <v>25.82</v>
      </c>
    </row>
    <row r="16" spans="1:15">
      <c r="A16" s="25" t="s">
        <v>354</v>
      </c>
      <c r="B16" s="25" t="s">
        <v>417</v>
      </c>
      <c r="C16" s="25" t="s">
        <v>418</v>
      </c>
      <c r="D16" s="25" t="s">
        <v>11</v>
      </c>
      <c r="E16" s="25" t="s">
        <v>419</v>
      </c>
      <c r="F16" s="25" t="s">
        <v>420</v>
      </c>
      <c r="G16" s="25" t="s">
        <v>421</v>
      </c>
      <c r="H16" s="26">
        <v>45383</v>
      </c>
      <c r="I16" s="25" t="s">
        <v>365</v>
      </c>
      <c r="J16" s="26">
        <v>45383</v>
      </c>
      <c r="K16" s="25" t="s">
        <v>365</v>
      </c>
      <c r="L16" s="25">
        <v>1</v>
      </c>
      <c r="M16" s="25">
        <v>12</v>
      </c>
      <c r="N16" s="25">
        <v>165.9</v>
      </c>
      <c r="O16" s="25">
        <v>0</v>
      </c>
    </row>
    <row r="17" spans="1:15">
      <c r="A17" s="23" t="s">
        <v>422</v>
      </c>
      <c r="B17" s="23" t="s">
        <v>423</v>
      </c>
      <c r="C17" s="23" t="s">
        <v>424</v>
      </c>
      <c r="D17" s="23" t="s">
        <v>5</v>
      </c>
      <c r="E17" s="23" t="s">
        <v>425</v>
      </c>
      <c r="F17" s="23" t="s">
        <v>426</v>
      </c>
      <c r="G17" s="23" t="s">
        <v>323</v>
      </c>
      <c r="H17" s="24">
        <v>45383</v>
      </c>
      <c r="I17" s="23" t="s">
        <v>427</v>
      </c>
      <c r="J17" s="24">
        <v>45383</v>
      </c>
      <c r="K17" s="24">
        <v>45383</v>
      </c>
      <c r="L17" s="23">
        <v>1</v>
      </c>
      <c r="M17" s="23">
        <v>3</v>
      </c>
      <c r="N17" s="23">
        <v>164.13</v>
      </c>
      <c r="O17" s="23">
        <v>0</v>
      </c>
    </row>
    <row r="18" spans="1:15">
      <c r="A18" s="25" t="s">
        <v>354</v>
      </c>
      <c r="B18" s="25" t="s">
        <v>428</v>
      </c>
      <c r="C18" s="25" t="s">
        <v>429</v>
      </c>
      <c r="D18" s="25" t="s">
        <v>2</v>
      </c>
      <c r="E18" s="25" t="s">
        <v>430</v>
      </c>
      <c r="F18" s="25" t="s">
        <v>431</v>
      </c>
      <c r="G18" s="25" t="s">
        <v>432</v>
      </c>
      <c r="H18" s="26">
        <v>45383</v>
      </c>
      <c r="I18" s="25" t="s">
        <v>433</v>
      </c>
      <c r="J18" s="26">
        <v>45383</v>
      </c>
      <c r="K18" s="26">
        <v>45385</v>
      </c>
      <c r="L18" s="25">
        <v>1</v>
      </c>
      <c r="M18" s="25">
        <v>12</v>
      </c>
      <c r="N18" s="25">
        <v>161.86000000000001</v>
      </c>
      <c r="O18" s="25">
        <v>0</v>
      </c>
    </row>
    <row r="19" spans="1:15">
      <c r="A19" s="23" t="s">
        <v>354</v>
      </c>
      <c r="B19" s="23" t="s">
        <v>358</v>
      </c>
      <c r="C19" s="23" t="s">
        <v>434</v>
      </c>
      <c r="D19" s="23" t="s">
        <v>128</v>
      </c>
      <c r="E19" s="23" t="s">
        <v>435</v>
      </c>
      <c r="F19" s="23" t="s">
        <v>436</v>
      </c>
      <c r="G19" s="23" t="s">
        <v>437</v>
      </c>
      <c r="H19" s="24">
        <v>45383</v>
      </c>
      <c r="I19" s="23" t="s">
        <v>438</v>
      </c>
      <c r="J19" s="24">
        <v>45383</v>
      </c>
      <c r="K19" s="24">
        <v>45385</v>
      </c>
      <c r="L19" s="23">
        <v>1</v>
      </c>
      <c r="M19" s="23">
        <v>9</v>
      </c>
      <c r="N19" s="23">
        <v>151.05000000000001</v>
      </c>
      <c r="O19" s="23">
        <v>0</v>
      </c>
    </row>
    <row r="20" spans="1:15">
      <c r="A20" s="25" t="s">
        <v>354</v>
      </c>
      <c r="B20" s="25" t="s">
        <v>439</v>
      </c>
      <c r="C20" s="25" t="s">
        <v>440</v>
      </c>
      <c r="D20" s="25" t="s">
        <v>5</v>
      </c>
      <c r="E20" s="25" t="s">
        <v>441</v>
      </c>
      <c r="F20" s="25" t="s">
        <v>438</v>
      </c>
      <c r="G20" s="25" t="s">
        <v>442</v>
      </c>
      <c r="H20" s="26">
        <v>45383</v>
      </c>
      <c r="I20" s="25" t="s">
        <v>384</v>
      </c>
      <c r="J20" s="26">
        <v>45383</v>
      </c>
      <c r="K20" s="26">
        <v>45385</v>
      </c>
      <c r="L20" s="25">
        <v>1</v>
      </c>
      <c r="M20" s="25">
        <v>5</v>
      </c>
      <c r="N20" s="25">
        <v>147.16</v>
      </c>
      <c r="O20" s="25">
        <v>0</v>
      </c>
    </row>
    <row r="21" spans="1:15">
      <c r="A21" s="23" t="s">
        <v>354</v>
      </c>
      <c r="B21" s="23" t="s">
        <v>443</v>
      </c>
      <c r="C21" s="23" t="s">
        <v>444</v>
      </c>
      <c r="D21" s="23" t="s">
        <v>2</v>
      </c>
      <c r="E21" s="23" t="s">
        <v>302</v>
      </c>
      <c r="F21" s="23" t="s">
        <v>445</v>
      </c>
      <c r="G21" s="23" t="s">
        <v>446</v>
      </c>
      <c r="H21" s="24">
        <v>45383</v>
      </c>
      <c r="I21" s="23" t="s">
        <v>355</v>
      </c>
      <c r="J21" s="24">
        <v>45383</v>
      </c>
      <c r="K21" s="24">
        <v>45385</v>
      </c>
      <c r="L21" s="23">
        <v>1</v>
      </c>
      <c r="M21" s="23">
        <v>3</v>
      </c>
      <c r="N21" s="23">
        <v>142.35</v>
      </c>
      <c r="O21" s="23">
        <v>0</v>
      </c>
    </row>
    <row r="22" spans="1:15">
      <c r="A22" s="25" t="s">
        <v>354</v>
      </c>
      <c r="B22" s="25" t="s">
        <v>447</v>
      </c>
      <c r="C22" s="25" t="s">
        <v>448</v>
      </c>
      <c r="D22" s="25" t="s">
        <v>5</v>
      </c>
      <c r="E22" s="25" t="s">
        <v>425</v>
      </c>
      <c r="F22" s="25" t="s">
        <v>449</v>
      </c>
      <c r="G22" s="25" t="s">
        <v>450</v>
      </c>
      <c r="H22" s="26">
        <v>45383</v>
      </c>
      <c r="I22" s="25" t="s">
        <v>365</v>
      </c>
      <c r="J22" s="26">
        <v>45383</v>
      </c>
      <c r="K22" s="25" t="s">
        <v>365</v>
      </c>
      <c r="L22" s="25">
        <v>1</v>
      </c>
      <c r="M22" s="25">
        <v>10</v>
      </c>
      <c r="N22" s="25">
        <v>142.13999999999999</v>
      </c>
      <c r="O22" s="25">
        <v>20.64</v>
      </c>
    </row>
    <row r="23" spans="1:15">
      <c r="A23" s="23" t="s">
        <v>354</v>
      </c>
      <c r="B23" s="23" t="s">
        <v>436</v>
      </c>
      <c r="C23" s="23" t="s">
        <v>451</v>
      </c>
      <c r="D23" s="23" t="s">
        <v>8</v>
      </c>
      <c r="E23" s="23" t="s">
        <v>452</v>
      </c>
      <c r="F23" s="23" t="s">
        <v>453</v>
      </c>
      <c r="G23" s="23" t="s">
        <v>454</v>
      </c>
      <c r="H23" s="24">
        <v>45383</v>
      </c>
      <c r="I23" s="23" t="s">
        <v>365</v>
      </c>
      <c r="J23" s="24">
        <v>45383</v>
      </c>
      <c r="K23" s="23" t="s">
        <v>365</v>
      </c>
      <c r="L23" s="23">
        <v>1</v>
      </c>
      <c r="M23" s="23">
        <v>4</v>
      </c>
      <c r="N23" s="23">
        <v>138.44</v>
      </c>
      <c r="O23" s="23">
        <v>0</v>
      </c>
    </row>
    <row r="24" spans="1:15">
      <c r="A24" s="25" t="s">
        <v>354</v>
      </c>
      <c r="B24" s="25" t="s">
        <v>376</v>
      </c>
      <c r="C24" s="25" t="s">
        <v>455</v>
      </c>
      <c r="D24" s="25" t="s">
        <v>2</v>
      </c>
      <c r="E24" s="25" t="s">
        <v>302</v>
      </c>
      <c r="F24" s="25" t="s">
        <v>456</v>
      </c>
      <c r="G24" s="25" t="s">
        <v>457</v>
      </c>
      <c r="H24" s="26">
        <v>45383</v>
      </c>
      <c r="I24" s="25" t="s">
        <v>458</v>
      </c>
      <c r="J24" s="26">
        <v>45383</v>
      </c>
      <c r="K24" s="26">
        <v>45385</v>
      </c>
      <c r="L24" s="25">
        <v>1</v>
      </c>
      <c r="M24" s="25">
        <v>3</v>
      </c>
      <c r="N24" s="25">
        <v>132.80000000000001</v>
      </c>
      <c r="O24" s="25">
        <v>0</v>
      </c>
    </row>
    <row r="25" spans="1:15">
      <c r="A25" s="23" t="s">
        <v>354</v>
      </c>
      <c r="B25" s="23" t="s">
        <v>459</v>
      </c>
      <c r="C25" s="23" t="s">
        <v>460</v>
      </c>
      <c r="D25" s="23" t="s">
        <v>6</v>
      </c>
      <c r="E25" s="23" t="s">
        <v>461</v>
      </c>
      <c r="F25" s="23" t="s">
        <v>400</v>
      </c>
      <c r="G25" s="23" t="s">
        <v>462</v>
      </c>
      <c r="H25" s="24">
        <v>45383</v>
      </c>
      <c r="I25" s="23" t="s">
        <v>459</v>
      </c>
      <c r="J25" s="24">
        <v>45383</v>
      </c>
      <c r="K25" s="24">
        <v>45385</v>
      </c>
      <c r="L25" s="23">
        <v>1</v>
      </c>
      <c r="M25" s="23">
        <v>5</v>
      </c>
      <c r="N25" s="23">
        <v>132.25</v>
      </c>
      <c r="O25" s="23">
        <v>0</v>
      </c>
    </row>
    <row r="26" spans="1:15">
      <c r="A26" s="25" t="s">
        <v>354</v>
      </c>
      <c r="B26" s="25" t="s">
        <v>411</v>
      </c>
      <c r="C26" s="25" t="s">
        <v>463</v>
      </c>
      <c r="D26" s="25" t="s">
        <v>5</v>
      </c>
      <c r="E26" s="25" t="s">
        <v>425</v>
      </c>
      <c r="F26" s="25" t="s">
        <v>447</v>
      </c>
      <c r="G26" s="25" t="s">
        <v>464</v>
      </c>
      <c r="H26" s="26">
        <v>45383</v>
      </c>
      <c r="I26" s="25" t="s">
        <v>365</v>
      </c>
      <c r="J26" s="26">
        <v>45383</v>
      </c>
      <c r="K26" s="25" t="s">
        <v>365</v>
      </c>
      <c r="L26" s="25">
        <v>1</v>
      </c>
      <c r="M26" s="25">
        <v>3</v>
      </c>
      <c r="N26" s="25">
        <v>130.43</v>
      </c>
      <c r="O26" s="25">
        <v>44.5</v>
      </c>
    </row>
    <row r="27" spans="1:15">
      <c r="A27" s="23" t="s">
        <v>354</v>
      </c>
      <c r="B27" s="23" t="s">
        <v>465</v>
      </c>
      <c r="C27" s="23" t="s">
        <v>466</v>
      </c>
      <c r="D27" s="23" t="s">
        <v>131</v>
      </c>
      <c r="E27" s="23" t="s">
        <v>467</v>
      </c>
      <c r="F27" s="23" t="s">
        <v>468</v>
      </c>
      <c r="G27" s="23" t="s">
        <v>469</v>
      </c>
      <c r="H27" s="24">
        <v>45383</v>
      </c>
      <c r="I27" s="23" t="s">
        <v>365</v>
      </c>
      <c r="J27" s="24">
        <v>45383</v>
      </c>
      <c r="K27" s="23" t="s">
        <v>365</v>
      </c>
      <c r="L27" s="23">
        <v>1</v>
      </c>
      <c r="M27" s="23">
        <v>6</v>
      </c>
      <c r="N27" s="23">
        <v>127.27</v>
      </c>
      <c r="O27" s="23">
        <v>26.96</v>
      </c>
    </row>
    <row r="28" spans="1:15">
      <c r="A28" s="25" t="s">
        <v>354</v>
      </c>
      <c r="B28" s="25" t="s">
        <v>470</v>
      </c>
      <c r="C28" s="25" t="s">
        <v>471</v>
      </c>
      <c r="D28" s="25" t="s">
        <v>5</v>
      </c>
      <c r="E28" s="25" t="s">
        <v>472</v>
      </c>
      <c r="F28" s="25" t="s">
        <v>473</v>
      </c>
      <c r="G28" s="25" t="s">
        <v>474</v>
      </c>
      <c r="H28" s="26">
        <v>45383</v>
      </c>
      <c r="I28" s="25" t="s">
        <v>475</v>
      </c>
      <c r="J28" s="26">
        <v>45383</v>
      </c>
      <c r="K28" s="26">
        <v>45385</v>
      </c>
      <c r="L28" s="25">
        <v>1</v>
      </c>
      <c r="M28" s="25">
        <v>7</v>
      </c>
      <c r="N28" s="25">
        <v>126.73</v>
      </c>
      <c r="O28" s="25">
        <v>0</v>
      </c>
    </row>
    <row r="29" spans="1:15">
      <c r="A29" s="23" t="s">
        <v>354</v>
      </c>
      <c r="B29" s="23" t="s">
        <v>438</v>
      </c>
      <c r="C29" s="23" t="s">
        <v>476</v>
      </c>
      <c r="D29" s="23" t="s">
        <v>10</v>
      </c>
      <c r="E29" s="23" t="s">
        <v>477</v>
      </c>
      <c r="F29" s="23" t="s">
        <v>478</v>
      </c>
      <c r="G29" s="23" t="s">
        <v>479</v>
      </c>
      <c r="H29" s="24">
        <v>45383</v>
      </c>
      <c r="I29" s="23" t="s">
        <v>365</v>
      </c>
      <c r="J29" s="24">
        <v>45383</v>
      </c>
      <c r="K29" s="23" t="s">
        <v>365</v>
      </c>
      <c r="L29" s="23">
        <v>1</v>
      </c>
      <c r="M29" s="23">
        <v>1</v>
      </c>
      <c r="N29" s="23">
        <v>126</v>
      </c>
      <c r="O29" s="23">
        <v>0</v>
      </c>
    </row>
    <row r="30" spans="1:15">
      <c r="A30" s="25" t="s">
        <v>354</v>
      </c>
      <c r="B30" s="25" t="s">
        <v>480</v>
      </c>
      <c r="C30" s="25" t="s">
        <v>481</v>
      </c>
      <c r="D30" s="25" t="s">
        <v>6</v>
      </c>
      <c r="E30" s="25" t="s">
        <v>482</v>
      </c>
      <c r="F30" s="25" t="s">
        <v>483</v>
      </c>
      <c r="G30" s="25" t="s">
        <v>484</v>
      </c>
      <c r="H30" s="26">
        <v>45383</v>
      </c>
      <c r="I30" s="25" t="s">
        <v>365</v>
      </c>
      <c r="J30" s="26">
        <v>45383</v>
      </c>
      <c r="K30" s="25" t="s">
        <v>365</v>
      </c>
      <c r="L30" s="25">
        <v>1</v>
      </c>
      <c r="M30" s="25">
        <v>10</v>
      </c>
      <c r="N30" s="25">
        <v>125.41</v>
      </c>
      <c r="O30" s="25">
        <v>0</v>
      </c>
    </row>
    <row r="31" spans="1:15">
      <c r="A31" s="23" t="s">
        <v>485</v>
      </c>
      <c r="B31" s="23" t="s">
        <v>486</v>
      </c>
      <c r="C31" s="23" t="s">
        <v>487</v>
      </c>
      <c r="D31" s="23" t="s">
        <v>6</v>
      </c>
      <c r="E31" s="23" t="s">
        <v>488</v>
      </c>
      <c r="F31" s="23" t="s">
        <v>413</v>
      </c>
      <c r="G31" s="23" t="s">
        <v>327</v>
      </c>
      <c r="H31" s="24">
        <v>45383</v>
      </c>
      <c r="I31" s="23" t="s">
        <v>489</v>
      </c>
      <c r="J31" s="24">
        <v>45383</v>
      </c>
      <c r="K31" s="24">
        <v>45383</v>
      </c>
      <c r="L31" s="23">
        <v>1</v>
      </c>
      <c r="M31" s="23">
        <v>3</v>
      </c>
      <c r="N31" s="23">
        <v>119.97</v>
      </c>
      <c r="O31" s="23">
        <v>0</v>
      </c>
    </row>
    <row r="32" spans="1:15">
      <c r="A32" s="25" t="s">
        <v>354</v>
      </c>
      <c r="B32" s="25" t="s">
        <v>490</v>
      </c>
      <c r="C32" s="25" t="s">
        <v>491</v>
      </c>
      <c r="D32" s="25" t="s">
        <v>8</v>
      </c>
      <c r="E32" s="25" t="s">
        <v>397</v>
      </c>
      <c r="F32" s="25" t="s">
        <v>366</v>
      </c>
      <c r="G32" s="25" t="s">
        <v>492</v>
      </c>
      <c r="H32" s="26">
        <v>45383</v>
      </c>
      <c r="I32" s="25" t="s">
        <v>365</v>
      </c>
      <c r="J32" s="26">
        <v>45383</v>
      </c>
      <c r="K32" s="25" t="s">
        <v>365</v>
      </c>
      <c r="L32" s="25">
        <v>1</v>
      </c>
      <c r="M32" s="25">
        <v>8</v>
      </c>
      <c r="N32" s="25">
        <v>119.6</v>
      </c>
      <c r="O32" s="25">
        <v>0</v>
      </c>
    </row>
    <row r="33" spans="1:15">
      <c r="A33" s="23" t="s">
        <v>354</v>
      </c>
      <c r="B33" s="23" t="s">
        <v>389</v>
      </c>
      <c r="C33" s="23" t="s">
        <v>493</v>
      </c>
      <c r="D33" s="23" t="s">
        <v>2</v>
      </c>
      <c r="E33" s="23" t="s">
        <v>494</v>
      </c>
      <c r="F33" s="23" t="s">
        <v>495</v>
      </c>
      <c r="G33" s="23" t="s">
        <v>496</v>
      </c>
      <c r="H33" s="24">
        <v>45383</v>
      </c>
      <c r="I33" s="23" t="s">
        <v>365</v>
      </c>
      <c r="J33" s="24">
        <v>45383</v>
      </c>
      <c r="K33" s="23" t="s">
        <v>365</v>
      </c>
      <c r="L33" s="23">
        <v>1</v>
      </c>
      <c r="M33" s="23">
        <v>9</v>
      </c>
      <c r="N33" s="23">
        <v>119.11</v>
      </c>
      <c r="O33" s="23">
        <v>0</v>
      </c>
    </row>
    <row r="34" spans="1:15">
      <c r="A34" s="25" t="s">
        <v>354</v>
      </c>
      <c r="B34" s="25" t="s">
        <v>497</v>
      </c>
      <c r="C34" s="25" t="s">
        <v>498</v>
      </c>
      <c r="D34" s="25" t="s">
        <v>2</v>
      </c>
      <c r="E34" s="25" t="s">
        <v>499</v>
      </c>
      <c r="F34" s="25" t="s">
        <v>500</v>
      </c>
      <c r="G34" s="25" t="s">
        <v>501</v>
      </c>
      <c r="H34" s="26">
        <v>45383</v>
      </c>
      <c r="I34" s="25" t="s">
        <v>497</v>
      </c>
      <c r="J34" s="26">
        <v>45383</v>
      </c>
      <c r="K34" s="26">
        <v>45385</v>
      </c>
      <c r="L34" s="25">
        <v>1</v>
      </c>
      <c r="M34" s="25">
        <v>5</v>
      </c>
      <c r="N34" s="25">
        <v>111.3</v>
      </c>
      <c r="O34" s="25">
        <v>0</v>
      </c>
    </row>
    <row r="35" spans="1:15">
      <c r="A35" s="23" t="s">
        <v>354</v>
      </c>
      <c r="B35" s="23" t="s">
        <v>502</v>
      </c>
      <c r="C35" s="23" t="s">
        <v>503</v>
      </c>
      <c r="D35" s="23" t="s">
        <v>2</v>
      </c>
      <c r="E35" s="23" t="s">
        <v>302</v>
      </c>
      <c r="F35" s="23" t="s">
        <v>433</v>
      </c>
      <c r="G35" s="23" t="s">
        <v>504</v>
      </c>
      <c r="H35" s="24">
        <v>45383</v>
      </c>
      <c r="I35" s="23" t="s">
        <v>502</v>
      </c>
      <c r="J35" s="24">
        <v>45383</v>
      </c>
      <c r="K35" s="24">
        <v>45385</v>
      </c>
      <c r="L35" s="23">
        <v>1</v>
      </c>
      <c r="M35" s="23">
        <v>3</v>
      </c>
      <c r="N35" s="23">
        <v>110.44</v>
      </c>
      <c r="O35" s="23">
        <v>0</v>
      </c>
    </row>
    <row r="36" spans="1:15">
      <c r="A36" s="25" t="s">
        <v>354</v>
      </c>
      <c r="B36" s="25" t="s">
        <v>458</v>
      </c>
      <c r="C36" s="25" t="s">
        <v>505</v>
      </c>
      <c r="D36" s="25" t="s">
        <v>2</v>
      </c>
      <c r="E36" s="25" t="s">
        <v>506</v>
      </c>
      <c r="F36" s="25" t="s">
        <v>386</v>
      </c>
      <c r="G36" s="25" t="s">
        <v>507</v>
      </c>
      <c r="H36" s="26">
        <v>45383</v>
      </c>
      <c r="I36" s="25" t="s">
        <v>358</v>
      </c>
      <c r="J36" s="26">
        <v>45383</v>
      </c>
      <c r="K36" s="26">
        <v>45385</v>
      </c>
      <c r="L36" s="25">
        <v>1</v>
      </c>
      <c r="M36" s="25">
        <v>5</v>
      </c>
      <c r="N36" s="25">
        <v>109.75</v>
      </c>
      <c r="O36" s="25">
        <v>0</v>
      </c>
    </row>
    <row r="37" spans="1:15">
      <c r="A37" s="23" t="s">
        <v>354</v>
      </c>
      <c r="B37" s="23" t="s">
        <v>426</v>
      </c>
      <c r="C37" s="23" t="s">
        <v>508</v>
      </c>
      <c r="D37" s="23" t="s">
        <v>2</v>
      </c>
      <c r="E37" s="23" t="s">
        <v>302</v>
      </c>
      <c r="F37" s="23" t="s">
        <v>502</v>
      </c>
      <c r="G37" s="23" t="s">
        <v>509</v>
      </c>
      <c r="H37" s="24">
        <v>45383</v>
      </c>
      <c r="I37" s="23" t="s">
        <v>510</v>
      </c>
      <c r="J37" s="24">
        <v>45383</v>
      </c>
      <c r="K37" s="24">
        <v>45385</v>
      </c>
      <c r="L37" s="23">
        <v>1</v>
      </c>
      <c r="M37" s="23">
        <v>7</v>
      </c>
      <c r="N37" s="23">
        <v>108</v>
      </c>
      <c r="O37" s="23">
        <v>0</v>
      </c>
    </row>
    <row r="38" spans="1:15">
      <c r="A38" s="25" t="s">
        <v>354</v>
      </c>
      <c r="B38" s="25" t="s">
        <v>511</v>
      </c>
      <c r="C38" s="25" t="s">
        <v>512</v>
      </c>
      <c r="D38" s="25" t="s">
        <v>2</v>
      </c>
      <c r="E38" s="25" t="s">
        <v>506</v>
      </c>
      <c r="F38" s="25" t="s">
        <v>475</v>
      </c>
      <c r="G38" s="25" t="s">
        <v>513</v>
      </c>
      <c r="H38" s="26">
        <v>45383</v>
      </c>
      <c r="I38" s="25" t="s">
        <v>511</v>
      </c>
      <c r="J38" s="26">
        <v>45383</v>
      </c>
      <c r="K38" s="26">
        <v>45385</v>
      </c>
      <c r="L38" s="25">
        <v>1</v>
      </c>
      <c r="M38" s="25">
        <v>5</v>
      </c>
      <c r="N38" s="25">
        <v>105.12</v>
      </c>
      <c r="O38" s="25">
        <v>0</v>
      </c>
    </row>
    <row r="39" spans="1:15">
      <c r="A39" s="23" t="s">
        <v>354</v>
      </c>
      <c r="B39" s="23" t="s">
        <v>514</v>
      </c>
      <c r="C39" s="23" t="s">
        <v>515</v>
      </c>
      <c r="D39" s="23" t="s">
        <v>5</v>
      </c>
      <c r="E39" s="23" t="s">
        <v>425</v>
      </c>
      <c r="F39" s="23" t="s">
        <v>516</v>
      </c>
      <c r="G39" s="23" t="s">
        <v>517</v>
      </c>
      <c r="H39" s="24">
        <v>45383</v>
      </c>
      <c r="I39" s="23" t="s">
        <v>365</v>
      </c>
      <c r="J39" s="24">
        <v>45383</v>
      </c>
      <c r="K39" s="23" t="s">
        <v>365</v>
      </c>
      <c r="L39" s="23">
        <v>1</v>
      </c>
      <c r="M39" s="23">
        <v>1</v>
      </c>
      <c r="N39" s="23">
        <v>104.4</v>
      </c>
      <c r="O39" s="23">
        <v>19.440000000000001</v>
      </c>
    </row>
    <row r="40" spans="1:15">
      <c r="A40" s="25" t="s">
        <v>354</v>
      </c>
      <c r="B40" s="25" t="s">
        <v>518</v>
      </c>
      <c r="C40" s="25" t="s">
        <v>519</v>
      </c>
      <c r="D40" s="25" t="s">
        <v>2</v>
      </c>
      <c r="E40" s="25" t="s">
        <v>520</v>
      </c>
      <c r="F40" s="25" t="s">
        <v>391</v>
      </c>
      <c r="G40" s="25" t="s">
        <v>521</v>
      </c>
      <c r="H40" s="26">
        <v>45383</v>
      </c>
      <c r="I40" s="25" t="s">
        <v>365</v>
      </c>
      <c r="J40" s="26">
        <v>45383</v>
      </c>
      <c r="K40" s="25" t="s">
        <v>365</v>
      </c>
      <c r="L40" s="25">
        <v>1</v>
      </c>
      <c r="M40" s="25">
        <v>6</v>
      </c>
      <c r="N40" s="25">
        <v>102.32</v>
      </c>
      <c r="O40" s="25">
        <v>0</v>
      </c>
    </row>
    <row r="41" spans="1:15">
      <c r="A41" s="23" t="s">
        <v>354</v>
      </c>
      <c r="B41" s="23" t="s">
        <v>453</v>
      </c>
      <c r="C41" s="23" t="s">
        <v>522</v>
      </c>
      <c r="D41" s="23" t="s">
        <v>2</v>
      </c>
      <c r="E41" s="23" t="s">
        <v>523</v>
      </c>
      <c r="F41" s="23" t="s">
        <v>524</v>
      </c>
      <c r="G41" s="23" t="s">
        <v>525</v>
      </c>
      <c r="H41" s="24">
        <v>45383</v>
      </c>
      <c r="I41" s="23" t="s">
        <v>365</v>
      </c>
      <c r="J41" s="24">
        <v>45383</v>
      </c>
      <c r="K41" s="23" t="s">
        <v>365</v>
      </c>
      <c r="L41" s="23">
        <v>1</v>
      </c>
      <c r="M41" s="23">
        <v>2</v>
      </c>
      <c r="N41" s="23">
        <v>99.9</v>
      </c>
      <c r="O41" s="23">
        <v>0</v>
      </c>
    </row>
    <row r="42" spans="1:15">
      <c r="A42" s="25" t="s">
        <v>485</v>
      </c>
      <c r="B42" s="25" t="s">
        <v>364</v>
      </c>
      <c r="C42" s="25" t="s">
        <v>526</v>
      </c>
      <c r="D42" s="25" t="s">
        <v>2</v>
      </c>
      <c r="E42" s="25" t="s">
        <v>506</v>
      </c>
      <c r="F42" s="25" t="s">
        <v>527</v>
      </c>
      <c r="G42" s="25" t="s">
        <v>330</v>
      </c>
      <c r="H42" s="26">
        <v>45383</v>
      </c>
      <c r="I42" s="25" t="s">
        <v>528</v>
      </c>
      <c r="J42" s="26">
        <v>45383</v>
      </c>
      <c r="K42" s="26">
        <v>45384</v>
      </c>
      <c r="L42" s="25">
        <v>1</v>
      </c>
      <c r="M42" s="25">
        <v>1</v>
      </c>
      <c r="N42" s="25">
        <v>84.94</v>
      </c>
      <c r="O42" s="25">
        <v>0</v>
      </c>
    </row>
    <row r="43" spans="1:15">
      <c r="A43" s="23" t="s">
        <v>485</v>
      </c>
      <c r="B43" s="23" t="s">
        <v>529</v>
      </c>
      <c r="C43" s="23" t="s">
        <v>305</v>
      </c>
      <c r="D43" s="23" t="s">
        <v>6</v>
      </c>
      <c r="E43" s="23" t="s">
        <v>530</v>
      </c>
      <c r="F43" s="23" t="s">
        <v>531</v>
      </c>
      <c r="G43" s="23" t="s">
        <v>321</v>
      </c>
      <c r="H43" s="24">
        <v>45383</v>
      </c>
      <c r="I43" s="23" t="s">
        <v>532</v>
      </c>
      <c r="J43" s="24">
        <v>45383</v>
      </c>
      <c r="K43" s="24">
        <v>45383</v>
      </c>
      <c r="L43" s="23">
        <v>1</v>
      </c>
      <c r="M43" s="23">
        <v>4</v>
      </c>
      <c r="N43" s="23">
        <v>82.8</v>
      </c>
      <c r="O43" s="23">
        <v>0</v>
      </c>
    </row>
    <row r="44" spans="1:15">
      <c r="A44" s="25" t="s">
        <v>354</v>
      </c>
      <c r="B44" s="25" t="s">
        <v>533</v>
      </c>
      <c r="C44" s="25" t="s">
        <v>534</v>
      </c>
      <c r="D44" s="25" t="s">
        <v>2</v>
      </c>
      <c r="E44" s="25" t="s">
        <v>302</v>
      </c>
      <c r="F44" s="25" t="s">
        <v>490</v>
      </c>
      <c r="G44" s="25" t="s">
        <v>535</v>
      </c>
      <c r="H44" s="26">
        <v>45383</v>
      </c>
      <c r="I44" s="25" t="s">
        <v>365</v>
      </c>
      <c r="J44" s="26">
        <v>45383</v>
      </c>
      <c r="K44" s="25" t="s">
        <v>365</v>
      </c>
      <c r="L44" s="25">
        <v>1</v>
      </c>
      <c r="M44" s="25">
        <v>6</v>
      </c>
      <c r="N44" s="25">
        <v>81.42</v>
      </c>
      <c r="O44" s="25">
        <v>0</v>
      </c>
    </row>
    <row r="45" spans="1:15">
      <c r="A45" s="23" t="s">
        <v>485</v>
      </c>
      <c r="B45" s="23" t="s">
        <v>528</v>
      </c>
      <c r="C45" s="23" t="s">
        <v>536</v>
      </c>
      <c r="D45" s="23" t="s">
        <v>13</v>
      </c>
      <c r="E45" s="23" t="s">
        <v>537</v>
      </c>
      <c r="F45" s="23" t="s">
        <v>382</v>
      </c>
      <c r="G45" s="23" t="s">
        <v>328</v>
      </c>
      <c r="H45" s="24">
        <v>45383</v>
      </c>
      <c r="I45" s="23" t="s">
        <v>423</v>
      </c>
      <c r="J45" s="24">
        <v>45383</v>
      </c>
      <c r="K45" s="24">
        <v>45383</v>
      </c>
      <c r="L45" s="23">
        <v>1</v>
      </c>
      <c r="M45" s="23">
        <v>1</v>
      </c>
      <c r="N45" s="23">
        <v>79.900000000000006</v>
      </c>
      <c r="O45" s="23">
        <v>0</v>
      </c>
    </row>
    <row r="46" spans="1:15">
      <c r="A46" s="25" t="s">
        <v>354</v>
      </c>
      <c r="B46" s="25" t="s">
        <v>483</v>
      </c>
      <c r="C46" s="25" t="s">
        <v>538</v>
      </c>
      <c r="D46" s="25" t="s">
        <v>11</v>
      </c>
      <c r="E46" s="25" t="s">
        <v>539</v>
      </c>
      <c r="F46" s="25" t="s">
        <v>540</v>
      </c>
      <c r="G46" s="25" t="s">
        <v>541</v>
      </c>
      <c r="H46" s="26">
        <v>45383</v>
      </c>
      <c r="I46" s="25" t="s">
        <v>365</v>
      </c>
      <c r="J46" s="26">
        <v>45383</v>
      </c>
      <c r="K46" s="25" t="s">
        <v>365</v>
      </c>
      <c r="L46" s="25">
        <v>1</v>
      </c>
      <c r="M46" s="25">
        <v>4</v>
      </c>
      <c r="N46" s="25">
        <v>73.510000000000005</v>
      </c>
      <c r="O46" s="25">
        <v>25.67</v>
      </c>
    </row>
    <row r="47" spans="1:15">
      <c r="A47" s="23" t="s">
        <v>354</v>
      </c>
      <c r="B47" s="23" t="s">
        <v>393</v>
      </c>
      <c r="C47" s="23" t="s">
        <v>542</v>
      </c>
      <c r="D47" s="23" t="s">
        <v>2</v>
      </c>
      <c r="E47" s="23" t="s">
        <v>543</v>
      </c>
      <c r="F47" s="23" t="s">
        <v>377</v>
      </c>
      <c r="G47" s="23" t="s">
        <v>544</v>
      </c>
      <c r="H47" s="24">
        <v>45383</v>
      </c>
      <c r="I47" s="23" t="s">
        <v>365</v>
      </c>
      <c r="J47" s="24">
        <v>45383</v>
      </c>
      <c r="K47" s="23" t="s">
        <v>365</v>
      </c>
      <c r="L47" s="23">
        <v>1</v>
      </c>
      <c r="M47" s="23">
        <v>4</v>
      </c>
      <c r="N47" s="23">
        <v>72.48</v>
      </c>
      <c r="O47" s="23">
        <v>0</v>
      </c>
    </row>
    <row r="48" spans="1:15">
      <c r="A48" s="25" t="s">
        <v>354</v>
      </c>
      <c r="B48" s="25" t="s">
        <v>360</v>
      </c>
      <c r="C48" s="25" t="s">
        <v>545</v>
      </c>
      <c r="D48" s="25" t="s">
        <v>6</v>
      </c>
      <c r="E48" s="25" t="s">
        <v>546</v>
      </c>
      <c r="F48" s="25" t="s">
        <v>470</v>
      </c>
      <c r="G48" s="25" t="s">
        <v>547</v>
      </c>
      <c r="H48" s="26">
        <v>45383</v>
      </c>
      <c r="I48" s="25" t="s">
        <v>402</v>
      </c>
      <c r="J48" s="26">
        <v>45383</v>
      </c>
      <c r="K48" s="26">
        <v>45385</v>
      </c>
      <c r="L48" s="25">
        <v>1</v>
      </c>
      <c r="M48" s="25">
        <v>5</v>
      </c>
      <c r="N48" s="25">
        <v>66.73</v>
      </c>
      <c r="O48" s="25">
        <v>0</v>
      </c>
    </row>
    <row r="49" spans="1:15">
      <c r="A49" s="23" t="s">
        <v>354</v>
      </c>
      <c r="B49" s="23" t="s">
        <v>449</v>
      </c>
      <c r="C49" s="23" t="s">
        <v>548</v>
      </c>
      <c r="D49" s="23" t="s">
        <v>8</v>
      </c>
      <c r="E49" s="23" t="s">
        <v>549</v>
      </c>
      <c r="F49" s="23" t="s">
        <v>465</v>
      </c>
      <c r="G49" s="23" t="s">
        <v>550</v>
      </c>
      <c r="H49" s="24">
        <v>45383</v>
      </c>
      <c r="I49" s="23" t="s">
        <v>365</v>
      </c>
      <c r="J49" s="24">
        <v>45383</v>
      </c>
      <c r="K49" s="23" t="s">
        <v>365</v>
      </c>
      <c r="L49" s="23">
        <v>1</v>
      </c>
      <c r="M49" s="23">
        <v>2</v>
      </c>
      <c r="N49" s="23">
        <v>66.400000000000006</v>
      </c>
      <c r="O49" s="23">
        <v>0</v>
      </c>
    </row>
    <row r="50" spans="1:15">
      <c r="A50" s="25" t="s">
        <v>354</v>
      </c>
      <c r="B50" s="25" t="s">
        <v>433</v>
      </c>
      <c r="C50" s="25" t="s">
        <v>551</v>
      </c>
      <c r="D50" s="25" t="s">
        <v>5</v>
      </c>
      <c r="E50" s="25" t="s">
        <v>552</v>
      </c>
      <c r="F50" s="25" t="s">
        <v>553</v>
      </c>
      <c r="G50" s="25" t="s">
        <v>554</v>
      </c>
      <c r="H50" s="26">
        <v>45383</v>
      </c>
      <c r="I50" s="25" t="s">
        <v>470</v>
      </c>
      <c r="J50" s="26">
        <v>45383</v>
      </c>
      <c r="K50" s="26">
        <v>45385</v>
      </c>
      <c r="L50" s="25">
        <v>1</v>
      </c>
      <c r="M50" s="25">
        <v>6</v>
      </c>
      <c r="N50" s="25">
        <v>62.7</v>
      </c>
      <c r="O50" s="25">
        <v>0</v>
      </c>
    </row>
    <row r="51" spans="1:15">
      <c r="A51" s="23" t="s">
        <v>354</v>
      </c>
      <c r="B51" s="23" t="s">
        <v>555</v>
      </c>
      <c r="C51" s="23" t="s">
        <v>556</v>
      </c>
      <c r="D51" s="23" t="s">
        <v>13</v>
      </c>
      <c r="E51" s="23" t="s">
        <v>537</v>
      </c>
      <c r="F51" s="23" t="s">
        <v>355</v>
      </c>
      <c r="G51" s="23" t="s">
        <v>557</v>
      </c>
      <c r="H51" s="24">
        <v>45383</v>
      </c>
      <c r="I51" s="23" t="s">
        <v>555</v>
      </c>
      <c r="J51" s="24">
        <v>45383</v>
      </c>
      <c r="K51" s="24">
        <v>45385</v>
      </c>
      <c r="L51" s="23">
        <v>1</v>
      </c>
      <c r="M51" s="23">
        <v>2</v>
      </c>
      <c r="N51" s="23">
        <v>61.65</v>
      </c>
      <c r="O51" s="23">
        <v>0</v>
      </c>
    </row>
    <row r="52" spans="1:15">
      <c r="A52" s="25" t="s">
        <v>354</v>
      </c>
      <c r="B52" s="25" t="s">
        <v>558</v>
      </c>
      <c r="C52" s="25" t="s">
        <v>559</v>
      </c>
      <c r="D52" s="25" t="s">
        <v>8</v>
      </c>
      <c r="E52" s="25" t="s">
        <v>560</v>
      </c>
      <c r="F52" s="25" t="s">
        <v>561</v>
      </c>
      <c r="G52" s="25" t="s">
        <v>562</v>
      </c>
      <c r="H52" s="26">
        <v>45383</v>
      </c>
      <c r="I52" s="25" t="s">
        <v>365</v>
      </c>
      <c r="J52" s="26">
        <v>45383</v>
      </c>
      <c r="K52" s="25" t="s">
        <v>365</v>
      </c>
      <c r="L52" s="25">
        <v>1</v>
      </c>
      <c r="M52" s="25">
        <v>3</v>
      </c>
      <c r="N52" s="25">
        <v>61.6</v>
      </c>
      <c r="O52" s="25">
        <v>0</v>
      </c>
    </row>
    <row r="53" spans="1:15">
      <c r="A53" s="23" t="s">
        <v>354</v>
      </c>
      <c r="B53" s="23" t="s">
        <v>500</v>
      </c>
      <c r="C53" s="23" t="s">
        <v>563</v>
      </c>
      <c r="D53" s="23" t="s">
        <v>2</v>
      </c>
      <c r="E53" s="23" t="s">
        <v>564</v>
      </c>
      <c r="F53" s="23" t="s">
        <v>565</v>
      </c>
      <c r="G53" s="23" t="s">
        <v>566</v>
      </c>
      <c r="H53" s="24">
        <v>45383</v>
      </c>
      <c r="I53" s="23" t="s">
        <v>553</v>
      </c>
      <c r="J53" s="24">
        <v>45383</v>
      </c>
      <c r="K53" s="24">
        <v>45385</v>
      </c>
      <c r="L53" s="23">
        <v>1</v>
      </c>
      <c r="M53" s="23">
        <v>5</v>
      </c>
      <c r="N53" s="23">
        <v>61.25</v>
      </c>
      <c r="O53" s="23">
        <v>0</v>
      </c>
    </row>
    <row r="54" spans="1:15">
      <c r="A54" s="25" t="s">
        <v>354</v>
      </c>
      <c r="B54" s="25" t="s">
        <v>567</v>
      </c>
      <c r="C54" s="25" t="s">
        <v>568</v>
      </c>
      <c r="D54" s="25" t="s">
        <v>2</v>
      </c>
      <c r="E54" s="25" t="s">
        <v>569</v>
      </c>
      <c r="F54" s="25" t="s">
        <v>570</v>
      </c>
      <c r="G54" s="25" t="s">
        <v>571</v>
      </c>
      <c r="H54" s="26">
        <v>45383</v>
      </c>
      <c r="I54" s="25" t="s">
        <v>365</v>
      </c>
      <c r="J54" s="26">
        <v>45383</v>
      </c>
      <c r="K54" s="25" t="s">
        <v>365</v>
      </c>
      <c r="L54" s="25">
        <v>1</v>
      </c>
      <c r="M54" s="25">
        <v>3</v>
      </c>
      <c r="N54" s="25">
        <v>60.66</v>
      </c>
      <c r="O54" s="25">
        <v>0</v>
      </c>
    </row>
    <row r="55" spans="1:15">
      <c r="A55" s="23" t="s">
        <v>354</v>
      </c>
      <c r="B55" s="23" t="s">
        <v>572</v>
      </c>
      <c r="C55" s="23" t="s">
        <v>573</v>
      </c>
      <c r="D55" s="23" t="s">
        <v>5</v>
      </c>
      <c r="E55" s="23" t="s">
        <v>425</v>
      </c>
      <c r="F55" s="23" t="s">
        <v>574</v>
      </c>
      <c r="G55" s="23" t="s">
        <v>575</v>
      </c>
      <c r="H55" s="24">
        <v>45383</v>
      </c>
      <c r="I55" s="23" t="s">
        <v>456</v>
      </c>
      <c r="J55" s="24">
        <v>45383</v>
      </c>
      <c r="K55" s="24">
        <v>45385</v>
      </c>
      <c r="L55" s="23">
        <v>1</v>
      </c>
      <c r="M55" s="23">
        <v>4</v>
      </c>
      <c r="N55" s="23">
        <v>59.8</v>
      </c>
      <c r="O55" s="23">
        <v>0</v>
      </c>
    </row>
    <row r="56" spans="1:15">
      <c r="A56" s="25" t="s">
        <v>354</v>
      </c>
      <c r="B56" s="25" t="s">
        <v>473</v>
      </c>
      <c r="C56" s="25" t="s">
        <v>576</v>
      </c>
      <c r="D56" s="25" t="s">
        <v>2</v>
      </c>
      <c r="E56" s="25" t="s">
        <v>302</v>
      </c>
      <c r="F56" s="25" t="s">
        <v>518</v>
      </c>
      <c r="G56" s="25" t="s">
        <v>577</v>
      </c>
      <c r="H56" s="26">
        <v>45383</v>
      </c>
      <c r="I56" s="25" t="s">
        <v>365</v>
      </c>
      <c r="J56" s="26">
        <v>45383</v>
      </c>
      <c r="K56" s="25" t="s">
        <v>365</v>
      </c>
      <c r="L56" s="25">
        <v>1</v>
      </c>
      <c r="M56" s="25">
        <v>4</v>
      </c>
      <c r="N56" s="25">
        <v>59.8</v>
      </c>
      <c r="O56" s="25">
        <v>0</v>
      </c>
    </row>
    <row r="57" spans="1:15">
      <c r="A57" s="23" t="s">
        <v>354</v>
      </c>
      <c r="B57" s="23" t="s">
        <v>578</v>
      </c>
      <c r="C57" s="23" t="s">
        <v>579</v>
      </c>
      <c r="D57" s="23" t="s">
        <v>7</v>
      </c>
      <c r="E57" s="23" t="s">
        <v>388</v>
      </c>
      <c r="F57" s="23" t="s">
        <v>443</v>
      </c>
      <c r="G57" s="23" t="s">
        <v>580</v>
      </c>
      <c r="H57" s="24">
        <v>45383</v>
      </c>
      <c r="I57" s="23" t="s">
        <v>365</v>
      </c>
      <c r="J57" s="24">
        <v>45383</v>
      </c>
      <c r="K57" s="23" t="s">
        <v>365</v>
      </c>
      <c r="L57" s="23">
        <v>1</v>
      </c>
      <c r="M57" s="23">
        <v>2</v>
      </c>
      <c r="N57" s="23">
        <v>59.76</v>
      </c>
      <c r="O57" s="23">
        <v>0</v>
      </c>
    </row>
    <row r="58" spans="1:15">
      <c r="A58" s="25" t="s">
        <v>354</v>
      </c>
      <c r="B58" s="25" t="s">
        <v>581</v>
      </c>
      <c r="C58" s="25" t="s">
        <v>582</v>
      </c>
      <c r="D58" s="25" t="s">
        <v>9</v>
      </c>
      <c r="E58" s="25" t="s">
        <v>583</v>
      </c>
      <c r="F58" s="25" t="s">
        <v>439</v>
      </c>
      <c r="G58" s="25" t="s">
        <v>584</v>
      </c>
      <c r="H58" s="26">
        <v>45383</v>
      </c>
      <c r="I58" s="25" t="s">
        <v>581</v>
      </c>
      <c r="J58" s="26">
        <v>45383</v>
      </c>
      <c r="K58" s="26">
        <v>45385</v>
      </c>
      <c r="L58" s="25">
        <v>1</v>
      </c>
      <c r="M58" s="25">
        <v>4</v>
      </c>
      <c r="N58" s="25">
        <v>59.75</v>
      </c>
      <c r="O58" s="25">
        <v>0</v>
      </c>
    </row>
    <row r="59" spans="1:15">
      <c r="A59" s="23" t="s">
        <v>354</v>
      </c>
      <c r="B59" s="23" t="s">
        <v>495</v>
      </c>
      <c r="C59" s="23" t="s">
        <v>585</v>
      </c>
      <c r="D59" s="23" t="s">
        <v>7</v>
      </c>
      <c r="E59" s="23" t="s">
        <v>586</v>
      </c>
      <c r="F59" s="23" t="s">
        <v>480</v>
      </c>
      <c r="G59" s="23" t="s">
        <v>587</v>
      </c>
      <c r="H59" s="24">
        <v>45383</v>
      </c>
      <c r="I59" s="23" t="s">
        <v>365</v>
      </c>
      <c r="J59" s="24">
        <v>45383</v>
      </c>
      <c r="K59" s="23" t="s">
        <v>365</v>
      </c>
      <c r="L59" s="23">
        <v>1</v>
      </c>
      <c r="M59" s="23">
        <v>4</v>
      </c>
      <c r="N59" s="23">
        <v>59.18</v>
      </c>
      <c r="O59" s="23">
        <v>0</v>
      </c>
    </row>
    <row r="60" spans="1:15">
      <c r="A60" s="25" t="s">
        <v>354</v>
      </c>
      <c r="B60" s="25" t="s">
        <v>553</v>
      </c>
      <c r="C60" s="25" t="s">
        <v>588</v>
      </c>
      <c r="D60" s="25" t="s">
        <v>14</v>
      </c>
      <c r="E60" s="25" t="s">
        <v>589</v>
      </c>
      <c r="F60" s="25" t="s">
        <v>590</v>
      </c>
      <c r="G60" s="25" t="s">
        <v>591</v>
      </c>
      <c r="H60" s="26">
        <v>45383</v>
      </c>
      <c r="I60" s="25" t="s">
        <v>408</v>
      </c>
      <c r="J60" s="26">
        <v>45383</v>
      </c>
      <c r="K60" s="26">
        <v>45385</v>
      </c>
      <c r="L60" s="25">
        <v>1</v>
      </c>
      <c r="M60" s="25">
        <v>2</v>
      </c>
      <c r="N60" s="25">
        <v>58.1</v>
      </c>
      <c r="O60" s="25">
        <v>0</v>
      </c>
    </row>
    <row r="61" spans="1:15">
      <c r="A61" s="23" t="s">
        <v>354</v>
      </c>
      <c r="B61" s="23" t="s">
        <v>592</v>
      </c>
      <c r="C61" s="23" t="s">
        <v>593</v>
      </c>
      <c r="D61" s="23" t="s">
        <v>6</v>
      </c>
      <c r="E61" s="23" t="s">
        <v>594</v>
      </c>
      <c r="F61" s="23" t="s">
        <v>376</v>
      </c>
      <c r="G61" s="23" t="s">
        <v>595</v>
      </c>
      <c r="H61" s="24">
        <v>45383</v>
      </c>
      <c r="I61" s="23" t="s">
        <v>592</v>
      </c>
      <c r="J61" s="24">
        <v>45383</v>
      </c>
      <c r="K61" s="24">
        <v>45385</v>
      </c>
      <c r="L61" s="23">
        <v>1</v>
      </c>
      <c r="M61" s="23">
        <v>3</v>
      </c>
      <c r="N61" s="23">
        <v>58.05</v>
      </c>
      <c r="O61" s="23">
        <v>0</v>
      </c>
    </row>
    <row r="62" spans="1:15">
      <c r="A62" s="25" t="s">
        <v>354</v>
      </c>
      <c r="B62" s="25" t="s">
        <v>596</v>
      </c>
      <c r="C62" s="25" t="s">
        <v>597</v>
      </c>
      <c r="D62" s="25" t="s">
        <v>2</v>
      </c>
      <c r="E62" s="25" t="s">
        <v>598</v>
      </c>
      <c r="F62" s="25" t="s">
        <v>514</v>
      </c>
      <c r="G62" s="25" t="s">
        <v>599</v>
      </c>
      <c r="H62" s="26">
        <v>45383</v>
      </c>
      <c r="I62" s="25" t="s">
        <v>365</v>
      </c>
      <c r="J62" s="26">
        <v>45383</v>
      </c>
      <c r="K62" s="25" t="s">
        <v>365</v>
      </c>
      <c r="L62" s="25">
        <v>1</v>
      </c>
      <c r="M62" s="25">
        <v>4</v>
      </c>
      <c r="N62" s="25">
        <v>56.8</v>
      </c>
      <c r="O62" s="25">
        <v>0</v>
      </c>
    </row>
    <row r="63" spans="1:15">
      <c r="A63" s="23" t="s">
        <v>354</v>
      </c>
      <c r="B63" s="23" t="s">
        <v>600</v>
      </c>
      <c r="C63" s="23" t="s">
        <v>601</v>
      </c>
      <c r="D63" s="23" t="s">
        <v>11</v>
      </c>
      <c r="E63" s="23" t="s">
        <v>602</v>
      </c>
      <c r="F63" s="23" t="s">
        <v>497</v>
      </c>
      <c r="G63" s="23" t="s">
        <v>603</v>
      </c>
      <c r="H63" s="24">
        <v>45383</v>
      </c>
      <c r="I63" s="23" t="s">
        <v>600</v>
      </c>
      <c r="J63" s="24">
        <v>45383</v>
      </c>
      <c r="K63" s="24">
        <v>45385</v>
      </c>
      <c r="L63" s="23">
        <v>1</v>
      </c>
      <c r="M63" s="23">
        <v>4</v>
      </c>
      <c r="N63" s="23">
        <v>54.91</v>
      </c>
      <c r="O63" s="23">
        <v>0</v>
      </c>
    </row>
    <row r="64" spans="1:15">
      <c r="A64" s="25" t="s">
        <v>354</v>
      </c>
      <c r="B64" s="25" t="s">
        <v>384</v>
      </c>
      <c r="C64" s="25" t="s">
        <v>604</v>
      </c>
      <c r="D64" s="25" t="s">
        <v>2</v>
      </c>
      <c r="E64" s="25" t="s">
        <v>405</v>
      </c>
      <c r="F64" s="25" t="s">
        <v>458</v>
      </c>
      <c r="G64" s="25" t="s">
        <v>605</v>
      </c>
      <c r="H64" s="26">
        <v>45383</v>
      </c>
      <c r="I64" s="25" t="s">
        <v>439</v>
      </c>
      <c r="J64" s="26">
        <v>45383</v>
      </c>
      <c r="K64" s="26">
        <v>45385</v>
      </c>
      <c r="L64" s="25">
        <v>1</v>
      </c>
      <c r="M64" s="25">
        <v>4</v>
      </c>
      <c r="N64" s="25">
        <v>53.3</v>
      </c>
      <c r="O64" s="25">
        <v>0</v>
      </c>
    </row>
    <row r="65" spans="1:15">
      <c r="A65" s="23" t="s">
        <v>354</v>
      </c>
      <c r="B65" s="23" t="s">
        <v>431</v>
      </c>
      <c r="C65" s="23" t="s">
        <v>606</v>
      </c>
      <c r="D65" s="23" t="s">
        <v>9</v>
      </c>
      <c r="E65" s="23" t="s">
        <v>607</v>
      </c>
      <c r="F65" s="23" t="s">
        <v>596</v>
      </c>
      <c r="G65" s="23" t="s">
        <v>608</v>
      </c>
      <c r="H65" s="24">
        <v>45383</v>
      </c>
      <c r="I65" s="23" t="s">
        <v>365</v>
      </c>
      <c r="J65" s="24">
        <v>45383</v>
      </c>
      <c r="K65" s="23" t="s">
        <v>365</v>
      </c>
      <c r="L65" s="23">
        <v>1</v>
      </c>
      <c r="M65" s="23">
        <v>4</v>
      </c>
      <c r="N65" s="23">
        <v>50.8</v>
      </c>
      <c r="O65" s="23">
        <v>24.21</v>
      </c>
    </row>
    <row r="66" spans="1:15">
      <c r="A66" s="25" t="s">
        <v>354</v>
      </c>
      <c r="B66" s="25" t="s">
        <v>561</v>
      </c>
      <c r="C66" s="25" t="s">
        <v>609</v>
      </c>
      <c r="D66" s="25" t="s">
        <v>2</v>
      </c>
      <c r="E66" s="25" t="s">
        <v>302</v>
      </c>
      <c r="F66" s="25" t="s">
        <v>395</v>
      </c>
      <c r="G66" s="25" t="s">
        <v>610</v>
      </c>
      <c r="H66" s="26">
        <v>45383</v>
      </c>
      <c r="I66" s="25" t="s">
        <v>365</v>
      </c>
      <c r="J66" s="26">
        <v>45383</v>
      </c>
      <c r="K66" s="25" t="s">
        <v>365</v>
      </c>
      <c r="L66" s="25">
        <v>1</v>
      </c>
      <c r="M66" s="25">
        <v>1</v>
      </c>
      <c r="N66" s="25">
        <v>49.95</v>
      </c>
      <c r="O66" s="25">
        <v>0</v>
      </c>
    </row>
    <row r="67" spans="1:15">
      <c r="A67" s="23" t="s">
        <v>354</v>
      </c>
      <c r="B67" s="23" t="s">
        <v>574</v>
      </c>
      <c r="C67" s="23" t="s">
        <v>611</v>
      </c>
      <c r="D67" s="23" t="s">
        <v>11</v>
      </c>
      <c r="E67" s="23" t="s">
        <v>612</v>
      </c>
      <c r="F67" s="23" t="s">
        <v>558</v>
      </c>
      <c r="G67" s="23" t="s">
        <v>613</v>
      </c>
      <c r="H67" s="24">
        <v>45383</v>
      </c>
      <c r="I67" s="23" t="s">
        <v>365</v>
      </c>
      <c r="J67" s="24">
        <v>45383</v>
      </c>
      <c r="K67" s="23" t="s">
        <v>365</v>
      </c>
      <c r="L67" s="23">
        <v>1</v>
      </c>
      <c r="M67" s="23">
        <v>2</v>
      </c>
      <c r="N67" s="23">
        <v>48.9</v>
      </c>
      <c r="O67" s="23">
        <v>26.16</v>
      </c>
    </row>
    <row r="68" spans="1:15">
      <c r="A68" s="25" t="s">
        <v>354</v>
      </c>
      <c r="B68" s="25" t="s">
        <v>614</v>
      </c>
      <c r="C68" s="25" t="s">
        <v>615</v>
      </c>
      <c r="D68" s="25" t="s">
        <v>5</v>
      </c>
      <c r="E68" s="25" t="s">
        <v>616</v>
      </c>
      <c r="F68" s="25" t="s">
        <v>581</v>
      </c>
      <c r="G68" s="25" t="s">
        <v>617</v>
      </c>
      <c r="H68" s="26">
        <v>45383</v>
      </c>
      <c r="I68" s="25" t="s">
        <v>614</v>
      </c>
      <c r="J68" s="26">
        <v>45383</v>
      </c>
      <c r="K68" s="26">
        <v>45385</v>
      </c>
      <c r="L68" s="25">
        <v>1</v>
      </c>
      <c r="M68" s="25">
        <v>3</v>
      </c>
      <c r="N68" s="25">
        <v>48.24</v>
      </c>
      <c r="O68" s="25">
        <v>38.08</v>
      </c>
    </row>
    <row r="69" spans="1:15">
      <c r="A69" s="23" t="s">
        <v>354</v>
      </c>
      <c r="B69" s="23" t="s">
        <v>402</v>
      </c>
      <c r="C69" s="23" t="s">
        <v>618</v>
      </c>
      <c r="D69" s="23" t="s">
        <v>2</v>
      </c>
      <c r="E69" s="23" t="s">
        <v>619</v>
      </c>
      <c r="F69" s="23" t="s">
        <v>408</v>
      </c>
      <c r="G69" s="23" t="s">
        <v>620</v>
      </c>
      <c r="H69" s="24">
        <v>45383</v>
      </c>
      <c r="I69" s="23" t="s">
        <v>572</v>
      </c>
      <c r="J69" s="24">
        <v>45383</v>
      </c>
      <c r="K69" s="24">
        <v>45385</v>
      </c>
      <c r="L69" s="23">
        <v>1</v>
      </c>
      <c r="M69" s="23">
        <v>1</v>
      </c>
      <c r="N69" s="23">
        <v>47.45</v>
      </c>
      <c r="O69" s="23">
        <v>19.32</v>
      </c>
    </row>
    <row r="70" spans="1:15">
      <c r="A70" s="25" t="s">
        <v>354</v>
      </c>
      <c r="B70" s="25" t="s">
        <v>510</v>
      </c>
      <c r="C70" s="25" t="s">
        <v>621</v>
      </c>
      <c r="D70" s="25" t="s">
        <v>2</v>
      </c>
      <c r="E70" s="25" t="s">
        <v>622</v>
      </c>
      <c r="F70" s="25" t="s">
        <v>592</v>
      </c>
      <c r="G70" s="25" t="s">
        <v>623</v>
      </c>
      <c r="H70" s="26">
        <v>45383</v>
      </c>
      <c r="I70" s="25" t="s">
        <v>426</v>
      </c>
      <c r="J70" s="26">
        <v>45383</v>
      </c>
      <c r="K70" s="26">
        <v>45385</v>
      </c>
      <c r="L70" s="25">
        <v>1</v>
      </c>
      <c r="M70" s="25">
        <v>1</v>
      </c>
      <c r="N70" s="25">
        <v>47.45</v>
      </c>
      <c r="O70" s="25">
        <v>20.8</v>
      </c>
    </row>
    <row r="71" spans="1:15">
      <c r="A71" s="23" t="s">
        <v>354</v>
      </c>
      <c r="B71" s="23" t="s">
        <v>624</v>
      </c>
      <c r="C71" s="23" t="s">
        <v>625</v>
      </c>
      <c r="D71" s="23" t="s">
        <v>8</v>
      </c>
      <c r="E71" s="23" t="s">
        <v>299</v>
      </c>
      <c r="F71" s="23" t="s">
        <v>371</v>
      </c>
      <c r="G71" s="23" t="s">
        <v>626</v>
      </c>
      <c r="H71" s="24">
        <v>45383</v>
      </c>
      <c r="I71" s="23" t="s">
        <v>365</v>
      </c>
      <c r="J71" s="24">
        <v>45383</v>
      </c>
      <c r="K71" s="23" t="s">
        <v>365</v>
      </c>
      <c r="L71" s="23">
        <v>1</v>
      </c>
      <c r="M71" s="23">
        <v>3</v>
      </c>
      <c r="N71" s="23">
        <v>47.35</v>
      </c>
      <c r="O71" s="23">
        <v>17.61</v>
      </c>
    </row>
    <row r="72" spans="1:15">
      <c r="A72" s="25" t="s">
        <v>354</v>
      </c>
      <c r="B72" s="25" t="s">
        <v>524</v>
      </c>
      <c r="C72" s="25" t="s">
        <v>627</v>
      </c>
      <c r="D72" s="25" t="s">
        <v>14</v>
      </c>
      <c r="E72" s="25" t="s">
        <v>589</v>
      </c>
      <c r="F72" s="25" t="s">
        <v>417</v>
      </c>
      <c r="G72" s="25" t="s">
        <v>628</v>
      </c>
      <c r="H72" s="26">
        <v>45383</v>
      </c>
      <c r="I72" s="25" t="s">
        <v>365</v>
      </c>
      <c r="J72" s="26">
        <v>45383</v>
      </c>
      <c r="K72" s="25" t="s">
        <v>365</v>
      </c>
      <c r="L72" s="25">
        <v>1</v>
      </c>
      <c r="M72" s="25">
        <v>3</v>
      </c>
      <c r="N72" s="25">
        <v>44.85</v>
      </c>
      <c r="O72" s="25">
        <v>24.17</v>
      </c>
    </row>
    <row r="73" spans="1:15">
      <c r="A73" s="23" t="s">
        <v>629</v>
      </c>
      <c r="B73" s="23" t="s">
        <v>630</v>
      </c>
      <c r="C73" s="23" t="s">
        <v>631</v>
      </c>
      <c r="D73" s="23" t="s">
        <v>8</v>
      </c>
      <c r="E73" s="23" t="s">
        <v>632</v>
      </c>
      <c r="F73" s="23" t="s">
        <v>600</v>
      </c>
      <c r="G73" s="23" t="s">
        <v>326</v>
      </c>
      <c r="H73" s="24">
        <v>45383</v>
      </c>
      <c r="I73" s="23" t="s">
        <v>633</v>
      </c>
      <c r="J73" s="24">
        <v>45383</v>
      </c>
      <c r="K73" s="24">
        <v>45383</v>
      </c>
      <c r="L73" s="23">
        <v>1</v>
      </c>
      <c r="M73" s="23">
        <v>1</v>
      </c>
      <c r="N73" s="23">
        <v>39.99</v>
      </c>
      <c r="O73" s="23">
        <v>21.33</v>
      </c>
    </row>
    <row r="74" spans="1:15">
      <c r="A74" s="25" t="s">
        <v>354</v>
      </c>
      <c r="B74" s="25" t="s">
        <v>445</v>
      </c>
      <c r="C74" s="25" t="s">
        <v>634</v>
      </c>
      <c r="D74" s="25" t="s">
        <v>8</v>
      </c>
      <c r="E74" s="25" t="s">
        <v>549</v>
      </c>
      <c r="F74" s="25" t="s">
        <v>635</v>
      </c>
      <c r="G74" s="25" t="s">
        <v>636</v>
      </c>
      <c r="H74" s="26">
        <v>45383</v>
      </c>
      <c r="I74" s="25" t="s">
        <v>365</v>
      </c>
      <c r="J74" s="26">
        <v>45383</v>
      </c>
      <c r="K74" s="25" t="s">
        <v>365</v>
      </c>
      <c r="L74" s="25">
        <v>1</v>
      </c>
      <c r="M74" s="25">
        <v>4</v>
      </c>
      <c r="N74" s="25">
        <v>39.72</v>
      </c>
      <c r="O74" s="25">
        <v>19.62</v>
      </c>
    </row>
    <row r="75" spans="1:15">
      <c r="A75" s="23" t="s">
        <v>422</v>
      </c>
      <c r="B75" s="23" t="s">
        <v>531</v>
      </c>
      <c r="C75" s="23" t="s">
        <v>637</v>
      </c>
      <c r="D75" s="23" t="s">
        <v>5</v>
      </c>
      <c r="E75" s="23" t="s">
        <v>425</v>
      </c>
      <c r="F75" s="23" t="s">
        <v>511</v>
      </c>
      <c r="G75" s="23" t="s">
        <v>329</v>
      </c>
      <c r="H75" s="24">
        <v>45383</v>
      </c>
      <c r="I75" s="23" t="s">
        <v>486</v>
      </c>
      <c r="J75" s="24">
        <v>45383</v>
      </c>
      <c r="K75" s="24">
        <v>45384</v>
      </c>
      <c r="L75" s="23">
        <v>1</v>
      </c>
      <c r="M75" s="23">
        <v>1</v>
      </c>
      <c r="N75" s="23">
        <v>34.19</v>
      </c>
      <c r="O75" s="23">
        <v>0</v>
      </c>
    </row>
    <row r="76" spans="1:15">
      <c r="A76" s="25" t="s">
        <v>422</v>
      </c>
      <c r="B76" s="25" t="s">
        <v>532</v>
      </c>
      <c r="C76" s="25" t="s">
        <v>638</v>
      </c>
      <c r="D76" s="25" t="s">
        <v>8</v>
      </c>
      <c r="E76" s="25" t="s">
        <v>639</v>
      </c>
      <c r="F76" s="25" t="s">
        <v>459</v>
      </c>
      <c r="G76" s="25" t="s">
        <v>324</v>
      </c>
      <c r="H76" s="26">
        <v>45383</v>
      </c>
      <c r="I76" s="25" t="s">
        <v>640</v>
      </c>
      <c r="J76" s="26">
        <v>45383</v>
      </c>
      <c r="K76" s="26">
        <v>45383</v>
      </c>
      <c r="L76" s="25">
        <v>1</v>
      </c>
      <c r="M76" s="25">
        <v>1</v>
      </c>
      <c r="N76" s="25">
        <v>34.19</v>
      </c>
      <c r="O76" s="25">
        <v>0</v>
      </c>
    </row>
    <row r="77" spans="1:15">
      <c r="A77" s="23" t="s">
        <v>422</v>
      </c>
      <c r="B77" s="23" t="s">
        <v>633</v>
      </c>
      <c r="C77" s="23" t="s">
        <v>641</v>
      </c>
      <c r="D77" s="23" t="s">
        <v>9</v>
      </c>
      <c r="E77" s="23" t="s">
        <v>642</v>
      </c>
      <c r="F77" s="23" t="s">
        <v>510</v>
      </c>
      <c r="G77" s="23" t="s">
        <v>322</v>
      </c>
      <c r="H77" s="24">
        <v>45383</v>
      </c>
      <c r="I77" s="23" t="s">
        <v>630</v>
      </c>
      <c r="J77" s="24">
        <v>45383</v>
      </c>
      <c r="K77" s="24">
        <v>45383</v>
      </c>
      <c r="L77" s="23">
        <v>1</v>
      </c>
      <c r="M77" s="23">
        <v>1</v>
      </c>
      <c r="N77" s="23">
        <v>34.19</v>
      </c>
      <c r="O77" s="23">
        <v>0</v>
      </c>
    </row>
    <row r="78" spans="1:15">
      <c r="A78" s="25" t="s">
        <v>354</v>
      </c>
      <c r="B78" s="25" t="s">
        <v>565</v>
      </c>
      <c r="C78" s="25" t="s">
        <v>643</v>
      </c>
      <c r="D78" s="25" t="s">
        <v>2</v>
      </c>
      <c r="E78" s="25" t="s">
        <v>644</v>
      </c>
      <c r="F78" s="25" t="s">
        <v>533</v>
      </c>
      <c r="G78" s="25" t="s">
        <v>645</v>
      </c>
      <c r="H78" s="26">
        <v>45383</v>
      </c>
      <c r="I78" s="25" t="s">
        <v>365</v>
      </c>
      <c r="J78" s="26">
        <v>45383</v>
      </c>
      <c r="K78" s="25" t="s">
        <v>365</v>
      </c>
      <c r="L78" s="25">
        <v>1</v>
      </c>
      <c r="M78" s="25">
        <v>2</v>
      </c>
      <c r="N78" s="25">
        <v>33.159999999999997</v>
      </c>
      <c r="O78" s="25">
        <v>22.24</v>
      </c>
    </row>
    <row r="79" spans="1:15">
      <c r="A79" s="23" t="s">
        <v>646</v>
      </c>
      <c r="B79" s="23" t="s">
        <v>640</v>
      </c>
      <c r="C79" s="23" t="s">
        <v>647</v>
      </c>
      <c r="D79" s="23" t="s">
        <v>7</v>
      </c>
      <c r="E79" s="23" t="s">
        <v>388</v>
      </c>
      <c r="F79" s="23" t="s">
        <v>528</v>
      </c>
      <c r="G79" s="23" t="s">
        <v>320</v>
      </c>
      <c r="H79" s="24">
        <v>45383</v>
      </c>
      <c r="I79" s="23" t="s">
        <v>648</v>
      </c>
      <c r="J79" s="24">
        <v>45383</v>
      </c>
      <c r="K79" s="24">
        <v>45383</v>
      </c>
      <c r="L79" s="23">
        <v>1</v>
      </c>
      <c r="M79" s="23">
        <v>1</v>
      </c>
      <c r="N79" s="23">
        <v>28.49</v>
      </c>
      <c r="O79" s="23">
        <v>16.84</v>
      </c>
    </row>
    <row r="80" spans="1:15">
      <c r="A80" s="25" t="s">
        <v>354</v>
      </c>
      <c r="B80" s="25" t="s">
        <v>590</v>
      </c>
      <c r="C80" s="25" t="s">
        <v>649</v>
      </c>
      <c r="D80" s="25" t="s">
        <v>2</v>
      </c>
      <c r="E80" s="25" t="s">
        <v>650</v>
      </c>
      <c r="F80" s="25" t="s">
        <v>567</v>
      </c>
      <c r="G80" s="25" t="s">
        <v>651</v>
      </c>
      <c r="H80" s="26">
        <v>45383</v>
      </c>
      <c r="I80" s="25" t="s">
        <v>365</v>
      </c>
      <c r="J80" s="26">
        <v>45383</v>
      </c>
      <c r="K80" s="25" t="s">
        <v>365</v>
      </c>
      <c r="L80" s="25">
        <v>1</v>
      </c>
      <c r="M80" s="25">
        <v>2</v>
      </c>
      <c r="N80" s="25">
        <v>28.4</v>
      </c>
      <c r="O80" s="25">
        <v>20.8</v>
      </c>
    </row>
    <row r="81" spans="1:15">
      <c r="A81" s="23" t="s">
        <v>354</v>
      </c>
      <c r="B81" s="23" t="s">
        <v>478</v>
      </c>
      <c r="C81" s="23" t="s">
        <v>652</v>
      </c>
      <c r="D81" s="23" t="s">
        <v>126</v>
      </c>
      <c r="E81" s="23" t="s">
        <v>139</v>
      </c>
      <c r="F81" s="23" t="s">
        <v>578</v>
      </c>
      <c r="G81" s="23" t="s">
        <v>653</v>
      </c>
      <c r="H81" s="24">
        <v>45383</v>
      </c>
      <c r="I81" s="23" t="s">
        <v>365</v>
      </c>
      <c r="J81" s="24">
        <v>45383</v>
      </c>
      <c r="K81" s="23" t="s">
        <v>365</v>
      </c>
      <c r="L81" s="23">
        <v>1</v>
      </c>
      <c r="M81" s="23">
        <v>2</v>
      </c>
      <c r="N81" s="23">
        <v>27.54</v>
      </c>
      <c r="O81" s="23">
        <v>15.49</v>
      </c>
    </row>
    <row r="82" spans="1:15">
      <c r="A82" s="25" t="s">
        <v>354</v>
      </c>
      <c r="B82" s="25" t="s">
        <v>456</v>
      </c>
      <c r="C82" s="25" t="s">
        <v>654</v>
      </c>
      <c r="D82" s="25" t="s">
        <v>2</v>
      </c>
      <c r="E82" s="25" t="s">
        <v>302</v>
      </c>
      <c r="F82" s="25" t="s">
        <v>428</v>
      </c>
      <c r="G82" s="25" t="s">
        <v>655</v>
      </c>
      <c r="H82" s="26">
        <v>45383</v>
      </c>
      <c r="I82" s="25" t="s">
        <v>365</v>
      </c>
      <c r="J82" s="26">
        <v>45383</v>
      </c>
      <c r="K82" s="25" t="s">
        <v>365</v>
      </c>
      <c r="L82" s="25">
        <v>1</v>
      </c>
      <c r="M82" s="25">
        <v>2</v>
      </c>
      <c r="N82" s="25">
        <v>27.54</v>
      </c>
      <c r="O82" s="25">
        <v>19.66</v>
      </c>
    </row>
    <row r="83" spans="1:15">
      <c r="A83" s="23" t="s">
        <v>422</v>
      </c>
      <c r="B83" s="23" t="s">
        <v>489</v>
      </c>
      <c r="C83" s="23" t="s">
        <v>656</v>
      </c>
      <c r="D83" s="23" t="s">
        <v>2</v>
      </c>
      <c r="E83" s="23" t="s">
        <v>430</v>
      </c>
      <c r="F83" s="23" t="s">
        <v>614</v>
      </c>
      <c r="G83" s="23" t="s">
        <v>325</v>
      </c>
      <c r="H83" s="24">
        <v>45383</v>
      </c>
      <c r="I83" s="23" t="s">
        <v>529</v>
      </c>
      <c r="J83" s="24">
        <v>45383</v>
      </c>
      <c r="K83" s="24">
        <v>45383</v>
      </c>
      <c r="L83" s="23">
        <v>1</v>
      </c>
      <c r="M83" s="23">
        <v>1</v>
      </c>
      <c r="N83" s="23">
        <v>27.35</v>
      </c>
      <c r="O83" s="23">
        <v>0</v>
      </c>
    </row>
    <row r="84" spans="1:15">
      <c r="A84" s="25" t="s">
        <v>646</v>
      </c>
      <c r="B84" s="25" t="s">
        <v>398</v>
      </c>
      <c r="C84" s="25" t="s">
        <v>657</v>
      </c>
      <c r="D84" s="25" t="s">
        <v>8</v>
      </c>
      <c r="E84" s="25" t="s">
        <v>658</v>
      </c>
      <c r="F84" s="25" t="s">
        <v>659</v>
      </c>
      <c r="G84" s="25" t="s">
        <v>331</v>
      </c>
      <c r="H84" s="26">
        <v>45383</v>
      </c>
      <c r="I84" s="25" t="s">
        <v>531</v>
      </c>
      <c r="J84" s="26">
        <v>45383</v>
      </c>
      <c r="K84" s="26">
        <v>45384</v>
      </c>
      <c r="L84" s="25">
        <v>1</v>
      </c>
      <c r="M84" s="25">
        <v>1</v>
      </c>
      <c r="N84" s="25">
        <v>19.940000000000001</v>
      </c>
      <c r="O84" s="25">
        <v>27.57</v>
      </c>
    </row>
    <row r="85" spans="1:15">
      <c r="A85" s="23" t="s">
        <v>354</v>
      </c>
      <c r="B85" s="23" t="s">
        <v>570</v>
      </c>
      <c r="C85" s="23" t="s">
        <v>660</v>
      </c>
      <c r="D85" s="23" t="s">
        <v>8</v>
      </c>
      <c r="E85" s="23" t="s">
        <v>661</v>
      </c>
      <c r="F85" s="23" t="s">
        <v>361</v>
      </c>
      <c r="G85" s="23" t="s">
        <v>662</v>
      </c>
      <c r="H85" s="24">
        <v>45383</v>
      </c>
      <c r="I85" s="23" t="s">
        <v>365</v>
      </c>
      <c r="J85" s="24">
        <v>45383</v>
      </c>
      <c r="K85" s="23" t="s">
        <v>365</v>
      </c>
      <c r="L85" s="23">
        <v>1</v>
      </c>
      <c r="M85" s="23">
        <v>1</v>
      </c>
      <c r="N85" s="23">
        <v>16.579999999999998</v>
      </c>
      <c r="O85" s="23">
        <v>38.049999999999997</v>
      </c>
    </row>
    <row r="86" spans="1:15">
      <c r="A86" s="25" t="s">
        <v>354</v>
      </c>
      <c r="B86" s="25" t="s">
        <v>475</v>
      </c>
      <c r="C86" s="25" t="s">
        <v>663</v>
      </c>
      <c r="D86" s="25" t="s">
        <v>7</v>
      </c>
      <c r="E86" s="25" t="s">
        <v>388</v>
      </c>
      <c r="F86" s="25" t="s">
        <v>572</v>
      </c>
      <c r="G86" s="25" t="s">
        <v>664</v>
      </c>
      <c r="H86" s="26">
        <v>45383</v>
      </c>
      <c r="I86" s="25" t="s">
        <v>500</v>
      </c>
      <c r="J86" s="26">
        <v>45383</v>
      </c>
      <c r="K86" s="26">
        <v>45385</v>
      </c>
      <c r="L86" s="25">
        <v>1</v>
      </c>
      <c r="M86" s="25">
        <v>1</v>
      </c>
      <c r="N86" s="25">
        <v>16.579999999999998</v>
      </c>
      <c r="O86" s="25">
        <v>8.8800000000000008</v>
      </c>
    </row>
    <row r="87" spans="1:15">
      <c r="A87" s="23" t="s">
        <v>354</v>
      </c>
      <c r="B87" s="23" t="s">
        <v>665</v>
      </c>
      <c r="C87" s="23" t="s">
        <v>666</v>
      </c>
      <c r="D87" s="23" t="s">
        <v>5</v>
      </c>
      <c r="E87" s="23" t="s">
        <v>425</v>
      </c>
      <c r="F87" s="23" t="s">
        <v>667</v>
      </c>
      <c r="G87" s="23" t="s">
        <v>318</v>
      </c>
      <c r="H87" s="24">
        <v>45384</v>
      </c>
      <c r="I87" s="23" t="s">
        <v>365</v>
      </c>
      <c r="J87" s="24">
        <v>45384</v>
      </c>
      <c r="K87" s="23" t="s">
        <v>365</v>
      </c>
      <c r="L87" s="23">
        <v>1</v>
      </c>
      <c r="M87" s="23">
        <v>4</v>
      </c>
      <c r="N87" s="23">
        <v>174.2</v>
      </c>
      <c r="O87" s="23">
        <v>0</v>
      </c>
    </row>
    <row r="88" spans="1:15">
      <c r="A88" s="25" t="s">
        <v>354</v>
      </c>
      <c r="B88" s="25" t="s">
        <v>540</v>
      </c>
      <c r="C88" s="25" t="s">
        <v>668</v>
      </c>
      <c r="D88" s="25" t="s">
        <v>8</v>
      </c>
      <c r="E88" s="25" t="s">
        <v>560</v>
      </c>
      <c r="F88" s="25" t="s">
        <v>669</v>
      </c>
      <c r="G88" s="25" t="s">
        <v>670</v>
      </c>
      <c r="H88" s="26">
        <v>45384</v>
      </c>
      <c r="I88" s="25" t="s">
        <v>365</v>
      </c>
      <c r="J88" s="26">
        <v>45384</v>
      </c>
      <c r="K88" s="25" t="s">
        <v>365</v>
      </c>
      <c r="L88" s="25">
        <v>1</v>
      </c>
      <c r="M88" s="25">
        <v>11</v>
      </c>
      <c r="N88" s="25">
        <v>156.19999999999999</v>
      </c>
      <c r="O88" s="25">
        <v>0</v>
      </c>
    </row>
    <row r="89" spans="1:15">
      <c r="A89" s="23" t="s">
        <v>354</v>
      </c>
      <c r="B89" s="23" t="s">
        <v>635</v>
      </c>
      <c r="C89" s="23" t="s">
        <v>671</v>
      </c>
      <c r="D89" s="23" t="s">
        <v>11</v>
      </c>
      <c r="E89" s="23" t="s">
        <v>612</v>
      </c>
      <c r="F89" s="23" t="s">
        <v>672</v>
      </c>
      <c r="G89" s="23" t="s">
        <v>309</v>
      </c>
      <c r="H89" s="24">
        <v>45384</v>
      </c>
      <c r="I89" s="23" t="s">
        <v>365</v>
      </c>
      <c r="J89" s="24">
        <v>45384</v>
      </c>
      <c r="K89" s="23" t="s">
        <v>365</v>
      </c>
      <c r="L89" s="23">
        <v>1</v>
      </c>
      <c r="M89" s="23">
        <v>2</v>
      </c>
      <c r="N89" s="23">
        <v>147.74</v>
      </c>
      <c r="O89" s="23">
        <v>0</v>
      </c>
    </row>
    <row r="90" spans="1:15">
      <c r="A90" s="25" t="s">
        <v>354</v>
      </c>
      <c r="B90" s="25" t="s">
        <v>468</v>
      </c>
      <c r="C90" s="25" t="s">
        <v>673</v>
      </c>
      <c r="D90" s="25" t="s">
        <v>8</v>
      </c>
      <c r="E90" s="25" t="s">
        <v>674</v>
      </c>
      <c r="F90" s="25" t="s">
        <v>675</v>
      </c>
      <c r="G90" s="25" t="s">
        <v>311</v>
      </c>
      <c r="H90" s="26">
        <v>45384</v>
      </c>
      <c r="I90" s="25" t="s">
        <v>365</v>
      </c>
      <c r="J90" s="26">
        <v>45384</v>
      </c>
      <c r="K90" s="25" t="s">
        <v>365</v>
      </c>
      <c r="L90" s="25">
        <v>1</v>
      </c>
      <c r="M90" s="25">
        <v>4</v>
      </c>
      <c r="N90" s="25">
        <v>144.97999999999999</v>
      </c>
      <c r="O90" s="25">
        <v>20.58</v>
      </c>
    </row>
    <row r="91" spans="1:15">
      <c r="A91" s="23" t="s">
        <v>485</v>
      </c>
      <c r="B91" s="23" t="s">
        <v>676</v>
      </c>
      <c r="C91" s="23" t="s">
        <v>677</v>
      </c>
      <c r="D91" s="23" t="s">
        <v>5</v>
      </c>
      <c r="E91" s="23" t="s">
        <v>472</v>
      </c>
      <c r="F91" s="23" t="s">
        <v>678</v>
      </c>
      <c r="G91" s="23" t="s">
        <v>334</v>
      </c>
      <c r="H91" s="24">
        <v>45384</v>
      </c>
      <c r="I91" s="23" t="s">
        <v>386</v>
      </c>
      <c r="J91" s="24">
        <v>45384</v>
      </c>
      <c r="K91" s="24">
        <v>45385</v>
      </c>
      <c r="L91" s="23">
        <v>1</v>
      </c>
      <c r="M91" s="23">
        <v>4</v>
      </c>
      <c r="N91" s="23">
        <v>112.5</v>
      </c>
      <c r="O91" s="23">
        <v>0</v>
      </c>
    </row>
    <row r="92" spans="1:15">
      <c r="A92" s="25" t="s">
        <v>422</v>
      </c>
      <c r="B92" s="25" t="s">
        <v>516</v>
      </c>
      <c r="C92" s="25" t="s">
        <v>679</v>
      </c>
      <c r="D92" s="25" t="s">
        <v>132</v>
      </c>
      <c r="E92" s="25" t="s">
        <v>379</v>
      </c>
      <c r="F92" s="25" t="s">
        <v>680</v>
      </c>
      <c r="G92" s="25" t="s">
        <v>333</v>
      </c>
      <c r="H92" s="26">
        <v>45384</v>
      </c>
      <c r="I92" s="25" t="s">
        <v>473</v>
      </c>
      <c r="J92" s="26">
        <v>45384</v>
      </c>
      <c r="K92" s="26">
        <v>45385</v>
      </c>
      <c r="L92" s="25">
        <v>1</v>
      </c>
      <c r="M92" s="25">
        <v>3</v>
      </c>
      <c r="N92" s="25">
        <v>102.57</v>
      </c>
      <c r="O92" s="25">
        <v>0</v>
      </c>
    </row>
    <row r="93" spans="1:15">
      <c r="A93" s="23" t="s">
        <v>354</v>
      </c>
      <c r="B93" s="23" t="s">
        <v>659</v>
      </c>
      <c r="C93" s="23" t="s">
        <v>681</v>
      </c>
      <c r="D93" s="23" t="s">
        <v>135</v>
      </c>
      <c r="E93" s="23" t="s">
        <v>682</v>
      </c>
      <c r="F93" s="23" t="s">
        <v>683</v>
      </c>
      <c r="G93" s="23" t="s">
        <v>319</v>
      </c>
      <c r="H93" s="24">
        <v>45384</v>
      </c>
      <c r="I93" s="23" t="s">
        <v>365</v>
      </c>
      <c r="J93" s="24">
        <v>45384</v>
      </c>
      <c r="K93" s="23" t="s">
        <v>365</v>
      </c>
      <c r="L93" s="23">
        <v>1</v>
      </c>
      <c r="M93" s="23">
        <v>1</v>
      </c>
      <c r="N93" s="23">
        <v>98.91</v>
      </c>
      <c r="O93" s="23">
        <v>0</v>
      </c>
    </row>
    <row r="94" spans="1:15">
      <c r="A94" s="25" t="s">
        <v>354</v>
      </c>
      <c r="B94" s="25" t="s">
        <v>374</v>
      </c>
      <c r="C94" s="25" t="s">
        <v>684</v>
      </c>
      <c r="D94" s="25" t="s">
        <v>133</v>
      </c>
      <c r="E94" s="25" t="s">
        <v>685</v>
      </c>
      <c r="F94" s="25" t="s">
        <v>686</v>
      </c>
      <c r="G94" s="25" t="s">
        <v>687</v>
      </c>
      <c r="H94" s="26">
        <v>45384</v>
      </c>
      <c r="I94" s="25" t="s">
        <v>365</v>
      </c>
      <c r="J94" s="26">
        <v>45384</v>
      </c>
      <c r="K94" s="25" t="s">
        <v>365</v>
      </c>
      <c r="L94" s="25">
        <v>1</v>
      </c>
      <c r="M94" s="25">
        <v>7</v>
      </c>
      <c r="N94" s="25">
        <v>90.86</v>
      </c>
      <c r="O94" s="25">
        <v>0</v>
      </c>
    </row>
    <row r="95" spans="1:15">
      <c r="A95" s="23" t="s">
        <v>354</v>
      </c>
      <c r="B95" s="23" t="s">
        <v>406</v>
      </c>
      <c r="C95" s="23" t="s">
        <v>688</v>
      </c>
      <c r="D95" s="23" t="s">
        <v>2</v>
      </c>
      <c r="E95" s="23" t="s">
        <v>689</v>
      </c>
      <c r="F95" s="23" t="s">
        <v>690</v>
      </c>
      <c r="G95" s="23" t="s">
        <v>691</v>
      </c>
      <c r="H95" s="24">
        <v>45384</v>
      </c>
      <c r="I95" s="23" t="s">
        <v>365</v>
      </c>
      <c r="J95" s="24">
        <v>45384</v>
      </c>
      <c r="K95" s="23" t="s">
        <v>365</v>
      </c>
      <c r="L95" s="23">
        <v>1</v>
      </c>
      <c r="M95" s="23">
        <v>4</v>
      </c>
      <c r="N95" s="23">
        <v>80.430000000000007</v>
      </c>
      <c r="O95" s="23">
        <v>0</v>
      </c>
    </row>
    <row r="96" spans="1:15">
      <c r="A96" s="25" t="s">
        <v>629</v>
      </c>
      <c r="B96" s="25" t="s">
        <v>527</v>
      </c>
      <c r="C96" s="25" t="s">
        <v>692</v>
      </c>
      <c r="D96" s="25" t="s">
        <v>2</v>
      </c>
      <c r="E96" s="25" t="s">
        <v>357</v>
      </c>
      <c r="F96" s="25" t="s">
        <v>693</v>
      </c>
      <c r="G96" s="25" t="s">
        <v>335</v>
      </c>
      <c r="H96" s="26">
        <v>45384</v>
      </c>
      <c r="I96" s="25" t="s">
        <v>574</v>
      </c>
      <c r="J96" s="26">
        <v>45384</v>
      </c>
      <c r="K96" s="26">
        <v>45385</v>
      </c>
      <c r="L96" s="25">
        <v>1</v>
      </c>
      <c r="M96" s="25">
        <v>3</v>
      </c>
      <c r="N96" s="25">
        <v>77.7</v>
      </c>
      <c r="O96" s="25">
        <v>23.8</v>
      </c>
    </row>
    <row r="97" spans="1:15">
      <c r="A97" s="23" t="s">
        <v>354</v>
      </c>
      <c r="B97" s="23" t="s">
        <v>380</v>
      </c>
      <c r="C97" s="23" t="s">
        <v>694</v>
      </c>
      <c r="D97" s="23" t="s">
        <v>9</v>
      </c>
      <c r="E97" s="23" t="s">
        <v>583</v>
      </c>
      <c r="F97" s="23" t="s">
        <v>695</v>
      </c>
      <c r="G97" s="23" t="s">
        <v>696</v>
      </c>
      <c r="H97" s="24">
        <v>45384</v>
      </c>
      <c r="I97" s="23" t="s">
        <v>365</v>
      </c>
      <c r="J97" s="24">
        <v>45384</v>
      </c>
      <c r="K97" s="23" t="s">
        <v>365</v>
      </c>
      <c r="L97" s="23">
        <v>1</v>
      </c>
      <c r="M97" s="23">
        <v>4</v>
      </c>
      <c r="N97" s="23">
        <v>58.24</v>
      </c>
      <c r="O97" s="23">
        <v>0</v>
      </c>
    </row>
    <row r="98" spans="1:15">
      <c r="A98" s="25" t="s">
        <v>422</v>
      </c>
      <c r="B98" s="25" t="s">
        <v>420</v>
      </c>
      <c r="C98" s="25" t="s">
        <v>697</v>
      </c>
      <c r="D98" s="25" t="s">
        <v>11</v>
      </c>
      <c r="E98" s="25" t="s">
        <v>698</v>
      </c>
      <c r="F98" s="25" t="s">
        <v>699</v>
      </c>
      <c r="G98" s="25" t="s">
        <v>332</v>
      </c>
      <c r="H98" s="26">
        <v>45384</v>
      </c>
      <c r="I98" s="25" t="s">
        <v>565</v>
      </c>
      <c r="J98" s="26">
        <v>45384</v>
      </c>
      <c r="K98" s="26">
        <v>45385</v>
      </c>
      <c r="L98" s="25">
        <v>1</v>
      </c>
      <c r="M98" s="25">
        <v>1</v>
      </c>
      <c r="N98" s="25">
        <v>34.19</v>
      </c>
      <c r="O98" s="25">
        <v>0</v>
      </c>
    </row>
    <row r="99" spans="1:15">
      <c r="A99" s="23" t="s">
        <v>354</v>
      </c>
      <c r="B99" s="23" t="s">
        <v>690</v>
      </c>
      <c r="C99" s="23" t="s">
        <v>700</v>
      </c>
      <c r="D99" s="23" t="s">
        <v>2</v>
      </c>
      <c r="E99" s="23" t="s">
        <v>701</v>
      </c>
      <c r="F99" s="23" t="s">
        <v>702</v>
      </c>
      <c r="G99" s="23" t="s">
        <v>316</v>
      </c>
      <c r="H99" s="24">
        <v>45385</v>
      </c>
      <c r="I99" s="23" t="s">
        <v>365</v>
      </c>
      <c r="J99" s="24">
        <v>45385</v>
      </c>
      <c r="K99" s="23" t="s">
        <v>365</v>
      </c>
      <c r="L99" s="23">
        <v>1</v>
      </c>
      <c r="M99" s="23">
        <v>18</v>
      </c>
      <c r="N99" s="23">
        <v>1128.92</v>
      </c>
      <c r="O99" s="23">
        <v>0</v>
      </c>
    </row>
    <row r="100" spans="1:15">
      <c r="A100" s="25" t="s">
        <v>354</v>
      </c>
      <c r="B100" s="25" t="s">
        <v>703</v>
      </c>
      <c r="C100" s="25" t="s">
        <v>704</v>
      </c>
      <c r="D100" s="25" t="s">
        <v>5</v>
      </c>
      <c r="E100" s="25" t="s">
        <v>425</v>
      </c>
      <c r="F100" s="25" t="s">
        <v>705</v>
      </c>
      <c r="G100" s="25" t="s">
        <v>706</v>
      </c>
      <c r="H100" s="26">
        <v>45385</v>
      </c>
      <c r="I100" s="25" t="s">
        <v>365</v>
      </c>
      <c r="J100" s="26">
        <v>45385</v>
      </c>
      <c r="K100" s="25" t="s">
        <v>365</v>
      </c>
      <c r="L100" s="25">
        <v>1</v>
      </c>
      <c r="M100" s="25">
        <v>5</v>
      </c>
      <c r="N100" s="25">
        <v>278.86</v>
      </c>
      <c r="O100" s="25">
        <v>0</v>
      </c>
    </row>
    <row r="101" spans="1:15">
      <c r="A101" s="23" t="s">
        <v>354</v>
      </c>
      <c r="B101" s="23" t="s">
        <v>707</v>
      </c>
      <c r="C101" s="23" t="s">
        <v>708</v>
      </c>
      <c r="D101" s="23" t="s">
        <v>11</v>
      </c>
      <c r="E101" s="23" t="s">
        <v>602</v>
      </c>
      <c r="F101" s="23" t="s">
        <v>709</v>
      </c>
      <c r="G101" s="23" t="s">
        <v>710</v>
      </c>
      <c r="H101" s="24">
        <v>45385</v>
      </c>
      <c r="I101" s="23" t="s">
        <v>365</v>
      </c>
      <c r="J101" s="24">
        <v>45385</v>
      </c>
      <c r="K101" s="23" t="s">
        <v>365</v>
      </c>
      <c r="L101" s="23">
        <v>1</v>
      </c>
      <c r="M101" s="23">
        <v>7</v>
      </c>
      <c r="N101" s="23">
        <v>273.36</v>
      </c>
      <c r="O101" s="23">
        <v>0</v>
      </c>
    </row>
    <row r="102" spans="1:15">
      <c r="A102" s="25" t="s">
        <v>354</v>
      </c>
      <c r="B102" s="25" t="s">
        <v>711</v>
      </c>
      <c r="C102" s="25" t="s">
        <v>712</v>
      </c>
      <c r="D102" s="25" t="s">
        <v>10</v>
      </c>
      <c r="E102" s="25" t="s">
        <v>713</v>
      </c>
      <c r="F102" s="25" t="s">
        <v>714</v>
      </c>
      <c r="G102" s="25" t="s">
        <v>715</v>
      </c>
      <c r="H102" s="26">
        <v>45385</v>
      </c>
      <c r="I102" s="25" t="s">
        <v>365</v>
      </c>
      <c r="J102" s="26">
        <v>45385</v>
      </c>
      <c r="K102" s="25" t="s">
        <v>365</v>
      </c>
      <c r="L102" s="25">
        <v>1</v>
      </c>
      <c r="M102" s="25">
        <v>6</v>
      </c>
      <c r="N102" s="25">
        <v>258.72000000000003</v>
      </c>
      <c r="O102" s="25">
        <v>0</v>
      </c>
    </row>
    <row r="103" spans="1:15">
      <c r="A103" s="23" t="s">
        <v>716</v>
      </c>
      <c r="B103" s="23" t="s">
        <v>669</v>
      </c>
      <c r="C103" s="23" t="s">
        <v>717</v>
      </c>
      <c r="D103" s="23" t="s">
        <v>126</v>
      </c>
      <c r="E103" s="23" t="s">
        <v>139</v>
      </c>
      <c r="F103" s="23" t="s">
        <v>718</v>
      </c>
      <c r="G103" s="23" t="s">
        <v>337</v>
      </c>
      <c r="H103" s="24">
        <v>45385</v>
      </c>
      <c r="I103" s="23" t="s">
        <v>365</v>
      </c>
      <c r="J103" s="24">
        <v>45385</v>
      </c>
      <c r="K103" s="23" t="s">
        <v>365</v>
      </c>
      <c r="L103" s="23">
        <v>1</v>
      </c>
      <c r="M103" s="23">
        <v>3</v>
      </c>
      <c r="N103" s="23">
        <v>215.94</v>
      </c>
      <c r="O103" s="23">
        <v>0</v>
      </c>
    </row>
    <row r="104" spans="1:15">
      <c r="A104" s="25" t="s">
        <v>354</v>
      </c>
      <c r="B104" s="25" t="s">
        <v>719</v>
      </c>
      <c r="C104" s="25" t="s">
        <v>720</v>
      </c>
      <c r="D104" s="25" t="s">
        <v>10</v>
      </c>
      <c r="E104" s="25" t="s">
        <v>721</v>
      </c>
      <c r="F104" s="25" t="s">
        <v>722</v>
      </c>
      <c r="G104" s="25" t="s">
        <v>314</v>
      </c>
      <c r="H104" s="26">
        <v>45385</v>
      </c>
      <c r="I104" s="25" t="s">
        <v>365</v>
      </c>
      <c r="J104" s="26">
        <v>45385</v>
      </c>
      <c r="K104" s="25" t="s">
        <v>365</v>
      </c>
      <c r="L104" s="25">
        <v>1</v>
      </c>
      <c r="M104" s="25">
        <v>3</v>
      </c>
      <c r="N104" s="25">
        <v>184.01</v>
      </c>
      <c r="O104" s="25">
        <v>0</v>
      </c>
    </row>
    <row r="105" spans="1:15">
      <c r="A105" s="23" t="s">
        <v>354</v>
      </c>
      <c r="B105" s="23" t="s">
        <v>723</v>
      </c>
      <c r="C105" s="23" t="s">
        <v>724</v>
      </c>
      <c r="D105" s="23" t="s">
        <v>8</v>
      </c>
      <c r="E105" s="23" t="s">
        <v>560</v>
      </c>
      <c r="F105" s="23" t="s">
        <v>703</v>
      </c>
      <c r="G105" s="23" t="s">
        <v>725</v>
      </c>
      <c r="H105" s="24">
        <v>45385</v>
      </c>
      <c r="I105" s="23" t="s">
        <v>365</v>
      </c>
      <c r="J105" s="24">
        <v>45385</v>
      </c>
      <c r="K105" s="23" t="s">
        <v>365</v>
      </c>
      <c r="L105" s="23">
        <v>1</v>
      </c>
      <c r="M105" s="23">
        <v>4</v>
      </c>
      <c r="N105" s="23">
        <v>176.58</v>
      </c>
      <c r="O105" s="23">
        <v>0</v>
      </c>
    </row>
    <row r="106" spans="1:15">
      <c r="A106" s="25" t="s">
        <v>354</v>
      </c>
      <c r="B106" s="25" t="s">
        <v>672</v>
      </c>
      <c r="C106" s="25" t="s">
        <v>726</v>
      </c>
      <c r="D106" s="25" t="s">
        <v>2</v>
      </c>
      <c r="E106" s="25" t="s">
        <v>727</v>
      </c>
      <c r="F106" s="25" t="s">
        <v>728</v>
      </c>
      <c r="G106" s="25" t="s">
        <v>306</v>
      </c>
      <c r="H106" s="26">
        <v>45385</v>
      </c>
      <c r="I106" s="25" t="s">
        <v>365</v>
      </c>
      <c r="J106" s="26">
        <v>45385</v>
      </c>
      <c r="K106" s="25" t="s">
        <v>365</v>
      </c>
      <c r="L106" s="25">
        <v>1</v>
      </c>
      <c r="M106" s="25">
        <v>4</v>
      </c>
      <c r="N106" s="25">
        <v>176.58</v>
      </c>
      <c r="O106" s="25">
        <v>0</v>
      </c>
    </row>
    <row r="107" spans="1:15">
      <c r="A107" s="23" t="s">
        <v>354</v>
      </c>
      <c r="B107" s="23" t="s">
        <v>675</v>
      </c>
      <c r="C107" s="23" t="s">
        <v>729</v>
      </c>
      <c r="D107" s="23" t="s">
        <v>5</v>
      </c>
      <c r="E107" s="23" t="s">
        <v>425</v>
      </c>
      <c r="F107" s="23" t="s">
        <v>711</v>
      </c>
      <c r="G107" s="23" t="s">
        <v>308</v>
      </c>
      <c r="H107" s="24">
        <v>45385</v>
      </c>
      <c r="I107" s="23" t="s">
        <v>365</v>
      </c>
      <c r="J107" s="24">
        <v>45385</v>
      </c>
      <c r="K107" s="23" t="s">
        <v>365</v>
      </c>
      <c r="L107" s="23">
        <v>1</v>
      </c>
      <c r="M107" s="23">
        <v>4</v>
      </c>
      <c r="N107" s="23">
        <v>176.55</v>
      </c>
      <c r="O107" s="23">
        <v>0</v>
      </c>
    </row>
    <row r="108" spans="1:15">
      <c r="A108" s="25" t="s">
        <v>354</v>
      </c>
      <c r="B108" s="25" t="s">
        <v>667</v>
      </c>
      <c r="C108" s="25" t="s">
        <v>730</v>
      </c>
      <c r="D108" s="25" t="s">
        <v>2</v>
      </c>
      <c r="E108" s="25" t="s">
        <v>302</v>
      </c>
      <c r="F108" s="25" t="s">
        <v>731</v>
      </c>
      <c r="G108" s="25" t="s">
        <v>732</v>
      </c>
      <c r="H108" s="26">
        <v>45385</v>
      </c>
      <c r="I108" s="25" t="s">
        <v>365</v>
      </c>
      <c r="J108" s="26">
        <v>45385</v>
      </c>
      <c r="K108" s="25" t="s">
        <v>365</v>
      </c>
      <c r="L108" s="25">
        <v>1</v>
      </c>
      <c r="M108" s="25">
        <v>3</v>
      </c>
      <c r="N108" s="25">
        <v>174.3</v>
      </c>
      <c r="O108" s="25">
        <v>0</v>
      </c>
    </row>
    <row r="109" spans="1:15">
      <c r="A109" s="23" t="s">
        <v>354</v>
      </c>
      <c r="B109" s="23" t="s">
        <v>733</v>
      </c>
      <c r="C109" s="23" t="s">
        <v>734</v>
      </c>
      <c r="D109" s="23" t="s">
        <v>2</v>
      </c>
      <c r="E109" s="23" t="s">
        <v>302</v>
      </c>
      <c r="F109" s="23" t="s">
        <v>735</v>
      </c>
      <c r="G109" s="23" t="s">
        <v>736</v>
      </c>
      <c r="H109" s="24">
        <v>45385</v>
      </c>
      <c r="I109" s="23" t="s">
        <v>365</v>
      </c>
      <c r="J109" s="24">
        <v>45385</v>
      </c>
      <c r="K109" s="23" t="s">
        <v>365</v>
      </c>
      <c r="L109" s="23">
        <v>1</v>
      </c>
      <c r="M109" s="23">
        <v>6</v>
      </c>
      <c r="N109" s="23">
        <v>168.18</v>
      </c>
      <c r="O109" s="23">
        <v>0</v>
      </c>
    </row>
    <row r="110" spans="1:15">
      <c r="A110" s="25" t="s">
        <v>354</v>
      </c>
      <c r="B110" s="25" t="s">
        <v>693</v>
      </c>
      <c r="C110" s="25" t="s">
        <v>737</v>
      </c>
      <c r="D110" s="25" t="s">
        <v>9</v>
      </c>
      <c r="E110" s="25" t="s">
        <v>583</v>
      </c>
      <c r="F110" s="25" t="s">
        <v>738</v>
      </c>
      <c r="G110" s="25" t="s">
        <v>739</v>
      </c>
      <c r="H110" s="26">
        <v>45385</v>
      </c>
      <c r="I110" s="25" t="s">
        <v>365</v>
      </c>
      <c r="J110" s="26">
        <v>45385</v>
      </c>
      <c r="K110" s="25" t="s">
        <v>365</v>
      </c>
      <c r="L110" s="25">
        <v>1</v>
      </c>
      <c r="M110" s="25">
        <v>2</v>
      </c>
      <c r="N110" s="25">
        <v>164.7</v>
      </c>
      <c r="O110" s="25">
        <v>0</v>
      </c>
    </row>
    <row r="111" spans="1:15">
      <c r="A111" s="23" t="s">
        <v>354</v>
      </c>
      <c r="B111" s="23" t="s">
        <v>728</v>
      </c>
      <c r="C111" s="23" t="s">
        <v>740</v>
      </c>
      <c r="D111" s="23" t="s">
        <v>10</v>
      </c>
      <c r="E111" s="23" t="s">
        <v>741</v>
      </c>
      <c r="F111" s="23" t="s">
        <v>742</v>
      </c>
      <c r="G111" s="23" t="s">
        <v>743</v>
      </c>
      <c r="H111" s="24">
        <v>45385</v>
      </c>
      <c r="I111" s="23" t="s">
        <v>365</v>
      </c>
      <c r="J111" s="24">
        <v>45385</v>
      </c>
      <c r="K111" s="23" t="s">
        <v>365</v>
      </c>
      <c r="L111" s="23">
        <v>1</v>
      </c>
      <c r="M111" s="23">
        <v>3</v>
      </c>
      <c r="N111" s="23">
        <v>159.69999999999999</v>
      </c>
      <c r="O111" s="23">
        <v>0</v>
      </c>
    </row>
    <row r="112" spans="1:15">
      <c r="A112" s="25" t="s">
        <v>354</v>
      </c>
      <c r="B112" s="25" t="s">
        <v>683</v>
      </c>
      <c r="C112" s="25" t="s">
        <v>744</v>
      </c>
      <c r="D112" s="25" t="s">
        <v>2</v>
      </c>
      <c r="E112" s="25" t="s">
        <v>727</v>
      </c>
      <c r="F112" s="25" t="s">
        <v>707</v>
      </c>
      <c r="G112" s="25" t="s">
        <v>313</v>
      </c>
      <c r="H112" s="26">
        <v>45385</v>
      </c>
      <c r="I112" s="25" t="s">
        <v>365</v>
      </c>
      <c r="J112" s="26">
        <v>45385</v>
      </c>
      <c r="K112" s="25" t="s">
        <v>365</v>
      </c>
      <c r="L112" s="25">
        <v>1</v>
      </c>
      <c r="M112" s="25">
        <v>4</v>
      </c>
      <c r="N112" s="25">
        <v>158.12</v>
      </c>
      <c r="O112" s="25">
        <v>0</v>
      </c>
    </row>
    <row r="113" spans="1:15">
      <c r="A113" s="23" t="s">
        <v>354</v>
      </c>
      <c r="B113" s="23" t="s">
        <v>686</v>
      </c>
      <c r="C113" s="23" t="s">
        <v>745</v>
      </c>
      <c r="D113" s="23" t="s">
        <v>2</v>
      </c>
      <c r="E113" s="23" t="s">
        <v>746</v>
      </c>
      <c r="F113" s="23" t="s">
        <v>733</v>
      </c>
      <c r="G113" s="23" t="s">
        <v>317</v>
      </c>
      <c r="H113" s="24">
        <v>45385</v>
      </c>
      <c r="I113" s="23" t="s">
        <v>365</v>
      </c>
      <c r="J113" s="24">
        <v>45385</v>
      </c>
      <c r="K113" s="23" t="s">
        <v>365</v>
      </c>
      <c r="L113" s="23">
        <v>1</v>
      </c>
      <c r="M113" s="23">
        <v>7</v>
      </c>
      <c r="N113" s="23">
        <v>150.62</v>
      </c>
      <c r="O113" s="23">
        <v>24</v>
      </c>
    </row>
    <row r="114" spans="1:15">
      <c r="A114" s="25" t="s">
        <v>354</v>
      </c>
      <c r="B114" s="25" t="s">
        <v>680</v>
      </c>
      <c r="C114" s="25" t="s">
        <v>747</v>
      </c>
      <c r="D114" s="25" t="s">
        <v>11</v>
      </c>
      <c r="E114" s="25" t="s">
        <v>748</v>
      </c>
      <c r="F114" s="25" t="s">
        <v>749</v>
      </c>
      <c r="G114" s="25" t="s">
        <v>310</v>
      </c>
      <c r="H114" s="26">
        <v>45385</v>
      </c>
      <c r="I114" s="25" t="s">
        <v>365</v>
      </c>
      <c r="J114" s="26">
        <v>45385</v>
      </c>
      <c r="K114" s="25" t="s">
        <v>365</v>
      </c>
      <c r="L114" s="25">
        <v>1</v>
      </c>
      <c r="M114" s="25">
        <v>2</v>
      </c>
      <c r="N114" s="25">
        <v>119.52</v>
      </c>
      <c r="O114" s="25">
        <v>0</v>
      </c>
    </row>
    <row r="115" spans="1:15">
      <c r="A115" s="23" t="s">
        <v>485</v>
      </c>
      <c r="B115" s="23" t="s">
        <v>749</v>
      </c>
      <c r="C115" s="23" t="s">
        <v>750</v>
      </c>
      <c r="D115" s="23" t="s">
        <v>2</v>
      </c>
      <c r="E115" s="23" t="s">
        <v>751</v>
      </c>
      <c r="F115" s="23" t="s">
        <v>752</v>
      </c>
      <c r="G115" s="23" t="s">
        <v>753</v>
      </c>
      <c r="H115" s="24">
        <v>45385</v>
      </c>
      <c r="I115" s="23" t="s">
        <v>365</v>
      </c>
      <c r="J115" s="24">
        <v>45385</v>
      </c>
      <c r="K115" s="23" t="s">
        <v>365</v>
      </c>
      <c r="L115" s="23">
        <v>1</v>
      </c>
      <c r="M115" s="23">
        <v>1</v>
      </c>
      <c r="N115" s="23">
        <v>106.79</v>
      </c>
      <c r="O115" s="23">
        <v>0</v>
      </c>
    </row>
    <row r="116" spans="1:15">
      <c r="A116" s="25" t="s">
        <v>485</v>
      </c>
      <c r="B116" s="25" t="s">
        <v>678</v>
      </c>
      <c r="C116" s="25" t="s">
        <v>754</v>
      </c>
      <c r="D116" s="25" t="s">
        <v>2</v>
      </c>
      <c r="E116" s="25" t="s">
        <v>755</v>
      </c>
      <c r="F116" s="25" t="s">
        <v>756</v>
      </c>
      <c r="G116" s="25" t="s">
        <v>338</v>
      </c>
      <c r="H116" s="26">
        <v>45385</v>
      </c>
      <c r="I116" s="25" t="s">
        <v>590</v>
      </c>
      <c r="J116" s="26">
        <v>45385</v>
      </c>
      <c r="K116" s="26">
        <v>45385</v>
      </c>
      <c r="L116" s="25">
        <v>1</v>
      </c>
      <c r="M116" s="25">
        <v>3</v>
      </c>
      <c r="N116" s="25">
        <v>91.8</v>
      </c>
      <c r="O116" s="25">
        <v>0</v>
      </c>
    </row>
    <row r="117" spans="1:15">
      <c r="A117" s="23" t="s">
        <v>646</v>
      </c>
      <c r="B117" s="23" t="s">
        <v>695</v>
      </c>
      <c r="C117" s="23" t="s">
        <v>757</v>
      </c>
      <c r="D117" s="23" t="s">
        <v>5</v>
      </c>
      <c r="E117" s="23" t="s">
        <v>425</v>
      </c>
      <c r="F117" s="23" t="s">
        <v>758</v>
      </c>
      <c r="G117" s="23" t="s">
        <v>336</v>
      </c>
      <c r="H117" s="24">
        <v>45385</v>
      </c>
      <c r="I117" s="23" t="s">
        <v>365</v>
      </c>
      <c r="J117" s="24">
        <v>45385</v>
      </c>
      <c r="K117" s="23" t="s">
        <v>365</v>
      </c>
      <c r="L117" s="23">
        <v>1</v>
      </c>
      <c r="M117" s="23">
        <v>6</v>
      </c>
      <c r="N117" s="23">
        <v>85.5</v>
      </c>
      <c r="O117" s="23">
        <v>24.9</v>
      </c>
    </row>
    <row r="118" spans="1:15">
      <c r="A118" s="25" t="s">
        <v>354</v>
      </c>
      <c r="B118" s="25" t="s">
        <v>722</v>
      </c>
      <c r="C118" s="25" t="s">
        <v>759</v>
      </c>
      <c r="D118" s="25" t="s">
        <v>126</v>
      </c>
      <c r="E118" s="25" t="s">
        <v>139</v>
      </c>
      <c r="F118" s="25" t="s">
        <v>760</v>
      </c>
      <c r="G118" s="25" t="s">
        <v>761</v>
      </c>
      <c r="H118" s="26">
        <v>45385</v>
      </c>
      <c r="I118" s="25" t="s">
        <v>365</v>
      </c>
      <c r="J118" s="26">
        <v>45385</v>
      </c>
      <c r="K118" s="25" t="s">
        <v>365</v>
      </c>
      <c r="L118" s="25">
        <v>1</v>
      </c>
      <c r="M118" s="25">
        <v>2</v>
      </c>
      <c r="N118" s="25">
        <v>56.8</v>
      </c>
      <c r="O118" s="25">
        <v>17.010000000000002</v>
      </c>
    </row>
    <row r="119" spans="1:15">
      <c r="A119" s="23" t="s">
        <v>354</v>
      </c>
      <c r="B119" s="23" t="s">
        <v>762</v>
      </c>
      <c r="C119" s="23" t="s">
        <v>763</v>
      </c>
      <c r="D119" s="23" t="s">
        <v>10</v>
      </c>
      <c r="E119" s="23" t="s">
        <v>764</v>
      </c>
      <c r="F119" s="23" t="s">
        <v>719</v>
      </c>
      <c r="G119" s="23" t="s">
        <v>315</v>
      </c>
      <c r="H119" s="24">
        <v>45385</v>
      </c>
      <c r="I119" s="23" t="s">
        <v>365</v>
      </c>
      <c r="J119" s="24">
        <v>45385</v>
      </c>
      <c r="K119" s="23" t="s">
        <v>365</v>
      </c>
      <c r="L119" s="23">
        <v>1</v>
      </c>
      <c r="M119" s="23">
        <v>3</v>
      </c>
      <c r="N119" s="23">
        <v>44.03</v>
      </c>
      <c r="O119" s="23">
        <v>24.01</v>
      </c>
    </row>
    <row r="120" spans="1:15">
      <c r="A120" s="25" t="s">
        <v>354</v>
      </c>
      <c r="B120" s="25" t="s">
        <v>699</v>
      </c>
      <c r="C120" s="25" t="s">
        <v>765</v>
      </c>
      <c r="D120" s="25" t="s">
        <v>12</v>
      </c>
      <c r="E120" s="25" t="s">
        <v>766</v>
      </c>
      <c r="F120" s="25" t="s">
        <v>723</v>
      </c>
      <c r="G120" s="25" t="s">
        <v>312</v>
      </c>
      <c r="H120" s="26">
        <v>45385</v>
      </c>
      <c r="I120" s="25" t="s">
        <v>365</v>
      </c>
      <c r="J120" s="26">
        <v>45385</v>
      </c>
      <c r="K120" s="25" t="s">
        <v>365</v>
      </c>
      <c r="L120" s="25">
        <v>1</v>
      </c>
      <c r="M120" s="25">
        <v>3</v>
      </c>
      <c r="N120" s="25">
        <v>41.83</v>
      </c>
      <c r="O120" s="25">
        <v>0</v>
      </c>
    </row>
    <row r="121" spans="1:15">
      <c r="A121" s="23" t="s">
        <v>422</v>
      </c>
      <c r="B121" s="23" t="s">
        <v>767</v>
      </c>
      <c r="C121" s="23" t="s">
        <v>768</v>
      </c>
      <c r="D121" s="23" t="s">
        <v>6</v>
      </c>
      <c r="E121" s="23" t="s">
        <v>546</v>
      </c>
      <c r="F121" s="23" t="s">
        <v>769</v>
      </c>
      <c r="G121" s="23" t="s">
        <v>770</v>
      </c>
      <c r="H121" s="24">
        <v>45385</v>
      </c>
      <c r="I121" s="23" t="s">
        <v>365</v>
      </c>
      <c r="J121" s="24">
        <v>45385</v>
      </c>
      <c r="K121" s="23" t="s">
        <v>365</v>
      </c>
      <c r="L121" s="23">
        <v>1</v>
      </c>
      <c r="M121" s="23">
        <v>1</v>
      </c>
      <c r="N121" s="23">
        <v>34.090000000000003</v>
      </c>
      <c r="O121" s="23">
        <v>0</v>
      </c>
    </row>
    <row r="122" spans="1:1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3">
        <v>119</v>
      </c>
      <c r="M122" s="23">
        <v>515</v>
      </c>
      <c r="N122" s="23">
        <v>14477.070000000009</v>
      </c>
      <c r="O122" s="23">
        <v>688.12</v>
      </c>
    </row>
  </sheetData>
  <mergeCells count="1">
    <mergeCell ref="A1:O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59999389629810485"/>
    <pageSetUpPr fitToPage="1"/>
  </sheetPr>
  <dimension ref="A1:N188"/>
  <sheetViews>
    <sheetView zoomScaleNormal="100" workbookViewId="0">
      <pane ySplit="1" topLeftCell="A2" activePane="bottomLeft" state="frozen"/>
      <selection pane="bottomLeft" activeCell="E31" sqref="E31"/>
    </sheetView>
  </sheetViews>
  <sheetFormatPr baseColWidth="10" defaultColWidth="9.1640625" defaultRowHeight="15" customHeight="1"/>
  <cols>
    <col min="1" max="1" width="10.5" style="2" bestFit="1" customWidth="1"/>
    <col min="2" max="2" width="17.5" style="8" bestFit="1" customWidth="1"/>
    <col min="3" max="3" width="12" style="3" bestFit="1" customWidth="1"/>
    <col min="4" max="4" width="8.1640625" style="3" bestFit="1" customWidth="1"/>
    <col min="5" max="5" width="25.83203125" style="8" bestFit="1" customWidth="1"/>
    <col min="6" max="6" width="10.5" style="3" bestFit="1" customWidth="1"/>
    <col min="7" max="7" width="10.5" style="3" customWidth="1"/>
    <col min="8" max="8" width="14.83203125" style="8" bestFit="1" customWidth="1"/>
    <col min="9" max="9" width="10.5" style="3" bestFit="1" customWidth="1"/>
    <col min="10" max="10" width="12.5" style="8" bestFit="1" customWidth="1"/>
    <col min="11" max="12" width="12.5" style="8" customWidth="1"/>
    <col min="13" max="13" width="13.5" style="3" bestFit="1" customWidth="1"/>
    <col min="14" max="14" width="13.6640625" style="3" bestFit="1" customWidth="1"/>
    <col min="15" max="16384" width="9.1640625" style="3"/>
  </cols>
  <sheetData>
    <row r="1" spans="1:14" ht="15" customHeight="1">
      <c r="A1" s="4" t="s">
        <v>15</v>
      </c>
      <c r="B1" s="7" t="s">
        <v>17</v>
      </c>
      <c r="C1" s="5" t="s">
        <v>20</v>
      </c>
      <c r="D1" s="5" t="s">
        <v>16</v>
      </c>
      <c r="E1" s="7" t="s">
        <v>3</v>
      </c>
      <c r="F1" s="5" t="s">
        <v>20</v>
      </c>
      <c r="G1" s="5" t="s">
        <v>16</v>
      </c>
      <c r="H1" s="7" t="s">
        <v>1</v>
      </c>
      <c r="I1" s="5" t="s">
        <v>20</v>
      </c>
      <c r="J1" s="7" t="s">
        <v>19</v>
      </c>
      <c r="K1" s="7" t="s">
        <v>130</v>
      </c>
      <c r="L1" s="7" t="s">
        <v>846</v>
      </c>
    </row>
    <row r="2" spans="1:14" ht="15" customHeight="1">
      <c r="A2" s="11">
        <v>45566</v>
      </c>
      <c r="B2" s="12">
        <f>SUMIF('dados livelo'!G:G,resumo!A2,'dados livelo'!C:C)+E2</f>
        <v>242.62</v>
      </c>
      <c r="C2" s="13">
        <f>COUNTIF('dados livelo'!G:G,resumo!A2)+F2</f>
        <v>8</v>
      </c>
      <c r="D2" s="13">
        <f>SUMIF('dados livelo'!G:G,resumo!A2,'dados livelo'!H:H)+G2</f>
        <v>10</v>
      </c>
      <c r="E2" s="12">
        <f>SUMIF('dados marketplace'!A:A,A2:A3,'dados marketplace'!K:K)</f>
        <v>242.62</v>
      </c>
      <c r="F2" s="13">
        <f>COUNTIF('dados marketplace'!A:A,A2)</f>
        <v>8</v>
      </c>
      <c r="G2" s="13">
        <f>SUMIF('dados marketplace'!A:A,A2,'dados marketplace'!BM:BM)</f>
        <v>10</v>
      </c>
      <c r="H2" s="12">
        <f>B2-E2</f>
        <v>0</v>
      </c>
      <c r="I2" s="13">
        <f t="shared" ref="I2" si="0">C2-F2</f>
        <v>0</v>
      </c>
      <c r="J2" s="12">
        <f>SUMIFS('dados livelo'!C:C,'dados livelo'!B:B,"LIVELO",'dados livelo'!G:G,A2)</f>
        <v>0</v>
      </c>
      <c r="K2" s="12">
        <f>SUMIFS('dados livelo'!C:C,'dados livelo'!D:D,"meta",'dados livelo'!G:G,A2)</f>
        <v>0</v>
      </c>
      <c r="L2" s="12">
        <f>SUMIFS('dados livelo'!C:C,'dados livelo'!D:D,"google",'dados livelo'!G:G,A2)</f>
        <v>0</v>
      </c>
    </row>
    <row r="3" spans="1:14" ht="15" customHeight="1">
      <c r="A3" s="11">
        <v>45567</v>
      </c>
      <c r="B3" s="12">
        <f>SUMIF('dados livelo'!G:G,resumo!A3,'dados livelo'!C:C)+E3</f>
        <v>293.23</v>
      </c>
      <c r="C3" s="13">
        <f>COUNTIF('dados livelo'!G:G,resumo!A3)+F3</f>
        <v>3</v>
      </c>
      <c r="D3" s="13">
        <f>SUMIF('dados livelo'!G:G,resumo!A3,'dados livelo'!H:H)+G3</f>
        <v>9</v>
      </c>
      <c r="E3" s="12">
        <f>SUMIF('dados marketplace'!A:A,A3:A4,'dados marketplace'!K:K)</f>
        <v>293.23</v>
      </c>
      <c r="F3" s="13">
        <f>COUNTIF('dados marketplace'!A:A,A3)</f>
        <v>3</v>
      </c>
      <c r="G3" s="13">
        <f>SUMIF('dados marketplace'!A:A,A3,'dados marketplace'!BM:BM)</f>
        <v>9</v>
      </c>
      <c r="H3" s="12">
        <f t="shared" ref="H3:H9" si="1">B3-E3</f>
        <v>0</v>
      </c>
      <c r="I3" s="13">
        <f t="shared" ref="I3:I28" si="2">C3-F3</f>
        <v>0</v>
      </c>
      <c r="J3" s="12">
        <f>SUMIFS('dados livelo'!C:C,'dados livelo'!B:B,"LIVELO",'dados livelo'!G:G,A3)</f>
        <v>0</v>
      </c>
      <c r="K3" s="12">
        <f>SUMIFS('dados livelo'!C:C,'dados livelo'!D:D,"meta",'dados livelo'!G:G,A3)</f>
        <v>0</v>
      </c>
      <c r="L3" s="12">
        <f>SUMIFS('dados livelo'!C:C,'dados livelo'!D:D,"google",'dados livelo'!G:G,A3)</f>
        <v>0</v>
      </c>
    </row>
    <row r="4" spans="1:14" ht="15" customHeight="1">
      <c r="A4" s="11">
        <v>45568</v>
      </c>
      <c r="B4" s="12">
        <f>SUMIF('dados livelo'!G:G,resumo!A4,'dados livelo'!C:C)+E4</f>
        <v>221.92000000000002</v>
      </c>
      <c r="C4" s="13">
        <f>COUNTIF('dados livelo'!G:G,resumo!A4)+F4</f>
        <v>6</v>
      </c>
      <c r="D4" s="13">
        <f>SUMIF('dados livelo'!G:G,resumo!A4,'dados livelo'!H:H)+G4</f>
        <v>9</v>
      </c>
      <c r="E4" s="12">
        <f>SUMIF('dados marketplace'!A:A,A4:A5,'dados marketplace'!K:K)</f>
        <v>221.92000000000002</v>
      </c>
      <c r="F4" s="13">
        <f>COUNTIF('dados marketplace'!A:A,A4)</f>
        <v>6</v>
      </c>
      <c r="G4" s="13">
        <f>SUMIF('dados marketplace'!A:A,A4,'dados marketplace'!BM:BM)</f>
        <v>9</v>
      </c>
      <c r="H4" s="12">
        <f t="shared" si="1"/>
        <v>0</v>
      </c>
      <c r="I4" s="13">
        <f t="shared" ref="I4" si="3">C4-F4</f>
        <v>0</v>
      </c>
      <c r="J4" s="12">
        <f>SUMIFS('dados livelo'!C:C,'dados livelo'!B:B,"LIVELO",'dados livelo'!G:G,A4)</f>
        <v>0</v>
      </c>
      <c r="K4" s="12">
        <f>SUMIFS('dados livelo'!C:C,'dados livelo'!D:D,"meta",'dados livelo'!G:G,A4)</f>
        <v>0</v>
      </c>
      <c r="L4" s="12">
        <f>SUMIFS('dados livelo'!C:C,'dados livelo'!D:D,"google",'dados livelo'!G:G,A4)</f>
        <v>0</v>
      </c>
    </row>
    <row r="5" spans="1:14" ht="15" customHeight="1">
      <c r="A5" s="11">
        <v>45569</v>
      </c>
      <c r="B5" s="12">
        <f>SUMIF('dados livelo'!G:G,resumo!A5,'dados livelo'!C:C)+E5</f>
        <v>45</v>
      </c>
      <c r="C5" s="13">
        <f>COUNTIF('dados livelo'!G:G,resumo!A5)+F5</f>
        <v>2</v>
      </c>
      <c r="D5" s="13">
        <f>SUMIF('dados livelo'!G:G,resumo!A5,'dados livelo'!H:H)+G5</f>
        <v>2</v>
      </c>
      <c r="E5" s="12">
        <f>SUMIF('dados marketplace'!A:A,A5:A6,'dados marketplace'!K:K)</f>
        <v>45</v>
      </c>
      <c r="F5" s="13">
        <f>COUNTIF('dados marketplace'!A:A,A5)</f>
        <v>2</v>
      </c>
      <c r="G5" s="13">
        <f>SUMIF('dados marketplace'!A:A,A5,'dados marketplace'!BM:BM)</f>
        <v>2</v>
      </c>
      <c r="H5" s="12">
        <f t="shared" ref="H5" si="4">B5-E5</f>
        <v>0</v>
      </c>
      <c r="I5" s="13">
        <f t="shared" ref="I5" si="5">C5-F5</f>
        <v>0</v>
      </c>
      <c r="J5" s="12">
        <f>SUMIFS('dados livelo'!C:C,'dados livelo'!B:B,"LIVELO",'dados livelo'!G:G,A5)</f>
        <v>0</v>
      </c>
      <c r="K5" s="12">
        <f>SUMIFS('dados livelo'!C:C,'dados livelo'!D:D,"meta",'dados livelo'!G:G,A5)</f>
        <v>0</v>
      </c>
      <c r="L5" s="12">
        <f>SUMIFS('dados livelo'!C:C,'dados livelo'!D:D,"google",'dados livelo'!G:G,A5)</f>
        <v>0</v>
      </c>
      <c r="M5" s="8">
        <f>SUM(B2:B7)</f>
        <v>1082.79</v>
      </c>
      <c r="N5" s="8">
        <f>B34*0.25</f>
        <v>26752.5</v>
      </c>
    </row>
    <row r="6" spans="1:14" ht="15" customHeight="1">
      <c r="A6" s="11">
        <v>45570</v>
      </c>
      <c r="B6" s="12">
        <f>SUMIF('dados livelo'!G:G,resumo!A6,'dados livelo'!C:C)+E6</f>
        <v>99.71</v>
      </c>
      <c r="C6" s="13">
        <f>COUNTIF('dados livelo'!G:G,resumo!A6)+F6</f>
        <v>2</v>
      </c>
      <c r="D6" s="13">
        <f>SUMIF('dados livelo'!G:G,resumo!A6,'dados livelo'!H:H)+G6</f>
        <v>3</v>
      </c>
      <c r="E6" s="12">
        <f>SUMIF('dados marketplace'!A:A,A6:A7,'dados marketplace'!K:K)</f>
        <v>99.71</v>
      </c>
      <c r="F6" s="13">
        <f>COUNTIF('dados marketplace'!A:A,A6)</f>
        <v>2</v>
      </c>
      <c r="G6" s="13">
        <f>SUMIF('dados marketplace'!A:A,A6,'dados marketplace'!BM:BM)</f>
        <v>3</v>
      </c>
      <c r="H6" s="12">
        <f t="shared" si="1"/>
        <v>0</v>
      </c>
      <c r="I6" s="13">
        <f t="shared" si="2"/>
        <v>0</v>
      </c>
      <c r="J6" s="12">
        <f>SUMIFS('dados livelo'!C:C,'dados livelo'!B:B,"LIVELO",'dados livelo'!G:G,A6)</f>
        <v>0</v>
      </c>
      <c r="K6" s="12">
        <f>SUMIFS('dados livelo'!C:C,'dados livelo'!D:D,"meta",'dados livelo'!G:G,A6)</f>
        <v>0</v>
      </c>
      <c r="L6" s="12">
        <f>SUMIFS('dados livelo'!C:C,'dados livelo'!D:D,"google",'dados livelo'!G:G,A6)</f>
        <v>0</v>
      </c>
      <c r="M6" s="3">
        <f>SUM(C2:C7)</f>
        <v>22</v>
      </c>
      <c r="N6" s="10">
        <f>M5/N5</f>
        <v>4.0474348191757777E-2</v>
      </c>
    </row>
    <row r="7" spans="1:14" ht="15" customHeight="1">
      <c r="A7" s="11">
        <v>45571</v>
      </c>
      <c r="B7" s="12">
        <f>SUMIF('dados livelo'!G:G,resumo!A7,'dados livelo'!C:C)+E7</f>
        <v>180.31</v>
      </c>
      <c r="C7" s="13">
        <f>COUNTIF('dados livelo'!G:G,resumo!A7)+F7</f>
        <v>1</v>
      </c>
      <c r="D7" s="13">
        <f>SUMIF('dados livelo'!G:G,resumo!A7,'dados livelo'!H:H)+G7</f>
        <v>2</v>
      </c>
      <c r="E7" s="12">
        <f>SUMIF('dados marketplace'!A:A,A7:A8,'dados marketplace'!K:K)</f>
        <v>180.31</v>
      </c>
      <c r="F7" s="13">
        <f>COUNTIF('dados marketplace'!A:A,A7)</f>
        <v>1</v>
      </c>
      <c r="G7" s="13">
        <f>SUMIF('dados marketplace'!A:A,A7,'dados marketplace'!BM:BM)</f>
        <v>2</v>
      </c>
      <c r="H7" s="12">
        <f t="shared" si="1"/>
        <v>0</v>
      </c>
      <c r="I7" s="13">
        <f t="shared" si="2"/>
        <v>0</v>
      </c>
      <c r="J7" s="12">
        <f>SUMIFS('dados livelo'!C:C,'dados livelo'!B:B,"LIVELO",'dados livelo'!G:G,A7)</f>
        <v>0</v>
      </c>
      <c r="K7" s="12">
        <f>SUMIFS('dados livelo'!C:C,'dados livelo'!D:D,"meta",'dados livelo'!G:G,A7)</f>
        <v>0</v>
      </c>
      <c r="L7" s="12">
        <f>SUMIFS('dados livelo'!C:C,'dados livelo'!D:D,"google",'dados livelo'!G:G,A7)</f>
        <v>0</v>
      </c>
      <c r="M7" s="3">
        <f>SUM(D2:D7)</f>
        <v>35</v>
      </c>
      <c r="N7" s="6"/>
    </row>
    <row r="8" spans="1:14" ht="15" customHeight="1">
      <c r="A8" s="11">
        <v>45572</v>
      </c>
      <c r="B8" s="12">
        <f>SUMIF('dados livelo'!G:G,resumo!A8,'dados livelo'!C:C)+E8</f>
        <v>406.04999999999995</v>
      </c>
      <c r="C8" s="13">
        <f>COUNTIF('dados livelo'!G:G,resumo!A8)+F8</f>
        <v>6</v>
      </c>
      <c r="D8" s="13">
        <f>SUMIF('dados livelo'!G:G,resumo!A8,'dados livelo'!H:H)+G8</f>
        <v>8</v>
      </c>
      <c r="E8" s="12">
        <f>SUMIF('dados marketplace'!A:A,A8:A9,'dados marketplace'!K:K)</f>
        <v>406.04999999999995</v>
      </c>
      <c r="F8" s="13">
        <f>COUNTIF('dados marketplace'!A:A,A8)</f>
        <v>6</v>
      </c>
      <c r="G8" s="13">
        <f>SUMIF('dados marketplace'!A:A,A8,'dados marketplace'!BM:BM)</f>
        <v>8</v>
      </c>
      <c r="H8" s="12">
        <f t="shared" si="1"/>
        <v>0</v>
      </c>
      <c r="I8" s="13">
        <f t="shared" si="2"/>
        <v>0</v>
      </c>
      <c r="J8" s="12">
        <f>SUMIFS('dados livelo'!C:C,'dados livelo'!B:B,"LIVELO",'dados livelo'!G:G,A8)</f>
        <v>0</v>
      </c>
      <c r="K8" s="12">
        <f>SUMIFS('dados livelo'!C:C,'dados livelo'!D:D,"meta",'dados livelo'!G:G,A8)</f>
        <v>0</v>
      </c>
      <c r="L8" s="12">
        <f>SUMIFS('dados livelo'!C:C,'dados livelo'!D:D,"google",'dados livelo'!G:G,A8)</f>
        <v>0</v>
      </c>
    </row>
    <row r="9" spans="1:14" ht="15" customHeight="1">
      <c r="A9" s="11">
        <v>45573</v>
      </c>
      <c r="B9" s="12">
        <f>SUMIF('dados livelo'!G:G,resumo!A9,'dados livelo'!C:C)+E9</f>
        <v>376.78999999999996</v>
      </c>
      <c r="C9" s="13">
        <f>COUNTIF('dados livelo'!G:G,resumo!A9)+F9</f>
        <v>2</v>
      </c>
      <c r="D9" s="13">
        <f>SUMIF('dados livelo'!G:G,resumo!A9,'dados livelo'!H:H)+G9</f>
        <v>2</v>
      </c>
      <c r="E9" s="12">
        <f>SUMIF('dados marketplace'!A:A,A9:A10,'dados marketplace'!K:K)</f>
        <v>376.78999999999996</v>
      </c>
      <c r="F9" s="13">
        <f>COUNTIF('dados marketplace'!A:A,A9)</f>
        <v>2</v>
      </c>
      <c r="G9" s="13">
        <f>SUMIF('dados marketplace'!A:A,A9,'dados marketplace'!BM:BM)</f>
        <v>2</v>
      </c>
      <c r="H9" s="12">
        <f t="shared" si="1"/>
        <v>0</v>
      </c>
      <c r="I9" s="13">
        <f t="shared" si="2"/>
        <v>0</v>
      </c>
      <c r="J9" s="12">
        <f>SUMIFS('dados livelo'!C:C,'dados livelo'!B:B,"LIVELO",'dados livelo'!G:G,A9)</f>
        <v>0</v>
      </c>
      <c r="K9" s="12">
        <f>SUMIFS('dados livelo'!C:C,'dados livelo'!D:D,"meta",'dados livelo'!G:G,A9)</f>
        <v>0</v>
      </c>
      <c r="L9" s="12">
        <f>SUMIFS('dados livelo'!C:C,'dados livelo'!D:D,"google",'dados livelo'!G:G,A9)</f>
        <v>0</v>
      </c>
    </row>
    <row r="10" spans="1:14" ht="15" customHeight="1">
      <c r="A10" s="11">
        <v>45574</v>
      </c>
      <c r="B10" s="12">
        <f>SUMIF('dados livelo'!G:G,resumo!A10,'dados livelo'!C:C)+E10</f>
        <v>577.05999999999995</v>
      </c>
      <c r="C10" s="13">
        <f>COUNTIF('dados livelo'!G:G,resumo!A10)+F10</f>
        <v>6</v>
      </c>
      <c r="D10" s="13">
        <f>SUMIF('dados livelo'!G:G,resumo!A10,'dados livelo'!H:H)+G10</f>
        <v>14</v>
      </c>
      <c r="E10" s="12">
        <f>SUMIF('dados marketplace'!A:A,A10:A11,'dados marketplace'!K:K)</f>
        <v>577.05999999999995</v>
      </c>
      <c r="F10" s="13">
        <f>COUNTIF('dados marketplace'!A:A,A10)</f>
        <v>6</v>
      </c>
      <c r="G10" s="13">
        <f>SUMIF('dados marketplace'!A:A,A10,'dados marketplace'!BM:BM)</f>
        <v>14</v>
      </c>
      <c r="H10" s="12">
        <f t="shared" ref="H10" si="6">B10-E10</f>
        <v>0</v>
      </c>
      <c r="I10" s="13">
        <f t="shared" ref="I10" si="7">C10-F10</f>
        <v>0</v>
      </c>
      <c r="J10" s="12">
        <f>SUMIFS('dados livelo'!C:C,'dados livelo'!B:B,"LIVELO",'dados livelo'!G:G,A10)</f>
        <v>0</v>
      </c>
      <c r="K10" s="12">
        <f>SUMIFS('dados livelo'!C:C,'dados livelo'!D:D,"meta",'dados livelo'!G:G,A10)</f>
        <v>0</v>
      </c>
      <c r="L10" s="12">
        <f>SUMIFS('dados livelo'!C:C,'dados livelo'!D:D,"google",'dados livelo'!G:G,A10)</f>
        <v>0</v>
      </c>
    </row>
    <row r="11" spans="1:14" ht="15" customHeight="1">
      <c r="A11" s="11">
        <v>45575</v>
      </c>
      <c r="B11" s="12">
        <f>SUMIF('dados livelo'!G:G,resumo!A11,'dados livelo'!C:C)+E11</f>
        <v>554.61000000000013</v>
      </c>
      <c r="C11" s="13">
        <f>COUNTIF('dados livelo'!G:G,resumo!A11)+F11</f>
        <v>13</v>
      </c>
      <c r="D11" s="13">
        <f>SUMIF('dados livelo'!G:G,resumo!A11,'dados livelo'!H:H)+G11</f>
        <v>19</v>
      </c>
      <c r="E11" s="12">
        <f>SUMIF('dados marketplace'!A:A,A11:A12,'dados marketplace'!K:K)</f>
        <v>554.61000000000013</v>
      </c>
      <c r="F11" s="13">
        <f>COUNTIF('dados marketplace'!A:A,A11)</f>
        <v>13</v>
      </c>
      <c r="G11" s="13">
        <f>SUMIF('dados marketplace'!A:A,A11,'dados marketplace'!BM:BM)</f>
        <v>19</v>
      </c>
      <c r="H11" s="12">
        <f t="shared" ref="H11:H28" si="8">B11-E11</f>
        <v>0</v>
      </c>
      <c r="I11" s="13">
        <f t="shared" si="2"/>
        <v>0</v>
      </c>
      <c r="J11" s="12">
        <f>SUMIFS('dados livelo'!C:C,'dados livelo'!B:B,"LIVELO",'dados livelo'!G:G,A11)</f>
        <v>0</v>
      </c>
      <c r="K11" s="12">
        <f>SUMIFS('dados livelo'!C:C,'dados livelo'!D:D,"meta",'dados livelo'!G:G,A11)</f>
        <v>0</v>
      </c>
      <c r="L11" s="12">
        <f>SUMIFS('dados livelo'!C:C,'dados livelo'!D:D,"google",'dados livelo'!G:G,A11)</f>
        <v>0</v>
      </c>
    </row>
    <row r="12" spans="1:14" ht="15" customHeight="1">
      <c r="A12" s="11">
        <v>45576</v>
      </c>
      <c r="B12" s="12">
        <f>SUMIF('dados livelo'!G:G,resumo!A12,'dados livelo'!C:C)+E12</f>
        <v>45.93</v>
      </c>
      <c r="C12" s="13">
        <f>COUNTIF('dados livelo'!G:G,resumo!A12)+F12</f>
        <v>2</v>
      </c>
      <c r="D12" s="13">
        <f>SUMIF('dados livelo'!G:G,resumo!A12,'dados livelo'!H:H)+G12</f>
        <v>2</v>
      </c>
      <c r="E12" s="12">
        <f>SUMIF('dados marketplace'!A:A,A12:A13,'dados marketplace'!K:K)</f>
        <v>45.93</v>
      </c>
      <c r="F12" s="13">
        <f>COUNTIF('dados marketplace'!A:A,A12)</f>
        <v>2</v>
      </c>
      <c r="G12" s="13">
        <f>SUMIF('dados marketplace'!A:A,A12,'dados marketplace'!BM:BM)</f>
        <v>2</v>
      </c>
      <c r="H12" s="12">
        <f t="shared" si="8"/>
        <v>0</v>
      </c>
      <c r="I12" s="13">
        <f t="shared" si="2"/>
        <v>0</v>
      </c>
      <c r="J12" s="12">
        <f>SUMIFS('dados livelo'!C:C,'dados livelo'!B:B,"LIVELO",'dados livelo'!G:G,A12)</f>
        <v>0</v>
      </c>
      <c r="K12" s="12">
        <f>SUMIFS('dados livelo'!C:C,'dados livelo'!D:D,"meta",'dados livelo'!G:G,A12)</f>
        <v>0</v>
      </c>
      <c r="L12" s="12">
        <f>SUMIFS('dados livelo'!C:C,'dados livelo'!D:D,"google",'dados livelo'!G:G,A12)</f>
        <v>0</v>
      </c>
      <c r="M12" s="8">
        <f>SUM(B8:B14)</f>
        <v>2598.09</v>
      </c>
      <c r="N12" s="9">
        <f>B34*0.25</f>
        <v>26752.5</v>
      </c>
    </row>
    <row r="13" spans="1:14" ht="15" customHeight="1">
      <c r="A13" s="11">
        <v>45577</v>
      </c>
      <c r="B13" s="12">
        <f>SUMIF('dados livelo'!G:G,resumo!A13,'dados livelo'!C:C)+E13</f>
        <v>229.5</v>
      </c>
      <c r="C13" s="13">
        <f>COUNTIF('dados livelo'!G:G,resumo!A13)+F13</f>
        <v>4</v>
      </c>
      <c r="D13" s="13">
        <f>SUMIF('dados livelo'!G:G,resumo!A13,'dados livelo'!H:H)+G13</f>
        <v>8</v>
      </c>
      <c r="E13" s="12">
        <f>SUMIF('dados marketplace'!A:A,A13:A14,'dados marketplace'!K:K)</f>
        <v>229.5</v>
      </c>
      <c r="F13" s="13">
        <f>COUNTIF('dados marketplace'!A:A,A13)</f>
        <v>4</v>
      </c>
      <c r="G13" s="13">
        <f>SUMIF('dados marketplace'!A:A,A13,'dados marketplace'!BM:BM)</f>
        <v>8</v>
      </c>
      <c r="H13" s="12">
        <f t="shared" si="8"/>
        <v>0</v>
      </c>
      <c r="I13" s="13">
        <f t="shared" si="2"/>
        <v>0</v>
      </c>
      <c r="J13" s="12">
        <f>SUMIFS('dados livelo'!C:C,'dados livelo'!B:B,"LIVELO",'dados livelo'!G:G,A13)</f>
        <v>0</v>
      </c>
      <c r="K13" s="12">
        <f>SUMIFS('dados livelo'!C:C,'dados livelo'!D:D,"meta",'dados livelo'!G:G,A13)</f>
        <v>0</v>
      </c>
      <c r="L13" s="12">
        <f>SUMIFS('dados livelo'!C:C,'dados livelo'!D:D,"google",'dados livelo'!G:G,A13)</f>
        <v>0</v>
      </c>
      <c r="M13" s="3">
        <f>SUM(C8:C14)</f>
        <v>39</v>
      </c>
      <c r="N13" s="6">
        <f>M12/N12</f>
        <v>9.7115783571628825E-2</v>
      </c>
    </row>
    <row r="14" spans="1:14" ht="15" customHeight="1">
      <c r="A14" s="11">
        <v>45578</v>
      </c>
      <c r="B14" s="12">
        <f>SUMIF('dados livelo'!G:G,resumo!A14,'dados livelo'!C:C)+E14</f>
        <v>408.15000000000003</v>
      </c>
      <c r="C14" s="13">
        <f>COUNTIF('dados livelo'!G:G,resumo!A14)+F14</f>
        <v>6</v>
      </c>
      <c r="D14" s="13">
        <f>SUMIF('dados livelo'!G:G,resumo!A14,'dados livelo'!H:H)+G14</f>
        <v>10</v>
      </c>
      <c r="E14" s="12">
        <f>SUMIF('dados marketplace'!A:A,A14:A15,'dados marketplace'!K:K)</f>
        <v>408.15000000000003</v>
      </c>
      <c r="F14" s="13">
        <f>COUNTIF('dados marketplace'!A:A,A14)</f>
        <v>6</v>
      </c>
      <c r="G14" s="13">
        <f>SUMIF('dados marketplace'!A:A,A14,'dados marketplace'!BM:BM)</f>
        <v>10</v>
      </c>
      <c r="H14" s="12">
        <f t="shared" si="8"/>
        <v>0</v>
      </c>
      <c r="I14" s="13">
        <f t="shared" si="2"/>
        <v>0</v>
      </c>
      <c r="J14" s="12">
        <f>SUMIFS('dados livelo'!C:C,'dados livelo'!B:B,"LIVELO",'dados livelo'!G:G,A14)</f>
        <v>0</v>
      </c>
      <c r="K14" s="12">
        <f>SUMIFS('dados livelo'!C:C,'dados livelo'!D:D,"meta",'dados livelo'!G:G,A14)</f>
        <v>0</v>
      </c>
      <c r="L14" s="12">
        <f>SUMIFS('dados livelo'!C:C,'dados livelo'!D:D,"google",'dados livelo'!G:G,A14)</f>
        <v>0</v>
      </c>
      <c r="M14" s="3">
        <f>SUM(D8:D14)</f>
        <v>63</v>
      </c>
      <c r="N14" s="10">
        <f>M12/N5</f>
        <v>9.7115783571628825E-2</v>
      </c>
    </row>
    <row r="15" spans="1:14" ht="15" customHeight="1">
      <c r="A15" s="11">
        <v>45579</v>
      </c>
      <c r="B15" s="12">
        <f>SUMIF('dados livelo'!G:G,resumo!A15,'dados livelo'!C:C)+E15</f>
        <v>322.27</v>
      </c>
      <c r="C15" s="13">
        <f>COUNTIF('dados livelo'!G:G,resumo!A15)+F15</f>
        <v>4</v>
      </c>
      <c r="D15" s="13">
        <f>SUMIF('dados livelo'!G:G,resumo!A15,'dados livelo'!H:H)+G15</f>
        <v>13</v>
      </c>
      <c r="E15" s="12">
        <f>SUMIF('dados marketplace'!A:A,A15:A16,'dados marketplace'!K:K)</f>
        <v>322.27</v>
      </c>
      <c r="F15" s="13">
        <f>COUNTIF('dados marketplace'!A:A,A15)</f>
        <v>4</v>
      </c>
      <c r="G15" s="13">
        <f>SUMIF('dados marketplace'!A:A,A15,'dados marketplace'!BM:BM)</f>
        <v>13</v>
      </c>
      <c r="H15" s="12">
        <f t="shared" ref="H15" si="9">B15-E15</f>
        <v>0</v>
      </c>
      <c r="I15" s="13">
        <f t="shared" ref="I15" si="10">C15-F15</f>
        <v>0</v>
      </c>
      <c r="J15" s="12">
        <f>SUMIFS('dados livelo'!C:C,'dados livelo'!B:B,"LIVELO",'dados livelo'!G:G,A15)</f>
        <v>0</v>
      </c>
      <c r="K15" s="12">
        <f>SUMIFS('dados livelo'!C:C,'dados livelo'!D:D,"meta",'dados livelo'!G:G,A15)</f>
        <v>0</v>
      </c>
      <c r="L15" s="12">
        <f>SUMIFS('dados livelo'!C:C,'dados livelo'!D:D,"google",'dados livelo'!G:G,A15)</f>
        <v>0</v>
      </c>
    </row>
    <row r="16" spans="1:14" ht="15" customHeight="1">
      <c r="A16" s="11">
        <v>45580</v>
      </c>
      <c r="B16" s="12">
        <f>SUMIF('dados livelo'!G:G,resumo!A16,'dados livelo'!C:C)+E16</f>
        <v>194.07999999999998</v>
      </c>
      <c r="C16" s="13">
        <f>COUNTIF('dados livelo'!G:G,resumo!A16)+F16</f>
        <v>3</v>
      </c>
      <c r="D16" s="13">
        <f>SUMIF('dados livelo'!G:G,resumo!A16,'dados livelo'!H:H)+G16</f>
        <v>4</v>
      </c>
      <c r="E16" s="12">
        <f>SUMIF('dados marketplace'!A:A,A16:A17,'dados marketplace'!K:K)</f>
        <v>194.07999999999998</v>
      </c>
      <c r="F16" s="13">
        <f>COUNTIF('dados marketplace'!A:A,A16)</f>
        <v>3</v>
      </c>
      <c r="G16" s="13">
        <f>SUMIF('dados marketplace'!A:A,A16,'dados marketplace'!BM:BM)</f>
        <v>4</v>
      </c>
      <c r="H16" s="12">
        <f t="shared" si="8"/>
        <v>0</v>
      </c>
      <c r="I16" s="13">
        <f t="shared" si="2"/>
        <v>0</v>
      </c>
      <c r="J16" s="12">
        <f>SUMIFS('dados livelo'!C:C,'dados livelo'!B:B,"LIVELO",'dados livelo'!G:G,A16)</f>
        <v>0</v>
      </c>
      <c r="K16" s="12">
        <f>SUMIFS('dados livelo'!C:C,'dados livelo'!D:D,"meta",'dados livelo'!G:G,A16)</f>
        <v>0</v>
      </c>
      <c r="L16" s="12">
        <f>SUMIFS('dados livelo'!C:C,'dados livelo'!D:D,"google",'dados livelo'!G:G,A16)</f>
        <v>0</v>
      </c>
    </row>
    <row r="17" spans="1:14" ht="15" customHeight="1">
      <c r="A17" s="11">
        <v>45581</v>
      </c>
      <c r="B17" s="12">
        <f>SUMIF('dados livelo'!G:G,resumo!A17,'dados livelo'!C:C)+E17</f>
        <v>160.44</v>
      </c>
      <c r="C17" s="13">
        <f>COUNTIF('dados livelo'!G:G,resumo!A17)+F17</f>
        <v>3</v>
      </c>
      <c r="D17" s="13">
        <f>SUMIF('dados livelo'!G:G,resumo!A17,'dados livelo'!H:H)+G17</f>
        <v>3</v>
      </c>
      <c r="E17" s="12">
        <f>SUMIF('dados marketplace'!A:A,A17:A18,'dados marketplace'!K:K)</f>
        <v>160.44</v>
      </c>
      <c r="F17" s="13">
        <f>COUNTIF('dados marketplace'!A:A,A17)</f>
        <v>3</v>
      </c>
      <c r="G17" s="13">
        <f>SUMIF('dados marketplace'!A:A,A17,'dados marketplace'!BM:BM)</f>
        <v>3</v>
      </c>
      <c r="H17" s="12">
        <f t="shared" ref="H17" si="11">B17-E17</f>
        <v>0</v>
      </c>
      <c r="I17" s="13">
        <f t="shared" ref="I17" si="12">C17-F17</f>
        <v>0</v>
      </c>
      <c r="J17" s="12">
        <f>SUMIFS('dados livelo'!C:C,'dados livelo'!B:B,"LIVELO",'dados livelo'!G:G,A17)</f>
        <v>0</v>
      </c>
      <c r="K17" s="12">
        <f>SUMIFS('dados livelo'!C:C,'dados livelo'!D:D,"meta",'dados livelo'!G:G,A17)</f>
        <v>0</v>
      </c>
      <c r="L17" s="12">
        <f>SUMIFS('dados livelo'!C:C,'dados livelo'!D:D,"google",'dados livelo'!G:G,A17)</f>
        <v>0</v>
      </c>
    </row>
    <row r="18" spans="1:14" ht="15" customHeight="1">
      <c r="A18" s="11">
        <v>45582</v>
      </c>
      <c r="B18" s="12">
        <f>SUMIF('dados livelo'!G:G,resumo!A18,'dados livelo'!C:C)+E18</f>
        <v>87.56</v>
      </c>
      <c r="C18" s="13">
        <f>COUNTIF('dados livelo'!G:G,resumo!A18)+F18</f>
        <v>3</v>
      </c>
      <c r="D18" s="13">
        <f>SUMIF('dados livelo'!G:G,resumo!A18,'dados livelo'!H:H)+G18</f>
        <v>3</v>
      </c>
      <c r="E18" s="12">
        <f>SUMIF('dados marketplace'!A:A,A18:A19,'dados marketplace'!K:K)</f>
        <v>87.56</v>
      </c>
      <c r="F18" s="13">
        <f>COUNTIF('dados marketplace'!A:A,A18)</f>
        <v>3</v>
      </c>
      <c r="G18" s="13">
        <f>SUMIF('dados marketplace'!A:A,A18,'dados marketplace'!BM:BM)</f>
        <v>3</v>
      </c>
      <c r="H18" s="12">
        <f t="shared" ref="H18" si="13">B18-E18</f>
        <v>0</v>
      </c>
      <c r="I18" s="13">
        <f t="shared" ref="I18" si="14">C18-F18</f>
        <v>0</v>
      </c>
      <c r="J18" s="12">
        <f>SUMIFS('dados livelo'!C:C,'dados livelo'!B:B,"LIVELO",'dados livelo'!G:G,A18)</f>
        <v>0</v>
      </c>
      <c r="K18" s="12">
        <f>SUMIFS('dados livelo'!C:C,'dados livelo'!D:D,"meta",'dados livelo'!G:G,A18)</f>
        <v>0</v>
      </c>
      <c r="L18" s="12">
        <f>SUMIFS('dados livelo'!C:C,'dados livelo'!D:D,"google",'dados livelo'!G:G,A18)</f>
        <v>0</v>
      </c>
    </row>
    <row r="19" spans="1:14" ht="15" customHeight="1">
      <c r="A19" s="11">
        <v>45583</v>
      </c>
      <c r="B19" s="12">
        <f>SUMIF('dados livelo'!G:G,resumo!A19,'dados livelo'!C:C)+E19</f>
        <v>107.03999999999999</v>
      </c>
      <c r="C19" s="13">
        <f>COUNTIF('dados livelo'!G:G,resumo!A19)+F19</f>
        <v>3</v>
      </c>
      <c r="D19" s="13">
        <f>SUMIF('dados livelo'!G:G,resumo!A19,'dados livelo'!H:H)+G19</f>
        <v>3</v>
      </c>
      <c r="E19" s="12">
        <f>SUMIF('dados marketplace'!A:A,A19:A20,'dados marketplace'!K:K)</f>
        <v>107.03999999999999</v>
      </c>
      <c r="F19" s="13">
        <f>COUNTIF('dados marketplace'!A:A,A19)</f>
        <v>3</v>
      </c>
      <c r="G19" s="13">
        <f>SUMIF('dados marketplace'!A:A,A19,'dados marketplace'!BM:BM)</f>
        <v>3</v>
      </c>
      <c r="H19" s="12">
        <f t="shared" ref="H19" si="15">B19-E19</f>
        <v>0</v>
      </c>
      <c r="I19" s="13">
        <f t="shared" ref="I19" si="16">C19-F19</f>
        <v>0</v>
      </c>
      <c r="J19" s="12">
        <f>SUMIFS('dados livelo'!C:C,'dados livelo'!B:B,"LIVELO",'dados livelo'!G:G,A19)</f>
        <v>0</v>
      </c>
      <c r="K19" s="12">
        <f>SUMIFS('dados livelo'!C:C,'dados livelo'!D:D,"meta",'dados livelo'!G:G,A19)</f>
        <v>0</v>
      </c>
      <c r="L19" s="12">
        <f>SUMIFS('dados livelo'!C:C,'dados livelo'!D:D,"google",'dados livelo'!G:G,A19)</f>
        <v>0</v>
      </c>
      <c r="M19" s="8">
        <f>SUM(B15:B21)</f>
        <v>1386.4499999999998</v>
      </c>
      <c r="N19" s="9">
        <f>B34*0.25</f>
        <v>26752.5</v>
      </c>
    </row>
    <row r="20" spans="1:14" ht="15" customHeight="1">
      <c r="A20" s="11">
        <v>45584</v>
      </c>
      <c r="B20" s="12">
        <f>SUMIF('dados livelo'!G:G,resumo!A20,'dados livelo'!C:C)+E20</f>
        <v>182.02</v>
      </c>
      <c r="C20" s="13">
        <f>COUNTIF('dados livelo'!G:G,resumo!A20)+F20</f>
        <v>3</v>
      </c>
      <c r="D20" s="13">
        <f>SUMIF('dados livelo'!G:G,resumo!A20,'dados livelo'!H:H)+G20</f>
        <v>4</v>
      </c>
      <c r="E20" s="12">
        <f>SUMIF('dados marketplace'!A:A,A20:A21,'dados marketplace'!K:K)</f>
        <v>182.02</v>
      </c>
      <c r="F20" s="13">
        <f>COUNTIF('dados marketplace'!A:A,A20)</f>
        <v>3</v>
      </c>
      <c r="G20" s="13">
        <f>SUMIF('dados marketplace'!A:A,A20,'dados marketplace'!BM:BM)</f>
        <v>4</v>
      </c>
      <c r="H20" s="12">
        <f t="shared" si="8"/>
        <v>0</v>
      </c>
      <c r="I20" s="13">
        <f t="shared" si="2"/>
        <v>0</v>
      </c>
      <c r="J20" s="12">
        <f>SUMIFS('dados livelo'!C:C,'dados livelo'!B:B,"LIVELO",'dados livelo'!G:G,A20)</f>
        <v>0</v>
      </c>
      <c r="K20" s="12">
        <f>SUMIFS('dados livelo'!C:C,'dados livelo'!D:D,"meta",'dados livelo'!G:G,A20)</f>
        <v>0</v>
      </c>
      <c r="L20" s="12">
        <f>SUMIFS('dados livelo'!C:C,'dados livelo'!D:D,"google",'dados livelo'!G:G,A20)</f>
        <v>0</v>
      </c>
      <c r="M20" s="3">
        <f>SUM(C14:C21)</f>
        <v>28</v>
      </c>
      <c r="N20" s="6">
        <f>M19/N19</f>
        <v>5.1825063078216979E-2</v>
      </c>
    </row>
    <row r="21" spans="1:14" ht="15" customHeight="1">
      <c r="A21" s="11">
        <v>45585</v>
      </c>
      <c r="B21" s="12">
        <f>SUMIF('dados livelo'!G:G,resumo!A21,'dados livelo'!C:C)+E21</f>
        <v>333.04</v>
      </c>
      <c r="C21" s="13">
        <f>COUNTIF('dados livelo'!G:G,resumo!A21)+F21</f>
        <v>3</v>
      </c>
      <c r="D21" s="13">
        <f>SUMIF('dados livelo'!G:G,resumo!A21,'dados livelo'!H:H)+G21</f>
        <v>3</v>
      </c>
      <c r="E21" s="12">
        <f>SUMIF('dados marketplace'!A:A,A21:A22,'dados marketplace'!K:K)</f>
        <v>333.04</v>
      </c>
      <c r="F21" s="13">
        <f>COUNTIF('dados marketplace'!A:A,A21)</f>
        <v>3</v>
      </c>
      <c r="G21" s="13">
        <f>SUMIF('dados marketplace'!A:A,A21,'dados marketplace'!BM:BM)</f>
        <v>3</v>
      </c>
      <c r="H21" s="12">
        <f t="shared" si="8"/>
        <v>0</v>
      </c>
      <c r="I21" s="13">
        <f t="shared" si="2"/>
        <v>0</v>
      </c>
      <c r="J21" s="12">
        <f>SUMIFS('dados livelo'!C:C,'dados livelo'!B:B,"LIVELO",'dados livelo'!G:G,A21)</f>
        <v>0</v>
      </c>
      <c r="K21" s="12">
        <f>SUMIFS('dados livelo'!C:C,'dados livelo'!D:D,"meta",'dados livelo'!G:G,A21)</f>
        <v>0</v>
      </c>
      <c r="L21" s="12">
        <f>SUMIFS('dados livelo'!C:C,'dados livelo'!D:D,"google",'dados livelo'!G:G,A21)</f>
        <v>0</v>
      </c>
      <c r="M21" s="3">
        <f>SUM(D14:D21)</f>
        <v>43</v>
      </c>
      <c r="N21" s="10">
        <f>M19/N5</f>
        <v>5.1825063078216979E-2</v>
      </c>
    </row>
    <row r="22" spans="1:14" ht="15" customHeight="1">
      <c r="A22" s="11">
        <v>45586</v>
      </c>
      <c r="B22" s="12">
        <f>SUMIF('dados livelo'!G:G,resumo!A22,'dados livelo'!C:C)+E22</f>
        <v>524.63</v>
      </c>
      <c r="C22" s="13">
        <f>COUNTIF('dados livelo'!G:G,resumo!A22)+F22</f>
        <v>6</v>
      </c>
      <c r="D22" s="13">
        <f>SUMIF('dados livelo'!G:G,resumo!A22,'dados livelo'!H:H)+G22</f>
        <v>8</v>
      </c>
      <c r="E22" s="12">
        <f>SUMIF('dados marketplace'!A:A,A22:A23,'dados marketplace'!K:K)</f>
        <v>524.63</v>
      </c>
      <c r="F22" s="13">
        <f>COUNTIF('dados marketplace'!A:A,A22)</f>
        <v>6</v>
      </c>
      <c r="G22" s="13">
        <f>SUMIF('dados marketplace'!A:A,A22,'dados marketplace'!BM:BM)</f>
        <v>8</v>
      </c>
      <c r="H22" s="12">
        <f t="shared" ref="H22" si="17">B22-E22</f>
        <v>0</v>
      </c>
      <c r="I22" s="13">
        <f t="shared" ref="I22" si="18">C22-F22</f>
        <v>0</v>
      </c>
      <c r="J22" s="12">
        <f>SUMIFS('dados livelo'!C:C,'dados livelo'!B:B,"LIVELO",'dados livelo'!G:G,A22)</f>
        <v>0</v>
      </c>
      <c r="K22" s="12">
        <f>SUMIFS('dados livelo'!C:C,'dados livelo'!D:D,"meta",'dados livelo'!G:G,A22)</f>
        <v>0</v>
      </c>
      <c r="L22" s="12">
        <f>SUMIFS('dados livelo'!C:C,'dados livelo'!D:D,"google",'dados livelo'!G:G,A22)</f>
        <v>0</v>
      </c>
    </row>
    <row r="23" spans="1:14" ht="15" customHeight="1">
      <c r="A23" s="11">
        <v>45587</v>
      </c>
      <c r="B23" s="12">
        <f>SUMIF('dados livelo'!G:G,resumo!A23,'dados livelo'!C:C)+E23</f>
        <v>529.92000000000007</v>
      </c>
      <c r="C23" s="13">
        <f>COUNTIF('dados livelo'!G:G,resumo!A23)+F23</f>
        <v>7</v>
      </c>
      <c r="D23" s="13">
        <f>SUMIF('dados livelo'!G:G,resumo!A23,'dados livelo'!H:H)+G23</f>
        <v>11</v>
      </c>
      <c r="E23" s="12">
        <f>SUMIF('dados marketplace'!A:A,A23:A24,'dados marketplace'!K:K)</f>
        <v>529.92000000000007</v>
      </c>
      <c r="F23" s="13">
        <f>COUNTIF('dados marketplace'!A:A,A23)</f>
        <v>7</v>
      </c>
      <c r="G23" s="13">
        <f>SUMIF('dados marketplace'!A:A,A23,'dados marketplace'!BM:BM)</f>
        <v>11</v>
      </c>
      <c r="H23" s="12">
        <f t="shared" ref="H23" si="19">B23-E23</f>
        <v>0</v>
      </c>
      <c r="I23" s="13">
        <f t="shared" ref="I23" si="20">C23-F23</f>
        <v>0</v>
      </c>
      <c r="J23" s="12">
        <f>SUMIFS('dados livelo'!C:C,'dados livelo'!B:B,"LIVELO",'dados livelo'!G:G,A23)</f>
        <v>0</v>
      </c>
      <c r="K23" s="12">
        <f>SUMIFS('dados livelo'!C:C,'dados livelo'!D:D,"meta",'dados livelo'!G:G,A23)</f>
        <v>0</v>
      </c>
      <c r="L23" s="12">
        <f>SUMIFS('dados livelo'!C:C,'dados livelo'!D:D,"google",'dados livelo'!G:G,A23)</f>
        <v>0</v>
      </c>
    </row>
    <row r="24" spans="1:14" ht="15" customHeight="1">
      <c r="A24" s="11">
        <v>45588</v>
      </c>
      <c r="B24" s="12">
        <f>SUMIF('dados livelo'!G:G,resumo!A24,'dados livelo'!C:C)+E24</f>
        <v>116.74</v>
      </c>
      <c r="C24" s="13">
        <f>COUNTIF('dados livelo'!G:G,resumo!A24)+F24</f>
        <v>2</v>
      </c>
      <c r="D24" s="13">
        <f>SUMIF('dados livelo'!G:G,resumo!A24,'dados livelo'!H:H)+G24</f>
        <v>3</v>
      </c>
      <c r="E24" s="12">
        <f>SUMIF('dados marketplace'!A:A,A24:A25,'dados marketplace'!K:K)</f>
        <v>116.74</v>
      </c>
      <c r="F24" s="13">
        <f>COUNTIF('dados marketplace'!A:A,A24)</f>
        <v>2</v>
      </c>
      <c r="G24" s="13">
        <f>SUMIF('dados marketplace'!A:A,A24,'dados marketplace'!BM:BM)</f>
        <v>3</v>
      </c>
      <c r="H24" s="12">
        <f t="shared" ref="H24" si="21">B24-E24</f>
        <v>0</v>
      </c>
      <c r="I24" s="13">
        <f t="shared" ref="I24" si="22">C24-F24</f>
        <v>0</v>
      </c>
      <c r="J24" s="12">
        <f>SUMIFS('dados livelo'!C:C,'dados livelo'!B:B,"LIVELO",'dados livelo'!G:G,A24)</f>
        <v>0</v>
      </c>
      <c r="K24" s="12">
        <f>SUMIFS('dados livelo'!C:C,'dados livelo'!D:D,"meta",'dados livelo'!G:G,A24)</f>
        <v>0</v>
      </c>
      <c r="L24" s="12">
        <f>SUMIFS('dados livelo'!C:C,'dados livelo'!D:D,"google",'dados livelo'!G:G,A24)</f>
        <v>0</v>
      </c>
    </row>
    <row r="25" spans="1:14" ht="15" customHeight="1">
      <c r="A25" s="11">
        <v>45589</v>
      </c>
      <c r="B25" s="12">
        <f>SUMIF('dados livelo'!G:G,resumo!A25,'dados livelo'!C:C)+E25</f>
        <v>19.97</v>
      </c>
      <c r="C25" s="13">
        <f>COUNTIF('dados livelo'!G:G,resumo!A25)+F25</f>
        <v>1</v>
      </c>
      <c r="D25" s="13">
        <f>SUMIF('dados livelo'!G:G,resumo!A25,'dados livelo'!H:H)+G25</f>
        <v>1</v>
      </c>
      <c r="E25" s="12">
        <f>SUMIF('dados marketplace'!A:A,A25:A26,'dados marketplace'!K:K)</f>
        <v>19.97</v>
      </c>
      <c r="F25" s="13">
        <f>COUNTIF('dados marketplace'!A:A,A25)</f>
        <v>1</v>
      </c>
      <c r="G25" s="13">
        <f>SUMIF('dados marketplace'!A:A,A25,'dados marketplace'!BM:BM)</f>
        <v>1</v>
      </c>
      <c r="H25" s="12">
        <f t="shared" si="8"/>
        <v>0</v>
      </c>
      <c r="I25" s="13">
        <f t="shared" si="2"/>
        <v>0</v>
      </c>
      <c r="J25" s="12">
        <f>SUMIFS('dados livelo'!C:C,'dados livelo'!B:B,"LIVELO",'dados livelo'!G:G,A25)</f>
        <v>0</v>
      </c>
      <c r="K25" s="12">
        <f>SUMIFS('dados livelo'!C:C,'dados livelo'!D:D,"meta",'dados livelo'!G:G,A25)</f>
        <v>0</v>
      </c>
      <c r="L25" s="12">
        <f>SUMIFS('dados livelo'!C:C,'dados livelo'!D:D,"google",'dados livelo'!G:G,A25)</f>
        <v>0</v>
      </c>
    </row>
    <row r="26" spans="1:14" ht="15" customHeight="1">
      <c r="A26" s="11">
        <v>45590</v>
      </c>
      <c r="B26" s="12">
        <f>SUMIF('dados livelo'!G:G,resumo!A26,'dados livelo'!C:C)+E26</f>
        <v>674.2</v>
      </c>
      <c r="C26" s="13">
        <f>COUNTIF('dados livelo'!G:G,resumo!A26)+F26</f>
        <v>5</v>
      </c>
      <c r="D26" s="13">
        <f>SUMIF('dados livelo'!G:G,resumo!A26,'dados livelo'!H:H)+G26</f>
        <v>6</v>
      </c>
      <c r="E26" s="12">
        <f>SUMIF('dados marketplace'!A:A,A26:A27,'dados marketplace'!K:K)</f>
        <v>674.2</v>
      </c>
      <c r="F26" s="13">
        <f>COUNTIF('dados marketplace'!A:A,A26)</f>
        <v>5</v>
      </c>
      <c r="G26" s="13">
        <f>SUMIF('dados marketplace'!A:A,A26,'dados marketplace'!BM:BM)</f>
        <v>6</v>
      </c>
      <c r="H26" s="12">
        <f t="shared" si="8"/>
        <v>0</v>
      </c>
      <c r="I26" s="13">
        <f t="shared" si="2"/>
        <v>0</v>
      </c>
      <c r="J26" s="12">
        <f>SUMIFS('dados livelo'!C:C,'dados livelo'!B:B,"LIVELO",'dados livelo'!G:G,A26)</f>
        <v>0</v>
      </c>
      <c r="K26" s="12">
        <f>SUMIFS('dados livelo'!C:C,'dados livelo'!D:D,"meta",'dados livelo'!G:G,A26)</f>
        <v>0</v>
      </c>
      <c r="L26" s="12">
        <f>SUMIFS('dados livelo'!C:C,'dados livelo'!D:D,"google",'dados livelo'!G:G,A26)</f>
        <v>0</v>
      </c>
      <c r="M26" s="8">
        <f>SUM(B22:B32)</f>
        <v>3385.19</v>
      </c>
      <c r="N26" s="9">
        <f>B34*0.25</f>
        <v>26752.5</v>
      </c>
    </row>
    <row r="27" spans="1:14" ht="15" customHeight="1">
      <c r="A27" s="11">
        <v>45591</v>
      </c>
      <c r="B27" s="12">
        <f>SUMIF('dados livelo'!G:G,resumo!A27,'dados livelo'!C:C)+E27</f>
        <v>154.97000000000003</v>
      </c>
      <c r="C27" s="13">
        <f>COUNTIF('dados livelo'!G:G,resumo!A27)+F27</f>
        <v>3</v>
      </c>
      <c r="D27" s="13">
        <f>SUMIF('dados livelo'!G:G,resumo!A27,'dados livelo'!H:H)+G27</f>
        <v>4</v>
      </c>
      <c r="E27" s="12">
        <f>SUMIF('dados marketplace'!A:A,A27:A28,'dados marketplace'!K:K)</f>
        <v>154.97000000000003</v>
      </c>
      <c r="F27" s="13">
        <f>COUNTIF('dados marketplace'!A:A,A27)</f>
        <v>3</v>
      </c>
      <c r="G27" s="13">
        <f>SUMIF('dados marketplace'!A:A,A27,'dados marketplace'!BM:BM)</f>
        <v>4</v>
      </c>
      <c r="H27" s="12">
        <f t="shared" si="8"/>
        <v>0</v>
      </c>
      <c r="I27" s="13">
        <f t="shared" si="2"/>
        <v>0</v>
      </c>
      <c r="J27" s="12">
        <f>SUMIFS('dados livelo'!C:C,'dados livelo'!B:B,"LIVELO",'dados livelo'!G:G,A27)</f>
        <v>0</v>
      </c>
      <c r="K27" s="12">
        <f>SUMIFS('dados livelo'!C:C,'dados livelo'!D:D,"meta",'dados livelo'!G:G,A27)</f>
        <v>0</v>
      </c>
      <c r="L27" s="12">
        <f>SUMIFS('dados livelo'!C:C,'dados livelo'!D:D,"google",'dados livelo'!G:G,A27)</f>
        <v>0</v>
      </c>
      <c r="M27" s="3">
        <f>SUM(C22:C32)</f>
        <v>46</v>
      </c>
      <c r="N27" s="6">
        <f>M26/N26</f>
        <v>0.12653733295953648</v>
      </c>
    </row>
    <row r="28" spans="1:14" ht="15" customHeight="1">
      <c r="A28" s="11">
        <v>45592</v>
      </c>
      <c r="B28" s="12">
        <f>SUMIF('dados livelo'!G:G,resumo!A28,'dados livelo'!C:C)+E28</f>
        <v>474.23</v>
      </c>
      <c r="C28" s="13">
        <f>COUNTIF('dados livelo'!G:G,resumo!A28)+F28</f>
        <v>7</v>
      </c>
      <c r="D28" s="13">
        <f>SUMIF('dados livelo'!G:G,resumo!A28,'dados livelo'!H:H)+G28</f>
        <v>13</v>
      </c>
      <c r="E28" s="12">
        <f>SUMIF('dados marketplace'!A:A,A28:A29,'dados marketplace'!K:K)</f>
        <v>474.23</v>
      </c>
      <c r="F28" s="13">
        <f>COUNTIF('dados marketplace'!A:A,A28)</f>
        <v>7</v>
      </c>
      <c r="G28" s="13">
        <f>SUMIF('dados marketplace'!A:A,A28,'dados marketplace'!BM:BM)</f>
        <v>13</v>
      </c>
      <c r="H28" s="12">
        <f t="shared" si="8"/>
        <v>0</v>
      </c>
      <c r="I28" s="13">
        <f t="shared" si="2"/>
        <v>0</v>
      </c>
      <c r="J28" s="12">
        <f>SUMIFS('dados livelo'!C:C,'dados livelo'!B:B,"LIVELO",'dados livelo'!G:G,A28)</f>
        <v>0</v>
      </c>
      <c r="K28" s="12">
        <f>SUMIFS('dados livelo'!C:C,'dados livelo'!D:D,"meta",'dados livelo'!G:G,A28)</f>
        <v>0</v>
      </c>
      <c r="L28" s="12">
        <f>SUMIFS('dados livelo'!C:C,'dados livelo'!D:D,"google",'dados livelo'!G:G,A28)</f>
        <v>0</v>
      </c>
      <c r="M28" s="3">
        <f>SUM(D22:D32)</f>
        <v>66</v>
      </c>
      <c r="N28" s="10">
        <f>M26/N5</f>
        <v>0.12653733295953648</v>
      </c>
    </row>
    <row r="29" spans="1:14" ht="15" customHeight="1">
      <c r="A29" s="11">
        <v>45593</v>
      </c>
      <c r="B29" s="12">
        <f>SUMIF('dados livelo'!G:G,resumo!A29,'dados livelo'!C:C)+E29</f>
        <v>270.77</v>
      </c>
      <c r="C29" s="13">
        <f>COUNTIF('dados livelo'!G:G,resumo!A29)+F29</f>
        <v>3</v>
      </c>
      <c r="D29" s="13">
        <f>SUMIF('dados livelo'!G:G,resumo!A29,'dados livelo'!H:H)+G29</f>
        <v>3</v>
      </c>
      <c r="E29" s="12">
        <f>SUMIF('dados marketplace'!A:A,A29:A30,'dados marketplace'!K:K)</f>
        <v>270.77</v>
      </c>
      <c r="F29" s="13">
        <f>COUNTIF('dados marketplace'!A:A,A29)</f>
        <v>3</v>
      </c>
      <c r="G29" s="13">
        <f>SUMIF('dados marketplace'!A:A,A29,'dados marketplace'!BM:BM)</f>
        <v>3</v>
      </c>
      <c r="H29" s="12">
        <f t="shared" ref="H29" si="23">B29-E29</f>
        <v>0</v>
      </c>
      <c r="I29" s="13">
        <f t="shared" ref="I29" si="24">C29-F29</f>
        <v>0</v>
      </c>
      <c r="J29" s="12">
        <f>SUMIFS('dados livelo'!C:C,'dados livelo'!B:B,"LIVELO",'dados livelo'!G:G,A29)</f>
        <v>0</v>
      </c>
      <c r="K29" s="12">
        <f>SUMIFS('dados livelo'!C:C,'dados livelo'!D:D,"meta",'dados livelo'!G:G,A29)</f>
        <v>0</v>
      </c>
      <c r="L29" s="12">
        <f>SUMIFS('dados livelo'!C:C,'dados livelo'!D:D,"google",'dados livelo'!G:G,A29)</f>
        <v>0</v>
      </c>
    </row>
    <row r="30" spans="1:14" ht="15" customHeight="1">
      <c r="A30" s="11">
        <v>45594</v>
      </c>
      <c r="B30" s="12">
        <f>SUMIF('dados livelo'!G:G,resumo!A30,'dados livelo'!C:C)+E30</f>
        <v>362.67999999999995</v>
      </c>
      <c r="C30" s="13">
        <f>COUNTIF('dados livelo'!G:G,resumo!A30)+F30</f>
        <v>6</v>
      </c>
      <c r="D30" s="13">
        <f>SUMIF('dados livelo'!G:G,resumo!A30,'dados livelo'!H:H)+G30</f>
        <v>10</v>
      </c>
      <c r="E30" s="12">
        <f>SUMIF('dados marketplace'!A:A,A30:A31,'dados marketplace'!K:K)</f>
        <v>362.67999999999995</v>
      </c>
      <c r="F30" s="13">
        <f>COUNTIF('dados marketplace'!A:A,A30)</f>
        <v>6</v>
      </c>
      <c r="G30" s="13">
        <f>SUMIF('dados marketplace'!A:A,A30,'dados marketplace'!BM:BM)</f>
        <v>10</v>
      </c>
      <c r="H30" s="12">
        <f t="shared" ref="H30" si="25">B30-E30</f>
        <v>0</v>
      </c>
      <c r="I30" s="13">
        <f t="shared" ref="I30" si="26">C30-F30</f>
        <v>0</v>
      </c>
      <c r="J30" s="12">
        <f>SUMIFS('dados livelo'!C:C,'dados livelo'!B:B,"LIVELO",'dados livelo'!G:G,A30)</f>
        <v>0</v>
      </c>
      <c r="K30" s="12">
        <f>SUMIFS('dados livelo'!C:C,'dados livelo'!D:D,"meta",'dados livelo'!G:G,A30)</f>
        <v>0</v>
      </c>
      <c r="L30" s="12">
        <f>SUMIFS('dados livelo'!C:C,'dados livelo'!D:D,"google",'dados livelo'!G:G,A30)</f>
        <v>0</v>
      </c>
    </row>
    <row r="31" spans="1:14" ht="15" customHeight="1">
      <c r="A31" s="11">
        <v>45595</v>
      </c>
      <c r="B31" s="12">
        <f>SUMIF('dados livelo'!G:G,resumo!A31,'dados livelo'!C:C)+E31</f>
        <v>257.08</v>
      </c>
      <c r="C31" s="13">
        <f>COUNTIF('dados livelo'!G:G,resumo!A31)+F31</f>
        <v>6</v>
      </c>
      <c r="D31" s="13">
        <f>SUMIF('dados livelo'!G:G,resumo!A31,'dados livelo'!H:H)+G31</f>
        <v>7</v>
      </c>
      <c r="E31" s="12">
        <f>SUMIF('dados marketplace'!A:A,A31:A32,'dados marketplace'!K:K)</f>
        <v>257.08</v>
      </c>
      <c r="F31" s="13">
        <f>COUNTIF('dados marketplace'!A:A,A31)</f>
        <v>6</v>
      </c>
      <c r="G31" s="13">
        <f>SUMIF('dados marketplace'!A:A,A31,'dados marketplace'!BM:BM)</f>
        <v>7</v>
      </c>
      <c r="H31" s="12">
        <f t="shared" ref="H31" si="27">B31-E31</f>
        <v>0</v>
      </c>
      <c r="I31" s="13">
        <f t="shared" ref="I31" si="28">C31-F31</f>
        <v>0</v>
      </c>
      <c r="J31" s="12">
        <f>SUMIFS('dados livelo'!C:C,'dados livelo'!B:B,"LIVELO",'dados livelo'!G:G,A31)</f>
        <v>0</v>
      </c>
      <c r="K31" s="12">
        <f>SUMIFS('dados livelo'!C:C,'dados livelo'!D:D,"meta",'dados livelo'!G:G,A31)</f>
        <v>0</v>
      </c>
      <c r="L31" s="12">
        <f>SUMIFS('dados livelo'!C:C,'dados livelo'!D:D,"google",'dados livelo'!G:G,A31)</f>
        <v>0</v>
      </c>
    </row>
    <row r="32" spans="1:14" ht="15" customHeight="1">
      <c r="A32" s="11">
        <v>45596</v>
      </c>
      <c r="B32" s="12"/>
      <c r="C32" s="13"/>
      <c r="D32" s="13"/>
      <c r="E32" s="12"/>
      <c r="F32" s="13"/>
      <c r="G32" s="13"/>
      <c r="H32" s="12"/>
      <c r="I32" s="13"/>
      <c r="J32" s="12"/>
      <c r="K32" s="12"/>
      <c r="L32" s="12"/>
    </row>
    <row r="33" spans="1:13" ht="15" customHeight="1">
      <c r="A33" s="32" t="s">
        <v>18</v>
      </c>
      <c r="B33" s="28">
        <f>SUM(B2:B32)</f>
        <v>8452.52</v>
      </c>
      <c r="C33" s="33">
        <f>SUM(C2:C32)</f>
        <v>129</v>
      </c>
      <c r="D33" s="33">
        <f>SUM(D2:D32)</f>
        <v>197</v>
      </c>
      <c r="E33" s="28">
        <f>SUM(E2:E32)</f>
        <v>8452.52</v>
      </c>
      <c r="F33" s="33">
        <f>SUM(F2:F32)</f>
        <v>129</v>
      </c>
      <c r="G33" s="33"/>
      <c r="H33" s="28">
        <f>SUM(H2:H32)</f>
        <v>0</v>
      </c>
      <c r="I33" s="33">
        <f>SUM(I2:I32)</f>
        <v>0</v>
      </c>
      <c r="J33" s="28">
        <f>SUM(J2:J32)</f>
        <v>0</v>
      </c>
      <c r="K33" s="42">
        <f>SUM(K2:L32)</f>
        <v>0</v>
      </c>
      <c r="L33" s="42"/>
    </row>
    <row r="34" spans="1:13" ht="15" customHeight="1">
      <c r="A34" s="2" t="s">
        <v>130</v>
      </c>
      <c r="B34" s="8">
        <v>107010</v>
      </c>
      <c r="C34" s="29">
        <f>B33/C33</f>
        <v>65.523410852713184</v>
      </c>
      <c r="E34" s="30">
        <f>E33/B33</f>
        <v>1</v>
      </c>
      <c r="H34" s="31">
        <f>H33/B33</f>
        <v>0</v>
      </c>
      <c r="J34" s="30">
        <f>J33/B33</f>
        <v>0</v>
      </c>
      <c r="K34" s="41">
        <f>SUM(K33+L33)/B33</f>
        <v>0</v>
      </c>
      <c r="L34" s="41"/>
    </row>
    <row r="35" spans="1:13" ht="15" customHeight="1">
      <c r="H35" s="10">
        <f>(H33-J33-K33-L33)/B33</f>
        <v>0</v>
      </c>
    </row>
    <row r="36" spans="1:13" ht="15" customHeight="1">
      <c r="H36" s="8">
        <f>H33-J33-K33-L33</f>
        <v>0</v>
      </c>
      <c r="I36" s="8"/>
    </row>
    <row r="37" spans="1:13" ht="15" customHeight="1">
      <c r="M37" s="8">
        <f>H31-J31-K31-L31</f>
        <v>0</v>
      </c>
    </row>
    <row r="39" spans="1:13" ht="15" customHeight="1">
      <c r="E39" s="6"/>
    </row>
    <row r="50" s="3" customFormat="1" ht="15" customHeight="1"/>
    <row r="51" s="3" customFormat="1" ht="15" customHeight="1"/>
    <row r="52" s="3" customFormat="1" ht="15" customHeight="1"/>
    <row r="53" s="3" customFormat="1" ht="15" customHeight="1"/>
    <row r="54" s="3" customFormat="1" ht="15" customHeight="1"/>
    <row r="55" s="3" customFormat="1" ht="15" customHeight="1"/>
    <row r="56" s="3" customFormat="1" ht="15" customHeight="1"/>
    <row r="57" s="3" customFormat="1" ht="15" customHeight="1"/>
    <row r="58" s="3" customFormat="1" ht="15" customHeight="1"/>
    <row r="59" s="3" customFormat="1" ht="15" customHeight="1"/>
    <row r="60" s="3" customFormat="1" ht="15" customHeight="1"/>
    <row r="61" s="3" customFormat="1" ht="15" customHeight="1"/>
    <row r="62" s="3" customFormat="1" ht="15" customHeight="1"/>
    <row r="63" s="3" customFormat="1" ht="15" customHeight="1"/>
    <row r="64" s="3" customFormat="1" ht="15" customHeight="1"/>
    <row r="65" s="3" customFormat="1" ht="15" customHeight="1"/>
    <row r="66" s="3" customFormat="1" ht="15" customHeight="1"/>
    <row r="67" s="3" customFormat="1" ht="15" customHeight="1"/>
    <row r="68" s="3" customFormat="1" ht="15" customHeight="1"/>
    <row r="69" s="3" customFormat="1" ht="15" customHeight="1"/>
    <row r="70" s="3" customFormat="1" ht="15" customHeight="1"/>
    <row r="71" s="3" customFormat="1" ht="15" customHeight="1"/>
    <row r="72" s="3" customFormat="1" ht="15" customHeight="1"/>
    <row r="73" s="3" customFormat="1" ht="15" customHeight="1"/>
    <row r="74" s="3" customFormat="1" ht="15" customHeight="1"/>
    <row r="75" s="3" customFormat="1" ht="15" customHeight="1"/>
    <row r="76" s="3" customFormat="1" ht="15" customHeight="1"/>
    <row r="77" s="3" customFormat="1" ht="15" customHeight="1"/>
    <row r="78" s="3" customFormat="1" ht="15" customHeight="1"/>
    <row r="79" s="3" customFormat="1" ht="15" customHeight="1"/>
    <row r="80" s="3" customFormat="1" ht="15" customHeight="1"/>
    <row r="81" s="3" customFormat="1" ht="15" customHeight="1"/>
    <row r="82" s="3" customFormat="1" ht="15" customHeight="1"/>
    <row r="83" s="3" customFormat="1" ht="15" customHeight="1"/>
    <row r="84" s="3" customFormat="1" ht="15" customHeight="1"/>
    <row r="85" s="3" customFormat="1" ht="15" customHeight="1"/>
    <row r="86" s="3" customFormat="1" ht="15" customHeight="1"/>
    <row r="87" s="3" customFormat="1" ht="15" customHeight="1"/>
    <row r="88" s="3" customFormat="1" ht="15" customHeight="1"/>
    <row r="89" s="3" customFormat="1" ht="15" customHeight="1"/>
    <row r="90" s="3" customFormat="1" ht="15" customHeight="1"/>
    <row r="91" s="3" customFormat="1" ht="15" customHeight="1"/>
    <row r="92" s="3" customFormat="1" ht="15" customHeight="1"/>
    <row r="93" s="3" customFormat="1" ht="15" customHeight="1"/>
    <row r="94" s="3" customFormat="1" ht="15" customHeight="1"/>
    <row r="95" s="3" customFormat="1" ht="15" customHeight="1"/>
    <row r="96" s="3" customFormat="1" ht="15" customHeight="1"/>
    <row r="97" s="3" customFormat="1" ht="15" customHeight="1"/>
    <row r="98" s="3" customFormat="1" ht="15" customHeight="1"/>
    <row r="99" s="3" customFormat="1" ht="15" customHeight="1"/>
    <row r="100" s="3" customFormat="1" ht="15" customHeight="1"/>
    <row r="101" s="3" customFormat="1" ht="15" customHeight="1"/>
    <row r="102" s="3" customFormat="1" ht="15" customHeight="1"/>
    <row r="103" s="3" customFormat="1" ht="15" customHeight="1"/>
    <row r="104" s="3" customFormat="1" ht="15" customHeight="1"/>
    <row r="105" s="3" customFormat="1" ht="15" customHeight="1"/>
    <row r="106" s="3" customFormat="1" ht="15" customHeight="1"/>
    <row r="107" s="3" customFormat="1" ht="15" customHeight="1"/>
    <row r="108" s="3" customFormat="1" ht="15" customHeight="1"/>
    <row r="109" s="3" customFormat="1" ht="15" customHeight="1"/>
    <row r="110" s="3" customFormat="1" ht="15" customHeight="1"/>
    <row r="111" s="3" customFormat="1" ht="15" customHeight="1"/>
    <row r="112" s="3" customFormat="1" ht="15" customHeight="1"/>
    <row r="113" s="3" customFormat="1" ht="15" customHeight="1"/>
    <row r="114" s="3" customFormat="1" ht="15" customHeight="1"/>
    <row r="115" s="3" customFormat="1" ht="15" customHeight="1"/>
    <row r="116" s="3" customFormat="1" ht="15" customHeight="1"/>
    <row r="117" s="3" customFormat="1" ht="15" customHeight="1"/>
    <row r="118" s="3" customFormat="1" ht="15" customHeight="1"/>
    <row r="119" s="3" customFormat="1" ht="15" customHeight="1"/>
    <row r="120" s="3" customFormat="1" ht="15" customHeight="1"/>
    <row r="121" s="3" customFormat="1" ht="15" customHeight="1"/>
    <row r="122" s="3" customFormat="1" ht="15" customHeight="1"/>
    <row r="123" s="3" customFormat="1" ht="15" customHeight="1"/>
    <row r="124" s="3" customFormat="1" ht="15" customHeight="1"/>
    <row r="125" s="3" customFormat="1" ht="15" customHeight="1"/>
    <row r="126" s="3" customFormat="1" ht="15" customHeight="1"/>
    <row r="127" s="3" customFormat="1" ht="15" customHeight="1"/>
    <row r="128" s="3" customFormat="1" ht="15" customHeight="1"/>
    <row r="129" s="3" customFormat="1" ht="15" customHeight="1"/>
    <row r="130" s="3" customFormat="1" ht="15" customHeight="1"/>
    <row r="131" s="3" customFormat="1" ht="15" customHeight="1"/>
    <row r="132" s="3" customFormat="1" ht="15" customHeight="1"/>
    <row r="133" s="3" customFormat="1" ht="15" customHeight="1"/>
    <row r="134" s="3" customFormat="1" ht="15" customHeight="1"/>
    <row r="135" s="3" customFormat="1" ht="15" customHeight="1"/>
    <row r="136" s="3" customFormat="1" ht="15" customHeight="1"/>
    <row r="137" s="3" customFormat="1" ht="15" customHeight="1"/>
    <row r="138" s="3" customFormat="1" ht="15" customHeight="1"/>
    <row r="139" s="3" customFormat="1" ht="15" customHeight="1"/>
    <row r="140" s="3" customFormat="1" ht="15" customHeight="1"/>
    <row r="141" s="3" customFormat="1" ht="15" customHeight="1"/>
    <row r="142" s="3" customFormat="1" ht="15" customHeight="1"/>
    <row r="143" s="3" customFormat="1" ht="15" customHeight="1"/>
    <row r="144" s="3" customFormat="1" ht="15" customHeight="1"/>
    <row r="145" s="3" customFormat="1" ht="15" customHeight="1"/>
    <row r="146" s="3" customFormat="1" ht="15" customHeight="1"/>
    <row r="147" s="3" customFormat="1" ht="15" customHeight="1"/>
    <row r="148" s="3" customFormat="1" ht="15" customHeight="1"/>
    <row r="149" s="3" customFormat="1" ht="15" customHeight="1"/>
    <row r="150" s="3" customFormat="1" ht="15" customHeight="1"/>
    <row r="151" s="3" customFormat="1" ht="15" customHeight="1"/>
    <row r="152" s="3" customFormat="1" ht="15" customHeight="1"/>
    <row r="153" s="3" customFormat="1" ht="15" customHeight="1"/>
    <row r="154" s="3" customFormat="1" ht="15" customHeight="1"/>
    <row r="155" s="3" customFormat="1" ht="15" customHeight="1"/>
    <row r="156" s="3" customFormat="1" ht="15" customHeight="1"/>
    <row r="157" s="3" customFormat="1" ht="15" customHeight="1"/>
    <row r="158" s="3" customFormat="1" ht="15" customHeight="1"/>
    <row r="159" s="3" customFormat="1" ht="15" customHeight="1"/>
    <row r="160" s="3" customFormat="1" ht="15" customHeight="1"/>
    <row r="161" s="3" customFormat="1" ht="15" customHeight="1"/>
    <row r="162" s="3" customFormat="1" ht="15" customHeight="1"/>
    <row r="163" s="3" customFormat="1" ht="15" customHeight="1"/>
    <row r="164" s="3" customFormat="1" ht="15" customHeight="1"/>
    <row r="165" s="3" customFormat="1" ht="15" customHeight="1"/>
    <row r="166" s="3" customFormat="1" ht="15" customHeight="1"/>
    <row r="167" s="3" customFormat="1" ht="15" customHeight="1"/>
    <row r="168" s="3" customFormat="1" ht="15" customHeight="1"/>
    <row r="169" s="3" customFormat="1" ht="15" customHeight="1"/>
    <row r="170" s="3" customFormat="1" ht="15" customHeight="1"/>
    <row r="171" s="3" customFormat="1" ht="15" customHeight="1"/>
    <row r="172" s="3" customFormat="1" ht="15" customHeight="1"/>
    <row r="173" s="3" customFormat="1" ht="15" customHeight="1"/>
    <row r="174" s="3" customFormat="1" ht="15" customHeight="1"/>
    <row r="175" s="3" customFormat="1" ht="15" customHeight="1"/>
    <row r="176" s="3" customFormat="1" ht="15" customHeight="1"/>
    <row r="177" s="3" customFormat="1" ht="15" customHeight="1"/>
    <row r="178" s="3" customFormat="1" ht="15" customHeight="1"/>
    <row r="179" s="3" customFormat="1" ht="15" customHeight="1"/>
    <row r="180" s="3" customFormat="1" ht="15" customHeight="1"/>
    <row r="181" s="3" customFormat="1" ht="15" customHeight="1"/>
    <row r="182" s="3" customFormat="1" ht="15" customHeight="1"/>
    <row r="183" s="3" customFormat="1" ht="15" customHeight="1"/>
    <row r="184" s="3" customFormat="1" ht="15" customHeight="1"/>
    <row r="185" s="3" customFormat="1" ht="15" customHeight="1"/>
    <row r="186" s="3" customFormat="1" ht="15" customHeight="1"/>
    <row r="187" s="3" customFormat="1" ht="15" customHeight="1"/>
    <row r="188" s="3" customFormat="1" ht="15" customHeight="1"/>
  </sheetData>
  <mergeCells count="2">
    <mergeCell ref="K34:L34"/>
    <mergeCell ref="K33:L33"/>
  </mergeCells>
  <pageMargins left="0.511811024" right="0.511811024" top="0.78740157499999996" bottom="0.78740157499999996" header="0.31496062000000002" footer="0.31496062000000002"/>
  <pageSetup paperSize="9" scale="91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2FA88-1AC5-294A-A77E-9E66D33ECBE6}">
  <dimension ref="A1:D266"/>
  <sheetViews>
    <sheetView zoomScale="120" zoomScaleNormal="120" workbookViewId="0">
      <selection activeCell="D4" sqref="D4"/>
    </sheetView>
  </sheetViews>
  <sheetFormatPr baseColWidth="10" defaultRowHeight="15"/>
  <cols>
    <col min="1" max="1" width="119" bestFit="1" customWidth="1"/>
    <col min="2" max="3" width="16" bestFit="1" customWidth="1"/>
    <col min="4" max="5" width="21" bestFit="1" customWidth="1"/>
  </cols>
  <sheetData>
    <row r="1" spans="1:4">
      <c r="A1" s="38" t="s">
        <v>47</v>
      </c>
      <c r="B1" t="s">
        <v>1167</v>
      </c>
    </row>
    <row r="3" spans="1:4">
      <c r="A3" s="38" t="s">
        <v>21</v>
      </c>
      <c r="B3" s="38" t="s">
        <v>54</v>
      </c>
      <c r="C3" s="38" t="s">
        <v>53</v>
      </c>
      <c r="D3" t="s">
        <v>20769</v>
      </c>
    </row>
    <row r="4" spans="1:4">
      <c r="A4" t="s">
        <v>1156</v>
      </c>
      <c r="B4" t="s">
        <v>1170</v>
      </c>
      <c r="C4">
        <v>2502</v>
      </c>
      <c r="D4" s="39">
        <v>55.19</v>
      </c>
    </row>
    <row r="5" spans="1:4">
      <c r="A5" t="s">
        <v>1156</v>
      </c>
      <c r="B5" t="s">
        <v>1180</v>
      </c>
      <c r="C5">
        <v>2503</v>
      </c>
      <c r="D5" s="39">
        <v>67.8</v>
      </c>
    </row>
    <row r="6" spans="1:4">
      <c r="A6" t="s">
        <v>1501</v>
      </c>
      <c r="B6" t="s">
        <v>1348</v>
      </c>
      <c r="C6">
        <v>5103</v>
      </c>
      <c r="D6" s="39">
        <v>29</v>
      </c>
    </row>
    <row r="7" spans="1:4">
      <c r="A7" t="s">
        <v>1501</v>
      </c>
      <c r="B7" t="s">
        <v>825</v>
      </c>
      <c r="C7">
        <v>1603</v>
      </c>
      <c r="D7" s="39">
        <v>29</v>
      </c>
    </row>
    <row r="8" spans="1:4">
      <c r="A8" t="s">
        <v>1501</v>
      </c>
      <c r="B8" t="s">
        <v>1515</v>
      </c>
      <c r="C8">
        <v>9009</v>
      </c>
      <c r="D8" s="39">
        <v>210.7</v>
      </c>
    </row>
    <row r="9" spans="1:4">
      <c r="A9" t="s">
        <v>1484</v>
      </c>
      <c r="B9" t="s">
        <v>1325</v>
      </c>
      <c r="C9">
        <v>2501</v>
      </c>
      <c r="D9" s="39">
        <v>54.91</v>
      </c>
    </row>
    <row r="10" spans="1:4">
      <c r="A10" t="s">
        <v>1458</v>
      </c>
      <c r="B10" t="s">
        <v>1481</v>
      </c>
      <c r="C10">
        <v>2602</v>
      </c>
      <c r="D10" s="39">
        <v>55.19</v>
      </c>
    </row>
    <row r="11" spans="1:4">
      <c r="A11" t="s">
        <v>1458</v>
      </c>
      <c r="B11" t="s">
        <v>1472</v>
      </c>
      <c r="C11">
        <v>2201</v>
      </c>
      <c r="D11" s="39">
        <v>48.4</v>
      </c>
    </row>
    <row r="12" spans="1:4">
      <c r="A12" t="s">
        <v>1389</v>
      </c>
      <c r="B12" t="s">
        <v>1256</v>
      </c>
      <c r="C12">
        <v>1110</v>
      </c>
      <c r="D12" s="39">
        <v>21.24</v>
      </c>
    </row>
    <row r="13" spans="1:4">
      <c r="A13" t="s">
        <v>1389</v>
      </c>
      <c r="B13" t="s">
        <v>826</v>
      </c>
      <c r="C13">
        <v>1609</v>
      </c>
      <c r="D13" s="39">
        <v>33.85</v>
      </c>
    </row>
    <row r="14" spans="1:4">
      <c r="A14" t="s">
        <v>1353</v>
      </c>
      <c r="B14" t="s">
        <v>1170</v>
      </c>
      <c r="C14">
        <v>2502</v>
      </c>
      <c r="D14" s="39">
        <v>55.19</v>
      </c>
    </row>
    <row r="15" spans="1:4">
      <c r="A15" t="s">
        <v>1353</v>
      </c>
      <c r="B15" t="s">
        <v>1252</v>
      </c>
      <c r="C15">
        <v>1112</v>
      </c>
      <c r="D15" s="39">
        <v>21.24</v>
      </c>
    </row>
    <row r="16" spans="1:4">
      <c r="A16" t="s">
        <v>1353</v>
      </c>
      <c r="B16" t="s">
        <v>804</v>
      </c>
      <c r="C16">
        <v>1203</v>
      </c>
      <c r="D16" s="39">
        <v>67.8</v>
      </c>
    </row>
    <row r="17" spans="1:4">
      <c r="A17" t="s">
        <v>1353</v>
      </c>
      <c r="B17" t="s">
        <v>1203</v>
      </c>
      <c r="C17">
        <v>8122</v>
      </c>
      <c r="D17" s="39">
        <v>126</v>
      </c>
    </row>
    <row r="18" spans="1:4">
      <c r="A18" t="s">
        <v>1303</v>
      </c>
      <c r="B18" t="s">
        <v>818</v>
      </c>
      <c r="C18">
        <v>1205</v>
      </c>
      <c r="D18" s="39">
        <v>38.700000000000003</v>
      </c>
    </row>
    <row r="19" spans="1:4">
      <c r="A19" t="s">
        <v>1303</v>
      </c>
      <c r="B19" t="s">
        <v>777</v>
      </c>
      <c r="C19">
        <v>3102</v>
      </c>
      <c r="D19" s="39">
        <v>48.4</v>
      </c>
    </row>
    <row r="20" spans="1:4">
      <c r="A20" t="s">
        <v>1303</v>
      </c>
      <c r="B20" t="s">
        <v>1325</v>
      </c>
      <c r="C20">
        <v>2501</v>
      </c>
      <c r="D20" s="39">
        <v>61.01</v>
      </c>
    </row>
    <row r="21" spans="1:4">
      <c r="A21" t="s">
        <v>1285</v>
      </c>
      <c r="B21" t="s">
        <v>1256</v>
      </c>
      <c r="C21">
        <v>1110</v>
      </c>
      <c r="D21" s="39">
        <v>21.24</v>
      </c>
    </row>
    <row r="22" spans="1:4">
      <c r="A22" t="s">
        <v>1925</v>
      </c>
      <c r="B22" t="s">
        <v>824</v>
      </c>
      <c r="C22">
        <v>1403</v>
      </c>
      <c r="D22" s="39">
        <v>29</v>
      </c>
    </row>
    <row r="23" spans="1:4">
      <c r="A23" t="s">
        <v>1925</v>
      </c>
      <c r="B23" t="s">
        <v>825</v>
      </c>
      <c r="C23">
        <v>1603</v>
      </c>
      <c r="D23" s="39">
        <v>29</v>
      </c>
    </row>
    <row r="24" spans="1:4">
      <c r="A24" t="s">
        <v>1925</v>
      </c>
      <c r="B24" t="s">
        <v>789</v>
      </c>
      <c r="C24">
        <v>1111</v>
      </c>
      <c r="D24" s="39">
        <v>21.24</v>
      </c>
    </row>
    <row r="25" spans="1:4">
      <c r="A25" t="s">
        <v>1852</v>
      </c>
      <c r="B25" t="s">
        <v>824</v>
      </c>
      <c r="C25">
        <v>1403</v>
      </c>
      <c r="D25" s="39">
        <v>29</v>
      </c>
    </row>
    <row r="26" spans="1:4">
      <c r="A26" t="s">
        <v>1852</v>
      </c>
      <c r="B26" t="s">
        <v>1869</v>
      </c>
      <c r="C26">
        <v>3104</v>
      </c>
      <c r="D26" s="39">
        <v>67.8</v>
      </c>
    </row>
    <row r="27" spans="1:4">
      <c r="A27" t="s">
        <v>1798</v>
      </c>
      <c r="B27" t="s">
        <v>1481</v>
      </c>
      <c r="C27">
        <v>2602</v>
      </c>
      <c r="D27" s="39">
        <v>49.67</v>
      </c>
    </row>
    <row r="28" spans="1:4">
      <c r="A28" t="s">
        <v>1798</v>
      </c>
      <c r="B28" t="s">
        <v>1170</v>
      </c>
      <c r="C28">
        <v>2502</v>
      </c>
      <c r="D28" s="39">
        <v>49.67</v>
      </c>
    </row>
    <row r="29" spans="1:4">
      <c r="A29" t="s">
        <v>1798</v>
      </c>
      <c r="B29" t="s">
        <v>824</v>
      </c>
      <c r="C29">
        <v>1403</v>
      </c>
      <c r="D29" s="39">
        <v>26.1</v>
      </c>
    </row>
    <row r="30" spans="1:4">
      <c r="A30" t="s">
        <v>1798</v>
      </c>
      <c r="B30" t="s">
        <v>1348</v>
      </c>
      <c r="C30">
        <v>5103</v>
      </c>
      <c r="D30" s="39">
        <v>26.1</v>
      </c>
    </row>
    <row r="31" spans="1:4">
      <c r="A31" t="s">
        <v>1798</v>
      </c>
      <c r="B31" t="s">
        <v>825</v>
      </c>
      <c r="C31">
        <v>1603</v>
      </c>
      <c r="D31" s="39">
        <v>26.1</v>
      </c>
    </row>
    <row r="32" spans="1:4">
      <c r="A32" t="s">
        <v>1798</v>
      </c>
      <c r="B32" t="s">
        <v>1256</v>
      </c>
      <c r="C32">
        <v>1110</v>
      </c>
      <c r="D32" s="39">
        <v>19.12</v>
      </c>
    </row>
    <row r="33" spans="1:4">
      <c r="A33" t="s">
        <v>1798</v>
      </c>
      <c r="B33" t="s">
        <v>1252</v>
      </c>
      <c r="C33">
        <v>1112</v>
      </c>
      <c r="D33" s="39">
        <v>19.12</v>
      </c>
    </row>
    <row r="34" spans="1:4">
      <c r="A34" t="s">
        <v>1798</v>
      </c>
      <c r="B34" t="s">
        <v>789</v>
      </c>
      <c r="C34">
        <v>1111</v>
      </c>
      <c r="D34" s="39">
        <v>19.12</v>
      </c>
    </row>
    <row r="35" spans="1:4">
      <c r="A35" t="s">
        <v>1798</v>
      </c>
      <c r="B35" t="s">
        <v>1827</v>
      </c>
      <c r="C35">
        <v>8502</v>
      </c>
      <c r="D35" s="39">
        <v>0</v>
      </c>
    </row>
    <row r="36" spans="1:4">
      <c r="A36" t="s">
        <v>1798</v>
      </c>
      <c r="B36" t="s">
        <v>1823</v>
      </c>
      <c r="C36">
        <v>2601</v>
      </c>
      <c r="D36" s="39">
        <v>54.91</v>
      </c>
    </row>
    <row r="37" spans="1:4">
      <c r="A37" t="s">
        <v>1798</v>
      </c>
      <c r="B37" t="s">
        <v>1472</v>
      </c>
      <c r="C37">
        <v>2201</v>
      </c>
      <c r="D37" s="39">
        <v>43.56</v>
      </c>
    </row>
    <row r="38" spans="1:4">
      <c r="A38" t="s">
        <v>1656</v>
      </c>
      <c r="B38" t="s">
        <v>824</v>
      </c>
      <c r="C38">
        <v>1403</v>
      </c>
      <c r="D38" s="39">
        <v>26.1</v>
      </c>
    </row>
    <row r="39" spans="1:4">
      <c r="A39" t="s">
        <v>1656</v>
      </c>
      <c r="B39" t="s">
        <v>1348</v>
      </c>
      <c r="C39">
        <v>5103</v>
      </c>
      <c r="D39" s="39">
        <v>26.1</v>
      </c>
    </row>
    <row r="40" spans="1:4">
      <c r="A40" t="s">
        <v>1635</v>
      </c>
      <c r="B40" t="s">
        <v>826</v>
      </c>
      <c r="C40">
        <v>1609</v>
      </c>
      <c r="D40" s="39">
        <v>30.47</v>
      </c>
    </row>
    <row r="41" spans="1:4">
      <c r="A41" t="s">
        <v>2270</v>
      </c>
      <c r="B41" t="s">
        <v>1608</v>
      </c>
      <c r="C41">
        <v>61040</v>
      </c>
      <c r="D41" s="39">
        <v>96.9</v>
      </c>
    </row>
    <row r="42" spans="1:4">
      <c r="A42" t="s">
        <v>2270</v>
      </c>
      <c r="B42" t="s">
        <v>826</v>
      </c>
      <c r="C42">
        <v>1609</v>
      </c>
      <c r="D42" s="39">
        <v>33.85</v>
      </c>
    </row>
    <row r="43" spans="1:4">
      <c r="A43" t="s">
        <v>2270</v>
      </c>
      <c r="B43" t="s">
        <v>841</v>
      </c>
      <c r="C43">
        <v>3115</v>
      </c>
      <c r="D43" s="39">
        <v>126</v>
      </c>
    </row>
    <row r="44" spans="1:4">
      <c r="A44" t="s">
        <v>2270</v>
      </c>
      <c r="B44" t="s">
        <v>1823</v>
      </c>
      <c r="C44">
        <v>2601</v>
      </c>
      <c r="D44" s="39">
        <v>61.01</v>
      </c>
    </row>
    <row r="45" spans="1:4">
      <c r="A45" t="s">
        <v>2270</v>
      </c>
      <c r="B45" t="s">
        <v>1472</v>
      </c>
      <c r="C45">
        <v>2201</v>
      </c>
      <c r="D45" s="39">
        <v>48.4</v>
      </c>
    </row>
    <row r="46" spans="1:4">
      <c r="A46" t="s">
        <v>2182</v>
      </c>
      <c r="B46" t="s">
        <v>1203</v>
      </c>
      <c r="C46">
        <v>8122</v>
      </c>
      <c r="D46" s="39">
        <v>126</v>
      </c>
    </row>
    <row r="47" spans="1:4">
      <c r="A47" t="s">
        <v>2182</v>
      </c>
      <c r="B47" t="s">
        <v>826</v>
      </c>
      <c r="C47">
        <v>1609</v>
      </c>
      <c r="D47" s="39">
        <v>33.85</v>
      </c>
    </row>
    <row r="48" spans="1:4">
      <c r="A48" t="s">
        <v>3449</v>
      </c>
      <c r="B48" t="s">
        <v>847</v>
      </c>
      <c r="C48">
        <v>1409</v>
      </c>
      <c r="D48" s="39">
        <v>52.29</v>
      </c>
    </row>
    <row r="49" spans="1:4">
      <c r="A49" t="s">
        <v>3449</v>
      </c>
      <c r="B49" t="s">
        <v>1380</v>
      </c>
      <c r="C49">
        <v>1406</v>
      </c>
      <c r="D49" s="39">
        <v>61.02</v>
      </c>
    </row>
    <row r="50" spans="1:4">
      <c r="A50" t="s">
        <v>3427</v>
      </c>
      <c r="B50" t="s">
        <v>1256</v>
      </c>
      <c r="C50">
        <v>1110</v>
      </c>
      <c r="D50" s="39">
        <v>21.24</v>
      </c>
    </row>
    <row r="51" spans="1:4">
      <c r="A51" t="s">
        <v>3427</v>
      </c>
      <c r="B51" t="s">
        <v>1827</v>
      </c>
      <c r="C51">
        <v>8502</v>
      </c>
      <c r="D51" s="39">
        <v>0</v>
      </c>
    </row>
    <row r="52" spans="1:4">
      <c r="A52" t="s">
        <v>3427</v>
      </c>
      <c r="B52" t="s">
        <v>826</v>
      </c>
      <c r="C52">
        <v>1609</v>
      </c>
      <c r="D52" s="39">
        <v>33.85</v>
      </c>
    </row>
    <row r="53" spans="1:4">
      <c r="A53" t="s">
        <v>3409</v>
      </c>
      <c r="B53" t="s">
        <v>1823</v>
      </c>
      <c r="C53">
        <v>2601</v>
      </c>
      <c r="D53" s="39">
        <v>61.01</v>
      </c>
    </row>
    <row r="54" spans="1:4">
      <c r="A54" t="s">
        <v>3409</v>
      </c>
      <c r="B54" t="s">
        <v>1472</v>
      </c>
      <c r="C54">
        <v>2201</v>
      </c>
      <c r="D54" s="39">
        <v>48.4</v>
      </c>
    </row>
    <row r="55" spans="1:4">
      <c r="A55" t="s">
        <v>3409</v>
      </c>
      <c r="B55" t="s">
        <v>1325</v>
      </c>
      <c r="C55">
        <v>2501</v>
      </c>
      <c r="D55" s="39">
        <v>61.01</v>
      </c>
    </row>
    <row r="56" spans="1:4">
      <c r="A56" t="s">
        <v>3395</v>
      </c>
      <c r="B56" t="s">
        <v>1380</v>
      </c>
      <c r="C56">
        <v>1406</v>
      </c>
      <c r="D56" s="39">
        <v>61.02</v>
      </c>
    </row>
    <row r="57" spans="1:4">
      <c r="A57" t="s">
        <v>3361</v>
      </c>
      <c r="B57" t="s">
        <v>1252</v>
      </c>
      <c r="C57">
        <v>1112</v>
      </c>
      <c r="D57" s="39">
        <v>21.24</v>
      </c>
    </row>
    <row r="58" spans="1:4">
      <c r="A58" t="s">
        <v>3361</v>
      </c>
      <c r="B58" t="s">
        <v>789</v>
      </c>
      <c r="C58">
        <v>1111</v>
      </c>
      <c r="D58" s="39">
        <v>21.24</v>
      </c>
    </row>
    <row r="59" spans="1:4">
      <c r="A59" t="s">
        <v>3346</v>
      </c>
      <c r="B59" t="s">
        <v>1252</v>
      </c>
      <c r="C59">
        <v>1112</v>
      </c>
      <c r="D59" s="39">
        <v>21.24</v>
      </c>
    </row>
    <row r="60" spans="1:4">
      <c r="A60" t="s">
        <v>3346</v>
      </c>
      <c r="B60" t="s">
        <v>789</v>
      </c>
      <c r="C60">
        <v>1111</v>
      </c>
      <c r="D60" s="39">
        <v>21.24</v>
      </c>
    </row>
    <row r="61" spans="1:4">
      <c r="A61" t="s">
        <v>3328</v>
      </c>
      <c r="B61" t="s">
        <v>824</v>
      </c>
      <c r="C61">
        <v>1403</v>
      </c>
      <c r="D61" s="39">
        <v>29</v>
      </c>
    </row>
    <row r="62" spans="1:4">
      <c r="A62" t="s">
        <v>3328</v>
      </c>
      <c r="B62" t="s">
        <v>825</v>
      </c>
      <c r="C62">
        <v>1603</v>
      </c>
      <c r="D62" s="39">
        <v>29</v>
      </c>
    </row>
    <row r="63" spans="1:4">
      <c r="A63" t="s">
        <v>3328</v>
      </c>
      <c r="B63" t="s">
        <v>811</v>
      </c>
      <c r="C63">
        <v>1096</v>
      </c>
      <c r="D63" s="39">
        <v>38.700000000000003</v>
      </c>
    </row>
    <row r="64" spans="1:4">
      <c r="A64" t="s">
        <v>3328</v>
      </c>
      <c r="B64" t="s">
        <v>784</v>
      </c>
      <c r="C64">
        <v>1607</v>
      </c>
      <c r="D64" s="39">
        <v>33.85</v>
      </c>
    </row>
    <row r="65" spans="1:4">
      <c r="A65" t="s">
        <v>3310</v>
      </c>
      <c r="B65" t="s">
        <v>825</v>
      </c>
      <c r="C65">
        <v>1603</v>
      </c>
      <c r="D65" s="39">
        <v>29</v>
      </c>
    </row>
    <row r="66" spans="1:4">
      <c r="A66" t="s">
        <v>3310</v>
      </c>
      <c r="B66" t="s">
        <v>1256</v>
      </c>
      <c r="C66">
        <v>1110</v>
      </c>
      <c r="D66" s="39">
        <v>21.24</v>
      </c>
    </row>
    <row r="67" spans="1:4">
      <c r="A67" t="s">
        <v>3310</v>
      </c>
      <c r="B67" t="s">
        <v>1252</v>
      </c>
      <c r="C67">
        <v>1112</v>
      </c>
      <c r="D67" s="39">
        <v>21.24</v>
      </c>
    </row>
    <row r="68" spans="1:4">
      <c r="A68" t="s">
        <v>3310</v>
      </c>
      <c r="B68" t="s">
        <v>789</v>
      </c>
      <c r="C68">
        <v>1111</v>
      </c>
      <c r="D68" s="39">
        <v>21.24</v>
      </c>
    </row>
    <row r="69" spans="1:4">
      <c r="A69" t="s">
        <v>3293</v>
      </c>
      <c r="B69" t="s">
        <v>824</v>
      </c>
      <c r="C69">
        <v>1403</v>
      </c>
      <c r="D69" s="39">
        <v>29</v>
      </c>
    </row>
    <row r="70" spans="1:4">
      <c r="A70" t="s">
        <v>3293</v>
      </c>
      <c r="B70" t="s">
        <v>1348</v>
      </c>
      <c r="C70">
        <v>5103</v>
      </c>
      <c r="D70" s="39">
        <v>29</v>
      </c>
    </row>
    <row r="71" spans="1:4">
      <c r="A71" t="s">
        <v>3293</v>
      </c>
      <c r="B71" t="s">
        <v>784</v>
      </c>
      <c r="C71">
        <v>1607</v>
      </c>
      <c r="D71" s="39">
        <v>33.85</v>
      </c>
    </row>
    <row r="72" spans="1:4">
      <c r="A72" t="s">
        <v>3271</v>
      </c>
      <c r="B72" t="s">
        <v>824</v>
      </c>
      <c r="C72">
        <v>1403</v>
      </c>
      <c r="D72" s="39">
        <v>29</v>
      </c>
    </row>
    <row r="73" spans="1:4">
      <c r="A73" t="s">
        <v>3271</v>
      </c>
      <c r="B73" t="s">
        <v>1910</v>
      </c>
      <c r="C73" t="s">
        <v>20329</v>
      </c>
      <c r="D73" s="39">
        <v>368.31</v>
      </c>
    </row>
    <row r="74" spans="1:4">
      <c r="A74" t="s">
        <v>3271</v>
      </c>
      <c r="B74" t="s">
        <v>1827</v>
      </c>
      <c r="C74">
        <v>8502</v>
      </c>
      <c r="D74" s="39">
        <v>0</v>
      </c>
    </row>
    <row r="75" spans="1:4">
      <c r="A75" t="s">
        <v>3271</v>
      </c>
      <c r="B75" t="s">
        <v>2390</v>
      </c>
      <c r="C75">
        <v>8700</v>
      </c>
      <c r="D75" s="39">
        <v>0</v>
      </c>
    </row>
    <row r="76" spans="1:4">
      <c r="A76" t="s">
        <v>3251</v>
      </c>
      <c r="B76" t="s">
        <v>824</v>
      </c>
      <c r="C76">
        <v>1403</v>
      </c>
      <c r="D76" s="39">
        <v>29</v>
      </c>
    </row>
    <row r="77" spans="1:4">
      <c r="A77" t="s">
        <v>3251</v>
      </c>
      <c r="B77" t="s">
        <v>3262</v>
      </c>
      <c r="C77">
        <v>1407</v>
      </c>
      <c r="D77" s="39">
        <v>77.5</v>
      </c>
    </row>
    <row r="78" spans="1:4">
      <c r="A78" t="s">
        <v>3988</v>
      </c>
      <c r="B78" t="s">
        <v>824</v>
      </c>
      <c r="C78">
        <v>1403</v>
      </c>
      <c r="D78" s="39">
        <v>29</v>
      </c>
    </row>
    <row r="79" spans="1:4">
      <c r="A79" t="s">
        <v>3988</v>
      </c>
      <c r="B79" t="s">
        <v>1348</v>
      </c>
      <c r="C79">
        <v>5103</v>
      </c>
      <c r="D79" s="39">
        <v>29</v>
      </c>
    </row>
    <row r="80" spans="1:4">
      <c r="A80" t="s">
        <v>3896</v>
      </c>
      <c r="B80" t="s">
        <v>824</v>
      </c>
      <c r="C80">
        <v>1403</v>
      </c>
      <c r="D80" s="39">
        <v>29</v>
      </c>
    </row>
    <row r="81" spans="1:4">
      <c r="A81" t="s">
        <v>3896</v>
      </c>
      <c r="B81" t="s">
        <v>1348</v>
      </c>
      <c r="C81">
        <v>5103</v>
      </c>
      <c r="D81" s="39">
        <v>29</v>
      </c>
    </row>
    <row r="82" spans="1:4">
      <c r="A82" t="s">
        <v>3896</v>
      </c>
      <c r="B82" t="s">
        <v>825</v>
      </c>
      <c r="C82">
        <v>1603</v>
      </c>
      <c r="D82" s="39">
        <v>29</v>
      </c>
    </row>
    <row r="83" spans="1:4">
      <c r="A83" t="s">
        <v>4356</v>
      </c>
      <c r="B83" t="s">
        <v>1222</v>
      </c>
      <c r="C83">
        <v>1620</v>
      </c>
      <c r="D83" s="39">
        <v>58.01</v>
      </c>
    </row>
    <row r="84" spans="1:4">
      <c r="A84" t="s">
        <v>4339</v>
      </c>
      <c r="B84" t="s">
        <v>1256</v>
      </c>
      <c r="C84">
        <v>1110</v>
      </c>
      <c r="D84" s="39">
        <v>21.24</v>
      </c>
    </row>
    <row r="85" spans="1:4">
      <c r="A85" t="s">
        <v>4339</v>
      </c>
      <c r="B85" t="s">
        <v>1252</v>
      </c>
      <c r="C85">
        <v>1112</v>
      </c>
      <c r="D85" s="39">
        <v>21.24</v>
      </c>
    </row>
    <row r="86" spans="1:4">
      <c r="A86" t="s">
        <v>4339</v>
      </c>
      <c r="B86" t="s">
        <v>789</v>
      </c>
      <c r="C86">
        <v>1111</v>
      </c>
      <c r="D86" s="39">
        <v>21.24</v>
      </c>
    </row>
    <row r="87" spans="1:4">
      <c r="A87" t="s">
        <v>4339</v>
      </c>
      <c r="B87" t="s">
        <v>2390</v>
      </c>
      <c r="C87">
        <v>8700</v>
      </c>
      <c r="D87" s="39">
        <v>126</v>
      </c>
    </row>
    <row r="88" spans="1:4">
      <c r="A88" t="s">
        <v>4339</v>
      </c>
      <c r="B88" t="s">
        <v>1472</v>
      </c>
      <c r="C88">
        <v>2201</v>
      </c>
      <c r="D88" s="39">
        <v>48.4</v>
      </c>
    </row>
    <row r="89" spans="1:4">
      <c r="A89" t="s">
        <v>4325</v>
      </c>
      <c r="B89" t="s">
        <v>847</v>
      </c>
      <c r="C89">
        <v>1409</v>
      </c>
      <c r="D89" s="39">
        <v>58.1</v>
      </c>
    </row>
    <row r="90" spans="1:4">
      <c r="A90" t="s">
        <v>4325</v>
      </c>
      <c r="B90" t="s">
        <v>1348</v>
      </c>
      <c r="C90">
        <v>5103</v>
      </c>
      <c r="D90" s="39">
        <v>29</v>
      </c>
    </row>
    <row r="91" spans="1:4">
      <c r="A91" t="s">
        <v>4241</v>
      </c>
      <c r="B91" t="s">
        <v>847</v>
      </c>
      <c r="C91">
        <v>1409</v>
      </c>
      <c r="D91" s="39">
        <v>58.1</v>
      </c>
    </row>
    <row r="92" spans="1:4">
      <c r="A92" t="s">
        <v>4241</v>
      </c>
      <c r="B92" t="s">
        <v>1348</v>
      </c>
      <c r="C92">
        <v>5103</v>
      </c>
      <c r="D92" s="39">
        <v>29</v>
      </c>
    </row>
    <row r="93" spans="1:4">
      <c r="A93" t="s">
        <v>4241</v>
      </c>
      <c r="B93" t="s">
        <v>825</v>
      </c>
      <c r="C93">
        <v>1603</v>
      </c>
      <c r="D93" s="39">
        <v>29</v>
      </c>
    </row>
    <row r="94" spans="1:4">
      <c r="A94" t="s">
        <v>4241</v>
      </c>
      <c r="B94" t="s">
        <v>1252</v>
      </c>
      <c r="C94">
        <v>1112</v>
      </c>
      <c r="D94" s="39">
        <v>21.24</v>
      </c>
    </row>
    <row r="95" spans="1:4">
      <c r="A95" t="s">
        <v>4241</v>
      </c>
      <c r="B95" t="s">
        <v>789</v>
      </c>
      <c r="C95">
        <v>1111</v>
      </c>
      <c r="D95" s="39">
        <v>21.24</v>
      </c>
    </row>
    <row r="96" spans="1:4">
      <c r="A96" t="s">
        <v>15277</v>
      </c>
      <c r="B96" t="s">
        <v>824</v>
      </c>
      <c r="C96">
        <v>1403</v>
      </c>
      <c r="D96" s="39">
        <v>29</v>
      </c>
    </row>
    <row r="97" spans="1:4">
      <c r="A97" t="s">
        <v>15277</v>
      </c>
      <c r="B97" t="s">
        <v>825</v>
      </c>
      <c r="C97">
        <v>1603</v>
      </c>
      <c r="D97" s="39">
        <v>29</v>
      </c>
    </row>
    <row r="98" spans="1:4">
      <c r="A98" t="s">
        <v>15277</v>
      </c>
      <c r="B98" t="s">
        <v>777</v>
      </c>
      <c r="C98">
        <v>3102</v>
      </c>
      <c r="D98" s="39">
        <v>48.4</v>
      </c>
    </row>
    <row r="99" spans="1:4">
      <c r="A99" t="s">
        <v>15277</v>
      </c>
      <c r="B99" t="s">
        <v>1256</v>
      </c>
      <c r="C99">
        <v>1110</v>
      </c>
      <c r="D99" s="39">
        <v>21.24</v>
      </c>
    </row>
    <row r="100" spans="1:4">
      <c r="A100" t="s">
        <v>15277</v>
      </c>
      <c r="B100" t="s">
        <v>811</v>
      </c>
      <c r="C100">
        <v>1096</v>
      </c>
      <c r="D100" s="39">
        <v>38.700000000000003</v>
      </c>
    </row>
    <row r="101" spans="1:4">
      <c r="A101" t="s">
        <v>15257</v>
      </c>
      <c r="B101" t="s">
        <v>824</v>
      </c>
      <c r="C101">
        <v>1403</v>
      </c>
      <c r="D101" s="39">
        <v>29</v>
      </c>
    </row>
    <row r="102" spans="1:4">
      <c r="A102" t="s">
        <v>15257</v>
      </c>
      <c r="B102" t="s">
        <v>825</v>
      </c>
      <c r="C102">
        <v>1603</v>
      </c>
      <c r="D102" s="39">
        <v>29</v>
      </c>
    </row>
    <row r="103" spans="1:4">
      <c r="A103" t="s">
        <v>15257</v>
      </c>
      <c r="B103" t="s">
        <v>789</v>
      </c>
      <c r="C103">
        <v>1111</v>
      </c>
      <c r="D103" s="39">
        <v>21.24</v>
      </c>
    </row>
    <row r="104" spans="1:4">
      <c r="A104" t="s">
        <v>15257</v>
      </c>
      <c r="B104" t="s">
        <v>784</v>
      </c>
      <c r="C104">
        <v>1607</v>
      </c>
      <c r="D104" s="39">
        <v>33.85</v>
      </c>
    </row>
    <row r="105" spans="1:4">
      <c r="A105" t="s">
        <v>15488</v>
      </c>
      <c r="B105" t="s">
        <v>1608</v>
      </c>
      <c r="C105">
        <v>61040</v>
      </c>
      <c r="D105" s="39">
        <v>33.909999999999997</v>
      </c>
    </row>
    <row r="106" spans="1:4">
      <c r="A106" t="s">
        <v>15488</v>
      </c>
      <c r="B106" t="s">
        <v>1599</v>
      </c>
      <c r="C106">
        <v>61010</v>
      </c>
      <c r="D106" s="39">
        <v>33.909999999999997</v>
      </c>
    </row>
    <row r="107" spans="1:4">
      <c r="A107" t="s">
        <v>15488</v>
      </c>
      <c r="B107" t="s">
        <v>2980</v>
      </c>
      <c r="C107">
        <v>61030</v>
      </c>
      <c r="D107" s="39">
        <v>33.909999999999997</v>
      </c>
    </row>
    <row r="108" spans="1:4">
      <c r="A108" t="s">
        <v>15488</v>
      </c>
      <c r="B108" t="s">
        <v>2983</v>
      </c>
      <c r="C108">
        <v>61050</v>
      </c>
      <c r="D108" s="39">
        <v>33.909999999999997</v>
      </c>
    </row>
    <row r="109" spans="1:4">
      <c r="A109" t="s">
        <v>15488</v>
      </c>
      <c r="B109" t="s">
        <v>1256</v>
      </c>
      <c r="C109">
        <v>1110</v>
      </c>
      <c r="D109" s="39">
        <v>7.43</v>
      </c>
    </row>
    <row r="110" spans="1:4">
      <c r="A110" t="s">
        <v>15488</v>
      </c>
      <c r="B110" t="s">
        <v>1252</v>
      </c>
      <c r="C110">
        <v>1112</v>
      </c>
      <c r="D110" s="39">
        <v>7.43</v>
      </c>
    </row>
    <row r="111" spans="1:4">
      <c r="A111" t="s">
        <v>15488</v>
      </c>
      <c r="B111" t="s">
        <v>789</v>
      </c>
      <c r="C111">
        <v>1111</v>
      </c>
      <c r="D111" s="39">
        <v>7.43</v>
      </c>
    </row>
    <row r="112" spans="1:4">
      <c r="A112" t="s">
        <v>15488</v>
      </c>
      <c r="B112" t="s">
        <v>2345</v>
      </c>
      <c r="C112">
        <v>2103</v>
      </c>
      <c r="D112" s="39">
        <v>20.329999999999998</v>
      </c>
    </row>
    <row r="113" spans="1:4">
      <c r="A113" t="s">
        <v>15488</v>
      </c>
      <c r="B113" t="s">
        <v>1472</v>
      </c>
      <c r="C113">
        <v>2201</v>
      </c>
      <c r="D113" s="39">
        <v>16.940000000000001</v>
      </c>
    </row>
    <row r="114" spans="1:4">
      <c r="A114" t="s">
        <v>15441</v>
      </c>
      <c r="B114" t="s">
        <v>1608</v>
      </c>
      <c r="C114">
        <v>61040</v>
      </c>
      <c r="D114" s="39">
        <v>33.909999999999997</v>
      </c>
    </row>
    <row r="115" spans="1:4">
      <c r="A115" t="s">
        <v>15441</v>
      </c>
      <c r="B115" t="s">
        <v>1599</v>
      </c>
      <c r="C115">
        <v>61010</v>
      </c>
      <c r="D115" s="39">
        <v>33.909999999999997</v>
      </c>
    </row>
    <row r="116" spans="1:4">
      <c r="A116" t="s">
        <v>15441</v>
      </c>
      <c r="B116" t="s">
        <v>2980</v>
      </c>
      <c r="C116">
        <v>61030</v>
      </c>
      <c r="D116" s="39">
        <v>33.909999999999997</v>
      </c>
    </row>
    <row r="117" spans="1:4">
      <c r="A117" t="s">
        <v>15441</v>
      </c>
      <c r="B117" t="s">
        <v>2983</v>
      </c>
      <c r="C117">
        <v>61050</v>
      </c>
      <c r="D117" s="39">
        <v>33.909999999999997</v>
      </c>
    </row>
    <row r="118" spans="1:4">
      <c r="A118" t="s">
        <v>15441</v>
      </c>
      <c r="B118" t="s">
        <v>824</v>
      </c>
      <c r="C118">
        <v>1403</v>
      </c>
      <c r="D118" s="39">
        <v>29</v>
      </c>
    </row>
    <row r="119" spans="1:4">
      <c r="A119" t="s">
        <v>15441</v>
      </c>
      <c r="B119" t="s">
        <v>1348</v>
      </c>
      <c r="C119">
        <v>5103</v>
      </c>
      <c r="D119" s="39">
        <v>29</v>
      </c>
    </row>
    <row r="120" spans="1:4">
      <c r="A120" t="s">
        <v>15441</v>
      </c>
      <c r="B120" t="s">
        <v>1256</v>
      </c>
      <c r="C120">
        <v>1110</v>
      </c>
      <c r="D120" s="39">
        <v>7.43</v>
      </c>
    </row>
    <row r="121" spans="1:4">
      <c r="A121" t="s">
        <v>15441</v>
      </c>
      <c r="B121" t="s">
        <v>1252</v>
      </c>
      <c r="C121">
        <v>1112</v>
      </c>
      <c r="D121" s="39">
        <v>7.43</v>
      </c>
    </row>
    <row r="122" spans="1:4">
      <c r="A122" t="s">
        <v>15441</v>
      </c>
      <c r="B122" t="s">
        <v>789</v>
      </c>
      <c r="C122">
        <v>1111</v>
      </c>
      <c r="D122" s="39">
        <v>7.43</v>
      </c>
    </row>
    <row r="123" spans="1:4">
      <c r="A123" t="s">
        <v>15441</v>
      </c>
      <c r="B123" t="s">
        <v>784</v>
      </c>
      <c r="C123">
        <v>1607</v>
      </c>
      <c r="D123" s="39">
        <v>33.85</v>
      </c>
    </row>
    <row r="124" spans="1:4">
      <c r="A124" t="s">
        <v>15422</v>
      </c>
      <c r="B124" t="s">
        <v>1599</v>
      </c>
      <c r="C124">
        <v>61010</v>
      </c>
      <c r="D124" s="39">
        <v>33.909999999999997</v>
      </c>
    </row>
    <row r="125" spans="1:4">
      <c r="A125" t="s">
        <v>15422</v>
      </c>
      <c r="B125" t="s">
        <v>1791</v>
      </c>
      <c r="C125">
        <v>1608</v>
      </c>
      <c r="D125" s="39">
        <v>33.880000000000003</v>
      </c>
    </row>
    <row r="126" spans="1:4">
      <c r="A126" t="s">
        <v>15422</v>
      </c>
      <c r="B126" t="s">
        <v>1472</v>
      </c>
      <c r="C126">
        <v>2201</v>
      </c>
      <c r="D126" s="39">
        <v>16.940000000000001</v>
      </c>
    </row>
    <row r="127" spans="1:4">
      <c r="A127" t="s">
        <v>15391</v>
      </c>
      <c r="B127" t="s">
        <v>784</v>
      </c>
      <c r="C127">
        <v>1607</v>
      </c>
      <c r="D127" s="39">
        <v>33.85</v>
      </c>
    </row>
    <row r="128" spans="1:4">
      <c r="A128" t="s">
        <v>15360</v>
      </c>
      <c r="B128" t="s">
        <v>825</v>
      </c>
      <c r="C128">
        <v>1603</v>
      </c>
      <c r="D128" s="39">
        <v>29</v>
      </c>
    </row>
    <row r="129" spans="1:4">
      <c r="A129" t="s">
        <v>15360</v>
      </c>
      <c r="B129" t="s">
        <v>1256</v>
      </c>
      <c r="C129">
        <v>1110</v>
      </c>
      <c r="D129" s="39">
        <v>7.43</v>
      </c>
    </row>
    <row r="130" spans="1:4">
      <c r="A130" t="s">
        <v>15360</v>
      </c>
      <c r="B130" t="s">
        <v>1252</v>
      </c>
      <c r="C130">
        <v>1112</v>
      </c>
      <c r="D130" s="39">
        <v>7.43</v>
      </c>
    </row>
    <row r="131" spans="1:4">
      <c r="A131" t="s">
        <v>15360</v>
      </c>
      <c r="B131" t="s">
        <v>789</v>
      </c>
      <c r="C131">
        <v>1111</v>
      </c>
      <c r="D131" s="39">
        <v>7.43</v>
      </c>
    </row>
    <row r="132" spans="1:4">
      <c r="A132" t="s">
        <v>15322</v>
      </c>
      <c r="B132" t="s">
        <v>825</v>
      </c>
      <c r="C132">
        <v>1603</v>
      </c>
      <c r="D132" s="39">
        <v>29</v>
      </c>
    </row>
    <row r="133" spans="1:4">
      <c r="A133" t="s">
        <v>15322</v>
      </c>
      <c r="B133" t="s">
        <v>1256</v>
      </c>
      <c r="C133">
        <v>1110</v>
      </c>
      <c r="D133" s="39">
        <v>7.43</v>
      </c>
    </row>
    <row r="134" spans="1:4">
      <c r="A134" t="s">
        <v>15322</v>
      </c>
      <c r="B134" t="s">
        <v>1252</v>
      </c>
      <c r="C134">
        <v>1112</v>
      </c>
      <c r="D134" s="39">
        <v>7.43</v>
      </c>
    </row>
    <row r="135" spans="1:4">
      <c r="A135" t="s">
        <v>15322</v>
      </c>
      <c r="B135" t="s">
        <v>3262</v>
      </c>
      <c r="C135">
        <v>1407</v>
      </c>
      <c r="D135" s="39">
        <v>77.5</v>
      </c>
    </row>
    <row r="136" spans="1:4">
      <c r="A136" t="s">
        <v>15764</v>
      </c>
      <c r="B136" t="s">
        <v>1608</v>
      </c>
      <c r="C136">
        <v>61040</v>
      </c>
      <c r="D136" s="39">
        <v>33.909999999999997</v>
      </c>
    </row>
    <row r="137" spans="1:4">
      <c r="A137" t="s">
        <v>15764</v>
      </c>
      <c r="B137" t="s">
        <v>824</v>
      </c>
      <c r="C137">
        <v>1403</v>
      </c>
      <c r="D137" s="39">
        <v>29</v>
      </c>
    </row>
    <row r="138" spans="1:4">
      <c r="A138" t="s">
        <v>15764</v>
      </c>
      <c r="B138" t="s">
        <v>1256</v>
      </c>
      <c r="C138">
        <v>1110</v>
      </c>
      <c r="D138" s="39">
        <v>7.43</v>
      </c>
    </row>
    <row r="139" spans="1:4">
      <c r="A139" t="s">
        <v>15764</v>
      </c>
      <c r="B139" t="s">
        <v>1252</v>
      </c>
      <c r="C139">
        <v>1112</v>
      </c>
      <c r="D139" s="39">
        <v>7.43</v>
      </c>
    </row>
    <row r="140" spans="1:4">
      <c r="A140" t="s">
        <v>15764</v>
      </c>
      <c r="B140" t="s">
        <v>789</v>
      </c>
      <c r="C140">
        <v>1111</v>
      </c>
      <c r="D140" s="39">
        <v>7.43</v>
      </c>
    </row>
    <row r="141" spans="1:4">
      <c r="A141" t="s">
        <v>15717</v>
      </c>
      <c r="B141" t="s">
        <v>847</v>
      </c>
      <c r="C141">
        <v>1409</v>
      </c>
      <c r="D141" s="39">
        <v>58.1</v>
      </c>
    </row>
    <row r="142" spans="1:4">
      <c r="A142" t="s">
        <v>15717</v>
      </c>
      <c r="B142" t="s">
        <v>824</v>
      </c>
      <c r="C142">
        <v>1403</v>
      </c>
      <c r="D142" s="39">
        <v>29</v>
      </c>
    </row>
    <row r="143" spans="1:4">
      <c r="A143" t="s">
        <v>15717</v>
      </c>
      <c r="B143" t="s">
        <v>1348</v>
      </c>
      <c r="C143">
        <v>5103</v>
      </c>
      <c r="D143" s="39">
        <v>29</v>
      </c>
    </row>
    <row r="144" spans="1:4">
      <c r="A144" t="s">
        <v>15717</v>
      </c>
      <c r="B144" t="s">
        <v>825</v>
      </c>
      <c r="C144">
        <v>1603</v>
      </c>
      <c r="D144" s="39">
        <v>29</v>
      </c>
    </row>
    <row r="145" spans="1:4">
      <c r="A145" t="s">
        <v>15717</v>
      </c>
      <c r="B145" t="s">
        <v>1256</v>
      </c>
      <c r="C145">
        <v>1110</v>
      </c>
      <c r="D145" s="39">
        <v>7.43</v>
      </c>
    </row>
    <row r="146" spans="1:4">
      <c r="A146" t="s">
        <v>15717</v>
      </c>
      <c r="B146" t="s">
        <v>1252</v>
      </c>
      <c r="C146">
        <v>1112</v>
      </c>
      <c r="D146" s="39">
        <v>7.43</v>
      </c>
    </row>
    <row r="147" spans="1:4">
      <c r="A147" t="s">
        <v>15717</v>
      </c>
      <c r="B147" t="s">
        <v>789</v>
      </c>
      <c r="C147">
        <v>1111</v>
      </c>
      <c r="D147" s="39">
        <v>7.43</v>
      </c>
    </row>
    <row r="148" spans="1:4">
      <c r="A148" t="s">
        <v>15717</v>
      </c>
      <c r="B148" t="s">
        <v>2345</v>
      </c>
      <c r="C148">
        <v>2103</v>
      </c>
      <c r="D148" s="39">
        <v>20.329999999999998</v>
      </c>
    </row>
    <row r="149" spans="1:4">
      <c r="A149" t="s">
        <v>15686</v>
      </c>
      <c r="B149" t="s">
        <v>1608</v>
      </c>
      <c r="C149">
        <v>61040</v>
      </c>
      <c r="D149" s="39">
        <v>33.909999999999997</v>
      </c>
    </row>
    <row r="150" spans="1:4">
      <c r="A150" t="s">
        <v>15686</v>
      </c>
      <c r="B150" t="s">
        <v>1599</v>
      </c>
      <c r="C150">
        <v>61010</v>
      </c>
      <c r="D150" s="39">
        <v>33.909999999999997</v>
      </c>
    </row>
    <row r="151" spans="1:4">
      <c r="A151" t="s">
        <v>15686</v>
      </c>
      <c r="B151" t="s">
        <v>2980</v>
      </c>
      <c r="C151">
        <v>61030</v>
      </c>
      <c r="D151" s="39">
        <v>33.909999999999997</v>
      </c>
    </row>
    <row r="152" spans="1:4">
      <c r="A152" t="s">
        <v>15686</v>
      </c>
      <c r="B152" t="s">
        <v>2983</v>
      </c>
      <c r="C152">
        <v>61050</v>
      </c>
      <c r="D152" s="39">
        <v>33.909999999999997</v>
      </c>
    </row>
    <row r="153" spans="1:4">
      <c r="A153" t="s">
        <v>16391</v>
      </c>
      <c r="B153" t="s">
        <v>1252</v>
      </c>
      <c r="C153">
        <v>1112</v>
      </c>
      <c r="D153" s="39">
        <v>7.43</v>
      </c>
    </row>
    <row r="154" spans="1:4">
      <c r="A154" t="s">
        <v>16391</v>
      </c>
      <c r="B154" t="s">
        <v>789</v>
      </c>
      <c r="C154">
        <v>1111</v>
      </c>
      <c r="D154" s="39">
        <v>7.43</v>
      </c>
    </row>
    <row r="155" spans="1:4">
      <c r="A155" t="s">
        <v>16391</v>
      </c>
      <c r="B155" t="s">
        <v>2345</v>
      </c>
      <c r="C155">
        <v>2103</v>
      </c>
      <c r="D155" s="39">
        <v>20.329999999999998</v>
      </c>
    </row>
    <row r="156" spans="1:4">
      <c r="A156" t="s">
        <v>16391</v>
      </c>
      <c r="B156" t="s">
        <v>1472</v>
      </c>
      <c r="C156">
        <v>2201</v>
      </c>
      <c r="D156" s="39">
        <v>16.940000000000001</v>
      </c>
    </row>
    <row r="157" spans="1:4">
      <c r="A157" t="s">
        <v>17079</v>
      </c>
      <c r="B157" t="s">
        <v>1757</v>
      </c>
      <c r="C157">
        <v>3109</v>
      </c>
      <c r="D157" s="39">
        <v>77.5</v>
      </c>
    </row>
    <row r="158" spans="1:4">
      <c r="A158" t="s">
        <v>17079</v>
      </c>
      <c r="B158" t="s">
        <v>1256</v>
      </c>
      <c r="C158">
        <v>1110</v>
      </c>
      <c r="D158" s="39">
        <v>7.43</v>
      </c>
    </row>
    <row r="159" spans="1:4">
      <c r="A159" t="s">
        <v>17079</v>
      </c>
      <c r="B159" t="s">
        <v>1252</v>
      </c>
      <c r="C159">
        <v>1112</v>
      </c>
      <c r="D159" s="39">
        <v>7.43</v>
      </c>
    </row>
    <row r="160" spans="1:4">
      <c r="A160" t="s">
        <v>17079</v>
      </c>
      <c r="B160" t="s">
        <v>789</v>
      </c>
      <c r="C160">
        <v>1111</v>
      </c>
      <c r="D160" s="39">
        <v>7.43</v>
      </c>
    </row>
    <row r="161" spans="1:4">
      <c r="A161" t="s">
        <v>17079</v>
      </c>
      <c r="B161" t="s">
        <v>2345</v>
      </c>
      <c r="C161">
        <v>2103</v>
      </c>
      <c r="D161" s="39">
        <v>20.329999999999998</v>
      </c>
    </row>
    <row r="162" spans="1:4">
      <c r="A162" t="s">
        <v>17079</v>
      </c>
      <c r="B162" t="s">
        <v>1472</v>
      </c>
      <c r="C162">
        <v>2201</v>
      </c>
      <c r="D162" s="39">
        <v>16.940000000000001</v>
      </c>
    </row>
    <row r="163" spans="1:4">
      <c r="A163" t="s">
        <v>17033</v>
      </c>
      <c r="B163" t="s">
        <v>1599</v>
      </c>
      <c r="C163">
        <v>61010</v>
      </c>
      <c r="D163" s="39">
        <v>33.909999999999997</v>
      </c>
    </row>
    <row r="164" spans="1:4">
      <c r="A164" t="s">
        <v>17033</v>
      </c>
      <c r="B164" t="s">
        <v>2980</v>
      </c>
      <c r="C164">
        <v>61030</v>
      </c>
      <c r="D164" s="39">
        <v>33.909999999999997</v>
      </c>
    </row>
    <row r="165" spans="1:4">
      <c r="A165" t="s">
        <v>17033</v>
      </c>
      <c r="B165" t="s">
        <v>2983</v>
      </c>
      <c r="C165">
        <v>61050</v>
      </c>
      <c r="D165" s="39">
        <v>33.909999999999997</v>
      </c>
    </row>
    <row r="166" spans="1:4">
      <c r="A166" t="s">
        <v>17033</v>
      </c>
      <c r="B166" t="s">
        <v>1256</v>
      </c>
      <c r="C166">
        <v>1110</v>
      </c>
      <c r="D166" s="39">
        <v>7.43</v>
      </c>
    </row>
    <row r="167" spans="1:4">
      <c r="A167" t="s">
        <v>17033</v>
      </c>
      <c r="B167" t="s">
        <v>1252</v>
      </c>
      <c r="C167">
        <v>1112</v>
      </c>
      <c r="D167" s="39">
        <v>7.43</v>
      </c>
    </row>
    <row r="168" spans="1:4">
      <c r="A168" t="s">
        <v>17033</v>
      </c>
      <c r="B168" t="s">
        <v>789</v>
      </c>
      <c r="C168">
        <v>1111</v>
      </c>
      <c r="D168" s="39">
        <v>7.43</v>
      </c>
    </row>
    <row r="169" spans="1:4">
      <c r="A169" t="s">
        <v>17033</v>
      </c>
      <c r="B169" t="s">
        <v>2640</v>
      </c>
      <c r="C169">
        <v>2610</v>
      </c>
      <c r="D169" s="39">
        <v>111.37</v>
      </c>
    </row>
    <row r="170" spans="1:4">
      <c r="A170" t="s">
        <v>17033</v>
      </c>
      <c r="B170" t="s">
        <v>2345</v>
      </c>
      <c r="C170">
        <v>2103</v>
      </c>
      <c r="D170" s="39">
        <v>20.329999999999998</v>
      </c>
    </row>
    <row r="171" spans="1:4">
      <c r="A171" t="s">
        <v>17033</v>
      </c>
      <c r="B171" t="s">
        <v>1827</v>
      </c>
      <c r="C171">
        <v>8502</v>
      </c>
      <c r="D171" s="39">
        <v>0</v>
      </c>
    </row>
    <row r="172" spans="1:4">
      <c r="A172" t="s">
        <v>17033</v>
      </c>
      <c r="B172" t="s">
        <v>1472</v>
      </c>
      <c r="C172">
        <v>2201</v>
      </c>
      <c r="D172" s="39">
        <v>16.940000000000001</v>
      </c>
    </row>
    <row r="173" spans="1:4">
      <c r="A173" t="s">
        <v>17004</v>
      </c>
      <c r="B173" t="s">
        <v>824</v>
      </c>
      <c r="C173">
        <v>1403</v>
      </c>
      <c r="D173" s="39">
        <v>26.1</v>
      </c>
    </row>
    <row r="174" spans="1:4">
      <c r="A174" t="s">
        <v>17004</v>
      </c>
      <c r="B174" t="s">
        <v>777</v>
      </c>
      <c r="C174">
        <v>3102</v>
      </c>
      <c r="D174" s="39">
        <v>43.56</v>
      </c>
    </row>
    <row r="175" spans="1:4">
      <c r="A175" t="s">
        <v>17004</v>
      </c>
      <c r="B175" t="s">
        <v>784</v>
      </c>
      <c r="C175">
        <v>1607</v>
      </c>
      <c r="D175" s="39">
        <v>30.47</v>
      </c>
    </row>
    <row r="176" spans="1:4">
      <c r="A176" t="s">
        <v>16855</v>
      </c>
      <c r="B176" t="s">
        <v>2221</v>
      </c>
      <c r="C176">
        <v>3111</v>
      </c>
      <c r="D176" s="39">
        <v>77.5</v>
      </c>
    </row>
    <row r="177" spans="1:4">
      <c r="A177" t="s">
        <v>16855</v>
      </c>
      <c r="B177" t="s">
        <v>1281</v>
      </c>
      <c r="C177">
        <v>3110</v>
      </c>
      <c r="D177" s="39">
        <v>77.5</v>
      </c>
    </row>
    <row r="178" spans="1:4">
      <c r="A178" t="s">
        <v>16855</v>
      </c>
      <c r="B178" t="s">
        <v>1920</v>
      </c>
      <c r="C178">
        <v>3114</v>
      </c>
      <c r="D178" s="39">
        <v>145.4</v>
      </c>
    </row>
    <row r="179" spans="1:4">
      <c r="A179" t="s">
        <v>16855</v>
      </c>
      <c r="B179" t="s">
        <v>2345</v>
      </c>
      <c r="C179">
        <v>2103</v>
      </c>
      <c r="D179" s="39">
        <v>20.329999999999998</v>
      </c>
    </row>
    <row r="180" spans="1:4">
      <c r="A180" t="s">
        <v>16855</v>
      </c>
      <c r="B180" t="s">
        <v>1827</v>
      </c>
      <c r="C180">
        <v>8502</v>
      </c>
      <c r="D180" s="39">
        <v>0</v>
      </c>
    </row>
    <row r="181" spans="1:4">
      <c r="A181" t="s">
        <v>16855</v>
      </c>
      <c r="B181" t="s">
        <v>784</v>
      </c>
      <c r="C181">
        <v>1607</v>
      </c>
      <c r="D181" s="39">
        <v>33.85</v>
      </c>
    </row>
    <row r="182" spans="1:4">
      <c r="A182" t="s">
        <v>16855</v>
      </c>
      <c r="B182" t="s">
        <v>841</v>
      </c>
      <c r="C182">
        <v>3115</v>
      </c>
      <c r="D182" s="39">
        <v>126</v>
      </c>
    </row>
    <row r="183" spans="1:4">
      <c r="A183" t="s">
        <v>16841</v>
      </c>
      <c r="B183" t="s">
        <v>3262</v>
      </c>
      <c r="C183">
        <v>1407</v>
      </c>
      <c r="D183" s="39">
        <v>77.5</v>
      </c>
    </row>
    <row r="184" spans="1:4">
      <c r="A184" t="s">
        <v>16821</v>
      </c>
      <c r="B184" t="s">
        <v>1252</v>
      </c>
      <c r="C184">
        <v>1112</v>
      </c>
      <c r="D184" s="39">
        <v>6.68</v>
      </c>
    </row>
    <row r="185" spans="1:4">
      <c r="A185" t="s">
        <v>16821</v>
      </c>
      <c r="B185" t="s">
        <v>2345</v>
      </c>
      <c r="C185">
        <v>2103</v>
      </c>
      <c r="D185" s="39">
        <v>18.29</v>
      </c>
    </row>
    <row r="186" spans="1:4">
      <c r="A186" t="s">
        <v>16821</v>
      </c>
      <c r="B186" t="s">
        <v>1472</v>
      </c>
      <c r="C186">
        <v>2201</v>
      </c>
      <c r="D186" s="39">
        <v>15.24</v>
      </c>
    </row>
    <row r="187" spans="1:4">
      <c r="A187" t="s">
        <v>16772</v>
      </c>
      <c r="B187" t="s">
        <v>825</v>
      </c>
      <c r="C187">
        <v>1603</v>
      </c>
      <c r="D187" s="39">
        <v>29</v>
      </c>
    </row>
    <row r="188" spans="1:4">
      <c r="A188" t="s">
        <v>16772</v>
      </c>
      <c r="B188" t="s">
        <v>2345</v>
      </c>
      <c r="C188">
        <v>2103</v>
      </c>
      <c r="D188" s="39">
        <v>20.329999999999998</v>
      </c>
    </row>
    <row r="189" spans="1:4">
      <c r="A189" t="s">
        <v>16772</v>
      </c>
      <c r="B189" t="s">
        <v>1791</v>
      </c>
      <c r="C189">
        <v>1608</v>
      </c>
      <c r="D189" s="39">
        <v>33.880000000000003</v>
      </c>
    </row>
    <row r="190" spans="1:4">
      <c r="A190" t="s">
        <v>16772</v>
      </c>
      <c r="B190" t="s">
        <v>1472</v>
      </c>
      <c r="C190">
        <v>2201</v>
      </c>
      <c r="D190" s="39">
        <v>16.940000000000001</v>
      </c>
    </row>
    <row r="191" spans="1:4">
      <c r="A191" t="s">
        <v>16748</v>
      </c>
      <c r="B191" t="s">
        <v>1170</v>
      </c>
      <c r="C191">
        <v>2502</v>
      </c>
      <c r="D191" s="39">
        <v>55.19</v>
      </c>
    </row>
    <row r="192" spans="1:4">
      <c r="A192" t="s">
        <v>16748</v>
      </c>
      <c r="B192" t="s">
        <v>824</v>
      </c>
      <c r="C192">
        <v>1403</v>
      </c>
      <c r="D192" s="39">
        <v>29</v>
      </c>
    </row>
    <row r="193" spans="1:4">
      <c r="A193" t="s">
        <v>16748</v>
      </c>
      <c r="B193" t="s">
        <v>825</v>
      </c>
      <c r="C193">
        <v>1603</v>
      </c>
      <c r="D193" s="39">
        <v>29</v>
      </c>
    </row>
    <row r="194" spans="1:4">
      <c r="A194" t="s">
        <v>16748</v>
      </c>
      <c r="B194" t="s">
        <v>1252</v>
      </c>
      <c r="C194">
        <v>1112</v>
      </c>
      <c r="D194" s="39">
        <v>7.43</v>
      </c>
    </row>
    <row r="195" spans="1:4">
      <c r="A195" t="s">
        <v>16748</v>
      </c>
      <c r="B195" t="s">
        <v>789</v>
      </c>
      <c r="C195">
        <v>1111</v>
      </c>
      <c r="D195" s="39">
        <v>7.43</v>
      </c>
    </row>
    <row r="196" spans="1:4">
      <c r="A196" t="s">
        <v>16748</v>
      </c>
      <c r="B196" t="s">
        <v>2640</v>
      </c>
      <c r="C196">
        <v>2610</v>
      </c>
      <c r="D196" s="39">
        <v>111.37</v>
      </c>
    </row>
    <row r="197" spans="1:4">
      <c r="A197" t="s">
        <v>16676</v>
      </c>
      <c r="B197" t="s">
        <v>1170</v>
      </c>
      <c r="C197">
        <v>2502</v>
      </c>
      <c r="D197" s="39">
        <v>55.19</v>
      </c>
    </row>
    <row r="198" spans="1:4">
      <c r="A198" t="s">
        <v>16676</v>
      </c>
      <c r="B198" t="s">
        <v>1348</v>
      </c>
      <c r="C198">
        <v>5103</v>
      </c>
      <c r="D198" s="39">
        <v>29</v>
      </c>
    </row>
    <row r="199" spans="1:4">
      <c r="A199" t="s">
        <v>16676</v>
      </c>
      <c r="B199" t="s">
        <v>777</v>
      </c>
      <c r="C199">
        <v>3102</v>
      </c>
      <c r="D199" s="39">
        <v>48.4</v>
      </c>
    </row>
    <row r="200" spans="1:4">
      <c r="A200" t="s">
        <v>16676</v>
      </c>
      <c r="B200" t="s">
        <v>3939</v>
      </c>
      <c r="C200">
        <v>3116</v>
      </c>
      <c r="D200" s="39">
        <v>96.9</v>
      </c>
    </row>
    <row r="201" spans="1:4">
      <c r="A201" t="s">
        <v>16676</v>
      </c>
      <c r="B201" t="s">
        <v>1325</v>
      </c>
      <c r="C201">
        <v>2501</v>
      </c>
      <c r="D201" s="39">
        <v>61.01</v>
      </c>
    </row>
    <row r="202" spans="1:4">
      <c r="A202" t="s">
        <v>16472</v>
      </c>
      <c r="B202" t="s">
        <v>1170</v>
      </c>
      <c r="C202">
        <v>2502</v>
      </c>
      <c r="D202" s="39">
        <v>55.19</v>
      </c>
    </row>
    <row r="203" spans="1:4">
      <c r="A203" t="s">
        <v>16472</v>
      </c>
      <c r="B203" t="s">
        <v>777</v>
      </c>
      <c r="C203">
        <v>3102</v>
      </c>
      <c r="D203" s="39">
        <v>48.4</v>
      </c>
    </row>
    <row r="204" spans="1:4">
      <c r="A204" t="s">
        <v>16472</v>
      </c>
      <c r="B204" t="s">
        <v>2345</v>
      </c>
      <c r="C204">
        <v>2103</v>
      </c>
      <c r="D204" s="39">
        <v>20.329999999999998</v>
      </c>
    </row>
    <row r="205" spans="1:4">
      <c r="A205" t="s">
        <v>16472</v>
      </c>
      <c r="B205" t="s">
        <v>1472</v>
      </c>
      <c r="C205">
        <v>2201</v>
      </c>
      <c r="D205" s="39">
        <v>16.940000000000001</v>
      </c>
    </row>
    <row r="206" spans="1:4">
      <c r="A206" t="s">
        <v>16441</v>
      </c>
      <c r="B206" t="s">
        <v>824</v>
      </c>
      <c r="C206">
        <v>1403</v>
      </c>
      <c r="D206" s="39">
        <v>29</v>
      </c>
    </row>
    <row r="207" spans="1:4">
      <c r="A207" t="s">
        <v>16441</v>
      </c>
      <c r="B207" t="s">
        <v>1256</v>
      </c>
      <c r="C207">
        <v>1110</v>
      </c>
      <c r="D207" s="39">
        <v>7.43</v>
      </c>
    </row>
    <row r="208" spans="1:4">
      <c r="A208" t="s">
        <v>16441</v>
      </c>
      <c r="B208" t="s">
        <v>1252</v>
      </c>
      <c r="C208">
        <v>1112</v>
      </c>
      <c r="D208" s="39">
        <v>7.43</v>
      </c>
    </row>
    <row r="209" spans="1:4">
      <c r="A209" t="s">
        <v>16441</v>
      </c>
      <c r="B209" t="s">
        <v>789</v>
      </c>
      <c r="C209">
        <v>1111</v>
      </c>
      <c r="D209" s="39">
        <v>7.43</v>
      </c>
    </row>
    <row r="210" spans="1:4">
      <c r="A210" t="s">
        <v>16441</v>
      </c>
      <c r="B210" t="s">
        <v>2345</v>
      </c>
      <c r="C210">
        <v>2103</v>
      </c>
      <c r="D210" s="39">
        <v>20.329999999999998</v>
      </c>
    </row>
    <row r="211" spans="1:4">
      <c r="A211" t="s">
        <v>16441</v>
      </c>
      <c r="B211" t="s">
        <v>1472</v>
      </c>
      <c r="C211">
        <v>2201</v>
      </c>
      <c r="D211" s="39">
        <v>16.940000000000001</v>
      </c>
    </row>
    <row r="212" spans="1:4">
      <c r="A212" t="s">
        <v>16309</v>
      </c>
      <c r="B212" t="s">
        <v>1170</v>
      </c>
      <c r="C212">
        <v>2502</v>
      </c>
      <c r="D212" s="39">
        <v>49.67</v>
      </c>
    </row>
    <row r="213" spans="1:4">
      <c r="A213" t="s">
        <v>16309</v>
      </c>
      <c r="B213" t="s">
        <v>1472</v>
      </c>
      <c r="C213">
        <v>2201</v>
      </c>
      <c r="D213" s="39">
        <v>15.24</v>
      </c>
    </row>
    <row r="214" spans="1:4">
      <c r="A214" t="s">
        <v>16309</v>
      </c>
      <c r="B214" t="s">
        <v>1325</v>
      </c>
      <c r="C214">
        <v>2501</v>
      </c>
      <c r="D214" s="39">
        <v>54.91</v>
      </c>
    </row>
    <row r="215" spans="1:4">
      <c r="A215" t="s">
        <v>16280</v>
      </c>
      <c r="B215" t="s">
        <v>1731</v>
      </c>
      <c r="C215">
        <v>1006</v>
      </c>
      <c r="D215" s="39">
        <v>63.73</v>
      </c>
    </row>
    <row r="216" spans="1:4">
      <c r="A216" t="s">
        <v>16265</v>
      </c>
      <c r="B216" t="s">
        <v>824</v>
      </c>
      <c r="C216">
        <v>1403</v>
      </c>
      <c r="D216" s="39">
        <v>29</v>
      </c>
    </row>
    <row r="217" spans="1:4">
      <c r="A217" t="s">
        <v>16265</v>
      </c>
      <c r="B217" t="s">
        <v>1348</v>
      </c>
      <c r="C217">
        <v>5103</v>
      </c>
      <c r="D217" s="39">
        <v>29</v>
      </c>
    </row>
    <row r="218" spans="1:4">
      <c r="A218" t="s">
        <v>16265</v>
      </c>
      <c r="B218" t="s">
        <v>825</v>
      </c>
      <c r="C218">
        <v>1603</v>
      </c>
      <c r="D218" s="39">
        <v>29</v>
      </c>
    </row>
    <row r="219" spans="1:4">
      <c r="A219" t="s">
        <v>16265</v>
      </c>
      <c r="B219" t="s">
        <v>1252</v>
      </c>
      <c r="C219">
        <v>1112</v>
      </c>
      <c r="D219" s="39">
        <v>7.43</v>
      </c>
    </row>
    <row r="220" spans="1:4">
      <c r="A220" t="s">
        <v>16265</v>
      </c>
      <c r="B220" t="s">
        <v>789</v>
      </c>
      <c r="C220">
        <v>1111</v>
      </c>
      <c r="D220" s="39">
        <v>7.43</v>
      </c>
    </row>
    <row r="221" spans="1:4">
      <c r="A221" t="s">
        <v>17295</v>
      </c>
      <c r="B221" t="s">
        <v>1252</v>
      </c>
      <c r="C221">
        <v>1112</v>
      </c>
      <c r="D221" s="39">
        <v>7.43</v>
      </c>
    </row>
    <row r="222" spans="1:4">
      <c r="A222" t="s">
        <v>17295</v>
      </c>
      <c r="B222" t="s">
        <v>789</v>
      </c>
      <c r="C222">
        <v>1111</v>
      </c>
      <c r="D222" s="39">
        <v>7.43</v>
      </c>
    </row>
    <row r="223" spans="1:4">
      <c r="A223" t="s">
        <v>17206</v>
      </c>
      <c r="B223" t="s">
        <v>1599</v>
      </c>
      <c r="C223">
        <v>61010</v>
      </c>
      <c r="D223" s="39">
        <v>33.909999999999997</v>
      </c>
    </row>
    <row r="224" spans="1:4">
      <c r="A224" t="s">
        <v>17206</v>
      </c>
      <c r="B224" t="s">
        <v>2983</v>
      </c>
      <c r="C224">
        <v>61050</v>
      </c>
      <c r="D224" s="39">
        <v>33.909999999999997</v>
      </c>
    </row>
    <row r="225" spans="1:4">
      <c r="A225" t="s">
        <v>17206</v>
      </c>
      <c r="B225" t="s">
        <v>2345</v>
      </c>
      <c r="C225">
        <v>2103</v>
      </c>
      <c r="D225" s="39">
        <v>20.329999999999998</v>
      </c>
    </row>
    <row r="226" spans="1:4">
      <c r="A226" t="s">
        <v>17206</v>
      </c>
      <c r="B226" t="s">
        <v>1472</v>
      </c>
      <c r="C226">
        <v>2201</v>
      </c>
      <c r="D226" s="39">
        <v>16.940000000000001</v>
      </c>
    </row>
    <row r="227" spans="1:4">
      <c r="A227" t="s">
        <v>17162</v>
      </c>
      <c r="B227" t="s">
        <v>1599</v>
      </c>
      <c r="C227">
        <v>61010</v>
      </c>
      <c r="D227" s="39">
        <v>33.909999999999997</v>
      </c>
    </row>
    <row r="228" spans="1:4">
      <c r="A228" t="s">
        <v>17162</v>
      </c>
      <c r="B228" t="s">
        <v>2983</v>
      </c>
      <c r="C228">
        <v>61050</v>
      </c>
      <c r="D228" s="39">
        <v>33.909999999999997</v>
      </c>
    </row>
    <row r="229" spans="1:4">
      <c r="A229" t="s">
        <v>17162</v>
      </c>
      <c r="B229" t="s">
        <v>1256</v>
      </c>
      <c r="C229">
        <v>1110</v>
      </c>
      <c r="D229" s="39">
        <v>7.43</v>
      </c>
    </row>
    <row r="230" spans="1:4">
      <c r="A230" t="s">
        <v>17162</v>
      </c>
      <c r="B230" t="s">
        <v>1252</v>
      </c>
      <c r="C230">
        <v>1112</v>
      </c>
      <c r="D230" s="39">
        <v>7.43</v>
      </c>
    </row>
    <row r="231" spans="1:4">
      <c r="A231" t="s">
        <v>17162</v>
      </c>
      <c r="B231" t="s">
        <v>789</v>
      </c>
      <c r="C231">
        <v>1111</v>
      </c>
      <c r="D231" s="39">
        <v>7.43</v>
      </c>
    </row>
    <row r="232" spans="1:4">
      <c r="A232" t="s">
        <v>17162</v>
      </c>
      <c r="B232" t="s">
        <v>784</v>
      </c>
      <c r="C232">
        <v>1607</v>
      </c>
      <c r="D232" s="39">
        <v>33.85</v>
      </c>
    </row>
    <row r="233" spans="1:4">
      <c r="A233" t="s">
        <v>17113</v>
      </c>
      <c r="B233" t="s">
        <v>825</v>
      </c>
      <c r="C233">
        <v>1603</v>
      </c>
      <c r="D233" s="39">
        <v>29</v>
      </c>
    </row>
    <row r="234" spans="1:4">
      <c r="A234" t="s">
        <v>17113</v>
      </c>
      <c r="B234" t="s">
        <v>1256</v>
      </c>
      <c r="C234">
        <v>1110</v>
      </c>
      <c r="D234" s="39">
        <v>7.43</v>
      </c>
    </row>
    <row r="235" spans="1:4">
      <c r="A235" t="s">
        <v>17113</v>
      </c>
      <c r="B235" t="s">
        <v>1252</v>
      </c>
      <c r="C235">
        <v>1112</v>
      </c>
      <c r="D235" s="39">
        <v>7.43</v>
      </c>
    </row>
    <row r="236" spans="1:4">
      <c r="A236" t="s">
        <v>17113</v>
      </c>
      <c r="B236" t="s">
        <v>1823</v>
      </c>
      <c r="C236">
        <v>2601</v>
      </c>
      <c r="D236" s="39">
        <v>61.01</v>
      </c>
    </row>
    <row r="237" spans="1:4">
      <c r="A237" t="s">
        <v>17686</v>
      </c>
      <c r="B237" t="s">
        <v>2345</v>
      </c>
      <c r="C237">
        <v>2103</v>
      </c>
      <c r="D237" s="39">
        <v>20.329999999999998</v>
      </c>
    </row>
    <row r="238" spans="1:4">
      <c r="A238" t="s">
        <v>17686</v>
      </c>
      <c r="B238" t="s">
        <v>3262</v>
      </c>
      <c r="C238">
        <v>1407</v>
      </c>
      <c r="D238" s="39">
        <v>77.5</v>
      </c>
    </row>
    <row r="239" spans="1:4">
      <c r="A239" t="s">
        <v>17686</v>
      </c>
      <c r="B239" t="s">
        <v>826</v>
      </c>
      <c r="C239">
        <v>1609</v>
      </c>
      <c r="D239" s="39">
        <v>33.85</v>
      </c>
    </row>
    <row r="240" spans="1:4">
      <c r="A240" t="s">
        <v>17907</v>
      </c>
      <c r="B240" t="s">
        <v>2980</v>
      </c>
      <c r="C240">
        <v>61030</v>
      </c>
      <c r="D240" s="39">
        <v>33.909999999999997</v>
      </c>
    </row>
    <row r="241" spans="1:4">
      <c r="A241" t="s">
        <v>17907</v>
      </c>
      <c r="B241" t="s">
        <v>2983</v>
      </c>
      <c r="C241">
        <v>61050</v>
      </c>
      <c r="D241" s="39">
        <v>33.909999999999997</v>
      </c>
    </row>
    <row r="242" spans="1:4">
      <c r="A242" t="s">
        <v>17907</v>
      </c>
      <c r="B242" t="s">
        <v>1252</v>
      </c>
      <c r="C242">
        <v>1112</v>
      </c>
      <c r="D242" s="39">
        <v>7.43</v>
      </c>
    </row>
    <row r="243" spans="1:4">
      <c r="A243" t="s">
        <v>18225</v>
      </c>
      <c r="B243" t="s">
        <v>1256</v>
      </c>
      <c r="C243">
        <v>1110</v>
      </c>
      <c r="D243" s="39">
        <v>7.43</v>
      </c>
    </row>
    <row r="244" spans="1:4">
      <c r="A244" t="s">
        <v>18225</v>
      </c>
      <c r="B244" t="s">
        <v>1252</v>
      </c>
      <c r="C244">
        <v>1112</v>
      </c>
      <c r="D244" s="39">
        <v>7.43</v>
      </c>
    </row>
    <row r="245" spans="1:4">
      <c r="A245" t="s">
        <v>18225</v>
      </c>
      <c r="B245" t="s">
        <v>789</v>
      </c>
      <c r="C245">
        <v>1111</v>
      </c>
      <c r="D245" s="39">
        <v>7.43</v>
      </c>
    </row>
    <row r="246" spans="1:4">
      <c r="A246" t="s">
        <v>18225</v>
      </c>
      <c r="B246" t="s">
        <v>800</v>
      </c>
      <c r="C246">
        <v>1113</v>
      </c>
      <c r="D246" s="39">
        <v>6.78</v>
      </c>
    </row>
    <row r="247" spans="1:4">
      <c r="A247" t="s">
        <v>19364</v>
      </c>
      <c r="B247" t="s">
        <v>1348</v>
      </c>
      <c r="C247">
        <v>5103</v>
      </c>
      <c r="D247" s="39">
        <v>26.1</v>
      </c>
    </row>
    <row r="248" spans="1:4">
      <c r="A248" t="s">
        <v>19726</v>
      </c>
      <c r="B248" t="s">
        <v>1256</v>
      </c>
      <c r="C248">
        <v>1110</v>
      </c>
      <c r="D248" s="39">
        <v>6.68</v>
      </c>
    </row>
    <row r="249" spans="1:4">
      <c r="A249" t="s">
        <v>19726</v>
      </c>
      <c r="B249" t="s">
        <v>1252</v>
      </c>
      <c r="C249">
        <v>1112</v>
      </c>
      <c r="D249" s="39">
        <v>6.68</v>
      </c>
    </row>
    <row r="250" spans="1:4">
      <c r="A250" t="s">
        <v>19726</v>
      </c>
      <c r="B250" t="s">
        <v>789</v>
      </c>
      <c r="C250">
        <v>1111</v>
      </c>
      <c r="D250" s="39">
        <v>6.68</v>
      </c>
    </row>
    <row r="251" spans="1:4">
      <c r="A251" t="s">
        <v>19726</v>
      </c>
      <c r="B251" t="s">
        <v>1472</v>
      </c>
      <c r="C251">
        <v>2201</v>
      </c>
      <c r="D251" s="39">
        <v>15.24</v>
      </c>
    </row>
    <row r="252" spans="1:4">
      <c r="A252" t="s">
        <v>19695</v>
      </c>
      <c r="B252" t="s">
        <v>1170</v>
      </c>
      <c r="C252">
        <v>2502</v>
      </c>
      <c r="D252" s="39">
        <v>49.67</v>
      </c>
    </row>
    <row r="253" spans="1:4">
      <c r="A253" t="s">
        <v>19695</v>
      </c>
      <c r="B253" t="s">
        <v>1256</v>
      </c>
      <c r="C253">
        <v>1110</v>
      </c>
      <c r="D253" s="39">
        <v>6.68</v>
      </c>
    </row>
    <row r="254" spans="1:4">
      <c r="A254" t="s">
        <v>19695</v>
      </c>
      <c r="B254" t="s">
        <v>1252</v>
      </c>
      <c r="C254">
        <v>1112</v>
      </c>
      <c r="D254" s="39">
        <v>6.68</v>
      </c>
    </row>
    <row r="255" spans="1:4">
      <c r="A255" t="s">
        <v>19695</v>
      </c>
      <c r="B255" t="s">
        <v>789</v>
      </c>
      <c r="C255">
        <v>1111</v>
      </c>
      <c r="D255" s="39">
        <v>6.68</v>
      </c>
    </row>
    <row r="256" spans="1:4">
      <c r="A256" t="s">
        <v>19695</v>
      </c>
      <c r="B256" t="s">
        <v>2868</v>
      </c>
      <c r="C256">
        <v>1622</v>
      </c>
      <c r="D256" s="39">
        <v>60.94</v>
      </c>
    </row>
    <row r="257" spans="1:4">
      <c r="A257" t="s">
        <v>19695</v>
      </c>
      <c r="B257" t="s">
        <v>1325</v>
      </c>
      <c r="C257">
        <v>2501</v>
      </c>
      <c r="D257" s="39">
        <v>54.91</v>
      </c>
    </row>
    <row r="258" spans="1:4">
      <c r="A258" t="s">
        <v>20080</v>
      </c>
      <c r="B258" t="s">
        <v>1608</v>
      </c>
      <c r="C258">
        <v>61040</v>
      </c>
      <c r="D258" s="39">
        <v>33.909999999999997</v>
      </c>
    </row>
    <row r="259" spans="1:4">
      <c r="A259" t="s">
        <v>20080</v>
      </c>
      <c r="B259" t="s">
        <v>1599</v>
      </c>
      <c r="C259">
        <v>61010</v>
      </c>
      <c r="D259" s="39">
        <v>33.909999999999997</v>
      </c>
    </row>
    <row r="260" spans="1:4">
      <c r="A260" t="s">
        <v>20080</v>
      </c>
      <c r="B260" t="s">
        <v>2980</v>
      </c>
      <c r="C260">
        <v>61030</v>
      </c>
      <c r="D260" s="39">
        <v>33.909999999999997</v>
      </c>
    </row>
    <row r="261" spans="1:4">
      <c r="A261" t="s">
        <v>20080</v>
      </c>
      <c r="B261" t="s">
        <v>1252</v>
      </c>
      <c r="C261">
        <v>1112</v>
      </c>
      <c r="D261" s="39">
        <v>7.43</v>
      </c>
    </row>
    <row r="262" spans="1:4">
      <c r="A262" t="s">
        <v>20080</v>
      </c>
      <c r="B262" t="s">
        <v>789</v>
      </c>
      <c r="C262">
        <v>1111</v>
      </c>
      <c r="D262" s="39">
        <v>7.43</v>
      </c>
    </row>
    <row r="263" spans="1:4">
      <c r="A263" t="s">
        <v>20062</v>
      </c>
      <c r="B263" t="s">
        <v>789</v>
      </c>
      <c r="C263">
        <v>1111</v>
      </c>
      <c r="D263" s="39">
        <v>7.43</v>
      </c>
    </row>
    <row r="264" spans="1:4">
      <c r="A264" t="s">
        <v>20062</v>
      </c>
      <c r="B264" t="s">
        <v>1823</v>
      </c>
      <c r="C264">
        <v>2601</v>
      </c>
      <c r="D264" s="39">
        <v>61.01</v>
      </c>
    </row>
    <row r="265" spans="1:4">
      <c r="A265" t="s">
        <v>20062</v>
      </c>
      <c r="B265" t="s">
        <v>1472</v>
      </c>
      <c r="C265">
        <v>2201</v>
      </c>
      <c r="D265" s="39">
        <v>16.940000000000001</v>
      </c>
    </row>
    <row r="266" spans="1:4">
      <c r="A266" t="s">
        <v>20330</v>
      </c>
      <c r="D266" s="39">
        <v>8916.6500000000051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920E9-7FDA-4B65-B1AF-0B0A72E9857C}">
  <dimension ref="A1:E66"/>
  <sheetViews>
    <sheetView topLeftCell="A15" workbookViewId="0">
      <selection activeCell="C40" sqref="C40"/>
    </sheetView>
  </sheetViews>
  <sheetFormatPr baseColWidth="10" defaultColWidth="8.83203125" defaultRowHeight="15"/>
  <cols>
    <col min="2" max="2" width="68.83203125" customWidth="1"/>
    <col min="3" max="3" width="14" customWidth="1"/>
    <col min="4" max="4" width="13.6640625" bestFit="1" customWidth="1"/>
    <col min="5" max="5" width="10.83203125"/>
  </cols>
  <sheetData>
    <row r="1" spans="1:5" ht="51">
      <c r="A1" s="48" t="s">
        <v>20691</v>
      </c>
      <c r="B1" s="49" t="s">
        <v>20692</v>
      </c>
      <c r="C1" s="50" t="s">
        <v>20693</v>
      </c>
      <c r="D1" s="49" t="s">
        <v>20694</v>
      </c>
      <c r="E1" s="50" t="s">
        <v>20695</v>
      </c>
    </row>
    <row r="2" spans="1:5" ht="16">
      <c r="A2" s="51">
        <v>1205</v>
      </c>
      <c r="B2" s="52" t="s">
        <v>20696</v>
      </c>
      <c r="C2" s="53">
        <v>8.9771719999999995</v>
      </c>
      <c r="D2" s="54" t="s">
        <v>20697</v>
      </c>
      <c r="E2" s="55">
        <v>39.9</v>
      </c>
    </row>
    <row r="3" spans="1:5" ht="16">
      <c r="A3" s="56" t="s">
        <v>20698</v>
      </c>
      <c r="B3" s="52" t="s">
        <v>20699</v>
      </c>
      <c r="C3" s="57">
        <v>7.4858095099999993</v>
      </c>
      <c r="D3" s="54" t="s">
        <v>20697</v>
      </c>
      <c r="E3" s="55">
        <v>29.9</v>
      </c>
    </row>
    <row r="4" spans="1:5" ht="16">
      <c r="A4" s="56" t="s">
        <v>20700</v>
      </c>
      <c r="B4" s="52" t="s">
        <v>20701</v>
      </c>
      <c r="C4" s="57">
        <v>7.5126218600000012</v>
      </c>
      <c r="D4" s="54" t="s">
        <v>20697</v>
      </c>
      <c r="E4" s="55">
        <v>29.9</v>
      </c>
    </row>
    <row r="5" spans="1:5" ht="16">
      <c r="A5" s="51">
        <v>1203</v>
      </c>
      <c r="B5" s="52" t="s">
        <v>20702</v>
      </c>
      <c r="C5" s="57">
        <v>14.000416119999997</v>
      </c>
      <c r="D5" s="54" t="s">
        <v>20697</v>
      </c>
      <c r="E5" s="55">
        <v>69.900000000000006</v>
      </c>
    </row>
    <row r="6" spans="1:5" ht="16">
      <c r="A6" s="51">
        <v>1604</v>
      </c>
      <c r="B6" s="52" t="s">
        <v>20703</v>
      </c>
      <c r="C6" s="53">
        <v>7.5801492600000007</v>
      </c>
      <c r="D6" s="54" t="s">
        <v>20697</v>
      </c>
      <c r="E6" s="55">
        <v>39.9</v>
      </c>
    </row>
    <row r="7" spans="1:5" ht="16">
      <c r="A7" s="51">
        <v>1607</v>
      </c>
      <c r="B7" s="52" t="s">
        <v>20704</v>
      </c>
      <c r="C7" s="57">
        <v>11.221465000000002</v>
      </c>
      <c r="D7" s="54" t="s">
        <v>20697</v>
      </c>
      <c r="E7" s="55">
        <v>34.9</v>
      </c>
    </row>
    <row r="8" spans="1:5" ht="16">
      <c r="A8" s="51">
        <v>1609</v>
      </c>
      <c r="B8" s="52" t="s">
        <v>20705</v>
      </c>
      <c r="C8" s="57">
        <v>11.161881999999999</v>
      </c>
      <c r="D8" s="54" t="s">
        <v>20697</v>
      </c>
      <c r="E8" s="55">
        <v>34.9</v>
      </c>
    </row>
    <row r="9" spans="1:5" ht="16">
      <c r="A9" s="58">
        <v>1603</v>
      </c>
      <c r="B9" s="52" t="s">
        <v>20706</v>
      </c>
      <c r="C9" s="57">
        <v>7.0742895900000002</v>
      </c>
      <c r="D9" s="54" t="s">
        <v>20697</v>
      </c>
      <c r="E9" s="55">
        <v>29.9</v>
      </c>
    </row>
    <row r="10" spans="1:5" ht="16">
      <c r="A10" s="58">
        <v>1403</v>
      </c>
      <c r="B10" s="52" t="s">
        <v>20707</v>
      </c>
      <c r="C10" s="57">
        <v>7.0730979300000003</v>
      </c>
      <c r="D10" s="54" t="s">
        <v>20697</v>
      </c>
      <c r="E10" s="55">
        <v>29.9</v>
      </c>
    </row>
    <row r="11" spans="1:5" ht="16">
      <c r="A11" s="58">
        <v>5103</v>
      </c>
      <c r="B11" s="52" t="s">
        <v>20708</v>
      </c>
      <c r="C11" s="57">
        <v>7.1461864100000003</v>
      </c>
      <c r="D11" s="54" t="s">
        <v>20697</v>
      </c>
      <c r="E11" s="55">
        <v>29.9</v>
      </c>
    </row>
    <row r="12" spans="1:5" ht="16">
      <c r="A12" s="51">
        <v>2103</v>
      </c>
      <c r="B12" s="52" t="s">
        <v>20709</v>
      </c>
      <c r="C12" s="57">
        <v>13.803395</v>
      </c>
      <c r="D12" s="54" t="s">
        <v>20710</v>
      </c>
      <c r="E12" s="55">
        <v>59.9</v>
      </c>
    </row>
    <row r="13" spans="1:5" ht="16">
      <c r="A13" s="51">
        <v>2203</v>
      </c>
      <c r="B13" s="52" t="s">
        <v>20711</v>
      </c>
      <c r="C13" s="57">
        <v>15.670328999999999</v>
      </c>
      <c r="D13" s="54" t="s">
        <v>20710</v>
      </c>
      <c r="E13" s="55">
        <v>59.9</v>
      </c>
    </row>
    <row r="14" spans="1:5" ht="16">
      <c r="A14" s="51">
        <v>2201</v>
      </c>
      <c r="B14" s="52" t="s">
        <v>20712</v>
      </c>
      <c r="C14" s="57">
        <v>13.008954999999998</v>
      </c>
      <c r="D14" s="54" t="s">
        <v>20710</v>
      </c>
      <c r="E14" s="55">
        <v>49.9</v>
      </c>
    </row>
    <row r="15" spans="1:5" ht="16">
      <c r="A15" s="51">
        <v>2501</v>
      </c>
      <c r="B15" s="52" t="s">
        <v>20713</v>
      </c>
      <c r="C15" s="57">
        <v>15.948383</v>
      </c>
      <c r="D15" s="54" t="s">
        <v>20710</v>
      </c>
      <c r="E15" s="55">
        <v>62.9</v>
      </c>
    </row>
    <row r="16" spans="1:5" ht="16">
      <c r="A16" s="51">
        <v>2502</v>
      </c>
      <c r="B16" s="52" t="s">
        <v>20714</v>
      </c>
      <c r="C16" s="59">
        <v>14.021865999999999</v>
      </c>
      <c r="D16" s="54" t="s">
        <v>20710</v>
      </c>
      <c r="E16" s="55">
        <v>56.9</v>
      </c>
    </row>
    <row r="17" spans="1:5" ht="16">
      <c r="A17" s="51">
        <v>2503</v>
      </c>
      <c r="B17" s="52" t="s">
        <v>20715</v>
      </c>
      <c r="C17" s="59">
        <v>8.7388399999999997</v>
      </c>
      <c r="D17" s="54" t="s">
        <v>20710</v>
      </c>
      <c r="E17" s="55">
        <v>69.900000000000006</v>
      </c>
    </row>
    <row r="18" spans="1:5" ht="16">
      <c r="A18" s="51">
        <v>3102</v>
      </c>
      <c r="B18" s="52" t="s">
        <v>20716</v>
      </c>
      <c r="C18" s="57">
        <v>12.492569</v>
      </c>
      <c r="D18" s="54" t="s">
        <v>20717</v>
      </c>
      <c r="E18" s="55">
        <v>49.9</v>
      </c>
    </row>
    <row r="19" spans="1:5" ht="16">
      <c r="A19" s="51">
        <v>3101</v>
      </c>
      <c r="B19" s="52" t="s">
        <v>20718</v>
      </c>
      <c r="C19" s="57">
        <v>7.3088480000000011</v>
      </c>
      <c r="D19" s="54" t="s">
        <v>20717</v>
      </c>
      <c r="E19" s="55">
        <v>49.9</v>
      </c>
    </row>
    <row r="20" spans="1:5" ht="16">
      <c r="A20" s="51">
        <v>3104</v>
      </c>
      <c r="B20" s="52" t="s">
        <v>20719</v>
      </c>
      <c r="C20" s="57">
        <v>13.783534000000001</v>
      </c>
      <c r="D20" s="54" t="s">
        <v>20717</v>
      </c>
      <c r="E20" s="55">
        <v>69.900000000000006</v>
      </c>
    </row>
    <row r="21" spans="1:5" ht="16">
      <c r="A21" s="51">
        <v>3103</v>
      </c>
      <c r="B21" s="52" t="s">
        <v>20720</v>
      </c>
      <c r="C21" s="59">
        <v>15.014916000000001</v>
      </c>
      <c r="D21" s="54" t="s">
        <v>20717</v>
      </c>
      <c r="E21" s="55">
        <v>79.900000000000006</v>
      </c>
    </row>
    <row r="22" spans="1:5" ht="34">
      <c r="A22" s="51">
        <v>5101</v>
      </c>
      <c r="B22" s="52" t="s">
        <v>20721</v>
      </c>
      <c r="C22" s="57">
        <v>9.2552260000000004</v>
      </c>
      <c r="D22" s="60" t="s">
        <v>20722</v>
      </c>
      <c r="E22" s="55">
        <v>46.9</v>
      </c>
    </row>
    <row r="23" spans="1:5" ht="34">
      <c r="A23" s="56" t="s">
        <v>20723</v>
      </c>
      <c r="B23" s="52" t="s">
        <v>20724</v>
      </c>
      <c r="C23" s="57">
        <v>7.666345999999999</v>
      </c>
      <c r="D23" s="60" t="s">
        <v>20722</v>
      </c>
      <c r="E23" s="55">
        <v>29.9</v>
      </c>
    </row>
    <row r="24" spans="1:5" ht="34">
      <c r="A24" s="51">
        <v>5104</v>
      </c>
      <c r="B24" s="52" t="s">
        <v>20725</v>
      </c>
      <c r="C24" s="59">
        <v>11.400214000000002</v>
      </c>
      <c r="D24" s="60" t="s">
        <v>20722</v>
      </c>
      <c r="E24" s="55">
        <v>46.9</v>
      </c>
    </row>
    <row r="25" spans="1:5" ht="34">
      <c r="A25" s="51">
        <v>7104</v>
      </c>
      <c r="B25" s="52" t="s">
        <v>20726</v>
      </c>
      <c r="C25" s="57">
        <v>36.726455380052002</v>
      </c>
      <c r="D25" s="60" t="s">
        <v>20727</v>
      </c>
      <c r="E25" s="55">
        <v>139.9</v>
      </c>
    </row>
    <row r="26" spans="1:5" ht="34">
      <c r="A26" s="51">
        <v>7107</v>
      </c>
      <c r="B26" s="52" t="s">
        <v>20728</v>
      </c>
      <c r="C26" s="59">
        <v>38.669366999999994</v>
      </c>
      <c r="D26" s="60" t="s">
        <v>20727</v>
      </c>
      <c r="E26" s="55">
        <v>179.9</v>
      </c>
    </row>
    <row r="27" spans="1:5" ht="17">
      <c r="A27" s="51">
        <v>1096</v>
      </c>
      <c r="B27" s="52" t="s">
        <v>20729</v>
      </c>
      <c r="C27" s="59">
        <v>16.762683999999997</v>
      </c>
      <c r="D27" s="60" t="s">
        <v>20730</v>
      </c>
      <c r="E27" s="55">
        <v>39.9</v>
      </c>
    </row>
    <row r="28" spans="1:5" ht="34">
      <c r="A28" s="51">
        <v>61010</v>
      </c>
      <c r="B28" s="52" t="s">
        <v>20731</v>
      </c>
      <c r="C28" s="57">
        <v>23.916083154593199</v>
      </c>
      <c r="D28" s="60" t="s">
        <v>20727</v>
      </c>
      <c r="E28" s="55">
        <v>99.9</v>
      </c>
    </row>
    <row r="29" spans="1:5" ht="34">
      <c r="A29" s="51">
        <v>61060</v>
      </c>
      <c r="B29" s="52" t="s">
        <v>20732</v>
      </c>
      <c r="C29" s="57">
        <v>25.287251718677201</v>
      </c>
      <c r="D29" s="60" t="s">
        <v>20727</v>
      </c>
      <c r="E29" s="55">
        <v>99.9</v>
      </c>
    </row>
    <row r="30" spans="1:5" ht="34">
      <c r="A30" s="51">
        <v>61030</v>
      </c>
      <c r="B30" s="52" t="s">
        <v>20733</v>
      </c>
      <c r="C30" s="57">
        <v>23.916083154593199</v>
      </c>
      <c r="D30" s="60" t="s">
        <v>20727</v>
      </c>
      <c r="E30" s="55">
        <v>99.9</v>
      </c>
    </row>
    <row r="31" spans="1:5" ht="34">
      <c r="A31" s="51">
        <v>61040</v>
      </c>
      <c r="B31" s="52" t="s">
        <v>20734</v>
      </c>
      <c r="C31" s="57">
        <v>24.830790907818397</v>
      </c>
      <c r="D31" s="60" t="s">
        <v>20727</v>
      </c>
      <c r="E31" s="55">
        <v>99.9</v>
      </c>
    </row>
    <row r="32" spans="1:5" ht="34">
      <c r="A32" s="51">
        <v>61050</v>
      </c>
      <c r="B32" s="52" t="s">
        <v>20735</v>
      </c>
      <c r="C32" s="59">
        <v>24.137934520626398</v>
      </c>
      <c r="D32" s="60" t="s">
        <v>20727</v>
      </c>
      <c r="E32" s="55">
        <v>99.9</v>
      </c>
    </row>
    <row r="33" spans="1:5" ht="34">
      <c r="A33" s="51">
        <v>1110</v>
      </c>
      <c r="B33" s="52" t="s">
        <v>20736</v>
      </c>
      <c r="C33" s="57">
        <v>8.5799520000000005</v>
      </c>
      <c r="D33" s="60" t="s">
        <v>20737</v>
      </c>
      <c r="E33" s="55">
        <v>21.9</v>
      </c>
    </row>
    <row r="34" spans="1:5" ht="34">
      <c r="A34" s="51">
        <v>1111</v>
      </c>
      <c r="B34" s="52" t="s">
        <v>20738</v>
      </c>
      <c r="C34" s="57">
        <v>8.2621760000000002</v>
      </c>
      <c r="D34" s="60" t="s">
        <v>20737</v>
      </c>
      <c r="E34" s="55">
        <v>21.9</v>
      </c>
    </row>
    <row r="35" spans="1:5" ht="34">
      <c r="A35" s="51">
        <v>1112</v>
      </c>
      <c r="B35" s="52" t="s">
        <v>20739</v>
      </c>
      <c r="C35" s="59">
        <v>8.3018979999999996</v>
      </c>
      <c r="D35" s="60" t="s">
        <v>20737</v>
      </c>
      <c r="E35" s="55">
        <v>21.9</v>
      </c>
    </row>
    <row r="36" spans="1:5" ht="34">
      <c r="A36" s="51">
        <v>1405</v>
      </c>
      <c r="B36" s="52" t="s">
        <v>20740</v>
      </c>
      <c r="C36" s="57">
        <v>33.111035999999999</v>
      </c>
      <c r="D36" s="60" t="s">
        <v>20741</v>
      </c>
      <c r="E36" s="55">
        <v>79.900000000000006</v>
      </c>
    </row>
    <row r="37" spans="1:5" ht="34">
      <c r="A37" s="51">
        <v>1406</v>
      </c>
      <c r="B37" s="52" t="s">
        <v>20742</v>
      </c>
      <c r="C37" s="61">
        <v>38.723076000000006</v>
      </c>
      <c r="D37" s="60" t="s">
        <v>20741</v>
      </c>
      <c r="E37" s="55">
        <v>129.9</v>
      </c>
    </row>
    <row r="38" spans="1:5" ht="34">
      <c r="A38" s="51">
        <v>1409</v>
      </c>
      <c r="B38" s="62" t="s">
        <v>20743</v>
      </c>
      <c r="C38" s="63">
        <v>20.920437999999997</v>
      </c>
      <c r="D38" s="60" t="s">
        <v>20741</v>
      </c>
      <c r="E38" s="55">
        <v>59.9</v>
      </c>
    </row>
    <row r="39" spans="1:5" ht="17">
      <c r="A39" s="51">
        <v>8122</v>
      </c>
      <c r="B39" s="52" t="s">
        <v>20744</v>
      </c>
      <c r="C39" s="59">
        <v>31.360519</v>
      </c>
      <c r="D39" s="60" t="s">
        <v>20717</v>
      </c>
      <c r="E39" s="55">
        <v>129.9</v>
      </c>
    </row>
    <row r="40" spans="1:5" ht="16">
      <c r="A40" s="64">
        <v>2601</v>
      </c>
      <c r="B40" s="52" t="s">
        <v>20745</v>
      </c>
      <c r="C40" s="57">
        <v>15.8888</v>
      </c>
      <c r="D40" s="54" t="s">
        <v>20710</v>
      </c>
      <c r="E40" s="55">
        <v>62.9</v>
      </c>
    </row>
    <row r="41" spans="1:5" ht="16">
      <c r="A41" s="64">
        <v>2602</v>
      </c>
      <c r="B41" s="52" t="s">
        <v>20746</v>
      </c>
      <c r="C41" s="57">
        <v>13.227426000000003</v>
      </c>
      <c r="D41" s="54" t="s">
        <v>20710</v>
      </c>
      <c r="E41" s="55">
        <v>56.9</v>
      </c>
    </row>
    <row r="42" spans="1:5" ht="16">
      <c r="A42" s="64">
        <v>2604</v>
      </c>
      <c r="B42" s="52" t="s">
        <v>20747</v>
      </c>
      <c r="C42" s="57">
        <v>10.307859000000001</v>
      </c>
      <c r="D42" s="54" t="s">
        <v>20710</v>
      </c>
      <c r="E42" s="55">
        <v>59.9</v>
      </c>
    </row>
    <row r="43" spans="1:5" ht="16">
      <c r="A43" s="51">
        <v>3116</v>
      </c>
      <c r="B43" s="52" t="s">
        <v>20748</v>
      </c>
      <c r="C43" s="57">
        <v>28.500534999999999</v>
      </c>
      <c r="D43" s="54" t="s">
        <v>20697</v>
      </c>
      <c r="E43" s="55">
        <v>99.9</v>
      </c>
    </row>
    <row r="44" spans="1:5" ht="16">
      <c r="A44" s="51">
        <v>3115</v>
      </c>
      <c r="B44" s="52" t="s">
        <v>20749</v>
      </c>
      <c r="C44" s="57">
        <v>27.864982999999995</v>
      </c>
      <c r="D44" s="54" t="s">
        <v>20717</v>
      </c>
      <c r="E44" s="55">
        <v>129.9</v>
      </c>
    </row>
    <row r="45" spans="1:5" ht="16">
      <c r="A45" s="51">
        <v>3114</v>
      </c>
      <c r="B45" s="52" t="s">
        <v>20750</v>
      </c>
      <c r="C45" s="57">
        <v>26.574018000000002</v>
      </c>
      <c r="D45" s="54" t="s">
        <v>20717</v>
      </c>
      <c r="E45" s="55">
        <v>149.9</v>
      </c>
    </row>
    <row r="46" spans="1:5" ht="16">
      <c r="A46" s="51">
        <v>8123</v>
      </c>
      <c r="B46" s="52" t="s">
        <v>20751</v>
      </c>
      <c r="C46" s="57">
        <v>20.139053999999998</v>
      </c>
      <c r="D46" s="54" t="s">
        <v>20752</v>
      </c>
      <c r="E46" s="55">
        <v>89.9</v>
      </c>
    </row>
    <row r="47" spans="1:5" ht="16">
      <c r="A47" s="51">
        <v>8124</v>
      </c>
      <c r="B47" s="52" t="s">
        <v>20753</v>
      </c>
      <c r="C47" s="57">
        <v>19.344614</v>
      </c>
      <c r="D47" s="54" t="s">
        <v>20752</v>
      </c>
      <c r="E47" s="55">
        <v>89.9</v>
      </c>
    </row>
    <row r="48" spans="1:5" ht="16">
      <c r="A48" s="51">
        <v>8125</v>
      </c>
      <c r="B48" s="52" t="s">
        <v>20754</v>
      </c>
      <c r="C48" s="57">
        <v>37.656455999999999</v>
      </c>
      <c r="D48" s="54" t="s">
        <v>20752</v>
      </c>
      <c r="E48" s="55">
        <v>129.9</v>
      </c>
    </row>
    <row r="49" spans="1:5" ht="16">
      <c r="A49" s="51">
        <v>8126</v>
      </c>
      <c r="B49" s="52" t="s">
        <v>20755</v>
      </c>
      <c r="C49" s="57">
        <v>32.274124999999998</v>
      </c>
      <c r="D49" s="54" t="s">
        <v>20752</v>
      </c>
      <c r="E49" s="55">
        <v>129.9</v>
      </c>
    </row>
    <row r="50" spans="1:5" ht="16">
      <c r="A50" s="51">
        <v>1608</v>
      </c>
      <c r="B50" s="52" t="s">
        <v>20756</v>
      </c>
      <c r="C50" s="57">
        <v>23.722375620000005</v>
      </c>
      <c r="D50" s="54" t="s">
        <v>20697</v>
      </c>
      <c r="E50" s="55">
        <v>59.9</v>
      </c>
    </row>
    <row r="51" spans="1:5" ht="16">
      <c r="A51" s="64">
        <v>3109</v>
      </c>
      <c r="B51" s="52" t="s">
        <v>20757</v>
      </c>
      <c r="C51" s="57">
        <v>25.144026</v>
      </c>
      <c r="D51" s="54" t="s">
        <v>20717</v>
      </c>
      <c r="E51" s="55">
        <v>79.900000000000006</v>
      </c>
    </row>
    <row r="52" spans="1:5" ht="16">
      <c r="A52" s="64">
        <v>3110</v>
      </c>
      <c r="B52" s="52" t="s">
        <v>20758</v>
      </c>
      <c r="C52" s="57">
        <v>25.144026</v>
      </c>
      <c r="D52" s="54" t="s">
        <v>20717</v>
      </c>
      <c r="E52" s="55">
        <v>79.900000000000006</v>
      </c>
    </row>
    <row r="53" spans="1:5" ht="16">
      <c r="A53" s="64">
        <v>3111</v>
      </c>
      <c r="B53" s="52" t="s">
        <v>20759</v>
      </c>
      <c r="C53" s="57">
        <v>25.144026</v>
      </c>
      <c r="D53" s="54" t="s">
        <v>20717</v>
      </c>
      <c r="E53" s="55">
        <v>79.900000000000006</v>
      </c>
    </row>
    <row r="54" spans="1:5" ht="16">
      <c r="A54" s="51">
        <v>3112</v>
      </c>
      <c r="B54" s="52" t="s">
        <v>20760</v>
      </c>
      <c r="C54" s="57">
        <v>42.678508460000003</v>
      </c>
      <c r="D54" s="54" t="s">
        <v>20717</v>
      </c>
      <c r="E54" s="55">
        <v>119.9</v>
      </c>
    </row>
    <row r="55" spans="1:5" ht="16">
      <c r="A55" s="51">
        <v>3117</v>
      </c>
      <c r="B55" s="52" t="s">
        <v>20761</v>
      </c>
      <c r="C55" s="57">
        <v>42.35298667</v>
      </c>
      <c r="D55" s="54" t="s">
        <v>20717</v>
      </c>
      <c r="E55" s="55">
        <v>119.9</v>
      </c>
    </row>
    <row r="56" spans="1:5" ht="16">
      <c r="A56" s="51">
        <v>3118</v>
      </c>
      <c r="B56" s="52" t="s">
        <v>20762</v>
      </c>
      <c r="C56" s="57">
        <v>41.406808629999993</v>
      </c>
      <c r="D56" s="54" t="s">
        <v>20717</v>
      </c>
      <c r="E56" s="55">
        <v>119.9</v>
      </c>
    </row>
    <row r="57" spans="1:5" ht="16">
      <c r="A57" s="51">
        <v>3119</v>
      </c>
      <c r="B57" s="52" t="s">
        <v>20763</v>
      </c>
      <c r="C57" s="57">
        <v>16.186715</v>
      </c>
      <c r="D57" s="54" t="s">
        <v>20717</v>
      </c>
      <c r="E57" s="55">
        <v>89.9</v>
      </c>
    </row>
    <row r="58" spans="1:5" ht="16">
      <c r="A58" s="51">
        <v>3120</v>
      </c>
      <c r="B58" s="52" t="s">
        <v>20764</v>
      </c>
      <c r="C58" s="57">
        <v>16.186715</v>
      </c>
      <c r="D58" s="54" t="s">
        <v>20717</v>
      </c>
      <c r="E58" s="55">
        <v>89.9</v>
      </c>
    </row>
    <row r="59" spans="1:5" ht="17">
      <c r="A59" s="51">
        <v>8700</v>
      </c>
      <c r="B59" s="52" t="s">
        <v>20765</v>
      </c>
      <c r="C59" s="57">
        <v>39.776816360000005</v>
      </c>
      <c r="D59" s="60" t="s">
        <v>20717</v>
      </c>
      <c r="E59" s="55">
        <v>129.9</v>
      </c>
    </row>
    <row r="60" spans="1:5" ht="17">
      <c r="A60" s="51">
        <v>8701</v>
      </c>
      <c r="B60" s="52" t="s">
        <v>20766</v>
      </c>
      <c r="C60" s="57">
        <v>40.343649300000003</v>
      </c>
      <c r="D60" s="60" t="s">
        <v>20717</v>
      </c>
      <c r="E60" s="55">
        <v>129.9</v>
      </c>
    </row>
    <row r="61" spans="1:5" ht="17">
      <c r="A61" s="51">
        <v>8702</v>
      </c>
      <c r="B61" s="52" t="s">
        <v>20767</v>
      </c>
      <c r="C61" s="57">
        <v>40.577810490000005</v>
      </c>
      <c r="D61" s="60" t="s">
        <v>20717</v>
      </c>
      <c r="E61" s="55">
        <v>129.9</v>
      </c>
    </row>
    <row r="62" spans="1:5" ht="17">
      <c r="A62" s="51">
        <v>2705</v>
      </c>
      <c r="B62" s="52" t="s">
        <v>20768</v>
      </c>
      <c r="C62" s="57">
        <v>28.05544999</v>
      </c>
      <c r="D62" s="60" t="s">
        <v>20717</v>
      </c>
      <c r="E62" s="55">
        <v>59.9</v>
      </c>
    </row>
    <row r="63" spans="1:5">
      <c r="A63" s="43"/>
      <c r="B63" s="44"/>
      <c r="C63" s="45"/>
      <c r="D63" s="46"/>
      <c r="E63" s="47"/>
    </row>
    <row r="64" spans="1:5">
      <c r="A64" s="43"/>
      <c r="B64" s="44"/>
      <c r="C64" s="45"/>
      <c r="D64" s="46"/>
      <c r="E64" s="47"/>
    </row>
    <row r="65" spans="1:5">
      <c r="A65" s="43"/>
      <c r="B65" s="44"/>
      <c r="C65" s="45"/>
      <c r="D65" s="46"/>
      <c r="E65" s="47"/>
    </row>
    <row r="66" spans="1:5">
      <c r="A66" s="43"/>
      <c r="B66" s="44"/>
      <c r="C66" s="45"/>
      <c r="D66" s="46"/>
      <c r="E66" s="47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60DC6-D47F-41B3-B19B-A5123EB0592E}">
  <sheetPr filterMode="1">
    <tabColor theme="6" tint="0.59999389629810485"/>
  </sheetPr>
  <dimension ref="A1:DF1197"/>
  <sheetViews>
    <sheetView tabSelected="1" topLeftCell="AO1" zoomScale="120" zoomScaleNormal="120" workbookViewId="0">
      <selection activeCell="DG37" sqref="DG37"/>
    </sheetView>
  </sheetViews>
  <sheetFormatPr baseColWidth="10" defaultRowHeight="15"/>
  <cols>
    <col min="1" max="1" width="0" hidden="1" customWidth="1"/>
    <col min="2" max="2" width="16.83203125" bestFit="1" customWidth="1"/>
    <col min="4" max="4" width="18.5" bestFit="1" customWidth="1"/>
    <col min="5" max="30" width="0" hidden="1" customWidth="1"/>
    <col min="32" max="37" width="0" hidden="1" customWidth="1"/>
    <col min="39" max="39" width="115" bestFit="1" customWidth="1"/>
    <col min="40" max="40" width="11.1640625" hidden="1" customWidth="1"/>
    <col min="41" max="41" width="16.1640625" style="72" bestFit="1" customWidth="1"/>
    <col min="42" max="42" width="15" style="72" hidden="1" customWidth="1"/>
    <col min="43" max="95" width="0" hidden="1" customWidth="1"/>
    <col min="96" max="96" width="10.83203125" style="65"/>
    <col min="97" max="97" width="12.33203125" style="65" bestFit="1" customWidth="1"/>
    <col min="98" max="98" width="15.5" style="65" bestFit="1" customWidth="1"/>
    <col min="99" max="99" width="11" style="65" customWidth="1"/>
    <col min="100" max="100" width="15.1640625" style="65" bestFit="1" customWidth="1"/>
    <col min="101" max="101" width="20.83203125" style="65" bestFit="1" customWidth="1"/>
    <col min="102" max="102" width="24.1640625" style="65" bestFit="1" customWidth="1"/>
    <col min="103" max="103" width="19.5" style="65" bestFit="1" customWidth="1"/>
    <col min="104" max="104" width="17.33203125" style="65" bestFit="1" customWidth="1"/>
    <col min="105" max="105" width="20" style="65" bestFit="1" customWidth="1"/>
    <col min="106" max="106" width="23.1640625" style="65" bestFit="1" customWidth="1"/>
    <col min="107" max="107" width="18.6640625" style="65" bestFit="1" customWidth="1"/>
    <col min="108" max="108" width="20.5" style="65" bestFit="1" customWidth="1"/>
    <col min="109" max="109" width="23.6640625" bestFit="1" customWidth="1"/>
    <col min="110" max="110" width="15.33203125" bestFit="1" customWidth="1"/>
  </cols>
  <sheetData>
    <row r="1" spans="1:110">
      <c r="A1" t="s">
        <v>793</v>
      </c>
      <c r="B1" t="s">
        <v>21</v>
      </c>
      <c r="C1" t="s">
        <v>22</v>
      </c>
      <c r="D1" t="s">
        <v>20332</v>
      </c>
      <c r="E1" t="s">
        <v>20333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0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853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s="72" t="s">
        <v>56</v>
      </c>
      <c r="AP1" s="72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88</v>
      </c>
      <c r="BV1" t="s">
        <v>89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100</v>
      </c>
      <c r="CH1" t="s">
        <v>101</v>
      </c>
      <c r="CI1" t="s">
        <v>102</v>
      </c>
      <c r="CJ1" t="s">
        <v>103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110</v>
      </c>
      <c r="CR1" s="65" t="s">
        <v>20331</v>
      </c>
      <c r="CS1" s="65" t="s">
        <v>20772</v>
      </c>
      <c r="CT1" s="65" t="s">
        <v>20771</v>
      </c>
      <c r="CU1" s="65" t="s">
        <v>20770</v>
      </c>
      <c r="CV1" s="65" t="s">
        <v>20773</v>
      </c>
      <c r="CW1" s="65" t="s">
        <v>20774</v>
      </c>
      <c r="CX1" s="65" t="s">
        <v>20775</v>
      </c>
      <c r="CY1" s="65" t="s">
        <v>20776</v>
      </c>
      <c r="CZ1" s="65" t="s">
        <v>20777</v>
      </c>
      <c r="DA1" s="65" t="s">
        <v>20779</v>
      </c>
      <c r="DB1" s="65" t="s">
        <v>20778</v>
      </c>
      <c r="DC1" s="65" t="s">
        <v>20780</v>
      </c>
      <c r="DD1" s="65" t="s">
        <v>20781</v>
      </c>
      <c r="DE1" s="65" t="s">
        <v>20782</v>
      </c>
      <c r="DF1" s="65" t="s">
        <v>20783</v>
      </c>
    </row>
    <row r="2" spans="1:110" hidden="1">
      <c r="A2" t="s">
        <v>111</v>
      </c>
      <c r="B2" t="s">
        <v>19885</v>
      </c>
      <c r="C2">
        <v>514973</v>
      </c>
      <c r="D2" s="1">
        <v>45596</v>
      </c>
      <c r="E2" t="s">
        <v>20334</v>
      </c>
      <c r="F2" t="s">
        <v>19886</v>
      </c>
      <c r="G2" t="s">
        <v>19191</v>
      </c>
      <c r="H2" s="34" t="s">
        <v>19887</v>
      </c>
      <c r="I2" t="s">
        <v>19888</v>
      </c>
      <c r="J2">
        <v>5562996828089</v>
      </c>
      <c r="K2" t="s">
        <v>7</v>
      </c>
      <c r="L2" t="s">
        <v>138</v>
      </c>
      <c r="M2">
        <v>5141521223643</v>
      </c>
      <c r="N2" t="s">
        <v>112</v>
      </c>
      <c r="O2" t="s">
        <v>19889</v>
      </c>
      <c r="P2" t="s">
        <v>5429</v>
      </c>
      <c r="Q2">
        <v>1</v>
      </c>
      <c r="R2" t="s">
        <v>19890</v>
      </c>
      <c r="S2" t="s">
        <v>19891</v>
      </c>
      <c r="U2" t="s">
        <v>19892</v>
      </c>
      <c r="V2" t="s">
        <v>815</v>
      </c>
      <c r="W2" t="s">
        <v>816</v>
      </c>
      <c r="X2" t="s">
        <v>15861</v>
      </c>
      <c r="Y2" t="s">
        <v>821</v>
      </c>
      <c r="Z2" t="s">
        <v>868</v>
      </c>
      <c r="AA2" t="s">
        <v>19893</v>
      </c>
      <c r="AB2" t="s">
        <v>773</v>
      </c>
      <c r="AC2" t="s">
        <v>774</v>
      </c>
      <c r="AF2" t="s">
        <v>113</v>
      </c>
      <c r="AG2">
        <v>1</v>
      </c>
      <c r="AH2">
        <v>40.29</v>
      </c>
      <c r="AI2">
        <v>1</v>
      </c>
      <c r="AJ2">
        <v>142796</v>
      </c>
      <c r="AK2" t="s">
        <v>783</v>
      </c>
      <c r="AL2">
        <v>1609</v>
      </c>
      <c r="AM2" t="s">
        <v>826</v>
      </c>
      <c r="AN2">
        <v>34.9</v>
      </c>
      <c r="AO2" s="72">
        <v>31.41</v>
      </c>
      <c r="AP2" t="s">
        <v>2947</v>
      </c>
      <c r="AQ2" t="s">
        <v>807</v>
      </c>
      <c r="AV2" t="s">
        <v>2612</v>
      </c>
      <c r="AW2" t="s">
        <v>2612</v>
      </c>
      <c r="AX2" t="s">
        <v>19775</v>
      </c>
      <c r="AY2" t="s">
        <v>2949</v>
      </c>
      <c r="AZ2" t="s">
        <v>840</v>
      </c>
      <c r="BD2" t="s">
        <v>114</v>
      </c>
      <c r="BF2" t="s">
        <v>115</v>
      </c>
      <c r="BG2" t="s">
        <v>116</v>
      </c>
      <c r="BM2" t="s">
        <v>117</v>
      </c>
      <c r="BO2">
        <v>3463205504</v>
      </c>
      <c r="BX2" t="s">
        <v>19894</v>
      </c>
      <c r="CA2" t="s">
        <v>19895</v>
      </c>
      <c r="CB2" t="s">
        <v>19896</v>
      </c>
      <c r="CD2">
        <v>1</v>
      </c>
      <c r="CF2" t="s">
        <v>118</v>
      </c>
      <c r="CG2">
        <v>0</v>
      </c>
      <c r="CH2" t="s">
        <v>119</v>
      </c>
      <c r="CI2" t="s">
        <v>119</v>
      </c>
      <c r="CJ2" t="s">
        <v>120</v>
      </c>
      <c r="CM2" t="s">
        <v>121</v>
      </c>
      <c r="CP2" t="s">
        <v>869</v>
      </c>
      <c r="CR2">
        <f>DAY(D2)</f>
        <v>31</v>
      </c>
      <c r="CS2"/>
      <c r="CT2"/>
      <c r="CU2">
        <v>3</v>
      </c>
      <c r="CV2"/>
      <c r="CW2"/>
      <c r="CX2"/>
      <c r="CY2"/>
      <c r="CZ2"/>
      <c r="DA2"/>
      <c r="DB2"/>
      <c r="DC2"/>
      <c r="DD2"/>
    </row>
    <row r="3" spans="1:110" hidden="1">
      <c r="A3" t="s">
        <v>111</v>
      </c>
      <c r="B3" t="s">
        <v>19897</v>
      </c>
      <c r="C3">
        <v>514971</v>
      </c>
      <c r="D3" s="1">
        <v>45595</v>
      </c>
      <c r="E3" t="s">
        <v>20335</v>
      </c>
      <c r="F3" t="s">
        <v>19898</v>
      </c>
      <c r="G3" t="s">
        <v>6455</v>
      </c>
      <c r="H3" s="34" t="s">
        <v>19899</v>
      </c>
      <c r="I3" t="s">
        <v>19900</v>
      </c>
      <c r="J3">
        <v>5562994192313</v>
      </c>
      <c r="K3" t="s">
        <v>7</v>
      </c>
      <c r="L3" t="s">
        <v>138</v>
      </c>
      <c r="M3">
        <v>5190885039900</v>
      </c>
      <c r="N3" t="s">
        <v>112</v>
      </c>
      <c r="O3" t="s">
        <v>19901</v>
      </c>
      <c r="P3" t="s">
        <v>19902</v>
      </c>
      <c r="Q3">
        <v>50</v>
      </c>
      <c r="R3" t="s">
        <v>19903</v>
      </c>
      <c r="S3" t="s">
        <v>19904</v>
      </c>
      <c r="U3" t="s">
        <v>19905</v>
      </c>
      <c r="V3" t="s">
        <v>815</v>
      </c>
      <c r="W3" t="s">
        <v>816</v>
      </c>
      <c r="X3" t="s">
        <v>15861</v>
      </c>
      <c r="Y3" t="s">
        <v>16420</v>
      </c>
      <c r="Z3" t="s">
        <v>868</v>
      </c>
      <c r="AA3" t="s">
        <v>19906</v>
      </c>
      <c r="AF3" t="s">
        <v>786</v>
      </c>
      <c r="AG3">
        <v>5</v>
      </c>
      <c r="AH3">
        <v>151.88</v>
      </c>
      <c r="AI3">
        <v>1</v>
      </c>
      <c r="AJ3">
        <v>142835</v>
      </c>
      <c r="AK3" t="s">
        <v>1221</v>
      </c>
      <c r="AM3" t="s">
        <v>1910</v>
      </c>
      <c r="AN3">
        <v>379.7</v>
      </c>
      <c r="AO3" s="72">
        <v>151.88</v>
      </c>
      <c r="AP3" t="s">
        <v>19907</v>
      </c>
      <c r="AQ3" t="s">
        <v>1912</v>
      </c>
      <c r="AV3" t="s">
        <v>2612</v>
      </c>
      <c r="AW3">
        <v>0</v>
      </c>
      <c r="AX3" t="s">
        <v>19907</v>
      </c>
      <c r="AY3" t="s">
        <v>19908</v>
      </c>
      <c r="AZ3" t="s">
        <v>19909</v>
      </c>
      <c r="BD3" t="s">
        <v>114</v>
      </c>
      <c r="BF3" t="s">
        <v>115</v>
      </c>
      <c r="BG3" t="s">
        <v>116</v>
      </c>
      <c r="BM3" t="s">
        <v>117</v>
      </c>
      <c r="BN3" s="34" t="s">
        <v>19910</v>
      </c>
      <c r="BO3">
        <v>3463139139</v>
      </c>
      <c r="BP3">
        <v>3463139139</v>
      </c>
      <c r="BQ3">
        <v>415274</v>
      </c>
      <c r="BR3">
        <v>4118</v>
      </c>
      <c r="BX3" t="s">
        <v>19911</v>
      </c>
      <c r="CA3" t="s">
        <v>19912</v>
      </c>
      <c r="CB3" t="s">
        <v>19913</v>
      </c>
      <c r="CD3">
        <v>1</v>
      </c>
      <c r="CF3" t="s">
        <v>118</v>
      </c>
      <c r="CG3">
        <v>0</v>
      </c>
      <c r="CH3" t="s">
        <v>119</v>
      </c>
      <c r="CI3" t="s">
        <v>119</v>
      </c>
      <c r="CJ3" t="s">
        <v>120</v>
      </c>
      <c r="CM3" t="s">
        <v>121</v>
      </c>
      <c r="CP3" t="s">
        <v>869</v>
      </c>
      <c r="CR3">
        <f t="shared" ref="CR3:CR66" si="0">DAY(D3)</f>
        <v>30</v>
      </c>
      <c r="CS3">
        <v>10</v>
      </c>
      <c r="CT3">
        <v>8</v>
      </c>
      <c r="CU3"/>
      <c r="CV3"/>
      <c r="CW3"/>
      <c r="CX3"/>
      <c r="CY3"/>
      <c r="CZ3"/>
      <c r="DA3"/>
      <c r="DB3"/>
      <c r="DC3"/>
      <c r="DD3"/>
    </row>
    <row r="4" spans="1:110" hidden="1">
      <c r="A4" t="s">
        <v>111</v>
      </c>
      <c r="B4" t="s">
        <v>19914</v>
      </c>
      <c r="C4">
        <v>514969</v>
      </c>
      <c r="D4" s="1">
        <v>45595</v>
      </c>
      <c r="E4" t="s">
        <v>20336</v>
      </c>
      <c r="F4" t="s">
        <v>19915</v>
      </c>
      <c r="G4" t="s">
        <v>19916</v>
      </c>
      <c r="H4">
        <v>91890039934</v>
      </c>
      <c r="I4" t="s">
        <v>19917</v>
      </c>
      <c r="J4">
        <v>5543999791095</v>
      </c>
      <c r="K4" t="s">
        <v>10</v>
      </c>
      <c r="L4" t="s">
        <v>19918</v>
      </c>
      <c r="M4">
        <v>5191003977126</v>
      </c>
      <c r="N4" t="s">
        <v>112</v>
      </c>
      <c r="O4" t="s">
        <v>19919</v>
      </c>
      <c r="P4" t="s">
        <v>19920</v>
      </c>
      <c r="Q4">
        <v>175</v>
      </c>
      <c r="R4" t="s">
        <v>19921</v>
      </c>
      <c r="S4" t="s">
        <v>124</v>
      </c>
      <c r="U4" t="s">
        <v>19922</v>
      </c>
      <c r="V4" t="s">
        <v>122</v>
      </c>
      <c r="W4" t="s">
        <v>772</v>
      </c>
      <c r="X4" t="s">
        <v>17627</v>
      </c>
      <c r="Y4" t="s">
        <v>1312</v>
      </c>
      <c r="Z4" t="s">
        <v>868</v>
      </c>
      <c r="AA4" t="s">
        <v>19923</v>
      </c>
      <c r="AF4" t="s">
        <v>1242</v>
      </c>
      <c r="AG4">
        <v>1</v>
      </c>
      <c r="AH4">
        <v>100.36</v>
      </c>
      <c r="AI4">
        <v>5</v>
      </c>
      <c r="AJ4">
        <v>1006</v>
      </c>
      <c r="AK4" t="s">
        <v>788</v>
      </c>
      <c r="AL4">
        <v>1111</v>
      </c>
      <c r="AM4" t="s">
        <v>789</v>
      </c>
      <c r="AN4">
        <v>21.9</v>
      </c>
      <c r="AO4" s="72">
        <v>6.89</v>
      </c>
      <c r="AP4" t="s">
        <v>16110</v>
      </c>
      <c r="AQ4" t="s">
        <v>790</v>
      </c>
      <c r="AV4" t="s">
        <v>19925</v>
      </c>
      <c r="AW4">
        <v>0</v>
      </c>
      <c r="AX4" t="s">
        <v>19924</v>
      </c>
      <c r="AY4" t="s">
        <v>19926</v>
      </c>
      <c r="AZ4" t="s">
        <v>15817</v>
      </c>
      <c r="BD4" t="s">
        <v>114</v>
      </c>
      <c r="BF4" t="s">
        <v>115</v>
      </c>
      <c r="BG4" t="s">
        <v>116</v>
      </c>
      <c r="BM4" t="s">
        <v>1248</v>
      </c>
      <c r="BO4">
        <v>3462873310</v>
      </c>
      <c r="BX4" t="s">
        <v>19927</v>
      </c>
      <c r="CA4" t="s">
        <v>19928</v>
      </c>
      <c r="CB4" t="s">
        <v>19929</v>
      </c>
      <c r="CD4">
        <v>1</v>
      </c>
      <c r="CF4" t="s">
        <v>118</v>
      </c>
      <c r="CG4">
        <v>0</v>
      </c>
      <c r="CH4" t="s">
        <v>119</v>
      </c>
      <c r="CI4" t="s">
        <v>119</v>
      </c>
      <c r="CJ4" t="s">
        <v>120</v>
      </c>
      <c r="CM4" t="s">
        <v>121</v>
      </c>
      <c r="CP4" t="s">
        <v>869</v>
      </c>
      <c r="CR4">
        <f t="shared" si="0"/>
        <v>30</v>
      </c>
      <c r="CS4">
        <v>10</v>
      </c>
      <c r="CT4">
        <v>8</v>
      </c>
      <c r="CU4"/>
      <c r="CV4"/>
      <c r="CW4"/>
      <c r="CX4"/>
      <c r="CY4"/>
      <c r="CZ4"/>
      <c r="DA4"/>
      <c r="DB4"/>
      <c r="DC4"/>
      <c r="DD4"/>
    </row>
    <row r="5" spans="1:110" hidden="1">
      <c r="A5" t="s">
        <v>111</v>
      </c>
      <c r="B5" t="s">
        <v>19914</v>
      </c>
      <c r="C5">
        <v>514969</v>
      </c>
      <c r="D5" s="1">
        <v>45595</v>
      </c>
      <c r="E5" t="s">
        <v>20336</v>
      </c>
      <c r="F5" t="s">
        <v>19915</v>
      </c>
      <c r="G5" t="s">
        <v>19916</v>
      </c>
      <c r="H5">
        <v>91890039934</v>
      </c>
      <c r="I5" t="s">
        <v>19917</v>
      </c>
      <c r="J5">
        <v>5543999791095</v>
      </c>
      <c r="K5" t="s">
        <v>10</v>
      </c>
      <c r="L5" t="s">
        <v>19918</v>
      </c>
      <c r="M5">
        <v>5191003977126</v>
      </c>
      <c r="N5" t="s">
        <v>112</v>
      </c>
      <c r="O5" t="s">
        <v>19919</v>
      </c>
      <c r="P5" t="s">
        <v>19920</v>
      </c>
      <c r="Q5">
        <v>175</v>
      </c>
      <c r="R5" t="s">
        <v>19921</v>
      </c>
      <c r="S5" t="s">
        <v>124</v>
      </c>
      <c r="U5" t="s">
        <v>19922</v>
      </c>
      <c r="V5" t="s">
        <v>122</v>
      </c>
      <c r="W5" t="s">
        <v>772</v>
      </c>
      <c r="X5" t="s">
        <v>17627</v>
      </c>
      <c r="Y5" t="s">
        <v>1312</v>
      </c>
      <c r="Z5" t="s">
        <v>868</v>
      </c>
      <c r="AA5" t="s">
        <v>19923</v>
      </c>
      <c r="AF5" t="s">
        <v>1242</v>
      </c>
      <c r="AG5">
        <v>1</v>
      </c>
      <c r="AH5">
        <v>100.36</v>
      </c>
      <c r="AI5">
        <v>5</v>
      </c>
      <c r="AJ5">
        <v>1110</v>
      </c>
      <c r="AK5" t="s">
        <v>788</v>
      </c>
      <c r="AL5">
        <v>1112</v>
      </c>
      <c r="AM5" t="s">
        <v>1252</v>
      </c>
      <c r="AN5">
        <v>21.9</v>
      </c>
      <c r="AO5" s="72">
        <v>6.89</v>
      </c>
      <c r="AP5" t="s">
        <v>16110</v>
      </c>
      <c r="AQ5" t="s">
        <v>1254</v>
      </c>
      <c r="AV5" t="s">
        <v>19925</v>
      </c>
      <c r="AW5">
        <v>0</v>
      </c>
      <c r="AX5" t="s">
        <v>19924</v>
      </c>
      <c r="AY5" t="s">
        <v>19926</v>
      </c>
      <c r="AZ5" t="s">
        <v>15817</v>
      </c>
      <c r="BD5" t="s">
        <v>114</v>
      </c>
      <c r="BF5" t="s">
        <v>115</v>
      </c>
      <c r="BG5" t="s">
        <v>116</v>
      </c>
      <c r="BM5" t="s">
        <v>1248</v>
      </c>
      <c r="BO5">
        <v>3462873310</v>
      </c>
      <c r="BX5" t="s">
        <v>19927</v>
      </c>
      <c r="CA5" t="s">
        <v>19928</v>
      </c>
      <c r="CB5" t="s">
        <v>19929</v>
      </c>
      <c r="CD5">
        <v>1</v>
      </c>
      <c r="CF5" t="s">
        <v>118</v>
      </c>
      <c r="CG5">
        <v>0</v>
      </c>
      <c r="CH5" t="s">
        <v>119</v>
      </c>
      <c r="CI5" t="s">
        <v>119</v>
      </c>
      <c r="CJ5" t="s">
        <v>120</v>
      </c>
      <c r="CM5" t="s">
        <v>121</v>
      </c>
      <c r="CP5" t="s">
        <v>869</v>
      </c>
      <c r="CR5">
        <f t="shared" si="0"/>
        <v>30</v>
      </c>
      <c r="CS5">
        <v>10</v>
      </c>
      <c r="CT5">
        <v>8</v>
      </c>
      <c r="CU5"/>
      <c r="CV5"/>
      <c r="CW5"/>
      <c r="CX5"/>
      <c r="CY5"/>
      <c r="CZ5"/>
      <c r="DA5"/>
      <c r="DB5"/>
      <c r="DC5"/>
      <c r="DD5"/>
    </row>
    <row r="6" spans="1:110" hidden="1">
      <c r="A6" t="s">
        <v>111</v>
      </c>
      <c r="B6" t="s">
        <v>19914</v>
      </c>
      <c r="C6">
        <v>514969</v>
      </c>
      <c r="D6" s="1">
        <v>45595</v>
      </c>
      <c r="E6" t="s">
        <v>20336</v>
      </c>
      <c r="F6" t="s">
        <v>19915</v>
      </c>
      <c r="G6" t="s">
        <v>19916</v>
      </c>
      <c r="H6">
        <v>91890039934</v>
      </c>
      <c r="I6" t="s">
        <v>19917</v>
      </c>
      <c r="J6">
        <v>5543999791095</v>
      </c>
      <c r="K6" t="s">
        <v>10</v>
      </c>
      <c r="L6" t="s">
        <v>19918</v>
      </c>
      <c r="M6">
        <v>5191003977126</v>
      </c>
      <c r="N6" t="s">
        <v>112</v>
      </c>
      <c r="O6" t="s">
        <v>19919</v>
      </c>
      <c r="P6" t="s">
        <v>19920</v>
      </c>
      <c r="Q6">
        <v>175</v>
      </c>
      <c r="R6" t="s">
        <v>19921</v>
      </c>
      <c r="S6" t="s">
        <v>124</v>
      </c>
      <c r="U6" t="s">
        <v>19922</v>
      </c>
      <c r="V6" t="s">
        <v>122</v>
      </c>
      <c r="W6" t="s">
        <v>772</v>
      </c>
      <c r="X6" t="s">
        <v>17627</v>
      </c>
      <c r="Y6" t="s">
        <v>1312</v>
      </c>
      <c r="Z6" t="s">
        <v>868</v>
      </c>
      <c r="AA6" t="s">
        <v>19923</v>
      </c>
      <c r="AF6" t="s">
        <v>1242</v>
      </c>
      <c r="AG6">
        <v>1</v>
      </c>
      <c r="AH6">
        <v>100.36</v>
      </c>
      <c r="AI6">
        <v>1</v>
      </c>
      <c r="AJ6">
        <v>61050</v>
      </c>
      <c r="AK6" t="s">
        <v>1598</v>
      </c>
      <c r="AL6">
        <v>61050</v>
      </c>
      <c r="AM6" t="s">
        <v>2983</v>
      </c>
      <c r="AN6">
        <v>99.9</v>
      </c>
      <c r="AO6" s="72">
        <v>31.46</v>
      </c>
      <c r="AP6" t="s">
        <v>15141</v>
      </c>
      <c r="AQ6" t="s">
        <v>2984</v>
      </c>
      <c r="AV6" t="s">
        <v>19930</v>
      </c>
      <c r="AW6">
        <v>0</v>
      </c>
      <c r="AX6" t="s">
        <v>19924</v>
      </c>
      <c r="AY6" t="s">
        <v>19926</v>
      </c>
      <c r="AZ6" t="s">
        <v>15817</v>
      </c>
      <c r="BD6" t="s">
        <v>114</v>
      </c>
      <c r="BF6" t="s">
        <v>115</v>
      </c>
      <c r="BG6" t="s">
        <v>116</v>
      </c>
      <c r="BM6" t="s">
        <v>1248</v>
      </c>
      <c r="BO6">
        <v>3462873310</v>
      </c>
      <c r="BX6" t="s">
        <v>19927</v>
      </c>
      <c r="CA6" t="s">
        <v>19928</v>
      </c>
      <c r="CB6" t="s">
        <v>19929</v>
      </c>
      <c r="CD6">
        <v>1</v>
      </c>
      <c r="CF6" t="s">
        <v>118</v>
      </c>
      <c r="CG6">
        <v>0</v>
      </c>
      <c r="CH6" t="s">
        <v>119</v>
      </c>
      <c r="CI6" t="s">
        <v>119</v>
      </c>
      <c r="CJ6" t="s">
        <v>120</v>
      </c>
      <c r="CM6" t="s">
        <v>121</v>
      </c>
      <c r="CP6" t="s">
        <v>869</v>
      </c>
      <c r="CR6">
        <f t="shared" si="0"/>
        <v>30</v>
      </c>
      <c r="CS6">
        <v>10</v>
      </c>
      <c r="CT6">
        <v>8</v>
      </c>
      <c r="CU6"/>
      <c r="CV6"/>
      <c r="CW6"/>
      <c r="CX6"/>
      <c r="CY6"/>
      <c r="CZ6"/>
      <c r="DA6"/>
      <c r="DB6"/>
      <c r="DC6"/>
      <c r="DD6"/>
    </row>
    <row r="7" spans="1:110" hidden="1">
      <c r="A7" t="s">
        <v>111</v>
      </c>
      <c r="B7" t="s">
        <v>19931</v>
      </c>
      <c r="C7">
        <v>514967</v>
      </c>
      <c r="D7" s="1">
        <v>45595</v>
      </c>
      <c r="E7" t="s">
        <v>20337</v>
      </c>
      <c r="F7" t="s">
        <v>19932</v>
      </c>
      <c r="G7" t="s">
        <v>1800</v>
      </c>
      <c r="H7" s="34" t="s">
        <v>19933</v>
      </c>
      <c r="I7" t="s">
        <v>19934</v>
      </c>
      <c r="J7">
        <v>5549988635689</v>
      </c>
      <c r="K7" t="s">
        <v>10</v>
      </c>
      <c r="L7" t="s">
        <v>19935</v>
      </c>
      <c r="M7">
        <v>5184909225912</v>
      </c>
      <c r="N7" t="s">
        <v>112</v>
      </c>
      <c r="O7" t="s">
        <v>19936</v>
      </c>
      <c r="P7" t="s">
        <v>19937</v>
      </c>
      <c r="Q7">
        <v>600</v>
      </c>
      <c r="R7" t="s">
        <v>19938</v>
      </c>
      <c r="S7" t="s">
        <v>19939</v>
      </c>
      <c r="U7" t="s">
        <v>19940</v>
      </c>
      <c r="V7" t="s">
        <v>779</v>
      </c>
      <c r="W7" t="s">
        <v>780</v>
      </c>
      <c r="X7" t="s">
        <v>19283</v>
      </c>
      <c r="Y7" t="s">
        <v>2316</v>
      </c>
      <c r="Z7" t="s">
        <v>868</v>
      </c>
      <c r="AA7" t="s">
        <v>19941</v>
      </c>
      <c r="AB7" t="s">
        <v>1216</v>
      </c>
      <c r="AC7" t="s">
        <v>1217</v>
      </c>
      <c r="AD7" t="s">
        <v>1218</v>
      </c>
      <c r="AF7" t="s">
        <v>125</v>
      </c>
      <c r="AG7">
        <v>3</v>
      </c>
      <c r="AH7">
        <v>190.74</v>
      </c>
      <c r="AI7">
        <v>2</v>
      </c>
      <c r="AJ7">
        <v>142817</v>
      </c>
      <c r="AK7" t="s">
        <v>1598</v>
      </c>
      <c r="AL7">
        <v>61040</v>
      </c>
      <c r="AM7" t="s">
        <v>1608</v>
      </c>
      <c r="AN7">
        <v>99.9</v>
      </c>
      <c r="AO7" s="72">
        <v>34.96</v>
      </c>
      <c r="AP7" t="s">
        <v>17718</v>
      </c>
      <c r="AQ7" t="s">
        <v>1609</v>
      </c>
      <c r="AV7" t="s">
        <v>19943</v>
      </c>
      <c r="AW7">
        <v>0</v>
      </c>
      <c r="AX7" t="s">
        <v>19942</v>
      </c>
      <c r="AY7" t="s">
        <v>19944</v>
      </c>
      <c r="AZ7" t="s">
        <v>15119</v>
      </c>
      <c r="BD7" t="s">
        <v>114</v>
      </c>
      <c r="BF7" t="s">
        <v>115</v>
      </c>
      <c r="BG7" t="s">
        <v>116</v>
      </c>
      <c r="BM7" t="s">
        <v>117</v>
      </c>
      <c r="BN7" s="34" t="s">
        <v>19945</v>
      </c>
      <c r="BO7">
        <v>3462682365</v>
      </c>
      <c r="BP7">
        <v>3462682365</v>
      </c>
      <c r="BQ7">
        <v>516292</v>
      </c>
      <c r="BR7">
        <v>1745</v>
      </c>
      <c r="BX7" t="s">
        <v>19946</v>
      </c>
      <c r="CA7" t="s">
        <v>19947</v>
      </c>
      <c r="CB7" t="s">
        <v>19948</v>
      </c>
      <c r="CD7">
        <v>1</v>
      </c>
      <c r="CF7" t="s">
        <v>118</v>
      </c>
      <c r="CG7">
        <v>0</v>
      </c>
      <c r="CH7" t="s">
        <v>119</v>
      </c>
      <c r="CI7" t="s">
        <v>119</v>
      </c>
      <c r="CJ7" t="s">
        <v>120</v>
      </c>
      <c r="CM7" t="s">
        <v>121</v>
      </c>
      <c r="CP7" t="s">
        <v>869</v>
      </c>
      <c r="CR7">
        <f t="shared" si="0"/>
        <v>30</v>
      </c>
      <c r="CS7">
        <v>10</v>
      </c>
      <c r="CT7">
        <v>8</v>
      </c>
      <c r="CU7"/>
      <c r="CV7"/>
      <c r="CW7"/>
      <c r="CX7"/>
      <c r="CY7"/>
      <c r="CZ7"/>
      <c r="DA7"/>
      <c r="DB7"/>
      <c r="DC7"/>
      <c r="DD7"/>
    </row>
    <row r="8" spans="1:110" hidden="1">
      <c r="A8" t="s">
        <v>111</v>
      </c>
      <c r="B8" t="s">
        <v>19931</v>
      </c>
      <c r="C8">
        <v>514967</v>
      </c>
      <c r="D8" s="1">
        <v>45595</v>
      </c>
      <c r="E8" t="s">
        <v>20337</v>
      </c>
      <c r="F8" t="s">
        <v>19932</v>
      </c>
      <c r="G8" t="s">
        <v>1800</v>
      </c>
      <c r="H8" s="34" t="s">
        <v>19933</v>
      </c>
      <c r="I8" t="s">
        <v>19934</v>
      </c>
      <c r="J8">
        <v>5549988635689</v>
      </c>
      <c r="K8" t="s">
        <v>10</v>
      </c>
      <c r="L8" t="s">
        <v>19935</v>
      </c>
      <c r="M8">
        <v>5184909225912</v>
      </c>
      <c r="N8" t="s">
        <v>112</v>
      </c>
      <c r="O8" t="s">
        <v>19936</v>
      </c>
      <c r="P8" t="s">
        <v>19937</v>
      </c>
      <c r="Q8">
        <v>600</v>
      </c>
      <c r="R8" t="s">
        <v>19938</v>
      </c>
      <c r="S8" t="s">
        <v>19939</v>
      </c>
      <c r="U8" t="s">
        <v>19940</v>
      </c>
      <c r="V8" t="s">
        <v>779</v>
      </c>
      <c r="W8" t="s">
        <v>780</v>
      </c>
      <c r="X8" t="s">
        <v>19283</v>
      </c>
      <c r="Y8" t="s">
        <v>2316</v>
      </c>
      <c r="Z8" t="s">
        <v>868</v>
      </c>
      <c r="AA8" t="s">
        <v>19941</v>
      </c>
      <c r="AB8" t="s">
        <v>1216</v>
      </c>
      <c r="AC8" t="s">
        <v>1217</v>
      </c>
      <c r="AD8" t="s">
        <v>1218</v>
      </c>
      <c r="AF8" t="s">
        <v>125</v>
      </c>
      <c r="AG8">
        <v>3</v>
      </c>
      <c r="AH8">
        <v>190.74</v>
      </c>
      <c r="AI8">
        <v>3</v>
      </c>
      <c r="AJ8">
        <v>1111</v>
      </c>
      <c r="AK8" t="s">
        <v>788</v>
      </c>
      <c r="AL8">
        <v>1110</v>
      </c>
      <c r="AM8" t="s">
        <v>1256</v>
      </c>
      <c r="AN8">
        <v>21.9</v>
      </c>
      <c r="AO8" s="72">
        <v>7.66</v>
      </c>
      <c r="AP8" t="s">
        <v>15231</v>
      </c>
      <c r="AQ8" t="s">
        <v>1257</v>
      </c>
      <c r="AV8" t="s">
        <v>2285</v>
      </c>
      <c r="AW8">
        <v>0</v>
      </c>
      <c r="AX8" t="s">
        <v>19942</v>
      </c>
      <c r="AY8" t="s">
        <v>19944</v>
      </c>
      <c r="AZ8" t="s">
        <v>15119</v>
      </c>
      <c r="BD8" t="s">
        <v>114</v>
      </c>
      <c r="BF8" t="s">
        <v>115</v>
      </c>
      <c r="BG8" t="s">
        <v>116</v>
      </c>
      <c r="BM8" t="s">
        <v>117</v>
      </c>
      <c r="BN8" s="34" t="s">
        <v>19945</v>
      </c>
      <c r="BO8">
        <v>3462682365</v>
      </c>
      <c r="BP8">
        <v>3462682365</v>
      </c>
      <c r="BQ8">
        <v>516292</v>
      </c>
      <c r="BR8">
        <v>1745</v>
      </c>
      <c r="BX8" t="s">
        <v>19946</v>
      </c>
      <c r="CA8" t="s">
        <v>19947</v>
      </c>
      <c r="CB8" t="s">
        <v>19948</v>
      </c>
      <c r="CD8">
        <v>1</v>
      </c>
      <c r="CF8" t="s">
        <v>118</v>
      </c>
      <c r="CG8">
        <v>0</v>
      </c>
      <c r="CH8" t="s">
        <v>119</v>
      </c>
      <c r="CI8" t="s">
        <v>119</v>
      </c>
      <c r="CJ8" t="s">
        <v>120</v>
      </c>
      <c r="CM8" t="s">
        <v>121</v>
      </c>
      <c r="CP8" t="s">
        <v>869</v>
      </c>
      <c r="CR8">
        <f t="shared" si="0"/>
        <v>30</v>
      </c>
      <c r="CS8">
        <v>10</v>
      </c>
      <c r="CT8">
        <v>8</v>
      </c>
      <c r="CU8"/>
      <c r="CV8"/>
      <c r="CW8"/>
      <c r="CX8"/>
      <c r="CY8"/>
      <c r="CZ8"/>
      <c r="DA8"/>
      <c r="DB8"/>
      <c r="DC8"/>
      <c r="DD8"/>
    </row>
    <row r="9" spans="1:110" hidden="1">
      <c r="A9" t="s">
        <v>111</v>
      </c>
      <c r="B9" t="s">
        <v>19931</v>
      </c>
      <c r="C9">
        <v>514967</v>
      </c>
      <c r="D9" s="1">
        <v>45595</v>
      </c>
      <c r="E9" t="s">
        <v>20337</v>
      </c>
      <c r="F9" t="s">
        <v>19932</v>
      </c>
      <c r="G9" t="s">
        <v>1800</v>
      </c>
      <c r="H9" s="34" t="s">
        <v>19933</v>
      </c>
      <c r="I9" t="s">
        <v>19934</v>
      </c>
      <c r="J9">
        <v>5549988635689</v>
      </c>
      <c r="K9" t="s">
        <v>10</v>
      </c>
      <c r="L9" t="s">
        <v>19935</v>
      </c>
      <c r="M9">
        <v>5184909225912</v>
      </c>
      <c r="N9" t="s">
        <v>112</v>
      </c>
      <c r="O9" t="s">
        <v>19936</v>
      </c>
      <c r="P9" t="s">
        <v>19937</v>
      </c>
      <c r="Q9">
        <v>600</v>
      </c>
      <c r="R9" t="s">
        <v>19938</v>
      </c>
      <c r="S9" t="s">
        <v>19939</v>
      </c>
      <c r="U9" t="s">
        <v>19940</v>
      </c>
      <c r="V9" t="s">
        <v>779</v>
      </c>
      <c r="W9" t="s">
        <v>780</v>
      </c>
      <c r="X9" t="s">
        <v>19283</v>
      </c>
      <c r="Y9" t="s">
        <v>2316</v>
      </c>
      <c r="Z9" t="s">
        <v>868</v>
      </c>
      <c r="AA9" t="s">
        <v>19941</v>
      </c>
      <c r="AB9" t="s">
        <v>1216</v>
      </c>
      <c r="AC9" t="s">
        <v>1217</v>
      </c>
      <c r="AD9" t="s">
        <v>1218</v>
      </c>
      <c r="AF9" t="s">
        <v>125</v>
      </c>
      <c r="AG9">
        <v>3</v>
      </c>
      <c r="AH9">
        <v>190.74</v>
      </c>
      <c r="AI9">
        <v>3</v>
      </c>
      <c r="AJ9">
        <v>1110</v>
      </c>
      <c r="AK9" t="s">
        <v>788</v>
      </c>
      <c r="AL9">
        <v>1112</v>
      </c>
      <c r="AM9" t="s">
        <v>1252</v>
      </c>
      <c r="AN9">
        <v>21.9</v>
      </c>
      <c r="AO9" s="72">
        <v>7.66</v>
      </c>
      <c r="AP9" t="s">
        <v>15231</v>
      </c>
      <c r="AQ9" t="s">
        <v>1254</v>
      </c>
      <c r="AV9" t="s">
        <v>2285</v>
      </c>
      <c r="AW9">
        <v>0</v>
      </c>
      <c r="AX9" t="s">
        <v>19942</v>
      </c>
      <c r="AY9" t="s">
        <v>19944</v>
      </c>
      <c r="AZ9" t="s">
        <v>15119</v>
      </c>
      <c r="BD9" t="s">
        <v>114</v>
      </c>
      <c r="BF9" t="s">
        <v>115</v>
      </c>
      <c r="BG9" t="s">
        <v>116</v>
      </c>
      <c r="BM9" t="s">
        <v>117</v>
      </c>
      <c r="BN9" s="34" t="s">
        <v>19945</v>
      </c>
      <c r="BO9">
        <v>3462682365</v>
      </c>
      <c r="BP9">
        <v>3462682365</v>
      </c>
      <c r="BQ9">
        <v>516292</v>
      </c>
      <c r="BR9">
        <v>1745</v>
      </c>
      <c r="BX9" t="s">
        <v>19946</v>
      </c>
      <c r="CA9" t="s">
        <v>19947</v>
      </c>
      <c r="CB9" t="s">
        <v>19948</v>
      </c>
      <c r="CD9">
        <v>1</v>
      </c>
      <c r="CF9" t="s">
        <v>118</v>
      </c>
      <c r="CG9">
        <v>0</v>
      </c>
      <c r="CH9" t="s">
        <v>119</v>
      </c>
      <c r="CI9" t="s">
        <v>119</v>
      </c>
      <c r="CJ9" t="s">
        <v>120</v>
      </c>
      <c r="CM9" t="s">
        <v>121</v>
      </c>
      <c r="CP9" t="s">
        <v>869</v>
      </c>
      <c r="CR9">
        <f t="shared" si="0"/>
        <v>30</v>
      </c>
      <c r="CS9">
        <v>10</v>
      </c>
      <c r="CT9">
        <v>8</v>
      </c>
      <c r="CU9"/>
      <c r="CV9"/>
      <c r="CW9"/>
      <c r="CX9"/>
      <c r="CY9"/>
      <c r="CZ9"/>
      <c r="DA9"/>
      <c r="DB9"/>
      <c r="DC9"/>
      <c r="DD9"/>
    </row>
    <row r="10" spans="1:110" hidden="1">
      <c r="A10" t="s">
        <v>111</v>
      </c>
      <c r="B10" t="s">
        <v>19931</v>
      </c>
      <c r="C10">
        <v>514967</v>
      </c>
      <c r="D10" s="1">
        <v>45595</v>
      </c>
      <c r="E10" t="s">
        <v>20337</v>
      </c>
      <c r="F10" t="s">
        <v>19932</v>
      </c>
      <c r="G10" t="s">
        <v>1800</v>
      </c>
      <c r="H10" s="34" t="s">
        <v>19933</v>
      </c>
      <c r="I10" t="s">
        <v>19934</v>
      </c>
      <c r="J10">
        <v>5549988635689</v>
      </c>
      <c r="K10" t="s">
        <v>10</v>
      </c>
      <c r="L10" t="s">
        <v>19935</v>
      </c>
      <c r="M10">
        <v>5184909225912</v>
      </c>
      <c r="N10" t="s">
        <v>112</v>
      </c>
      <c r="O10" t="s">
        <v>19936</v>
      </c>
      <c r="P10" t="s">
        <v>19937</v>
      </c>
      <c r="Q10">
        <v>600</v>
      </c>
      <c r="R10" t="s">
        <v>19938</v>
      </c>
      <c r="S10" t="s">
        <v>19939</v>
      </c>
      <c r="U10" t="s">
        <v>19940</v>
      </c>
      <c r="V10" t="s">
        <v>779</v>
      </c>
      <c r="W10" t="s">
        <v>780</v>
      </c>
      <c r="X10" t="s">
        <v>19283</v>
      </c>
      <c r="Y10" t="s">
        <v>2316</v>
      </c>
      <c r="Z10" t="s">
        <v>868</v>
      </c>
      <c r="AA10" t="s">
        <v>19941</v>
      </c>
      <c r="AB10" t="s">
        <v>1216</v>
      </c>
      <c r="AC10" t="s">
        <v>1217</v>
      </c>
      <c r="AD10" t="s">
        <v>1218</v>
      </c>
      <c r="AF10" t="s">
        <v>125</v>
      </c>
      <c r="AG10">
        <v>3</v>
      </c>
      <c r="AH10">
        <v>190.74</v>
      </c>
      <c r="AI10">
        <v>1</v>
      </c>
      <c r="AJ10">
        <v>61010</v>
      </c>
      <c r="AK10" t="s">
        <v>1598</v>
      </c>
      <c r="AL10">
        <v>61010</v>
      </c>
      <c r="AM10" t="s">
        <v>1599</v>
      </c>
      <c r="AN10">
        <v>99.9</v>
      </c>
      <c r="AO10" s="72">
        <v>34.96</v>
      </c>
      <c r="AP10" t="s">
        <v>15116</v>
      </c>
      <c r="AQ10" t="s">
        <v>1602</v>
      </c>
      <c r="AV10" t="s">
        <v>19949</v>
      </c>
      <c r="AW10">
        <v>0</v>
      </c>
      <c r="AX10" t="s">
        <v>19942</v>
      </c>
      <c r="AY10" t="s">
        <v>19944</v>
      </c>
      <c r="AZ10" t="s">
        <v>15119</v>
      </c>
      <c r="BD10" t="s">
        <v>114</v>
      </c>
      <c r="BF10" t="s">
        <v>115</v>
      </c>
      <c r="BG10" t="s">
        <v>116</v>
      </c>
      <c r="BM10" t="s">
        <v>117</v>
      </c>
      <c r="BN10" s="34" t="s">
        <v>19945</v>
      </c>
      <c r="BO10">
        <v>3462682365</v>
      </c>
      <c r="BP10">
        <v>3462682365</v>
      </c>
      <c r="BQ10">
        <v>516292</v>
      </c>
      <c r="BR10">
        <v>1745</v>
      </c>
      <c r="BX10" t="s">
        <v>19946</v>
      </c>
      <c r="CA10" t="s">
        <v>19947</v>
      </c>
      <c r="CB10" t="s">
        <v>19948</v>
      </c>
      <c r="CD10">
        <v>1</v>
      </c>
      <c r="CF10" t="s">
        <v>118</v>
      </c>
      <c r="CG10">
        <v>0</v>
      </c>
      <c r="CH10" t="s">
        <v>119</v>
      </c>
      <c r="CI10" t="s">
        <v>119</v>
      </c>
      <c r="CJ10" t="s">
        <v>120</v>
      </c>
      <c r="CM10" t="s">
        <v>121</v>
      </c>
      <c r="CP10" t="s">
        <v>869</v>
      </c>
      <c r="CR10">
        <f t="shared" si="0"/>
        <v>30</v>
      </c>
      <c r="CS10">
        <v>10</v>
      </c>
      <c r="CT10">
        <v>8</v>
      </c>
      <c r="CU10"/>
      <c r="CV10"/>
      <c r="CW10"/>
      <c r="CX10"/>
      <c r="CY10"/>
      <c r="CZ10"/>
      <c r="DA10"/>
      <c r="DB10"/>
      <c r="DC10"/>
      <c r="DD10"/>
    </row>
    <row r="11" spans="1:110" hidden="1">
      <c r="A11" t="s">
        <v>111</v>
      </c>
      <c r="B11" t="s">
        <v>19931</v>
      </c>
      <c r="C11">
        <v>514967</v>
      </c>
      <c r="D11" s="1">
        <v>45595</v>
      </c>
      <c r="E11" t="s">
        <v>20337</v>
      </c>
      <c r="F11" t="s">
        <v>19932</v>
      </c>
      <c r="G11" t="s">
        <v>1800</v>
      </c>
      <c r="H11" s="34" t="s">
        <v>19933</v>
      </c>
      <c r="I11" t="s">
        <v>19934</v>
      </c>
      <c r="J11">
        <v>5549988635689</v>
      </c>
      <c r="K11" t="s">
        <v>10</v>
      </c>
      <c r="L11" t="s">
        <v>19935</v>
      </c>
      <c r="M11">
        <v>5184909225912</v>
      </c>
      <c r="N11" t="s">
        <v>112</v>
      </c>
      <c r="O11" t="s">
        <v>19936</v>
      </c>
      <c r="P11" t="s">
        <v>19937</v>
      </c>
      <c r="Q11">
        <v>600</v>
      </c>
      <c r="R11" t="s">
        <v>19938</v>
      </c>
      <c r="S11" t="s">
        <v>19939</v>
      </c>
      <c r="U11" t="s">
        <v>19940</v>
      </c>
      <c r="V11" t="s">
        <v>779</v>
      </c>
      <c r="W11" t="s">
        <v>780</v>
      </c>
      <c r="X11" t="s">
        <v>19283</v>
      </c>
      <c r="Y11" t="s">
        <v>2316</v>
      </c>
      <c r="Z11" t="s">
        <v>868</v>
      </c>
      <c r="AA11" t="s">
        <v>19941</v>
      </c>
      <c r="AB11" t="s">
        <v>1216</v>
      </c>
      <c r="AC11" t="s">
        <v>1217</v>
      </c>
      <c r="AD11" t="s">
        <v>1218</v>
      </c>
      <c r="AF11" t="s">
        <v>125</v>
      </c>
      <c r="AG11">
        <v>3</v>
      </c>
      <c r="AH11">
        <v>190.74</v>
      </c>
      <c r="AI11">
        <v>1</v>
      </c>
      <c r="AJ11">
        <v>1205</v>
      </c>
      <c r="AK11" t="s">
        <v>803</v>
      </c>
      <c r="AL11">
        <v>1205</v>
      </c>
      <c r="AM11" t="s">
        <v>818</v>
      </c>
      <c r="AN11">
        <v>39.9</v>
      </c>
      <c r="AO11" s="72">
        <v>39.9</v>
      </c>
      <c r="AP11" t="s">
        <v>798</v>
      </c>
      <c r="AQ11" t="s">
        <v>819</v>
      </c>
      <c r="AV11" t="s">
        <v>15124</v>
      </c>
      <c r="AW11">
        <v>0</v>
      </c>
      <c r="AX11" t="s">
        <v>19942</v>
      </c>
      <c r="AY11" t="s">
        <v>19944</v>
      </c>
      <c r="AZ11" t="s">
        <v>15119</v>
      </c>
      <c r="BD11" t="s">
        <v>114</v>
      </c>
      <c r="BF11" t="s">
        <v>115</v>
      </c>
      <c r="BG11" t="s">
        <v>116</v>
      </c>
      <c r="BM11" t="s">
        <v>117</v>
      </c>
      <c r="BN11" s="34" t="s">
        <v>19945</v>
      </c>
      <c r="BO11">
        <v>3462682365</v>
      </c>
      <c r="BP11">
        <v>3462682365</v>
      </c>
      <c r="BQ11">
        <v>516292</v>
      </c>
      <c r="BR11">
        <v>1745</v>
      </c>
      <c r="BX11" t="s">
        <v>19946</v>
      </c>
      <c r="CA11" t="s">
        <v>19947</v>
      </c>
      <c r="CB11" t="s">
        <v>19948</v>
      </c>
      <c r="CD11">
        <v>1</v>
      </c>
      <c r="CF11" t="s">
        <v>118</v>
      </c>
      <c r="CG11">
        <v>0</v>
      </c>
      <c r="CH11" t="s">
        <v>119</v>
      </c>
      <c r="CI11" t="s">
        <v>119</v>
      </c>
      <c r="CJ11" t="s">
        <v>120</v>
      </c>
      <c r="CM11" t="s">
        <v>121</v>
      </c>
      <c r="CP11" t="s">
        <v>869</v>
      </c>
      <c r="CR11">
        <f t="shared" si="0"/>
        <v>30</v>
      </c>
      <c r="CS11">
        <v>10</v>
      </c>
      <c r="CT11">
        <v>8</v>
      </c>
      <c r="CU11"/>
      <c r="CV11"/>
      <c r="CW11"/>
      <c r="CX11"/>
      <c r="CY11"/>
      <c r="CZ11"/>
      <c r="DA11"/>
      <c r="DB11"/>
      <c r="DC11"/>
      <c r="DD11"/>
    </row>
    <row r="12" spans="1:110" hidden="1">
      <c r="A12" t="s">
        <v>111</v>
      </c>
      <c r="B12" t="s">
        <v>19950</v>
      </c>
      <c r="C12">
        <v>514965</v>
      </c>
      <c r="D12" s="1">
        <v>45595</v>
      </c>
      <c r="E12" t="s">
        <v>20338</v>
      </c>
      <c r="F12" t="s">
        <v>19951</v>
      </c>
      <c r="G12" t="s">
        <v>19952</v>
      </c>
      <c r="H12" s="34" t="s">
        <v>19953</v>
      </c>
      <c r="I12" t="s">
        <v>19954</v>
      </c>
      <c r="J12">
        <v>5531994116975</v>
      </c>
      <c r="K12" t="s">
        <v>8</v>
      </c>
      <c r="L12" t="s">
        <v>19955</v>
      </c>
      <c r="M12">
        <v>5190342569814</v>
      </c>
      <c r="N12" t="s">
        <v>112</v>
      </c>
      <c r="O12" t="s">
        <v>19956</v>
      </c>
      <c r="P12" t="s">
        <v>19957</v>
      </c>
      <c r="Q12">
        <v>25</v>
      </c>
      <c r="R12">
        <v>2011</v>
      </c>
      <c r="S12" t="s">
        <v>19958</v>
      </c>
      <c r="U12" t="s">
        <v>19959</v>
      </c>
      <c r="V12" t="s">
        <v>122</v>
      </c>
      <c r="W12" t="s">
        <v>123</v>
      </c>
      <c r="X12" t="s">
        <v>18638</v>
      </c>
      <c r="Y12" t="s">
        <v>782</v>
      </c>
      <c r="Z12" t="s">
        <v>868</v>
      </c>
      <c r="AA12" t="s">
        <v>19960</v>
      </c>
      <c r="AB12" t="s">
        <v>844</v>
      </c>
      <c r="AC12" t="s">
        <v>774</v>
      </c>
      <c r="AF12" t="s">
        <v>125</v>
      </c>
      <c r="AG12">
        <v>5</v>
      </c>
      <c r="AH12">
        <v>99.94</v>
      </c>
      <c r="AI12">
        <v>2</v>
      </c>
      <c r="AJ12">
        <v>1006</v>
      </c>
      <c r="AK12" t="s">
        <v>788</v>
      </c>
      <c r="AL12">
        <v>1111</v>
      </c>
      <c r="AM12" t="s">
        <v>789</v>
      </c>
      <c r="AN12">
        <v>21.9</v>
      </c>
      <c r="AO12" s="72">
        <v>7.66</v>
      </c>
      <c r="AP12" t="s">
        <v>15064</v>
      </c>
      <c r="AQ12" t="s">
        <v>790</v>
      </c>
      <c r="AV12" t="s">
        <v>19962</v>
      </c>
      <c r="AW12">
        <v>0</v>
      </c>
      <c r="AX12" t="s">
        <v>19961</v>
      </c>
      <c r="AY12" t="s">
        <v>19963</v>
      </c>
      <c r="AZ12" t="s">
        <v>15119</v>
      </c>
      <c r="BD12" t="s">
        <v>114</v>
      </c>
      <c r="BF12" t="s">
        <v>115</v>
      </c>
      <c r="BG12" t="s">
        <v>116</v>
      </c>
      <c r="BM12" t="s">
        <v>117</v>
      </c>
      <c r="BN12" s="34" t="s">
        <v>19964</v>
      </c>
      <c r="BO12">
        <v>3462607858</v>
      </c>
      <c r="BP12">
        <v>3462607858</v>
      </c>
      <c r="BQ12">
        <v>534540</v>
      </c>
      <c r="BR12">
        <v>1070</v>
      </c>
      <c r="BX12" t="s">
        <v>19965</v>
      </c>
      <c r="CA12" t="s">
        <v>19966</v>
      </c>
      <c r="CB12" t="s">
        <v>19967</v>
      </c>
      <c r="CD12">
        <v>1</v>
      </c>
      <c r="CF12" t="s">
        <v>118</v>
      </c>
      <c r="CG12">
        <v>0</v>
      </c>
      <c r="CH12" t="s">
        <v>119</v>
      </c>
      <c r="CI12" t="s">
        <v>119</v>
      </c>
      <c r="CJ12" t="s">
        <v>120</v>
      </c>
      <c r="CM12" t="s">
        <v>121</v>
      </c>
      <c r="CP12" t="s">
        <v>869</v>
      </c>
      <c r="CR12">
        <f t="shared" si="0"/>
        <v>30</v>
      </c>
      <c r="CS12">
        <v>10</v>
      </c>
      <c r="CT12">
        <v>8</v>
      </c>
      <c r="CU12"/>
      <c r="CV12"/>
      <c r="CW12"/>
      <c r="CX12"/>
      <c r="CY12"/>
      <c r="CZ12"/>
      <c r="DA12"/>
      <c r="DB12"/>
      <c r="DC12"/>
      <c r="DD12"/>
    </row>
    <row r="13" spans="1:110" hidden="1">
      <c r="A13" t="s">
        <v>111</v>
      </c>
      <c r="B13" t="s">
        <v>19950</v>
      </c>
      <c r="C13">
        <v>514965</v>
      </c>
      <c r="D13" s="1">
        <v>45595</v>
      </c>
      <c r="E13" t="s">
        <v>20338</v>
      </c>
      <c r="F13" t="s">
        <v>19951</v>
      </c>
      <c r="G13" t="s">
        <v>19952</v>
      </c>
      <c r="H13" s="34" t="s">
        <v>19953</v>
      </c>
      <c r="I13" t="s">
        <v>19954</v>
      </c>
      <c r="J13">
        <v>5531994116975</v>
      </c>
      <c r="K13" t="s">
        <v>8</v>
      </c>
      <c r="L13" t="s">
        <v>19955</v>
      </c>
      <c r="M13">
        <v>5190342569814</v>
      </c>
      <c r="N13" t="s">
        <v>112</v>
      </c>
      <c r="O13" t="s">
        <v>19956</v>
      </c>
      <c r="P13" t="s">
        <v>19957</v>
      </c>
      <c r="Q13">
        <v>25</v>
      </c>
      <c r="R13">
        <v>2011</v>
      </c>
      <c r="S13" t="s">
        <v>19958</v>
      </c>
      <c r="U13" t="s">
        <v>19959</v>
      </c>
      <c r="V13" t="s">
        <v>122</v>
      </c>
      <c r="W13" t="s">
        <v>123</v>
      </c>
      <c r="X13" t="s">
        <v>18638</v>
      </c>
      <c r="Y13" t="s">
        <v>782</v>
      </c>
      <c r="Z13" t="s">
        <v>868</v>
      </c>
      <c r="AA13" t="s">
        <v>19960</v>
      </c>
      <c r="AB13" t="s">
        <v>844</v>
      </c>
      <c r="AC13" t="s">
        <v>774</v>
      </c>
      <c r="AF13" t="s">
        <v>125</v>
      </c>
      <c r="AG13">
        <v>5</v>
      </c>
      <c r="AH13">
        <v>99.94</v>
      </c>
      <c r="AI13">
        <v>1</v>
      </c>
      <c r="AJ13">
        <v>5101</v>
      </c>
      <c r="AK13" t="s">
        <v>1018</v>
      </c>
      <c r="AL13">
        <v>5101</v>
      </c>
      <c r="AM13" t="s">
        <v>830</v>
      </c>
      <c r="AN13">
        <v>46.9</v>
      </c>
      <c r="AO13" s="72">
        <v>16.420000000000002</v>
      </c>
      <c r="AP13" t="s">
        <v>1786</v>
      </c>
      <c r="AQ13" t="s">
        <v>1019</v>
      </c>
      <c r="AV13" t="s">
        <v>19968</v>
      </c>
      <c r="AW13">
        <v>0</v>
      </c>
      <c r="AX13" t="s">
        <v>19961</v>
      </c>
      <c r="AY13" t="s">
        <v>19963</v>
      </c>
      <c r="AZ13" t="s">
        <v>15119</v>
      </c>
      <c r="BD13" t="s">
        <v>114</v>
      </c>
      <c r="BF13" t="s">
        <v>115</v>
      </c>
      <c r="BG13" t="s">
        <v>116</v>
      </c>
      <c r="BM13" t="s">
        <v>117</v>
      </c>
      <c r="BN13" s="34" t="s">
        <v>19964</v>
      </c>
      <c r="BO13">
        <v>3462607858</v>
      </c>
      <c r="BP13">
        <v>3462607858</v>
      </c>
      <c r="BQ13">
        <v>534540</v>
      </c>
      <c r="BR13">
        <v>1070</v>
      </c>
      <c r="BX13" t="s">
        <v>19965</v>
      </c>
      <c r="CA13" t="s">
        <v>19966</v>
      </c>
      <c r="CB13" t="s">
        <v>19967</v>
      </c>
      <c r="CD13">
        <v>1</v>
      </c>
      <c r="CF13" t="s">
        <v>118</v>
      </c>
      <c r="CG13">
        <v>0</v>
      </c>
      <c r="CH13" t="s">
        <v>119</v>
      </c>
      <c r="CI13" t="s">
        <v>119</v>
      </c>
      <c r="CJ13" t="s">
        <v>120</v>
      </c>
      <c r="CM13" t="s">
        <v>121</v>
      </c>
      <c r="CP13" t="s">
        <v>869</v>
      </c>
      <c r="CR13">
        <f t="shared" si="0"/>
        <v>30</v>
      </c>
      <c r="CS13">
        <v>10</v>
      </c>
      <c r="CT13">
        <v>8</v>
      </c>
      <c r="CU13"/>
      <c r="CV13"/>
      <c r="CW13"/>
      <c r="CX13"/>
      <c r="CY13"/>
      <c r="CZ13"/>
      <c r="DA13"/>
      <c r="DB13"/>
      <c r="DC13"/>
      <c r="DD13"/>
    </row>
    <row r="14" spans="1:110" hidden="1">
      <c r="A14" t="s">
        <v>111</v>
      </c>
      <c r="B14" t="s">
        <v>19950</v>
      </c>
      <c r="C14">
        <v>514965</v>
      </c>
      <c r="D14" s="1">
        <v>45595</v>
      </c>
      <c r="E14" t="s">
        <v>20338</v>
      </c>
      <c r="F14" t="s">
        <v>19951</v>
      </c>
      <c r="G14" t="s">
        <v>19952</v>
      </c>
      <c r="H14" s="34" t="s">
        <v>19953</v>
      </c>
      <c r="I14" t="s">
        <v>19954</v>
      </c>
      <c r="J14">
        <v>5531994116975</v>
      </c>
      <c r="K14" t="s">
        <v>8</v>
      </c>
      <c r="L14" t="s">
        <v>19955</v>
      </c>
      <c r="M14">
        <v>5190342569814</v>
      </c>
      <c r="N14" t="s">
        <v>112</v>
      </c>
      <c r="O14" t="s">
        <v>19956</v>
      </c>
      <c r="P14" t="s">
        <v>19957</v>
      </c>
      <c r="Q14">
        <v>25</v>
      </c>
      <c r="R14">
        <v>2011</v>
      </c>
      <c r="S14" t="s">
        <v>19958</v>
      </c>
      <c r="U14" t="s">
        <v>19959</v>
      </c>
      <c r="V14" t="s">
        <v>122</v>
      </c>
      <c r="W14" t="s">
        <v>123</v>
      </c>
      <c r="X14" t="s">
        <v>18638</v>
      </c>
      <c r="Y14" t="s">
        <v>782</v>
      </c>
      <c r="Z14" t="s">
        <v>868</v>
      </c>
      <c r="AA14" t="s">
        <v>19960</v>
      </c>
      <c r="AB14" t="s">
        <v>844</v>
      </c>
      <c r="AC14" t="s">
        <v>774</v>
      </c>
      <c r="AF14" t="s">
        <v>125</v>
      </c>
      <c r="AG14">
        <v>5</v>
      </c>
      <c r="AH14">
        <v>99.94</v>
      </c>
      <c r="AI14">
        <v>1</v>
      </c>
      <c r="AJ14">
        <v>1603</v>
      </c>
      <c r="AK14" t="s">
        <v>775</v>
      </c>
      <c r="AL14">
        <v>1603</v>
      </c>
      <c r="AM14" t="s">
        <v>825</v>
      </c>
      <c r="AN14">
        <v>29.9</v>
      </c>
      <c r="AO14" s="72">
        <v>29.9</v>
      </c>
      <c r="AP14" t="s">
        <v>820</v>
      </c>
      <c r="AQ14" t="s">
        <v>823</v>
      </c>
      <c r="AV14" t="s">
        <v>19969</v>
      </c>
      <c r="AW14">
        <v>0</v>
      </c>
      <c r="AX14" t="s">
        <v>19961</v>
      </c>
      <c r="AY14" t="s">
        <v>19963</v>
      </c>
      <c r="AZ14" t="s">
        <v>15119</v>
      </c>
      <c r="BD14" t="s">
        <v>114</v>
      </c>
      <c r="BF14" t="s">
        <v>115</v>
      </c>
      <c r="BG14" t="s">
        <v>116</v>
      </c>
      <c r="BM14" t="s">
        <v>117</v>
      </c>
      <c r="BN14" s="34" t="s">
        <v>19964</v>
      </c>
      <c r="BO14">
        <v>3462607858</v>
      </c>
      <c r="BP14">
        <v>3462607858</v>
      </c>
      <c r="BQ14">
        <v>534540</v>
      </c>
      <c r="BR14">
        <v>1070</v>
      </c>
      <c r="BX14" t="s">
        <v>19965</v>
      </c>
      <c r="CA14" t="s">
        <v>19966</v>
      </c>
      <c r="CB14" t="s">
        <v>19967</v>
      </c>
      <c r="CD14">
        <v>1</v>
      </c>
      <c r="CF14" t="s">
        <v>118</v>
      </c>
      <c r="CG14">
        <v>0</v>
      </c>
      <c r="CH14" t="s">
        <v>119</v>
      </c>
      <c r="CI14" t="s">
        <v>119</v>
      </c>
      <c r="CJ14" t="s">
        <v>120</v>
      </c>
      <c r="CM14" t="s">
        <v>121</v>
      </c>
      <c r="CP14" t="s">
        <v>869</v>
      </c>
      <c r="CR14">
        <f t="shared" si="0"/>
        <v>30</v>
      </c>
      <c r="CS14">
        <v>10</v>
      </c>
      <c r="CT14">
        <v>8</v>
      </c>
      <c r="CU14"/>
      <c r="CV14"/>
      <c r="CW14"/>
      <c r="CX14"/>
      <c r="CY14"/>
      <c r="CZ14"/>
      <c r="DA14"/>
      <c r="DB14"/>
      <c r="DC14"/>
      <c r="DD14"/>
    </row>
    <row r="15" spans="1:110" hidden="1">
      <c r="A15" t="s">
        <v>111</v>
      </c>
      <c r="B15" t="s">
        <v>19950</v>
      </c>
      <c r="C15">
        <v>514965</v>
      </c>
      <c r="D15" s="1">
        <v>45595</v>
      </c>
      <c r="E15" t="s">
        <v>20338</v>
      </c>
      <c r="F15" t="s">
        <v>19951</v>
      </c>
      <c r="G15" t="s">
        <v>19952</v>
      </c>
      <c r="H15" s="34" t="s">
        <v>19953</v>
      </c>
      <c r="I15" t="s">
        <v>19954</v>
      </c>
      <c r="J15">
        <v>5531994116975</v>
      </c>
      <c r="K15" t="s">
        <v>8</v>
      </c>
      <c r="L15" t="s">
        <v>19955</v>
      </c>
      <c r="M15">
        <v>5190342569814</v>
      </c>
      <c r="N15" t="s">
        <v>112</v>
      </c>
      <c r="O15" t="s">
        <v>19956</v>
      </c>
      <c r="P15" t="s">
        <v>19957</v>
      </c>
      <c r="Q15">
        <v>25</v>
      </c>
      <c r="R15">
        <v>2011</v>
      </c>
      <c r="S15" t="s">
        <v>19958</v>
      </c>
      <c r="U15" t="s">
        <v>19959</v>
      </c>
      <c r="V15" t="s">
        <v>122</v>
      </c>
      <c r="W15" t="s">
        <v>123</v>
      </c>
      <c r="X15" t="s">
        <v>18638</v>
      </c>
      <c r="Y15" t="s">
        <v>782</v>
      </c>
      <c r="Z15" t="s">
        <v>868</v>
      </c>
      <c r="AA15" t="s">
        <v>19960</v>
      </c>
      <c r="AB15" t="s">
        <v>844</v>
      </c>
      <c r="AC15" t="s">
        <v>774</v>
      </c>
      <c r="AF15" t="s">
        <v>125</v>
      </c>
      <c r="AG15">
        <v>5</v>
      </c>
      <c r="AH15">
        <v>99.94</v>
      </c>
      <c r="AI15">
        <v>3</v>
      </c>
      <c r="AJ15">
        <v>1111</v>
      </c>
      <c r="AK15" t="s">
        <v>788</v>
      </c>
      <c r="AL15">
        <v>1110</v>
      </c>
      <c r="AM15" t="s">
        <v>1256</v>
      </c>
      <c r="AN15">
        <v>21.9</v>
      </c>
      <c r="AO15" s="72">
        <v>7.66</v>
      </c>
      <c r="AP15" t="s">
        <v>15231</v>
      </c>
      <c r="AQ15" t="s">
        <v>1257</v>
      </c>
      <c r="AV15" t="s">
        <v>3421</v>
      </c>
      <c r="AW15">
        <v>0</v>
      </c>
      <c r="AX15" t="s">
        <v>19961</v>
      </c>
      <c r="AY15" t="s">
        <v>19963</v>
      </c>
      <c r="AZ15" t="s">
        <v>15119</v>
      </c>
      <c r="BD15" t="s">
        <v>114</v>
      </c>
      <c r="BF15" t="s">
        <v>115</v>
      </c>
      <c r="BG15" t="s">
        <v>116</v>
      </c>
      <c r="BM15" t="s">
        <v>117</v>
      </c>
      <c r="BN15" s="34" t="s">
        <v>19964</v>
      </c>
      <c r="BO15">
        <v>3462607858</v>
      </c>
      <c r="BP15">
        <v>3462607858</v>
      </c>
      <c r="BQ15">
        <v>534540</v>
      </c>
      <c r="BR15">
        <v>1070</v>
      </c>
      <c r="BX15" t="s">
        <v>19965</v>
      </c>
      <c r="CA15" t="s">
        <v>19966</v>
      </c>
      <c r="CB15" t="s">
        <v>19967</v>
      </c>
      <c r="CD15">
        <v>1</v>
      </c>
      <c r="CF15" t="s">
        <v>118</v>
      </c>
      <c r="CG15">
        <v>0</v>
      </c>
      <c r="CH15" t="s">
        <v>119</v>
      </c>
      <c r="CI15" t="s">
        <v>119</v>
      </c>
      <c r="CJ15" t="s">
        <v>120</v>
      </c>
      <c r="CM15" t="s">
        <v>121</v>
      </c>
      <c r="CP15" t="s">
        <v>869</v>
      </c>
      <c r="CR15">
        <f t="shared" si="0"/>
        <v>30</v>
      </c>
      <c r="CS15">
        <v>10</v>
      </c>
      <c r="CT15">
        <v>8</v>
      </c>
      <c r="CU15"/>
      <c r="CV15"/>
      <c r="CW15"/>
      <c r="CX15"/>
      <c r="CY15"/>
      <c r="CZ15"/>
      <c r="DA15"/>
      <c r="DB15"/>
      <c r="DC15"/>
      <c r="DD15"/>
    </row>
    <row r="16" spans="1:110" hidden="1">
      <c r="A16" t="s">
        <v>111</v>
      </c>
      <c r="B16" t="s">
        <v>19950</v>
      </c>
      <c r="C16">
        <v>514965</v>
      </c>
      <c r="D16" s="1">
        <v>45595</v>
      </c>
      <c r="E16" t="s">
        <v>20338</v>
      </c>
      <c r="F16" t="s">
        <v>19951</v>
      </c>
      <c r="G16" t="s">
        <v>19952</v>
      </c>
      <c r="H16" s="34" t="s">
        <v>19953</v>
      </c>
      <c r="I16" t="s">
        <v>19954</v>
      </c>
      <c r="J16">
        <v>5531994116975</v>
      </c>
      <c r="K16" t="s">
        <v>8</v>
      </c>
      <c r="L16" t="s">
        <v>19955</v>
      </c>
      <c r="M16">
        <v>5190342569814</v>
      </c>
      <c r="N16" t="s">
        <v>112</v>
      </c>
      <c r="O16" t="s">
        <v>19956</v>
      </c>
      <c r="P16" t="s">
        <v>19957</v>
      </c>
      <c r="Q16">
        <v>25</v>
      </c>
      <c r="R16">
        <v>2011</v>
      </c>
      <c r="S16" t="s">
        <v>19958</v>
      </c>
      <c r="U16" t="s">
        <v>19959</v>
      </c>
      <c r="V16" t="s">
        <v>122</v>
      </c>
      <c r="W16" t="s">
        <v>123</v>
      </c>
      <c r="X16" t="s">
        <v>18638</v>
      </c>
      <c r="Y16" t="s">
        <v>782</v>
      </c>
      <c r="Z16" t="s">
        <v>868</v>
      </c>
      <c r="AA16" t="s">
        <v>19960</v>
      </c>
      <c r="AB16" t="s">
        <v>844</v>
      </c>
      <c r="AC16" t="s">
        <v>774</v>
      </c>
      <c r="AF16" t="s">
        <v>125</v>
      </c>
      <c r="AG16">
        <v>5</v>
      </c>
      <c r="AH16">
        <v>99.94</v>
      </c>
      <c r="AI16">
        <v>2</v>
      </c>
      <c r="AJ16">
        <v>1110</v>
      </c>
      <c r="AK16" t="s">
        <v>788</v>
      </c>
      <c r="AL16">
        <v>1112</v>
      </c>
      <c r="AM16" t="s">
        <v>1252</v>
      </c>
      <c r="AN16">
        <v>21.9</v>
      </c>
      <c r="AO16" s="72">
        <v>7.66</v>
      </c>
      <c r="AP16" t="s">
        <v>15064</v>
      </c>
      <c r="AQ16" t="s">
        <v>1254</v>
      </c>
      <c r="AV16" t="s">
        <v>19962</v>
      </c>
      <c r="AW16">
        <v>0</v>
      </c>
      <c r="AX16" t="s">
        <v>19961</v>
      </c>
      <c r="AY16" t="s">
        <v>19963</v>
      </c>
      <c r="AZ16" t="s">
        <v>15119</v>
      </c>
      <c r="BD16" t="s">
        <v>114</v>
      </c>
      <c r="BF16" t="s">
        <v>115</v>
      </c>
      <c r="BG16" t="s">
        <v>116</v>
      </c>
      <c r="BM16" t="s">
        <v>117</v>
      </c>
      <c r="BN16" s="34" t="s">
        <v>19964</v>
      </c>
      <c r="BO16">
        <v>3462607858</v>
      </c>
      <c r="BP16">
        <v>3462607858</v>
      </c>
      <c r="BQ16">
        <v>534540</v>
      </c>
      <c r="BR16">
        <v>1070</v>
      </c>
      <c r="BX16" t="s">
        <v>19965</v>
      </c>
      <c r="CA16" t="s">
        <v>19966</v>
      </c>
      <c r="CB16" t="s">
        <v>19967</v>
      </c>
      <c r="CD16">
        <v>1</v>
      </c>
      <c r="CF16" t="s">
        <v>118</v>
      </c>
      <c r="CG16">
        <v>0</v>
      </c>
      <c r="CH16" t="s">
        <v>119</v>
      </c>
      <c r="CI16" t="s">
        <v>119</v>
      </c>
      <c r="CJ16" t="s">
        <v>120</v>
      </c>
      <c r="CM16" t="s">
        <v>121</v>
      </c>
      <c r="CP16" t="s">
        <v>869</v>
      </c>
      <c r="CR16">
        <f t="shared" si="0"/>
        <v>30</v>
      </c>
      <c r="CS16">
        <v>10</v>
      </c>
      <c r="CT16">
        <v>8</v>
      </c>
      <c r="CU16"/>
      <c r="CV16"/>
      <c r="CW16"/>
      <c r="CX16"/>
      <c r="CY16"/>
      <c r="CZ16"/>
      <c r="DA16"/>
      <c r="DB16"/>
      <c r="DC16"/>
      <c r="DD16"/>
    </row>
    <row r="17" spans="1:108" hidden="1">
      <c r="A17" t="s">
        <v>111</v>
      </c>
      <c r="B17" t="s">
        <v>19970</v>
      </c>
      <c r="C17">
        <v>514963</v>
      </c>
      <c r="D17" s="1">
        <v>45595</v>
      </c>
      <c r="E17" t="s">
        <v>20339</v>
      </c>
      <c r="F17" t="s">
        <v>3535</v>
      </c>
      <c r="G17" t="s">
        <v>1800</v>
      </c>
      <c r="H17" s="34" t="s">
        <v>19971</v>
      </c>
      <c r="I17" t="s">
        <v>19972</v>
      </c>
      <c r="J17">
        <v>5588981343510</v>
      </c>
      <c r="K17" t="s">
        <v>13</v>
      </c>
      <c r="L17" t="s">
        <v>6057</v>
      </c>
      <c r="M17">
        <v>5173531258323</v>
      </c>
      <c r="N17" t="s">
        <v>112</v>
      </c>
      <c r="O17" t="s">
        <v>19973</v>
      </c>
      <c r="P17" t="s">
        <v>19974</v>
      </c>
      <c r="Q17" s="34" t="s">
        <v>2605</v>
      </c>
      <c r="R17" t="s">
        <v>19975</v>
      </c>
      <c r="S17" t="s">
        <v>19976</v>
      </c>
      <c r="U17" t="s">
        <v>19977</v>
      </c>
      <c r="V17" t="s">
        <v>779</v>
      </c>
      <c r="W17" t="s">
        <v>780</v>
      </c>
      <c r="X17" t="s">
        <v>19283</v>
      </c>
      <c r="Y17" t="s">
        <v>2316</v>
      </c>
      <c r="Z17" t="s">
        <v>868</v>
      </c>
      <c r="AA17" t="s">
        <v>19978</v>
      </c>
      <c r="AB17" t="s">
        <v>773</v>
      </c>
      <c r="AC17" t="s">
        <v>774</v>
      </c>
      <c r="AF17" t="s">
        <v>125</v>
      </c>
      <c r="AG17">
        <v>2</v>
      </c>
      <c r="AH17">
        <v>100.56</v>
      </c>
      <c r="AI17">
        <v>1</v>
      </c>
      <c r="AJ17">
        <v>1006</v>
      </c>
      <c r="AK17" t="s">
        <v>788</v>
      </c>
      <c r="AL17">
        <v>1111</v>
      </c>
      <c r="AM17" t="s">
        <v>789</v>
      </c>
      <c r="AN17">
        <v>21.9</v>
      </c>
      <c r="AO17" s="72">
        <v>7.66</v>
      </c>
      <c r="AP17" t="s">
        <v>15063</v>
      </c>
      <c r="AQ17" t="s">
        <v>790</v>
      </c>
      <c r="AV17" t="s">
        <v>2280</v>
      </c>
      <c r="AW17">
        <v>0</v>
      </c>
      <c r="AX17" t="s">
        <v>18206</v>
      </c>
      <c r="AY17" t="s">
        <v>18207</v>
      </c>
      <c r="AZ17" t="s">
        <v>15119</v>
      </c>
      <c r="BD17" t="s">
        <v>114</v>
      </c>
      <c r="BF17" t="s">
        <v>115</v>
      </c>
      <c r="BG17" t="s">
        <v>116</v>
      </c>
      <c r="BM17" t="s">
        <v>117</v>
      </c>
      <c r="BN17">
        <v>744799</v>
      </c>
      <c r="BO17">
        <v>3462580065</v>
      </c>
      <c r="BP17">
        <v>3462580065</v>
      </c>
      <c r="BQ17">
        <v>516292</v>
      </c>
      <c r="BR17" s="34" t="s">
        <v>19979</v>
      </c>
      <c r="BX17" t="s">
        <v>19980</v>
      </c>
      <c r="CA17" t="s">
        <v>19981</v>
      </c>
      <c r="CB17" t="s">
        <v>19982</v>
      </c>
      <c r="CD17">
        <v>1</v>
      </c>
      <c r="CF17" t="s">
        <v>118</v>
      </c>
      <c r="CG17">
        <v>0</v>
      </c>
      <c r="CH17" t="s">
        <v>119</v>
      </c>
      <c r="CI17" t="s">
        <v>119</v>
      </c>
      <c r="CJ17" t="s">
        <v>120</v>
      </c>
      <c r="CM17" t="s">
        <v>121</v>
      </c>
      <c r="CP17" t="s">
        <v>869</v>
      </c>
      <c r="CR17">
        <f t="shared" si="0"/>
        <v>30</v>
      </c>
      <c r="CS17">
        <v>10</v>
      </c>
      <c r="CT17">
        <v>8</v>
      </c>
      <c r="CU17"/>
      <c r="CV17"/>
      <c r="CW17"/>
      <c r="CX17"/>
      <c r="CY17"/>
      <c r="CZ17"/>
      <c r="DA17"/>
      <c r="DB17"/>
      <c r="DC17"/>
      <c r="DD17"/>
    </row>
    <row r="18" spans="1:108" hidden="1">
      <c r="A18" t="s">
        <v>111</v>
      </c>
      <c r="B18" t="s">
        <v>19970</v>
      </c>
      <c r="C18">
        <v>514963</v>
      </c>
      <c r="D18" s="1">
        <v>45595</v>
      </c>
      <c r="E18" t="s">
        <v>20339</v>
      </c>
      <c r="F18" t="s">
        <v>3535</v>
      </c>
      <c r="G18" t="s">
        <v>1800</v>
      </c>
      <c r="H18" s="34" t="s">
        <v>19971</v>
      </c>
      <c r="I18" t="s">
        <v>19972</v>
      </c>
      <c r="J18">
        <v>5588981343510</v>
      </c>
      <c r="K18" t="s">
        <v>13</v>
      </c>
      <c r="L18" t="s">
        <v>6057</v>
      </c>
      <c r="M18">
        <v>5173531258323</v>
      </c>
      <c r="N18" t="s">
        <v>112</v>
      </c>
      <c r="O18" t="s">
        <v>19973</v>
      </c>
      <c r="P18" t="s">
        <v>19974</v>
      </c>
      <c r="Q18" s="34" t="s">
        <v>2605</v>
      </c>
      <c r="R18" t="s">
        <v>19975</v>
      </c>
      <c r="S18" t="s">
        <v>19976</v>
      </c>
      <c r="U18" t="s">
        <v>19977</v>
      </c>
      <c r="V18" t="s">
        <v>779</v>
      </c>
      <c r="W18" t="s">
        <v>780</v>
      </c>
      <c r="X18" t="s">
        <v>19283</v>
      </c>
      <c r="Y18" t="s">
        <v>2316</v>
      </c>
      <c r="Z18" t="s">
        <v>868</v>
      </c>
      <c r="AA18" t="s">
        <v>19978</v>
      </c>
      <c r="AB18" t="s">
        <v>773</v>
      </c>
      <c r="AC18" t="s">
        <v>774</v>
      </c>
      <c r="AF18" t="s">
        <v>125</v>
      </c>
      <c r="AG18">
        <v>2</v>
      </c>
      <c r="AH18">
        <v>100.56</v>
      </c>
      <c r="AI18">
        <v>1</v>
      </c>
      <c r="AJ18">
        <v>1110</v>
      </c>
      <c r="AK18" t="s">
        <v>788</v>
      </c>
      <c r="AL18">
        <v>1112</v>
      </c>
      <c r="AM18" t="s">
        <v>1252</v>
      </c>
      <c r="AN18">
        <v>21.9</v>
      </c>
      <c r="AO18" s="72">
        <v>7.66</v>
      </c>
      <c r="AP18" t="s">
        <v>15063</v>
      </c>
      <c r="AQ18" t="s">
        <v>1254</v>
      </c>
      <c r="AV18" t="s">
        <v>2285</v>
      </c>
      <c r="AW18">
        <v>0</v>
      </c>
      <c r="AX18" t="s">
        <v>18206</v>
      </c>
      <c r="AY18" t="s">
        <v>18207</v>
      </c>
      <c r="AZ18" t="s">
        <v>15119</v>
      </c>
      <c r="BD18" t="s">
        <v>114</v>
      </c>
      <c r="BF18" t="s">
        <v>115</v>
      </c>
      <c r="BG18" t="s">
        <v>116</v>
      </c>
      <c r="BM18" t="s">
        <v>117</v>
      </c>
      <c r="BN18">
        <v>744799</v>
      </c>
      <c r="BO18">
        <v>3462580065</v>
      </c>
      <c r="BP18">
        <v>3462580065</v>
      </c>
      <c r="BQ18">
        <v>516292</v>
      </c>
      <c r="BR18" s="34" t="s">
        <v>19979</v>
      </c>
      <c r="BX18" t="s">
        <v>19980</v>
      </c>
      <c r="CA18" t="s">
        <v>19981</v>
      </c>
      <c r="CB18" t="s">
        <v>19982</v>
      </c>
      <c r="CD18">
        <v>1</v>
      </c>
      <c r="CF18" t="s">
        <v>118</v>
      </c>
      <c r="CG18">
        <v>0</v>
      </c>
      <c r="CH18" t="s">
        <v>119</v>
      </c>
      <c r="CI18" t="s">
        <v>119</v>
      </c>
      <c r="CJ18" t="s">
        <v>120</v>
      </c>
      <c r="CM18" t="s">
        <v>121</v>
      </c>
      <c r="CP18" t="s">
        <v>869</v>
      </c>
      <c r="CR18">
        <f t="shared" si="0"/>
        <v>30</v>
      </c>
      <c r="CS18">
        <v>10</v>
      </c>
      <c r="CT18">
        <v>8</v>
      </c>
      <c r="CU18"/>
      <c r="CV18"/>
      <c r="CW18"/>
      <c r="CX18"/>
      <c r="CY18"/>
      <c r="CZ18"/>
      <c r="DA18"/>
      <c r="DB18"/>
      <c r="DC18"/>
      <c r="DD18"/>
    </row>
    <row r="19" spans="1:108" hidden="1">
      <c r="A19" t="s">
        <v>111</v>
      </c>
      <c r="B19" t="s">
        <v>19970</v>
      </c>
      <c r="C19">
        <v>514963</v>
      </c>
      <c r="D19" s="1">
        <v>45595</v>
      </c>
      <c r="E19" t="s">
        <v>20339</v>
      </c>
      <c r="F19" t="s">
        <v>3535</v>
      </c>
      <c r="G19" t="s">
        <v>1800</v>
      </c>
      <c r="H19" s="34" t="s">
        <v>19971</v>
      </c>
      <c r="I19" t="s">
        <v>19972</v>
      </c>
      <c r="J19">
        <v>5588981343510</v>
      </c>
      <c r="K19" t="s">
        <v>13</v>
      </c>
      <c r="L19" t="s">
        <v>6057</v>
      </c>
      <c r="M19">
        <v>5173531258323</v>
      </c>
      <c r="N19" t="s">
        <v>112</v>
      </c>
      <c r="O19" t="s">
        <v>19973</v>
      </c>
      <c r="P19" t="s">
        <v>19974</v>
      </c>
      <c r="Q19" s="34" t="s">
        <v>2605</v>
      </c>
      <c r="R19" t="s">
        <v>19975</v>
      </c>
      <c r="S19" t="s">
        <v>19976</v>
      </c>
      <c r="U19" t="s">
        <v>19977</v>
      </c>
      <c r="V19" t="s">
        <v>779</v>
      </c>
      <c r="W19" t="s">
        <v>780</v>
      </c>
      <c r="X19" t="s">
        <v>19283</v>
      </c>
      <c r="Y19" t="s">
        <v>2316</v>
      </c>
      <c r="Z19" t="s">
        <v>868</v>
      </c>
      <c r="AA19" t="s">
        <v>19978</v>
      </c>
      <c r="AB19" t="s">
        <v>773</v>
      </c>
      <c r="AC19" t="s">
        <v>774</v>
      </c>
      <c r="AF19" t="s">
        <v>125</v>
      </c>
      <c r="AG19">
        <v>2</v>
      </c>
      <c r="AH19">
        <v>100.56</v>
      </c>
      <c r="AI19">
        <v>2</v>
      </c>
      <c r="AJ19">
        <v>1111</v>
      </c>
      <c r="AK19" t="s">
        <v>788</v>
      </c>
      <c r="AL19">
        <v>1110</v>
      </c>
      <c r="AM19" t="s">
        <v>1256</v>
      </c>
      <c r="AN19">
        <v>21.9</v>
      </c>
      <c r="AO19" s="72">
        <v>7.66</v>
      </c>
      <c r="AP19" t="s">
        <v>15064</v>
      </c>
      <c r="AQ19" t="s">
        <v>1257</v>
      </c>
      <c r="AV19" t="s">
        <v>17938</v>
      </c>
      <c r="AW19">
        <v>0</v>
      </c>
      <c r="AX19" t="s">
        <v>18206</v>
      </c>
      <c r="AY19" t="s">
        <v>18207</v>
      </c>
      <c r="AZ19" t="s">
        <v>15119</v>
      </c>
      <c r="BD19" t="s">
        <v>114</v>
      </c>
      <c r="BF19" t="s">
        <v>115</v>
      </c>
      <c r="BG19" t="s">
        <v>116</v>
      </c>
      <c r="BM19" t="s">
        <v>117</v>
      </c>
      <c r="BN19">
        <v>744799</v>
      </c>
      <c r="BO19">
        <v>3462580065</v>
      </c>
      <c r="BP19">
        <v>3462580065</v>
      </c>
      <c r="BQ19">
        <v>516292</v>
      </c>
      <c r="BR19" s="34" t="s">
        <v>19979</v>
      </c>
      <c r="BX19" t="s">
        <v>19980</v>
      </c>
      <c r="CA19" t="s">
        <v>19981</v>
      </c>
      <c r="CB19" t="s">
        <v>19982</v>
      </c>
      <c r="CD19">
        <v>1</v>
      </c>
      <c r="CF19" t="s">
        <v>118</v>
      </c>
      <c r="CG19">
        <v>0</v>
      </c>
      <c r="CH19" t="s">
        <v>119</v>
      </c>
      <c r="CI19" t="s">
        <v>119</v>
      </c>
      <c r="CJ19" t="s">
        <v>120</v>
      </c>
      <c r="CM19" t="s">
        <v>121</v>
      </c>
      <c r="CP19" t="s">
        <v>869</v>
      </c>
      <c r="CR19">
        <f t="shared" si="0"/>
        <v>30</v>
      </c>
      <c r="CS19">
        <v>10</v>
      </c>
      <c r="CT19">
        <v>8</v>
      </c>
      <c r="CU19"/>
      <c r="CV19"/>
      <c r="CW19"/>
      <c r="CX19"/>
      <c r="CY19"/>
      <c r="CZ19"/>
      <c r="DA19"/>
      <c r="DB19"/>
      <c r="DC19"/>
      <c r="DD19"/>
    </row>
    <row r="20" spans="1:108" hidden="1">
      <c r="A20" t="s">
        <v>111</v>
      </c>
      <c r="B20" t="s">
        <v>19970</v>
      </c>
      <c r="C20">
        <v>514963</v>
      </c>
      <c r="D20" s="1">
        <v>45595</v>
      </c>
      <c r="E20" t="s">
        <v>20339</v>
      </c>
      <c r="F20" t="s">
        <v>3535</v>
      </c>
      <c r="G20" t="s">
        <v>1800</v>
      </c>
      <c r="H20" s="34" t="s">
        <v>19971</v>
      </c>
      <c r="I20" t="s">
        <v>19972</v>
      </c>
      <c r="J20">
        <v>5588981343510</v>
      </c>
      <c r="K20" t="s">
        <v>13</v>
      </c>
      <c r="L20" t="s">
        <v>6057</v>
      </c>
      <c r="M20">
        <v>5173531258323</v>
      </c>
      <c r="N20" t="s">
        <v>112</v>
      </c>
      <c r="O20" t="s">
        <v>19973</v>
      </c>
      <c r="P20" t="s">
        <v>19974</v>
      </c>
      <c r="Q20" s="34" t="s">
        <v>2605</v>
      </c>
      <c r="R20" t="s">
        <v>19975</v>
      </c>
      <c r="S20" t="s">
        <v>19976</v>
      </c>
      <c r="U20" t="s">
        <v>19977</v>
      </c>
      <c r="V20" t="s">
        <v>779</v>
      </c>
      <c r="W20" t="s">
        <v>780</v>
      </c>
      <c r="X20" t="s">
        <v>19283</v>
      </c>
      <c r="Y20" t="s">
        <v>2316</v>
      </c>
      <c r="Z20" t="s">
        <v>868</v>
      </c>
      <c r="AA20" t="s">
        <v>19978</v>
      </c>
      <c r="AB20" t="s">
        <v>773</v>
      </c>
      <c r="AC20" t="s">
        <v>774</v>
      </c>
      <c r="AF20" t="s">
        <v>125</v>
      </c>
      <c r="AG20">
        <v>2</v>
      </c>
      <c r="AH20">
        <v>100.56</v>
      </c>
      <c r="AI20">
        <v>1</v>
      </c>
      <c r="AJ20">
        <v>61030</v>
      </c>
      <c r="AK20" t="s">
        <v>1598</v>
      </c>
      <c r="AL20">
        <v>61030</v>
      </c>
      <c r="AM20" t="s">
        <v>2980</v>
      </c>
      <c r="AN20">
        <v>99.9</v>
      </c>
      <c r="AO20" s="72">
        <v>34.96</v>
      </c>
      <c r="AP20" t="s">
        <v>15116</v>
      </c>
      <c r="AQ20" t="s">
        <v>2981</v>
      </c>
      <c r="AV20" t="s">
        <v>19983</v>
      </c>
      <c r="AW20">
        <v>0</v>
      </c>
      <c r="AX20" t="s">
        <v>18206</v>
      </c>
      <c r="AY20" t="s">
        <v>18207</v>
      </c>
      <c r="AZ20" t="s">
        <v>15119</v>
      </c>
      <c r="BD20" t="s">
        <v>114</v>
      </c>
      <c r="BF20" t="s">
        <v>115</v>
      </c>
      <c r="BG20" t="s">
        <v>116</v>
      </c>
      <c r="BM20" t="s">
        <v>117</v>
      </c>
      <c r="BN20">
        <v>744799</v>
      </c>
      <c r="BO20">
        <v>3462580065</v>
      </c>
      <c r="BP20">
        <v>3462580065</v>
      </c>
      <c r="BQ20">
        <v>516292</v>
      </c>
      <c r="BR20" s="34" t="s">
        <v>19979</v>
      </c>
      <c r="BX20" t="s">
        <v>19980</v>
      </c>
      <c r="CA20" t="s">
        <v>19981</v>
      </c>
      <c r="CB20" t="s">
        <v>19982</v>
      </c>
      <c r="CD20">
        <v>1</v>
      </c>
      <c r="CF20" t="s">
        <v>118</v>
      </c>
      <c r="CG20">
        <v>0</v>
      </c>
      <c r="CH20" t="s">
        <v>119</v>
      </c>
      <c r="CI20" t="s">
        <v>119</v>
      </c>
      <c r="CJ20" t="s">
        <v>120</v>
      </c>
      <c r="CM20" t="s">
        <v>121</v>
      </c>
      <c r="CP20" t="s">
        <v>869</v>
      </c>
      <c r="CR20">
        <f t="shared" si="0"/>
        <v>30</v>
      </c>
      <c r="CS20">
        <v>10</v>
      </c>
      <c r="CT20">
        <v>8</v>
      </c>
      <c r="CU20"/>
      <c r="CV20"/>
      <c r="CW20"/>
      <c r="CX20"/>
      <c r="CY20"/>
      <c r="CZ20"/>
      <c r="DA20"/>
      <c r="DB20"/>
      <c r="DC20"/>
      <c r="DD20"/>
    </row>
    <row r="21" spans="1:108" hidden="1">
      <c r="A21" t="s">
        <v>111</v>
      </c>
      <c r="B21" t="s">
        <v>19970</v>
      </c>
      <c r="C21">
        <v>514963</v>
      </c>
      <c r="D21" s="1">
        <v>45595</v>
      </c>
      <c r="E21" t="s">
        <v>20339</v>
      </c>
      <c r="F21" t="s">
        <v>3535</v>
      </c>
      <c r="G21" t="s">
        <v>1800</v>
      </c>
      <c r="H21" s="34" t="s">
        <v>19971</v>
      </c>
      <c r="I21" t="s">
        <v>19972</v>
      </c>
      <c r="J21">
        <v>5588981343510</v>
      </c>
      <c r="K21" t="s">
        <v>13</v>
      </c>
      <c r="L21" t="s">
        <v>6057</v>
      </c>
      <c r="M21">
        <v>5173531258323</v>
      </c>
      <c r="N21" t="s">
        <v>112</v>
      </c>
      <c r="O21" t="s">
        <v>19973</v>
      </c>
      <c r="P21" t="s">
        <v>19974</v>
      </c>
      <c r="Q21" s="34" t="s">
        <v>2605</v>
      </c>
      <c r="R21" t="s">
        <v>19975</v>
      </c>
      <c r="S21" t="s">
        <v>19976</v>
      </c>
      <c r="U21" t="s">
        <v>19977</v>
      </c>
      <c r="V21" t="s">
        <v>779</v>
      </c>
      <c r="W21" t="s">
        <v>780</v>
      </c>
      <c r="X21" t="s">
        <v>19283</v>
      </c>
      <c r="Y21" t="s">
        <v>2316</v>
      </c>
      <c r="Z21" t="s">
        <v>868</v>
      </c>
      <c r="AA21" t="s">
        <v>19978</v>
      </c>
      <c r="AB21" t="s">
        <v>773</v>
      </c>
      <c r="AC21" t="s">
        <v>774</v>
      </c>
      <c r="AF21" t="s">
        <v>125</v>
      </c>
      <c r="AG21">
        <v>2</v>
      </c>
      <c r="AH21">
        <v>100.56</v>
      </c>
      <c r="AI21">
        <v>1</v>
      </c>
      <c r="AJ21">
        <v>61010</v>
      </c>
      <c r="AK21" t="s">
        <v>1598</v>
      </c>
      <c r="AL21">
        <v>61010</v>
      </c>
      <c r="AM21" t="s">
        <v>1599</v>
      </c>
      <c r="AN21">
        <v>99.9</v>
      </c>
      <c r="AO21" s="72">
        <v>34.96</v>
      </c>
      <c r="AP21" t="s">
        <v>15116</v>
      </c>
      <c r="AQ21" t="s">
        <v>1602</v>
      </c>
      <c r="AV21" t="s">
        <v>19983</v>
      </c>
      <c r="AW21">
        <v>0</v>
      </c>
      <c r="AX21" t="s">
        <v>18206</v>
      </c>
      <c r="AY21" t="s">
        <v>18207</v>
      </c>
      <c r="AZ21" t="s">
        <v>15119</v>
      </c>
      <c r="BD21" t="s">
        <v>114</v>
      </c>
      <c r="BF21" t="s">
        <v>115</v>
      </c>
      <c r="BG21" t="s">
        <v>116</v>
      </c>
      <c r="BM21" t="s">
        <v>117</v>
      </c>
      <c r="BN21">
        <v>744799</v>
      </c>
      <c r="BO21">
        <v>3462580065</v>
      </c>
      <c r="BP21">
        <v>3462580065</v>
      </c>
      <c r="BQ21">
        <v>516292</v>
      </c>
      <c r="BR21" s="34" t="s">
        <v>19979</v>
      </c>
      <c r="BX21" t="s">
        <v>19980</v>
      </c>
      <c r="CA21" t="s">
        <v>19981</v>
      </c>
      <c r="CB21" t="s">
        <v>19982</v>
      </c>
      <c r="CD21">
        <v>1</v>
      </c>
      <c r="CF21" t="s">
        <v>118</v>
      </c>
      <c r="CG21">
        <v>0</v>
      </c>
      <c r="CH21" t="s">
        <v>119</v>
      </c>
      <c r="CI21" t="s">
        <v>119</v>
      </c>
      <c r="CJ21" t="s">
        <v>120</v>
      </c>
      <c r="CM21" t="s">
        <v>121</v>
      </c>
      <c r="CP21" t="s">
        <v>869</v>
      </c>
      <c r="CR21">
        <f t="shared" si="0"/>
        <v>30</v>
      </c>
      <c r="CS21">
        <v>10</v>
      </c>
      <c r="CT21">
        <v>8</v>
      </c>
      <c r="CU21"/>
      <c r="CV21"/>
      <c r="CW21"/>
      <c r="CX21"/>
      <c r="CY21"/>
      <c r="CZ21"/>
      <c r="DA21"/>
      <c r="DB21"/>
      <c r="DC21"/>
      <c r="DD21"/>
    </row>
    <row r="22" spans="1:108" hidden="1">
      <c r="A22" t="s">
        <v>111</v>
      </c>
      <c r="B22" t="s">
        <v>19984</v>
      </c>
      <c r="C22">
        <v>514949</v>
      </c>
      <c r="D22" s="1">
        <v>45595</v>
      </c>
      <c r="E22" t="s">
        <v>20340</v>
      </c>
      <c r="F22" t="s">
        <v>4986</v>
      </c>
      <c r="G22" t="s">
        <v>3961</v>
      </c>
      <c r="H22">
        <v>90949161772</v>
      </c>
      <c r="I22" t="s">
        <v>19985</v>
      </c>
      <c r="J22">
        <v>5524992633314</v>
      </c>
      <c r="K22" t="s">
        <v>5</v>
      </c>
      <c r="L22" t="s">
        <v>19986</v>
      </c>
      <c r="M22">
        <v>5177203657803</v>
      </c>
      <c r="N22" t="s">
        <v>112</v>
      </c>
      <c r="O22" t="s">
        <v>19987</v>
      </c>
      <c r="P22" t="s">
        <v>19988</v>
      </c>
      <c r="Q22">
        <v>71</v>
      </c>
      <c r="R22" t="s">
        <v>19989</v>
      </c>
      <c r="S22" t="s">
        <v>19990</v>
      </c>
      <c r="U22" t="s">
        <v>19991</v>
      </c>
      <c r="V22" t="s">
        <v>122</v>
      </c>
      <c r="W22" t="s">
        <v>123</v>
      </c>
      <c r="X22" t="s">
        <v>19992</v>
      </c>
      <c r="Y22" t="s">
        <v>1312</v>
      </c>
      <c r="Z22" t="s">
        <v>868</v>
      </c>
      <c r="AA22" t="s">
        <v>19993</v>
      </c>
      <c r="AB22" t="s">
        <v>844</v>
      </c>
      <c r="AC22" t="s">
        <v>791</v>
      </c>
      <c r="AD22" t="s">
        <v>1338</v>
      </c>
      <c r="AF22" t="s">
        <v>786</v>
      </c>
      <c r="AG22">
        <v>2</v>
      </c>
      <c r="AH22">
        <v>199.7</v>
      </c>
      <c r="AI22">
        <v>1</v>
      </c>
      <c r="AJ22">
        <v>143121</v>
      </c>
      <c r="AK22" t="s">
        <v>1221</v>
      </c>
      <c r="AL22">
        <v>1622</v>
      </c>
      <c r="AM22" t="s">
        <v>2868</v>
      </c>
      <c r="AN22">
        <v>69.8</v>
      </c>
      <c r="AO22" s="72">
        <v>69.8</v>
      </c>
      <c r="AP22" t="s">
        <v>1451</v>
      </c>
      <c r="AQ22" t="s">
        <v>2870</v>
      </c>
      <c r="AV22" t="s">
        <v>19995</v>
      </c>
      <c r="AW22">
        <v>0</v>
      </c>
      <c r="AX22" t="s">
        <v>19994</v>
      </c>
      <c r="AY22">
        <v>0</v>
      </c>
      <c r="AZ22" t="s">
        <v>2303</v>
      </c>
      <c r="BD22" t="s">
        <v>114</v>
      </c>
      <c r="BF22" t="s">
        <v>115</v>
      </c>
      <c r="BG22" t="s">
        <v>116</v>
      </c>
      <c r="BM22" t="s">
        <v>117</v>
      </c>
      <c r="BN22">
        <v>683944</v>
      </c>
      <c r="BO22">
        <v>3461007687</v>
      </c>
      <c r="BP22">
        <v>3461007687</v>
      </c>
      <c r="BQ22">
        <v>406669</v>
      </c>
      <c r="BR22">
        <v>2528</v>
      </c>
      <c r="BX22" t="s">
        <v>19996</v>
      </c>
      <c r="CA22" t="s">
        <v>19997</v>
      </c>
      <c r="CB22" t="s">
        <v>19998</v>
      </c>
      <c r="CD22">
        <v>1</v>
      </c>
      <c r="CF22" t="s">
        <v>118</v>
      </c>
      <c r="CG22">
        <v>0</v>
      </c>
      <c r="CH22" t="s">
        <v>119</v>
      </c>
      <c r="CI22" t="s">
        <v>119</v>
      </c>
      <c r="CJ22" t="s">
        <v>120</v>
      </c>
      <c r="CM22" t="s">
        <v>121</v>
      </c>
      <c r="CP22" t="s">
        <v>869</v>
      </c>
      <c r="CR22">
        <f t="shared" si="0"/>
        <v>30</v>
      </c>
      <c r="CS22">
        <v>10</v>
      </c>
      <c r="CT22">
        <v>8</v>
      </c>
      <c r="CU22"/>
      <c r="CV22"/>
      <c r="CW22"/>
      <c r="CX22"/>
      <c r="CY22"/>
      <c r="CZ22"/>
      <c r="DA22"/>
      <c r="DB22"/>
      <c r="DC22"/>
      <c r="DD22"/>
    </row>
    <row r="23" spans="1:108" hidden="1">
      <c r="A23" t="s">
        <v>111</v>
      </c>
      <c r="B23" t="s">
        <v>19984</v>
      </c>
      <c r="C23">
        <v>514949</v>
      </c>
      <c r="D23" s="1">
        <v>45595</v>
      </c>
      <c r="E23" t="s">
        <v>20340</v>
      </c>
      <c r="F23" t="s">
        <v>4986</v>
      </c>
      <c r="G23" t="s">
        <v>3961</v>
      </c>
      <c r="H23">
        <v>90949161772</v>
      </c>
      <c r="I23" t="s">
        <v>19985</v>
      </c>
      <c r="J23">
        <v>5524992633314</v>
      </c>
      <c r="K23" t="s">
        <v>5</v>
      </c>
      <c r="L23" t="s">
        <v>19986</v>
      </c>
      <c r="M23">
        <v>5177203657803</v>
      </c>
      <c r="N23" t="s">
        <v>112</v>
      </c>
      <c r="O23" t="s">
        <v>19987</v>
      </c>
      <c r="P23" t="s">
        <v>19988</v>
      </c>
      <c r="Q23">
        <v>71</v>
      </c>
      <c r="R23" t="s">
        <v>19989</v>
      </c>
      <c r="S23" t="s">
        <v>19990</v>
      </c>
      <c r="U23" t="s">
        <v>19991</v>
      </c>
      <c r="V23" t="s">
        <v>122</v>
      </c>
      <c r="W23" t="s">
        <v>123</v>
      </c>
      <c r="X23" t="s">
        <v>19992</v>
      </c>
      <c r="Y23" t="s">
        <v>1312</v>
      </c>
      <c r="Z23" t="s">
        <v>868</v>
      </c>
      <c r="AA23" t="s">
        <v>19993</v>
      </c>
      <c r="AB23" t="s">
        <v>844</v>
      </c>
      <c r="AC23" t="s">
        <v>791</v>
      </c>
      <c r="AD23" t="s">
        <v>1338</v>
      </c>
      <c r="AF23" t="s">
        <v>786</v>
      </c>
      <c r="AG23">
        <v>2</v>
      </c>
      <c r="AH23">
        <v>199.7</v>
      </c>
      <c r="AI23">
        <v>1</v>
      </c>
      <c r="AJ23">
        <v>143028</v>
      </c>
      <c r="AK23" t="s">
        <v>781</v>
      </c>
      <c r="AL23">
        <v>8700</v>
      </c>
      <c r="AM23" t="s">
        <v>2390</v>
      </c>
      <c r="AN23">
        <v>129.9</v>
      </c>
      <c r="AO23" s="72">
        <v>129.9</v>
      </c>
      <c r="AP23" t="s">
        <v>796</v>
      </c>
      <c r="AQ23" t="s">
        <v>2391</v>
      </c>
      <c r="AV23" t="s">
        <v>15156</v>
      </c>
      <c r="AW23">
        <v>0</v>
      </c>
      <c r="AX23" t="s">
        <v>19994</v>
      </c>
      <c r="AY23">
        <v>0</v>
      </c>
      <c r="AZ23" t="s">
        <v>2303</v>
      </c>
      <c r="BD23" t="s">
        <v>114</v>
      </c>
      <c r="BF23" t="s">
        <v>115</v>
      </c>
      <c r="BG23" t="s">
        <v>116</v>
      </c>
      <c r="BM23" t="s">
        <v>117</v>
      </c>
      <c r="BN23">
        <v>683944</v>
      </c>
      <c r="BO23">
        <v>3461007687</v>
      </c>
      <c r="BP23">
        <v>3461007687</v>
      </c>
      <c r="BQ23">
        <v>406669</v>
      </c>
      <c r="BR23">
        <v>2528</v>
      </c>
      <c r="BX23" t="s">
        <v>19996</v>
      </c>
      <c r="CA23" t="s">
        <v>19997</v>
      </c>
      <c r="CB23" t="s">
        <v>19998</v>
      </c>
      <c r="CD23">
        <v>1</v>
      </c>
      <c r="CF23" t="s">
        <v>118</v>
      </c>
      <c r="CG23">
        <v>0</v>
      </c>
      <c r="CH23" t="s">
        <v>119</v>
      </c>
      <c r="CI23" t="s">
        <v>119</v>
      </c>
      <c r="CJ23" t="s">
        <v>120</v>
      </c>
      <c r="CM23" t="s">
        <v>121</v>
      </c>
      <c r="CP23" t="s">
        <v>869</v>
      </c>
      <c r="CR23">
        <f t="shared" si="0"/>
        <v>30</v>
      </c>
      <c r="CS23">
        <v>10</v>
      </c>
      <c r="CT23">
        <v>8</v>
      </c>
      <c r="CU23"/>
      <c r="CV23"/>
      <c r="CW23"/>
      <c r="CX23"/>
      <c r="CY23"/>
      <c r="CZ23"/>
      <c r="DA23"/>
      <c r="DB23"/>
      <c r="DC23"/>
      <c r="DD23"/>
    </row>
    <row r="24" spans="1:108" hidden="1">
      <c r="A24" t="s">
        <v>111</v>
      </c>
      <c r="B24" t="s">
        <v>19999</v>
      </c>
      <c r="C24">
        <v>514947</v>
      </c>
      <c r="D24" s="1">
        <v>45595</v>
      </c>
      <c r="E24" t="s">
        <v>20341</v>
      </c>
      <c r="F24" t="s">
        <v>20000</v>
      </c>
      <c r="G24" t="s">
        <v>20001</v>
      </c>
      <c r="H24">
        <v>88469549987</v>
      </c>
      <c r="I24" t="s">
        <v>20002</v>
      </c>
      <c r="J24">
        <v>5548988009110</v>
      </c>
      <c r="K24" t="s">
        <v>11</v>
      </c>
      <c r="L24" t="s">
        <v>3332</v>
      </c>
      <c r="M24">
        <v>5177500008732</v>
      </c>
      <c r="N24" t="s">
        <v>112</v>
      </c>
      <c r="O24" t="s">
        <v>20003</v>
      </c>
      <c r="P24" t="s">
        <v>20004</v>
      </c>
      <c r="Q24">
        <v>4940</v>
      </c>
      <c r="R24" t="s">
        <v>20005</v>
      </c>
      <c r="S24" t="s">
        <v>20006</v>
      </c>
      <c r="U24" t="s">
        <v>20007</v>
      </c>
      <c r="V24" t="s">
        <v>122</v>
      </c>
      <c r="W24" t="s">
        <v>772</v>
      </c>
      <c r="X24" t="s">
        <v>20008</v>
      </c>
      <c r="Y24" t="s">
        <v>129</v>
      </c>
      <c r="Z24" t="s">
        <v>868</v>
      </c>
      <c r="AA24" t="s">
        <v>20009</v>
      </c>
      <c r="AF24" t="s">
        <v>125</v>
      </c>
      <c r="AG24">
        <v>5</v>
      </c>
      <c r="AH24">
        <v>129.9</v>
      </c>
      <c r="AI24">
        <v>1</v>
      </c>
      <c r="AJ24">
        <v>143028</v>
      </c>
      <c r="AK24" t="s">
        <v>781</v>
      </c>
      <c r="AL24">
        <v>8700</v>
      </c>
      <c r="AM24" t="s">
        <v>2390</v>
      </c>
      <c r="AN24">
        <v>129.9</v>
      </c>
      <c r="AO24" s="72">
        <v>129.9</v>
      </c>
      <c r="AP24" t="s">
        <v>796</v>
      </c>
      <c r="AQ24" t="s">
        <v>2391</v>
      </c>
      <c r="AV24" t="s">
        <v>20010</v>
      </c>
      <c r="AW24">
        <v>0</v>
      </c>
      <c r="AX24" t="s">
        <v>796</v>
      </c>
      <c r="AY24">
        <v>0</v>
      </c>
      <c r="AZ24" t="s">
        <v>2303</v>
      </c>
      <c r="BD24" t="s">
        <v>114</v>
      </c>
      <c r="BF24" t="s">
        <v>115</v>
      </c>
      <c r="BG24" t="s">
        <v>116</v>
      </c>
      <c r="BM24" t="s">
        <v>117</v>
      </c>
      <c r="BN24">
        <v>647410</v>
      </c>
      <c r="BO24">
        <v>3460994790</v>
      </c>
      <c r="BP24">
        <v>3460994790</v>
      </c>
      <c r="BQ24">
        <v>550209</v>
      </c>
      <c r="BR24">
        <v>6791</v>
      </c>
      <c r="BX24" t="s">
        <v>20011</v>
      </c>
      <c r="CA24" t="s">
        <v>20012</v>
      </c>
      <c r="CB24" t="s">
        <v>20013</v>
      </c>
      <c r="CD24">
        <v>1</v>
      </c>
      <c r="CF24" t="s">
        <v>118</v>
      </c>
      <c r="CG24">
        <v>0</v>
      </c>
      <c r="CH24" t="s">
        <v>119</v>
      </c>
      <c r="CI24" t="s">
        <v>119</v>
      </c>
      <c r="CJ24" t="s">
        <v>120</v>
      </c>
      <c r="CM24" t="s">
        <v>121</v>
      </c>
      <c r="CP24" t="s">
        <v>869</v>
      </c>
      <c r="CR24">
        <f t="shared" si="0"/>
        <v>30</v>
      </c>
      <c r="CS24">
        <v>10</v>
      </c>
      <c r="CT24">
        <v>8</v>
      </c>
      <c r="CU24"/>
      <c r="CV24"/>
      <c r="CW24"/>
      <c r="CX24"/>
      <c r="CY24"/>
      <c r="CZ24"/>
      <c r="DA24"/>
      <c r="DB24"/>
      <c r="DC24"/>
      <c r="DD24"/>
    </row>
    <row r="25" spans="1:108" hidden="1">
      <c r="A25" t="s">
        <v>111</v>
      </c>
      <c r="B25" t="s">
        <v>20014</v>
      </c>
      <c r="C25">
        <v>514945</v>
      </c>
      <c r="D25" s="1">
        <v>45595</v>
      </c>
      <c r="E25" t="s">
        <v>20342</v>
      </c>
      <c r="F25" t="s">
        <v>20015</v>
      </c>
      <c r="G25" t="s">
        <v>20016</v>
      </c>
      <c r="H25" s="34" t="s">
        <v>20017</v>
      </c>
      <c r="I25" t="s">
        <v>20018</v>
      </c>
      <c r="J25">
        <v>5521964172879</v>
      </c>
      <c r="K25" t="s">
        <v>5</v>
      </c>
      <c r="L25" t="s">
        <v>1188</v>
      </c>
      <c r="M25">
        <v>5190732943113</v>
      </c>
      <c r="N25" t="s">
        <v>112</v>
      </c>
      <c r="O25" t="s">
        <v>20019</v>
      </c>
      <c r="P25" t="s">
        <v>20020</v>
      </c>
      <c r="Q25">
        <v>1314</v>
      </c>
      <c r="R25" t="s">
        <v>20021</v>
      </c>
      <c r="S25" t="s">
        <v>20022</v>
      </c>
      <c r="U25" t="s">
        <v>20023</v>
      </c>
      <c r="V25" t="s">
        <v>122</v>
      </c>
      <c r="W25" t="s">
        <v>123</v>
      </c>
      <c r="X25" t="s">
        <v>20024</v>
      </c>
      <c r="Y25" t="s">
        <v>129</v>
      </c>
      <c r="Z25" t="s">
        <v>868</v>
      </c>
      <c r="AA25" t="s">
        <v>20025</v>
      </c>
      <c r="AE25" t="s">
        <v>827</v>
      </c>
      <c r="AF25" t="s">
        <v>786</v>
      </c>
      <c r="AG25">
        <v>1</v>
      </c>
      <c r="AH25">
        <v>95.04</v>
      </c>
      <c r="AI25">
        <v>3</v>
      </c>
      <c r="AJ25">
        <v>1110</v>
      </c>
      <c r="AK25" t="s">
        <v>788</v>
      </c>
      <c r="AL25">
        <v>1112</v>
      </c>
      <c r="AM25" t="s">
        <v>1252</v>
      </c>
      <c r="AN25">
        <v>21.9</v>
      </c>
      <c r="AO25" s="72">
        <v>6.89</v>
      </c>
      <c r="AP25" t="s">
        <v>15353</v>
      </c>
      <c r="AQ25" t="s">
        <v>1254</v>
      </c>
      <c r="AV25" t="s">
        <v>16973</v>
      </c>
      <c r="AW25" t="s">
        <v>16973</v>
      </c>
      <c r="AX25" t="s">
        <v>20026</v>
      </c>
      <c r="AY25" t="s">
        <v>20027</v>
      </c>
      <c r="AZ25" t="s">
        <v>16905</v>
      </c>
      <c r="BD25" t="s">
        <v>114</v>
      </c>
      <c r="BF25" t="s">
        <v>115</v>
      </c>
      <c r="BG25" t="s">
        <v>116</v>
      </c>
      <c r="BM25" t="s">
        <v>117</v>
      </c>
      <c r="BN25">
        <v>492975</v>
      </c>
      <c r="BO25">
        <v>3460893743</v>
      </c>
      <c r="BP25">
        <v>3460893743</v>
      </c>
      <c r="BQ25">
        <v>422061</v>
      </c>
      <c r="BR25">
        <v>8071</v>
      </c>
      <c r="BX25" t="s">
        <v>20028</v>
      </c>
      <c r="CA25" t="s">
        <v>20029</v>
      </c>
      <c r="CB25" t="s">
        <v>20030</v>
      </c>
      <c r="CD25">
        <v>1</v>
      </c>
      <c r="CF25" t="s">
        <v>118</v>
      </c>
      <c r="CG25">
        <v>0</v>
      </c>
      <c r="CH25" t="s">
        <v>119</v>
      </c>
      <c r="CI25" t="s">
        <v>119</v>
      </c>
      <c r="CJ25" t="s">
        <v>120</v>
      </c>
      <c r="CM25" t="s">
        <v>121</v>
      </c>
      <c r="CP25" t="s">
        <v>869</v>
      </c>
      <c r="CR25">
        <f t="shared" si="0"/>
        <v>30</v>
      </c>
      <c r="CS25">
        <v>10</v>
      </c>
      <c r="CT25">
        <v>8</v>
      </c>
      <c r="CU25"/>
      <c r="CV25"/>
      <c r="CW25"/>
      <c r="CX25"/>
      <c r="CY25"/>
      <c r="CZ25"/>
      <c r="DA25"/>
      <c r="DB25"/>
      <c r="DC25"/>
      <c r="DD25"/>
    </row>
    <row r="26" spans="1:108" hidden="1">
      <c r="A26" t="s">
        <v>111</v>
      </c>
      <c r="B26" t="s">
        <v>20014</v>
      </c>
      <c r="C26">
        <v>514945</v>
      </c>
      <c r="D26" s="1">
        <v>45595</v>
      </c>
      <c r="E26" t="s">
        <v>20342</v>
      </c>
      <c r="F26" t="s">
        <v>20015</v>
      </c>
      <c r="G26" t="s">
        <v>20016</v>
      </c>
      <c r="H26" s="34" t="s">
        <v>20017</v>
      </c>
      <c r="I26" t="s">
        <v>20018</v>
      </c>
      <c r="J26">
        <v>5521964172879</v>
      </c>
      <c r="K26" t="s">
        <v>5</v>
      </c>
      <c r="L26" t="s">
        <v>1188</v>
      </c>
      <c r="M26">
        <v>5190732943113</v>
      </c>
      <c r="N26" t="s">
        <v>112</v>
      </c>
      <c r="O26" t="s">
        <v>20019</v>
      </c>
      <c r="P26" t="s">
        <v>20020</v>
      </c>
      <c r="Q26">
        <v>1314</v>
      </c>
      <c r="R26" t="s">
        <v>20021</v>
      </c>
      <c r="S26" t="s">
        <v>20022</v>
      </c>
      <c r="U26" t="s">
        <v>20023</v>
      </c>
      <c r="V26" t="s">
        <v>122</v>
      </c>
      <c r="W26" t="s">
        <v>123</v>
      </c>
      <c r="X26" t="s">
        <v>20024</v>
      </c>
      <c r="Y26" t="s">
        <v>129</v>
      </c>
      <c r="Z26" t="s">
        <v>868</v>
      </c>
      <c r="AA26" t="s">
        <v>20025</v>
      </c>
      <c r="AE26" t="s">
        <v>827</v>
      </c>
      <c r="AF26" t="s">
        <v>786</v>
      </c>
      <c r="AG26">
        <v>1</v>
      </c>
      <c r="AH26">
        <v>95.04</v>
      </c>
      <c r="AI26">
        <v>3</v>
      </c>
      <c r="AJ26">
        <v>1006</v>
      </c>
      <c r="AK26" t="s">
        <v>788</v>
      </c>
      <c r="AL26">
        <v>1111</v>
      </c>
      <c r="AM26" t="s">
        <v>789</v>
      </c>
      <c r="AN26">
        <v>21.9</v>
      </c>
      <c r="AO26" s="72">
        <v>6.89</v>
      </c>
      <c r="AP26" t="s">
        <v>15353</v>
      </c>
      <c r="AQ26" t="s">
        <v>790</v>
      </c>
      <c r="AV26" t="s">
        <v>16973</v>
      </c>
      <c r="AW26" t="s">
        <v>16973</v>
      </c>
      <c r="AX26" t="s">
        <v>20026</v>
      </c>
      <c r="AY26" t="s">
        <v>20027</v>
      </c>
      <c r="AZ26" t="s">
        <v>16905</v>
      </c>
      <c r="BD26" t="s">
        <v>114</v>
      </c>
      <c r="BF26" t="s">
        <v>115</v>
      </c>
      <c r="BG26" t="s">
        <v>116</v>
      </c>
      <c r="BM26" t="s">
        <v>117</v>
      </c>
      <c r="BN26">
        <v>492975</v>
      </c>
      <c r="BO26">
        <v>3460893743</v>
      </c>
      <c r="BP26">
        <v>3460893743</v>
      </c>
      <c r="BQ26">
        <v>422061</v>
      </c>
      <c r="BR26">
        <v>8071</v>
      </c>
      <c r="BX26" t="s">
        <v>20028</v>
      </c>
      <c r="CA26" t="s">
        <v>20029</v>
      </c>
      <c r="CB26" t="s">
        <v>20030</v>
      </c>
      <c r="CD26">
        <v>1</v>
      </c>
      <c r="CF26" t="s">
        <v>118</v>
      </c>
      <c r="CG26">
        <v>0</v>
      </c>
      <c r="CH26" t="s">
        <v>119</v>
      </c>
      <c r="CI26" t="s">
        <v>119</v>
      </c>
      <c r="CJ26" t="s">
        <v>120</v>
      </c>
      <c r="CM26" t="s">
        <v>121</v>
      </c>
      <c r="CP26" t="s">
        <v>869</v>
      </c>
      <c r="CR26">
        <f t="shared" si="0"/>
        <v>30</v>
      </c>
      <c r="CS26">
        <v>10</v>
      </c>
      <c r="CT26">
        <v>8</v>
      </c>
      <c r="CU26"/>
      <c r="CV26"/>
      <c r="CW26"/>
      <c r="CX26"/>
      <c r="CY26"/>
      <c r="CZ26"/>
      <c r="DA26"/>
      <c r="DB26"/>
      <c r="DC26"/>
      <c r="DD26"/>
    </row>
    <row r="27" spans="1:108" hidden="1">
      <c r="A27" t="s">
        <v>111</v>
      </c>
      <c r="B27" t="s">
        <v>20014</v>
      </c>
      <c r="C27">
        <v>514945</v>
      </c>
      <c r="D27" s="1">
        <v>45595</v>
      </c>
      <c r="E27" t="s">
        <v>20342</v>
      </c>
      <c r="F27" t="s">
        <v>20015</v>
      </c>
      <c r="G27" t="s">
        <v>20016</v>
      </c>
      <c r="H27" s="34" t="s">
        <v>20017</v>
      </c>
      <c r="I27" t="s">
        <v>20018</v>
      </c>
      <c r="J27">
        <v>5521964172879</v>
      </c>
      <c r="K27" t="s">
        <v>5</v>
      </c>
      <c r="L27" t="s">
        <v>1188</v>
      </c>
      <c r="M27">
        <v>5190732943113</v>
      </c>
      <c r="N27" t="s">
        <v>112</v>
      </c>
      <c r="O27" t="s">
        <v>20019</v>
      </c>
      <c r="P27" t="s">
        <v>20020</v>
      </c>
      <c r="Q27">
        <v>1314</v>
      </c>
      <c r="R27" t="s">
        <v>20021</v>
      </c>
      <c r="S27" t="s">
        <v>20022</v>
      </c>
      <c r="U27" t="s">
        <v>20023</v>
      </c>
      <c r="V27" t="s">
        <v>122</v>
      </c>
      <c r="W27" t="s">
        <v>123</v>
      </c>
      <c r="X27" t="s">
        <v>20024</v>
      </c>
      <c r="Y27" t="s">
        <v>129</v>
      </c>
      <c r="Z27" t="s">
        <v>868</v>
      </c>
      <c r="AA27" t="s">
        <v>20025</v>
      </c>
      <c r="AE27" t="s">
        <v>827</v>
      </c>
      <c r="AF27" t="s">
        <v>786</v>
      </c>
      <c r="AG27">
        <v>1</v>
      </c>
      <c r="AH27">
        <v>95.04</v>
      </c>
      <c r="AI27">
        <v>2</v>
      </c>
      <c r="AJ27">
        <v>1111</v>
      </c>
      <c r="AK27" t="s">
        <v>788</v>
      </c>
      <c r="AL27">
        <v>1110</v>
      </c>
      <c r="AM27" t="s">
        <v>1256</v>
      </c>
      <c r="AN27">
        <v>21.9</v>
      </c>
      <c r="AO27" s="72">
        <v>6.89</v>
      </c>
      <c r="AP27" t="s">
        <v>15881</v>
      </c>
      <c r="AQ27" t="s">
        <v>1257</v>
      </c>
      <c r="AV27" t="s">
        <v>20031</v>
      </c>
      <c r="AW27" t="s">
        <v>20031</v>
      </c>
      <c r="AX27" t="s">
        <v>20026</v>
      </c>
      <c r="AY27" t="s">
        <v>20027</v>
      </c>
      <c r="AZ27" t="s">
        <v>16905</v>
      </c>
      <c r="BD27" t="s">
        <v>114</v>
      </c>
      <c r="BF27" t="s">
        <v>115</v>
      </c>
      <c r="BG27" t="s">
        <v>116</v>
      </c>
      <c r="BM27" t="s">
        <v>117</v>
      </c>
      <c r="BN27">
        <v>492975</v>
      </c>
      <c r="BO27">
        <v>3460893743</v>
      </c>
      <c r="BP27">
        <v>3460893743</v>
      </c>
      <c r="BQ27">
        <v>422061</v>
      </c>
      <c r="BR27">
        <v>8071</v>
      </c>
      <c r="BX27" t="s">
        <v>20028</v>
      </c>
      <c r="CA27" t="s">
        <v>20029</v>
      </c>
      <c r="CB27" t="s">
        <v>20030</v>
      </c>
      <c r="CD27">
        <v>1</v>
      </c>
      <c r="CF27" t="s">
        <v>118</v>
      </c>
      <c r="CG27">
        <v>0</v>
      </c>
      <c r="CH27" t="s">
        <v>119</v>
      </c>
      <c r="CI27" t="s">
        <v>119</v>
      </c>
      <c r="CJ27" t="s">
        <v>120</v>
      </c>
      <c r="CM27" t="s">
        <v>121</v>
      </c>
      <c r="CP27" t="s">
        <v>869</v>
      </c>
      <c r="CR27">
        <f t="shared" si="0"/>
        <v>30</v>
      </c>
      <c r="CS27">
        <v>10</v>
      </c>
      <c r="CT27">
        <v>8</v>
      </c>
      <c r="CU27"/>
      <c r="CV27"/>
      <c r="CW27"/>
      <c r="CX27"/>
      <c r="CY27"/>
      <c r="CZ27"/>
      <c r="DA27"/>
      <c r="DB27"/>
      <c r="DC27"/>
      <c r="DD27"/>
    </row>
    <row r="28" spans="1:108" hidden="1">
      <c r="A28" t="s">
        <v>111</v>
      </c>
      <c r="B28" t="s">
        <v>20014</v>
      </c>
      <c r="C28">
        <v>514945</v>
      </c>
      <c r="D28" s="1">
        <v>45595</v>
      </c>
      <c r="E28" t="s">
        <v>20342</v>
      </c>
      <c r="F28" t="s">
        <v>20015</v>
      </c>
      <c r="G28" t="s">
        <v>20016</v>
      </c>
      <c r="H28" s="34" t="s">
        <v>20017</v>
      </c>
      <c r="I28" t="s">
        <v>20018</v>
      </c>
      <c r="J28">
        <v>5521964172879</v>
      </c>
      <c r="K28" t="s">
        <v>5</v>
      </c>
      <c r="L28" t="s">
        <v>1188</v>
      </c>
      <c r="M28">
        <v>5190732943113</v>
      </c>
      <c r="N28" t="s">
        <v>112</v>
      </c>
      <c r="O28" t="s">
        <v>20019</v>
      </c>
      <c r="P28" t="s">
        <v>20020</v>
      </c>
      <c r="Q28">
        <v>1314</v>
      </c>
      <c r="R28" t="s">
        <v>20021</v>
      </c>
      <c r="S28" t="s">
        <v>20022</v>
      </c>
      <c r="U28" t="s">
        <v>20023</v>
      </c>
      <c r="V28" t="s">
        <v>122</v>
      </c>
      <c r="W28" t="s">
        <v>123</v>
      </c>
      <c r="X28" t="s">
        <v>20024</v>
      </c>
      <c r="Y28" t="s">
        <v>129</v>
      </c>
      <c r="Z28" t="s">
        <v>868</v>
      </c>
      <c r="AA28" t="s">
        <v>20025</v>
      </c>
      <c r="AE28" t="s">
        <v>827</v>
      </c>
      <c r="AF28" t="s">
        <v>786</v>
      </c>
      <c r="AG28">
        <v>1</v>
      </c>
      <c r="AH28">
        <v>95.04</v>
      </c>
      <c r="AI28">
        <v>1</v>
      </c>
      <c r="AJ28">
        <v>2103</v>
      </c>
      <c r="AK28" t="s">
        <v>2344</v>
      </c>
      <c r="AL28">
        <v>2103</v>
      </c>
      <c r="AM28" t="s">
        <v>2345</v>
      </c>
      <c r="AN28">
        <v>59.9</v>
      </c>
      <c r="AO28" s="72">
        <v>18.86</v>
      </c>
      <c r="AP28" t="s">
        <v>15190</v>
      </c>
      <c r="AQ28" t="s">
        <v>2346</v>
      </c>
      <c r="AV28" t="s">
        <v>19969</v>
      </c>
      <c r="AW28" t="s">
        <v>19969</v>
      </c>
      <c r="AX28" t="s">
        <v>20026</v>
      </c>
      <c r="AY28" t="s">
        <v>20027</v>
      </c>
      <c r="AZ28" t="s">
        <v>16905</v>
      </c>
      <c r="BD28" t="s">
        <v>114</v>
      </c>
      <c r="BF28" t="s">
        <v>115</v>
      </c>
      <c r="BG28" t="s">
        <v>116</v>
      </c>
      <c r="BM28" t="s">
        <v>117</v>
      </c>
      <c r="BN28">
        <v>492975</v>
      </c>
      <c r="BO28">
        <v>3460893743</v>
      </c>
      <c r="BP28">
        <v>3460893743</v>
      </c>
      <c r="BQ28">
        <v>422061</v>
      </c>
      <c r="BR28">
        <v>8071</v>
      </c>
      <c r="BX28" t="s">
        <v>20028</v>
      </c>
      <c r="CA28" t="s">
        <v>20029</v>
      </c>
      <c r="CB28" t="s">
        <v>20030</v>
      </c>
      <c r="CD28">
        <v>1</v>
      </c>
      <c r="CF28" t="s">
        <v>118</v>
      </c>
      <c r="CG28">
        <v>0</v>
      </c>
      <c r="CH28" t="s">
        <v>119</v>
      </c>
      <c r="CI28" t="s">
        <v>119</v>
      </c>
      <c r="CJ28" t="s">
        <v>120</v>
      </c>
      <c r="CM28" t="s">
        <v>121</v>
      </c>
      <c r="CP28" t="s">
        <v>869</v>
      </c>
      <c r="CR28">
        <f t="shared" si="0"/>
        <v>30</v>
      </c>
      <c r="CS28">
        <v>10</v>
      </c>
      <c r="CT28">
        <v>8</v>
      </c>
      <c r="CU28"/>
      <c r="CV28"/>
      <c r="CW28"/>
      <c r="CX28"/>
      <c r="CY28"/>
      <c r="CZ28"/>
      <c r="DA28"/>
      <c r="DB28"/>
      <c r="DC28"/>
      <c r="DD28"/>
    </row>
    <row r="29" spans="1:108" hidden="1">
      <c r="A29" t="s">
        <v>111</v>
      </c>
      <c r="B29" t="s">
        <v>20032</v>
      </c>
      <c r="C29">
        <v>514941</v>
      </c>
      <c r="D29" s="1">
        <v>45595</v>
      </c>
      <c r="E29" t="s">
        <v>20343</v>
      </c>
      <c r="F29" t="s">
        <v>3884</v>
      </c>
      <c r="G29" t="s">
        <v>4127</v>
      </c>
      <c r="H29">
        <v>44965632826</v>
      </c>
      <c r="I29" t="s">
        <v>20033</v>
      </c>
      <c r="J29">
        <v>5516992431492</v>
      </c>
      <c r="K29" t="s">
        <v>2</v>
      </c>
      <c r="L29" t="s">
        <v>12569</v>
      </c>
      <c r="M29">
        <v>5135411617992</v>
      </c>
      <c r="N29" t="s">
        <v>112</v>
      </c>
      <c r="O29" t="s">
        <v>20034</v>
      </c>
      <c r="P29" t="s">
        <v>20035</v>
      </c>
      <c r="Q29">
        <v>29</v>
      </c>
      <c r="R29" t="s">
        <v>1412</v>
      </c>
      <c r="S29" t="s">
        <v>20036</v>
      </c>
      <c r="U29" t="s">
        <v>12570</v>
      </c>
      <c r="V29" t="s">
        <v>779</v>
      </c>
      <c r="W29" t="s">
        <v>780</v>
      </c>
      <c r="X29" t="s">
        <v>20037</v>
      </c>
      <c r="Y29" t="s">
        <v>1312</v>
      </c>
      <c r="Z29" t="s">
        <v>1258</v>
      </c>
      <c r="AA29" t="s">
        <v>20038</v>
      </c>
      <c r="AF29" t="s">
        <v>113</v>
      </c>
      <c r="AG29">
        <v>1</v>
      </c>
      <c r="AH29">
        <v>116.17</v>
      </c>
      <c r="AI29">
        <v>2</v>
      </c>
      <c r="AJ29">
        <v>142796</v>
      </c>
      <c r="AK29" t="s">
        <v>783</v>
      </c>
      <c r="AL29">
        <v>1609</v>
      </c>
      <c r="AM29" t="s">
        <v>826</v>
      </c>
      <c r="AN29">
        <v>34.9</v>
      </c>
      <c r="AO29" s="72">
        <v>31.41</v>
      </c>
      <c r="AP29" t="s">
        <v>2869</v>
      </c>
      <c r="AQ29" t="s">
        <v>807</v>
      </c>
      <c r="AV29" t="s">
        <v>20039</v>
      </c>
      <c r="AW29" t="s">
        <v>20039</v>
      </c>
      <c r="AX29" t="s">
        <v>16352</v>
      </c>
      <c r="AY29" t="s">
        <v>20040</v>
      </c>
      <c r="AZ29" t="s">
        <v>840</v>
      </c>
      <c r="BC29" t="s">
        <v>20041</v>
      </c>
      <c r="BD29" t="s">
        <v>114</v>
      </c>
      <c r="BF29" t="s">
        <v>115</v>
      </c>
      <c r="BG29" t="s">
        <v>116</v>
      </c>
      <c r="BM29" t="s">
        <v>117</v>
      </c>
      <c r="BO29">
        <v>3460425354</v>
      </c>
      <c r="BX29" t="s">
        <v>20042</v>
      </c>
      <c r="CA29" t="s">
        <v>20043</v>
      </c>
      <c r="CB29" t="s">
        <v>20044</v>
      </c>
      <c r="CD29">
        <v>1</v>
      </c>
      <c r="CF29" t="s">
        <v>118</v>
      </c>
      <c r="CG29">
        <v>0</v>
      </c>
      <c r="CH29" t="s">
        <v>119</v>
      </c>
      <c r="CI29" t="s">
        <v>119</v>
      </c>
      <c r="CJ29" t="s">
        <v>120</v>
      </c>
      <c r="CL29" s="34" t="s">
        <v>20045</v>
      </c>
      <c r="CM29" t="s">
        <v>121</v>
      </c>
      <c r="CN29" s="34" t="s">
        <v>20045</v>
      </c>
      <c r="CP29" t="s">
        <v>1258</v>
      </c>
      <c r="CR29">
        <f t="shared" si="0"/>
        <v>30</v>
      </c>
      <c r="CS29">
        <v>10</v>
      </c>
      <c r="CT29">
        <v>8</v>
      </c>
      <c r="CU29"/>
      <c r="CV29"/>
      <c r="CW29"/>
      <c r="CX29"/>
      <c r="CY29"/>
      <c r="CZ29"/>
      <c r="DA29"/>
      <c r="DB29"/>
      <c r="DC29"/>
      <c r="DD29"/>
    </row>
    <row r="30" spans="1:108" hidden="1">
      <c r="A30" t="s">
        <v>111</v>
      </c>
      <c r="B30" t="s">
        <v>20032</v>
      </c>
      <c r="C30">
        <v>514941</v>
      </c>
      <c r="D30" s="1">
        <v>45595</v>
      </c>
      <c r="E30" t="s">
        <v>20343</v>
      </c>
      <c r="F30" t="s">
        <v>3884</v>
      </c>
      <c r="G30" t="s">
        <v>4127</v>
      </c>
      <c r="H30">
        <v>44965632826</v>
      </c>
      <c r="I30" t="s">
        <v>20033</v>
      </c>
      <c r="J30">
        <v>5516992431492</v>
      </c>
      <c r="K30" t="s">
        <v>2</v>
      </c>
      <c r="L30" t="s">
        <v>12569</v>
      </c>
      <c r="M30">
        <v>5135411617992</v>
      </c>
      <c r="N30" t="s">
        <v>112</v>
      </c>
      <c r="O30" t="s">
        <v>20034</v>
      </c>
      <c r="P30" t="s">
        <v>20035</v>
      </c>
      <c r="Q30">
        <v>29</v>
      </c>
      <c r="R30" t="s">
        <v>1412</v>
      </c>
      <c r="S30" t="s">
        <v>20036</v>
      </c>
      <c r="U30" t="s">
        <v>12570</v>
      </c>
      <c r="V30" t="s">
        <v>779</v>
      </c>
      <c r="W30" t="s">
        <v>780</v>
      </c>
      <c r="X30" t="s">
        <v>20037</v>
      </c>
      <c r="Y30" t="s">
        <v>1312</v>
      </c>
      <c r="Z30" t="s">
        <v>1258</v>
      </c>
      <c r="AA30" t="s">
        <v>20038</v>
      </c>
      <c r="AF30" t="s">
        <v>113</v>
      </c>
      <c r="AG30">
        <v>1</v>
      </c>
      <c r="AH30">
        <v>116.17</v>
      </c>
      <c r="AI30">
        <v>5</v>
      </c>
      <c r="AJ30">
        <v>142807</v>
      </c>
      <c r="AK30" t="s">
        <v>781</v>
      </c>
      <c r="AL30">
        <v>1113</v>
      </c>
      <c r="AM30" t="s">
        <v>800</v>
      </c>
      <c r="AN30">
        <v>6.99</v>
      </c>
      <c r="AO30" s="72">
        <v>6.29</v>
      </c>
      <c r="AP30" t="s">
        <v>20046</v>
      </c>
      <c r="AQ30" t="s">
        <v>802</v>
      </c>
      <c r="AV30" t="s">
        <v>20047</v>
      </c>
      <c r="AW30" t="s">
        <v>20047</v>
      </c>
      <c r="AX30" t="s">
        <v>16352</v>
      </c>
      <c r="AY30" t="s">
        <v>20040</v>
      </c>
      <c r="AZ30" t="s">
        <v>840</v>
      </c>
      <c r="BC30" t="s">
        <v>20041</v>
      </c>
      <c r="BD30" t="s">
        <v>114</v>
      </c>
      <c r="BF30" t="s">
        <v>115</v>
      </c>
      <c r="BG30" t="s">
        <v>116</v>
      </c>
      <c r="BM30" t="s">
        <v>117</v>
      </c>
      <c r="BO30">
        <v>3460425354</v>
      </c>
      <c r="BX30" t="s">
        <v>20042</v>
      </c>
      <c r="CA30" t="s">
        <v>20043</v>
      </c>
      <c r="CB30" t="s">
        <v>20044</v>
      </c>
      <c r="CD30">
        <v>1</v>
      </c>
      <c r="CF30" t="s">
        <v>118</v>
      </c>
      <c r="CG30">
        <v>0</v>
      </c>
      <c r="CH30" t="s">
        <v>119</v>
      </c>
      <c r="CI30" t="s">
        <v>119</v>
      </c>
      <c r="CJ30" t="s">
        <v>120</v>
      </c>
      <c r="CL30" s="34" t="s">
        <v>20045</v>
      </c>
      <c r="CM30" t="s">
        <v>121</v>
      </c>
      <c r="CN30" s="34" t="s">
        <v>20045</v>
      </c>
      <c r="CP30" t="s">
        <v>1258</v>
      </c>
      <c r="CR30">
        <f t="shared" si="0"/>
        <v>30</v>
      </c>
      <c r="CS30">
        <v>10</v>
      </c>
      <c r="CT30">
        <v>8</v>
      </c>
      <c r="CU30"/>
      <c r="CV30"/>
      <c r="CW30"/>
      <c r="CX30"/>
      <c r="CY30"/>
      <c r="CZ30"/>
      <c r="DA30"/>
      <c r="DB30"/>
      <c r="DC30"/>
      <c r="DD30"/>
    </row>
    <row r="31" spans="1:108" hidden="1">
      <c r="A31" t="s">
        <v>111</v>
      </c>
      <c r="B31" t="s">
        <v>20048</v>
      </c>
      <c r="C31">
        <v>514939</v>
      </c>
      <c r="D31" s="1">
        <v>45595</v>
      </c>
      <c r="E31" t="s">
        <v>20344</v>
      </c>
      <c r="F31" t="s">
        <v>20049</v>
      </c>
      <c r="G31" t="s">
        <v>20050</v>
      </c>
      <c r="H31">
        <v>78497736168</v>
      </c>
      <c r="I31" t="s">
        <v>20051</v>
      </c>
      <c r="J31">
        <v>5562999750230</v>
      </c>
      <c r="K31" t="s">
        <v>7</v>
      </c>
      <c r="L31" t="s">
        <v>138</v>
      </c>
      <c r="M31">
        <v>5190901662867</v>
      </c>
      <c r="N31" t="s">
        <v>112</v>
      </c>
      <c r="O31" t="s">
        <v>20052</v>
      </c>
      <c r="P31" t="s">
        <v>20053</v>
      </c>
      <c r="Q31">
        <v>399</v>
      </c>
      <c r="R31" t="s">
        <v>20054</v>
      </c>
      <c r="S31" t="s">
        <v>866</v>
      </c>
      <c r="U31" t="s">
        <v>20055</v>
      </c>
      <c r="V31" t="s">
        <v>815</v>
      </c>
      <c r="W31" t="s">
        <v>816</v>
      </c>
      <c r="X31" t="s">
        <v>20056</v>
      </c>
      <c r="Y31" t="s">
        <v>821</v>
      </c>
      <c r="Z31" t="s">
        <v>868</v>
      </c>
      <c r="AA31" t="s">
        <v>20057</v>
      </c>
      <c r="AF31" t="s">
        <v>786</v>
      </c>
      <c r="AG31">
        <v>5</v>
      </c>
      <c r="AH31">
        <v>68.680000000000007</v>
      </c>
      <c r="AI31">
        <v>2</v>
      </c>
      <c r="AJ31">
        <v>1603</v>
      </c>
      <c r="AK31" t="s">
        <v>775</v>
      </c>
      <c r="AL31">
        <v>1603</v>
      </c>
      <c r="AM31" t="s">
        <v>825</v>
      </c>
      <c r="AN31">
        <v>29.9</v>
      </c>
      <c r="AO31" s="72">
        <v>29.9</v>
      </c>
      <c r="AP31" t="s">
        <v>1223</v>
      </c>
      <c r="AQ31" t="s">
        <v>823</v>
      </c>
      <c r="AV31" t="s">
        <v>2612</v>
      </c>
      <c r="AW31" t="s">
        <v>2612</v>
      </c>
      <c r="AX31" t="s">
        <v>20058</v>
      </c>
      <c r="AY31">
        <v>0</v>
      </c>
      <c r="BD31" t="s">
        <v>114</v>
      </c>
      <c r="BF31" t="s">
        <v>115</v>
      </c>
      <c r="BG31" t="s">
        <v>116</v>
      </c>
      <c r="BM31" t="s">
        <v>117</v>
      </c>
      <c r="BN31">
        <v>672379</v>
      </c>
      <c r="BO31">
        <v>3460229705</v>
      </c>
      <c r="BP31">
        <v>3460229705</v>
      </c>
      <c r="BQ31">
        <v>480632</v>
      </c>
      <c r="BR31">
        <v>6931</v>
      </c>
      <c r="BX31" t="s">
        <v>20059</v>
      </c>
      <c r="CA31" t="s">
        <v>20060</v>
      </c>
      <c r="CB31" t="s">
        <v>20061</v>
      </c>
      <c r="CD31">
        <v>1</v>
      </c>
      <c r="CF31" t="s">
        <v>118</v>
      </c>
      <c r="CG31">
        <v>0</v>
      </c>
      <c r="CH31" t="s">
        <v>119</v>
      </c>
      <c r="CI31" t="s">
        <v>119</v>
      </c>
      <c r="CJ31" t="s">
        <v>120</v>
      </c>
      <c r="CM31" t="s">
        <v>121</v>
      </c>
      <c r="CP31" t="s">
        <v>869</v>
      </c>
      <c r="CR31">
        <f t="shared" si="0"/>
        <v>30</v>
      </c>
      <c r="CS31">
        <v>10</v>
      </c>
      <c r="CT31">
        <v>8</v>
      </c>
      <c r="CU31"/>
      <c r="CV31"/>
      <c r="CW31"/>
      <c r="CX31"/>
      <c r="CY31"/>
      <c r="CZ31"/>
      <c r="DA31"/>
      <c r="DB31"/>
      <c r="DC31"/>
      <c r="DD31"/>
    </row>
    <row r="32" spans="1:108">
      <c r="A32" t="s">
        <v>111</v>
      </c>
      <c r="B32" t="s">
        <v>20062</v>
      </c>
      <c r="C32">
        <v>514937</v>
      </c>
      <c r="D32" s="1">
        <v>45595</v>
      </c>
      <c r="E32" t="s">
        <v>20345</v>
      </c>
      <c r="F32" t="s">
        <v>20063</v>
      </c>
      <c r="G32" t="s">
        <v>3143</v>
      </c>
      <c r="H32">
        <v>77936531572</v>
      </c>
      <c r="I32" t="s">
        <v>20064</v>
      </c>
      <c r="J32">
        <v>5575999169989</v>
      </c>
      <c r="K32" t="s">
        <v>9</v>
      </c>
      <c r="L32" t="s">
        <v>20065</v>
      </c>
      <c r="M32">
        <v>5173582978674</v>
      </c>
      <c r="N32" t="s">
        <v>112</v>
      </c>
      <c r="O32" t="s">
        <v>20066</v>
      </c>
      <c r="P32" t="s">
        <v>20067</v>
      </c>
      <c r="Q32">
        <v>146</v>
      </c>
      <c r="R32" t="s">
        <v>20068</v>
      </c>
      <c r="S32" t="s">
        <v>124</v>
      </c>
      <c r="U32" t="s">
        <v>20069</v>
      </c>
      <c r="V32" t="s">
        <v>779</v>
      </c>
      <c r="W32" t="s">
        <v>780</v>
      </c>
      <c r="X32" t="s">
        <v>20070</v>
      </c>
      <c r="Y32" t="s">
        <v>2316</v>
      </c>
      <c r="Z32" t="s">
        <v>868</v>
      </c>
      <c r="AA32" t="s">
        <v>20071</v>
      </c>
      <c r="AE32" t="s">
        <v>1167</v>
      </c>
      <c r="AF32" t="s">
        <v>786</v>
      </c>
      <c r="AG32">
        <v>2</v>
      </c>
      <c r="AH32">
        <v>100.24</v>
      </c>
      <c r="AI32">
        <v>1</v>
      </c>
      <c r="AJ32">
        <v>142793</v>
      </c>
      <c r="AK32" t="s">
        <v>1480</v>
      </c>
      <c r="AL32">
        <v>2601</v>
      </c>
      <c r="AM32" t="s">
        <v>1823</v>
      </c>
      <c r="AN32">
        <v>62.9</v>
      </c>
      <c r="AO32" s="72">
        <v>61.01</v>
      </c>
      <c r="AP32" s="72" t="s">
        <v>1327</v>
      </c>
      <c r="AQ32" t="s">
        <v>1824</v>
      </c>
      <c r="AV32" t="s">
        <v>20073</v>
      </c>
      <c r="AW32">
        <v>0</v>
      </c>
      <c r="AX32" t="s">
        <v>20072</v>
      </c>
      <c r="AY32" t="s">
        <v>20074</v>
      </c>
      <c r="AZ32" t="s">
        <v>15334</v>
      </c>
      <c r="BD32" t="s">
        <v>114</v>
      </c>
      <c r="BF32" t="s">
        <v>115</v>
      </c>
      <c r="BG32" t="s">
        <v>116</v>
      </c>
      <c r="BM32" t="s">
        <v>117</v>
      </c>
      <c r="BN32">
        <v>930570</v>
      </c>
      <c r="BO32">
        <v>3460220606</v>
      </c>
      <c r="BP32">
        <v>3460220606</v>
      </c>
      <c r="BQ32">
        <v>498401</v>
      </c>
      <c r="BR32">
        <v>7227</v>
      </c>
      <c r="BX32" t="s">
        <v>20075</v>
      </c>
      <c r="CA32" t="s">
        <v>20076</v>
      </c>
      <c r="CB32" t="s">
        <v>20077</v>
      </c>
      <c r="CD32">
        <v>1</v>
      </c>
      <c r="CF32" t="s">
        <v>118</v>
      </c>
      <c r="CG32">
        <v>0</v>
      </c>
      <c r="CH32" t="s">
        <v>119</v>
      </c>
      <c r="CI32" t="s">
        <v>119</v>
      </c>
      <c r="CJ32" t="s">
        <v>120</v>
      </c>
      <c r="CM32" t="s">
        <v>121</v>
      </c>
      <c r="CP32" t="s">
        <v>869</v>
      </c>
      <c r="CR32" s="65">
        <f t="shared" si="0"/>
        <v>30</v>
      </c>
      <c r="CS32" s="65">
        <v>10</v>
      </c>
      <c r="CT32" s="65">
        <v>8</v>
      </c>
      <c r="CU32" s="65" t="s">
        <v>4</v>
      </c>
      <c r="CV32" s="65">
        <f>ROUNDUP(AO32,0)</f>
        <v>62</v>
      </c>
      <c r="CW32" s="65">
        <f>CV32*CS32</f>
        <v>620</v>
      </c>
      <c r="CX32" s="65">
        <f>CV32*CT32</f>
        <v>496</v>
      </c>
      <c r="CY32" s="65" t="e">
        <f>CV32*CU32</f>
        <v>#VALUE!</v>
      </c>
      <c r="CZ32" s="73">
        <v>4.3700000000000003E-2</v>
      </c>
      <c r="DA32" s="74">
        <f>CZ32*CW32</f>
        <v>27.094000000000001</v>
      </c>
      <c r="DB32" s="74">
        <f>CZ32*CX32</f>
        <v>21.6752</v>
      </c>
      <c r="DC32" s="75" t="e">
        <f>CZ32*CY32</f>
        <v>#VALUE!</v>
      </c>
    </row>
    <row r="33" spans="1:108">
      <c r="A33" t="s">
        <v>111</v>
      </c>
      <c r="B33" t="s">
        <v>20062</v>
      </c>
      <c r="C33">
        <v>514937</v>
      </c>
      <c r="D33" s="1">
        <v>45595</v>
      </c>
      <c r="E33" t="s">
        <v>20345</v>
      </c>
      <c r="F33" t="s">
        <v>20063</v>
      </c>
      <c r="G33" t="s">
        <v>3143</v>
      </c>
      <c r="H33">
        <v>77936531572</v>
      </c>
      <c r="I33" t="s">
        <v>20064</v>
      </c>
      <c r="J33">
        <v>5575999169989</v>
      </c>
      <c r="K33" t="s">
        <v>9</v>
      </c>
      <c r="L33" t="s">
        <v>20065</v>
      </c>
      <c r="M33">
        <v>5173582978674</v>
      </c>
      <c r="N33" t="s">
        <v>112</v>
      </c>
      <c r="O33" t="s">
        <v>20066</v>
      </c>
      <c r="P33" t="s">
        <v>20067</v>
      </c>
      <c r="Q33">
        <v>146</v>
      </c>
      <c r="R33" t="s">
        <v>20068</v>
      </c>
      <c r="S33" t="s">
        <v>124</v>
      </c>
      <c r="U33" t="s">
        <v>20069</v>
      </c>
      <c r="V33" t="s">
        <v>779</v>
      </c>
      <c r="W33" t="s">
        <v>780</v>
      </c>
      <c r="X33" t="s">
        <v>20070</v>
      </c>
      <c r="Y33" t="s">
        <v>2316</v>
      </c>
      <c r="Z33" t="s">
        <v>868</v>
      </c>
      <c r="AA33" t="s">
        <v>20071</v>
      </c>
      <c r="AE33" t="s">
        <v>1167</v>
      </c>
      <c r="AF33" t="s">
        <v>786</v>
      </c>
      <c r="AG33">
        <v>2</v>
      </c>
      <c r="AH33">
        <v>100.24</v>
      </c>
      <c r="AI33">
        <v>1</v>
      </c>
      <c r="AJ33">
        <v>2201</v>
      </c>
      <c r="AK33" t="s">
        <v>1471</v>
      </c>
      <c r="AL33">
        <v>2201</v>
      </c>
      <c r="AM33" t="s">
        <v>1472</v>
      </c>
      <c r="AN33">
        <v>49.9</v>
      </c>
      <c r="AO33" s="72">
        <v>16.940000000000001</v>
      </c>
      <c r="AP33" s="72" t="s">
        <v>15440</v>
      </c>
      <c r="AQ33" t="s">
        <v>1473</v>
      </c>
      <c r="AV33" t="s">
        <v>20078</v>
      </c>
      <c r="AW33">
        <v>0</v>
      </c>
      <c r="AX33" t="s">
        <v>20072</v>
      </c>
      <c r="AY33" t="s">
        <v>20074</v>
      </c>
      <c r="AZ33" t="s">
        <v>15334</v>
      </c>
      <c r="BD33" t="s">
        <v>114</v>
      </c>
      <c r="BF33" t="s">
        <v>115</v>
      </c>
      <c r="BG33" t="s">
        <v>116</v>
      </c>
      <c r="BM33" t="s">
        <v>117</v>
      </c>
      <c r="BN33">
        <v>930570</v>
      </c>
      <c r="BO33">
        <v>3460220606</v>
      </c>
      <c r="BP33">
        <v>3460220606</v>
      </c>
      <c r="BQ33">
        <v>498401</v>
      </c>
      <c r="BR33">
        <v>7227</v>
      </c>
      <c r="BX33" t="s">
        <v>20075</v>
      </c>
      <c r="CA33" t="s">
        <v>20076</v>
      </c>
      <c r="CB33" t="s">
        <v>20077</v>
      </c>
      <c r="CD33">
        <v>1</v>
      </c>
      <c r="CF33" t="s">
        <v>118</v>
      </c>
      <c r="CG33">
        <v>0</v>
      </c>
      <c r="CH33" t="s">
        <v>119</v>
      </c>
      <c r="CI33" t="s">
        <v>119</v>
      </c>
      <c r="CJ33" t="s">
        <v>120</v>
      </c>
      <c r="CM33" t="s">
        <v>121</v>
      </c>
      <c r="CP33" t="s">
        <v>869</v>
      </c>
      <c r="CR33" s="65">
        <f t="shared" si="0"/>
        <v>30</v>
      </c>
      <c r="CS33" s="65">
        <v>10</v>
      </c>
      <c r="CT33" s="65">
        <v>8</v>
      </c>
      <c r="CU33" s="65" t="s">
        <v>4</v>
      </c>
      <c r="CV33" s="65">
        <f t="shared" ref="CV33:CV39" si="1">ROUNDUP(AO33,0)</f>
        <v>17</v>
      </c>
      <c r="CW33" s="65">
        <f t="shared" ref="CW33:CW39" si="2">CV33*CS33</f>
        <v>170</v>
      </c>
      <c r="CX33" s="65">
        <f t="shared" ref="CX33:CX39" si="3">CV33*CT33</f>
        <v>136</v>
      </c>
      <c r="CY33" s="65" t="e">
        <f t="shared" ref="CY33:CY39" si="4">CV33*CU33</f>
        <v>#VALUE!</v>
      </c>
      <c r="CZ33" s="73">
        <v>4.3700000000000003E-2</v>
      </c>
      <c r="DA33" s="74">
        <f t="shared" ref="DA33:DA39" si="5">CZ33*CW33</f>
        <v>7.4290000000000003</v>
      </c>
      <c r="DB33" s="74">
        <f t="shared" ref="DB33:DB39" si="6">CZ33*CX33</f>
        <v>5.9432</v>
      </c>
      <c r="DC33" s="75" t="e">
        <f t="shared" ref="DC33:DC39" si="7">CZ33*CY33</f>
        <v>#VALUE!</v>
      </c>
    </row>
    <row r="34" spans="1:108">
      <c r="A34" t="s">
        <v>111</v>
      </c>
      <c r="B34" t="s">
        <v>20062</v>
      </c>
      <c r="C34">
        <v>514937</v>
      </c>
      <c r="D34" s="1">
        <v>45595</v>
      </c>
      <c r="E34" t="s">
        <v>20345</v>
      </c>
      <c r="F34" t="s">
        <v>20063</v>
      </c>
      <c r="G34" t="s">
        <v>3143</v>
      </c>
      <c r="H34">
        <v>77936531572</v>
      </c>
      <c r="I34" t="s">
        <v>20064</v>
      </c>
      <c r="J34">
        <v>5575999169989</v>
      </c>
      <c r="K34" t="s">
        <v>9</v>
      </c>
      <c r="L34" t="s">
        <v>20065</v>
      </c>
      <c r="M34">
        <v>5173582978674</v>
      </c>
      <c r="N34" t="s">
        <v>112</v>
      </c>
      <c r="O34" t="s">
        <v>20066</v>
      </c>
      <c r="P34" t="s">
        <v>20067</v>
      </c>
      <c r="Q34">
        <v>146</v>
      </c>
      <c r="R34" t="s">
        <v>20068</v>
      </c>
      <c r="S34" t="s">
        <v>124</v>
      </c>
      <c r="U34" t="s">
        <v>20069</v>
      </c>
      <c r="V34" t="s">
        <v>779</v>
      </c>
      <c r="W34" t="s">
        <v>780</v>
      </c>
      <c r="X34" t="s">
        <v>20070</v>
      </c>
      <c r="Y34" t="s">
        <v>2316</v>
      </c>
      <c r="Z34" t="s">
        <v>868</v>
      </c>
      <c r="AA34" t="s">
        <v>20071</v>
      </c>
      <c r="AE34" t="s">
        <v>1167</v>
      </c>
      <c r="AF34" t="s">
        <v>786</v>
      </c>
      <c r="AG34">
        <v>2</v>
      </c>
      <c r="AH34">
        <v>100.24</v>
      </c>
      <c r="AI34">
        <v>3</v>
      </c>
      <c r="AJ34">
        <v>1006</v>
      </c>
      <c r="AK34" t="s">
        <v>788</v>
      </c>
      <c r="AL34">
        <v>1111</v>
      </c>
      <c r="AM34" t="s">
        <v>789</v>
      </c>
      <c r="AN34">
        <v>21.9</v>
      </c>
      <c r="AO34" s="72">
        <v>7.43</v>
      </c>
      <c r="AP34" s="72" t="s">
        <v>15725</v>
      </c>
      <c r="AQ34" t="s">
        <v>790</v>
      </c>
      <c r="AV34" t="s">
        <v>20079</v>
      </c>
      <c r="AW34">
        <v>0</v>
      </c>
      <c r="AX34" t="s">
        <v>20072</v>
      </c>
      <c r="AY34" t="s">
        <v>20074</v>
      </c>
      <c r="AZ34" t="s">
        <v>15334</v>
      </c>
      <c r="BD34" t="s">
        <v>114</v>
      </c>
      <c r="BF34" t="s">
        <v>115</v>
      </c>
      <c r="BG34" t="s">
        <v>116</v>
      </c>
      <c r="BM34" t="s">
        <v>117</v>
      </c>
      <c r="BN34">
        <v>930570</v>
      </c>
      <c r="BO34">
        <v>3460220606</v>
      </c>
      <c r="BP34">
        <v>3460220606</v>
      </c>
      <c r="BQ34">
        <v>498401</v>
      </c>
      <c r="BR34">
        <v>7227</v>
      </c>
      <c r="BX34" t="s">
        <v>20075</v>
      </c>
      <c r="CA34" t="s">
        <v>20076</v>
      </c>
      <c r="CB34" t="s">
        <v>20077</v>
      </c>
      <c r="CD34">
        <v>1</v>
      </c>
      <c r="CF34" t="s">
        <v>118</v>
      </c>
      <c r="CG34">
        <v>0</v>
      </c>
      <c r="CH34" t="s">
        <v>119</v>
      </c>
      <c r="CI34" t="s">
        <v>119</v>
      </c>
      <c r="CJ34" t="s">
        <v>120</v>
      </c>
      <c r="CM34" t="s">
        <v>121</v>
      </c>
      <c r="CP34" t="s">
        <v>869</v>
      </c>
      <c r="CR34" s="65">
        <f t="shared" si="0"/>
        <v>30</v>
      </c>
      <c r="CS34" s="65">
        <v>10</v>
      </c>
      <c r="CT34" s="65">
        <v>8</v>
      </c>
      <c r="CU34" s="65" t="s">
        <v>4</v>
      </c>
      <c r="CV34" s="65">
        <f t="shared" si="1"/>
        <v>8</v>
      </c>
      <c r="CW34" s="65">
        <f t="shared" si="2"/>
        <v>80</v>
      </c>
      <c r="CX34" s="65">
        <f t="shared" si="3"/>
        <v>64</v>
      </c>
      <c r="CY34" s="65" t="e">
        <f t="shared" si="4"/>
        <v>#VALUE!</v>
      </c>
      <c r="CZ34" s="73">
        <v>4.3700000000000003E-2</v>
      </c>
      <c r="DA34" s="74">
        <f t="shared" si="5"/>
        <v>3.4960000000000004</v>
      </c>
      <c r="DB34" s="74">
        <f t="shared" si="6"/>
        <v>2.7968000000000002</v>
      </c>
      <c r="DC34" s="75" t="e">
        <f t="shared" si="7"/>
        <v>#VALUE!</v>
      </c>
    </row>
    <row r="35" spans="1:108">
      <c r="A35" t="s">
        <v>111</v>
      </c>
      <c r="B35" t="s">
        <v>20080</v>
      </c>
      <c r="C35">
        <v>514935</v>
      </c>
      <c r="D35" s="1">
        <v>45595</v>
      </c>
      <c r="E35" t="s">
        <v>20346</v>
      </c>
      <c r="F35" t="s">
        <v>20081</v>
      </c>
      <c r="G35" t="s">
        <v>20082</v>
      </c>
      <c r="H35" s="34" t="s">
        <v>20083</v>
      </c>
      <c r="I35" t="s">
        <v>20084</v>
      </c>
      <c r="J35">
        <v>5519997352600</v>
      </c>
      <c r="K35" t="s">
        <v>2</v>
      </c>
      <c r="L35" t="s">
        <v>2186</v>
      </c>
      <c r="M35">
        <v>5190900081222</v>
      </c>
      <c r="N35" t="s">
        <v>112</v>
      </c>
      <c r="O35" t="s">
        <v>20085</v>
      </c>
      <c r="P35" t="s">
        <v>20086</v>
      </c>
      <c r="Q35">
        <v>244</v>
      </c>
      <c r="R35" t="s">
        <v>1412</v>
      </c>
      <c r="S35" t="s">
        <v>4346</v>
      </c>
      <c r="U35" t="s">
        <v>20087</v>
      </c>
      <c r="V35" t="s">
        <v>779</v>
      </c>
      <c r="W35" t="s">
        <v>780</v>
      </c>
      <c r="X35" t="s">
        <v>20088</v>
      </c>
      <c r="Y35" t="s">
        <v>782</v>
      </c>
      <c r="Z35" t="s">
        <v>1258</v>
      </c>
      <c r="AA35" t="s">
        <v>20089</v>
      </c>
      <c r="AE35" t="s">
        <v>1167</v>
      </c>
      <c r="AF35" t="s">
        <v>786</v>
      </c>
      <c r="AG35">
        <v>5</v>
      </c>
      <c r="AH35">
        <v>116.59</v>
      </c>
      <c r="AI35">
        <v>1</v>
      </c>
      <c r="AJ35">
        <v>61010</v>
      </c>
      <c r="AK35" t="s">
        <v>1598</v>
      </c>
      <c r="AL35">
        <v>61010</v>
      </c>
      <c r="AM35" t="s">
        <v>1599</v>
      </c>
      <c r="AN35">
        <v>99.9</v>
      </c>
      <c r="AO35" s="72">
        <v>33.909999999999997</v>
      </c>
      <c r="AP35" s="72" t="s">
        <v>15438</v>
      </c>
      <c r="AQ35" t="s">
        <v>1602</v>
      </c>
      <c r="AV35" t="s">
        <v>20091</v>
      </c>
      <c r="AW35">
        <v>0</v>
      </c>
      <c r="AX35" t="s">
        <v>20090</v>
      </c>
      <c r="AY35" t="s">
        <v>20092</v>
      </c>
      <c r="AZ35" t="s">
        <v>15369</v>
      </c>
      <c r="BC35" t="s">
        <v>20093</v>
      </c>
      <c r="BD35" t="s">
        <v>114</v>
      </c>
      <c r="BF35" t="s">
        <v>115</v>
      </c>
      <c r="BG35" t="s">
        <v>116</v>
      </c>
      <c r="BM35" t="s">
        <v>117</v>
      </c>
      <c r="BN35" s="34" t="s">
        <v>20094</v>
      </c>
      <c r="BO35">
        <v>3460204221</v>
      </c>
      <c r="BP35">
        <v>3460204221</v>
      </c>
      <c r="BQ35">
        <v>425850</v>
      </c>
      <c r="BR35">
        <v>9367</v>
      </c>
      <c r="BX35" t="s">
        <v>20095</v>
      </c>
      <c r="CA35" t="s">
        <v>20096</v>
      </c>
      <c r="CB35" t="s">
        <v>20097</v>
      </c>
      <c r="CD35">
        <v>1</v>
      </c>
      <c r="CF35" t="s">
        <v>118</v>
      </c>
      <c r="CG35">
        <v>0</v>
      </c>
      <c r="CH35" t="s">
        <v>119</v>
      </c>
      <c r="CI35" t="s">
        <v>119</v>
      </c>
      <c r="CJ35" t="s">
        <v>120</v>
      </c>
      <c r="CL35" s="34" t="s">
        <v>20098</v>
      </c>
      <c r="CM35" t="s">
        <v>121</v>
      </c>
      <c r="CN35" s="34" t="s">
        <v>20098</v>
      </c>
      <c r="CP35" t="s">
        <v>1258</v>
      </c>
      <c r="CR35" s="65">
        <f t="shared" si="0"/>
        <v>30</v>
      </c>
      <c r="CS35" s="65">
        <v>10</v>
      </c>
      <c r="CT35" s="65">
        <v>8</v>
      </c>
      <c r="CU35" s="65" t="s">
        <v>4</v>
      </c>
      <c r="CV35" s="65">
        <f t="shared" si="1"/>
        <v>34</v>
      </c>
      <c r="CW35" s="65">
        <f t="shared" si="2"/>
        <v>340</v>
      </c>
      <c r="CX35" s="65">
        <f t="shared" si="3"/>
        <v>272</v>
      </c>
      <c r="CY35" s="65" t="e">
        <f t="shared" si="4"/>
        <v>#VALUE!</v>
      </c>
      <c r="CZ35" s="73">
        <v>4.3700000000000003E-2</v>
      </c>
      <c r="DA35" s="74">
        <f t="shared" si="5"/>
        <v>14.858000000000001</v>
      </c>
      <c r="DB35" s="74">
        <f t="shared" si="6"/>
        <v>11.8864</v>
      </c>
      <c r="DC35" s="75" t="e">
        <f t="shared" si="7"/>
        <v>#VALUE!</v>
      </c>
    </row>
    <row r="36" spans="1:108">
      <c r="A36" t="s">
        <v>111</v>
      </c>
      <c r="B36" t="s">
        <v>20080</v>
      </c>
      <c r="C36">
        <v>514935</v>
      </c>
      <c r="D36" s="1">
        <v>45595</v>
      </c>
      <c r="E36" t="s">
        <v>20346</v>
      </c>
      <c r="F36" t="s">
        <v>20081</v>
      </c>
      <c r="G36" t="s">
        <v>20082</v>
      </c>
      <c r="H36" s="34" t="s">
        <v>20083</v>
      </c>
      <c r="I36" t="s">
        <v>20084</v>
      </c>
      <c r="J36">
        <v>5519997352600</v>
      </c>
      <c r="K36" t="s">
        <v>2</v>
      </c>
      <c r="L36" t="s">
        <v>2186</v>
      </c>
      <c r="M36">
        <v>5190900081222</v>
      </c>
      <c r="N36" t="s">
        <v>112</v>
      </c>
      <c r="O36" t="s">
        <v>20085</v>
      </c>
      <c r="P36" t="s">
        <v>20086</v>
      </c>
      <c r="Q36">
        <v>244</v>
      </c>
      <c r="R36" t="s">
        <v>1412</v>
      </c>
      <c r="S36" t="s">
        <v>4346</v>
      </c>
      <c r="U36" t="s">
        <v>20087</v>
      </c>
      <c r="V36" t="s">
        <v>779</v>
      </c>
      <c r="W36" t="s">
        <v>780</v>
      </c>
      <c r="X36" t="s">
        <v>20088</v>
      </c>
      <c r="Y36" t="s">
        <v>782</v>
      </c>
      <c r="Z36" t="s">
        <v>1258</v>
      </c>
      <c r="AA36" t="s">
        <v>20089</v>
      </c>
      <c r="AE36" t="s">
        <v>1167</v>
      </c>
      <c r="AF36" t="s">
        <v>786</v>
      </c>
      <c r="AG36">
        <v>5</v>
      </c>
      <c r="AH36">
        <v>116.59</v>
      </c>
      <c r="AI36">
        <v>1</v>
      </c>
      <c r="AJ36">
        <v>61030</v>
      </c>
      <c r="AK36" t="s">
        <v>1598</v>
      </c>
      <c r="AL36">
        <v>61030</v>
      </c>
      <c r="AM36" t="s">
        <v>2980</v>
      </c>
      <c r="AN36">
        <v>99.9</v>
      </c>
      <c r="AO36" s="72">
        <v>33.909999999999997</v>
      </c>
      <c r="AP36" s="72" t="s">
        <v>15438</v>
      </c>
      <c r="AQ36" t="s">
        <v>2981</v>
      </c>
      <c r="AV36" t="s">
        <v>20091</v>
      </c>
      <c r="AW36">
        <v>0</v>
      </c>
      <c r="AX36" t="s">
        <v>20090</v>
      </c>
      <c r="AY36" t="s">
        <v>20092</v>
      </c>
      <c r="AZ36" t="s">
        <v>15369</v>
      </c>
      <c r="BC36" t="s">
        <v>20093</v>
      </c>
      <c r="BD36" t="s">
        <v>114</v>
      </c>
      <c r="BF36" t="s">
        <v>115</v>
      </c>
      <c r="BG36" t="s">
        <v>116</v>
      </c>
      <c r="BM36" t="s">
        <v>117</v>
      </c>
      <c r="BN36" s="34" t="s">
        <v>20094</v>
      </c>
      <c r="BO36">
        <v>3460204221</v>
      </c>
      <c r="BP36">
        <v>3460204221</v>
      </c>
      <c r="BQ36">
        <v>425850</v>
      </c>
      <c r="BR36">
        <v>9367</v>
      </c>
      <c r="BX36" t="s">
        <v>20095</v>
      </c>
      <c r="CA36" t="s">
        <v>20096</v>
      </c>
      <c r="CB36" t="s">
        <v>20097</v>
      </c>
      <c r="CD36">
        <v>1</v>
      </c>
      <c r="CF36" t="s">
        <v>118</v>
      </c>
      <c r="CG36">
        <v>0</v>
      </c>
      <c r="CH36" t="s">
        <v>119</v>
      </c>
      <c r="CI36" t="s">
        <v>119</v>
      </c>
      <c r="CJ36" t="s">
        <v>120</v>
      </c>
      <c r="CL36" s="34" t="s">
        <v>20098</v>
      </c>
      <c r="CM36" t="s">
        <v>121</v>
      </c>
      <c r="CN36" s="34" t="s">
        <v>20098</v>
      </c>
      <c r="CP36" t="s">
        <v>1258</v>
      </c>
      <c r="CR36" s="65">
        <f t="shared" si="0"/>
        <v>30</v>
      </c>
      <c r="CS36" s="65">
        <v>10</v>
      </c>
      <c r="CT36" s="65">
        <v>8</v>
      </c>
      <c r="CU36" s="65" t="s">
        <v>4</v>
      </c>
      <c r="CV36" s="65">
        <f t="shared" si="1"/>
        <v>34</v>
      </c>
      <c r="CW36" s="65">
        <f t="shared" si="2"/>
        <v>340</v>
      </c>
      <c r="CX36" s="65">
        <f t="shared" si="3"/>
        <v>272</v>
      </c>
      <c r="CY36" s="65" t="e">
        <f t="shared" si="4"/>
        <v>#VALUE!</v>
      </c>
      <c r="CZ36" s="73">
        <v>4.3700000000000003E-2</v>
      </c>
      <c r="DA36" s="74">
        <f t="shared" si="5"/>
        <v>14.858000000000001</v>
      </c>
      <c r="DB36" s="74">
        <f t="shared" si="6"/>
        <v>11.8864</v>
      </c>
      <c r="DC36" s="75" t="e">
        <f t="shared" si="7"/>
        <v>#VALUE!</v>
      </c>
    </row>
    <row r="37" spans="1:108">
      <c r="A37" t="s">
        <v>111</v>
      </c>
      <c r="B37" t="s">
        <v>20080</v>
      </c>
      <c r="C37">
        <v>514935</v>
      </c>
      <c r="D37" s="1">
        <v>45595</v>
      </c>
      <c r="E37" t="s">
        <v>20346</v>
      </c>
      <c r="F37" t="s">
        <v>20081</v>
      </c>
      <c r="G37" t="s">
        <v>20082</v>
      </c>
      <c r="H37" s="34" t="s">
        <v>20083</v>
      </c>
      <c r="I37" t="s">
        <v>20084</v>
      </c>
      <c r="J37">
        <v>5519997352600</v>
      </c>
      <c r="K37" t="s">
        <v>2</v>
      </c>
      <c r="L37" t="s">
        <v>2186</v>
      </c>
      <c r="M37">
        <v>5190900081222</v>
      </c>
      <c r="N37" t="s">
        <v>112</v>
      </c>
      <c r="O37" t="s">
        <v>20085</v>
      </c>
      <c r="P37" t="s">
        <v>20086</v>
      </c>
      <c r="Q37">
        <v>244</v>
      </c>
      <c r="R37" t="s">
        <v>1412</v>
      </c>
      <c r="S37" t="s">
        <v>4346</v>
      </c>
      <c r="U37" t="s">
        <v>20087</v>
      </c>
      <c r="V37" t="s">
        <v>779</v>
      </c>
      <c r="W37" t="s">
        <v>780</v>
      </c>
      <c r="X37" t="s">
        <v>20088</v>
      </c>
      <c r="Y37" t="s">
        <v>782</v>
      </c>
      <c r="Z37" t="s">
        <v>1258</v>
      </c>
      <c r="AA37" t="s">
        <v>20089</v>
      </c>
      <c r="AE37" t="s">
        <v>1167</v>
      </c>
      <c r="AF37" t="s">
        <v>786</v>
      </c>
      <c r="AG37">
        <v>5</v>
      </c>
      <c r="AH37">
        <v>116.59</v>
      </c>
      <c r="AI37">
        <v>1</v>
      </c>
      <c r="AJ37">
        <v>1110</v>
      </c>
      <c r="AK37" t="s">
        <v>788</v>
      </c>
      <c r="AL37">
        <v>1112</v>
      </c>
      <c r="AM37" t="s">
        <v>1252</v>
      </c>
      <c r="AN37">
        <v>21.9</v>
      </c>
      <c r="AO37" s="72">
        <v>7.43</v>
      </c>
      <c r="AP37" s="72" t="s">
        <v>15340</v>
      </c>
      <c r="AQ37" t="s">
        <v>1254</v>
      </c>
      <c r="AV37" t="s">
        <v>15124</v>
      </c>
      <c r="AW37">
        <v>0</v>
      </c>
      <c r="AX37" t="s">
        <v>20090</v>
      </c>
      <c r="AY37" t="s">
        <v>20092</v>
      </c>
      <c r="AZ37" t="s">
        <v>15369</v>
      </c>
      <c r="BC37" t="s">
        <v>20093</v>
      </c>
      <c r="BD37" t="s">
        <v>114</v>
      </c>
      <c r="BF37" t="s">
        <v>115</v>
      </c>
      <c r="BG37" t="s">
        <v>116</v>
      </c>
      <c r="BM37" t="s">
        <v>117</v>
      </c>
      <c r="BN37" s="34" t="s">
        <v>20094</v>
      </c>
      <c r="BO37">
        <v>3460204221</v>
      </c>
      <c r="BP37">
        <v>3460204221</v>
      </c>
      <c r="BQ37">
        <v>425850</v>
      </c>
      <c r="BR37">
        <v>9367</v>
      </c>
      <c r="BX37" t="s">
        <v>20095</v>
      </c>
      <c r="CA37" t="s">
        <v>20096</v>
      </c>
      <c r="CB37" t="s">
        <v>20097</v>
      </c>
      <c r="CD37">
        <v>1</v>
      </c>
      <c r="CF37" t="s">
        <v>118</v>
      </c>
      <c r="CG37">
        <v>0</v>
      </c>
      <c r="CH37" t="s">
        <v>119</v>
      </c>
      <c r="CI37" t="s">
        <v>119</v>
      </c>
      <c r="CJ37" t="s">
        <v>120</v>
      </c>
      <c r="CL37" s="34" t="s">
        <v>20098</v>
      </c>
      <c r="CM37" t="s">
        <v>121</v>
      </c>
      <c r="CN37" s="34" t="s">
        <v>20098</v>
      </c>
      <c r="CP37" t="s">
        <v>1258</v>
      </c>
      <c r="CR37" s="65">
        <f t="shared" si="0"/>
        <v>30</v>
      </c>
      <c r="CS37" s="65">
        <v>10</v>
      </c>
      <c r="CT37" s="65">
        <v>8</v>
      </c>
      <c r="CU37" s="65" t="s">
        <v>4</v>
      </c>
      <c r="CV37" s="65">
        <f t="shared" si="1"/>
        <v>8</v>
      </c>
      <c r="CW37" s="65">
        <f t="shared" si="2"/>
        <v>80</v>
      </c>
      <c r="CX37" s="65">
        <f t="shared" si="3"/>
        <v>64</v>
      </c>
      <c r="CY37" s="65" t="e">
        <f t="shared" si="4"/>
        <v>#VALUE!</v>
      </c>
      <c r="CZ37" s="73">
        <v>4.3700000000000003E-2</v>
      </c>
      <c r="DA37" s="74">
        <f t="shared" si="5"/>
        <v>3.4960000000000004</v>
      </c>
      <c r="DB37" s="74">
        <f t="shared" si="6"/>
        <v>2.7968000000000002</v>
      </c>
      <c r="DC37" s="75" t="e">
        <f t="shared" si="7"/>
        <v>#VALUE!</v>
      </c>
    </row>
    <row r="38" spans="1:108">
      <c r="A38" t="s">
        <v>111</v>
      </c>
      <c r="B38" t="s">
        <v>20080</v>
      </c>
      <c r="C38">
        <v>514935</v>
      </c>
      <c r="D38" s="1">
        <v>45595</v>
      </c>
      <c r="E38" t="s">
        <v>20346</v>
      </c>
      <c r="F38" t="s">
        <v>20081</v>
      </c>
      <c r="G38" t="s">
        <v>20082</v>
      </c>
      <c r="H38" s="34" t="s">
        <v>20083</v>
      </c>
      <c r="I38" t="s">
        <v>20084</v>
      </c>
      <c r="J38">
        <v>5519997352600</v>
      </c>
      <c r="K38" t="s">
        <v>2</v>
      </c>
      <c r="L38" t="s">
        <v>2186</v>
      </c>
      <c r="M38">
        <v>5190900081222</v>
      </c>
      <c r="N38" t="s">
        <v>112</v>
      </c>
      <c r="O38" t="s">
        <v>20085</v>
      </c>
      <c r="P38" t="s">
        <v>20086</v>
      </c>
      <c r="Q38">
        <v>244</v>
      </c>
      <c r="R38" t="s">
        <v>1412</v>
      </c>
      <c r="S38" t="s">
        <v>4346</v>
      </c>
      <c r="U38" t="s">
        <v>20087</v>
      </c>
      <c r="V38" t="s">
        <v>779</v>
      </c>
      <c r="W38" t="s">
        <v>780</v>
      </c>
      <c r="X38" t="s">
        <v>20088</v>
      </c>
      <c r="Y38" t="s">
        <v>782</v>
      </c>
      <c r="Z38" t="s">
        <v>1258</v>
      </c>
      <c r="AA38" t="s">
        <v>20089</v>
      </c>
      <c r="AE38" t="s">
        <v>1167</v>
      </c>
      <c r="AF38" t="s">
        <v>786</v>
      </c>
      <c r="AG38">
        <v>5</v>
      </c>
      <c r="AH38">
        <v>116.59</v>
      </c>
      <c r="AI38">
        <v>1</v>
      </c>
      <c r="AJ38">
        <v>1006</v>
      </c>
      <c r="AK38" t="s">
        <v>788</v>
      </c>
      <c r="AL38">
        <v>1111</v>
      </c>
      <c r="AM38" t="s">
        <v>789</v>
      </c>
      <c r="AN38">
        <v>21.9</v>
      </c>
      <c r="AO38" s="72">
        <v>7.43</v>
      </c>
      <c r="AP38" s="72" t="s">
        <v>15340</v>
      </c>
      <c r="AQ38" t="s">
        <v>790</v>
      </c>
      <c r="AV38" t="s">
        <v>15125</v>
      </c>
      <c r="AW38">
        <v>0</v>
      </c>
      <c r="AX38" t="s">
        <v>20090</v>
      </c>
      <c r="AY38" t="s">
        <v>20092</v>
      </c>
      <c r="AZ38" t="s">
        <v>15369</v>
      </c>
      <c r="BC38" t="s">
        <v>20093</v>
      </c>
      <c r="BD38" t="s">
        <v>114</v>
      </c>
      <c r="BF38" t="s">
        <v>115</v>
      </c>
      <c r="BG38" t="s">
        <v>116</v>
      </c>
      <c r="BM38" t="s">
        <v>117</v>
      </c>
      <c r="BN38" s="34" t="s">
        <v>20094</v>
      </c>
      <c r="BO38">
        <v>3460204221</v>
      </c>
      <c r="BP38">
        <v>3460204221</v>
      </c>
      <c r="BQ38">
        <v>425850</v>
      </c>
      <c r="BR38">
        <v>9367</v>
      </c>
      <c r="BX38" t="s">
        <v>20095</v>
      </c>
      <c r="CA38" t="s">
        <v>20096</v>
      </c>
      <c r="CB38" t="s">
        <v>20097</v>
      </c>
      <c r="CD38">
        <v>1</v>
      </c>
      <c r="CF38" t="s">
        <v>118</v>
      </c>
      <c r="CG38">
        <v>0</v>
      </c>
      <c r="CH38" t="s">
        <v>119</v>
      </c>
      <c r="CI38" t="s">
        <v>119</v>
      </c>
      <c r="CJ38" t="s">
        <v>120</v>
      </c>
      <c r="CL38" s="34" t="s">
        <v>20098</v>
      </c>
      <c r="CM38" t="s">
        <v>121</v>
      </c>
      <c r="CN38" s="34" t="s">
        <v>20098</v>
      </c>
      <c r="CP38" t="s">
        <v>1258</v>
      </c>
      <c r="CR38" s="65">
        <f t="shared" si="0"/>
        <v>30</v>
      </c>
      <c r="CS38" s="65">
        <v>10</v>
      </c>
      <c r="CT38" s="65">
        <v>8</v>
      </c>
      <c r="CU38" s="65" t="s">
        <v>4</v>
      </c>
      <c r="CV38" s="65">
        <f t="shared" si="1"/>
        <v>8</v>
      </c>
      <c r="CW38" s="65">
        <f t="shared" si="2"/>
        <v>80</v>
      </c>
      <c r="CX38" s="65">
        <f t="shared" si="3"/>
        <v>64</v>
      </c>
      <c r="CY38" s="65" t="e">
        <f t="shared" si="4"/>
        <v>#VALUE!</v>
      </c>
      <c r="CZ38" s="73">
        <v>4.3700000000000003E-2</v>
      </c>
      <c r="DA38" s="74">
        <f t="shared" si="5"/>
        <v>3.4960000000000004</v>
      </c>
      <c r="DB38" s="74">
        <f t="shared" si="6"/>
        <v>2.7968000000000002</v>
      </c>
      <c r="DC38" s="75" t="e">
        <f t="shared" si="7"/>
        <v>#VALUE!</v>
      </c>
    </row>
    <row r="39" spans="1:108">
      <c r="A39" t="s">
        <v>111</v>
      </c>
      <c r="B39" t="s">
        <v>20080</v>
      </c>
      <c r="C39">
        <v>514935</v>
      </c>
      <c r="D39" s="1">
        <v>45595</v>
      </c>
      <c r="E39" t="s">
        <v>20346</v>
      </c>
      <c r="F39" t="s">
        <v>20081</v>
      </c>
      <c r="G39" t="s">
        <v>20082</v>
      </c>
      <c r="H39" s="34" t="s">
        <v>20083</v>
      </c>
      <c r="I39" t="s">
        <v>20084</v>
      </c>
      <c r="J39">
        <v>5519997352600</v>
      </c>
      <c r="K39" t="s">
        <v>2</v>
      </c>
      <c r="L39" t="s">
        <v>2186</v>
      </c>
      <c r="M39">
        <v>5190900081222</v>
      </c>
      <c r="N39" t="s">
        <v>112</v>
      </c>
      <c r="O39" t="s">
        <v>20085</v>
      </c>
      <c r="P39" t="s">
        <v>20086</v>
      </c>
      <c r="Q39">
        <v>244</v>
      </c>
      <c r="R39" t="s">
        <v>1412</v>
      </c>
      <c r="S39" t="s">
        <v>4346</v>
      </c>
      <c r="U39" t="s">
        <v>20087</v>
      </c>
      <c r="V39" t="s">
        <v>779</v>
      </c>
      <c r="W39" t="s">
        <v>780</v>
      </c>
      <c r="X39" t="s">
        <v>20088</v>
      </c>
      <c r="Y39" t="s">
        <v>782</v>
      </c>
      <c r="Z39" t="s">
        <v>1258</v>
      </c>
      <c r="AA39" t="s">
        <v>20089</v>
      </c>
      <c r="AE39" t="s">
        <v>1167</v>
      </c>
      <c r="AF39" t="s">
        <v>786</v>
      </c>
      <c r="AG39">
        <v>5</v>
      </c>
      <c r="AH39">
        <v>116.59</v>
      </c>
      <c r="AI39">
        <v>1</v>
      </c>
      <c r="AJ39">
        <v>142817</v>
      </c>
      <c r="AK39" t="s">
        <v>1598</v>
      </c>
      <c r="AL39">
        <v>61040</v>
      </c>
      <c r="AM39" t="s">
        <v>1608</v>
      </c>
      <c r="AN39">
        <v>99.9</v>
      </c>
      <c r="AO39" s="72">
        <v>33.909999999999997</v>
      </c>
      <c r="AP39" s="72" t="s">
        <v>15438</v>
      </c>
      <c r="AQ39" t="s">
        <v>1609</v>
      </c>
      <c r="AV39" t="s">
        <v>20091</v>
      </c>
      <c r="AW39">
        <v>0</v>
      </c>
      <c r="AX39" t="s">
        <v>20090</v>
      </c>
      <c r="AY39" t="s">
        <v>20092</v>
      </c>
      <c r="AZ39" t="s">
        <v>15369</v>
      </c>
      <c r="BC39" t="s">
        <v>20093</v>
      </c>
      <c r="BD39" t="s">
        <v>114</v>
      </c>
      <c r="BF39" t="s">
        <v>115</v>
      </c>
      <c r="BG39" t="s">
        <v>116</v>
      </c>
      <c r="BM39" t="s">
        <v>117</v>
      </c>
      <c r="BN39" s="34" t="s">
        <v>20094</v>
      </c>
      <c r="BO39">
        <v>3460204221</v>
      </c>
      <c r="BP39">
        <v>3460204221</v>
      </c>
      <c r="BQ39">
        <v>425850</v>
      </c>
      <c r="BR39">
        <v>9367</v>
      </c>
      <c r="BX39" t="s">
        <v>20095</v>
      </c>
      <c r="CA39" t="s">
        <v>20096</v>
      </c>
      <c r="CB39" t="s">
        <v>20097</v>
      </c>
      <c r="CD39">
        <v>1</v>
      </c>
      <c r="CF39" t="s">
        <v>118</v>
      </c>
      <c r="CG39">
        <v>0</v>
      </c>
      <c r="CH39" t="s">
        <v>119</v>
      </c>
      <c r="CI39" t="s">
        <v>119</v>
      </c>
      <c r="CJ39" t="s">
        <v>120</v>
      </c>
      <c r="CL39" s="34" t="s">
        <v>20098</v>
      </c>
      <c r="CM39" t="s">
        <v>121</v>
      </c>
      <c r="CN39" s="34" t="s">
        <v>20098</v>
      </c>
      <c r="CP39" t="s">
        <v>1258</v>
      </c>
      <c r="CR39" s="65">
        <f t="shared" si="0"/>
        <v>30</v>
      </c>
      <c r="CS39" s="65">
        <v>10</v>
      </c>
      <c r="CT39" s="65">
        <v>8</v>
      </c>
      <c r="CU39" s="65" t="s">
        <v>4</v>
      </c>
      <c r="CV39" s="65">
        <f t="shared" si="1"/>
        <v>34</v>
      </c>
      <c r="CW39" s="65">
        <f t="shared" si="2"/>
        <v>340</v>
      </c>
      <c r="CX39" s="65">
        <f t="shared" si="3"/>
        <v>272</v>
      </c>
      <c r="CY39" s="65" t="e">
        <f t="shared" si="4"/>
        <v>#VALUE!</v>
      </c>
      <c r="CZ39" s="73">
        <v>4.3700000000000003E-2</v>
      </c>
      <c r="DA39" s="74">
        <f t="shared" si="5"/>
        <v>14.858000000000001</v>
      </c>
      <c r="DB39" s="74">
        <f t="shared" si="6"/>
        <v>11.8864</v>
      </c>
      <c r="DC39" s="75" t="e">
        <f t="shared" si="7"/>
        <v>#VALUE!</v>
      </c>
    </row>
    <row r="40" spans="1:108" hidden="1">
      <c r="A40" t="s">
        <v>111</v>
      </c>
      <c r="B40" t="s">
        <v>20099</v>
      </c>
      <c r="C40">
        <v>514931</v>
      </c>
      <c r="D40" s="1">
        <v>45595</v>
      </c>
      <c r="E40" t="s">
        <v>20347</v>
      </c>
      <c r="F40" t="s">
        <v>4071</v>
      </c>
      <c r="G40" t="s">
        <v>20100</v>
      </c>
      <c r="H40" s="34" t="s">
        <v>20101</v>
      </c>
      <c r="I40" t="s">
        <v>20102</v>
      </c>
      <c r="J40">
        <v>5511997619859</v>
      </c>
      <c r="K40" t="s">
        <v>2</v>
      </c>
      <c r="L40" t="s">
        <v>12234</v>
      </c>
      <c r="M40">
        <v>5123537379768</v>
      </c>
      <c r="N40" t="s">
        <v>112</v>
      </c>
      <c r="O40" t="s">
        <v>20103</v>
      </c>
      <c r="P40" t="s">
        <v>20104</v>
      </c>
      <c r="Q40">
        <v>319</v>
      </c>
      <c r="R40" t="s">
        <v>20105</v>
      </c>
      <c r="S40" t="s">
        <v>12233</v>
      </c>
      <c r="U40" t="s">
        <v>20106</v>
      </c>
      <c r="V40" t="s">
        <v>122</v>
      </c>
      <c r="W40" t="s">
        <v>123</v>
      </c>
      <c r="X40" t="s">
        <v>20107</v>
      </c>
      <c r="Y40" t="s">
        <v>792</v>
      </c>
      <c r="Z40" t="s">
        <v>868</v>
      </c>
      <c r="AA40" t="s">
        <v>20108</v>
      </c>
      <c r="AE40" t="s">
        <v>4009</v>
      </c>
      <c r="AF40" t="s">
        <v>786</v>
      </c>
      <c r="AG40">
        <v>2</v>
      </c>
      <c r="AH40">
        <v>189.52</v>
      </c>
      <c r="AI40">
        <v>1</v>
      </c>
      <c r="AJ40">
        <v>61010</v>
      </c>
      <c r="AK40" t="s">
        <v>1598</v>
      </c>
      <c r="AL40">
        <v>61010</v>
      </c>
      <c r="AM40" t="s">
        <v>1599</v>
      </c>
      <c r="AN40">
        <v>99.9</v>
      </c>
      <c r="AO40" s="72">
        <v>34.96</v>
      </c>
      <c r="AP40" t="s">
        <v>15116</v>
      </c>
      <c r="AQ40" t="s">
        <v>1602</v>
      </c>
      <c r="AV40" t="s">
        <v>20110</v>
      </c>
      <c r="AW40">
        <v>0</v>
      </c>
      <c r="AX40" t="s">
        <v>20109</v>
      </c>
      <c r="AY40" t="s">
        <v>16800</v>
      </c>
      <c r="AZ40" t="s">
        <v>18160</v>
      </c>
      <c r="BD40" t="s">
        <v>114</v>
      </c>
      <c r="BF40" t="s">
        <v>115</v>
      </c>
      <c r="BG40" t="s">
        <v>116</v>
      </c>
      <c r="BM40" t="s">
        <v>117</v>
      </c>
      <c r="BN40">
        <v>671362</v>
      </c>
      <c r="BO40">
        <v>3459932374</v>
      </c>
      <c r="BP40">
        <v>3459932374</v>
      </c>
      <c r="BQ40">
        <v>427168</v>
      </c>
      <c r="BR40" s="34" t="s">
        <v>20111</v>
      </c>
      <c r="BX40" t="s">
        <v>20112</v>
      </c>
      <c r="CA40" t="s">
        <v>20113</v>
      </c>
      <c r="CB40" t="s">
        <v>20114</v>
      </c>
      <c r="CD40">
        <v>1</v>
      </c>
      <c r="CF40" t="s">
        <v>118</v>
      </c>
      <c r="CG40">
        <v>0</v>
      </c>
      <c r="CH40" t="s">
        <v>119</v>
      </c>
      <c r="CI40" t="s">
        <v>119</v>
      </c>
      <c r="CJ40" t="s">
        <v>120</v>
      </c>
      <c r="CM40" t="s">
        <v>121</v>
      </c>
      <c r="CP40" t="s">
        <v>869</v>
      </c>
      <c r="CR40">
        <f t="shared" si="0"/>
        <v>30</v>
      </c>
      <c r="CS40">
        <v>10</v>
      </c>
      <c r="CT40">
        <v>8</v>
      </c>
      <c r="CU40"/>
      <c r="CV40"/>
      <c r="CW40"/>
      <c r="CX40"/>
      <c r="CY40"/>
      <c r="CZ40"/>
      <c r="DA40"/>
      <c r="DB40"/>
      <c r="DC40"/>
      <c r="DD40"/>
    </row>
    <row r="41" spans="1:108" hidden="1">
      <c r="A41" t="s">
        <v>111</v>
      </c>
      <c r="B41" t="s">
        <v>20099</v>
      </c>
      <c r="C41">
        <v>514931</v>
      </c>
      <c r="D41" s="1">
        <v>45595</v>
      </c>
      <c r="E41" t="s">
        <v>20347</v>
      </c>
      <c r="F41" t="s">
        <v>4071</v>
      </c>
      <c r="G41" t="s">
        <v>20100</v>
      </c>
      <c r="H41" s="34" t="s">
        <v>20101</v>
      </c>
      <c r="I41" t="s">
        <v>20102</v>
      </c>
      <c r="J41">
        <v>5511997619859</v>
      </c>
      <c r="K41" t="s">
        <v>2</v>
      </c>
      <c r="L41" t="s">
        <v>12234</v>
      </c>
      <c r="M41">
        <v>5123537379768</v>
      </c>
      <c r="N41" t="s">
        <v>112</v>
      </c>
      <c r="O41" t="s">
        <v>20103</v>
      </c>
      <c r="P41" t="s">
        <v>20104</v>
      </c>
      <c r="Q41">
        <v>319</v>
      </c>
      <c r="R41" t="s">
        <v>20105</v>
      </c>
      <c r="S41" t="s">
        <v>12233</v>
      </c>
      <c r="U41" t="s">
        <v>20106</v>
      </c>
      <c r="V41" t="s">
        <v>122</v>
      </c>
      <c r="W41" t="s">
        <v>123</v>
      </c>
      <c r="X41" t="s">
        <v>20107</v>
      </c>
      <c r="Y41" t="s">
        <v>792</v>
      </c>
      <c r="Z41" t="s">
        <v>868</v>
      </c>
      <c r="AA41" t="s">
        <v>20108</v>
      </c>
      <c r="AE41" t="s">
        <v>4009</v>
      </c>
      <c r="AF41" t="s">
        <v>786</v>
      </c>
      <c r="AG41">
        <v>2</v>
      </c>
      <c r="AH41">
        <v>189.52</v>
      </c>
      <c r="AI41">
        <v>1</v>
      </c>
      <c r="AJ41">
        <v>61050</v>
      </c>
      <c r="AK41" t="s">
        <v>1598</v>
      </c>
      <c r="AL41">
        <v>61050</v>
      </c>
      <c r="AM41" t="s">
        <v>2983</v>
      </c>
      <c r="AN41">
        <v>99.9</v>
      </c>
      <c r="AO41" s="72">
        <v>34.96</v>
      </c>
      <c r="AP41" t="s">
        <v>15116</v>
      </c>
      <c r="AQ41" t="s">
        <v>2984</v>
      </c>
      <c r="AV41" t="s">
        <v>20115</v>
      </c>
      <c r="AW41">
        <v>0</v>
      </c>
      <c r="AX41" t="s">
        <v>20109</v>
      </c>
      <c r="AY41" t="s">
        <v>16800</v>
      </c>
      <c r="AZ41" t="s">
        <v>18160</v>
      </c>
      <c r="BD41" t="s">
        <v>114</v>
      </c>
      <c r="BF41" t="s">
        <v>115</v>
      </c>
      <c r="BG41" t="s">
        <v>116</v>
      </c>
      <c r="BM41" t="s">
        <v>117</v>
      </c>
      <c r="BN41">
        <v>671362</v>
      </c>
      <c r="BO41">
        <v>3459932374</v>
      </c>
      <c r="BP41">
        <v>3459932374</v>
      </c>
      <c r="BQ41">
        <v>427168</v>
      </c>
      <c r="BR41" s="34" t="s">
        <v>20111</v>
      </c>
      <c r="BX41" t="s">
        <v>20112</v>
      </c>
      <c r="CA41" t="s">
        <v>20113</v>
      </c>
      <c r="CB41" t="s">
        <v>20114</v>
      </c>
      <c r="CD41">
        <v>1</v>
      </c>
      <c r="CF41" t="s">
        <v>118</v>
      </c>
      <c r="CG41">
        <v>0</v>
      </c>
      <c r="CH41" t="s">
        <v>119</v>
      </c>
      <c r="CI41" t="s">
        <v>119</v>
      </c>
      <c r="CJ41" t="s">
        <v>120</v>
      </c>
      <c r="CM41" t="s">
        <v>121</v>
      </c>
      <c r="CP41" t="s">
        <v>869</v>
      </c>
      <c r="CR41">
        <f t="shared" si="0"/>
        <v>30</v>
      </c>
      <c r="CS41">
        <v>10</v>
      </c>
      <c r="CT41">
        <v>8</v>
      </c>
      <c r="CU41"/>
      <c r="CV41"/>
      <c r="CW41"/>
      <c r="CX41"/>
      <c r="CY41"/>
      <c r="CZ41"/>
      <c r="DA41"/>
      <c r="DB41"/>
      <c r="DC41"/>
      <c r="DD41"/>
    </row>
    <row r="42" spans="1:108" hidden="1">
      <c r="A42" t="s">
        <v>111</v>
      </c>
      <c r="B42" t="s">
        <v>20099</v>
      </c>
      <c r="C42">
        <v>514931</v>
      </c>
      <c r="D42" s="1">
        <v>45595</v>
      </c>
      <c r="E42" t="s">
        <v>20347</v>
      </c>
      <c r="F42" t="s">
        <v>4071</v>
      </c>
      <c r="G42" t="s">
        <v>20100</v>
      </c>
      <c r="H42" s="34" t="s">
        <v>20101</v>
      </c>
      <c r="I42" t="s">
        <v>20102</v>
      </c>
      <c r="J42">
        <v>5511997619859</v>
      </c>
      <c r="K42" t="s">
        <v>2</v>
      </c>
      <c r="L42" t="s">
        <v>12234</v>
      </c>
      <c r="M42">
        <v>5123537379768</v>
      </c>
      <c r="N42" t="s">
        <v>112</v>
      </c>
      <c r="O42" t="s">
        <v>20103</v>
      </c>
      <c r="P42" t="s">
        <v>20104</v>
      </c>
      <c r="Q42">
        <v>319</v>
      </c>
      <c r="R42" t="s">
        <v>20105</v>
      </c>
      <c r="S42" t="s">
        <v>12233</v>
      </c>
      <c r="U42" t="s">
        <v>20106</v>
      </c>
      <c r="V42" t="s">
        <v>122</v>
      </c>
      <c r="W42" t="s">
        <v>123</v>
      </c>
      <c r="X42" t="s">
        <v>20107</v>
      </c>
      <c r="Y42" t="s">
        <v>792</v>
      </c>
      <c r="Z42" t="s">
        <v>868</v>
      </c>
      <c r="AA42" t="s">
        <v>20108</v>
      </c>
      <c r="AE42" t="s">
        <v>4009</v>
      </c>
      <c r="AF42" t="s">
        <v>786</v>
      </c>
      <c r="AG42">
        <v>2</v>
      </c>
      <c r="AH42">
        <v>189.52</v>
      </c>
      <c r="AI42">
        <v>2</v>
      </c>
      <c r="AJ42">
        <v>142801</v>
      </c>
      <c r="AK42" t="s">
        <v>1221</v>
      </c>
      <c r="AL42">
        <v>1621</v>
      </c>
      <c r="AM42" t="s">
        <v>18787</v>
      </c>
      <c r="AN42">
        <v>59.8</v>
      </c>
      <c r="AO42" s="72">
        <v>59.8</v>
      </c>
      <c r="AP42" t="s">
        <v>4183</v>
      </c>
      <c r="AQ42" t="s">
        <v>18789</v>
      </c>
      <c r="AV42" t="s">
        <v>15385</v>
      </c>
      <c r="AW42">
        <v>0</v>
      </c>
      <c r="AX42" t="s">
        <v>20109</v>
      </c>
      <c r="AY42" t="s">
        <v>16800</v>
      </c>
      <c r="AZ42" t="s">
        <v>18160</v>
      </c>
      <c r="BD42" t="s">
        <v>114</v>
      </c>
      <c r="BF42" t="s">
        <v>115</v>
      </c>
      <c r="BG42" t="s">
        <v>116</v>
      </c>
      <c r="BM42" t="s">
        <v>117</v>
      </c>
      <c r="BN42">
        <v>671362</v>
      </c>
      <c r="BO42">
        <v>3459932374</v>
      </c>
      <c r="BP42">
        <v>3459932374</v>
      </c>
      <c r="BQ42">
        <v>427168</v>
      </c>
      <c r="BR42" s="34" t="s">
        <v>20111</v>
      </c>
      <c r="BX42" t="s">
        <v>20112</v>
      </c>
      <c r="CA42" t="s">
        <v>20113</v>
      </c>
      <c r="CB42" t="s">
        <v>20114</v>
      </c>
      <c r="CD42">
        <v>1</v>
      </c>
      <c r="CF42" t="s">
        <v>118</v>
      </c>
      <c r="CG42">
        <v>0</v>
      </c>
      <c r="CH42" t="s">
        <v>119</v>
      </c>
      <c r="CI42" t="s">
        <v>119</v>
      </c>
      <c r="CJ42" t="s">
        <v>120</v>
      </c>
      <c r="CM42" t="s">
        <v>121</v>
      </c>
      <c r="CP42" t="s">
        <v>869</v>
      </c>
      <c r="CR42">
        <f t="shared" si="0"/>
        <v>30</v>
      </c>
      <c r="CS42">
        <v>10</v>
      </c>
      <c r="CT42">
        <v>8</v>
      </c>
      <c r="CU42"/>
      <c r="CV42"/>
      <c r="CW42"/>
      <c r="CX42"/>
      <c r="CY42"/>
      <c r="CZ42"/>
      <c r="DA42"/>
      <c r="DB42"/>
      <c r="DC42"/>
      <c r="DD42"/>
    </row>
    <row r="43" spans="1:108" hidden="1">
      <c r="A43" t="s">
        <v>111</v>
      </c>
      <c r="B43" t="s">
        <v>20116</v>
      </c>
      <c r="C43">
        <v>514929</v>
      </c>
      <c r="D43" s="1">
        <v>45595</v>
      </c>
      <c r="E43" t="s">
        <v>20348</v>
      </c>
      <c r="F43" t="s">
        <v>1061</v>
      </c>
      <c r="G43" t="s">
        <v>3976</v>
      </c>
      <c r="H43" s="34" t="s">
        <v>20117</v>
      </c>
      <c r="I43" t="s">
        <v>20118</v>
      </c>
      <c r="J43">
        <v>5567999771012</v>
      </c>
      <c r="K43" t="s">
        <v>135</v>
      </c>
      <c r="L43" t="s">
        <v>2685</v>
      </c>
      <c r="M43">
        <v>5130740034411</v>
      </c>
      <c r="N43" t="s">
        <v>112</v>
      </c>
      <c r="O43" t="s">
        <v>20119</v>
      </c>
      <c r="P43" t="s">
        <v>20120</v>
      </c>
      <c r="Q43">
        <v>427</v>
      </c>
      <c r="R43" t="s">
        <v>1412</v>
      </c>
      <c r="S43" t="s">
        <v>3812</v>
      </c>
      <c r="U43" t="s">
        <v>20121</v>
      </c>
      <c r="V43" t="s">
        <v>779</v>
      </c>
      <c r="W43" t="s">
        <v>780</v>
      </c>
      <c r="X43" t="s">
        <v>16562</v>
      </c>
      <c r="Y43" t="s">
        <v>782</v>
      </c>
      <c r="Z43" t="s">
        <v>868</v>
      </c>
      <c r="AA43" t="s">
        <v>20122</v>
      </c>
      <c r="AB43" t="s">
        <v>844</v>
      </c>
      <c r="AC43" t="s">
        <v>791</v>
      </c>
      <c r="AD43" t="s">
        <v>1338</v>
      </c>
      <c r="AF43" t="s">
        <v>1242</v>
      </c>
      <c r="AG43">
        <v>1</v>
      </c>
      <c r="AH43">
        <v>105.47</v>
      </c>
      <c r="AI43">
        <v>4</v>
      </c>
      <c r="AJ43">
        <v>1110</v>
      </c>
      <c r="AK43" t="s">
        <v>788</v>
      </c>
      <c r="AL43">
        <v>1112</v>
      </c>
      <c r="AM43" t="s">
        <v>1252</v>
      </c>
      <c r="AN43">
        <v>21.9</v>
      </c>
      <c r="AO43" s="72">
        <v>6.89</v>
      </c>
      <c r="AP43" t="s">
        <v>15821</v>
      </c>
      <c r="AQ43" t="s">
        <v>1254</v>
      </c>
      <c r="AV43" t="s">
        <v>18678</v>
      </c>
      <c r="AW43">
        <v>0</v>
      </c>
      <c r="AX43" t="s">
        <v>20123</v>
      </c>
      <c r="AY43" t="s">
        <v>20124</v>
      </c>
      <c r="AZ43" t="s">
        <v>15817</v>
      </c>
      <c r="BD43" t="s">
        <v>114</v>
      </c>
      <c r="BF43" t="s">
        <v>115</v>
      </c>
      <c r="BG43" t="s">
        <v>116</v>
      </c>
      <c r="BM43" t="s">
        <v>1248</v>
      </c>
      <c r="BO43">
        <v>3459783763</v>
      </c>
      <c r="BX43" t="s">
        <v>20125</v>
      </c>
      <c r="CA43" t="s">
        <v>20126</v>
      </c>
      <c r="CB43" t="s">
        <v>20127</v>
      </c>
      <c r="CD43">
        <v>1</v>
      </c>
      <c r="CF43" t="s">
        <v>118</v>
      </c>
      <c r="CG43">
        <v>0</v>
      </c>
      <c r="CH43" t="s">
        <v>119</v>
      </c>
      <c r="CI43" t="s">
        <v>119</v>
      </c>
      <c r="CJ43" t="s">
        <v>120</v>
      </c>
      <c r="CM43" t="s">
        <v>121</v>
      </c>
      <c r="CP43" t="s">
        <v>869</v>
      </c>
      <c r="CR43">
        <f t="shared" si="0"/>
        <v>30</v>
      </c>
      <c r="CS43">
        <v>10</v>
      </c>
      <c r="CT43">
        <v>8</v>
      </c>
      <c r="CU43"/>
      <c r="CV43"/>
      <c r="CW43"/>
      <c r="CX43"/>
      <c r="CY43"/>
      <c r="CZ43"/>
      <c r="DA43"/>
      <c r="DB43"/>
      <c r="DC43"/>
      <c r="DD43"/>
    </row>
    <row r="44" spans="1:108" hidden="1">
      <c r="A44" t="s">
        <v>111</v>
      </c>
      <c r="B44" t="s">
        <v>20116</v>
      </c>
      <c r="C44">
        <v>514929</v>
      </c>
      <c r="D44" s="1">
        <v>45595</v>
      </c>
      <c r="E44" t="s">
        <v>20348</v>
      </c>
      <c r="F44" t="s">
        <v>1061</v>
      </c>
      <c r="G44" t="s">
        <v>3976</v>
      </c>
      <c r="H44" s="34" t="s">
        <v>20117</v>
      </c>
      <c r="I44" t="s">
        <v>20118</v>
      </c>
      <c r="J44">
        <v>5567999771012</v>
      </c>
      <c r="K44" t="s">
        <v>135</v>
      </c>
      <c r="L44" t="s">
        <v>2685</v>
      </c>
      <c r="M44">
        <v>5130740034411</v>
      </c>
      <c r="N44" t="s">
        <v>112</v>
      </c>
      <c r="O44" t="s">
        <v>20119</v>
      </c>
      <c r="P44" t="s">
        <v>20120</v>
      </c>
      <c r="Q44">
        <v>427</v>
      </c>
      <c r="R44" t="s">
        <v>1412</v>
      </c>
      <c r="S44" t="s">
        <v>3812</v>
      </c>
      <c r="U44" t="s">
        <v>20121</v>
      </c>
      <c r="V44" t="s">
        <v>779</v>
      </c>
      <c r="W44" t="s">
        <v>780</v>
      </c>
      <c r="X44" t="s">
        <v>16562</v>
      </c>
      <c r="Y44" t="s">
        <v>782</v>
      </c>
      <c r="Z44" t="s">
        <v>868</v>
      </c>
      <c r="AA44" t="s">
        <v>20122</v>
      </c>
      <c r="AB44" t="s">
        <v>844</v>
      </c>
      <c r="AC44" t="s">
        <v>791</v>
      </c>
      <c r="AD44" t="s">
        <v>1338</v>
      </c>
      <c r="AF44" t="s">
        <v>1242</v>
      </c>
      <c r="AG44">
        <v>1</v>
      </c>
      <c r="AH44">
        <v>105.47</v>
      </c>
      <c r="AI44">
        <v>2</v>
      </c>
      <c r="AJ44">
        <v>5101</v>
      </c>
      <c r="AK44" t="s">
        <v>1018</v>
      </c>
      <c r="AL44">
        <v>5101</v>
      </c>
      <c r="AM44" t="s">
        <v>830</v>
      </c>
      <c r="AN44">
        <v>46.9</v>
      </c>
      <c r="AO44" s="72">
        <v>14.78</v>
      </c>
      <c r="AP44" t="s">
        <v>20128</v>
      </c>
      <c r="AQ44" t="s">
        <v>1019</v>
      </c>
      <c r="AV44" t="s">
        <v>935</v>
      </c>
      <c r="AW44">
        <v>0</v>
      </c>
      <c r="AX44" t="s">
        <v>20123</v>
      </c>
      <c r="AY44" t="s">
        <v>20124</v>
      </c>
      <c r="AZ44" t="s">
        <v>15817</v>
      </c>
      <c r="BD44" t="s">
        <v>114</v>
      </c>
      <c r="BF44" t="s">
        <v>115</v>
      </c>
      <c r="BG44" t="s">
        <v>116</v>
      </c>
      <c r="BM44" t="s">
        <v>1248</v>
      </c>
      <c r="BO44">
        <v>3459783763</v>
      </c>
      <c r="BX44" t="s">
        <v>20125</v>
      </c>
      <c r="CA44" t="s">
        <v>20126</v>
      </c>
      <c r="CB44" t="s">
        <v>20127</v>
      </c>
      <c r="CD44">
        <v>1</v>
      </c>
      <c r="CF44" t="s">
        <v>118</v>
      </c>
      <c r="CG44">
        <v>0</v>
      </c>
      <c r="CH44" t="s">
        <v>119</v>
      </c>
      <c r="CI44" t="s">
        <v>119</v>
      </c>
      <c r="CJ44" t="s">
        <v>120</v>
      </c>
      <c r="CM44" t="s">
        <v>121</v>
      </c>
      <c r="CP44" t="s">
        <v>869</v>
      </c>
      <c r="CR44">
        <f t="shared" si="0"/>
        <v>30</v>
      </c>
      <c r="CS44">
        <v>10</v>
      </c>
      <c r="CT44">
        <v>8</v>
      </c>
      <c r="CU44"/>
      <c r="CV44"/>
      <c r="CW44"/>
      <c r="CX44"/>
      <c r="CY44"/>
      <c r="CZ44"/>
      <c r="DA44"/>
      <c r="DB44"/>
      <c r="DC44"/>
      <c r="DD44"/>
    </row>
    <row r="45" spans="1:108" hidden="1">
      <c r="A45" t="s">
        <v>111</v>
      </c>
      <c r="B45" t="s">
        <v>20116</v>
      </c>
      <c r="C45">
        <v>514929</v>
      </c>
      <c r="D45" s="1">
        <v>45595</v>
      </c>
      <c r="E45" t="s">
        <v>20348</v>
      </c>
      <c r="F45" t="s">
        <v>1061</v>
      </c>
      <c r="G45" t="s">
        <v>3976</v>
      </c>
      <c r="H45" s="34" t="s">
        <v>20117</v>
      </c>
      <c r="I45" t="s">
        <v>20118</v>
      </c>
      <c r="J45">
        <v>5567999771012</v>
      </c>
      <c r="K45" t="s">
        <v>135</v>
      </c>
      <c r="L45" t="s">
        <v>2685</v>
      </c>
      <c r="M45">
        <v>5130740034411</v>
      </c>
      <c r="N45" t="s">
        <v>112</v>
      </c>
      <c r="O45" t="s">
        <v>20119</v>
      </c>
      <c r="P45" t="s">
        <v>20120</v>
      </c>
      <c r="Q45">
        <v>427</v>
      </c>
      <c r="R45" t="s">
        <v>1412</v>
      </c>
      <c r="S45" t="s">
        <v>3812</v>
      </c>
      <c r="U45" t="s">
        <v>20121</v>
      </c>
      <c r="V45" t="s">
        <v>779</v>
      </c>
      <c r="W45" t="s">
        <v>780</v>
      </c>
      <c r="X45" t="s">
        <v>16562</v>
      </c>
      <c r="Y45" t="s">
        <v>782</v>
      </c>
      <c r="Z45" t="s">
        <v>868</v>
      </c>
      <c r="AA45" t="s">
        <v>20122</v>
      </c>
      <c r="AB45" t="s">
        <v>844</v>
      </c>
      <c r="AC45" t="s">
        <v>791</v>
      </c>
      <c r="AD45" t="s">
        <v>1338</v>
      </c>
      <c r="AF45" t="s">
        <v>1242</v>
      </c>
      <c r="AG45">
        <v>1</v>
      </c>
      <c r="AH45">
        <v>105.47</v>
      </c>
      <c r="AI45">
        <v>1</v>
      </c>
      <c r="AJ45">
        <v>2201</v>
      </c>
      <c r="AK45" t="s">
        <v>1471</v>
      </c>
      <c r="AL45">
        <v>2201</v>
      </c>
      <c r="AM45" t="s">
        <v>1472</v>
      </c>
      <c r="AN45">
        <v>49.9</v>
      </c>
      <c r="AO45" s="72">
        <v>15.71</v>
      </c>
      <c r="AP45" t="s">
        <v>15525</v>
      </c>
      <c r="AQ45" t="s">
        <v>1473</v>
      </c>
      <c r="AV45" t="s">
        <v>20129</v>
      </c>
      <c r="AW45">
        <v>0</v>
      </c>
      <c r="AX45" t="s">
        <v>20123</v>
      </c>
      <c r="AY45" t="s">
        <v>20124</v>
      </c>
      <c r="AZ45" t="s">
        <v>15817</v>
      </c>
      <c r="BD45" t="s">
        <v>114</v>
      </c>
      <c r="BF45" t="s">
        <v>115</v>
      </c>
      <c r="BG45" t="s">
        <v>116</v>
      </c>
      <c r="BM45" t="s">
        <v>1248</v>
      </c>
      <c r="BO45">
        <v>3459783763</v>
      </c>
      <c r="BX45" t="s">
        <v>20125</v>
      </c>
      <c r="CA45" t="s">
        <v>20126</v>
      </c>
      <c r="CB45" t="s">
        <v>20127</v>
      </c>
      <c r="CD45">
        <v>1</v>
      </c>
      <c r="CF45" t="s">
        <v>118</v>
      </c>
      <c r="CG45">
        <v>0</v>
      </c>
      <c r="CH45" t="s">
        <v>119</v>
      </c>
      <c r="CI45" t="s">
        <v>119</v>
      </c>
      <c r="CJ45" t="s">
        <v>120</v>
      </c>
      <c r="CM45" t="s">
        <v>121</v>
      </c>
      <c r="CP45" t="s">
        <v>869</v>
      </c>
      <c r="CR45">
        <f t="shared" si="0"/>
        <v>30</v>
      </c>
      <c r="CS45">
        <v>10</v>
      </c>
      <c r="CT45">
        <v>8</v>
      </c>
      <c r="CU45"/>
      <c r="CV45"/>
      <c r="CW45"/>
      <c r="CX45"/>
      <c r="CY45"/>
      <c r="CZ45"/>
      <c r="DA45"/>
      <c r="DB45"/>
      <c r="DC45"/>
      <c r="DD45"/>
    </row>
    <row r="46" spans="1:108" hidden="1">
      <c r="A46" t="s">
        <v>111</v>
      </c>
      <c r="B46" t="s">
        <v>20116</v>
      </c>
      <c r="C46">
        <v>514929</v>
      </c>
      <c r="D46" s="1">
        <v>45595</v>
      </c>
      <c r="E46" t="s">
        <v>20348</v>
      </c>
      <c r="F46" t="s">
        <v>1061</v>
      </c>
      <c r="G46" t="s">
        <v>3976</v>
      </c>
      <c r="H46" s="34" t="s">
        <v>20117</v>
      </c>
      <c r="I46" t="s">
        <v>20118</v>
      </c>
      <c r="J46">
        <v>5567999771012</v>
      </c>
      <c r="K46" t="s">
        <v>135</v>
      </c>
      <c r="L46" t="s">
        <v>2685</v>
      </c>
      <c r="M46">
        <v>5130740034411</v>
      </c>
      <c r="N46" t="s">
        <v>112</v>
      </c>
      <c r="O46" t="s">
        <v>20119</v>
      </c>
      <c r="P46" t="s">
        <v>20120</v>
      </c>
      <c r="Q46">
        <v>427</v>
      </c>
      <c r="R46" t="s">
        <v>1412</v>
      </c>
      <c r="S46" t="s">
        <v>3812</v>
      </c>
      <c r="U46" t="s">
        <v>20121</v>
      </c>
      <c r="V46" t="s">
        <v>779</v>
      </c>
      <c r="W46" t="s">
        <v>780</v>
      </c>
      <c r="X46" t="s">
        <v>16562</v>
      </c>
      <c r="Y46" t="s">
        <v>782</v>
      </c>
      <c r="Z46" t="s">
        <v>868</v>
      </c>
      <c r="AA46" t="s">
        <v>20122</v>
      </c>
      <c r="AB46" t="s">
        <v>844</v>
      </c>
      <c r="AC46" t="s">
        <v>791</v>
      </c>
      <c r="AD46" t="s">
        <v>1338</v>
      </c>
      <c r="AF46" t="s">
        <v>1242</v>
      </c>
      <c r="AG46">
        <v>1</v>
      </c>
      <c r="AH46">
        <v>105.47</v>
      </c>
      <c r="AI46">
        <v>1</v>
      </c>
      <c r="AJ46">
        <v>2103</v>
      </c>
      <c r="AK46" t="s">
        <v>2344</v>
      </c>
      <c r="AL46">
        <v>2103</v>
      </c>
      <c r="AM46" t="s">
        <v>2345</v>
      </c>
      <c r="AN46">
        <v>59.9</v>
      </c>
      <c r="AO46" s="72">
        <v>18.86</v>
      </c>
      <c r="AP46" t="s">
        <v>15190</v>
      </c>
      <c r="AQ46" t="s">
        <v>2346</v>
      </c>
      <c r="AV46" t="s">
        <v>15869</v>
      </c>
      <c r="AW46">
        <v>0</v>
      </c>
      <c r="AX46" t="s">
        <v>20123</v>
      </c>
      <c r="AY46" t="s">
        <v>20124</v>
      </c>
      <c r="AZ46" t="s">
        <v>15817</v>
      </c>
      <c r="BD46" t="s">
        <v>114</v>
      </c>
      <c r="BF46" t="s">
        <v>115</v>
      </c>
      <c r="BG46" t="s">
        <v>116</v>
      </c>
      <c r="BM46" t="s">
        <v>1248</v>
      </c>
      <c r="BO46">
        <v>3459783763</v>
      </c>
      <c r="BX46" t="s">
        <v>20125</v>
      </c>
      <c r="CA46" t="s">
        <v>20126</v>
      </c>
      <c r="CB46" t="s">
        <v>20127</v>
      </c>
      <c r="CD46">
        <v>1</v>
      </c>
      <c r="CF46" t="s">
        <v>118</v>
      </c>
      <c r="CG46">
        <v>0</v>
      </c>
      <c r="CH46" t="s">
        <v>119</v>
      </c>
      <c r="CI46" t="s">
        <v>119</v>
      </c>
      <c r="CJ46" t="s">
        <v>120</v>
      </c>
      <c r="CM46" t="s">
        <v>121</v>
      </c>
      <c r="CP46" t="s">
        <v>869</v>
      </c>
      <c r="CR46">
        <f t="shared" si="0"/>
        <v>30</v>
      </c>
      <c r="CS46">
        <v>10</v>
      </c>
      <c r="CT46">
        <v>8</v>
      </c>
      <c r="CU46"/>
      <c r="CV46"/>
      <c r="CW46"/>
      <c r="CX46"/>
      <c r="CY46"/>
      <c r="CZ46"/>
      <c r="DA46"/>
      <c r="DB46"/>
      <c r="DC46"/>
      <c r="DD46"/>
    </row>
    <row r="47" spans="1:108" hidden="1">
      <c r="A47" t="s">
        <v>111</v>
      </c>
      <c r="B47" t="s">
        <v>20116</v>
      </c>
      <c r="C47">
        <v>514929</v>
      </c>
      <c r="D47" s="1">
        <v>45595</v>
      </c>
      <c r="E47" t="s">
        <v>20348</v>
      </c>
      <c r="F47" t="s">
        <v>1061</v>
      </c>
      <c r="G47" t="s">
        <v>3976</v>
      </c>
      <c r="H47" s="34" t="s">
        <v>20117</v>
      </c>
      <c r="I47" t="s">
        <v>20118</v>
      </c>
      <c r="J47">
        <v>5567999771012</v>
      </c>
      <c r="K47" t="s">
        <v>135</v>
      </c>
      <c r="L47" t="s">
        <v>2685</v>
      </c>
      <c r="M47">
        <v>5130740034411</v>
      </c>
      <c r="N47" t="s">
        <v>112</v>
      </c>
      <c r="O47" t="s">
        <v>20119</v>
      </c>
      <c r="P47" t="s">
        <v>20120</v>
      </c>
      <c r="Q47">
        <v>427</v>
      </c>
      <c r="R47" t="s">
        <v>1412</v>
      </c>
      <c r="S47" t="s">
        <v>3812</v>
      </c>
      <c r="U47" t="s">
        <v>20121</v>
      </c>
      <c r="V47" t="s">
        <v>779</v>
      </c>
      <c r="W47" t="s">
        <v>780</v>
      </c>
      <c r="X47" t="s">
        <v>16562</v>
      </c>
      <c r="Y47" t="s">
        <v>782</v>
      </c>
      <c r="Z47" t="s">
        <v>868</v>
      </c>
      <c r="AA47" t="s">
        <v>20122</v>
      </c>
      <c r="AB47" t="s">
        <v>844</v>
      </c>
      <c r="AC47" t="s">
        <v>791</v>
      </c>
      <c r="AD47" t="s">
        <v>1338</v>
      </c>
      <c r="AF47" t="s">
        <v>1242</v>
      </c>
      <c r="AG47">
        <v>1</v>
      </c>
      <c r="AH47">
        <v>105.47</v>
      </c>
      <c r="AI47">
        <v>2</v>
      </c>
      <c r="AJ47">
        <v>1111</v>
      </c>
      <c r="AK47" t="s">
        <v>788</v>
      </c>
      <c r="AL47">
        <v>1110</v>
      </c>
      <c r="AM47" t="s">
        <v>1256</v>
      </c>
      <c r="AN47">
        <v>21.9</v>
      </c>
      <c r="AO47" s="72">
        <v>6.89</v>
      </c>
      <c r="AP47" t="s">
        <v>15881</v>
      </c>
      <c r="AQ47" t="s">
        <v>1257</v>
      </c>
      <c r="AV47" t="s">
        <v>935</v>
      </c>
      <c r="AW47">
        <v>0</v>
      </c>
      <c r="AX47" t="s">
        <v>20123</v>
      </c>
      <c r="AY47" t="s">
        <v>20124</v>
      </c>
      <c r="AZ47" t="s">
        <v>15817</v>
      </c>
      <c r="BD47" t="s">
        <v>114</v>
      </c>
      <c r="BF47" t="s">
        <v>115</v>
      </c>
      <c r="BG47" t="s">
        <v>116</v>
      </c>
      <c r="BM47" t="s">
        <v>1248</v>
      </c>
      <c r="BO47">
        <v>3459783763</v>
      </c>
      <c r="BX47" t="s">
        <v>20125</v>
      </c>
      <c r="CA47" t="s">
        <v>20126</v>
      </c>
      <c r="CB47" t="s">
        <v>20127</v>
      </c>
      <c r="CD47">
        <v>1</v>
      </c>
      <c r="CF47" t="s">
        <v>118</v>
      </c>
      <c r="CG47">
        <v>0</v>
      </c>
      <c r="CH47" t="s">
        <v>119</v>
      </c>
      <c r="CI47" t="s">
        <v>119</v>
      </c>
      <c r="CJ47" t="s">
        <v>120</v>
      </c>
      <c r="CM47" t="s">
        <v>121</v>
      </c>
      <c r="CP47" t="s">
        <v>869</v>
      </c>
      <c r="CR47">
        <f t="shared" si="0"/>
        <v>30</v>
      </c>
      <c r="CS47">
        <v>10</v>
      </c>
      <c r="CT47">
        <v>8</v>
      </c>
      <c r="CU47"/>
      <c r="CV47"/>
      <c r="CW47"/>
      <c r="CX47"/>
      <c r="CY47"/>
      <c r="CZ47"/>
      <c r="DA47"/>
      <c r="DB47"/>
      <c r="DC47"/>
      <c r="DD47"/>
    </row>
    <row r="48" spans="1:108" hidden="1">
      <c r="A48" t="s">
        <v>111</v>
      </c>
      <c r="B48" t="s">
        <v>20130</v>
      </c>
      <c r="C48">
        <v>514925</v>
      </c>
      <c r="D48" s="1">
        <v>45595</v>
      </c>
      <c r="E48" t="s">
        <v>20349</v>
      </c>
      <c r="F48" t="s">
        <v>20131</v>
      </c>
      <c r="G48" t="s">
        <v>20132</v>
      </c>
      <c r="H48" s="34" t="s">
        <v>20133</v>
      </c>
      <c r="I48" t="s">
        <v>20134</v>
      </c>
      <c r="J48">
        <v>5551998865568</v>
      </c>
      <c r="K48" t="s">
        <v>135</v>
      </c>
      <c r="L48" t="s">
        <v>20135</v>
      </c>
      <c r="M48">
        <v>5190639969621</v>
      </c>
      <c r="N48" t="s">
        <v>112</v>
      </c>
      <c r="O48" t="s">
        <v>20136</v>
      </c>
      <c r="P48" t="s">
        <v>20137</v>
      </c>
      <c r="Q48">
        <v>1261</v>
      </c>
      <c r="R48" t="s">
        <v>20138</v>
      </c>
      <c r="S48" t="s">
        <v>20139</v>
      </c>
      <c r="U48" t="s">
        <v>20140</v>
      </c>
      <c r="V48" t="s">
        <v>779</v>
      </c>
      <c r="W48" t="s">
        <v>780</v>
      </c>
      <c r="X48" t="s">
        <v>20141</v>
      </c>
      <c r="Y48" t="s">
        <v>1166</v>
      </c>
      <c r="Z48" t="s">
        <v>1258</v>
      </c>
      <c r="AA48" t="s">
        <v>20142</v>
      </c>
      <c r="AB48" t="s">
        <v>844</v>
      </c>
      <c r="AC48" t="s">
        <v>774</v>
      </c>
      <c r="AF48" t="s">
        <v>113</v>
      </c>
      <c r="AG48">
        <v>1</v>
      </c>
      <c r="AH48">
        <v>125.84</v>
      </c>
      <c r="AI48">
        <v>1</v>
      </c>
      <c r="AJ48">
        <v>142817</v>
      </c>
      <c r="AK48" t="s">
        <v>1598</v>
      </c>
      <c r="AL48">
        <v>61040</v>
      </c>
      <c r="AM48" t="s">
        <v>1608</v>
      </c>
      <c r="AN48">
        <v>99.9</v>
      </c>
      <c r="AO48" s="72">
        <v>31.46</v>
      </c>
      <c r="AP48" t="s">
        <v>15141</v>
      </c>
      <c r="AQ48" t="s">
        <v>1609</v>
      </c>
      <c r="AV48" t="s">
        <v>15296</v>
      </c>
      <c r="AW48">
        <v>0</v>
      </c>
      <c r="AX48" t="s">
        <v>16939</v>
      </c>
      <c r="AY48" t="s">
        <v>16940</v>
      </c>
      <c r="AZ48" t="s">
        <v>15817</v>
      </c>
      <c r="BC48" t="s">
        <v>20143</v>
      </c>
      <c r="BD48" t="s">
        <v>114</v>
      </c>
      <c r="BF48" t="s">
        <v>115</v>
      </c>
      <c r="BG48" t="s">
        <v>116</v>
      </c>
      <c r="BM48" t="s">
        <v>117</v>
      </c>
      <c r="BO48">
        <v>3459563651</v>
      </c>
      <c r="BX48" t="s">
        <v>20144</v>
      </c>
      <c r="CA48" t="s">
        <v>20145</v>
      </c>
      <c r="CB48" t="s">
        <v>20146</v>
      </c>
      <c r="CD48">
        <v>1</v>
      </c>
      <c r="CF48" t="s">
        <v>118</v>
      </c>
      <c r="CG48">
        <v>0</v>
      </c>
      <c r="CH48" t="s">
        <v>119</v>
      </c>
      <c r="CI48" t="s">
        <v>119</v>
      </c>
      <c r="CJ48" t="s">
        <v>120</v>
      </c>
      <c r="CL48" s="34" t="s">
        <v>20147</v>
      </c>
      <c r="CM48" t="s">
        <v>121</v>
      </c>
      <c r="CN48" s="34" t="s">
        <v>20147</v>
      </c>
      <c r="CP48" t="s">
        <v>1258</v>
      </c>
      <c r="CR48">
        <f t="shared" si="0"/>
        <v>30</v>
      </c>
      <c r="CS48">
        <v>10</v>
      </c>
      <c r="CT48">
        <v>8</v>
      </c>
      <c r="CU48"/>
      <c r="CV48"/>
      <c r="CW48"/>
      <c r="CX48"/>
      <c r="CY48"/>
      <c r="CZ48"/>
      <c r="DA48"/>
      <c r="DB48"/>
      <c r="DC48"/>
      <c r="DD48"/>
    </row>
    <row r="49" spans="1:98" customFormat="1" hidden="1">
      <c r="A49" t="s">
        <v>111</v>
      </c>
      <c r="B49" t="s">
        <v>20130</v>
      </c>
      <c r="C49">
        <v>514925</v>
      </c>
      <c r="D49" s="1">
        <v>45595</v>
      </c>
      <c r="E49" t="s">
        <v>20349</v>
      </c>
      <c r="F49" t="s">
        <v>20131</v>
      </c>
      <c r="G49" t="s">
        <v>20132</v>
      </c>
      <c r="H49" s="34" t="s">
        <v>20133</v>
      </c>
      <c r="I49" t="s">
        <v>20134</v>
      </c>
      <c r="J49">
        <v>5551998865568</v>
      </c>
      <c r="K49" t="s">
        <v>135</v>
      </c>
      <c r="L49" t="s">
        <v>20135</v>
      </c>
      <c r="M49">
        <v>5190639969621</v>
      </c>
      <c r="N49" t="s">
        <v>112</v>
      </c>
      <c r="O49" t="s">
        <v>20136</v>
      </c>
      <c r="P49" t="s">
        <v>20137</v>
      </c>
      <c r="Q49">
        <v>1261</v>
      </c>
      <c r="R49" t="s">
        <v>20138</v>
      </c>
      <c r="S49" t="s">
        <v>20139</v>
      </c>
      <c r="U49" t="s">
        <v>20140</v>
      </c>
      <c r="V49" t="s">
        <v>779</v>
      </c>
      <c r="W49" t="s">
        <v>780</v>
      </c>
      <c r="X49" t="s">
        <v>20141</v>
      </c>
      <c r="Y49" t="s">
        <v>1166</v>
      </c>
      <c r="Z49" t="s">
        <v>1258</v>
      </c>
      <c r="AA49" t="s">
        <v>20142</v>
      </c>
      <c r="AB49" t="s">
        <v>844</v>
      </c>
      <c r="AC49" t="s">
        <v>774</v>
      </c>
      <c r="AF49" t="s">
        <v>113</v>
      </c>
      <c r="AG49">
        <v>1</v>
      </c>
      <c r="AH49">
        <v>125.84</v>
      </c>
      <c r="AI49">
        <v>1</v>
      </c>
      <c r="AJ49">
        <v>61030</v>
      </c>
      <c r="AK49" t="s">
        <v>1598</v>
      </c>
      <c r="AL49">
        <v>61030</v>
      </c>
      <c r="AM49" t="s">
        <v>2980</v>
      </c>
      <c r="AN49">
        <v>99.9</v>
      </c>
      <c r="AO49" s="72">
        <v>31.46</v>
      </c>
      <c r="AP49" t="s">
        <v>15141</v>
      </c>
      <c r="AQ49" t="s">
        <v>2981</v>
      </c>
      <c r="AV49" t="s">
        <v>20148</v>
      </c>
      <c r="AW49">
        <v>0</v>
      </c>
      <c r="AX49" t="s">
        <v>16939</v>
      </c>
      <c r="AY49" t="s">
        <v>16940</v>
      </c>
      <c r="AZ49" t="s">
        <v>15817</v>
      </c>
      <c r="BC49" t="s">
        <v>20143</v>
      </c>
      <c r="BD49" t="s">
        <v>114</v>
      </c>
      <c r="BF49" t="s">
        <v>115</v>
      </c>
      <c r="BG49" t="s">
        <v>116</v>
      </c>
      <c r="BM49" t="s">
        <v>117</v>
      </c>
      <c r="BO49">
        <v>3459563651</v>
      </c>
      <c r="BX49" t="s">
        <v>20144</v>
      </c>
      <c r="CA49" t="s">
        <v>20145</v>
      </c>
      <c r="CB49" t="s">
        <v>20146</v>
      </c>
      <c r="CD49">
        <v>1</v>
      </c>
      <c r="CF49" t="s">
        <v>118</v>
      </c>
      <c r="CG49">
        <v>0</v>
      </c>
      <c r="CH49" t="s">
        <v>119</v>
      </c>
      <c r="CI49" t="s">
        <v>119</v>
      </c>
      <c r="CJ49" t="s">
        <v>120</v>
      </c>
      <c r="CL49" s="34" t="s">
        <v>20147</v>
      </c>
      <c r="CM49" t="s">
        <v>121</v>
      </c>
      <c r="CN49" s="34" t="s">
        <v>20147</v>
      </c>
      <c r="CP49" t="s">
        <v>1258</v>
      </c>
      <c r="CR49">
        <f t="shared" si="0"/>
        <v>30</v>
      </c>
      <c r="CS49">
        <v>10</v>
      </c>
      <c r="CT49">
        <v>8</v>
      </c>
    </row>
    <row r="50" spans="1:98" customFormat="1" hidden="1">
      <c r="A50" t="s">
        <v>111</v>
      </c>
      <c r="B50" t="s">
        <v>20130</v>
      </c>
      <c r="C50">
        <v>514925</v>
      </c>
      <c r="D50" s="1">
        <v>45595</v>
      </c>
      <c r="E50" t="s">
        <v>20349</v>
      </c>
      <c r="F50" t="s">
        <v>20131</v>
      </c>
      <c r="G50" t="s">
        <v>20132</v>
      </c>
      <c r="H50" s="34" t="s">
        <v>20133</v>
      </c>
      <c r="I50" t="s">
        <v>20134</v>
      </c>
      <c r="J50">
        <v>5551998865568</v>
      </c>
      <c r="K50" t="s">
        <v>135</v>
      </c>
      <c r="L50" t="s">
        <v>20135</v>
      </c>
      <c r="M50">
        <v>5190639969621</v>
      </c>
      <c r="N50" t="s">
        <v>112</v>
      </c>
      <c r="O50" t="s">
        <v>20136</v>
      </c>
      <c r="P50" t="s">
        <v>20137</v>
      </c>
      <c r="Q50">
        <v>1261</v>
      </c>
      <c r="R50" t="s">
        <v>20138</v>
      </c>
      <c r="S50" t="s">
        <v>20139</v>
      </c>
      <c r="U50" t="s">
        <v>20140</v>
      </c>
      <c r="V50" t="s">
        <v>779</v>
      </c>
      <c r="W50" t="s">
        <v>780</v>
      </c>
      <c r="X50" t="s">
        <v>20141</v>
      </c>
      <c r="Y50" t="s">
        <v>1166</v>
      </c>
      <c r="Z50" t="s">
        <v>1258</v>
      </c>
      <c r="AA50" t="s">
        <v>20142</v>
      </c>
      <c r="AB50" t="s">
        <v>844</v>
      </c>
      <c r="AC50" t="s">
        <v>774</v>
      </c>
      <c r="AF50" t="s">
        <v>113</v>
      </c>
      <c r="AG50">
        <v>1</v>
      </c>
      <c r="AH50">
        <v>125.84</v>
      </c>
      <c r="AI50">
        <v>1</v>
      </c>
      <c r="AJ50">
        <v>61050</v>
      </c>
      <c r="AK50" t="s">
        <v>1598</v>
      </c>
      <c r="AL50">
        <v>61050</v>
      </c>
      <c r="AM50" t="s">
        <v>2983</v>
      </c>
      <c r="AN50">
        <v>99.9</v>
      </c>
      <c r="AO50" s="72">
        <v>31.46</v>
      </c>
      <c r="AP50" t="s">
        <v>15141</v>
      </c>
      <c r="AQ50" t="s">
        <v>2984</v>
      </c>
      <c r="AV50" t="s">
        <v>20148</v>
      </c>
      <c r="AW50">
        <v>0</v>
      </c>
      <c r="AX50" t="s">
        <v>16939</v>
      </c>
      <c r="AY50" t="s">
        <v>16940</v>
      </c>
      <c r="AZ50" t="s">
        <v>15817</v>
      </c>
      <c r="BC50" t="s">
        <v>20143</v>
      </c>
      <c r="BD50" t="s">
        <v>114</v>
      </c>
      <c r="BF50" t="s">
        <v>115</v>
      </c>
      <c r="BG50" t="s">
        <v>116</v>
      </c>
      <c r="BM50" t="s">
        <v>117</v>
      </c>
      <c r="BO50">
        <v>3459563651</v>
      </c>
      <c r="BX50" t="s">
        <v>20144</v>
      </c>
      <c r="CA50" t="s">
        <v>20145</v>
      </c>
      <c r="CB50" t="s">
        <v>20146</v>
      </c>
      <c r="CD50">
        <v>1</v>
      </c>
      <c r="CF50" t="s">
        <v>118</v>
      </c>
      <c r="CG50">
        <v>0</v>
      </c>
      <c r="CH50" t="s">
        <v>119</v>
      </c>
      <c r="CI50" t="s">
        <v>119</v>
      </c>
      <c r="CJ50" t="s">
        <v>120</v>
      </c>
      <c r="CL50" s="34" t="s">
        <v>20147</v>
      </c>
      <c r="CM50" t="s">
        <v>121</v>
      </c>
      <c r="CN50" s="34" t="s">
        <v>20147</v>
      </c>
      <c r="CP50" t="s">
        <v>1258</v>
      </c>
      <c r="CR50">
        <f t="shared" si="0"/>
        <v>30</v>
      </c>
      <c r="CS50">
        <v>10</v>
      </c>
      <c r="CT50">
        <v>8</v>
      </c>
    </row>
    <row r="51" spans="1:98" customFormat="1" hidden="1">
      <c r="A51" t="s">
        <v>111</v>
      </c>
      <c r="B51" t="s">
        <v>20130</v>
      </c>
      <c r="C51">
        <v>514925</v>
      </c>
      <c r="D51" s="1">
        <v>45595</v>
      </c>
      <c r="E51" t="s">
        <v>20349</v>
      </c>
      <c r="F51" t="s">
        <v>20131</v>
      </c>
      <c r="G51" t="s">
        <v>20132</v>
      </c>
      <c r="H51" s="34" t="s">
        <v>20133</v>
      </c>
      <c r="I51" t="s">
        <v>20134</v>
      </c>
      <c r="J51">
        <v>5551998865568</v>
      </c>
      <c r="K51" t="s">
        <v>135</v>
      </c>
      <c r="L51" t="s">
        <v>20135</v>
      </c>
      <c r="M51">
        <v>5190639969621</v>
      </c>
      <c r="N51" t="s">
        <v>112</v>
      </c>
      <c r="O51" t="s">
        <v>20136</v>
      </c>
      <c r="P51" t="s">
        <v>20137</v>
      </c>
      <c r="Q51">
        <v>1261</v>
      </c>
      <c r="R51" t="s">
        <v>20138</v>
      </c>
      <c r="S51" t="s">
        <v>20139</v>
      </c>
      <c r="U51" t="s">
        <v>20140</v>
      </c>
      <c r="V51" t="s">
        <v>779</v>
      </c>
      <c r="W51" t="s">
        <v>780</v>
      </c>
      <c r="X51" t="s">
        <v>20141</v>
      </c>
      <c r="Y51" t="s">
        <v>1166</v>
      </c>
      <c r="Z51" t="s">
        <v>1258</v>
      </c>
      <c r="AA51" t="s">
        <v>20142</v>
      </c>
      <c r="AB51" t="s">
        <v>844</v>
      </c>
      <c r="AC51" t="s">
        <v>774</v>
      </c>
      <c r="AF51" t="s">
        <v>113</v>
      </c>
      <c r="AG51">
        <v>1</v>
      </c>
      <c r="AH51">
        <v>125.84</v>
      </c>
      <c r="AI51">
        <v>1</v>
      </c>
      <c r="AJ51">
        <v>61010</v>
      </c>
      <c r="AK51" t="s">
        <v>1598</v>
      </c>
      <c r="AL51">
        <v>61010</v>
      </c>
      <c r="AM51" t="s">
        <v>1599</v>
      </c>
      <c r="AN51">
        <v>99.9</v>
      </c>
      <c r="AO51" s="72">
        <v>31.46</v>
      </c>
      <c r="AP51" t="s">
        <v>15141</v>
      </c>
      <c r="AQ51" t="s">
        <v>1602</v>
      </c>
      <c r="AV51" t="s">
        <v>20148</v>
      </c>
      <c r="AW51">
        <v>0</v>
      </c>
      <c r="AX51" t="s">
        <v>16939</v>
      </c>
      <c r="AY51" t="s">
        <v>16940</v>
      </c>
      <c r="AZ51" t="s">
        <v>15817</v>
      </c>
      <c r="BC51" t="s">
        <v>20143</v>
      </c>
      <c r="BD51" t="s">
        <v>114</v>
      </c>
      <c r="BF51" t="s">
        <v>115</v>
      </c>
      <c r="BG51" t="s">
        <v>116</v>
      </c>
      <c r="BM51" t="s">
        <v>117</v>
      </c>
      <c r="BO51">
        <v>3459563651</v>
      </c>
      <c r="BX51" t="s">
        <v>20144</v>
      </c>
      <c r="CA51" t="s">
        <v>20145</v>
      </c>
      <c r="CB51" t="s">
        <v>20146</v>
      </c>
      <c r="CD51">
        <v>1</v>
      </c>
      <c r="CF51" t="s">
        <v>118</v>
      </c>
      <c r="CG51">
        <v>0</v>
      </c>
      <c r="CH51" t="s">
        <v>119</v>
      </c>
      <c r="CI51" t="s">
        <v>119</v>
      </c>
      <c r="CJ51" t="s">
        <v>120</v>
      </c>
      <c r="CL51" s="34" t="s">
        <v>20147</v>
      </c>
      <c r="CM51" t="s">
        <v>121</v>
      </c>
      <c r="CN51" s="34" t="s">
        <v>20147</v>
      </c>
      <c r="CP51" t="s">
        <v>1258</v>
      </c>
      <c r="CR51">
        <f t="shared" si="0"/>
        <v>30</v>
      </c>
      <c r="CS51">
        <v>10</v>
      </c>
      <c r="CT51">
        <v>8</v>
      </c>
    </row>
    <row r="52" spans="1:98" customFormat="1" hidden="1">
      <c r="A52" t="s">
        <v>111</v>
      </c>
      <c r="B52" t="s">
        <v>19570</v>
      </c>
      <c r="C52">
        <v>514923</v>
      </c>
      <c r="D52" s="1">
        <v>45595</v>
      </c>
      <c r="E52" t="s">
        <v>20350</v>
      </c>
      <c r="F52" t="s">
        <v>19571</v>
      </c>
      <c r="G52" t="s">
        <v>19572</v>
      </c>
      <c r="H52">
        <v>33896527878</v>
      </c>
      <c r="I52" t="s">
        <v>19573</v>
      </c>
      <c r="J52">
        <v>5511984729288</v>
      </c>
      <c r="K52" t="s">
        <v>2</v>
      </c>
      <c r="L52" t="s">
        <v>127</v>
      </c>
      <c r="M52">
        <v>5190584316237</v>
      </c>
      <c r="N52" t="s">
        <v>112</v>
      </c>
      <c r="O52" t="s">
        <v>19574</v>
      </c>
      <c r="P52" t="s">
        <v>19575</v>
      </c>
      <c r="Q52">
        <v>981</v>
      </c>
      <c r="R52" t="s">
        <v>19576</v>
      </c>
      <c r="S52" t="s">
        <v>7239</v>
      </c>
      <c r="U52" t="s">
        <v>19577</v>
      </c>
      <c r="V52" t="s">
        <v>122</v>
      </c>
      <c r="W52" t="s">
        <v>123</v>
      </c>
      <c r="X52" t="s">
        <v>16128</v>
      </c>
      <c r="Y52" t="s">
        <v>792</v>
      </c>
      <c r="Z52" t="s">
        <v>868</v>
      </c>
      <c r="AA52" t="s">
        <v>19578</v>
      </c>
      <c r="AB52" t="s">
        <v>844</v>
      </c>
      <c r="AC52" t="s">
        <v>774</v>
      </c>
      <c r="AE52" t="s">
        <v>827</v>
      </c>
      <c r="AF52" t="s">
        <v>125</v>
      </c>
      <c r="AG52">
        <v>1</v>
      </c>
      <c r="AH52">
        <v>103.35</v>
      </c>
      <c r="AI52">
        <v>7</v>
      </c>
      <c r="AJ52">
        <v>1006</v>
      </c>
      <c r="AK52" t="s">
        <v>788</v>
      </c>
      <c r="AL52">
        <v>1111</v>
      </c>
      <c r="AM52" t="s">
        <v>789</v>
      </c>
      <c r="AN52">
        <v>21.9</v>
      </c>
      <c r="AO52" s="72">
        <v>6.89</v>
      </c>
      <c r="AP52" t="s">
        <v>18781</v>
      </c>
      <c r="AQ52" t="s">
        <v>790</v>
      </c>
      <c r="AV52" t="s">
        <v>15232</v>
      </c>
      <c r="AW52">
        <v>0</v>
      </c>
      <c r="AX52" t="s">
        <v>19579</v>
      </c>
      <c r="AY52" t="s">
        <v>19580</v>
      </c>
      <c r="AZ52" t="s">
        <v>15137</v>
      </c>
      <c r="BD52" t="s">
        <v>114</v>
      </c>
      <c r="BF52" t="s">
        <v>115</v>
      </c>
      <c r="BG52" t="s">
        <v>116</v>
      </c>
      <c r="BM52" t="s">
        <v>117</v>
      </c>
      <c r="BN52">
        <v>827415</v>
      </c>
      <c r="BO52">
        <v>3459048464</v>
      </c>
      <c r="BP52">
        <v>3459048464</v>
      </c>
      <c r="BQ52">
        <v>550209</v>
      </c>
      <c r="BR52">
        <v>8202</v>
      </c>
      <c r="BX52" t="s">
        <v>19581</v>
      </c>
      <c r="CA52" t="s">
        <v>19582</v>
      </c>
      <c r="CB52" t="s">
        <v>19583</v>
      </c>
      <c r="CD52">
        <v>1</v>
      </c>
      <c r="CF52" t="s">
        <v>118</v>
      </c>
      <c r="CG52">
        <v>0</v>
      </c>
      <c r="CH52" t="s">
        <v>119</v>
      </c>
      <c r="CI52" t="s">
        <v>119</v>
      </c>
      <c r="CJ52" t="s">
        <v>120</v>
      </c>
      <c r="CM52" t="s">
        <v>121</v>
      </c>
      <c r="CP52" t="s">
        <v>869</v>
      </c>
      <c r="CR52">
        <f t="shared" si="0"/>
        <v>30</v>
      </c>
      <c r="CS52">
        <v>10</v>
      </c>
      <c r="CT52">
        <v>8</v>
      </c>
    </row>
    <row r="53" spans="1:98" customFormat="1" hidden="1">
      <c r="A53" t="s">
        <v>111</v>
      </c>
      <c r="B53" t="s">
        <v>19570</v>
      </c>
      <c r="C53">
        <v>514923</v>
      </c>
      <c r="D53" s="1">
        <v>45595</v>
      </c>
      <c r="E53" t="s">
        <v>20350</v>
      </c>
      <c r="F53" t="s">
        <v>19571</v>
      </c>
      <c r="G53" t="s">
        <v>19572</v>
      </c>
      <c r="H53">
        <v>33896527878</v>
      </c>
      <c r="I53" t="s">
        <v>19573</v>
      </c>
      <c r="J53">
        <v>5511984729288</v>
      </c>
      <c r="K53" t="s">
        <v>2</v>
      </c>
      <c r="L53" t="s">
        <v>127</v>
      </c>
      <c r="M53">
        <v>5190584316237</v>
      </c>
      <c r="N53" t="s">
        <v>112</v>
      </c>
      <c r="O53" t="s">
        <v>19574</v>
      </c>
      <c r="P53" t="s">
        <v>19575</v>
      </c>
      <c r="Q53">
        <v>981</v>
      </c>
      <c r="R53" t="s">
        <v>19576</v>
      </c>
      <c r="S53" t="s">
        <v>7239</v>
      </c>
      <c r="U53" t="s">
        <v>19577</v>
      </c>
      <c r="V53" t="s">
        <v>122</v>
      </c>
      <c r="W53" t="s">
        <v>123</v>
      </c>
      <c r="X53" t="s">
        <v>16128</v>
      </c>
      <c r="Y53" t="s">
        <v>792</v>
      </c>
      <c r="Z53" t="s">
        <v>868</v>
      </c>
      <c r="AA53" t="s">
        <v>19578</v>
      </c>
      <c r="AB53" t="s">
        <v>844</v>
      </c>
      <c r="AC53" t="s">
        <v>774</v>
      </c>
      <c r="AE53" t="s">
        <v>827</v>
      </c>
      <c r="AF53" t="s">
        <v>125</v>
      </c>
      <c r="AG53">
        <v>1</v>
      </c>
      <c r="AH53">
        <v>103.35</v>
      </c>
      <c r="AI53">
        <v>8</v>
      </c>
      <c r="AJ53">
        <v>1110</v>
      </c>
      <c r="AK53" t="s">
        <v>788</v>
      </c>
      <c r="AL53">
        <v>1112</v>
      </c>
      <c r="AM53" t="s">
        <v>1252</v>
      </c>
      <c r="AN53">
        <v>21.9</v>
      </c>
      <c r="AO53" s="72">
        <v>6.89</v>
      </c>
      <c r="AP53" t="s">
        <v>19584</v>
      </c>
      <c r="AQ53" t="s">
        <v>1254</v>
      </c>
      <c r="AV53" t="s">
        <v>19585</v>
      </c>
      <c r="AW53">
        <v>0</v>
      </c>
      <c r="AX53" t="s">
        <v>19579</v>
      </c>
      <c r="AY53" t="s">
        <v>19580</v>
      </c>
      <c r="AZ53" t="s">
        <v>15137</v>
      </c>
      <c r="BD53" t="s">
        <v>114</v>
      </c>
      <c r="BF53" t="s">
        <v>115</v>
      </c>
      <c r="BG53" t="s">
        <v>116</v>
      </c>
      <c r="BM53" t="s">
        <v>117</v>
      </c>
      <c r="BN53">
        <v>827415</v>
      </c>
      <c r="BO53">
        <v>3459048464</v>
      </c>
      <c r="BP53">
        <v>3459048464</v>
      </c>
      <c r="BQ53">
        <v>550209</v>
      </c>
      <c r="BR53">
        <v>8202</v>
      </c>
      <c r="BX53" t="s">
        <v>19581</v>
      </c>
      <c r="CA53" t="s">
        <v>19582</v>
      </c>
      <c r="CB53" t="s">
        <v>19583</v>
      </c>
      <c r="CD53">
        <v>1</v>
      </c>
      <c r="CF53" t="s">
        <v>118</v>
      </c>
      <c r="CG53">
        <v>0</v>
      </c>
      <c r="CH53" t="s">
        <v>119</v>
      </c>
      <c r="CI53" t="s">
        <v>119</v>
      </c>
      <c r="CJ53" t="s">
        <v>120</v>
      </c>
      <c r="CM53" t="s">
        <v>121</v>
      </c>
      <c r="CP53" t="s">
        <v>869</v>
      </c>
      <c r="CR53">
        <f t="shared" si="0"/>
        <v>30</v>
      </c>
      <c r="CS53">
        <v>10</v>
      </c>
      <c r="CT53">
        <v>8</v>
      </c>
    </row>
    <row r="54" spans="1:98" customFormat="1" hidden="1">
      <c r="A54" t="s">
        <v>111</v>
      </c>
      <c r="B54" t="s">
        <v>19586</v>
      </c>
      <c r="C54">
        <v>514919</v>
      </c>
      <c r="D54" s="1">
        <v>45595</v>
      </c>
      <c r="E54" t="s">
        <v>20351</v>
      </c>
      <c r="F54" t="s">
        <v>19587</v>
      </c>
      <c r="G54" t="s">
        <v>19588</v>
      </c>
      <c r="H54">
        <v>14639741405</v>
      </c>
      <c r="I54" t="s">
        <v>19589</v>
      </c>
      <c r="J54">
        <v>5583986190583</v>
      </c>
      <c r="K54" t="s">
        <v>133</v>
      </c>
      <c r="L54" t="s">
        <v>19590</v>
      </c>
      <c r="M54">
        <v>5190842191683</v>
      </c>
      <c r="N54" t="s">
        <v>112</v>
      </c>
      <c r="O54" t="s">
        <v>19591</v>
      </c>
      <c r="P54" t="s">
        <v>19592</v>
      </c>
      <c r="Q54">
        <v>242</v>
      </c>
      <c r="S54" t="s">
        <v>19593</v>
      </c>
      <c r="U54" t="s">
        <v>19594</v>
      </c>
      <c r="V54" t="s">
        <v>779</v>
      </c>
      <c r="W54" t="s">
        <v>780</v>
      </c>
      <c r="X54" t="s">
        <v>19283</v>
      </c>
      <c r="Y54" t="s">
        <v>2316</v>
      </c>
      <c r="Z54" t="s">
        <v>868</v>
      </c>
      <c r="AA54" t="s">
        <v>19595</v>
      </c>
      <c r="AB54" t="s">
        <v>844</v>
      </c>
      <c r="AC54" t="s">
        <v>791</v>
      </c>
      <c r="AD54" t="s">
        <v>19596</v>
      </c>
      <c r="AF54" t="s">
        <v>125</v>
      </c>
      <c r="AG54">
        <v>5</v>
      </c>
      <c r="AH54">
        <v>335.87</v>
      </c>
      <c r="AI54">
        <v>3</v>
      </c>
      <c r="AJ54">
        <v>61010</v>
      </c>
      <c r="AK54" t="s">
        <v>1598</v>
      </c>
      <c r="AL54">
        <v>61010</v>
      </c>
      <c r="AM54" t="s">
        <v>1599</v>
      </c>
      <c r="AN54">
        <v>99.9</v>
      </c>
      <c r="AO54" s="72">
        <v>34.96</v>
      </c>
      <c r="AP54" t="s">
        <v>18299</v>
      </c>
      <c r="AQ54" t="s">
        <v>1602</v>
      </c>
      <c r="AV54" t="s">
        <v>19598</v>
      </c>
      <c r="AW54">
        <v>0</v>
      </c>
      <c r="AX54" t="s">
        <v>19597</v>
      </c>
      <c r="AY54" t="s">
        <v>19599</v>
      </c>
      <c r="AZ54" t="s">
        <v>19600</v>
      </c>
      <c r="BD54" t="s">
        <v>114</v>
      </c>
      <c r="BF54" t="s">
        <v>115</v>
      </c>
      <c r="BG54" t="s">
        <v>116</v>
      </c>
      <c r="BM54" t="s">
        <v>117</v>
      </c>
      <c r="BN54">
        <v>775239</v>
      </c>
      <c r="BO54">
        <v>3459029130</v>
      </c>
      <c r="BP54">
        <v>3459029130</v>
      </c>
      <c r="BQ54">
        <v>550209</v>
      </c>
      <c r="BR54">
        <v>6977</v>
      </c>
      <c r="BX54" t="s">
        <v>19601</v>
      </c>
      <c r="CA54" t="s">
        <v>19602</v>
      </c>
      <c r="CB54" t="s">
        <v>19603</v>
      </c>
      <c r="CD54">
        <v>1</v>
      </c>
      <c r="CF54" t="s">
        <v>118</v>
      </c>
      <c r="CG54">
        <v>0</v>
      </c>
      <c r="CH54" t="s">
        <v>119</v>
      </c>
      <c r="CI54" t="s">
        <v>119</v>
      </c>
      <c r="CJ54" t="s">
        <v>120</v>
      </c>
      <c r="CM54" t="s">
        <v>121</v>
      </c>
      <c r="CP54" t="s">
        <v>869</v>
      </c>
      <c r="CR54">
        <f t="shared" si="0"/>
        <v>30</v>
      </c>
      <c r="CS54">
        <v>10</v>
      </c>
      <c r="CT54">
        <v>8</v>
      </c>
    </row>
    <row r="55" spans="1:98" customFormat="1" hidden="1">
      <c r="A55" t="s">
        <v>111</v>
      </c>
      <c r="B55" t="s">
        <v>19586</v>
      </c>
      <c r="C55">
        <v>514919</v>
      </c>
      <c r="D55" s="1">
        <v>45595</v>
      </c>
      <c r="E55" t="s">
        <v>20351</v>
      </c>
      <c r="F55" t="s">
        <v>19587</v>
      </c>
      <c r="G55" t="s">
        <v>19588</v>
      </c>
      <c r="H55">
        <v>14639741405</v>
      </c>
      <c r="I55" t="s">
        <v>19589</v>
      </c>
      <c r="J55">
        <v>5583986190583</v>
      </c>
      <c r="K55" t="s">
        <v>133</v>
      </c>
      <c r="L55" t="s">
        <v>19590</v>
      </c>
      <c r="M55">
        <v>5190842191683</v>
      </c>
      <c r="N55" t="s">
        <v>112</v>
      </c>
      <c r="O55" t="s">
        <v>19591</v>
      </c>
      <c r="P55" t="s">
        <v>19592</v>
      </c>
      <c r="Q55">
        <v>242</v>
      </c>
      <c r="S55" t="s">
        <v>19593</v>
      </c>
      <c r="U55" t="s">
        <v>19594</v>
      </c>
      <c r="V55" t="s">
        <v>779</v>
      </c>
      <c r="W55" t="s">
        <v>780</v>
      </c>
      <c r="X55" t="s">
        <v>19283</v>
      </c>
      <c r="Y55" t="s">
        <v>2316</v>
      </c>
      <c r="Z55" t="s">
        <v>868</v>
      </c>
      <c r="AA55" t="s">
        <v>19595</v>
      </c>
      <c r="AB55" t="s">
        <v>844</v>
      </c>
      <c r="AC55" t="s">
        <v>791</v>
      </c>
      <c r="AD55" t="s">
        <v>19596</v>
      </c>
      <c r="AF55" t="s">
        <v>125</v>
      </c>
      <c r="AG55">
        <v>5</v>
      </c>
      <c r="AH55">
        <v>335.87</v>
      </c>
      <c r="AI55">
        <v>1</v>
      </c>
      <c r="AJ55">
        <v>61050</v>
      </c>
      <c r="AK55" t="s">
        <v>1598</v>
      </c>
      <c r="AL55">
        <v>61050</v>
      </c>
      <c r="AM55" t="s">
        <v>2983</v>
      </c>
      <c r="AN55">
        <v>99.9</v>
      </c>
      <c r="AO55" s="72">
        <v>34.96</v>
      </c>
      <c r="AP55" t="s">
        <v>15116</v>
      </c>
      <c r="AQ55" t="s">
        <v>2984</v>
      </c>
      <c r="AV55" t="s">
        <v>19604</v>
      </c>
      <c r="AW55">
        <v>0</v>
      </c>
      <c r="AX55" t="s">
        <v>19597</v>
      </c>
      <c r="AY55" t="s">
        <v>19599</v>
      </c>
      <c r="AZ55" t="s">
        <v>19600</v>
      </c>
      <c r="BD55" t="s">
        <v>114</v>
      </c>
      <c r="BF55" t="s">
        <v>115</v>
      </c>
      <c r="BG55" t="s">
        <v>116</v>
      </c>
      <c r="BM55" t="s">
        <v>117</v>
      </c>
      <c r="BN55">
        <v>775239</v>
      </c>
      <c r="BO55">
        <v>3459029130</v>
      </c>
      <c r="BP55">
        <v>3459029130</v>
      </c>
      <c r="BQ55">
        <v>550209</v>
      </c>
      <c r="BR55">
        <v>6977</v>
      </c>
      <c r="BX55" t="s">
        <v>19601</v>
      </c>
      <c r="CA55" t="s">
        <v>19602</v>
      </c>
      <c r="CB55" t="s">
        <v>19603</v>
      </c>
      <c r="CD55">
        <v>1</v>
      </c>
      <c r="CF55" t="s">
        <v>118</v>
      </c>
      <c r="CG55">
        <v>0</v>
      </c>
      <c r="CH55" t="s">
        <v>119</v>
      </c>
      <c r="CI55" t="s">
        <v>119</v>
      </c>
      <c r="CJ55" t="s">
        <v>120</v>
      </c>
      <c r="CM55" t="s">
        <v>121</v>
      </c>
      <c r="CP55" t="s">
        <v>869</v>
      </c>
      <c r="CR55">
        <f t="shared" si="0"/>
        <v>30</v>
      </c>
      <c r="CS55">
        <v>10</v>
      </c>
      <c r="CT55">
        <v>8</v>
      </c>
    </row>
    <row r="56" spans="1:98" customFormat="1" hidden="1">
      <c r="A56" t="s">
        <v>111</v>
      </c>
      <c r="B56" t="s">
        <v>19586</v>
      </c>
      <c r="C56">
        <v>514919</v>
      </c>
      <c r="D56" s="1">
        <v>45595</v>
      </c>
      <c r="E56" t="s">
        <v>20351</v>
      </c>
      <c r="F56" t="s">
        <v>19587</v>
      </c>
      <c r="G56" t="s">
        <v>19588</v>
      </c>
      <c r="H56">
        <v>14639741405</v>
      </c>
      <c r="I56" t="s">
        <v>19589</v>
      </c>
      <c r="J56">
        <v>5583986190583</v>
      </c>
      <c r="K56" t="s">
        <v>133</v>
      </c>
      <c r="L56" t="s">
        <v>19590</v>
      </c>
      <c r="M56">
        <v>5190842191683</v>
      </c>
      <c r="N56" t="s">
        <v>112</v>
      </c>
      <c r="O56" t="s">
        <v>19591</v>
      </c>
      <c r="P56" t="s">
        <v>19592</v>
      </c>
      <c r="Q56">
        <v>242</v>
      </c>
      <c r="S56" t="s">
        <v>19593</v>
      </c>
      <c r="U56" t="s">
        <v>19594</v>
      </c>
      <c r="V56" t="s">
        <v>779</v>
      </c>
      <c r="W56" t="s">
        <v>780</v>
      </c>
      <c r="X56" t="s">
        <v>19283</v>
      </c>
      <c r="Y56" t="s">
        <v>2316</v>
      </c>
      <c r="Z56" t="s">
        <v>868</v>
      </c>
      <c r="AA56" t="s">
        <v>19595</v>
      </c>
      <c r="AB56" t="s">
        <v>844</v>
      </c>
      <c r="AC56" t="s">
        <v>791</v>
      </c>
      <c r="AD56" t="s">
        <v>19596</v>
      </c>
      <c r="AF56" t="s">
        <v>125</v>
      </c>
      <c r="AG56">
        <v>5</v>
      </c>
      <c r="AH56">
        <v>335.87</v>
      </c>
      <c r="AI56">
        <v>2</v>
      </c>
      <c r="AJ56">
        <v>1403</v>
      </c>
      <c r="AK56" t="s">
        <v>775</v>
      </c>
      <c r="AL56">
        <v>1403</v>
      </c>
      <c r="AM56" t="s">
        <v>824</v>
      </c>
      <c r="AN56">
        <v>29.9</v>
      </c>
      <c r="AO56" s="72">
        <v>29.9</v>
      </c>
      <c r="AP56" t="s">
        <v>1223</v>
      </c>
      <c r="AQ56" t="s">
        <v>822</v>
      </c>
      <c r="AV56" t="s">
        <v>2285</v>
      </c>
      <c r="AW56">
        <v>0</v>
      </c>
      <c r="AX56" t="s">
        <v>19597</v>
      </c>
      <c r="AY56" t="s">
        <v>19599</v>
      </c>
      <c r="AZ56" t="s">
        <v>19600</v>
      </c>
      <c r="BD56" t="s">
        <v>114</v>
      </c>
      <c r="BF56" t="s">
        <v>115</v>
      </c>
      <c r="BG56" t="s">
        <v>116</v>
      </c>
      <c r="BM56" t="s">
        <v>117</v>
      </c>
      <c r="BN56">
        <v>775239</v>
      </c>
      <c r="BO56">
        <v>3459029130</v>
      </c>
      <c r="BP56">
        <v>3459029130</v>
      </c>
      <c r="BQ56">
        <v>550209</v>
      </c>
      <c r="BR56">
        <v>6977</v>
      </c>
      <c r="BX56" t="s">
        <v>19601</v>
      </c>
      <c r="CA56" t="s">
        <v>19602</v>
      </c>
      <c r="CB56" t="s">
        <v>19603</v>
      </c>
      <c r="CD56">
        <v>1</v>
      </c>
      <c r="CF56" t="s">
        <v>118</v>
      </c>
      <c r="CG56">
        <v>0</v>
      </c>
      <c r="CH56" t="s">
        <v>119</v>
      </c>
      <c r="CI56" t="s">
        <v>119</v>
      </c>
      <c r="CJ56" t="s">
        <v>120</v>
      </c>
      <c r="CM56" t="s">
        <v>121</v>
      </c>
      <c r="CP56" t="s">
        <v>869</v>
      </c>
      <c r="CR56">
        <f t="shared" si="0"/>
        <v>30</v>
      </c>
      <c r="CS56">
        <v>10</v>
      </c>
      <c r="CT56">
        <v>8</v>
      </c>
    </row>
    <row r="57" spans="1:98" customFormat="1" hidden="1">
      <c r="A57" t="s">
        <v>111</v>
      </c>
      <c r="B57" t="s">
        <v>19586</v>
      </c>
      <c r="C57">
        <v>514919</v>
      </c>
      <c r="D57" s="1">
        <v>45595</v>
      </c>
      <c r="E57" t="s">
        <v>20351</v>
      </c>
      <c r="F57" t="s">
        <v>19587</v>
      </c>
      <c r="G57" t="s">
        <v>19588</v>
      </c>
      <c r="H57">
        <v>14639741405</v>
      </c>
      <c r="I57" t="s">
        <v>19589</v>
      </c>
      <c r="J57">
        <v>5583986190583</v>
      </c>
      <c r="K57" t="s">
        <v>133</v>
      </c>
      <c r="L57" t="s">
        <v>19590</v>
      </c>
      <c r="M57">
        <v>5190842191683</v>
      </c>
      <c r="N57" t="s">
        <v>112</v>
      </c>
      <c r="O57" t="s">
        <v>19591</v>
      </c>
      <c r="P57" t="s">
        <v>19592</v>
      </c>
      <c r="Q57">
        <v>242</v>
      </c>
      <c r="S57" t="s">
        <v>19593</v>
      </c>
      <c r="U57" t="s">
        <v>19594</v>
      </c>
      <c r="V57" t="s">
        <v>779</v>
      </c>
      <c r="W57" t="s">
        <v>780</v>
      </c>
      <c r="X57" t="s">
        <v>19283</v>
      </c>
      <c r="Y57" t="s">
        <v>2316</v>
      </c>
      <c r="Z57" t="s">
        <v>868</v>
      </c>
      <c r="AA57" t="s">
        <v>19595</v>
      </c>
      <c r="AB57" t="s">
        <v>844</v>
      </c>
      <c r="AC57" t="s">
        <v>791</v>
      </c>
      <c r="AD57" t="s">
        <v>19596</v>
      </c>
      <c r="AF57" t="s">
        <v>125</v>
      </c>
      <c r="AG57">
        <v>5</v>
      </c>
      <c r="AH57">
        <v>335.87</v>
      </c>
      <c r="AI57">
        <v>1</v>
      </c>
      <c r="AJ57">
        <v>2201</v>
      </c>
      <c r="AK57" t="s">
        <v>1471</v>
      </c>
      <c r="AL57">
        <v>2201</v>
      </c>
      <c r="AM57" t="s">
        <v>1472</v>
      </c>
      <c r="AN57">
        <v>49.9</v>
      </c>
      <c r="AO57" s="72">
        <v>17.46</v>
      </c>
      <c r="AP57" t="s">
        <v>15683</v>
      </c>
      <c r="AQ57" t="s">
        <v>1473</v>
      </c>
      <c r="AV57" t="s">
        <v>15124</v>
      </c>
      <c r="AW57">
        <v>0</v>
      </c>
      <c r="AX57" t="s">
        <v>19597</v>
      </c>
      <c r="AY57" t="s">
        <v>19599</v>
      </c>
      <c r="AZ57" t="s">
        <v>19600</v>
      </c>
      <c r="BD57" t="s">
        <v>114</v>
      </c>
      <c r="BF57" t="s">
        <v>115</v>
      </c>
      <c r="BG57" t="s">
        <v>116</v>
      </c>
      <c r="BM57" t="s">
        <v>117</v>
      </c>
      <c r="BN57">
        <v>775239</v>
      </c>
      <c r="BO57">
        <v>3459029130</v>
      </c>
      <c r="BP57">
        <v>3459029130</v>
      </c>
      <c r="BQ57">
        <v>550209</v>
      </c>
      <c r="BR57">
        <v>6977</v>
      </c>
      <c r="BX57" t="s">
        <v>19601</v>
      </c>
      <c r="CA57" t="s">
        <v>19602</v>
      </c>
      <c r="CB57" t="s">
        <v>19603</v>
      </c>
      <c r="CD57">
        <v>1</v>
      </c>
      <c r="CF57" t="s">
        <v>118</v>
      </c>
      <c r="CG57">
        <v>0</v>
      </c>
      <c r="CH57" t="s">
        <v>119</v>
      </c>
      <c r="CI57" t="s">
        <v>119</v>
      </c>
      <c r="CJ57" t="s">
        <v>120</v>
      </c>
      <c r="CM57" t="s">
        <v>121</v>
      </c>
      <c r="CP57" t="s">
        <v>869</v>
      </c>
      <c r="CR57">
        <f t="shared" si="0"/>
        <v>30</v>
      </c>
      <c r="CS57">
        <v>10</v>
      </c>
      <c r="CT57">
        <v>8</v>
      </c>
    </row>
    <row r="58" spans="1:98" customFormat="1" hidden="1">
      <c r="A58" t="s">
        <v>111</v>
      </c>
      <c r="B58" t="s">
        <v>19586</v>
      </c>
      <c r="C58">
        <v>514919</v>
      </c>
      <c r="D58" s="1">
        <v>45595</v>
      </c>
      <c r="E58" t="s">
        <v>20351</v>
      </c>
      <c r="F58" t="s">
        <v>19587</v>
      </c>
      <c r="G58" t="s">
        <v>19588</v>
      </c>
      <c r="H58">
        <v>14639741405</v>
      </c>
      <c r="I58" t="s">
        <v>19589</v>
      </c>
      <c r="J58">
        <v>5583986190583</v>
      </c>
      <c r="K58" t="s">
        <v>133</v>
      </c>
      <c r="L58" t="s">
        <v>19590</v>
      </c>
      <c r="M58">
        <v>5190842191683</v>
      </c>
      <c r="N58" t="s">
        <v>112</v>
      </c>
      <c r="O58" t="s">
        <v>19591</v>
      </c>
      <c r="P58" t="s">
        <v>19592</v>
      </c>
      <c r="Q58">
        <v>242</v>
      </c>
      <c r="S58" t="s">
        <v>19593</v>
      </c>
      <c r="U58" t="s">
        <v>19594</v>
      </c>
      <c r="V58" t="s">
        <v>779</v>
      </c>
      <c r="W58" t="s">
        <v>780</v>
      </c>
      <c r="X58" t="s">
        <v>19283</v>
      </c>
      <c r="Y58" t="s">
        <v>2316</v>
      </c>
      <c r="Z58" t="s">
        <v>868</v>
      </c>
      <c r="AA58" t="s">
        <v>19595</v>
      </c>
      <c r="AB58" t="s">
        <v>844</v>
      </c>
      <c r="AC58" t="s">
        <v>791</v>
      </c>
      <c r="AD58" t="s">
        <v>19596</v>
      </c>
      <c r="AF58" t="s">
        <v>125</v>
      </c>
      <c r="AG58">
        <v>5</v>
      </c>
      <c r="AH58">
        <v>335.87</v>
      </c>
      <c r="AI58">
        <v>1</v>
      </c>
      <c r="AJ58">
        <v>2103</v>
      </c>
      <c r="AK58" t="s">
        <v>2344</v>
      </c>
      <c r="AL58">
        <v>2103</v>
      </c>
      <c r="AM58" t="s">
        <v>2345</v>
      </c>
      <c r="AN58">
        <v>59.9</v>
      </c>
      <c r="AO58" s="72">
        <v>20.96</v>
      </c>
      <c r="AP58" t="s">
        <v>15763</v>
      </c>
      <c r="AQ58" t="s">
        <v>2346</v>
      </c>
      <c r="AV58" t="s">
        <v>15124</v>
      </c>
      <c r="AW58">
        <v>0</v>
      </c>
      <c r="AX58" t="s">
        <v>19597</v>
      </c>
      <c r="AY58" t="s">
        <v>19599</v>
      </c>
      <c r="AZ58" t="s">
        <v>19600</v>
      </c>
      <c r="BD58" t="s">
        <v>114</v>
      </c>
      <c r="BF58" t="s">
        <v>115</v>
      </c>
      <c r="BG58" t="s">
        <v>116</v>
      </c>
      <c r="BM58" t="s">
        <v>117</v>
      </c>
      <c r="BN58">
        <v>775239</v>
      </c>
      <c r="BO58">
        <v>3459029130</v>
      </c>
      <c r="BP58">
        <v>3459029130</v>
      </c>
      <c r="BQ58">
        <v>550209</v>
      </c>
      <c r="BR58">
        <v>6977</v>
      </c>
      <c r="BX58" t="s">
        <v>19601</v>
      </c>
      <c r="CA58" t="s">
        <v>19602</v>
      </c>
      <c r="CB58" t="s">
        <v>19603</v>
      </c>
      <c r="CD58">
        <v>1</v>
      </c>
      <c r="CF58" t="s">
        <v>118</v>
      </c>
      <c r="CG58">
        <v>0</v>
      </c>
      <c r="CH58" t="s">
        <v>119</v>
      </c>
      <c r="CI58" t="s">
        <v>119</v>
      </c>
      <c r="CJ58" t="s">
        <v>120</v>
      </c>
      <c r="CM58" t="s">
        <v>121</v>
      </c>
      <c r="CP58" t="s">
        <v>869</v>
      </c>
      <c r="CR58">
        <f t="shared" si="0"/>
        <v>30</v>
      </c>
      <c r="CS58">
        <v>10</v>
      </c>
      <c r="CT58">
        <v>8</v>
      </c>
    </row>
    <row r="59" spans="1:98" customFormat="1" hidden="1">
      <c r="A59" t="s">
        <v>111</v>
      </c>
      <c r="B59" t="s">
        <v>19586</v>
      </c>
      <c r="C59">
        <v>514919</v>
      </c>
      <c r="D59" s="1">
        <v>45595</v>
      </c>
      <c r="E59" t="s">
        <v>20351</v>
      </c>
      <c r="F59" t="s">
        <v>19587</v>
      </c>
      <c r="G59" t="s">
        <v>19588</v>
      </c>
      <c r="H59">
        <v>14639741405</v>
      </c>
      <c r="I59" t="s">
        <v>19589</v>
      </c>
      <c r="J59">
        <v>5583986190583</v>
      </c>
      <c r="K59" t="s">
        <v>133</v>
      </c>
      <c r="L59" t="s">
        <v>19590</v>
      </c>
      <c r="M59">
        <v>5190842191683</v>
      </c>
      <c r="N59" t="s">
        <v>112</v>
      </c>
      <c r="O59" t="s">
        <v>19591</v>
      </c>
      <c r="P59" t="s">
        <v>19592</v>
      </c>
      <c r="Q59">
        <v>242</v>
      </c>
      <c r="S59" t="s">
        <v>19593</v>
      </c>
      <c r="U59" t="s">
        <v>19594</v>
      </c>
      <c r="V59" t="s">
        <v>779</v>
      </c>
      <c r="W59" t="s">
        <v>780</v>
      </c>
      <c r="X59" t="s">
        <v>19283</v>
      </c>
      <c r="Y59" t="s">
        <v>2316</v>
      </c>
      <c r="Z59" t="s">
        <v>868</v>
      </c>
      <c r="AA59" t="s">
        <v>19595</v>
      </c>
      <c r="AB59" t="s">
        <v>844</v>
      </c>
      <c r="AC59" t="s">
        <v>791</v>
      </c>
      <c r="AD59" t="s">
        <v>19596</v>
      </c>
      <c r="AF59" t="s">
        <v>125</v>
      </c>
      <c r="AG59">
        <v>5</v>
      </c>
      <c r="AH59">
        <v>335.87</v>
      </c>
      <c r="AI59">
        <v>1</v>
      </c>
      <c r="AJ59">
        <v>1110</v>
      </c>
      <c r="AK59" t="s">
        <v>788</v>
      </c>
      <c r="AL59">
        <v>1112</v>
      </c>
      <c r="AM59" t="s">
        <v>1252</v>
      </c>
      <c r="AN59">
        <v>21.9</v>
      </c>
      <c r="AO59" s="72">
        <v>7.66</v>
      </c>
      <c r="AP59" t="s">
        <v>15063</v>
      </c>
      <c r="AQ59" t="s">
        <v>1254</v>
      </c>
      <c r="AV59" t="s">
        <v>15124</v>
      </c>
      <c r="AW59">
        <v>0</v>
      </c>
      <c r="AX59" t="s">
        <v>19597</v>
      </c>
      <c r="AY59" t="s">
        <v>19599</v>
      </c>
      <c r="AZ59" t="s">
        <v>19600</v>
      </c>
      <c r="BD59" t="s">
        <v>114</v>
      </c>
      <c r="BF59" t="s">
        <v>115</v>
      </c>
      <c r="BG59" t="s">
        <v>116</v>
      </c>
      <c r="BM59" t="s">
        <v>117</v>
      </c>
      <c r="BN59">
        <v>775239</v>
      </c>
      <c r="BO59">
        <v>3459029130</v>
      </c>
      <c r="BP59">
        <v>3459029130</v>
      </c>
      <c r="BQ59">
        <v>550209</v>
      </c>
      <c r="BR59">
        <v>6977</v>
      </c>
      <c r="BX59" t="s">
        <v>19601</v>
      </c>
      <c r="CA59" t="s">
        <v>19602</v>
      </c>
      <c r="CB59" t="s">
        <v>19603</v>
      </c>
      <c r="CD59">
        <v>1</v>
      </c>
      <c r="CF59" t="s">
        <v>118</v>
      </c>
      <c r="CG59">
        <v>0</v>
      </c>
      <c r="CH59" t="s">
        <v>119</v>
      </c>
      <c r="CI59" t="s">
        <v>119</v>
      </c>
      <c r="CJ59" t="s">
        <v>120</v>
      </c>
      <c r="CM59" t="s">
        <v>121</v>
      </c>
      <c r="CP59" t="s">
        <v>869</v>
      </c>
      <c r="CR59">
        <f t="shared" si="0"/>
        <v>30</v>
      </c>
      <c r="CS59">
        <v>10</v>
      </c>
      <c r="CT59">
        <v>8</v>
      </c>
    </row>
    <row r="60" spans="1:98" customFormat="1" hidden="1">
      <c r="A60" t="s">
        <v>111</v>
      </c>
      <c r="B60" t="s">
        <v>19586</v>
      </c>
      <c r="C60">
        <v>514919</v>
      </c>
      <c r="D60" s="1">
        <v>45595</v>
      </c>
      <c r="E60" t="s">
        <v>20351</v>
      </c>
      <c r="F60" t="s">
        <v>19587</v>
      </c>
      <c r="G60" t="s">
        <v>19588</v>
      </c>
      <c r="H60">
        <v>14639741405</v>
      </c>
      <c r="I60" t="s">
        <v>19589</v>
      </c>
      <c r="J60">
        <v>5583986190583</v>
      </c>
      <c r="K60" t="s">
        <v>133</v>
      </c>
      <c r="L60" t="s">
        <v>19590</v>
      </c>
      <c r="M60">
        <v>5190842191683</v>
      </c>
      <c r="N60" t="s">
        <v>112</v>
      </c>
      <c r="O60" t="s">
        <v>19591</v>
      </c>
      <c r="P60" t="s">
        <v>19592</v>
      </c>
      <c r="Q60">
        <v>242</v>
      </c>
      <c r="S60" t="s">
        <v>19593</v>
      </c>
      <c r="U60" t="s">
        <v>19594</v>
      </c>
      <c r="V60" t="s">
        <v>779</v>
      </c>
      <c r="W60" t="s">
        <v>780</v>
      </c>
      <c r="X60" t="s">
        <v>19283</v>
      </c>
      <c r="Y60" t="s">
        <v>2316</v>
      </c>
      <c r="Z60" t="s">
        <v>868</v>
      </c>
      <c r="AA60" t="s">
        <v>19595</v>
      </c>
      <c r="AB60" t="s">
        <v>844</v>
      </c>
      <c r="AC60" t="s">
        <v>791</v>
      </c>
      <c r="AD60" t="s">
        <v>19596</v>
      </c>
      <c r="AF60" t="s">
        <v>125</v>
      </c>
      <c r="AG60">
        <v>5</v>
      </c>
      <c r="AH60">
        <v>335.87</v>
      </c>
      <c r="AI60">
        <v>1</v>
      </c>
      <c r="AJ60">
        <v>1006</v>
      </c>
      <c r="AK60" t="s">
        <v>788</v>
      </c>
      <c r="AL60">
        <v>1111</v>
      </c>
      <c r="AM60" t="s">
        <v>789</v>
      </c>
      <c r="AN60">
        <v>21.9</v>
      </c>
      <c r="AO60" s="72">
        <v>7.66</v>
      </c>
      <c r="AP60" t="s">
        <v>15063</v>
      </c>
      <c r="AQ60" t="s">
        <v>790</v>
      </c>
      <c r="AV60" t="s">
        <v>15124</v>
      </c>
      <c r="AW60">
        <v>0</v>
      </c>
      <c r="AX60" t="s">
        <v>19597</v>
      </c>
      <c r="AY60" t="s">
        <v>19599</v>
      </c>
      <c r="AZ60" t="s">
        <v>19600</v>
      </c>
      <c r="BD60" t="s">
        <v>114</v>
      </c>
      <c r="BF60" t="s">
        <v>115</v>
      </c>
      <c r="BG60" t="s">
        <v>116</v>
      </c>
      <c r="BM60" t="s">
        <v>117</v>
      </c>
      <c r="BN60">
        <v>775239</v>
      </c>
      <c r="BO60">
        <v>3459029130</v>
      </c>
      <c r="BP60">
        <v>3459029130</v>
      </c>
      <c r="BQ60">
        <v>550209</v>
      </c>
      <c r="BR60">
        <v>6977</v>
      </c>
      <c r="BX60" t="s">
        <v>19601</v>
      </c>
      <c r="CA60" t="s">
        <v>19602</v>
      </c>
      <c r="CB60" t="s">
        <v>19603</v>
      </c>
      <c r="CD60">
        <v>1</v>
      </c>
      <c r="CF60" t="s">
        <v>118</v>
      </c>
      <c r="CG60">
        <v>0</v>
      </c>
      <c r="CH60" t="s">
        <v>119</v>
      </c>
      <c r="CI60" t="s">
        <v>119</v>
      </c>
      <c r="CJ60" t="s">
        <v>120</v>
      </c>
      <c r="CM60" t="s">
        <v>121</v>
      </c>
      <c r="CP60" t="s">
        <v>869</v>
      </c>
      <c r="CR60">
        <f t="shared" si="0"/>
        <v>30</v>
      </c>
      <c r="CS60">
        <v>10</v>
      </c>
      <c r="CT60">
        <v>8</v>
      </c>
    </row>
    <row r="61" spans="1:98" customFormat="1" hidden="1">
      <c r="A61" t="s">
        <v>111</v>
      </c>
      <c r="B61" t="s">
        <v>19586</v>
      </c>
      <c r="C61">
        <v>514919</v>
      </c>
      <c r="D61" s="1">
        <v>45595</v>
      </c>
      <c r="E61" t="s">
        <v>20351</v>
      </c>
      <c r="F61" t="s">
        <v>19587</v>
      </c>
      <c r="G61" t="s">
        <v>19588</v>
      </c>
      <c r="H61">
        <v>14639741405</v>
      </c>
      <c r="I61" t="s">
        <v>19589</v>
      </c>
      <c r="J61">
        <v>5583986190583</v>
      </c>
      <c r="K61" t="s">
        <v>133</v>
      </c>
      <c r="L61" t="s">
        <v>19590</v>
      </c>
      <c r="M61">
        <v>5190842191683</v>
      </c>
      <c r="N61" t="s">
        <v>112</v>
      </c>
      <c r="O61" t="s">
        <v>19591</v>
      </c>
      <c r="P61" t="s">
        <v>19592</v>
      </c>
      <c r="Q61">
        <v>242</v>
      </c>
      <c r="S61" t="s">
        <v>19593</v>
      </c>
      <c r="U61" t="s">
        <v>19594</v>
      </c>
      <c r="V61" t="s">
        <v>779</v>
      </c>
      <c r="W61" t="s">
        <v>780</v>
      </c>
      <c r="X61" t="s">
        <v>19283</v>
      </c>
      <c r="Y61" t="s">
        <v>2316</v>
      </c>
      <c r="Z61" t="s">
        <v>868</v>
      </c>
      <c r="AA61" t="s">
        <v>19595</v>
      </c>
      <c r="AB61" t="s">
        <v>844</v>
      </c>
      <c r="AC61" t="s">
        <v>791</v>
      </c>
      <c r="AD61" t="s">
        <v>19596</v>
      </c>
      <c r="AF61" t="s">
        <v>125</v>
      </c>
      <c r="AG61">
        <v>5</v>
      </c>
      <c r="AH61">
        <v>335.87</v>
      </c>
      <c r="AI61">
        <v>1</v>
      </c>
      <c r="AJ61">
        <v>1111</v>
      </c>
      <c r="AK61" t="s">
        <v>788</v>
      </c>
      <c r="AL61">
        <v>1110</v>
      </c>
      <c r="AM61" t="s">
        <v>1256</v>
      </c>
      <c r="AN61">
        <v>21.9</v>
      </c>
      <c r="AO61" s="72">
        <v>7.66</v>
      </c>
      <c r="AP61" t="s">
        <v>15063</v>
      </c>
      <c r="AQ61" t="s">
        <v>1257</v>
      </c>
      <c r="AV61" t="s">
        <v>15124</v>
      </c>
      <c r="AW61">
        <v>0</v>
      </c>
      <c r="AX61" t="s">
        <v>19597</v>
      </c>
      <c r="AY61" t="s">
        <v>19599</v>
      </c>
      <c r="AZ61" t="s">
        <v>19600</v>
      </c>
      <c r="BD61" t="s">
        <v>114</v>
      </c>
      <c r="BF61" t="s">
        <v>115</v>
      </c>
      <c r="BG61" t="s">
        <v>116</v>
      </c>
      <c r="BM61" t="s">
        <v>117</v>
      </c>
      <c r="BN61">
        <v>775239</v>
      </c>
      <c r="BO61">
        <v>3459029130</v>
      </c>
      <c r="BP61">
        <v>3459029130</v>
      </c>
      <c r="BQ61">
        <v>550209</v>
      </c>
      <c r="BR61">
        <v>6977</v>
      </c>
      <c r="BX61" t="s">
        <v>19601</v>
      </c>
      <c r="CA61" t="s">
        <v>19602</v>
      </c>
      <c r="CB61" t="s">
        <v>19603</v>
      </c>
      <c r="CD61">
        <v>1</v>
      </c>
      <c r="CF61" t="s">
        <v>118</v>
      </c>
      <c r="CG61">
        <v>0</v>
      </c>
      <c r="CH61" t="s">
        <v>119</v>
      </c>
      <c r="CI61" t="s">
        <v>119</v>
      </c>
      <c r="CJ61" t="s">
        <v>120</v>
      </c>
      <c r="CM61" t="s">
        <v>121</v>
      </c>
      <c r="CP61" t="s">
        <v>869</v>
      </c>
      <c r="CR61">
        <f t="shared" si="0"/>
        <v>30</v>
      </c>
      <c r="CS61">
        <v>10</v>
      </c>
      <c r="CT61">
        <v>8</v>
      </c>
    </row>
    <row r="62" spans="1:98" customFormat="1" hidden="1">
      <c r="A62" t="s">
        <v>111</v>
      </c>
      <c r="B62" t="s">
        <v>19586</v>
      </c>
      <c r="C62">
        <v>514919</v>
      </c>
      <c r="D62" s="1">
        <v>45595</v>
      </c>
      <c r="E62" t="s">
        <v>20351</v>
      </c>
      <c r="F62" t="s">
        <v>19587</v>
      </c>
      <c r="G62" t="s">
        <v>19588</v>
      </c>
      <c r="H62">
        <v>14639741405</v>
      </c>
      <c r="I62" t="s">
        <v>19589</v>
      </c>
      <c r="J62">
        <v>5583986190583</v>
      </c>
      <c r="K62" t="s">
        <v>133</v>
      </c>
      <c r="L62" t="s">
        <v>19590</v>
      </c>
      <c r="M62">
        <v>5190842191683</v>
      </c>
      <c r="N62" t="s">
        <v>112</v>
      </c>
      <c r="O62" t="s">
        <v>19591</v>
      </c>
      <c r="P62" t="s">
        <v>19592</v>
      </c>
      <c r="Q62">
        <v>242</v>
      </c>
      <c r="S62" t="s">
        <v>19593</v>
      </c>
      <c r="U62" t="s">
        <v>19594</v>
      </c>
      <c r="V62" t="s">
        <v>779</v>
      </c>
      <c r="W62" t="s">
        <v>780</v>
      </c>
      <c r="X62" t="s">
        <v>19283</v>
      </c>
      <c r="Y62" t="s">
        <v>2316</v>
      </c>
      <c r="Z62" t="s">
        <v>868</v>
      </c>
      <c r="AA62" t="s">
        <v>19595</v>
      </c>
      <c r="AB62" t="s">
        <v>844</v>
      </c>
      <c r="AC62" t="s">
        <v>791</v>
      </c>
      <c r="AD62" t="s">
        <v>19596</v>
      </c>
      <c r="AF62" t="s">
        <v>125</v>
      </c>
      <c r="AG62">
        <v>5</v>
      </c>
      <c r="AH62">
        <v>335.87</v>
      </c>
      <c r="AI62">
        <v>1</v>
      </c>
      <c r="AJ62">
        <v>1096</v>
      </c>
      <c r="AK62" t="s">
        <v>783</v>
      </c>
      <c r="AL62">
        <v>1096</v>
      </c>
      <c r="AM62" t="s">
        <v>811</v>
      </c>
      <c r="AN62">
        <v>39.9</v>
      </c>
      <c r="AO62" s="72">
        <v>39.9</v>
      </c>
      <c r="AP62" t="s">
        <v>798</v>
      </c>
      <c r="AQ62" t="s">
        <v>812</v>
      </c>
      <c r="AV62" t="s">
        <v>15124</v>
      </c>
      <c r="AW62">
        <v>0</v>
      </c>
      <c r="AX62" t="s">
        <v>19597</v>
      </c>
      <c r="AY62" t="s">
        <v>19599</v>
      </c>
      <c r="AZ62" t="s">
        <v>19600</v>
      </c>
      <c r="BD62" t="s">
        <v>114</v>
      </c>
      <c r="BF62" t="s">
        <v>115</v>
      </c>
      <c r="BG62" t="s">
        <v>116</v>
      </c>
      <c r="BM62" t="s">
        <v>117</v>
      </c>
      <c r="BN62">
        <v>775239</v>
      </c>
      <c r="BO62">
        <v>3459029130</v>
      </c>
      <c r="BP62">
        <v>3459029130</v>
      </c>
      <c r="BQ62">
        <v>550209</v>
      </c>
      <c r="BR62">
        <v>6977</v>
      </c>
      <c r="BX62" t="s">
        <v>19601</v>
      </c>
      <c r="CA62" t="s">
        <v>19602</v>
      </c>
      <c r="CB62" t="s">
        <v>19603</v>
      </c>
      <c r="CD62">
        <v>1</v>
      </c>
      <c r="CF62" t="s">
        <v>118</v>
      </c>
      <c r="CG62">
        <v>0</v>
      </c>
      <c r="CH62" t="s">
        <v>119</v>
      </c>
      <c r="CI62" t="s">
        <v>119</v>
      </c>
      <c r="CJ62" t="s">
        <v>120</v>
      </c>
      <c r="CM62" t="s">
        <v>121</v>
      </c>
      <c r="CP62" t="s">
        <v>869</v>
      </c>
      <c r="CR62">
        <f t="shared" si="0"/>
        <v>30</v>
      </c>
      <c r="CS62">
        <v>10</v>
      </c>
      <c r="CT62">
        <v>8</v>
      </c>
    </row>
    <row r="63" spans="1:98" customFormat="1" hidden="1">
      <c r="A63" t="s">
        <v>111</v>
      </c>
      <c r="B63" t="s">
        <v>19586</v>
      </c>
      <c r="C63">
        <v>514919</v>
      </c>
      <c r="D63" s="1">
        <v>45595</v>
      </c>
      <c r="E63" t="s">
        <v>20351</v>
      </c>
      <c r="F63" t="s">
        <v>19587</v>
      </c>
      <c r="G63" t="s">
        <v>19588</v>
      </c>
      <c r="H63">
        <v>14639741405</v>
      </c>
      <c r="I63" t="s">
        <v>19589</v>
      </c>
      <c r="J63">
        <v>5583986190583</v>
      </c>
      <c r="K63" t="s">
        <v>133</v>
      </c>
      <c r="L63" t="s">
        <v>19590</v>
      </c>
      <c r="M63">
        <v>5190842191683</v>
      </c>
      <c r="N63" t="s">
        <v>112</v>
      </c>
      <c r="O63" t="s">
        <v>19591</v>
      </c>
      <c r="P63" t="s">
        <v>19592</v>
      </c>
      <c r="Q63">
        <v>242</v>
      </c>
      <c r="S63" t="s">
        <v>19593</v>
      </c>
      <c r="U63" t="s">
        <v>19594</v>
      </c>
      <c r="V63" t="s">
        <v>779</v>
      </c>
      <c r="W63" t="s">
        <v>780</v>
      </c>
      <c r="X63" t="s">
        <v>19283</v>
      </c>
      <c r="Y63" t="s">
        <v>2316</v>
      </c>
      <c r="Z63" t="s">
        <v>868</v>
      </c>
      <c r="AA63" t="s">
        <v>19595</v>
      </c>
      <c r="AB63" t="s">
        <v>844</v>
      </c>
      <c r="AC63" t="s">
        <v>791</v>
      </c>
      <c r="AD63" t="s">
        <v>19596</v>
      </c>
      <c r="AF63" t="s">
        <v>125</v>
      </c>
      <c r="AG63">
        <v>5</v>
      </c>
      <c r="AH63">
        <v>335.87</v>
      </c>
      <c r="AI63">
        <v>1</v>
      </c>
      <c r="AJ63">
        <v>142828</v>
      </c>
      <c r="AK63" t="s">
        <v>783</v>
      </c>
      <c r="AL63">
        <v>1608</v>
      </c>
      <c r="AM63" t="s">
        <v>1791</v>
      </c>
      <c r="AN63">
        <v>49.9</v>
      </c>
      <c r="AO63" s="72">
        <v>34.93</v>
      </c>
      <c r="AP63" t="s">
        <v>19605</v>
      </c>
      <c r="AQ63" t="s">
        <v>1792</v>
      </c>
      <c r="AV63" t="s">
        <v>4400</v>
      </c>
      <c r="AW63">
        <v>0</v>
      </c>
      <c r="AX63" t="s">
        <v>19597</v>
      </c>
      <c r="AY63" t="s">
        <v>19599</v>
      </c>
      <c r="AZ63" t="s">
        <v>19600</v>
      </c>
      <c r="BD63" t="s">
        <v>114</v>
      </c>
      <c r="BF63" t="s">
        <v>115</v>
      </c>
      <c r="BG63" t="s">
        <v>116</v>
      </c>
      <c r="BM63" t="s">
        <v>117</v>
      </c>
      <c r="BN63">
        <v>775239</v>
      </c>
      <c r="BO63">
        <v>3459029130</v>
      </c>
      <c r="BP63">
        <v>3459029130</v>
      </c>
      <c r="BQ63">
        <v>550209</v>
      </c>
      <c r="BR63">
        <v>6977</v>
      </c>
      <c r="BX63" t="s">
        <v>19601</v>
      </c>
      <c r="CA63" t="s">
        <v>19602</v>
      </c>
      <c r="CB63" t="s">
        <v>19603</v>
      </c>
      <c r="CD63">
        <v>1</v>
      </c>
      <c r="CF63" t="s">
        <v>118</v>
      </c>
      <c r="CG63">
        <v>0</v>
      </c>
      <c r="CH63" t="s">
        <v>119</v>
      </c>
      <c r="CI63" t="s">
        <v>119</v>
      </c>
      <c r="CJ63" t="s">
        <v>120</v>
      </c>
      <c r="CM63" t="s">
        <v>121</v>
      </c>
      <c r="CP63" t="s">
        <v>869</v>
      </c>
      <c r="CR63">
        <f t="shared" si="0"/>
        <v>30</v>
      </c>
      <c r="CS63">
        <v>10</v>
      </c>
      <c r="CT63">
        <v>8</v>
      </c>
    </row>
    <row r="64" spans="1:98" customFormat="1" hidden="1">
      <c r="A64" t="s">
        <v>111</v>
      </c>
      <c r="B64" t="s">
        <v>19606</v>
      </c>
      <c r="C64">
        <v>514917</v>
      </c>
      <c r="D64" s="1">
        <v>45594</v>
      </c>
      <c r="E64" t="s">
        <v>20352</v>
      </c>
      <c r="F64" t="s">
        <v>19607</v>
      </c>
      <c r="G64" t="s">
        <v>19608</v>
      </c>
      <c r="H64">
        <v>41002142865</v>
      </c>
      <c r="I64" t="s">
        <v>19609</v>
      </c>
      <c r="J64">
        <v>5512996652115</v>
      </c>
      <c r="K64" t="s">
        <v>2</v>
      </c>
      <c r="L64" t="s">
        <v>19610</v>
      </c>
      <c r="M64">
        <v>5190765450000</v>
      </c>
      <c r="N64" t="s">
        <v>112</v>
      </c>
      <c r="O64" t="s">
        <v>19611</v>
      </c>
      <c r="P64" t="s">
        <v>19612</v>
      </c>
      <c r="Q64">
        <v>270</v>
      </c>
      <c r="S64" t="s">
        <v>13734</v>
      </c>
      <c r="U64" t="s">
        <v>19613</v>
      </c>
      <c r="V64" t="s">
        <v>122</v>
      </c>
      <c r="W64" t="s">
        <v>123</v>
      </c>
      <c r="X64" t="s">
        <v>18638</v>
      </c>
      <c r="Y64" t="s">
        <v>787</v>
      </c>
      <c r="Z64" t="s">
        <v>868</v>
      </c>
      <c r="AA64" t="s">
        <v>19614</v>
      </c>
      <c r="AB64" t="s">
        <v>844</v>
      </c>
      <c r="AC64" t="s">
        <v>774</v>
      </c>
      <c r="AF64" t="s">
        <v>113</v>
      </c>
      <c r="AG64">
        <v>1</v>
      </c>
      <c r="AH64">
        <v>107.64</v>
      </c>
      <c r="AI64">
        <v>2</v>
      </c>
      <c r="AJ64">
        <v>142806</v>
      </c>
      <c r="AK64" t="s">
        <v>1221</v>
      </c>
      <c r="AL64">
        <v>1620</v>
      </c>
      <c r="AM64" t="s">
        <v>1222</v>
      </c>
      <c r="AN64">
        <v>59.8</v>
      </c>
      <c r="AO64" s="72">
        <v>53.82</v>
      </c>
      <c r="AP64" t="s">
        <v>2336</v>
      </c>
      <c r="AQ64" t="s">
        <v>1225</v>
      </c>
      <c r="AV64" t="s">
        <v>19615</v>
      </c>
      <c r="AW64">
        <v>0</v>
      </c>
      <c r="AX64" t="s">
        <v>2336</v>
      </c>
      <c r="AY64" t="s">
        <v>2338</v>
      </c>
      <c r="AZ64" t="s">
        <v>2339</v>
      </c>
      <c r="BD64" t="s">
        <v>114</v>
      </c>
      <c r="BF64" t="s">
        <v>115</v>
      </c>
      <c r="BG64" t="s">
        <v>116</v>
      </c>
      <c r="BM64" t="s">
        <v>117</v>
      </c>
      <c r="BO64">
        <v>3458756420</v>
      </c>
      <c r="BX64" t="s">
        <v>19616</v>
      </c>
      <c r="CA64" t="s">
        <v>19617</v>
      </c>
      <c r="CB64" t="s">
        <v>19618</v>
      </c>
      <c r="CD64">
        <v>1</v>
      </c>
      <c r="CF64" t="s">
        <v>118</v>
      </c>
      <c r="CG64">
        <v>0</v>
      </c>
      <c r="CH64" t="s">
        <v>119</v>
      </c>
      <c r="CI64" t="s">
        <v>119</v>
      </c>
      <c r="CJ64" t="s">
        <v>120</v>
      </c>
      <c r="CM64" t="s">
        <v>121</v>
      </c>
      <c r="CP64" t="s">
        <v>869</v>
      </c>
      <c r="CR64">
        <f t="shared" si="0"/>
        <v>29</v>
      </c>
      <c r="CS64">
        <v>10</v>
      </c>
      <c r="CT64">
        <v>8</v>
      </c>
    </row>
    <row r="65" spans="1:98" customFormat="1" hidden="1">
      <c r="A65" t="s">
        <v>111</v>
      </c>
      <c r="B65" t="s">
        <v>19619</v>
      </c>
      <c r="C65">
        <v>514911</v>
      </c>
      <c r="D65" s="1">
        <v>45594</v>
      </c>
      <c r="E65" t="s">
        <v>20353</v>
      </c>
      <c r="F65" t="s">
        <v>19620</v>
      </c>
      <c r="G65" t="s">
        <v>19621</v>
      </c>
      <c r="H65" s="34" t="s">
        <v>19622</v>
      </c>
      <c r="I65" t="s">
        <v>19623</v>
      </c>
      <c r="J65">
        <v>5583999564296</v>
      </c>
      <c r="K65" t="s">
        <v>133</v>
      </c>
      <c r="L65" t="s">
        <v>5802</v>
      </c>
      <c r="M65">
        <v>5190734246547</v>
      </c>
      <c r="N65" t="s">
        <v>112</v>
      </c>
      <c r="O65" t="s">
        <v>19624</v>
      </c>
      <c r="P65" t="s">
        <v>19625</v>
      </c>
      <c r="Q65">
        <v>359</v>
      </c>
      <c r="R65" t="s">
        <v>19626</v>
      </c>
      <c r="S65" t="s">
        <v>19627</v>
      </c>
      <c r="U65" t="s">
        <v>19628</v>
      </c>
      <c r="V65" t="s">
        <v>779</v>
      </c>
      <c r="W65" t="s">
        <v>780</v>
      </c>
      <c r="X65" t="s">
        <v>17627</v>
      </c>
      <c r="Y65" t="s">
        <v>2316</v>
      </c>
      <c r="Z65" t="s">
        <v>868</v>
      </c>
      <c r="AA65" t="s">
        <v>19629</v>
      </c>
      <c r="AB65" t="s">
        <v>844</v>
      </c>
      <c r="AC65" t="s">
        <v>791</v>
      </c>
      <c r="AD65" t="s">
        <v>883</v>
      </c>
      <c r="AF65" t="s">
        <v>786</v>
      </c>
      <c r="AG65">
        <v>4</v>
      </c>
      <c r="AH65">
        <v>102.52</v>
      </c>
      <c r="AI65">
        <v>2</v>
      </c>
      <c r="AJ65">
        <v>1111</v>
      </c>
      <c r="AK65" t="s">
        <v>788</v>
      </c>
      <c r="AL65">
        <v>1110</v>
      </c>
      <c r="AM65" t="s">
        <v>1256</v>
      </c>
      <c r="AN65">
        <v>21.9</v>
      </c>
      <c r="AO65" s="72">
        <v>7.66</v>
      </c>
      <c r="AP65" t="s">
        <v>15064</v>
      </c>
      <c r="AQ65" t="s">
        <v>1257</v>
      </c>
      <c r="AV65" t="s">
        <v>19631</v>
      </c>
      <c r="AW65">
        <v>0</v>
      </c>
      <c r="AX65" t="s">
        <v>19630</v>
      </c>
      <c r="AY65" t="s">
        <v>19632</v>
      </c>
      <c r="AZ65" t="s">
        <v>15119</v>
      </c>
      <c r="BD65" t="s">
        <v>114</v>
      </c>
      <c r="BF65" t="s">
        <v>115</v>
      </c>
      <c r="BG65" t="s">
        <v>116</v>
      </c>
      <c r="BM65" t="s">
        <v>117</v>
      </c>
      <c r="BN65">
        <v>421859</v>
      </c>
      <c r="BO65">
        <v>3458371044</v>
      </c>
      <c r="BP65">
        <v>3458371044</v>
      </c>
      <c r="BQ65">
        <v>422061</v>
      </c>
      <c r="BR65">
        <v>6022</v>
      </c>
      <c r="BX65" t="s">
        <v>19633</v>
      </c>
      <c r="CA65" t="s">
        <v>19634</v>
      </c>
      <c r="CB65" t="s">
        <v>19635</v>
      </c>
      <c r="CD65">
        <v>1</v>
      </c>
      <c r="CF65" t="s">
        <v>118</v>
      </c>
      <c r="CG65">
        <v>0</v>
      </c>
      <c r="CH65" t="s">
        <v>119</v>
      </c>
      <c r="CI65" t="s">
        <v>119</v>
      </c>
      <c r="CJ65" t="s">
        <v>120</v>
      </c>
      <c r="CM65" t="s">
        <v>121</v>
      </c>
      <c r="CP65" t="s">
        <v>869</v>
      </c>
      <c r="CR65">
        <f t="shared" si="0"/>
        <v>29</v>
      </c>
      <c r="CS65">
        <v>10</v>
      </c>
      <c r="CT65">
        <v>8</v>
      </c>
    </row>
    <row r="66" spans="1:98" customFormat="1" hidden="1">
      <c r="A66" t="s">
        <v>111</v>
      </c>
      <c r="B66" t="s">
        <v>19619</v>
      </c>
      <c r="C66">
        <v>514911</v>
      </c>
      <c r="D66" s="1">
        <v>45594</v>
      </c>
      <c r="E66" t="s">
        <v>20353</v>
      </c>
      <c r="F66" t="s">
        <v>19620</v>
      </c>
      <c r="G66" t="s">
        <v>19621</v>
      </c>
      <c r="H66" s="34" t="s">
        <v>19622</v>
      </c>
      <c r="I66" t="s">
        <v>19623</v>
      </c>
      <c r="J66">
        <v>5583999564296</v>
      </c>
      <c r="K66" t="s">
        <v>133</v>
      </c>
      <c r="L66" t="s">
        <v>5802</v>
      </c>
      <c r="M66">
        <v>5190734246547</v>
      </c>
      <c r="N66" t="s">
        <v>112</v>
      </c>
      <c r="O66" t="s">
        <v>19624</v>
      </c>
      <c r="P66" t="s">
        <v>19625</v>
      </c>
      <c r="Q66">
        <v>359</v>
      </c>
      <c r="R66" t="s">
        <v>19626</v>
      </c>
      <c r="S66" t="s">
        <v>19627</v>
      </c>
      <c r="U66" t="s">
        <v>19628</v>
      </c>
      <c r="V66" t="s">
        <v>779</v>
      </c>
      <c r="W66" t="s">
        <v>780</v>
      </c>
      <c r="X66" t="s">
        <v>17627</v>
      </c>
      <c r="Y66" t="s">
        <v>2316</v>
      </c>
      <c r="Z66" t="s">
        <v>868</v>
      </c>
      <c r="AA66" t="s">
        <v>19629</v>
      </c>
      <c r="AB66" t="s">
        <v>844</v>
      </c>
      <c r="AC66" t="s">
        <v>791</v>
      </c>
      <c r="AD66" t="s">
        <v>883</v>
      </c>
      <c r="AF66" t="s">
        <v>786</v>
      </c>
      <c r="AG66">
        <v>4</v>
      </c>
      <c r="AH66">
        <v>102.52</v>
      </c>
      <c r="AI66">
        <v>2</v>
      </c>
      <c r="AJ66">
        <v>1110</v>
      </c>
      <c r="AK66" t="s">
        <v>788</v>
      </c>
      <c r="AL66">
        <v>1112</v>
      </c>
      <c r="AM66" t="s">
        <v>1252</v>
      </c>
      <c r="AN66">
        <v>21.9</v>
      </c>
      <c r="AO66" s="72">
        <v>7.66</v>
      </c>
      <c r="AP66" t="s">
        <v>15064</v>
      </c>
      <c r="AQ66" t="s">
        <v>1254</v>
      </c>
      <c r="AV66" t="s">
        <v>19631</v>
      </c>
      <c r="AW66">
        <v>0</v>
      </c>
      <c r="AX66" t="s">
        <v>19630</v>
      </c>
      <c r="AY66" t="s">
        <v>19632</v>
      </c>
      <c r="AZ66" t="s">
        <v>15119</v>
      </c>
      <c r="BD66" t="s">
        <v>114</v>
      </c>
      <c r="BF66" t="s">
        <v>115</v>
      </c>
      <c r="BG66" t="s">
        <v>116</v>
      </c>
      <c r="BM66" t="s">
        <v>117</v>
      </c>
      <c r="BN66">
        <v>421859</v>
      </c>
      <c r="BO66">
        <v>3458371044</v>
      </c>
      <c r="BP66">
        <v>3458371044</v>
      </c>
      <c r="BQ66">
        <v>422061</v>
      </c>
      <c r="BR66">
        <v>6022</v>
      </c>
      <c r="BX66" t="s">
        <v>19633</v>
      </c>
      <c r="CA66" t="s">
        <v>19634</v>
      </c>
      <c r="CB66" t="s">
        <v>19635</v>
      </c>
      <c r="CD66">
        <v>1</v>
      </c>
      <c r="CF66" t="s">
        <v>118</v>
      </c>
      <c r="CG66">
        <v>0</v>
      </c>
      <c r="CH66" t="s">
        <v>119</v>
      </c>
      <c r="CI66" t="s">
        <v>119</v>
      </c>
      <c r="CJ66" t="s">
        <v>120</v>
      </c>
      <c r="CM66" t="s">
        <v>121</v>
      </c>
      <c r="CP66" t="s">
        <v>869</v>
      </c>
      <c r="CR66">
        <f t="shared" si="0"/>
        <v>29</v>
      </c>
      <c r="CS66">
        <v>10</v>
      </c>
      <c r="CT66">
        <v>8</v>
      </c>
    </row>
    <row r="67" spans="1:98" customFormat="1" hidden="1">
      <c r="A67" t="s">
        <v>111</v>
      </c>
      <c r="B67" t="s">
        <v>19619</v>
      </c>
      <c r="C67">
        <v>514911</v>
      </c>
      <c r="D67" s="1">
        <v>45594</v>
      </c>
      <c r="E67" t="s">
        <v>20353</v>
      </c>
      <c r="F67" t="s">
        <v>19620</v>
      </c>
      <c r="G67" t="s">
        <v>19621</v>
      </c>
      <c r="H67" s="34" t="s">
        <v>19622</v>
      </c>
      <c r="I67" t="s">
        <v>19623</v>
      </c>
      <c r="J67">
        <v>5583999564296</v>
      </c>
      <c r="K67" t="s">
        <v>133</v>
      </c>
      <c r="L67" t="s">
        <v>5802</v>
      </c>
      <c r="M67">
        <v>5190734246547</v>
      </c>
      <c r="N67" t="s">
        <v>112</v>
      </c>
      <c r="O67" t="s">
        <v>19624</v>
      </c>
      <c r="P67" t="s">
        <v>19625</v>
      </c>
      <c r="Q67">
        <v>359</v>
      </c>
      <c r="R67" t="s">
        <v>19626</v>
      </c>
      <c r="S67" t="s">
        <v>19627</v>
      </c>
      <c r="U67" t="s">
        <v>19628</v>
      </c>
      <c r="V67" t="s">
        <v>779</v>
      </c>
      <c r="W67" t="s">
        <v>780</v>
      </c>
      <c r="X67" t="s">
        <v>17627</v>
      </c>
      <c r="Y67" t="s">
        <v>2316</v>
      </c>
      <c r="Z67" t="s">
        <v>868</v>
      </c>
      <c r="AA67" t="s">
        <v>19629</v>
      </c>
      <c r="AB67" t="s">
        <v>844</v>
      </c>
      <c r="AC67" t="s">
        <v>791</v>
      </c>
      <c r="AD67" t="s">
        <v>883</v>
      </c>
      <c r="AF67" t="s">
        <v>786</v>
      </c>
      <c r="AG67">
        <v>4</v>
      </c>
      <c r="AH67">
        <v>102.52</v>
      </c>
      <c r="AI67">
        <v>3</v>
      </c>
      <c r="AJ67">
        <v>1006</v>
      </c>
      <c r="AK67" t="s">
        <v>788</v>
      </c>
      <c r="AL67">
        <v>1111</v>
      </c>
      <c r="AM67" t="s">
        <v>789</v>
      </c>
      <c r="AN67">
        <v>21.9</v>
      </c>
      <c r="AO67" s="72">
        <v>7.66</v>
      </c>
      <c r="AP67" t="s">
        <v>15231</v>
      </c>
      <c r="AQ67" t="s">
        <v>790</v>
      </c>
      <c r="AV67" t="s">
        <v>19636</v>
      </c>
      <c r="AW67">
        <v>0</v>
      </c>
      <c r="AX67" t="s">
        <v>19630</v>
      </c>
      <c r="AY67" t="s">
        <v>19632</v>
      </c>
      <c r="AZ67" t="s">
        <v>15119</v>
      </c>
      <c r="BD67" t="s">
        <v>114</v>
      </c>
      <c r="BF67" t="s">
        <v>115</v>
      </c>
      <c r="BG67" t="s">
        <v>116</v>
      </c>
      <c r="BM67" t="s">
        <v>117</v>
      </c>
      <c r="BN67">
        <v>421859</v>
      </c>
      <c r="BO67">
        <v>3458371044</v>
      </c>
      <c r="BP67">
        <v>3458371044</v>
      </c>
      <c r="BQ67">
        <v>422061</v>
      </c>
      <c r="BR67">
        <v>6022</v>
      </c>
      <c r="BX67" t="s">
        <v>19633</v>
      </c>
      <c r="CA67" t="s">
        <v>19634</v>
      </c>
      <c r="CB67" t="s">
        <v>19635</v>
      </c>
      <c r="CD67">
        <v>1</v>
      </c>
      <c r="CF67" t="s">
        <v>118</v>
      </c>
      <c r="CG67">
        <v>0</v>
      </c>
      <c r="CH67" t="s">
        <v>119</v>
      </c>
      <c r="CI67" t="s">
        <v>119</v>
      </c>
      <c r="CJ67" t="s">
        <v>120</v>
      </c>
      <c r="CM67" t="s">
        <v>121</v>
      </c>
      <c r="CP67" t="s">
        <v>869</v>
      </c>
      <c r="CR67">
        <f t="shared" ref="CR67:CR130" si="8">DAY(D67)</f>
        <v>29</v>
      </c>
      <c r="CS67">
        <v>10</v>
      </c>
      <c r="CT67">
        <v>8</v>
      </c>
    </row>
    <row r="68" spans="1:98" customFormat="1" hidden="1">
      <c r="A68" t="s">
        <v>111</v>
      </c>
      <c r="B68" t="s">
        <v>19619</v>
      </c>
      <c r="C68">
        <v>514911</v>
      </c>
      <c r="D68" s="1">
        <v>45594</v>
      </c>
      <c r="E68" t="s">
        <v>20353</v>
      </c>
      <c r="F68" t="s">
        <v>19620</v>
      </c>
      <c r="G68" t="s">
        <v>19621</v>
      </c>
      <c r="H68" s="34" t="s">
        <v>19622</v>
      </c>
      <c r="I68" t="s">
        <v>19623</v>
      </c>
      <c r="J68">
        <v>5583999564296</v>
      </c>
      <c r="K68" t="s">
        <v>133</v>
      </c>
      <c r="L68" t="s">
        <v>5802</v>
      </c>
      <c r="M68">
        <v>5190734246547</v>
      </c>
      <c r="N68" t="s">
        <v>112</v>
      </c>
      <c r="O68" t="s">
        <v>19624</v>
      </c>
      <c r="P68" t="s">
        <v>19625</v>
      </c>
      <c r="Q68">
        <v>359</v>
      </c>
      <c r="R68" t="s">
        <v>19626</v>
      </c>
      <c r="S68" t="s">
        <v>19627</v>
      </c>
      <c r="U68" t="s">
        <v>19628</v>
      </c>
      <c r="V68" t="s">
        <v>779</v>
      </c>
      <c r="W68" t="s">
        <v>780</v>
      </c>
      <c r="X68" t="s">
        <v>17627</v>
      </c>
      <c r="Y68" t="s">
        <v>2316</v>
      </c>
      <c r="Z68" t="s">
        <v>868</v>
      </c>
      <c r="AA68" t="s">
        <v>19629</v>
      </c>
      <c r="AB68" t="s">
        <v>844</v>
      </c>
      <c r="AC68" t="s">
        <v>791</v>
      </c>
      <c r="AD68" t="s">
        <v>883</v>
      </c>
      <c r="AF68" t="s">
        <v>786</v>
      </c>
      <c r="AG68">
        <v>4</v>
      </c>
      <c r="AH68">
        <v>102.52</v>
      </c>
      <c r="AI68">
        <v>2</v>
      </c>
      <c r="AJ68">
        <v>2201</v>
      </c>
      <c r="AK68" t="s">
        <v>1471</v>
      </c>
      <c r="AL68">
        <v>2201</v>
      </c>
      <c r="AM68" t="s">
        <v>1472</v>
      </c>
      <c r="AN68">
        <v>49.9</v>
      </c>
      <c r="AO68" s="72">
        <v>17.46</v>
      </c>
      <c r="AP68" t="s">
        <v>15684</v>
      </c>
      <c r="AQ68" t="s">
        <v>1473</v>
      </c>
      <c r="AV68" t="s">
        <v>19631</v>
      </c>
      <c r="AW68">
        <v>0</v>
      </c>
      <c r="AX68" t="s">
        <v>19630</v>
      </c>
      <c r="AY68" t="s">
        <v>19632</v>
      </c>
      <c r="AZ68" t="s">
        <v>15119</v>
      </c>
      <c r="BD68" t="s">
        <v>114</v>
      </c>
      <c r="BF68" t="s">
        <v>115</v>
      </c>
      <c r="BG68" t="s">
        <v>116</v>
      </c>
      <c r="BM68" t="s">
        <v>117</v>
      </c>
      <c r="BN68">
        <v>421859</v>
      </c>
      <c r="BO68">
        <v>3458371044</v>
      </c>
      <c r="BP68">
        <v>3458371044</v>
      </c>
      <c r="BQ68">
        <v>422061</v>
      </c>
      <c r="BR68">
        <v>6022</v>
      </c>
      <c r="BX68" t="s">
        <v>19633</v>
      </c>
      <c r="CA68" t="s">
        <v>19634</v>
      </c>
      <c r="CB68" t="s">
        <v>19635</v>
      </c>
      <c r="CD68">
        <v>1</v>
      </c>
      <c r="CF68" t="s">
        <v>118</v>
      </c>
      <c r="CG68">
        <v>0</v>
      </c>
      <c r="CH68" t="s">
        <v>119</v>
      </c>
      <c r="CI68" t="s">
        <v>119</v>
      </c>
      <c r="CJ68" t="s">
        <v>120</v>
      </c>
      <c r="CM68" t="s">
        <v>121</v>
      </c>
      <c r="CP68" t="s">
        <v>869</v>
      </c>
      <c r="CR68">
        <f t="shared" si="8"/>
        <v>29</v>
      </c>
      <c r="CS68">
        <v>10</v>
      </c>
      <c r="CT68">
        <v>8</v>
      </c>
    </row>
    <row r="69" spans="1:98" customFormat="1" hidden="1">
      <c r="A69" t="s">
        <v>111</v>
      </c>
      <c r="B69" t="s">
        <v>19619</v>
      </c>
      <c r="C69">
        <v>514911</v>
      </c>
      <c r="D69" s="1">
        <v>45594</v>
      </c>
      <c r="E69" t="s">
        <v>20353</v>
      </c>
      <c r="F69" t="s">
        <v>19620</v>
      </c>
      <c r="G69" t="s">
        <v>19621</v>
      </c>
      <c r="H69" s="34" t="s">
        <v>19622</v>
      </c>
      <c r="I69" t="s">
        <v>19623</v>
      </c>
      <c r="J69">
        <v>5583999564296</v>
      </c>
      <c r="K69" t="s">
        <v>133</v>
      </c>
      <c r="L69" t="s">
        <v>5802</v>
      </c>
      <c r="M69">
        <v>5190734246547</v>
      </c>
      <c r="N69" t="s">
        <v>112</v>
      </c>
      <c r="O69" t="s">
        <v>19624</v>
      </c>
      <c r="P69" t="s">
        <v>19625</v>
      </c>
      <c r="Q69">
        <v>359</v>
      </c>
      <c r="R69" t="s">
        <v>19626</v>
      </c>
      <c r="S69" t="s">
        <v>19627</v>
      </c>
      <c r="U69" t="s">
        <v>19628</v>
      </c>
      <c r="V69" t="s">
        <v>779</v>
      </c>
      <c r="W69" t="s">
        <v>780</v>
      </c>
      <c r="X69" t="s">
        <v>17627</v>
      </c>
      <c r="Y69" t="s">
        <v>2316</v>
      </c>
      <c r="Z69" t="s">
        <v>868</v>
      </c>
      <c r="AA69" t="s">
        <v>19629</v>
      </c>
      <c r="AB69" t="s">
        <v>844</v>
      </c>
      <c r="AC69" t="s">
        <v>791</v>
      </c>
      <c r="AD69" t="s">
        <v>883</v>
      </c>
      <c r="AF69" t="s">
        <v>786</v>
      </c>
      <c r="AG69">
        <v>4</v>
      </c>
      <c r="AH69">
        <v>102.52</v>
      </c>
      <c r="AI69">
        <v>2</v>
      </c>
      <c r="AJ69">
        <v>142807</v>
      </c>
      <c r="AK69" t="s">
        <v>781</v>
      </c>
      <c r="AL69">
        <v>1113</v>
      </c>
      <c r="AM69" t="s">
        <v>800</v>
      </c>
      <c r="AN69">
        <v>6.99</v>
      </c>
      <c r="AO69" s="72">
        <v>6.99</v>
      </c>
      <c r="AP69" t="s">
        <v>17766</v>
      </c>
      <c r="AQ69" t="s">
        <v>802</v>
      </c>
      <c r="AV69" t="s">
        <v>19631</v>
      </c>
      <c r="AW69">
        <v>0</v>
      </c>
      <c r="AX69" t="s">
        <v>19630</v>
      </c>
      <c r="AY69" t="s">
        <v>19632</v>
      </c>
      <c r="AZ69" t="s">
        <v>15119</v>
      </c>
      <c r="BD69" t="s">
        <v>114</v>
      </c>
      <c r="BF69" t="s">
        <v>115</v>
      </c>
      <c r="BG69" t="s">
        <v>116</v>
      </c>
      <c r="BM69" t="s">
        <v>117</v>
      </c>
      <c r="BN69">
        <v>421859</v>
      </c>
      <c r="BO69">
        <v>3458371044</v>
      </c>
      <c r="BP69">
        <v>3458371044</v>
      </c>
      <c r="BQ69">
        <v>422061</v>
      </c>
      <c r="BR69">
        <v>6022</v>
      </c>
      <c r="BX69" t="s">
        <v>19633</v>
      </c>
      <c r="CA69" t="s">
        <v>19634</v>
      </c>
      <c r="CB69" t="s">
        <v>19635</v>
      </c>
      <c r="CD69">
        <v>1</v>
      </c>
      <c r="CF69" t="s">
        <v>118</v>
      </c>
      <c r="CG69">
        <v>0</v>
      </c>
      <c r="CH69" t="s">
        <v>119</v>
      </c>
      <c r="CI69" t="s">
        <v>119</v>
      </c>
      <c r="CJ69" t="s">
        <v>120</v>
      </c>
      <c r="CM69" t="s">
        <v>121</v>
      </c>
      <c r="CP69" t="s">
        <v>869</v>
      </c>
      <c r="CR69">
        <f t="shared" si="8"/>
        <v>29</v>
      </c>
      <c r="CS69">
        <v>10</v>
      </c>
      <c r="CT69">
        <v>8</v>
      </c>
    </row>
    <row r="70" spans="1:98" customFormat="1" hidden="1">
      <c r="A70" t="s">
        <v>111</v>
      </c>
      <c r="B70" t="s">
        <v>19637</v>
      </c>
      <c r="C70">
        <v>514909</v>
      </c>
      <c r="D70" s="1">
        <v>45594</v>
      </c>
      <c r="E70" t="s">
        <v>20354</v>
      </c>
      <c r="F70" t="s">
        <v>19638</v>
      </c>
      <c r="G70" t="s">
        <v>19639</v>
      </c>
      <c r="H70">
        <v>76122000906</v>
      </c>
      <c r="I70" t="s">
        <v>19640</v>
      </c>
      <c r="J70">
        <v>5549999172658</v>
      </c>
      <c r="K70" t="s">
        <v>11</v>
      </c>
      <c r="L70" t="s">
        <v>19641</v>
      </c>
      <c r="M70">
        <v>5190732866811</v>
      </c>
      <c r="N70" t="s">
        <v>112</v>
      </c>
      <c r="O70" t="s">
        <v>19642</v>
      </c>
      <c r="P70" t="s">
        <v>19643</v>
      </c>
      <c r="Q70">
        <v>235</v>
      </c>
      <c r="R70" t="s">
        <v>19644</v>
      </c>
      <c r="S70" t="s">
        <v>1593</v>
      </c>
      <c r="U70" t="s">
        <v>19645</v>
      </c>
      <c r="V70" t="s">
        <v>122</v>
      </c>
      <c r="W70" t="s">
        <v>772</v>
      </c>
      <c r="X70" t="s">
        <v>19646</v>
      </c>
      <c r="Y70" t="s">
        <v>1513</v>
      </c>
      <c r="Z70" t="s">
        <v>868</v>
      </c>
      <c r="AA70" t="s">
        <v>19647</v>
      </c>
      <c r="AB70" t="s">
        <v>844</v>
      </c>
      <c r="AC70" t="s">
        <v>791</v>
      </c>
      <c r="AD70" t="s">
        <v>19596</v>
      </c>
      <c r="AE70" t="s">
        <v>827</v>
      </c>
      <c r="AF70" t="s">
        <v>113</v>
      </c>
      <c r="AG70">
        <v>1</v>
      </c>
      <c r="AH70">
        <v>359.17</v>
      </c>
      <c r="AI70">
        <v>1</v>
      </c>
      <c r="AJ70">
        <v>143029</v>
      </c>
      <c r="AK70" t="s">
        <v>781</v>
      </c>
      <c r="AL70">
        <v>8701</v>
      </c>
      <c r="AM70" t="s">
        <v>809</v>
      </c>
      <c r="AN70">
        <v>129.9</v>
      </c>
      <c r="AO70" s="72">
        <v>105.22</v>
      </c>
      <c r="AP70" t="s">
        <v>1204</v>
      </c>
      <c r="AQ70" t="s">
        <v>810</v>
      </c>
      <c r="AV70" t="s">
        <v>19649</v>
      </c>
      <c r="AW70">
        <v>0</v>
      </c>
      <c r="AX70" t="s">
        <v>19648</v>
      </c>
      <c r="AY70" t="s">
        <v>19650</v>
      </c>
      <c r="AZ70" t="s">
        <v>16354</v>
      </c>
      <c r="BD70" t="s">
        <v>114</v>
      </c>
      <c r="BF70" t="s">
        <v>115</v>
      </c>
      <c r="BG70" t="s">
        <v>116</v>
      </c>
      <c r="BM70" t="s">
        <v>117</v>
      </c>
      <c r="BO70">
        <v>3458322524</v>
      </c>
      <c r="BX70" t="s">
        <v>19651</v>
      </c>
      <c r="CA70" t="s">
        <v>19652</v>
      </c>
      <c r="CB70" t="s">
        <v>19653</v>
      </c>
      <c r="CD70">
        <v>1</v>
      </c>
      <c r="CF70" t="s">
        <v>118</v>
      </c>
      <c r="CG70">
        <v>0</v>
      </c>
      <c r="CH70" t="s">
        <v>119</v>
      </c>
      <c r="CI70" t="s">
        <v>119</v>
      </c>
      <c r="CJ70" t="s">
        <v>120</v>
      </c>
      <c r="CM70" t="s">
        <v>121</v>
      </c>
      <c r="CP70" t="s">
        <v>869</v>
      </c>
      <c r="CR70">
        <f t="shared" si="8"/>
        <v>29</v>
      </c>
      <c r="CS70">
        <v>10</v>
      </c>
      <c r="CT70">
        <v>8</v>
      </c>
    </row>
    <row r="71" spans="1:98" customFormat="1" hidden="1">
      <c r="A71" t="s">
        <v>111</v>
      </c>
      <c r="B71" t="s">
        <v>19637</v>
      </c>
      <c r="C71">
        <v>514909</v>
      </c>
      <c r="D71" s="1">
        <v>45594</v>
      </c>
      <c r="E71" t="s">
        <v>20354</v>
      </c>
      <c r="F71" t="s">
        <v>19638</v>
      </c>
      <c r="G71" t="s">
        <v>19639</v>
      </c>
      <c r="H71">
        <v>76122000906</v>
      </c>
      <c r="I71" t="s">
        <v>19640</v>
      </c>
      <c r="J71">
        <v>5549999172658</v>
      </c>
      <c r="K71" t="s">
        <v>11</v>
      </c>
      <c r="L71" t="s">
        <v>19641</v>
      </c>
      <c r="M71">
        <v>5190732866811</v>
      </c>
      <c r="N71" t="s">
        <v>112</v>
      </c>
      <c r="O71" t="s">
        <v>19642</v>
      </c>
      <c r="P71" t="s">
        <v>19643</v>
      </c>
      <c r="Q71">
        <v>235</v>
      </c>
      <c r="R71" t="s">
        <v>19644</v>
      </c>
      <c r="S71" t="s">
        <v>1593</v>
      </c>
      <c r="U71" t="s">
        <v>19645</v>
      </c>
      <c r="V71" t="s">
        <v>122</v>
      </c>
      <c r="W71" t="s">
        <v>772</v>
      </c>
      <c r="X71" t="s">
        <v>19646</v>
      </c>
      <c r="Y71" t="s">
        <v>1513</v>
      </c>
      <c r="Z71" t="s">
        <v>868</v>
      </c>
      <c r="AA71" t="s">
        <v>19647</v>
      </c>
      <c r="AB71" t="s">
        <v>844</v>
      </c>
      <c r="AC71" t="s">
        <v>791</v>
      </c>
      <c r="AD71" t="s">
        <v>19596</v>
      </c>
      <c r="AE71" t="s">
        <v>827</v>
      </c>
      <c r="AF71" t="s">
        <v>113</v>
      </c>
      <c r="AG71">
        <v>1</v>
      </c>
      <c r="AH71">
        <v>359.17</v>
      </c>
      <c r="AI71">
        <v>2</v>
      </c>
      <c r="AJ71">
        <v>1110</v>
      </c>
      <c r="AK71" t="s">
        <v>788</v>
      </c>
      <c r="AL71">
        <v>1112</v>
      </c>
      <c r="AM71" t="s">
        <v>1252</v>
      </c>
      <c r="AN71">
        <v>21.9</v>
      </c>
      <c r="AO71" s="72">
        <v>6.2</v>
      </c>
      <c r="AP71" t="s">
        <v>16185</v>
      </c>
      <c r="AQ71" t="s">
        <v>1254</v>
      </c>
      <c r="AV71" t="s">
        <v>19654</v>
      </c>
      <c r="AW71">
        <v>0</v>
      </c>
      <c r="AX71" t="s">
        <v>19648</v>
      </c>
      <c r="AY71" t="s">
        <v>19650</v>
      </c>
      <c r="AZ71" t="s">
        <v>16354</v>
      </c>
      <c r="BD71" t="s">
        <v>114</v>
      </c>
      <c r="BF71" t="s">
        <v>115</v>
      </c>
      <c r="BG71" t="s">
        <v>116</v>
      </c>
      <c r="BM71" t="s">
        <v>117</v>
      </c>
      <c r="BO71">
        <v>3458322524</v>
      </c>
      <c r="BX71" t="s">
        <v>19651</v>
      </c>
      <c r="CA71" t="s">
        <v>19652</v>
      </c>
      <c r="CB71" t="s">
        <v>19653</v>
      </c>
      <c r="CD71">
        <v>1</v>
      </c>
      <c r="CF71" t="s">
        <v>118</v>
      </c>
      <c r="CG71">
        <v>0</v>
      </c>
      <c r="CH71" t="s">
        <v>119</v>
      </c>
      <c r="CI71" t="s">
        <v>119</v>
      </c>
      <c r="CJ71" t="s">
        <v>120</v>
      </c>
      <c r="CM71" t="s">
        <v>121</v>
      </c>
      <c r="CP71" t="s">
        <v>869</v>
      </c>
      <c r="CR71">
        <f t="shared" si="8"/>
        <v>29</v>
      </c>
      <c r="CS71">
        <v>10</v>
      </c>
      <c r="CT71">
        <v>8</v>
      </c>
    </row>
    <row r="72" spans="1:98" customFormat="1" hidden="1">
      <c r="A72" t="s">
        <v>111</v>
      </c>
      <c r="B72" t="s">
        <v>19637</v>
      </c>
      <c r="C72">
        <v>514909</v>
      </c>
      <c r="D72" s="1">
        <v>45594</v>
      </c>
      <c r="E72" t="s">
        <v>20354</v>
      </c>
      <c r="F72" t="s">
        <v>19638</v>
      </c>
      <c r="G72" t="s">
        <v>19639</v>
      </c>
      <c r="H72">
        <v>76122000906</v>
      </c>
      <c r="I72" t="s">
        <v>19640</v>
      </c>
      <c r="J72">
        <v>5549999172658</v>
      </c>
      <c r="K72" t="s">
        <v>11</v>
      </c>
      <c r="L72" t="s">
        <v>19641</v>
      </c>
      <c r="M72">
        <v>5190732866811</v>
      </c>
      <c r="N72" t="s">
        <v>112</v>
      </c>
      <c r="O72" t="s">
        <v>19642</v>
      </c>
      <c r="P72" t="s">
        <v>19643</v>
      </c>
      <c r="Q72">
        <v>235</v>
      </c>
      <c r="R72" t="s">
        <v>19644</v>
      </c>
      <c r="S72" t="s">
        <v>1593</v>
      </c>
      <c r="U72" t="s">
        <v>19645</v>
      </c>
      <c r="V72" t="s">
        <v>122</v>
      </c>
      <c r="W72" t="s">
        <v>772</v>
      </c>
      <c r="X72" t="s">
        <v>19646</v>
      </c>
      <c r="Y72" t="s">
        <v>1513</v>
      </c>
      <c r="Z72" t="s">
        <v>868</v>
      </c>
      <c r="AA72" t="s">
        <v>19647</v>
      </c>
      <c r="AB72" t="s">
        <v>844</v>
      </c>
      <c r="AC72" t="s">
        <v>791</v>
      </c>
      <c r="AD72" t="s">
        <v>19596</v>
      </c>
      <c r="AE72" t="s">
        <v>827</v>
      </c>
      <c r="AF72" t="s">
        <v>113</v>
      </c>
      <c r="AG72">
        <v>1</v>
      </c>
      <c r="AH72">
        <v>359.17</v>
      </c>
      <c r="AI72">
        <v>1</v>
      </c>
      <c r="AJ72">
        <v>1403</v>
      </c>
      <c r="AK72" t="s">
        <v>775</v>
      </c>
      <c r="AL72">
        <v>1403</v>
      </c>
      <c r="AM72" t="s">
        <v>824</v>
      </c>
      <c r="AN72">
        <v>29.9</v>
      </c>
      <c r="AO72" s="72">
        <v>24.22</v>
      </c>
      <c r="AP72" t="s">
        <v>1244</v>
      </c>
      <c r="AQ72" t="s">
        <v>822</v>
      </c>
      <c r="AV72" t="s">
        <v>19649</v>
      </c>
      <c r="AW72">
        <v>0</v>
      </c>
      <c r="AX72" t="s">
        <v>19648</v>
      </c>
      <c r="AY72" t="s">
        <v>19650</v>
      </c>
      <c r="AZ72" t="s">
        <v>16354</v>
      </c>
      <c r="BD72" t="s">
        <v>114</v>
      </c>
      <c r="BF72" t="s">
        <v>115</v>
      </c>
      <c r="BG72" t="s">
        <v>116</v>
      </c>
      <c r="BM72" t="s">
        <v>117</v>
      </c>
      <c r="BO72">
        <v>3458322524</v>
      </c>
      <c r="BX72" t="s">
        <v>19651</v>
      </c>
      <c r="CA72" t="s">
        <v>19652</v>
      </c>
      <c r="CB72" t="s">
        <v>19653</v>
      </c>
      <c r="CD72">
        <v>1</v>
      </c>
      <c r="CF72" t="s">
        <v>118</v>
      </c>
      <c r="CG72">
        <v>0</v>
      </c>
      <c r="CH72" t="s">
        <v>119</v>
      </c>
      <c r="CI72" t="s">
        <v>119</v>
      </c>
      <c r="CJ72" t="s">
        <v>120</v>
      </c>
      <c r="CM72" t="s">
        <v>121</v>
      </c>
      <c r="CP72" t="s">
        <v>869</v>
      </c>
      <c r="CR72">
        <f t="shared" si="8"/>
        <v>29</v>
      </c>
      <c r="CS72">
        <v>10</v>
      </c>
      <c r="CT72">
        <v>8</v>
      </c>
    </row>
    <row r="73" spans="1:98" customFormat="1" hidden="1">
      <c r="A73" t="s">
        <v>111</v>
      </c>
      <c r="B73" t="s">
        <v>19637</v>
      </c>
      <c r="C73">
        <v>514909</v>
      </c>
      <c r="D73" s="1">
        <v>45594</v>
      </c>
      <c r="E73" t="s">
        <v>20354</v>
      </c>
      <c r="F73" t="s">
        <v>19638</v>
      </c>
      <c r="G73" t="s">
        <v>19639</v>
      </c>
      <c r="H73">
        <v>76122000906</v>
      </c>
      <c r="I73" t="s">
        <v>19640</v>
      </c>
      <c r="J73">
        <v>5549999172658</v>
      </c>
      <c r="K73" t="s">
        <v>11</v>
      </c>
      <c r="L73" t="s">
        <v>19641</v>
      </c>
      <c r="M73">
        <v>5190732866811</v>
      </c>
      <c r="N73" t="s">
        <v>112</v>
      </c>
      <c r="O73" t="s">
        <v>19642</v>
      </c>
      <c r="P73" t="s">
        <v>19643</v>
      </c>
      <c r="Q73">
        <v>235</v>
      </c>
      <c r="R73" t="s">
        <v>19644</v>
      </c>
      <c r="S73" t="s">
        <v>1593</v>
      </c>
      <c r="U73" t="s">
        <v>19645</v>
      </c>
      <c r="V73" t="s">
        <v>122</v>
      </c>
      <c r="W73" t="s">
        <v>772</v>
      </c>
      <c r="X73" t="s">
        <v>19646</v>
      </c>
      <c r="Y73" t="s">
        <v>1513</v>
      </c>
      <c r="Z73" t="s">
        <v>868</v>
      </c>
      <c r="AA73" t="s">
        <v>19647</v>
      </c>
      <c r="AB73" t="s">
        <v>844</v>
      </c>
      <c r="AC73" t="s">
        <v>791</v>
      </c>
      <c r="AD73" t="s">
        <v>19596</v>
      </c>
      <c r="AE73" t="s">
        <v>827</v>
      </c>
      <c r="AF73" t="s">
        <v>113</v>
      </c>
      <c r="AG73">
        <v>1</v>
      </c>
      <c r="AH73">
        <v>359.17</v>
      </c>
      <c r="AI73">
        <v>1</v>
      </c>
      <c r="AJ73">
        <v>142795</v>
      </c>
      <c r="AK73" t="s">
        <v>783</v>
      </c>
      <c r="AL73">
        <v>1607</v>
      </c>
      <c r="AM73" t="s">
        <v>784</v>
      </c>
      <c r="AN73">
        <v>34.9</v>
      </c>
      <c r="AO73" s="72">
        <v>28.27</v>
      </c>
      <c r="AP73" t="s">
        <v>984</v>
      </c>
      <c r="AQ73" t="s">
        <v>785</v>
      </c>
      <c r="AV73" t="s">
        <v>19655</v>
      </c>
      <c r="AW73">
        <v>0</v>
      </c>
      <c r="AX73" t="s">
        <v>19648</v>
      </c>
      <c r="AY73" t="s">
        <v>19650</v>
      </c>
      <c r="AZ73" t="s">
        <v>16354</v>
      </c>
      <c r="BD73" t="s">
        <v>114</v>
      </c>
      <c r="BF73" t="s">
        <v>115</v>
      </c>
      <c r="BG73" t="s">
        <v>116</v>
      </c>
      <c r="BM73" t="s">
        <v>117</v>
      </c>
      <c r="BO73">
        <v>3458322524</v>
      </c>
      <c r="BX73" t="s">
        <v>19651</v>
      </c>
      <c r="CA73" t="s">
        <v>19652</v>
      </c>
      <c r="CB73" t="s">
        <v>19653</v>
      </c>
      <c r="CD73">
        <v>1</v>
      </c>
      <c r="CF73" t="s">
        <v>118</v>
      </c>
      <c r="CG73">
        <v>0</v>
      </c>
      <c r="CH73" t="s">
        <v>119</v>
      </c>
      <c r="CI73" t="s">
        <v>119</v>
      </c>
      <c r="CJ73" t="s">
        <v>120</v>
      </c>
      <c r="CM73" t="s">
        <v>121</v>
      </c>
      <c r="CP73" t="s">
        <v>869</v>
      </c>
      <c r="CR73">
        <f t="shared" si="8"/>
        <v>29</v>
      </c>
      <c r="CS73">
        <v>10</v>
      </c>
      <c r="CT73">
        <v>8</v>
      </c>
    </row>
    <row r="74" spans="1:98" customFormat="1" hidden="1">
      <c r="A74" t="s">
        <v>111</v>
      </c>
      <c r="B74" t="s">
        <v>19637</v>
      </c>
      <c r="C74">
        <v>514909</v>
      </c>
      <c r="D74" s="1">
        <v>45594</v>
      </c>
      <c r="E74" t="s">
        <v>20354</v>
      </c>
      <c r="F74" t="s">
        <v>19638</v>
      </c>
      <c r="G74" t="s">
        <v>19639</v>
      </c>
      <c r="H74">
        <v>76122000906</v>
      </c>
      <c r="I74" t="s">
        <v>19640</v>
      </c>
      <c r="J74">
        <v>5549999172658</v>
      </c>
      <c r="K74" t="s">
        <v>11</v>
      </c>
      <c r="L74" t="s">
        <v>19641</v>
      </c>
      <c r="M74">
        <v>5190732866811</v>
      </c>
      <c r="N74" t="s">
        <v>112</v>
      </c>
      <c r="O74" t="s">
        <v>19642</v>
      </c>
      <c r="P74" t="s">
        <v>19643</v>
      </c>
      <c r="Q74">
        <v>235</v>
      </c>
      <c r="R74" t="s">
        <v>19644</v>
      </c>
      <c r="S74" t="s">
        <v>1593</v>
      </c>
      <c r="U74" t="s">
        <v>19645</v>
      </c>
      <c r="V74" t="s">
        <v>122</v>
      </c>
      <c r="W74" t="s">
        <v>772</v>
      </c>
      <c r="X74" t="s">
        <v>19646</v>
      </c>
      <c r="Y74" t="s">
        <v>1513</v>
      </c>
      <c r="Z74" t="s">
        <v>868</v>
      </c>
      <c r="AA74" t="s">
        <v>19647</v>
      </c>
      <c r="AB74" t="s">
        <v>844</v>
      </c>
      <c r="AC74" t="s">
        <v>791</v>
      </c>
      <c r="AD74" t="s">
        <v>19596</v>
      </c>
      <c r="AE74" t="s">
        <v>827</v>
      </c>
      <c r="AF74" t="s">
        <v>113</v>
      </c>
      <c r="AG74">
        <v>1</v>
      </c>
      <c r="AH74">
        <v>359.17</v>
      </c>
      <c r="AI74">
        <v>2</v>
      </c>
      <c r="AJ74">
        <v>143125</v>
      </c>
      <c r="AK74" t="s">
        <v>1221</v>
      </c>
      <c r="AL74">
        <v>10121</v>
      </c>
      <c r="AM74" t="s">
        <v>19656</v>
      </c>
      <c r="AN74">
        <v>116.7</v>
      </c>
      <c r="AO74" s="72">
        <v>94.53</v>
      </c>
      <c r="AP74" t="s">
        <v>19657</v>
      </c>
      <c r="AQ74" t="s">
        <v>19658</v>
      </c>
      <c r="AV74" t="s">
        <v>15835</v>
      </c>
      <c r="AW74">
        <v>0</v>
      </c>
      <c r="AX74" t="s">
        <v>19648</v>
      </c>
      <c r="AY74" t="s">
        <v>19650</v>
      </c>
      <c r="AZ74" t="s">
        <v>16354</v>
      </c>
      <c r="BD74" t="s">
        <v>114</v>
      </c>
      <c r="BF74" t="s">
        <v>115</v>
      </c>
      <c r="BG74" t="s">
        <v>116</v>
      </c>
      <c r="BM74" t="s">
        <v>117</v>
      </c>
      <c r="BO74">
        <v>3458322524</v>
      </c>
      <c r="BX74" t="s">
        <v>19651</v>
      </c>
      <c r="CA74" t="s">
        <v>19652</v>
      </c>
      <c r="CB74" t="s">
        <v>19653</v>
      </c>
      <c r="CD74">
        <v>1</v>
      </c>
      <c r="CF74" t="s">
        <v>118</v>
      </c>
      <c r="CG74">
        <v>0</v>
      </c>
      <c r="CH74" t="s">
        <v>119</v>
      </c>
      <c r="CI74" t="s">
        <v>119</v>
      </c>
      <c r="CJ74" t="s">
        <v>120</v>
      </c>
      <c r="CM74" t="s">
        <v>121</v>
      </c>
      <c r="CP74" t="s">
        <v>869</v>
      </c>
      <c r="CR74">
        <f t="shared" si="8"/>
        <v>29</v>
      </c>
      <c r="CS74">
        <v>10</v>
      </c>
      <c r="CT74">
        <v>8</v>
      </c>
    </row>
    <row r="75" spans="1:98" customFormat="1" hidden="1">
      <c r="A75" t="s">
        <v>111</v>
      </c>
      <c r="B75" t="s">
        <v>19659</v>
      </c>
      <c r="C75">
        <v>514907</v>
      </c>
      <c r="D75" s="1">
        <v>45594</v>
      </c>
      <c r="E75" t="s">
        <v>20355</v>
      </c>
      <c r="F75" t="s">
        <v>4986</v>
      </c>
      <c r="G75" t="s">
        <v>19660</v>
      </c>
      <c r="H75">
        <v>46184636863</v>
      </c>
      <c r="I75" t="s">
        <v>19661</v>
      </c>
      <c r="J75">
        <v>5511942959300</v>
      </c>
      <c r="K75" t="s">
        <v>2</v>
      </c>
      <c r="L75" t="s">
        <v>127</v>
      </c>
      <c r="M75">
        <v>5190728172852</v>
      </c>
      <c r="N75" t="s">
        <v>112</v>
      </c>
      <c r="O75" t="s">
        <v>19662</v>
      </c>
      <c r="P75" t="s">
        <v>19663</v>
      </c>
      <c r="Q75">
        <v>452</v>
      </c>
      <c r="R75">
        <v>1904</v>
      </c>
      <c r="S75" t="s">
        <v>19664</v>
      </c>
      <c r="U75" t="s">
        <v>19665</v>
      </c>
      <c r="V75" t="s">
        <v>779</v>
      </c>
      <c r="W75" t="s">
        <v>780</v>
      </c>
      <c r="X75" t="s">
        <v>18638</v>
      </c>
      <c r="Y75" t="s">
        <v>787</v>
      </c>
      <c r="Z75" t="s">
        <v>1258</v>
      </c>
      <c r="AA75" t="s">
        <v>20149</v>
      </c>
      <c r="AE75" t="s">
        <v>1378</v>
      </c>
      <c r="AF75" t="s">
        <v>113</v>
      </c>
      <c r="AG75">
        <v>1</v>
      </c>
      <c r="AH75">
        <v>244.45</v>
      </c>
      <c r="AI75">
        <v>2</v>
      </c>
      <c r="AJ75">
        <v>2502</v>
      </c>
      <c r="AK75" t="s">
        <v>1169</v>
      </c>
      <c r="AL75">
        <v>2501</v>
      </c>
      <c r="AM75" t="s">
        <v>1325</v>
      </c>
      <c r="AN75">
        <v>62.9</v>
      </c>
      <c r="AO75" s="72">
        <v>45.29</v>
      </c>
      <c r="AP75" t="s">
        <v>19667</v>
      </c>
      <c r="AQ75" t="s">
        <v>1329</v>
      </c>
      <c r="AV75" t="s">
        <v>15385</v>
      </c>
      <c r="AW75">
        <v>0</v>
      </c>
      <c r="AX75" t="s">
        <v>19666</v>
      </c>
      <c r="AY75" t="s">
        <v>19668</v>
      </c>
      <c r="AZ75" t="s">
        <v>2931</v>
      </c>
      <c r="BC75" t="s">
        <v>20150</v>
      </c>
      <c r="BD75" t="s">
        <v>114</v>
      </c>
      <c r="BF75" t="s">
        <v>115</v>
      </c>
      <c r="BG75" t="s">
        <v>116</v>
      </c>
      <c r="BM75" t="s">
        <v>117</v>
      </c>
      <c r="BO75">
        <v>3458224673</v>
      </c>
      <c r="BX75" t="s">
        <v>19669</v>
      </c>
      <c r="CA75" t="s">
        <v>19670</v>
      </c>
      <c r="CB75" t="s">
        <v>19671</v>
      </c>
      <c r="CD75">
        <v>1</v>
      </c>
      <c r="CF75" t="s">
        <v>118</v>
      </c>
      <c r="CG75">
        <v>0</v>
      </c>
      <c r="CH75" t="s">
        <v>119</v>
      </c>
      <c r="CI75" t="s">
        <v>119</v>
      </c>
      <c r="CJ75" t="s">
        <v>120</v>
      </c>
      <c r="CL75" s="34" t="s">
        <v>20151</v>
      </c>
      <c r="CM75" t="s">
        <v>121</v>
      </c>
      <c r="CN75" s="34" t="s">
        <v>20151</v>
      </c>
      <c r="CP75" t="s">
        <v>1258</v>
      </c>
      <c r="CR75">
        <f t="shared" si="8"/>
        <v>29</v>
      </c>
      <c r="CS75">
        <v>10</v>
      </c>
      <c r="CT75">
        <v>8</v>
      </c>
    </row>
    <row r="76" spans="1:98" customFormat="1" hidden="1">
      <c r="A76" t="s">
        <v>111</v>
      </c>
      <c r="B76" t="s">
        <v>19659</v>
      </c>
      <c r="C76">
        <v>514907</v>
      </c>
      <c r="D76" s="1">
        <v>45594</v>
      </c>
      <c r="E76" t="s">
        <v>20355</v>
      </c>
      <c r="F76" t="s">
        <v>4986</v>
      </c>
      <c r="G76" t="s">
        <v>19660</v>
      </c>
      <c r="H76">
        <v>46184636863</v>
      </c>
      <c r="I76" t="s">
        <v>19661</v>
      </c>
      <c r="J76">
        <v>5511942959300</v>
      </c>
      <c r="K76" t="s">
        <v>2</v>
      </c>
      <c r="L76" t="s">
        <v>127</v>
      </c>
      <c r="M76">
        <v>5190728172852</v>
      </c>
      <c r="N76" t="s">
        <v>112</v>
      </c>
      <c r="O76" t="s">
        <v>19662</v>
      </c>
      <c r="P76" t="s">
        <v>19663</v>
      </c>
      <c r="Q76">
        <v>452</v>
      </c>
      <c r="R76">
        <v>1904</v>
      </c>
      <c r="S76" t="s">
        <v>19664</v>
      </c>
      <c r="U76" t="s">
        <v>19665</v>
      </c>
      <c r="V76" t="s">
        <v>779</v>
      </c>
      <c r="W76" t="s">
        <v>780</v>
      </c>
      <c r="X76" t="s">
        <v>18638</v>
      </c>
      <c r="Y76" t="s">
        <v>787</v>
      </c>
      <c r="Z76" t="s">
        <v>1258</v>
      </c>
      <c r="AA76" t="s">
        <v>20149</v>
      </c>
      <c r="AE76" t="s">
        <v>1378</v>
      </c>
      <c r="AF76" t="s">
        <v>113</v>
      </c>
      <c r="AG76">
        <v>1</v>
      </c>
      <c r="AH76">
        <v>244.45</v>
      </c>
      <c r="AI76">
        <v>2</v>
      </c>
      <c r="AJ76">
        <v>2500</v>
      </c>
      <c r="AK76" t="s">
        <v>1169</v>
      </c>
      <c r="AL76">
        <v>2502</v>
      </c>
      <c r="AM76" t="s">
        <v>1170</v>
      </c>
      <c r="AN76">
        <v>56.9</v>
      </c>
      <c r="AO76" s="72">
        <v>40.97</v>
      </c>
      <c r="AP76" t="s">
        <v>19672</v>
      </c>
      <c r="AQ76" t="s">
        <v>1173</v>
      </c>
      <c r="AV76" t="s">
        <v>15385</v>
      </c>
      <c r="AW76">
        <v>0</v>
      </c>
      <c r="AX76" t="s">
        <v>19666</v>
      </c>
      <c r="AY76" t="s">
        <v>19668</v>
      </c>
      <c r="AZ76" t="s">
        <v>2931</v>
      </c>
      <c r="BC76" t="s">
        <v>20150</v>
      </c>
      <c r="BD76" t="s">
        <v>114</v>
      </c>
      <c r="BF76" t="s">
        <v>115</v>
      </c>
      <c r="BG76" t="s">
        <v>116</v>
      </c>
      <c r="BM76" t="s">
        <v>117</v>
      </c>
      <c r="BO76">
        <v>3458224673</v>
      </c>
      <c r="BX76" t="s">
        <v>19669</v>
      </c>
      <c r="CA76" t="s">
        <v>19670</v>
      </c>
      <c r="CB76" t="s">
        <v>19671</v>
      </c>
      <c r="CD76">
        <v>1</v>
      </c>
      <c r="CF76" t="s">
        <v>118</v>
      </c>
      <c r="CG76">
        <v>0</v>
      </c>
      <c r="CH76" t="s">
        <v>119</v>
      </c>
      <c r="CI76" t="s">
        <v>119</v>
      </c>
      <c r="CJ76" t="s">
        <v>120</v>
      </c>
      <c r="CL76" s="34" t="s">
        <v>20151</v>
      </c>
      <c r="CM76" t="s">
        <v>121</v>
      </c>
      <c r="CN76" s="34" t="s">
        <v>20151</v>
      </c>
      <c r="CP76" t="s">
        <v>1258</v>
      </c>
      <c r="CR76">
        <f t="shared" si="8"/>
        <v>29</v>
      </c>
      <c r="CS76">
        <v>10</v>
      </c>
      <c r="CT76">
        <v>8</v>
      </c>
    </row>
    <row r="77" spans="1:98" customFormat="1" hidden="1">
      <c r="A77" t="s">
        <v>111</v>
      </c>
      <c r="B77" t="s">
        <v>19659</v>
      </c>
      <c r="C77">
        <v>514907</v>
      </c>
      <c r="D77" s="1">
        <v>45594</v>
      </c>
      <c r="E77" t="s">
        <v>20355</v>
      </c>
      <c r="F77" t="s">
        <v>4986</v>
      </c>
      <c r="G77" t="s">
        <v>19660</v>
      </c>
      <c r="H77">
        <v>46184636863</v>
      </c>
      <c r="I77" t="s">
        <v>19661</v>
      </c>
      <c r="J77">
        <v>5511942959300</v>
      </c>
      <c r="K77" t="s">
        <v>2</v>
      </c>
      <c r="L77" t="s">
        <v>127</v>
      </c>
      <c r="M77">
        <v>5190728172852</v>
      </c>
      <c r="N77" t="s">
        <v>112</v>
      </c>
      <c r="O77" t="s">
        <v>19662</v>
      </c>
      <c r="P77" t="s">
        <v>19663</v>
      </c>
      <c r="Q77">
        <v>452</v>
      </c>
      <c r="R77">
        <v>1904</v>
      </c>
      <c r="S77" t="s">
        <v>19664</v>
      </c>
      <c r="U77" t="s">
        <v>19665</v>
      </c>
      <c r="V77" t="s">
        <v>779</v>
      </c>
      <c r="W77" t="s">
        <v>780</v>
      </c>
      <c r="X77" t="s">
        <v>18638</v>
      </c>
      <c r="Y77" t="s">
        <v>787</v>
      </c>
      <c r="Z77" t="s">
        <v>1258</v>
      </c>
      <c r="AA77" t="s">
        <v>20149</v>
      </c>
      <c r="AE77" t="s">
        <v>1378</v>
      </c>
      <c r="AF77" t="s">
        <v>113</v>
      </c>
      <c r="AG77">
        <v>1</v>
      </c>
      <c r="AH77">
        <v>244.45</v>
      </c>
      <c r="AI77">
        <v>1</v>
      </c>
      <c r="AJ77">
        <v>142817</v>
      </c>
      <c r="AK77" t="s">
        <v>1598</v>
      </c>
      <c r="AL77">
        <v>61040</v>
      </c>
      <c r="AM77" t="s">
        <v>1608</v>
      </c>
      <c r="AN77">
        <v>99.9</v>
      </c>
      <c r="AO77" s="72">
        <v>71.930000000000007</v>
      </c>
      <c r="AP77" t="s">
        <v>19673</v>
      </c>
      <c r="AQ77" t="s">
        <v>1609</v>
      </c>
      <c r="AV77" t="s">
        <v>19674</v>
      </c>
      <c r="AW77">
        <v>0</v>
      </c>
      <c r="AX77" t="s">
        <v>19666</v>
      </c>
      <c r="AY77" t="s">
        <v>19668</v>
      </c>
      <c r="AZ77" t="s">
        <v>2931</v>
      </c>
      <c r="BC77" t="s">
        <v>20150</v>
      </c>
      <c r="BD77" t="s">
        <v>114</v>
      </c>
      <c r="BF77" t="s">
        <v>115</v>
      </c>
      <c r="BG77" t="s">
        <v>116</v>
      </c>
      <c r="BM77" t="s">
        <v>117</v>
      </c>
      <c r="BO77">
        <v>3458224673</v>
      </c>
      <c r="BX77" t="s">
        <v>19669</v>
      </c>
      <c r="CA77" t="s">
        <v>19670</v>
      </c>
      <c r="CB77" t="s">
        <v>19671</v>
      </c>
      <c r="CD77">
        <v>1</v>
      </c>
      <c r="CF77" t="s">
        <v>118</v>
      </c>
      <c r="CG77">
        <v>0</v>
      </c>
      <c r="CH77" t="s">
        <v>119</v>
      </c>
      <c r="CI77" t="s">
        <v>119</v>
      </c>
      <c r="CJ77" t="s">
        <v>120</v>
      </c>
      <c r="CL77" s="34" t="s">
        <v>20151</v>
      </c>
      <c r="CM77" t="s">
        <v>121</v>
      </c>
      <c r="CN77" s="34" t="s">
        <v>20151</v>
      </c>
      <c r="CP77" t="s">
        <v>1258</v>
      </c>
      <c r="CR77">
        <f t="shared" si="8"/>
        <v>29</v>
      </c>
      <c r="CS77">
        <v>10</v>
      </c>
      <c r="CT77">
        <v>8</v>
      </c>
    </row>
    <row r="78" spans="1:98" customFormat="1" hidden="1">
      <c r="A78" t="s">
        <v>111</v>
      </c>
      <c r="B78" t="s">
        <v>19675</v>
      </c>
      <c r="C78">
        <v>514903</v>
      </c>
      <c r="D78" s="1">
        <v>45594</v>
      </c>
      <c r="E78" t="s">
        <v>20356</v>
      </c>
      <c r="F78" t="s">
        <v>19676</v>
      </c>
      <c r="G78" t="s">
        <v>6858</v>
      </c>
      <c r="H78" s="34" t="s">
        <v>19677</v>
      </c>
      <c r="I78" t="s">
        <v>19678</v>
      </c>
      <c r="J78">
        <v>5571993093636</v>
      </c>
      <c r="K78" t="s">
        <v>9</v>
      </c>
      <c r="L78" t="s">
        <v>2015</v>
      </c>
      <c r="M78">
        <v>5143247077791</v>
      </c>
      <c r="N78" t="s">
        <v>112</v>
      </c>
      <c r="O78" t="s">
        <v>19679</v>
      </c>
      <c r="P78" t="s">
        <v>19680</v>
      </c>
      <c r="Q78">
        <v>190</v>
      </c>
      <c r="R78" t="s">
        <v>19681</v>
      </c>
      <c r="S78" t="s">
        <v>11457</v>
      </c>
      <c r="U78" t="s">
        <v>19682</v>
      </c>
      <c r="V78" t="s">
        <v>122</v>
      </c>
      <c r="W78" t="s">
        <v>772</v>
      </c>
      <c r="X78" t="s">
        <v>19683</v>
      </c>
      <c r="Y78" t="s">
        <v>787</v>
      </c>
      <c r="Z78" t="s">
        <v>868</v>
      </c>
      <c r="AA78" t="s">
        <v>19684</v>
      </c>
      <c r="AE78" t="s">
        <v>19685</v>
      </c>
      <c r="AF78" t="s">
        <v>113</v>
      </c>
      <c r="AG78">
        <v>1</v>
      </c>
      <c r="AH78">
        <v>117.4</v>
      </c>
      <c r="AI78">
        <v>2</v>
      </c>
      <c r="AJ78">
        <v>1110</v>
      </c>
      <c r="AK78" t="s">
        <v>788</v>
      </c>
      <c r="AL78">
        <v>1112</v>
      </c>
      <c r="AM78" t="s">
        <v>1252</v>
      </c>
      <c r="AN78">
        <v>21.9</v>
      </c>
      <c r="AO78" s="72">
        <v>6.78</v>
      </c>
      <c r="AP78" t="s">
        <v>19687</v>
      </c>
      <c r="AQ78" t="s">
        <v>1254</v>
      </c>
      <c r="AV78" t="s">
        <v>19688</v>
      </c>
      <c r="AW78">
        <v>0</v>
      </c>
      <c r="AX78" t="s">
        <v>19686</v>
      </c>
      <c r="AY78">
        <v>-58</v>
      </c>
      <c r="AZ78" t="s">
        <v>19689</v>
      </c>
      <c r="BD78" t="s">
        <v>114</v>
      </c>
      <c r="BF78" t="s">
        <v>115</v>
      </c>
      <c r="BG78" t="s">
        <v>116</v>
      </c>
      <c r="BM78" t="s">
        <v>117</v>
      </c>
      <c r="BO78">
        <v>3457444341</v>
      </c>
      <c r="BX78" t="s">
        <v>19690</v>
      </c>
      <c r="CA78" t="s">
        <v>19691</v>
      </c>
      <c r="CB78" t="s">
        <v>19692</v>
      </c>
      <c r="CD78">
        <v>1</v>
      </c>
      <c r="CF78" t="s">
        <v>118</v>
      </c>
      <c r="CG78">
        <v>0</v>
      </c>
      <c r="CH78" t="s">
        <v>119</v>
      </c>
      <c r="CI78" t="s">
        <v>119</v>
      </c>
      <c r="CJ78" t="s">
        <v>120</v>
      </c>
      <c r="CM78" t="s">
        <v>121</v>
      </c>
      <c r="CP78" t="s">
        <v>869</v>
      </c>
      <c r="CR78">
        <f t="shared" si="8"/>
        <v>29</v>
      </c>
      <c r="CS78">
        <v>10</v>
      </c>
      <c r="CT78">
        <v>8</v>
      </c>
    </row>
    <row r="79" spans="1:98" customFormat="1" hidden="1">
      <c r="A79" t="s">
        <v>111</v>
      </c>
      <c r="B79" t="s">
        <v>19675</v>
      </c>
      <c r="C79">
        <v>514903</v>
      </c>
      <c r="D79" s="1">
        <v>45594</v>
      </c>
      <c r="E79" t="s">
        <v>20356</v>
      </c>
      <c r="F79" t="s">
        <v>19676</v>
      </c>
      <c r="G79" t="s">
        <v>6858</v>
      </c>
      <c r="H79" s="34" t="s">
        <v>19677</v>
      </c>
      <c r="I79" t="s">
        <v>19678</v>
      </c>
      <c r="J79">
        <v>5571993093636</v>
      </c>
      <c r="K79" t="s">
        <v>9</v>
      </c>
      <c r="L79" t="s">
        <v>2015</v>
      </c>
      <c r="M79">
        <v>5143247077791</v>
      </c>
      <c r="N79" t="s">
        <v>112</v>
      </c>
      <c r="O79" t="s">
        <v>19679</v>
      </c>
      <c r="P79" t="s">
        <v>19680</v>
      </c>
      <c r="Q79">
        <v>190</v>
      </c>
      <c r="R79" t="s">
        <v>19681</v>
      </c>
      <c r="S79" t="s">
        <v>11457</v>
      </c>
      <c r="U79" t="s">
        <v>19682</v>
      </c>
      <c r="V79" t="s">
        <v>122</v>
      </c>
      <c r="W79" t="s">
        <v>772</v>
      </c>
      <c r="X79" t="s">
        <v>19683</v>
      </c>
      <c r="Y79" t="s">
        <v>787</v>
      </c>
      <c r="Z79" t="s">
        <v>868</v>
      </c>
      <c r="AA79" t="s">
        <v>19684</v>
      </c>
      <c r="AE79" t="s">
        <v>19685</v>
      </c>
      <c r="AF79" t="s">
        <v>113</v>
      </c>
      <c r="AG79">
        <v>1</v>
      </c>
      <c r="AH79">
        <v>117.4</v>
      </c>
      <c r="AI79">
        <v>1</v>
      </c>
      <c r="AJ79">
        <v>1006</v>
      </c>
      <c r="AK79" t="s">
        <v>788</v>
      </c>
      <c r="AL79">
        <v>1111</v>
      </c>
      <c r="AM79" t="s">
        <v>789</v>
      </c>
      <c r="AN79">
        <v>21.9</v>
      </c>
      <c r="AO79" s="72">
        <v>6.78</v>
      </c>
      <c r="AP79" t="s">
        <v>18243</v>
      </c>
      <c r="AQ79" t="s">
        <v>790</v>
      </c>
      <c r="AV79" t="s">
        <v>3911</v>
      </c>
      <c r="AW79">
        <v>0</v>
      </c>
      <c r="AX79" t="s">
        <v>19686</v>
      </c>
      <c r="AY79">
        <v>-58</v>
      </c>
      <c r="AZ79" t="s">
        <v>19689</v>
      </c>
      <c r="BD79" t="s">
        <v>114</v>
      </c>
      <c r="BF79" t="s">
        <v>115</v>
      </c>
      <c r="BG79" t="s">
        <v>116</v>
      </c>
      <c r="BM79" t="s">
        <v>117</v>
      </c>
      <c r="BO79">
        <v>3457444341</v>
      </c>
      <c r="BX79" t="s">
        <v>19690</v>
      </c>
      <c r="CA79" t="s">
        <v>19691</v>
      </c>
      <c r="CB79" t="s">
        <v>19692</v>
      </c>
      <c r="CD79">
        <v>1</v>
      </c>
      <c r="CF79" t="s">
        <v>118</v>
      </c>
      <c r="CG79">
        <v>0</v>
      </c>
      <c r="CH79" t="s">
        <v>119</v>
      </c>
      <c r="CI79" t="s">
        <v>119</v>
      </c>
      <c r="CJ79" t="s">
        <v>120</v>
      </c>
      <c r="CM79" t="s">
        <v>121</v>
      </c>
      <c r="CP79" t="s">
        <v>869</v>
      </c>
      <c r="CR79">
        <f t="shared" si="8"/>
        <v>29</v>
      </c>
      <c r="CS79">
        <v>10</v>
      </c>
      <c r="CT79">
        <v>8</v>
      </c>
    </row>
    <row r="80" spans="1:98" customFormat="1" hidden="1">
      <c r="A80" t="s">
        <v>111</v>
      </c>
      <c r="B80" t="s">
        <v>19675</v>
      </c>
      <c r="C80">
        <v>514903</v>
      </c>
      <c r="D80" s="1">
        <v>45594</v>
      </c>
      <c r="E80" t="s">
        <v>20356</v>
      </c>
      <c r="F80" t="s">
        <v>19676</v>
      </c>
      <c r="G80" t="s">
        <v>6858</v>
      </c>
      <c r="H80" s="34" t="s">
        <v>19677</v>
      </c>
      <c r="I80" t="s">
        <v>19678</v>
      </c>
      <c r="J80">
        <v>5571993093636</v>
      </c>
      <c r="K80" t="s">
        <v>9</v>
      </c>
      <c r="L80" t="s">
        <v>2015</v>
      </c>
      <c r="M80">
        <v>5143247077791</v>
      </c>
      <c r="N80" t="s">
        <v>112</v>
      </c>
      <c r="O80" t="s">
        <v>19679</v>
      </c>
      <c r="P80" t="s">
        <v>19680</v>
      </c>
      <c r="Q80">
        <v>190</v>
      </c>
      <c r="R80" t="s">
        <v>19681</v>
      </c>
      <c r="S80" t="s">
        <v>11457</v>
      </c>
      <c r="U80" t="s">
        <v>19682</v>
      </c>
      <c r="V80" t="s">
        <v>122</v>
      </c>
      <c r="W80" t="s">
        <v>772</v>
      </c>
      <c r="X80" t="s">
        <v>19683</v>
      </c>
      <c r="Y80" t="s">
        <v>787</v>
      </c>
      <c r="Z80" t="s">
        <v>868</v>
      </c>
      <c r="AA80" t="s">
        <v>19684</v>
      </c>
      <c r="AE80" t="s">
        <v>19685</v>
      </c>
      <c r="AF80" t="s">
        <v>113</v>
      </c>
      <c r="AG80">
        <v>1</v>
      </c>
      <c r="AH80">
        <v>117.4</v>
      </c>
      <c r="AI80">
        <v>2</v>
      </c>
      <c r="AJ80">
        <v>1603</v>
      </c>
      <c r="AK80" t="s">
        <v>775</v>
      </c>
      <c r="AL80">
        <v>1603</v>
      </c>
      <c r="AM80" t="s">
        <v>825</v>
      </c>
      <c r="AN80">
        <v>29.9</v>
      </c>
      <c r="AO80" s="72">
        <v>26.45</v>
      </c>
      <c r="AP80" t="s">
        <v>19693</v>
      </c>
      <c r="AQ80" t="s">
        <v>823</v>
      </c>
      <c r="AV80" t="s">
        <v>18678</v>
      </c>
      <c r="AW80">
        <v>0</v>
      </c>
      <c r="AX80" t="s">
        <v>19686</v>
      </c>
      <c r="AY80">
        <v>-58</v>
      </c>
      <c r="AZ80" t="s">
        <v>19689</v>
      </c>
      <c r="BD80" t="s">
        <v>114</v>
      </c>
      <c r="BF80" t="s">
        <v>115</v>
      </c>
      <c r="BG80" t="s">
        <v>116</v>
      </c>
      <c r="BM80" t="s">
        <v>117</v>
      </c>
      <c r="BO80">
        <v>3457444341</v>
      </c>
      <c r="BX80" t="s">
        <v>19690</v>
      </c>
      <c r="CA80" t="s">
        <v>19691</v>
      </c>
      <c r="CB80" t="s">
        <v>19692</v>
      </c>
      <c r="CD80">
        <v>1</v>
      </c>
      <c r="CF80" t="s">
        <v>118</v>
      </c>
      <c r="CG80">
        <v>0</v>
      </c>
      <c r="CH80" t="s">
        <v>119</v>
      </c>
      <c r="CI80" t="s">
        <v>119</v>
      </c>
      <c r="CJ80" t="s">
        <v>120</v>
      </c>
      <c r="CM80" t="s">
        <v>121</v>
      </c>
      <c r="CP80" t="s">
        <v>869</v>
      </c>
      <c r="CR80">
        <f t="shared" si="8"/>
        <v>29</v>
      </c>
      <c r="CS80">
        <v>10</v>
      </c>
      <c r="CT80">
        <v>8</v>
      </c>
    </row>
    <row r="81" spans="1:108" hidden="1">
      <c r="A81" t="s">
        <v>111</v>
      </c>
      <c r="B81" t="s">
        <v>19675</v>
      </c>
      <c r="C81">
        <v>514903</v>
      </c>
      <c r="D81" s="1">
        <v>45594</v>
      </c>
      <c r="E81" t="s">
        <v>20356</v>
      </c>
      <c r="F81" t="s">
        <v>19676</v>
      </c>
      <c r="G81" t="s">
        <v>6858</v>
      </c>
      <c r="H81" s="34" t="s">
        <v>19677</v>
      </c>
      <c r="I81" t="s">
        <v>19678</v>
      </c>
      <c r="J81">
        <v>5571993093636</v>
      </c>
      <c r="K81" t="s">
        <v>9</v>
      </c>
      <c r="L81" t="s">
        <v>2015</v>
      </c>
      <c r="M81">
        <v>5143247077791</v>
      </c>
      <c r="N81" t="s">
        <v>112</v>
      </c>
      <c r="O81" t="s">
        <v>19679</v>
      </c>
      <c r="P81" t="s">
        <v>19680</v>
      </c>
      <c r="Q81">
        <v>190</v>
      </c>
      <c r="R81" t="s">
        <v>19681</v>
      </c>
      <c r="S81" t="s">
        <v>11457</v>
      </c>
      <c r="U81" t="s">
        <v>19682</v>
      </c>
      <c r="V81" t="s">
        <v>122</v>
      </c>
      <c r="W81" t="s">
        <v>772</v>
      </c>
      <c r="X81" t="s">
        <v>19683</v>
      </c>
      <c r="Y81" t="s">
        <v>787</v>
      </c>
      <c r="Z81" t="s">
        <v>868</v>
      </c>
      <c r="AA81" t="s">
        <v>19684</v>
      </c>
      <c r="AE81" t="s">
        <v>19685</v>
      </c>
      <c r="AF81" t="s">
        <v>113</v>
      </c>
      <c r="AG81">
        <v>1</v>
      </c>
      <c r="AH81">
        <v>117.4</v>
      </c>
      <c r="AI81">
        <v>1</v>
      </c>
      <c r="AJ81">
        <v>3102</v>
      </c>
      <c r="AK81" t="s">
        <v>776</v>
      </c>
      <c r="AL81">
        <v>3102</v>
      </c>
      <c r="AM81" t="s">
        <v>777</v>
      </c>
      <c r="AN81">
        <v>49.9</v>
      </c>
      <c r="AO81" s="72">
        <v>44.16</v>
      </c>
      <c r="AP81" t="s">
        <v>19694</v>
      </c>
      <c r="AQ81" t="s">
        <v>778</v>
      </c>
      <c r="AV81" t="s">
        <v>16865</v>
      </c>
      <c r="AW81">
        <v>0</v>
      </c>
      <c r="AX81" t="s">
        <v>19686</v>
      </c>
      <c r="AY81">
        <v>-58</v>
      </c>
      <c r="AZ81" t="s">
        <v>19689</v>
      </c>
      <c r="BD81" t="s">
        <v>114</v>
      </c>
      <c r="BF81" t="s">
        <v>115</v>
      </c>
      <c r="BG81" t="s">
        <v>116</v>
      </c>
      <c r="BM81" t="s">
        <v>117</v>
      </c>
      <c r="BO81">
        <v>3457444341</v>
      </c>
      <c r="BX81" t="s">
        <v>19690</v>
      </c>
      <c r="CA81" t="s">
        <v>19691</v>
      </c>
      <c r="CB81" t="s">
        <v>19692</v>
      </c>
      <c r="CD81">
        <v>1</v>
      </c>
      <c r="CF81" t="s">
        <v>118</v>
      </c>
      <c r="CG81">
        <v>0</v>
      </c>
      <c r="CH81" t="s">
        <v>119</v>
      </c>
      <c r="CI81" t="s">
        <v>119</v>
      </c>
      <c r="CJ81" t="s">
        <v>120</v>
      </c>
      <c r="CM81" t="s">
        <v>121</v>
      </c>
      <c r="CP81" t="s">
        <v>869</v>
      </c>
      <c r="CR81">
        <f t="shared" si="8"/>
        <v>29</v>
      </c>
      <c r="CS81">
        <v>10</v>
      </c>
      <c r="CT81">
        <v>8</v>
      </c>
      <c r="CU81"/>
      <c r="CV81"/>
      <c r="CW81"/>
      <c r="CX81"/>
      <c r="CY81"/>
      <c r="CZ81"/>
      <c r="DA81"/>
      <c r="DB81"/>
      <c r="DC81"/>
      <c r="DD81"/>
    </row>
    <row r="82" spans="1:108">
      <c r="A82" t="s">
        <v>111</v>
      </c>
      <c r="B82" t="s">
        <v>19695</v>
      </c>
      <c r="C82">
        <v>514901</v>
      </c>
      <c r="D82" s="1">
        <v>45594</v>
      </c>
      <c r="E82" t="s">
        <v>20357</v>
      </c>
      <c r="F82" t="s">
        <v>2518</v>
      </c>
      <c r="G82" t="s">
        <v>19696</v>
      </c>
      <c r="H82">
        <v>41172047855</v>
      </c>
      <c r="I82" t="s">
        <v>19697</v>
      </c>
      <c r="J82">
        <v>5511974497666</v>
      </c>
      <c r="K82" t="s">
        <v>2</v>
      </c>
      <c r="L82" t="s">
        <v>2094</v>
      </c>
      <c r="M82">
        <v>5131414223259</v>
      </c>
      <c r="N82" t="s">
        <v>112</v>
      </c>
      <c r="O82" t="s">
        <v>19698</v>
      </c>
      <c r="P82" t="s">
        <v>19699</v>
      </c>
      <c r="Q82">
        <v>1515</v>
      </c>
      <c r="R82" t="s">
        <v>19700</v>
      </c>
      <c r="S82" t="s">
        <v>124</v>
      </c>
      <c r="U82" t="s">
        <v>19701</v>
      </c>
      <c r="V82" t="s">
        <v>779</v>
      </c>
      <c r="W82" t="s">
        <v>780</v>
      </c>
      <c r="X82" t="s">
        <v>19702</v>
      </c>
      <c r="Y82" t="s">
        <v>782</v>
      </c>
      <c r="Z82" t="s">
        <v>1258</v>
      </c>
      <c r="AA82" t="s">
        <v>20152</v>
      </c>
      <c r="AE82" t="s">
        <v>1167</v>
      </c>
      <c r="AF82" t="s">
        <v>113</v>
      </c>
      <c r="AG82">
        <v>1</v>
      </c>
      <c r="AH82">
        <v>384.48</v>
      </c>
      <c r="AI82">
        <v>2</v>
      </c>
      <c r="AJ82">
        <v>143121</v>
      </c>
      <c r="AK82" t="s">
        <v>1221</v>
      </c>
      <c r="AL82">
        <v>1622</v>
      </c>
      <c r="AM82" t="s">
        <v>2868</v>
      </c>
      <c r="AN82">
        <v>69.8</v>
      </c>
      <c r="AO82" s="72">
        <v>60.94</v>
      </c>
      <c r="AP82" s="72" t="s">
        <v>19704</v>
      </c>
      <c r="AQ82" t="s">
        <v>2870</v>
      </c>
      <c r="AV82" t="s">
        <v>19705</v>
      </c>
      <c r="AW82">
        <v>0</v>
      </c>
      <c r="AX82" t="s">
        <v>19703</v>
      </c>
      <c r="AY82" t="s">
        <v>19706</v>
      </c>
      <c r="AZ82" t="s">
        <v>16320</v>
      </c>
      <c r="BC82" t="s">
        <v>20153</v>
      </c>
      <c r="BD82" t="s">
        <v>114</v>
      </c>
      <c r="BF82" t="s">
        <v>115</v>
      </c>
      <c r="BG82" t="s">
        <v>116</v>
      </c>
      <c r="BM82" t="s">
        <v>117</v>
      </c>
      <c r="BO82">
        <v>3457279101</v>
      </c>
      <c r="BX82" t="s">
        <v>19707</v>
      </c>
      <c r="CA82" s="35" t="s">
        <v>19708</v>
      </c>
      <c r="CB82" t="s">
        <v>19709</v>
      </c>
      <c r="CD82">
        <v>1</v>
      </c>
      <c r="CF82" t="s">
        <v>118</v>
      </c>
      <c r="CG82">
        <v>0</v>
      </c>
      <c r="CH82" t="s">
        <v>119</v>
      </c>
      <c r="CI82" t="s">
        <v>119</v>
      </c>
      <c r="CJ82" t="s">
        <v>120</v>
      </c>
      <c r="CL82" s="34" t="s">
        <v>20154</v>
      </c>
      <c r="CM82" t="s">
        <v>121</v>
      </c>
      <c r="CN82" s="34" t="s">
        <v>20154</v>
      </c>
      <c r="CP82" t="s">
        <v>1258</v>
      </c>
      <c r="CR82" s="65">
        <f t="shared" si="8"/>
        <v>29</v>
      </c>
      <c r="CS82" s="65">
        <v>10</v>
      </c>
      <c r="CT82" s="65">
        <v>8</v>
      </c>
      <c r="CU82" s="65" t="s">
        <v>4</v>
      </c>
      <c r="CV82" s="65">
        <f t="shared" ref="CV82:CV87" si="9">ROUNDUP(AO82,0)</f>
        <v>61</v>
      </c>
      <c r="CW82" s="65">
        <f t="shared" ref="CW82:CW87" si="10">CV82*CS82</f>
        <v>610</v>
      </c>
      <c r="CX82" s="65">
        <f t="shared" ref="CX82:CX87" si="11">CV82*CT82</f>
        <v>488</v>
      </c>
      <c r="CY82" s="65" t="e">
        <f t="shared" ref="CY82:CY87" si="12">CV82*CU82</f>
        <v>#VALUE!</v>
      </c>
      <c r="CZ82" s="73">
        <v>4.3700000000000003E-2</v>
      </c>
      <c r="DA82" s="74">
        <f t="shared" ref="DA82:DA87" si="13">CZ82*CW82</f>
        <v>26.657</v>
      </c>
      <c r="DB82" s="74">
        <f t="shared" ref="DB82:DB87" si="14">CZ82*CX82</f>
        <v>21.325600000000001</v>
      </c>
      <c r="DC82" s="75" t="e">
        <f t="shared" ref="DC82:DC87" si="15">CZ82*CY82</f>
        <v>#VALUE!</v>
      </c>
    </row>
    <row r="83" spans="1:108">
      <c r="A83" t="s">
        <v>111</v>
      </c>
      <c r="B83" t="s">
        <v>19695</v>
      </c>
      <c r="C83">
        <v>514901</v>
      </c>
      <c r="D83" s="1">
        <v>45594</v>
      </c>
      <c r="E83" t="s">
        <v>20357</v>
      </c>
      <c r="F83" t="s">
        <v>2518</v>
      </c>
      <c r="G83" t="s">
        <v>19696</v>
      </c>
      <c r="H83">
        <v>41172047855</v>
      </c>
      <c r="I83" t="s">
        <v>19697</v>
      </c>
      <c r="J83">
        <v>5511974497666</v>
      </c>
      <c r="K83" t="s">
        <v>2</v>
      </c>
      <c r="L83" t="s">
        <v>2094</v>
      </c>
      <c r="M83">
        <v>5131414223259</v>
      </c>
      <c r="N83" t="s">
        <v>112</v>
      </c>
      <c r="O83" t="s">
        <v>19698</v>
      </c>
      <c r="P83" t="s">
        <v>19699</v>
      </c>
      <c r="Q83">
        <v>1515</v>
      </c>
      <c r="R83" t="s">
        <v>19700</v>
      </c>
      <c r="S83" t="s">
        <v>124</v>
      </c>
      <c r="U83" t="s">
        <v>19701</v>
      </c>
      <c r="V83" t="s">
        <v>779</v>
      </c>
      <c r="W83" t="s">
        <v>780</v>
      </c>
      <c r="X83" t="s">
        <v>19702</v>
      </c>
      <c r="Y83" t="s">
        <v>782</v>
      </c>
      <c r="Z83" t="s">
        <v>1258</v>
      </c>
      <c r="AA83" t="s">
        <v>20152</v>
      </c>
      <c r="AE83" t="s">
        <v>1167</v>
      </c>
      <c r="AF83" t="s">
        <v>113</v>
      </c>
      <c r="AG83">
        <v>1</v>
      </c>
      <c r="AH83">
        <v>384.48</v>
      </c>
      <c r="AI83">
        <v>2</v>
      </c>
      <c r="AJ83">
        <v>2502</v>
      </c>
      <c r="AK83" t="s">
        <v>1169</v>
      </c>
      <c r="AL83">
        <v>2501</v>
      </c>
      <c r="AM83" t="s">
        <v>1325</v>
      </c>
      <c r="AN83">
        <v>62.9</v>
      </c>
      <c r="AO83" s="72">
        <v>54.91</v>
      </c>
      <c r="AP83" s="72" t="s">
        <v>16317</v>
      </c>
      <c r="AQ83" t="s">
        <v>1329</v>
      </c>
      <c r="AV83" t="s">
        <v>16740</v>
      </c>
      <c r="AW83">
        <v>0</v>
      </c>
      <c r="AX83" t="s">
        <v>19703</v>
      </c>
      <c r="AY83" t="s">
        <v>19706</v>
      </c>
      <c r="AZ83" t="s">
        <v>16320</v>
      </c>
      <c r="BC83" t="s">
        <v>20153</v>
      </c>
      <c r="BD83" t="s">
        <v>114</v>
      </c>
      <c r="BF83" t="s">
        <v>115</v>
      </c>
      <c r="BG83" t="s">
        <v>116</v>
      </c>
      <c r="BM83" t="s">
        <v>117</v>
      </c>
      <c r="BO83">
        <v>3457279101</v>
      </c>
      <c r="BX83" t="s">
        <v>19707</v>
      </c>
      <c r="CA83" s="35" t="s">
        <v>19708</v>
      </c>
      <c r="CB83" t="s">
        <v>19709</v>
      </c>
      <c r="CD83">
        <v>1</v>
      </c>
      <c r="CF83" t="s">
        <v>118</v>
      </c>
      <c r="CG83">
        <v>0</v>
      </c>
      <c r="CH83" t="s">
        <v>119</v>
      </c>
      <c r="CI83" t="s">
        <v>119</v>
      </c>
      <c r="CJ83" t="s">
        <v>120</v>
      </c>
      <c r="CL83" s="34" t="s">
        <v>20154</v>
      </c>
      <c r="CM83" t="s">
        <v>121</v>
      </c>
      <c r="CN83" s="34" t="s">
        <v>20154</v>
      </c>
      <c r="CP83" t="s">
        <v>1258</v>
      </c>
      <c r="CR83" s="65">
        <f t="shared" si="8"/>
        <v>29</v>
      </c>
      <c r="CS83" s="65">
        <v>10</v>
      </c>
      <c r="CT83" s="65">
        <v>8</v>
      </c>
      <c r="CU83" s="65" t="s">
        <v>4</v>
      </c>
      <c r="CV83" s="65">
        <f t="shared" si="9"/>
        <v>55</v>
      </c>
      <c r="CW83" s="65">
        <f t="shared" si="10"/>
        <v>550</v>
      </c>
      <c r="CX83" s="65">
        <f t="shared" si="11"/>
        <v>440</v>
      </c>
      <c r="CY83" s="65" t="e">
        <f t="shared" si="12"/>
        <v>#VALUE!</v>
      </c>
      <c r="CZ83" s="73">
        <v>4.3700000000000003E-2</v>
      </c>
      <c r="DA83" s="74">
        <f t="shared" si="13"/>
        <v>24.035</v>
      </c>
      <c r="DB83" s="74">
        <f t="shared" si="14"/>
        <v>19.228000000000002</v>
      </c>
      <c r="DC83" s="75" t="e">
        <f t="shared" si="15"/>
        <v>#VALUE!</v>
      </c>
    </row>
    <row r="84" spans="1:108">
      <c r="A84" t="s">
        <v>111</v>
      </c>
      <c r="B84" t="s">
        <v>19695</v>
      </c>
      <c r="C84">
        <v>514901</v>
      </c>
      <c r="D84" s="1">
        <v>45594</v>
      </c>
      <c r="E84" t="s">
        <v>20357</v>
      </c>
      <c r="F84" t="s">
        <v>2518</v>
      </c>
      <c r="G84" t="s">
        <v>19696</v>
      </c>
      <c r="H84">
        <v>41172047855</v>
      </c>
      <c r="I84" t="s">
        <v>19697</v>
      </c>
      <c r="J84">
        <v>5511974497666</v>
      </c>
      <c r="K84" t="s">
        <v>2</v>
      </c>
      <c r="L84" t="s">
        <v>2094</v>
      </c>
      <c r="M84">
        <v>5131414223259</v>
      </c>
      <c r="N84" t="s">
        <v>112</v>
      </c>
      <c r="O84" t="s">
        <v>19698</v>
      </c>
      <c r="P84" t="s">
        <v>19699</v>
      </c>
      <c r="Q84">
        <v>1515</v>
      </c>
      <c r="R84" t="s">
        <v>19700</v>
      </c>
      <c r="S84" t="s">
        <v>124</v>
      </c>
      <c r="U84" t="s">
        <v>19701</v>
      </c>
      <c r="V84" t="s">
        <v>779</v>
      </c>
      <c r="W84" t="s">
        <v>780</v>
      </c>
      <c r="X84" t="s">
        <v>19702</v>
      </c>
      <c r="Y84" t="s">
        <v>782</v>
      </c>
      <c r="Z84" t="s">
        <v>1258</v>
      </c>
      <c r="AA84" t="s">
        <v>20152</v>
      </c>
      <c r="AE84" t="s">
        <v>1167</v>
      </c>
      <c r="AF84" t="s">
        <v>113</v>
      </c>
      <c r="AG84">
        <v>1</v>
      </c>
      <c r="AH84">
        <v>384.48</v>
      </c>
      <c r="AI84">
        <v>2</v>
      </c>
      <c r="AJ84">
        <v>2500</v>
      </c>
      <c r="AK84" t="s">
        <v>1169</v>
      </c>
      <c r="AL84">
        <v>2502</v>
      </c>
      <c r="AM84" t="s">
        <v>1170</v>
      </c>
      <c r="AN84">
        <v>56.9</v>
      </c>
      <c r="AO84" s="72">
        <v>49.67</v>
      </c>
      <c r="AP84" s="72" t="s">
        <v>19710</v>
      </c>
      <c r="AQ84" t="s">
        <v>1173</v>
      </c>
      <c r="AV84" t="s">
        <v>15685</v>
      </c>
      <c r="AW84">
        <v>0</v>
      </c>
      <c r="AX84" t="s">
        <v>19703</v>
      </c>
      <c r="AY84" t="s">
        <v>19706</v>
      </c>
      <c r="AZ84" t="s">
        <v>16320</v>
      </c>
      <c r="BC84" t="s">
        <v>20153</v>
      </c>
      <c r="BD84" t="s">
        <v>114</v>
      </c>
      <c r="BF84" t="s">
        <v>115</v>
      </c>
      <c r="BG84" t="s">
        <v>116</v>
      </c>
      <c r="BM84" t="s">
        <v>117</v>
      </c>
      <c r="BO84">
        <v>3457279101</v>
      </c>
      <c r="BX84" t="s">
        <v>19707</v>
      </c>
      <c r="CA84" s="35" t="s">
        <v>19708</v>
      </c>
      <c r="CB84" t="s">
        <v>19709</v>
      </c>
      <c r="CD84">
        <v>1</v>
      </c>
      <c r="CF84" t="s">
        <v>118</v>
      </c>
      <c r="CG84">
        <v>0</v>
      </c>
      <c r="CH84" t="s">
        <v>119</v>
      </c>
      <c r="CI84" t="s">
        <v>119</v>
      </c>
      <c r="CJ84" t="s">
        <v>120</v>
      </c>
      <c r="CL84" s="34" t="s">
        <v>20154</v>
      </c>
      <c r="CM84" t="s">
        <v>121</v>
      </c>
      <c r="CN84" s="34" t="s">
        <v>20154</v>
      </c>
      <c r="CP84" t="s">
        <v>1258</v>
      </c>
      <c r="CR84" s="65">
        <f t="shared" si="8"/>
        <v>29</v>
      </c>
      <c r="CS84" s="65">
        <v>10</v>
      </c>
      <c r="CT84" s="65">
        <v>8</v>
      </c>
      <c r="CU84" s="65" t="s">
        <v>4</v>
      </c>
      <c r="CV84" s="65">
        <f t="shared" si="9"/>
        <v>50</v>
      </c>
      <c r="CW84" s="65">
        <f t="shared" si="10"/>
        <v>500</v>
      </c>
      <c r="CX84" s="65">
        <f t="shared" si="11"/>
        <v>400</v>
      </c>
      <c r="CY84" s="65" t="e">
        <f t="shared" si="12"/>
        <v>#VALUE!</v>
      </c>
      <c r="CZ84" s="73">
        <v>4.3700000000000003E-2</v>
      </c>
      <c r="DA84" s="74">
        <f t="shared" si="13"/>
        <v>21.85</v>
      </c>
      <c r="DB84" s="74">
        <f t="shared" si="14"/>
        <v>17.48</v>
      </c>
      <c r="DC84" s="75" t="e">
        <f t="shared" si="15"/>
        <v>#VALUE!</v>
      </c>
    </row>
    <row r="85" spans="1:108">
      <c r="A85" t="s">
        <v>111</v>
      </c>
      <c r="B85" t="s">
        <v>19695</v>
      </c>
      <c r="C85">
        <v>514901</v>
      </c>
      <c r="D85" s="1">
        <v>45594</v>
      </c>
      <c r="E85" t="s">
        <v>20357</v>
      </c>
      <c r="F85" t="s">
        <v>2518</v>
      </c>
      <c r="G85" t="s">
        <v>19696</v>
      </c>
      <c r="H85">
        <v>41172047855</v>
      </c>
      <c r="I85" t="s">
        <v>19697</v>
      </c>
      <c r="J85">
        <v>5511974497666</v>
      </c>
      <c r="K85" t="s">
        <v>2</v>
      </c>
      <c r="L85" t="s">
        <v>2094</v>
      </c>
      <c r="M85">
        <v>5131414223259</v>
      </c>
      <c r="N85" t="s">
        <v>112</v>
      </c>
      <c r="O85" t="s">
        <v>19698</v>
      </c>
      <c r="P85" t="s">
        <v>19699</v>
      </c>
      <c r="Q85">
        <v>1515</v>
      </c>
      <c r="R85" t="s">
        <v>19700</v>
      </c>
      <c r="S85" t="s">
        <v>124</v>
      </c>
      <c r="U85" t="s">
        <v>19701</v>
      </c>
      <c r="V85" t="s">
        <v>779</v>
      </c>
      <c r="W85" t="s">
        <v>780</v>
      </c>
      <c r="X85" t="s">
        <v>19702</v>
      </c>
      <c r="Y85" t="s">
        <v>782</v>
      </c>
      <c r="Z85" t="s">
        <v>1258</v>
      </c>
      <c r="AA85" t="s">
        <v>20152</v>
      </c>
      <c r="AE85" t="s">
        <v>1167</v>
      </c>
      <c r="AF85" t="s">
        <v>113</v>
      </c>
      <c r="AG85">
        <v>1</v>
      </c>
      <c r="AH85">
        <v>384.48</v>
      </c>
      <c r="AI85">
        <v>4</v>
      </c>
      <c r="AJ85">
        <v>1110</v>
      </c>
      <c r="AK85" t="s">
        <v>788</v>
      </c>
      <c r="AL85">
        <v>1112</v>
      </c>
      <c r="AM85" t="s">
        <v>1252</v>
      </c>
      <c r="AN85">
        <v>21.9</v>
      </c>
      <c r="AO85" s="72">
        <v>6.68</v>
      </c>
      <c r="AP85" s="72" t="s">
        <v>16500</v>
      </c>
      <c r="AQ85" t="s">
        <v>1254</v>
      </c>
      <c r="AV85" t="s">
        <v>17824</v>
      </c>
      <c r="AW85">
        <v>0</v>
      </c>
      <c r="AX85" t="s">
        <v>19703</v>
      </c>
      <c r="AY85" t="s">
        <v>19706</v>
      </c>
      <c r="AZ85" t="s">
        <v>16320</v>
      </c>
      <c r="BC85" t="s">
        <v>20153</v>
      </c>
      <c r="BD85" t="s">
        <v>114</v>
      </c>
      <c r="BF85" t="s">
        <v>115</v>
      </c>
      <c r="BG85" t="s">
        <v>116</v>
      </c>
      <c r="BM85" t="s">
        <v>117</v>
      </c>
      <c r="BO85">
        <v>3457279101</v>
      </c>
      <c r="BX85" t="s">
        <v>19707</v>
      </c>
      <c r="CA85" s="35" t="s">
        <v>19708</v>
      </c>
      <c r="CB85" t="s">
        <v>19709</v>
      </c>
      <c r="CD85">
        <v>1</v>
      </c>
      <c r="CF85" t="s">
        <v>118</v>
      </c>
      <c r="CG85">
        <v>0</v>
      </c>
      <c r="CH85" t="s">
        <v>119</v>
      </c>
      <c r="CI85" t="s">
        <v>119</v>
      </c>
      <c r="CJ85" t="s">
        <v>120</v>
      </c>
      <c r="CL85" s="34" t="s">
        <v>20154</v>
      </c>
      <c r="CM85" t="s">
        <v>121</v>
      </c>
      <c r="CN85" s="34" t="s">
        <v>20154</v>
      </c>
      <c r="CP85" t="s">
        <v>1258</v>
      </c>
      <c r="CR85" s="65">
        <f t="shared" si="8"/>
        <v>29</v>
      </c>
      <c r="CS85" s="65">
        <v>10</v>
      </c>
      <c r="CT85" s="65">
        <v>8</v>
      </c>
      <c r="CU85" s="65" t="s">
        <v>4</v>
      </c>
      <c r="CV85" s="65">
        <f t="shared" si="9"/>
        <v>7</v>
      </c>
      <c r="CW85" s="65">
        <f t="shared" si="10"/>
        <v>70</v>
      </c>
      <c r="CX85" s="65">
        <f t="shared" si="11"/>
        <v>56</v>
      </c>
      <c r="CY85" s="65" t="e">
        <f t="shared" si="12"/>
        <v>#VALUE!</v>
      </c>
      <c r="CZ85" s="73">
        <v>4.3700000000000003E-2</v>
      </c>
      <c r="DA85" s="74">
        <f t="shared" si="13"/>
        <v>3.0590000000000002</v>
      </c>
      <c r="DB85" s="74">
        <f t="shared" si="14"/>
        <v>2.4472</v>
      </c>
      <c r="DC85" s="75" t="e">
        <f t="shared" si="15"/>
        <v>#VALUE!</v>
      </c>
    </row>
    <row r="86" spans="1:108">
      <c r="A86" t="s">
        <v>111</v>
      </c>
      <c r="B86" t="s">
        <v>19695</v>
      </c>
      <c r="C86">
        <v>514901</v>
      </c>
      <c r="D86" s="1">
        <v>45594</v>
      </c>
      <c r="E86" t="s">
        <v>20357</v>
      </c>
      <c r="F86" t="s">
        <v>2518</v>
      </c>
      <c r="G86" t="s">
        <v>19696</v>
      </c>
      <c r="H86">
        <v>41172047855</v>
      </c>
      <c r="I86" t="s">
        <v>19697</v>
      </c>
      <c r="J86">
        <v>5511974497666</v>
      </c>
      <c r="K86" t="s">
        <v>2</v>
      </c>
      <c r="L86" t="s">
        <v>2094</v>
      </c>
      <c r="M86">
        <v>5131414223259</v>
      </c>
      <c r="N86" t="s">
        <v>112</v>
      </c>
      <c r="O86" t="s">
        <v>19698</v>
      </c>
      <c r="P86" t="s">
        <v>19699</v>
      </c>
      <c r="Q86">
        <v>1515</v>
      </c>
      <c r="R86" t="s">
        <v>19700</v>
      </c>
      <c r="S86" t="s">
        <v>124</v>
      </c>
      <c r="U86" t="s">
        <v>19701</v>
      </c>
      <c r="V86" t="s">
        <v>779</v>
      </c>
      <c r="W86" t="s">
        <v>780</v>
      </c>
      <c r="X86" t="s">
        <v>19702</v>
      </c>
      <c r="Y86" t="s">
        <v>782</v>
      </c>
      <c r="Z86" t="s">
        <v>1258</v>
      </c>
      <c r="AA86" t="s">
        <v>20152</v>
      </c>
      <c r="AE86" t="s">
        <v>1167</v>
      </c>
      <c r="AF86" t="s">
        <v>113</v>
      </c>
      <c r="AG86">
        <v>1</v>
      </c>
      <c r="AH86">
        <v>384.48</v>
      </c>
      <c r="AI86">
        <v>2</v>
      </c>
      <c r="AJ86">
        <v>1006</v>
      </c>
      <c r="AK86" t="s">
        <v>788</v>
      </c>
      <c r="AL86">
        <v>1111</v>
      </c>
      <c r="AM86" t="s">
        <v>789</v>
      </c>
      <c r="AN86">
        <v>21.9</v>
      </c>
      <c r="AO86" s="72">
        <v>6.68</v>
      </c>
      <c r="AP86" s="72" t="s">
        <v>16221</v>
      </c>
      <c r="AQ86" t="s">
        <v>790</v>
      </c>
      <c r="AV86" t="s">
        <v>15685</v>
      </c>
      <c r="AW86">
        <v>0</v>
      </c>
      <c r="AX86" t="s">
        <v>19703</v>
      </c>
      <c r="AY86" t="s">
        <v>19706</v>
      </c>
      <c r="AZ86" t="s">
        <v>16320</v>
      </c>
      <c r="BC86" t="s">
        <v>20153</v>
      </c>
      <c r="BD86" t="s">
        <v>114</v>
      </c>
      <c r="BF86" t="s">
        <v>115</v>
      </c>
      <c r="BG86" t="s">
        <v>116</v>
      </c>
      <c r="BM86" t="s">
        <v>117</v>
      </c>
      <c r="BO86">
        <v>3457279101</v>
      </c>
      <c r="BX86" t="s">
        <v>19707</v>
      </c>
      <c r="CA86" s="35" t="s">
        <v>19708</v>
      </c>
      <c r="CB86" t="s">
        <v>19709</v>
      </c>
      <c r="CD86">
        <v>1</v>
      </c>
      <c r="CF86" t="s">
        <v>118</v>
      </c>
      <c r="CG86">
        <v>0</v>
      </c>
      <c r="CH86" t="s">
        <v>119</v>
      </c>
      <c r="CI86" t="s">
        <v>119</v>
      </c>
      <c r="CJ86" t="s">
        <v>120</v>
      </c>
      <c r="CL86" s="34" t="s">
        <v>20154</v>
      </c>
      <c r="CM86" t="s">
        <v>121</v>
      </c>
      <c r="CN86" s="34" t="s">
        <v>20154</v>
      </c>
      <c r="CP86" t="s">
        <v>1258</v>
      </c>
      <c r="CR86" s="65">
        <f t="shared" si="8"/>
        <v>29</v>
      </c>
      <c r="CS86" s="65">
        <v>10</v>
      </c>
      <c r="CT86" s="65">
        <v>8</v>
      </c>
      <c r="CU86" s="65" t="s">
        <v>4</v>
      </c>
      <c r="CV86" s="65">
        <f t="shared" si="9"/>
        <v>7</v>
      </c>
      <c r="CW86" s="65">
        <f t="shared" si="10"/>
        <v>70</v>
      </c>
      <c r="CX86" s="65">
        <f t="shared" si="11"/>
        <v>56</v>
      </c>
      <c r="CY86" s="65" t="e">
        <f t="shared" si="12"/>
        <v>#VALUE!</v>
      </c>
      <c r="CZ86" s="73">
        <v>4.3700000000000003E-2</v>
      </c>
      <c r="DA86" s="74">
        <f t="shared" si="13"/>
        <v>3.0590000000000002</v>
      </c>
      <c r="DB86" s="74">
        <f t="shared" si="14"/>
        <v>2.4472</v>
      </c>
      <c r="DC86" s="75" t="e">
        <f t="shared" si="15"/>
        <v>#VALUE!</v>
      </c>
    </row>
    <row r="87" spans="1:108">
      <c r="A87" t="s">
        <v>111</v>
      </c>
      <c r="B87" t="s">
        <v>19695</v>
      </c>
      <c r="C87">
        <v>514901</v>
      </c>
      <c r="D87" s="1">
        <v>45594</v>
      </c>
      <c r="E87" t="s">
        <v>20357</v>
      </c>
      <c r="F87" t="s">
        <v>2518</v>
      </c>
      <c r="G87" t="s">
        <v>19696</v>
      </c>
      <c r="H87">
        <v>41172047855</v>
      </c>
      <c r="I87" t="s">
        <v>19697</v>
      </c>
      <c r="J87">
        <v>5511974497666</v>
      </c>
      <c r="K87" t="s">
        <v>2</v>
      </c>
      <c r="L87" t="s">
        <v>2094</v>
      </c>
      <c r="M87">
        <v>5131414223259</v>
      </c>
      <c r="N87" t="s">
        <v>112</v>
      </c>
      <c r="O87" t="s">
        <v>19698</v>
      </c>
      <c r="P87" t="s">
        <v>19699</v>
      </c>
      <c r="Q87">
        <v>1515</v>
      </c>
      <c r="R87" t="s">
        <v>19700</v>
      </c>
      <c r="S87" t="s">
        <v>124</v>
      </c>
      <c r="U87" t="s">
        <v>19701</v>
      </c>
      <c r="V87" t="s">
        <v>779</v>
      </c>
      <c r="W87" t="s">
        <v>780</v>
      </c>
      <c r="X87" t="s">
        <v>19702</v>
      </c>
      <c r="Y87" t="s">
        <v>782</v>
      </c>
      <c r="Z87" t="s">
        <v>1258</v>
      </c>
      <c r="AA87" t="s">
        <v>20152</v>
      </c>
      <c r="AE87" t="s">
        <v>1167</v>
      </c>
      <c r="AF87" t="s">
        <v>113</v>
      </c>
      <c r="AG87">
        <v>1</v>
      </c>
      <c r="AH87">
        <v>384.48</v>
      </c>
      <c r="AI87">
        <v>2</v>
      </c>
      <c r="AJ87">
        <v>1111</v>
      </c>
      <c r="AK87" t="s">
        <v>788</v>
      </c>
      <c r="AL87">
        <v>1110</v>
      </c>
      <c r="AM87" t="s">
        <v>1256</v>
      </c>
      <c r="AN87">
        <v>21.9</v>
      </c>
      <c r="AO87" s="72">
        <v>6.68</v>
      </c>
      <c r="AP87" s="72" t="s">
        <v>16221</v>
      </c>
      <c r="AQ87" t="s">
        <v>1257</v>
      </c>
      <c r="AV87" t="s">
        <v>15685</v>
      </c>
      <c r="AW87">
        <v>0</v>
      </c>
      <c r="AX87" t="s">
        <v>19703</v>
      </c>
      <c r="AY87" t="s">
        <v>19706</v>
      </c>
      <c r="AZ87" t="s">
        <v>16320</v>
      </c>
      <c r="BC87" t="s">
        <v>20153</v>
      </c>
      <c r="BD87" t="s">
        <v>114</v>
      </c>
      <c r="BF87" t="s">
        <v>115</v>
      </c>
      <c r="BG87" t="s">
        <v>116</v>
      </c>
      <c r="BM87" t="s">
        <v>117</v>
      </c>
      <c r="BO87">
        <v>3457279101</v>
      </c>
      <c r="BX87" t="s">
        <v>19707</v>
      </c>
      <c r="CA87" s="35" t="s">
        <v>19708</v>
      </c>
      <c r="CB87" t="s">
        <v>19709</v>
      </c>
      <c r="CD87">
        <v>1</v>
      </c>
      <c r="CF87" t="s">
        <v>118</v>
      </c>
      <c r="CG87">
        <v>0</v>
      </c>
      <c r="CH87" t="s">
        <v>119</v>
      </c>
      <c r="CI87" t="s">
        <v>119</v>
      </c>
      <c r="CJ87" t="s">
        <v>120</v>
      </c>
      <c r="CL87" s="34" t="s">
        <v>20154</v>
      </c>
      <c r="CM87" t="s">
        <v>121</v>
      </c>
      <c r="CN87" s="34" t="s">
        <v>20154</v>
      </c>
      <c r="CP87" t="s">
        <v>1258</v>
      </c>
      <c r="CR87" s="65">
        <f t="shared" si="8"/>
        <v>29</v>
      </c>
      <c r="CS87" s="65">
        <v>10</v>
      </c>
      <c r="CT87" s="65">
        <v>8</v>
      </c>
      <c r="CU87" s="65" t="s">
        <v>4</v>
      </c>
      <c r="CV87" s="65">
        <f t="shared" si="9"/>
        <v>7</v>
      </c>
      <c r="CW87" s="65">
        <f t="shared" si="10"/>
        <v>70</v>
      </c>
      <c r="CX87" s="65">
        <f t="shared" si="11"/>
        <v>56</v>
      </c>
      <c r="CY87" s="65" t="e">
        <f t="shared" si="12"/>
        <v>#VALUE!</v>
      </c>
      <c r="CZ87" s="73">
        <v>4.3700000000000003E-2</v>
      </c>
      <c r="DA87" s="74">
        <f t="shared" si="13"/>
        <v>3.0590000000000002</v>
      </c>
      <c r="DB87" s="74">
        <f t="shared" si="14"/>
        <v>2.4472</v>
      </c>
      <c r="DC87" s="75" t="e">
        <f t="shared" si="15"/>
        <v>#VALUE!</v>
      </c>
    </row>
    <row r="88" spans="1:108" hidden="1">
      <c r="A88" t="s">
        <v>111</v>
      </c>
      <c r="B88" t="s">
        <v>19711</v>
      </c>
      <c r="C88">
        <v>514899</v>
      </c>
      <c r="D88" s="1">
        <v>45594</v>
      </c>
      <c r="E88" t="s">
        <v>20358</v>
      </c>
      <c r="F88" t="s">
        <v>19712</v>
      </c>
      <c r="G88" t="s">
        <v>19713</v>
      </c>
      <c r="H88" s="34" t="s">
        <v>19714</v>
      </c>
      <c r="I88" t="s">
        <v>19715</v>
      </c>
      <c r="J88">
        <v>5512981674909</v>
      </c>
      <c r="K88" t="s">
        <v>8</v>
      </c>
      <c r="L88" t="s">
        <v>19716</v>
      </c>
      <c r="M88">
        <v>5190688916433</v>
      </c>
      <c r="N88" t="s">
        <v>112</v>
      </c>
      <c r="O88" t="s">
        <v>19717</v>
      </c>
      <c r="P88" t="s">
        <v>19718</v>
      </c>
      <c r="Q88">
        <v>274</v>
      </c>
      <c r="S88" t="s">
        <v>124</v>
      </c>
      <c r="U88" t="s">
        <v>19719</v>
      </c>
      <c r="V88" t="s">
        <v>779</v>
      </c>
      <c r="W88" t="s">
        <v>780</v>
      </c>
      <c r="X88" t="s">
        <v>19720</v>
      </c>
      <c r="Y88" t="s">
        <v>2316</v>
      </c>
      <c r="Z88" t="s">
        <v>1258</v>
      </c>
      <c r="AA88" t="s">
        <v>20152</v>
      </c>
      <c r="AF88" t="s">
        <v>113</v>
      </c>
      <c r="AG88">
        <v>1</v>
      </c>
      <c r="AH88">
        <v>104.75</v>
      </c>
      <c r="AI88">
        <v>1</v>
      </c>
      <c r="AJ88">
        <v>61030</v>
      </c>
      <c r="AK88" t="s">
        <v>1598</v>
      </c>
      <c r="AL88">
        <v>61030</v>
      </c>
      <c r="AM88" t="s">
        <v>2980</v>
      </c>
      <c r="AN88">
        <v>99.9</v>
      </c>
      <c r="AO88" s="72">
        <v>31.46</v>
      </c>
      <c r="AP88" t="s">
        <v>15141</v>
      </c>
      <c r="AQ88" t="s">
        <v>2981</v>
      </c>
      <c r="AV88" t="s">
        <v>16157</v>
      </c>
      <c r="AW88">
        <v>0</v>
      </c>
      <c r="AX88" t="s">
        <v>19721</v>
      </c>
      <c r="AY88" t="s">
        <v>19722</v>
      </c>
      <c r="AZ88" t="s">
        <v>15817</v>
      </c>
      <c r="BC88" t="s">
        <v>20155</v>
      </c>
      <c r="BD88" t="s">
        <v>114</v>
      </c>
      <c r="BF88" t="s">
        <v>115</v>
      </c>
      <c r="BG88" t="s">
        <v>116</v>
      </c>
      <c r="BM88" t="s">
        <v>117</v>
      </c>
      <c r="BO88">
        <v>3457099708</v>
      </c>
      <c r="BX88" t="s">
        <v>19723</v>
      </c>
      <c r="CA88" t="s">
        <v>19724</v>
      </c>
      <c r="CB88" t="s">
        <v>19725</v>
      </c>
      <c r="CD88">
        <v>1</v>
      </c>
      <c r="CF88" t="s">
        <v>118</v>
      </c>
      <c r="CG88">
        <v>0</v>
      </c>
      <c r="CH88" t="s">
        <v>119</v>
      </c>
      <c r="CI88" t="s">
        <v>119</v>
      </c>
      <c r="CJ88" t="s">
        <v>120</v>
      </c>
      <c r="CL88" s="34" t="s">
        <v>20156</v>
      </c>
      <c r="CM88" t="s">
        <v>121</v>
      </c>
      <c r="CN88" s="34" t="s">
        <v>20156</v>
      </c>
      <c r="CP88" t="s">
        <v>1258</v>
      </c>
      <c r="CR88">
        <f t="shared" si="8"/>
        <v>29</v>
      </c>
      <c r="CS88">
        <v>10</v>
      </c>
      <c r="CT88">
        <v>8</v>
      </c>
      <c r="CU88"/>
      <c r="CV88"/>
      <c r="CW88"/>
      <c r="CX88"/>
      <c r="CY88"/>
      <c r="CZ88"/>
      <c r="DA88"/>
      <c r="DB88"/>
      <c r="DC88"/>
      <c r="DD88"/>
    </row>
    <row r="89" spans="1:108" hidden="1">
      <c r="A89" t="s">
        <v>111</v>
      </c>
      <c r="B89" t="s">
        <v>19711</v>
      </c>
      <c r="C89">
        <v>514899</v>
      </c>
      <c r="D89" s="1">
        <v>45594</v>
      </c>
      <c r="E89" t="s">
        <v>20358</v>
      </c>
      <c r="F89" t="s">
        <v>19712</v>
      </c>
      <c r="G89" t="s">
        <v>19713</v>
      </c>
      <c r="H89" s="34" t="s">
        <v>19714</v>
      </c>
      <c r="I89" t="s">
        <v>19715</v>
      </c>
      <c r="J89">
        <v>5512981674909</v>
      </c>
      <c r="K89" t="s">
        <v>8</v>
      </c>
      <c r="L89" t="s">
        <v>19716</v>
      </c>
      <c r="M89">
        <v>5190688916433</v>
      </c>
      <c r="N89" t="s">
        <v>112</v>
      </c>
      <c r="O89" t="s">
        <v>19717</v>
      </c>
      <c r="P89" t="s">
        <v>19718</v>
      </c>
      <c r="Q89">
        <v>274</v>
      </c>
      <c r="S89" t="s">
        <v>124</v>
      </c>
      <c r="U89" t="s">
        <v>19719</v>
      </c>
      <c r="V89" t="s">
        <v>779</v>
      </c>
      <c r="W89" t="s">
        <v>780</v>
      </c>
      <c r="X89" t="s">
        <v>19720</v>
      </c>
      <c r="Y89" t="s">
        <v>2316</v>
      </c>
      <c r="Z89" t="s">
        <v>1258</v>
      </c>
      <c r="AA89" t="s">
        <v>20152</v>
      </c>
      <c r="AF89" t="s">
        <v>113</v>
      </c>
      <c r="AG89">
        <v>1</v>
      </c>
      <c r="AH89">
        <v>104.75</v>
      </c>
      <c r="AI89">
        <v>2</v>
      </c>
      <c r="AJ89">
        <v>142807</v>
      </c>
      <c r="AK89" t="s">
        <v>781</v>
      </c>
      <c r="AL89">
        <v>1113</v>
      </c>
      <c r="AM89" t="s">
        <v>800</v>
      </c>
      <c r="AN89">
        <v>6.99</v>
      </c>
      <c r="AO89" s="72">
        <v>6.29</v>
      </c>
      <c r="AP89" t="s">
        <v>18197</v>
      </c>
      <c r="AQ89" t="s">
        <v>802</v>
      </c>
      <c r="AV89" t="s">
        <v>4388</v>
      </c>
      <c r="AW89">
        <v>0</v>
      </c>
      <c r="AX89" t="s">
        <v>19721</v>
      </c>
      <c r="AY89" t="s">
        <v>19722</v>
      </c>
      <c r="AZ89" t="s">
        <v>15817</v>
      </c>
      <c r="BC89" t="s">
        <v>20155</v>
      </c>
      <c r="BD89" t="s">
        <v>114</v>
      </c>
      <c r="BF89" t="s">
        <v>115</v>
      </c>
      <c r="BG89" t="s">
        <v>116</v>
      </c>
      <c r="BM89" t="s">
        <v>117</v>
      </c>
      <c r="BO89">
        <v>3457099708</v>
      </c>
      <c r="BX89" t="s">
        <v>19723</v>
      </c>
      <c r="CA89" t="s">
        <v>19724</v>
      </c>
      <c r="CB89" t="s">
        <v>19725</v>
      </c>
      <c r="CD89">
        <v>1</v>
      </c>
      <c r="CF89" t="s">
        <v>118</v>
      </c>
      <c r="CG89">
        <v>0</v>
      </c>
      <c r="CH89" t="s">
        <v>119</v>
      </c>
      <c r="CI89" t="s">
        <v>119</v>
      </c>
      <c r="CJ89" t="s">
        <v>120</v>
      </c>
      <c r="CL89" s="34" t="s">
        <v>20156</v>
      </c>
      <c r="CM89" t="s">
        <v>121</v>
      </c>
      <c r="CN89" s="34" t="s">
        <v>20156</v>
      </c>
      <c r="CP89" t="s">
        <v>1258</v>
      </c>
      <c r="CR89">
        <f t="shared" si="8"/>
        <v>29</v>
      </c>
      <c r="CS89">
        <v>10</v>
      </c>
      <c r="CT89">
        <v>8</v>
      </c>
      <c r="CU89"/>
      <c r="CV89"/>
      <c r="CW89"/>
      <c r="CX89"/>
      <c r="CY89"/>
      <c r="CZ89"/>
      <c r="DA89"/>
      <c r="DB89"/>
      <c r="DC89"/>
      <c r="DD89"/>
    </row>
    <row r="90" spans="1:108" hidden="1">
      <c r="A90" t="s">
        <v>111</v>
      </c>
      <c r="B90" t="s">
        <v>19711</v>
      </c>
      <c r="C90">
        <v>514899</v>
      </c>
      <c r="D90" s="1">
        <v>45594</v>
      </c>
      <c r="E90" t="s">
        <v>20358</v>
      </c>
      <c r="F90" t="s">
        <v>19712</v>
      </c>
      <c r="G90" t="s">
        <v>19713</v>
      </c>
      <c r="H90" s="34" t="s">
        <v>19714</v>
      </c>
      <c r="I90" t="s">
        <v>19715</v>
      </c>
      <c r="J90">
        <v>5512981674909</v>
      </c>
      <c r="K90" t="s">
        <v>8</v>
      </c>
      <c r="L90" t="s">
        <v>19716</v>
      </c>
      <c r="M90">
        <v>5190688916433</v>
      </c>
      <c r="N90" t="s">
        <v>112</v>
      </c>
      <c r="O90" t="s">
        <v>19717</v>
      </c>
      <c r="P90" t="s">
        <v>19718</v>
      </c>
      <c r="Q90">
        <v>274</v>
      </c>
      <c r="S90" t="s">
        <v>124</v>
      </c>
      <c r="U90" t="s">
        <v>19719</v>
      </c>
      <c r="V90" t="s">
        <v>779</v>
      </c>
      <c r="W90" t="s">
        <v>780</v>
      </c>
      <c r="X90" t="s">
        <v>19720</v>
      </c>
      <c r="Y90" t="s">
        <v>2316</v>
      </c>
      <c r="Z90" t="s">
        <v>1258</v>
      </c>
      <c r="AA90" t="s">
        <v>20152</v>
      </c>
      <c r="AF90" t="s">
        <v>113</v>
      </c>
      <c r="AG90">
        <v>1</v>
      </c>
      <c r="AH90">
        <v>104.75</v>
      </c>
      <c r="AI90">
        <v>2</v>
      </c>
      <c r="AJ90">
        <v>1403</v>
      </c>
      <c r="AK90" t="s">
        <v>775</v>
      </c>
      <c r="AL90">
        <v>1403</v>
      </c>
      <c r="AM90" t="s">
        <v>824</v>
      </c>
      <c r="AN90">
        <v>29.9</v>
      </c>
      <c r="AO90" s="72">
        <v>26.91</v>
      </c>
      <c r="AP90" t="s">
        <v>18788</v>
      </c>
      <c r="AQ90" t="s">
        <v>822</v>
      </c>
      <c r="AV90" t="s">
        <v>4388</v>
      </c>
      <c r="AW90">
        <v>0</v>
      </c>
      <c r="AX90" t="s">
        <v>19721</v>
      </c>
      <c r="AY90" t="s">
        <v>19722</v>
      </c>
      <c r="AZ90" t="s">
        <v>15817</v>
      </c>
      <c r="BC90" t="s">
        <v>20155</v>
      </c>
      <c r="BD90" t="s">
        <v>114</v>
      </c>
      <c r="BF90" t="s">
        <v>115</v>
      </c>
      <c r="BG90" t="s">
        <v>116</v>
      </c>
      <c r="BM90" t="s">
        <v>117</v>
      </c>
      <c r="BO90">
        <v>3457099708</v>
      </c>
      <c r="BX90" t="s">
        <v>19723</v>
      </c>
      <c r="CA90" t="s">
        <v>19724</v>
      </c>
      <c r="CB90" t="s">
        <v>19725</v>
      </c>
      <c r="CD90">
        <v>1</v>
      </c>
      <c r="CF90" t="s">
        <v>118</v>
      </c>
      <c r="CG90">
        <v>0</v>
      </c>
      <c r="CH90" t="s">
        <v>119</v>
      </c>
      <c r="CI90" t="s">
        <v>119</v>
      </c>
      <c r="CJ90" t="s">
        <v>120</v>
      </c>
      <c r="CL90" s="34" t="s">
        <v>20156</v>
      </c>
      <c r="CM90" t="s">
        <v>121</v>
      </c>
      <c r="CN90" s="34" t="s">
        <v>20156</v>
      </c>
      <c r="CP90" t="s">
        <v>1258</v>
      </c>
      <c r="CR90">
        <f t="shared" si="8"/>
        <v>29</v>
      </c>
      <c r="CS90">
        <v>10</v>
      </c>
      <c r="CT90">
        <v>8</v>
      </c>
      <c r="CU90"/>
      <c r="CV90"/>
      <c r="CW90"/>
      <c r="CX90"/>
      <c r="CY90"/>
      <c r="CZ90"/>
      <c r="DA90"/>
      <c r="DB90"/>
      <c r="DC90"/>
      <c r="DD90"/>
    </row>
    <row r="91" spans="1:108" hidden="1">
      <c r="A91" t="s">
        <v>111</v>
      </c>
      <c r="B91" t="s">
        <v>19711</v>
      </c>
      <c r="C91">
        <v>514899</v>
      </c>
      <c r="D91" s="1">
        <v>45594</v>
      </c>
      <c r="E91" t="s">
        <v>20358</v>
      </c>
      <c r="F91" t="s">
        <v>19712</v>
      </c>
      <c r="G91" t="s">
        <v>19713</v>
      </c>
      <c r="H91" s="34" t="s">
        <v>19714</v>
      </c>
      <c r="I91" t="s">
        <v>19715</v>
      </c>
      <c r="J91">
        <v>5512981674909</v>
      </c>
      <c r="K91" t="s">
        <v>8</v>
      </c>
      <c r="L91" t="s">
        <v>19716</v>
      </c>
      <c r="M91">
        <v>5190688916433</v>
      </c>
      <c r="N91" t="s">
        <v>112</v>
      </c>
      <c r="O91" t="s">
        <v>19717</v>
      </c>
      <c r="P91" t="s">
        <v>19718</v>
      </c>
      <c r="Q91">
        <v>274</v>
      </c>
      <c r="S91" t="s">
        <v>124</v>
      </c>
      <c r="U91" t="s">
        <v>19719</v>
      </c>
      <c r="V91" t="s">
        <v>779</v>
      </c>
      <c r="W91" t="s">
        <v>780</v>
      </c>
      <c r="X91" t="s">
        <v>19720</v>
      </c>
      <c r="Y91" t="s">
        <v>2316</v>
      </c>
      <c r="Z91" t="s">
        <v>1258</v>
      </c>
      <c r="AA91" t="s">
        <v>20152</v>
      </c>
      <c r="AF91" t="s">
        <v>113</v>
      </c>
      <c r="AG91">
        <v>1</v>
      </c>
      <c r="AH91">
        <v>104.75</v>
      </c>
      <c r="AI91">
        <v>1</v>
      </c>
      <c r="AJ91">
        <v>1006</v>
      </c>
      <c r="AK91" t="s">
        <v>788</v>
      </c>
      <c r="AL91">
        <v>1111</v>
      </c>
      <c r="AM91" t="s">
        <v>789</v>
      </c>
      <c r="AN91">
        <v>21.9</v>
      </c>
      <c r="AO91" s="72">
        <v>6.89</v>
      </c>
      <c r="AP91" t="s">
        <v>3919</v>
      </c>
      <c r="AQ91" t="s">
        <v>790</v>
      </c>
      <c r="AV91" t="s">
        <v>2285</v>
      </c>
      <c r="AW91">
        <v>0</v>
      </c>
      <c r="AX91" t="s">
        <v>19721</v>
      </c>
      <c r="AY91" t="s">
        <v>19722</v>
      </c>
      <c r="AZ91" t="s">
        <v>15817</v>
      </c>
      <c r="BC91" t="s">
        <v>20155</v>
      </c>
      <c r="BD91" t="s">
        <v>114</v>
      </c>
      <c r="BF91" t="s">
        <v>115</v>
      </c>
      <c r="BG91" t="s">
        <v>116</v>
      </c>
      <c r="BM91" t="s">
        <v>117</v>
      </c>
      <c r="BO91">
        <v>3457099708</v>
      </c>
      <c r="BX91" t="s">
        <v>19723</v>
      </c>
      <c r="CA91" t="s">
        <v>19724</v>
      </c>
      <c r="CB91" t="s">
        <v>19725</v>
      </c>
      <c r="CD91">
        <v>1</v>
      </c>
      <c r="CF91" t="s">
        <v>118</v>
      </c>
      <c r="CG91">
        <v>0</v>
      </c>
      <c r="CH91" t="s">
        <v>119</v>
      </c>
      <c r="CI91" t="s">
        <v>119</v>
      </c>
      <c r="CJ91" t="s">
        <v>120</v>
      </c>
      <c r="CL91" s="34" t="s">
        <v>20156</v>
      </c>
      <c r="CM91" t="s">
        <v>121</v>
      </c>
      <c r="CN91" s="34" t="s">
        <v>20156</v>
      </c>
      <c r="CP91" t="s">
        <v>1258</v>
      </c>
      <c r="CR91">
        <f t="shared" si="8"/>
        <v>29</v>
      </c>
      <c r="CS91">
        <v>10</v>
      </c>
      <c r="CT91">
        <v>8</v>
      </c>
      <c r="CU91"/>
      <c r="CV91"/>
      <c r="CW91"/>
      <c r="CX91"/>
      <c r="CY91"/>
      <c r="CZ91"/>
      <c r="DA91"/>
      <c r="DB91"/>
      <c r="DC91"/>
      <c r="DD91"/>
    </row>
    <row r="92" spans="1:108">
      <c r="A92" t="s">
        <v>111</v>
      </c>
      <c r="B92" t="s">
        <v>19726</v>
      </c>
      <c r="C92">
        <v>514897</v>
      </c>
      <c r="D92" s="1">
        <v>45594</v>
      </c>
      <c r="E92" t="s">
        <v>20359</v>
      </c>
      <c r="F92" t="s">
        <v>1944</v>
      </c>
      <c r="G92" t="s">
        <v>19727</v>
      </c>
      <c r="H92">
        <v>10154285765</v>
      </c>
      <c r="I92" t="s">
        <v>19728</v>
      </c>
      <c r="J92">
        <v>5522988228249</v>
      </c>
      <c r="K92" t="s">
        <v>5</v>
      </c>
      <c r="L92" t="s">
        <v>19729</v>
      </c>
      <c r="M92">
        <v>5190654788988</v>
      </c>
      <c r="N92" t="s">
        <v>112</v>
      </c>
      <c r="O92" t="s">
        <v>19730</v>
      </c>
      <c r="P92" t="s">
        <v>11062</v>
      </c>
      <c r="Q92">
        <v>288</v>
      </c>
      <c r="R92" t="s">
        <v>19731</v>
      </c>
      <c r="S92" t="s">
        <v>124</v>
      </c>
      <c r="U92" t="s">
        <v>19732</v>
      </c>
      <c r="V92" t="s">
        <v>122</v>
      </c>
      <c r="W92" t="s">
        <v>123</v>
      </c>
      <c r="X92" t="s">
        <v>19733</v>
      </c>
      <c r="Y92" t="s">
        <v>787</v>
      </c>
      <c r="Z92" t="s">
        <v>868</v>
      </c>
      <c r="AA92" t="s">
        <v>19734</v>
      </c>
      <c r="AE92" t="s">
        <v>19</v>
      </c>
      <c r="AF92" t="s">
        <v>113</v>
      </c>
      <c r="AG92">
        <v>1</v>
      </c>
      <c r="AH92">
        <v>103.96</v>
      </c>
      <c r="AI92">
        <v>4</v>
      </c>
      <c r="AJ92">
        <v>1110</v>
      </c>
      <c r="AK92" t="s">
        <v>788</v>
      </c>
      <c r="AL92">
        <v>1112</v>
      </c>
      <c r="AM92" t="s">
        <v>1252</v>
      </c>
      <c r="AN92">
        <v>21.9</v>
      </c>
      <c r="AO92" s="72">
        <v>6.68</v>
      </c>
      <c r="AP92" s="72" t="s">
        <v>16500</v>
      </c>
      <c r="AQ92" t="s">
        <v>1254</v>
      </c>
      <c r="AV92" t="s">
        <v>19736</v>
      </c>
      <c r="AW92">
        <v>0</v>
      </c>
      <c r="AX92" t="s">
        <v>19735</v>
      </c>
      <c r="AY92" t="s">
        <v>19737</v>
      </c>
      <c r="AZ92" t="s">
        <v>19738</v>
      </c>
      <c r="BD92" t="s">
        <v>114</v>
      </c>
      <c r="BF92" t="s">
        <v>115</v>
      </c>
      <c r="BG92" t="s">
        <v>116</v>
      </c>
      <c r="BM92" t="s">
        <v>117</v>
      </c>
      <c r="BO92">
        <v>3456377580</v>
      </c>
      <c r="BX92" t="s">
        <v>19739</v>
      </c>
      <c r="CA92" t="s">
        <v>19740</v>
      </c>
      <c r="CB92" t="s">
        <v>19741</v>
      </c>
      <c r="CD92">
        <v>1</v>
      </c>
      <c r="CF92" t="s">
        <v>118</v>
      </c>
      <c r="CG92">
        <v>0</v>
      </c>
      <c r="CH92" t="s">
        <v>119</v>
      </c>
      <c r="CI92" t="s">
        <v>119</v>
      </c>
      <c r="CJ92" t="s">
        <v>120</v>
      </c>
      <c r="CM92" t="s">
        <v>121</v>
      </c>
      <c r="CP92" t="s">
        <v>869</v>
      </c>
      <c r="CR92" s="65">
        <f t="shared" si="8"/>
        <v>29</v>
      </c>
      <c r="CS92" s="65">
        <v>10</v>
      </c>
      <c r="CT92" s="65">
        <v>8</v>
      </c>
      <c r="CU92" s="65" t="s">
        <v>4</v>
      </c>
      <c r="CV92" s="65">
        <f t="shared" ref="CV92:CV95" si="16">ROUNDUP(AO92,0)</f>
        <v>7</v>
      </c>
      <c r="CW92" s="65">
        <f t="shared" ref="CW92:CW95" si="17">CV92*CS92</f>
        <v>70</v>
      </c>
      <c r="CX92" s="65">
        <f t="shared" ref="CX92:CX95" si="18">CV92*CT92</f>
        <v>56</v>
      </c>
      <c r="CY92" s="65" t="e">
        <f t="shared" ref="CY92:CY95" si="19">CV92*CU92</f>
        <v>#VALUE!</v>
      </c>
      <c r="CZ92" s="73">
        <v>4.3700000000000003E-2</v>
      </c>
      <c r="DA92" s="74">
        <f t="shared" ref="DA92:DA95" si="20">CZ92*CW92</f>
        <v>3.0590000000000002</v>
      </c>
      <c r="DB92" s="74">
        <f t="shared" ref="DB92:DB95" si="21">CZ92*CX92</f>
        <v>2.4472</v>
      </c>
      <c r="DC92" s="75" t="e">
        <f t="shared" ref="DC92:DC95" si="22">CZ92*CY92</f>
        <v>#VALUE!</v>
      </c>
    </row>
    <row r="93" spans="1:108">
      <c r="A93" t="s">
        <v>111</v>
      </c>
      <c r="B93" t="s">
        <v>19726</v>
      </c>
      <c r="C93">
        <v>514897</v>
      </c>
      <c r="D93" s="1">
        <v>45594</v>
      </c>
      <c r="E93" t="s">
        <v>20359</v>
      </c>
      <c r="F93" t="s">
        <v>1944</v>
      </c>
      <c r="G93" t="s">
        <v>19727</v>
      </c>
      <c r="H93">
        <v>10154285765</v>
      </c>
      <c r="I93" t="s">
        <v>19728</v>
      </c>
      <c r="J93">
        <v>5522988228249</v>
      </c>
      <c r="K93" t="s">
        <v>5</v>
      </c>
      <c r="L93" t="s">
        <v>19729</v>
      </c>
      <c r="M93">
        <v>5190654788988</v>
      </c>
      <c r="N93" t="s">
        <v>112</v>
      </c>
      <c r="O93" t="s">
        <v>19730</v>
      </c>
      <c r="P93" t="s">
        <v>11062</v>
      </c>
      <c r="Q93">
        <v>288</v>
      </c>
      <c r="R93" t="s">
        <v>19731</v>
      </c>
      <c r="S93" t="s">
        <v>124</v>
      </c>
      <c r="U93" t="s">
        <v>19732</v>
      </c>
      <c r="V93" t="s">
        <v>122</v>
      </c>
      <c r="W93" t="s">
        <v>123</v>
      </c>
      <c r="X93" t="s">
        <v>19733</v>
      </c>
      <c r="Y93" t="s">
        <v>787</v>
      </c>
      <c r="Z93" t="s">
        <v>868</v>
      </c>
      <c r="AA93" t="s">
        <v>19734</v>
      </c>
      <c r="AE93" t="s">
        <v>19</v>
      </c>
      <c r="AF93" t="s">
        <v>113</v>
      </c>
      <c r="AG93">
        <v>1</v>
      </c>
      <c r="AH93">
        <v>103.96</v>
      </c>
      <c r="AI93">
        <v>4</v>
      </c>
      <c r="AJ93">
        <v>1006</v>
      </c>
      <c r="AK93" t="s">
        <v>788</v>
      </c>
      <c r="AL93">
        <v>1111</v>
      </c>
      <c r="AM93" t="s">
        <v>789</v>
      </c>
      <c r="AN93">
        <v>21.9</v>
      </c>
      <c r="AO93" s="72">
        <v>6.68</v>
      </c>
      <c r="AP93" s="72" t="s">
        <v>16500</v>
      </c>
      <c r="AQ93" t="s">
        <v>790</v>
      </c>
      <c r="AV93" t="s">
        <v>19736</v>
      </c>
      <c r="AW93">
        <v>0</v>
      </c>
      <c r="AX93" t="s">
        <v>19735</v>
      </c>
      <c r="AY93" t="s">
        <v>19737</v>
      </c>
      <c r="AZ93" t="s">
        <v>19738</v>
      </c>
      <c r="BD93" t="s">
        <v>114</v>
      </c>
      <c r="BF93" t="s">
        <v>115</v>
      </c>
      <c r="BG93" t="s">
        <v>116</v>
      </c>
      <c r="BM93" t="s">
        <v>117</v>
      </c>
      <c r="BO93">
        <v>3456377580</v>
      </c>
      <c r="BX93" t="s">
        <v>19739</v>
      </c>
      <c r="CA93" t="s">
        <v>19740</v>
      </c>
      <c r="CB93" t="s">
        <v>19741</v>
      </c>
      <c r="CD93">
        <v>1</v>
      </c>
      <c r="CF93" t="s">
        <v>118</v>
      </c>
      <c r="CG93">
        <v>0</v>
      </c>
      <c r="CH93" t="s">
        <v>119</v>
      </c>
      <c r="CI93" t="s">
        <v>119</v>
      </c>
      <c r="CJ93" t="s">
        <v>120</v>
      </c>
      <c r="CM93" t="s">
        <v>121</v>
      </c>
      <c r="CP93" t="s">
        <v>869</v>
      </c>
      <c r="CR93" s="65">
        <f t="shared" si="8"/>
        <v>29</v>
      </c>
      <c r="CS93" s="65">
        <v>10</v>
      </c>
      <c r="CT93" s="65">
        <v>8</v>
      </c>
      <c r="CU93" s="65" t="s">
        <v>4</v>
      </c>
      <c r="CV93" s="65">
        <f t="shared" si="16"/>
        <v>7</v>
      </c>
      <c r="CW93" s="65">
        <f t="shared" si="17"/>
        <v>70</v>
      </c>
      <c r="CX93" s="65">
        <f t="shared" si="18"/>
        <v>56</v>
      </c>
      <c r="CY93" s="65" t="e">
        <f t="shared" si="19"/>
        <v>#VALUE!</v>
      </c>
      <c r="CZ93" s="73">
        <v>4.3700000000000003E-2</v>
      </c>
      <c r="DA93" s="74">
        <f t="shared" si="20"/>
        <v>3.0590000000000002</v>
      </c>
      <c r="DB93" s="74">
        <f t="shared" si="21"/>
        <v>2.4472</v>
      </c>
      <c r="DC93" s="75" t="e">
        <f t="shared" si="22"/>
        <v>#VALUE!</v>
      </c>
    </row>
    <row r="94" spans="1:108">
      <c r="A94" t="s">
        <v>111</v>
      </c>
      <c r="B94" t="s">
        <v>19726</v>
      </c>
      <c r="C94">
        <v>514897</v>
      </c>
      <c r="D94" s="1">
        <v>45594</v>
      </c>
      <c r="E94" t="s">
        <v>20359</v>
      </c>
      <c r="F94" t="s">
        <v>1944</v>
      </c>
      <c r="G94" t="s">
        <v>19727</v>
      </c>
      <c r="H94">
        <v>10154285765</v>
      </c>
      <c r="I94" t="s">
        <v>19728</v>
      </c>
      <c r="J94">
        <v>5522988228249</v>
      </c>
      <c r="K94" t="s">
        <v>5</v>
      </c>
      <c r="L94" t="s">
        <v>19729</v>
      </c>
      <c r="M94">
        <v>5190654788988</v>
      </c>
      <c r="N94" t="s">
        <v>112</v>
      </c>
      <c r="O94" t="s">
        <v>19730</v>
      </c>
      <c r="P94" t="s">
        <v>11062</v>
      </c>
      <c r="Q94">
        <v>288</v>
      </c>
      <c r="R94" t="s">
        <v>19731</v>
      </c>
      <c r="S94" t="s">
        <v>124</v>
      </c>
      <c r="U94" t="s">
        <v>19732</v>
      </c>
      <c r="V94" t="s">
        <v>122</v>
      </c>
      <c r="W94" t="s">
        <v>123</v>
      </c>
      <c r="X94" t="s">
        <v>19733</v>
      </c>
      <c r="Y94" t="s">
        <v>787</v>
      </c>
      <c r="Z94" t="s">
        <v>868</v>
      </c>
      <c r="AA94" t="s">
        <v>19734</v>
      </c>
      <c r="AE94" t="s">
        <v>19</v>
      </c>
      <c r="AF94" t="s">
        <v>113</v>
      </c>
      <c r="AG94">
        <v>1</v>
      </c>
      <c r="AH94">
        <v>103.96</v>
      </c>
      <c r="AI94">
        <v>3</v>
      </c>
      <c r="AJ94">
        <v>1111</v>
      </c>
      <c r="AK94" t="s">
        <v>788</v>
      </c>
      <c r="AL94">
        <v>1110</v>
      </c>
      <c r="AM94" t="s">
        <v>1256</v>
      </c>
      <c r="AN94">
        <v>21.9</v>
      </c>
      <c r="AO94" s="72">
        <v>6.68</v>
      </c>
      <c r="AP94" s="72" t="s">
        <v>19742</v>
      </c>
      <c r="AQ94" t="s">
        <v>1257</v>
      </c>
      <c r="AV94" t="s">
        <v>19743</v>
      </c>
      <c r="AW94">
        <v>0</v>
      </c>
      <c r="AX94" t="s">
        <v>19735</v>
      </c>
      <c r="AY94" t="s">
        <v>19737</v>
      </c>
      <c r="AZ94" t="s">
        <v>19738</v>
      </c>
      <c r="BD94" t="s">
        <v>114</v>
      </c>
      <c r="BF94" t="s">
        <v>115</v>
      </c>
      <c r="BG94" t="s">
        <v>116</v>
      </c>
      <c r="BM94" t="s">
        <v>117</v>
      </c>
      <c r="BO94">
        <v>3456377580</v>
      </c>
      <c r="BX94" t="s">
        <v>19739</v>
      </c>
      <c r="CA94" t="s">
        <v>19740</v>
      </c>
      <c r="CB94" t="s">
        <v>19741</v>
      </c>
      <c r="CD94">
        <v>1</v>
      </c>
      <c r="CF94" t="s">
        <v>118</v>
      </c>
      <c r="CG94">
        <v>0</v>
      </c>
      <c r="CH94" t="s">
        <v>119</v>
      </c>
      <c r="CI94" t="s">
        <v>119</v>
      </c>
      <c r="CJ94" t="s">
        <v>120</v>
      </c>
      <c r="CM94" t="s">
        <v>121</v>
      </c>
      <c r="CP94" t="s">
        <v>869</v>
      </c>
      <c r="CR94" s="65">
        <f t="shared" si="8"/>
        <v>29</v>
      </c>
      <c r="CS94" s="65">
        <v>10</v>
      </c>
      <c r="CT94" s="65">
        <v>8</v>
      </c>
      <c r="CU94" s="65" t="s">
        <v>4</v>
      </c>
      <c r="CV94" s="65">
        <f t="shared" si="16"/>
        <v>7</v>
      </c>
      <c r="CW94" s="65">
        <f t="shared" si="17"/>
        <v>70</v>
      </c>
      <c r="CX94" s="65">
        <f t="shared" si="18"/>
        <v>56</v>
      </c>
      <c r="CY94" s="65" t="e">
        <f t="shared" si="19"/>
        <v>#VALUE!</v>
      </c>
      <c r="CZ94" s="73">
        <v>4.3700000000000003E-2</v>
      </c>
      <c r="DA94" s="74">
        <f t="shared" si="20"/>
        <v>3.0590000000000002</v>
      </c>
      <c r="DB94" s="74">
        <f t="shared" si="21"/>
        <v>2.4472</v>
      </c>
      <c r="DC94" s="75" t="e">
        <f t="shared" si="22"/>
        <v>#VALUE!</v>
      </c>
    </row>
    <row r="95" spans="1:108">
      <c r="A95" t="s">
        <v>111</v>
      </c>
      <c r="B95" t="s">
        <v>19726</v>
      </c>
      <c r="C95">
        <v>514897</v>
      </c>
      <c r="D95" s="1">
        <v>45594</v>
      </c>
      <c r="E95" t="s">
        <v>20359</v>
      </c>
      <c r="F95" t="s">
        <v>1944</v>
      </c>
      <c r="G95" t="s">
        <v>19727</v>
      </c>
      <c r="H95">
        <v>10154285765</v>
      </c>
      <c r="I95" t="s">
        <v>19728</v>
      </c>
      <c r="J95">
        <v>5522988228249</v>
      </c>
      <c r="K95" t="s">
        <v>5</v>
      </c>
      <c r="L95" t="s">
        <v>19729</v>
      </c>
      <c r="M95">
        <v>5190654788988</v>
      </c>
      <c r="N95" t="s">
        <v>112</v>
      </c>
      <c r="O95" t="s">
        <v>19730</v>
      </c>
      <c r="P95" t="s">
        <v>11062</v>
      </c>
      <c r="Q95">
        <v>288</v>
      </c>
      <c r="R95" t="s">
        <v>19731</v>
      </c>
      <c r="S95" t="s">
        <v>124</v>
      </c>
      <c r="U95" t="s">
        <v>19732</v>
      </c>
      <c r="V95" t="s">
        <v>122</v>
      </c>
      <c r="W95" t="s">
        <v>123</v>
      </c>
      <c r="X95" t="s">
        <v>19733</v>
      </c>
      <c r="Y95" t="s">
        <v>787</v>
      </c>
      <c r="Z95" t="s">
        <v>868</v>
      </c>
      <c r="AA95" t="s">
        <v>19734</v>
      </c>
      <c r="AE95" t="s">
        <v>19</v>
      </c>
      <c r="AF95" t="s">
        <v>113</v>
      </c>
      <c r="AG95">
        <v>1</v>
      </c>
      <c r="AH95">
        <v>103.96</v>
      </c>
      <c r="AI95">
        <v>2</v>
      </c>
      <c r="AJ95">
        <v>2201</v>
      </c>
      <c r="AK95" t="s">
        <v>1471</v>
      </c>
      <c r="AL95">
        <v>2201</v>
      </c>
      <c r="AM95" t="s">
        <v>1472</v>
      </c>
      <c r="AN95">
        <v>49.9</v>
      </c>
      <c r="AO95" s="72">
        <v>15.24</v>
      </c>
      <c r="AP95" s="72" t="s">
        <v>16326</v>
      </c>
      <c r="AQ95" t="s">
        <v>1473</v>
      </c>
      <c r="AV95" t="s">
        <v>19744</v>
      </c>
      <c r="AW95">
        <v>0</v>
      </c>
      <c r="AX95" t="s">
        <v>19735</v>
      </c>
      <c r="AY95" t="s">
        <v>19737</v>
      </c>
      <c r="AZ95" t="s">
        <v>19738</v>
      </c>
      <c r="BD95" t="s">
        <v>114</v>
      </c>
      <c r="BF95" t="s">
        <v>115</v>
      </c>
      <c r="BG95" t="s">
        <v>116</v>
      </c>
      <c r="BM95" t="s">
        <v>117</v>
      </c>
      <c r="BO95">
        <v>3456377580</v>
      </c>
      <c r="BX95" t="s">
        <v>19739</v>
      </c>
      <c r="CA95" t="s">
        <v>19740</v>
      </c>
      <c r="CB95" t="s">
        <v>19741</v>
      </c>
      <c r="CD95">
        <v>1</v>
      </c>
      <c r="CF95" t="s">
        <v>118</v>
      </c>
      <c r="CG95">
        <v>0</v>
      </c>
      <c r="CH95" t="s">
        <v>119</v>
      </c>
      <c r="CI95" t="s">
        <v>119</v>
      </c>
      <c r="CJ95" t="s">
        <v>120</v>
      </c>
      <c r="CM95" t="s">
        <v>121</v>
      </c>
      <c r="CP95" t="s">
        <v>869</v>
      </c>
      <c r="CR95" s="65">
        <f t="shared" si="8"/>
        <v>29</v>
      </c>
      <c r="CS95" s="65">
        <v>10</v>
      </c>
      <c r="CT95" s="65">
        <v>8</v>
      </c>
      <c r="CU95" s="65" t="s">
        <v>4</v>
      </c>
      <c r="CV95" s="65">
        <f t="shared" si="16"/>
        <v>16</v>
      </c>
      <c r="CW95" s="65">
        <f t="shared" si="17"/>
        <v>160</v>
      </c>
      <c r="CX95" s="65">
        <f t="shared" si="18"/>
        <v>128</v>
      </c>
      <c r="CY95" s="65" t="e">
        <f t="shared" si="19"/>
        <v>#VALUE!</v>
      </c>
      <c r="CZ95" s="73">
        <v>4.3700000000000003E-2</v>
      </c>
      <c r="DA95" s="74">
        <f t="shared" si="20"/>
        <v>6.9920000000000009</v>
      </c>
      <c r="DB95" s="74">
        <f t="shared" si="21"/>
        <v>5.5936000000000003</v>
      </c>
      <c r="DC95" s="75" t="e">
        <f t="shared" si="22"/>
        <v>#VALUE!</v>
      </c>
    </row>
    <row r="96" spans="1:108" hidden="1">
      <c r="A96" t="s">
        <v>111</v>
      </c>
      <c r="B96" t="s">
        <v>19745</v>
      </c>
      <c r="C96">
        <v>514895</v>
      </c>
      <c r="D96" s="1">
        <v>45594</v>
      </c>
      <c r="E96" t="s">
        <v>20360</v>
      </c>
      <c r="F96" t="s">
        <v>9030</v>
      </c>
      <c r="G96" t="s">
        <v>19746</v>
      </c>
      <c r="H96" s="34" t="s">
        <v>19747</v>
      </c>
      <c r="I96" t="s">
        <v>19748</v>
      </c>
      <c r="J96">
        <v>5516992110886</v>
      </c>
      <c r="K96" t="s">
        <v>2</v>
      </c>
      <c r="L96" t="s">
        <v>11443</v>
      </c>
      <c r="M96">
        <v>5190637263288</v>
      </c>
      <c r="N96" t="s">
        <v>112</v>
      </c>
      <c r="O96" t="s">
        <v>19749</v>
      </c>
      <c r="P96" t="s">
        <v>19750</v>
      </c>
      <c r="Q96">
        <v>27</v>
      </c>
      <c r="R96" t="s">
        <v>19751</v>
      </c>
      <c r="S96" t="s">
        <v>19752</v>
      </c>
      <c r="U96" t="s">
        <v>19753</v>
      </c>
      <c r="V96" t="s">
        <v>122</v>
      </c>
      <c r="W96" t="s">
        <v>123</v>
      </c>
      <c r="X96" t="s">
        <v>19754</v>
      </c>
      <c r="Y96" t="s">
        <v>792</v>
      </c>
      <c r="Z96" t="s">
        <v>868</v>
      </c>
      <c r="AA96" t="s">
        <v>19755</v>
      </c>
      <c r="AF96" t="s">
        <v>113</v>
      </c>
      <c r="AG96">
        <v>1</v>
      </c>
      <c r="AH96">
        <v>117.16</v>
      </c>
      <c r="AI96">
        <v>1</v>
      </c>
      <c r="AJ96">
        <v>5103</v>
      </c>
      <c r="AK96" t="s">
        <v>775</v>
      </c>
      <c r="AL96">
        <v>5103</v>
      </c>
      <c r="AM96" t="s">
        <v>1348</v>
      </c>
      <c r="AN96">
        <v>29.9</v>
      </c>
      <c r="AO96" s="72">
        <v>26.91</v>
      </c>
      <c r="AP96" t="s">
        <v>2337</v>
      </c>
      <c r="AQ96" t="s">
        <v>1349</v>
      </c>
      <c r="AV96" t="s">
        <v>17702</v>
      </c>
      <c r="AW96" t="s">
        <v>17702</v>
      </c>
      <c r="AX96" t="s">
        <v>19756</v>
      </c>
      <c r="AY96" t="s">
        <v>19757</v>
      </c>
      <c r="AZ96" t="s">
        <v>15102</v>
      </c>
      <c r="BD96" t="s">
        <v>114</v>
      </c>
      <c r="BF96" t="s">
        <v>115</v>
      </c>
      <c r="BG96" t="s">
        <v>116</v>
      </c>
      <c r="BM96" t="s">
        <v>117</v>
      </c>
      <c r="BO96">
        <v>3455912601</v>
      </c>
      <c r="BX96" t="s">
        <v>19758</v>
      </c>
      <c r="CA96" t="s">
        <v>19759</v>
      </c>
      <c r="CB96" t="s">
        <v>19760</v>
      </c>
      <c r="CD96">
        <v>1</v>
      </c>
      <c r="CF96" t="s">
        <v>118</v>
      </c>
      <c r="CG96">
        <v>0</v>
      </c>
      <c r="CH96" t="s">
        <v>119</v>
      </c>
      <c r="CI96" t="s">
        <v>119</v>
      </c>
      <c r="CJ96" t="s">
        <v>120</v>
      </c>
      <c r="CM96" t="s">
        <v>121</v>
      </c>
      <c r="CP96" t="s">
        <v>869</v>
      </c>
      <c r="CR96">
        <f t="shared" si="8"/>
        <v>29</v>
      </c>
      <c r="CS96">
        <v>10</v>
      </c>
      <c r="CT96">
        <v>8</v>
      </c>
      <c r="CU96"/>
      <c r="CV96"/>
      <c r="CW96"/>
      <c r="CX96"/>
      <c r="CY96"/>
      <c r="CZ96"/>
      <c r="DA96"/>
      <c r="DB96"/>
      <c r="DC96"/>
      <c r="DD96"/>
    </row>
    <row r="97" spans="1:99" customFormat="1" hidden="1">
      <c r="A97" t="s">
        <v>111</v>
      </c>
      <c r="B97" t="s">
        <v>19745</v>
      </c>
      <c r="C97">
        <v>514895</v>
      </c>
      <c r="D97" s="1">
        <v>45594</v>
      </c>
      <c r="E97" t="s">
        <v>20360</v>
      </c>
      <c r="F97" t="s">
        <v>9030</v>
      </c>
      <c r="G97" t="s">
        <v>19746</v>
      </c>
      <c r="H97" s="34" t="s">
        <v>19747</v>
      </c>
      <c r="I97" t="s">
        <v>19748</v>
      </c>
      <c r="J97">
        <v>5516992110886</v>
      </c>
      <c r="K97" t="s">
        <v>2</v>
      </c>
      <c r="L97" t="s">
        <v>11443</v>
      </c>
      <c r="M97">
        <v>5190637263288</v>
      </c>
      <c r="N97" t="s">
        <v>112</v>
      </c>
      <c r="O97" t="s">
        <v>19749</v>
      </c>
      <c r="P97" t="s">
        <v>19750</v>
      </c>
      <c r="Q97">
        <v>27</v>
      </c>
      <c r="R97" t="s">
        <v>19751</v>
      </c>
      <c r="S97" t="s">
        <v>19752</v>
      </c>
      <c r="U97" t="s">
        <v>19753</v>
      </c>
      <c r="V97" t="s">
        <v>122</v>
      </c>
      <c r="W97" t="s">
        <v>123</v>
      </c>
      <c r="X97" t="s">
        <v>19754</v>
      </c>
      <c r="Y97" t="s">
        <v>792</v>
      </c>
      <c r="Z97" t="s">
        <v>868</v>
      </c>
      <c r="AA97" t="s">
        <v>19755</v>
      </c>
      <c r="AF97" t="s">
        <v>113</v>
      </c>
      <c r="AG97">
        <v>1</v>
      </c>
      <c r="AH97">
        <v>117.16</v>
      </c>
      <c r="AI97">
        <v>1</v>
      </c>
      <c r="AJ97">
        <v>1603</v>
      </c>
      <c r="AK97" t="s">
        <v>775</v>
      </c>
      <c r="AL97">
        <v>1603</v>
      </c>
      <c r="AM97" t="s">
        <v>825</v>
      </c>
      <c r="AN97">
        <v>29.9</v>
      </c>
      <c r="AO97" s="72">
        <v>26.91</v>
      </c>
      <c r="AP97" t="s">
        <v>2337</v>
      </c>
      <c r="AQ97" t="s">
        <v>823</v>
      </c>
      <c r="AV97" t="s">
        <v>19761</v>
      </c>
      <c r="AW97" t="s">
        <v>19761</v>
      </c>
      <c r="AX97" t="s">
        <v>19756</v>
      </c>
      <c r="AY97" t="s">
        <v>19757</v>
      </c>
      <c r="AZ97" t="s">
        <v>15102</v>
      </c>
      <c r="BD97" t="s">
        <v>114</v>
      </c>
      <c r="BF97" t="s">
        <v>115</v>
      </c>
      <c r="BG97" t="s">
        <v>116</v>
      </c>
      <c r="BM97" t="s">
        <v>117</v>
      </c>
      <c r="BO97">
        <v>3455912601</v>
      </c>
      <c r="BX97" t="s">
        <v>19758</v>
      </c>
      <c r="CA97" t="s">
        <v>19759</v>
      </c>
      <c r="CB97" t="s">
        <v>19760</v>
      </c>
      <c r="CD97">
        <v>1</v>
      </c>
      <c r="CF97" t="s">
        <v>118</v>
      </c>
      <c r="CG97">
        <v>0</v>
      </c>
      <c r="CH97" t="s">
        <v>119</v>
      </c>
      <c r="CI97" t="s">
        <v>119</v>
      </c>
      <c r="CJ97" t="s">
        <v>120</v>
      </c>
      <c r="CM97" t="s">
        <v>121</v>
      </c>
      <c r="CP97" t="s">
        <v>869</v>
      </c>
      <c r="CR97">
        <f t="shared" si="8"/>
        <v>29</v>
      </c>
      <c r="CS97">
        <v>10</v>
      </c>
      <c r="CT97">
        <v>8</v>
      </c>
    </row>
    <row r="98" spans="1:99" customFormat="1" hidden="1">
      <c r="A98" t="s">
        <v>111</v>
      </c>
      <c r="B98" t="s">
        <v>19745</v>
      </c>
      <c r="C98">
        <v>514895</v>
      </c>
      <c r="D98" s="1">
        <v>45594</v>
      </c>
      <c r="E98" t="s">
        <v>20360</v>
      </c>
      <c r="F98" t="s">
        <v>9030</v>
      </c>
      <c r="G98" t="s">
        <v>19746</v>
      </c>
      <c r="H98" s="34" t="s">
        <v>19747</v>
      </c>
      <c r="I98" t="s">
        <v>19748</v>
      </c>
      <c r="J98">
        <v>5516992110886</v>
      </c>
      <c r="K98" t="s">
        <v>2</v>
      </c>
      <c r="L98" t="s">
        <v>11443</v>
      </c>
      <c r="M98">
        <v>5190637263288</v>
      </c>
      <c r="N98" t="s">
        <v>112</v>
      </c>
      <c r="O98" t="s">
        <v>19749</v>
      </c>
      <c r="P98" t="s">
        <v>19750</v>
      </c>
      <c r="Q98">
        <v>27</v>
      </c>
      <c r="R98" t="s">
        <v>19751</v>
      </c>
      <c r="S98" t="s">
        <v>19752</v>
      </c>
      <c r="U98" t="s">
        <v>19753</v>
      </c>
      <c r="V98" t="s">
        <v>122</v>
      </c>
      <c r="W98" t="s">
        <v>123</v>
      </c>
      <c r="X98" t="s">
        <v>19754</v>
      </c>
      <c r="Y98" t="s">
        <v>792</v>
      </c>
      <c r="Z98" t="s">
        <v>868</v>
      </c>
      <c r="AA98" t="s">
        <v>19755</v>
      </c>
      <c r="AF98" t="s">
        <v>113</v>
      </c>
      <c r="AG98">
        <v>1</v>
      </c>
      <c r="AH98">
        <v>117.16</v>
      </c>
      <c r="AI98">
        <v>1</v>
      </c>
      <c r="AJ98">
        <v>1403</v>
      </c>
      <c r="AK98" t="s">
        <v>775</v>
      </c>
      <c r="AL98">
        <v>1403</v>
      </c>
      <c r="AM98" t="s">
        <v>824</v>
      </c>
      <c r="AN98">
        <v>29.9</v>
      </c>
      <c r="AO98" s="72">
        <v>26.91</v>
      </c>
      <c r="AP98" t="s">
        <v>2337</v>
      </c>
      <c r="AQ98" t="s">
        <v>822</v>
      </c>
      <c r="AV98" t="s">
        <v>19761</v>
      </c>
      <c r="AW98" t="s">
        <v>19761</v>
      </c>
      <c r="AX98" t="s">
        <v>19756</v>
      </c>
      <c r="AY98" t="s">
        <v>19757</v>
      </c>
      <c r="AZ98" t="s">
        <v>15102</v>
      </c>
      <c r="BD98" t="s">
        <v>114</v>
      </c>
      <c r="BF98" t="s">
        <v>115</v>
      </c>
      <c r="BG98" t="s">
        <v>116</v>
      </c>
      <c r="BM98" t="s">
        <v>117</v>
      </c>
      <c r="BO98">
        <v>3455912601</v>
      </c>
      <c r="BX98" t="s">
        <v>19758</v>
      </c>
      <c r="CA98" t="s">
        <v>19759</v>
      </c>
      <c r="CB98" t="s">
        <v>19760</v>
      </c>
      <c r="CD98">
        <v>1</v>
      </c>
      <c r="CF98" t="s">
        <v>118</v>
      </c>
      <c r="CG98">
        <v>0</v>
      </c>
      <c r="CH98" t="s">
        <v>119</v>
      </c>
      <c r="CI98" t="s">
        <v>119</v>
      </c>
      <c r="CJ98" t="s">
        <v>120</v>
      </c>
      <c r="CM98" t="s">
        <v>121</v>
      </c>
      <c r="CP98" t="s">
        <v>869</v>
      </c>
      <c r="CR98">
        <f t="shared" si="8"/>
        <v>29</v>
      </c>
      <c r="CS98">
        <v>10</v>
      </c>
      <c r="CT98">
        <v>8</v>
      </c>
    </row>
    <row r="99" spans="1:99" customFormat="1" hidden="1">
      <c r="A99" t="s">
        <v>111</v>
      </c>
      <c r="B99" t="s">
        <v>19745</v>
      </c>
      <c r="C99">
        <v>514895</v>
      </c>
      <c r="D99" s="1">
        <v>45594</v>
      </c>
      <c r="E99" t="s">
        <v>20360</v>
      </c>
      <c r="F99" t="s">
        <v>9030</v>
      </c>
      <c r="G99" t="s">
        <v>19746</v>
      </c>
      <c r="H99" s="34" t="s">
        <v>19747</v>
      </c>
      <c r="I99" t="s">
        <v>19748</v>
      </c>
      <c r="J99">
        <v>5516992110886</v>
      </c>
      <c r="K99" t="s">
        <v>2</v>
      </c>
      <c r="L99" t="s">
        <v>11443</v>
      </c>
      <c r="M99">
        <v>5190637263288</v>
      </c>
      <c r="N99" t="s">
        <v>112</v>
      </c>
      <c r="O99" t="s">
        <v>19749</v>
      </c>
      <c r="P99" t="s">
        <v>19750</v>
      </c>
      <c r="Q99">
        <v>27</v>
      </c>
      <c r="R99" t="s">
        <v>19751</v>
      </c>
      <c r="S99" t="s">
        <v>19752</v>
      </c>
      <c r="U99" t="s">
        <v>19753</v>
      </c>
      <c r="V99" t="s">
        <v>122</v>
      </c>
      <c r="W99" t="s">
        <v>123</v>
      </c>
      <c r="X99" t="s">
        <v>19754</v>
      </c>
      <c r="Y99" t="s">
        <v>792</v>
      </c>
      <c r="Z99" t="s">
        <v>868</v>
      </c>
      <c r="AA99" t="s">
        <v>19755</v>
      </c>
      <c r="AF99" t="s">
        <v>113</v>
      </c>
      <c r="AG99">
        <v>1</v>
      </c>
      <c r="AH99">
        <v>117.16</v>
      </c>
      <c r="AI99">
        <v>1</v>
      </c>
      <c r="AJ99">
        <v>2201</v>
      </c>
      <c r="AK99" t="s">
        <v>1471</v>
      </c>
      <c r="AL99">
        <v>2201</v>
      </c>
      <c r="AM99" t="s">
        <v>1472</v>
      </c>
      <c r="AN99">
        <v>49.9</v>
      </c>
      <c r="AO99" s="72">
        <v>15.71</v>
      </c>
      <c r="AP99" t="s">
        <v>15525</v>
      </c>
      <c r="AQ99" t="s">
        <v>1473</v>
      </c>
      <c r="AV99" t="s">
        <v>19762</v>
      </c>
      <c r="AW99" t="s">
        <v>19762</v>
      </c>
      <c r="AX99" t="s">
        <v>19756</v>
      </c>
      <c r="AY99" t="s">
        <v>19757</v>
      </c>
      <c r="AZ99" t="s">
        <v>15102</v>
      </c>
      <c r="BD99" t="s">
        <v>114</v>
      </c>
      <c r="BF99" t="s">
        <v>115</v>
      </c>
      <c r="BG99" t="s">
        <v>116</v>
      </c>
      <c r="BM99" t="s">
        <v>117</v>
      </c>
      <c r="BO99">
        <v>3455912601</v>
      </c>
      <c r="BX99" t="s">
        <v>19758</v>
      </c>
      <c r="CA99" t="s">
        <v>19759</v>
      </c>
      <c r="CB99" t="s">
        <v>19760</v>
      </c>
      <c r="CD99">
        <v>1</v>
      </c>
      <c r="CF99" t="s">
        <v>118</v>
      </c>
      <c r="CG99">
        <v>0</v>
      </c>
      <c r="CH99" t="s">
        <v>119</v>
      </c>
      <c r="CI99" t="s">
        <v>119</v>
      </c>
      <c r="CJ99" t="s">
        <v>120</v>
      </c>
      <c r="CM99" t="s">
        <v>121</v>
      </c>
      <c r="CP99" t="s">
        <v>869</v>
      </c>
      <c r="CR99">
        <f t="shared" si="8"/>
        <v>29</v>
      </c>
      <c r="CS99">
        <v>10</v>
      </c>
      <c r="CT99">
        <v>8</v>
      </c>
    </row>
    <row r="100" spans="1:99" customFormat="1" hidden="1">
      <c r="A100" t="s">
        <v>111</v>
      </c>
      <c r="B100" t="s">
        <v>19763</v>
      </c>
      <c r="C100">
        <v>514893</v>
      </c>
      <c r="D100" s="1">
        <v>45594</v>
      </c>
      <c r="E100" t="s">
        <v>20361</v>
      </c>
      <c r="F100" t="s">
        <v>19764</v>
      </c>
      <c r="G100" t="s">
        <v>19765</v>
      </c>
      <c r="H100" s="34" t="s">
        <v>19766</v>
      </c>
      <c r="I100" t="s">
        <v>19767</v>
      </c>
      <c r="J100">
        <v>5562992427434</v>
      </c>
      <c r="K100" t="s">
        <v>7</v>
      </c>
      <c r="L100" t="s">
        <v>138</v>
      </c>
      <c r="M100">
        <v>5135600722863</v>
      </c>
      <c r="N100" t="s">
        <v>112</v>
      </c>
      <c r="O100" t="s">
        <v>19768</v>
      </c>
      <c r="P100" t="s">
        <v>19769</v>
      </c>
      <c r="Q100" t="s">
        <v>19770</v>
      </c>
      <c r="R100" t="s">
        <v>19771</v>
      </c>
      <c r="S100" t="s">
        <v>19772</v>
      </c>
      <c r="U100" t="s">
        <v>19773</v>
      </c>
      <c r="V100" t="s">
        <v>815</v>
      </c>
      <c r="W100" t="s">
        <v>816</v>
      </c>
      <c r="X100" t="s">
        <v>19774</v>
      </c>
      <c r="Y100" t="s">
        <v>821</v>
      </c>
      <c r="Z100" t="s">
        <v>1258</v>
      </c>
      <c r="AA100" t="s">
        <v>20157</v>
      </c>
      <c r="AF100" t="s">
        <v>113</v>
      </c>
      <c r="AG100">
        <v>1</v>
      </c>
      <c r="AH100">
        <v>40.29</v>
      </c>
      <c r="AI100">
        <v>1</v>
      </c>
      <c r="AJ100">
        <v>142796</v>
      </c>
      <c r="AK100" t="s">
        <v>783</v>
      </c>
      <c r="AL100">
        <v>1609</v>
      </c>
      <c r="AM100" t="s">
        <v>826</v>
      </c>
      <c r="AN100">
        <v>34.9</v>
      </c>
      <c r="AO100" s="72">
        <v>31.41</v>
      </c>
      <c r="AP100" t="s">
        <v>2947</v>
      </c>
      <c r="AQ100" t="s">
        <v>807</v>
      </c>
      <c r="AV100" t="s">
        <v>2612</v>
      </c>
      <c r="AW100" t="s">
        <v>2612</v>
      </c>
      <c r="AX100" t="s">
        <v>19775</v>
      </c>
      <c r="AY100" t="s">
        <v>2949</v>
      </c>
      <c r="AZ100" t="s">
        <v>840</v>
      </c>
      <c r="BC100" t="s">
        <v>20158</v>
      </c>
      <c r="BD100" t="s">
        <v>114</v>
      </c>
      <c r="BF100" t="s">
        <v>115</v>
      </c>
      <c r="BG100" t="s">
        <v>116</v>
      </c>
      <c r="BM100" t="s">
        <v>117</v>
      </c>
      <c r="BO100">
        <v>3455512316</v>
      </c>
      <c r="BX100" t="s">
        <v>19776</v>
      </c>
      <c r="CA100" t="s">
        <v>19777</v>
      </c>
      <c r="CB100" t="s">
        <v>19778</v>
      </c>
      <c r="CD100">
        <v>1</v>
      </c>
      <c r="CF100" t="s">
        <v>118</v>
      </c>
      <c r="CG100">
        <v>0</v>
      </c>
      <c r="CH100" t="s">
        <v>119</v>
      </c>
      <c r="CI100" t="s">
        <v>119</v>
      </c>
      <c r="CJ100" t="s">
        <v>120</v>
      </c>
      <c r="CL100" s="34" t="s">
        <v>20159</v>
      </c>
      <c r="CM100" t="s">
        <v>121</v>
      </c>
      <c r="CN100" s="34" t="s">
        <v>20159</v>
      </c>
      <c r="CP100" t="s">
        <v>1258</v>
      </c>
      <c r="CR100">
        <f t="shared" si="8"/>
        <v>29</v>
      </c>
      <c r="CS100">
        <v>10</v>
      </c>
      <c r="CT100">
        <v>8</v>
      </c>
    </row>
    <row r="101" spans="1:99" customFormat="1" hidden="1">
      <c r="A101" t="s">
        <v>111</v>
      </c>
      <c r="B101" t="s">
        <v>18582</v>
      </c>
      <c r="C101">
        <v>514817</v>
      </c>
      <c r="D101" s="1">
        <v>45592</v>
      </c>
      <c r="E101" t="s">
        <v>20362</v>
      </c>
      <c r="F101" t="s">
        <v>18583</v>
      </c>
      <c r="G101" t="s">
        <v>18584</v>
      </c>
      <c r="H101">
        <v>99589680020</v>
      </c>
      <c r="I101" t="s">
        <v>18585</v>
      </c>
      <c r="J101">
        <v>5551991151838</v>
      </c>
      <c r="K101" t="s">
        <v>6</v>
      </c>
      <c r="L101" t="s">
        <v>1680</v>
      </c>
      <c r="M101">
        <v>5190119465847</v>
      </c>
      <c r="N101" t="s">
        <v>112</v>
      </c>
      <c r="O101" t="s">
        <v>18586</v>
      </c>
      <c r="P101" t="s">
        <v>18587</v>
      </c>
      <c r="Q101">
        <v>2396</v>
      </c>
      <c r="R101" t="s">
        <v>18588</v>
      </c>
      <c r="S101" t="s">
        <v>13680</v>
      </c>
      <c r="U101" t="s">
        <v>18589</v>
      </c>
      <c r="V101" t="s">
        <v>122</v>
      </c>
      <c r="W101" t="s">
        <v>772</v>
      </c>
      <c r="X101" t="s">
        <v>15861</v>
      </c>
      <c r="Y101" t="s">
        <v>782</v>
      </c>
      <c r="Z101" t="s">
        <v>1258</v>
      </c>
      <c r="AA101" t="s">
        <v>19456</v>
      </c>
      <c r="AB101" t="s">
        <v>844</v>
      </c>
      <c r="AC101" t="s">
        <v>791</v>
      </c>
      <c r="AD101" t="s">
        <v>15538</v>
      </c>
      <c r="AE101" t="s">
        <v>827</v>
      </c>
      <c r="AF101" t="s">
        <v>113</v>
      </c>
      <c r="AG101">
        <v>1</v>
      </c>
      <c r="AH101">
        <v>131.76</v>
      </c>
      <c r="AI101">
        <v>1</v>
      </c>
      <c r="AJ101">
        <v>2201</v>
      </c>
      <c r="AK101" t="s">
        <v>1471</v>
      </c>
      <c r="AL101">
        <v>2201</v>
      </c>
      <c r="AM101" t="s">
        <v>1472</v>
      </c>
      <c r="AN101">
        <v>49.9</v>
      </c>
      <c r="AO101" s="72">
        <v>14.14</v>
      </c>
      <c r="AP101" t="s">
        <v>15482</v>
      </c>
      <c r="AQ101" t="s">
        <v>1473</v>
      </c>
      <c r="AV101" t="s">
        <v>16213</v>
      </c>
      <c r="AW101">
        <v>0</v>
      </c>
      <c r="AX101" t="s">
        <v>18590</v>
      </c>
      <c r="AY101" t="s">
        <v>18591</v>
      </c>
      <c r="AZ101" t="s">
        <v>17145</v>
      </c>
      <c r="BC101" s="34" t="s">
        <v>19457</v>
      </c>
      <c r="BD101" t="s">
        <v>114</v>
      </c>
      <c r="BF101" t="s">
        <v>115</v>
      </c>
      <c r="BG101" t="s">
        <v>116</v>
      </c>
      <c r="BM101" t="s">
        <v>117</v>
      </c>
      <c r="BO101">
        <v>3448283803</v>
      </c>
      <c r="BX101" t="s">
        <v>18592</v>
      </c>
      <c r="CA101" t="s">
        <v>18593</v>
      </c>
      <c r="CB101" t="s">
        <v>18594</v>
      </c>
      <c r="CD101">
        <v>1</v>
      </c>
      <c r="CF101" t="s">
        <v>118</v>
      </c>
      <c r="CG101">
        <v>0</v>
      </c>
      <c r="CH101" t="s">
        <v>119</v>
      </c>
      <c r="CI101" t="s">
        <v>119</v>
      </c>
      <c r="CJ101" t="s">
        <v>120</v>
      </c>
      <c r="CL101" s="34" t="s">
        <v>19458</v>
      </c>
      <c r="CM101" t="s">
        <v>121</v>
      </c>
      <c r="CN101" s="34" t="s">
        <v>19458</v>
      </c>
      <c r="CP101" t="s">
        <v>1258</v>
      </c>
      <c r="CR101">
        <f t="shared" si="8"/>
        <v>27</v>
      </c>
      <c r="CU101">
        <v>3</v>
      </c>
    </row>
    <row r="102" spans="1:99" customFormat="1" hidden="1">
      <c r="A102" t="s">
        <v>111</v>
      </c>
      <c r="B102" t="s">
        <v>18582</v>
      </c>
      <c r="C102">
        <v>514817</v>
      </c>
      <c r="D102" s="1">
        <v>45592</v>
      </c>
      <c r="E102" t="s">
        <v>20362</v>
      </c>
      <c r="F102" t="s">
        <v>18583</v>
      </c>
      <c r="G102" t="s">
        <v>18584</v>
      </c>
      <c r="H102">
        <v>99589680020</v>
      </c>
      <c r="I102" t="s">
        <v>18585</v>
      </c>
      <c r="J102">
        <v>5551991151838</v>
      </c>
      <c r="K102" t="s">
        <v>6</v>
      </c>
      <c r="L102" t="s">
        <v>1680</v>
      </c>
      <c r="M102">
        <v>5190119465847</v>
      </c>
      <c r="N102" t="s">
        <v>112</v>
      </c>
      <c r="O102" t="s">
        <v>18586</v>
      </c>
      <c r="P102" t="s">
        <v>18587</v>
      </c>
      <c r="Q102">
        <v>2396</v>
      </c>
      <c r="R102" t="s">
        <v>18588</v>
      </c>
      <c r="S102" t="s">
        <v>13680</v>
      </c>
      <c r="U102" t="s">
        <v>18589</v>
      </c>
      <c r="V102" t="s">
        <v>122</v>
      </c>
      <c r="W102" t="s">
        <v>772</v>
      </c>
      <c r="X102" t="s">
        <v>15861</v>
      </c>
      <c r="Y102" t="s">
        <v>782</v>
      </c>
      <c r="Z102" t="s">
        <v>1258</v>
      </c>
      <c r="AA102" t="s">
        <v>19456</v>
      </c>
      <c r="AB102" t="s">
        <v>844</v>
      </c>
      <c r="AC102" t="s">
        <v>791</v>
      </c>
      <c r="AD102" t="s">
        <v>15538</v>
      </c>
      <c r="AE102" t="s">
        <v>827</v>
      </c>
      <c r="AF102" t="s">
        <v>113</v>
      </c>
      <c r="AG102">
        <v>1</v>
      </c>
      <c r="AH102">
        <v>131.76</v>
      </c>
      <c r="AI102">
        <v>1</v>
      </c>
      <c r="AJ102">
        <v>1095</v>
      </c>
      <c r="AK102" t="s">
        <v>781</v>
      </c>
      <c r="AL102">
        <v>8122</v>
      </c>
      <c r="AM102" t="s">
        <v>1203</v>
      </c>
      <c r="AN102">
        <v>129.9</v>
      </c>
      <c r="AO102" s="72">
        <v>105.22</v>
      </c>
      <c r="AP102" t="s">
        <v>1204</v>
      </c>
      <c r="AQ102" t="s">
        <v>1205</v>
      </c>
      <c r="AV102" t="s">
        <v>18595</v>
      </c>
      <c r="AW102">
        <v>0</v>
      </c>
      <c r="AX102" t="s">
        <v>18590</v>
      </c>
      <c r="AY102" t="s">
        <v>18591</v>
      </c>
      <c r="AZ102" t="s">
        <v>17145</v>
      </c>
      <c r="BC102" s="34" t="s">
        <v>19457</v>
      </c>
      <c r="BD102" t="s">
        <v>114</v>
      </c>
      <c r="BF102" t="s">
        <v>115</v>
      </c>
      <c r="BG102" t="s">
        <v>116</v>
      </c>
      <c r="BM102" t="s">
        <v>117</v>
      </c>
      <c r="BO102">
        <v>3448283803</v>
      </c>
      <c r="BX102" t="s">
        <v>18592</v>
      </c>
      <c r="CA102" t="s">
        <v>18593</v>
      </c>
      <c r="CB102" t="s">
        <v>18594</v>
      </c>
      <c r="CD102">
        <v>1</v>
      </c>
      <c r="CF102" t="s">
        <v>118</v>
      </c>
      <c r="CG102">
        <v>0</v>
      </c>
      <c r="CH102" t="s">
        <v>119</v>
      </c>
      <c r="CI102" t="s">
        <v>119</v>
      </c>
      <c r="CJ102" t="s">
        <v>120</v>
      </c>
      <c r="CL102" s="34" t="s">
        <v>19458</v>
      </c>
      <c r="CM102" t="s">
        <v>121</v>
      </c>
      <c r="CN102" s="34" t="s">
        <v>19458</v>
      </c>
      <c r="CP102" t="s">
        <v>1258</v>
      </c>
      <c r="CR102">
        <f t="shared" si="8"/>
        <v>27</v>
      </c>
      <c r="CU102">
        <v>3</v>
      </c>
    </row>
    <row r="103" spans="1:99" customFormat="1" hidden="1">
      <c r="A103" t="s">
        <v>111</v>
      </c>
      <c r="B103" t="s">
        <v>18582</v>
      </c>
      <c r="C103">
        <v>514817</v>
      </c>
      <c r="D103" s="1">
        <v>45592</v>
      </c>
      <c r="E103" t="s">
        <v>20362</v>
      </c>
      <c r="F103" t="s">
        <v>18583</v>
      </c>
      <c r="G103" t="s">
        <v>18584</v>
      </c>
      <c r="H103">
        <v>99589680020</v>
      </c>
      <c r="I103" t="s">
        <v>18585</v>
      </c>
      <c r="J103">
        <v>5551991151838</v>
      </c>
      <c r="K103" t="s">
        <v>6</v>
      </c>
      <c r="L103" t="s">
        <v>1680</v>
      </c>
      <c r="M103">
        <v>5190119465847</v>
      </c>
      <c r="N103" t="s">
        <v>112</v>
      </c>
      <c r="O103" t="s">
        <v>18586</v>
      </c>
      <c r="P103" t="s">
        <v>18587</v>
      </c>
      <c r="Q103">
        <v>2396</v>
      </c>
      <c r="R103" t="s">
        <v>18588</v>
      </c>
      <c r="S103" t="s">
        <v>13680</v>
      </c>
      <c r="U103" t="s">
        <v>18589</v>
      </c>
      <c r="V103" t="s">
        <v>122</v>
      </c>
      <c r="W103" t="s">
        <v>772</v>
      </c>
      <c r="X103" t="s">
        <v>15861</v>
      </c>
      <c r="Y103" t="s">
        <v>782</v>
      </c>
      <c r="Z103" t="s">
        <v>1258</v>
      </c>
      <c r="AA103" t="s">
        <v>19456</v>
      </c>
      <c r="AB103" t="s">
        <v>844</v>
      </c>
      <c r="AC103" t="s">
        <v>791</v>
      </c>
      <c r="AD103" t="s">
        <v>15538</v>
      </c>
      <c r="AE103" t="s">
        <v>827</v>
      </c>
      <c r="AF103" t="s">
        <v>113</v>
      </c>
      <c r="AG103">
        <v>1</v>
      </c>
      <c r="AH103">
        <v>131.76</v>
      </c>
      <c r="AI103">
        <v>1</v>
      </c>
      <c r="AJ103">
        <v>1111</v>
      </c>
      <c r="AK103" t="s">
        <v>788</v>
      </c>
      <c r="AL103">
        <v>1110</v>
      </c>
      <c r="AM103" t="s">
        <v>1256</v>
      </c>
      <c r="AN103">
        <v>21.9</v>
      </c>
      <c r="AO103" s="72">
        <v>6.2</v>
      </c>
      <c r="AP103" t="s">
        <v>15570</v>
      </c>
      <c r="AQ103" t="s">
        <v>1257</v>
      </c>
      <c r="AV103" t="s">
        <v>18595</v>
      </c>
      <c r="AW103">
        <v>0</v>
      </c>
      <c r="AX103" t="s">
        <v>18590</v>
      </c>
      <c r="AY103" t="s">
        <v>18591</v>
      </c>
      <c r="AZ103" t="s">
        <v>17145</v>
      </c>
      <c r="BC103" s="34" t="s">
        <v>19457</v>
      </c>
      <c r="BD103" t="s">
        <v>114</v>
      </c>
      <c r="BF103" t="s">
        <v>115</v>
      </c>
      <c r="BG103" t="s">
        <v>116</v>
      </c>
      <c r="BM103" t="s">
        <v>117</v>
      </c>
      <c r="BO103">
        <v>3448283803</v>
      </c>
      <c r="BX103" t="s">
        <v>18592</v>
      </c>
      <c r="CA103" t="s">
        <v>18593</v>
      </c>
      <c r="CB103" t="s">
        <v>18594</v>
      </c>
      <c r="CD103">
        <v>1</v>
      </c>
      <c r="CF103" t="s">
        <v>118</v>
      </c>
      <c r="CG103">
        <v>0</v>
      </c>
      <c r="CH103" t="s">
        <v>119</v>
      </c>
      <c r="CI103" t="s">
        <v>119</v>
      </c>
      <c r="CJ103" t="s">
        <v>120</v>
      </c>
      <c r="CL103" s="34" t="s">
        <v>19458</v>
      </c>
      <c r="CM103" t="s">
        <v>121</v>
      </c>
      <c r="CN103" s="34" t="s">
        <v>19458</v>
      </c>
      <c r="CP103" t="s">
        <v>1258</v>
      </c>
      <c r="CR103">
        <f t="shared" si="8"/>
        <v>27</v>
      </c>
      <c r="CU103">
        <v>3</v>
      </c>
    </row>
    <row r="104" spans="1:99" customFormat="1" hidden="1">
      <c r="A104" t="s">
        <v>111</v>
      </c>
      <c r="B104" t="s">
        <v>18582</v>
      </c>
      <c r="C104">
        <v>514817</v>
      </c>
      <c r="D104" s="1">
        <v>45592</v>
      </c>
      <c r="E104" t="s">
        <v>20362</v>
      </c>
      <c r="F104" t="s">
        <v>18583</v>
      </c>
      <c r="G104" t="s">
        <v>18584</v>
      </c>
      <c r="H104">
        <v>99589680020</v>
      </c>
      <c r="I104" t="s">
        <v>18585</v>
      </c>
      <c r="J104">
        <v>5551991151838</v>
      </c>
      <c r="K104" t="s">
        <v>6</v>
      </c>
      <c r="L104" t="s">
        <v>1680</v>
      </c>
      <c r="M104">
        <v>5190119465847</v>
      </c>
      <c r="N104" t="s">
        <v>112</v>
      </c>
      <c r="O104" t="s">
        <v>18586</v>
      </c>
      <c r="P104" t="s">
        <v>18587</v>
      </c>
      <c r="Q104">
        <v>2396</v>
      </c>
      <c r="R104" t="s">
        <v>18588</v>
      </c>
      <c r="S104" t="s">
        <v>13680</v>
      </c>
      <c r="U104" t="s">
        <v>18589</v>
      </c>
      <c r="V104" t="s">
        <v>122</v>
      </c>
      <c r="W104" t="s">
        <v>772</v>
      </c>
      <c r="X104" t="s">
        <v>15861</v>
      </c>
      <c r="Y104" t="s">
        <v>782</v>
      </c>
      <c r="Z104" t="s">
        <v>1258</v>
      </c>
      <c r="AA104" t="s">
        <v>19456</v>
      </c>
      <c r="AB104" t="s">
        <v>844</v>
      </c>
      <c r="AC104" t="s">
        <v>791</v>
      </c>
      <c r="AD104" t="s">
        <v>15538</v>
      </c>
      <c r="AE104" t="s">
        <v>827</v>
      </c>
      <c r="AF104" t="s">
        <v>113</v>
      </c>
      <c r="AG104">
        <v>1</v>
      </c>
      <c r="AH104">
        <v>131.76</v>
      </c>
      <c r="AI104">
        <v>1</v>
      </c>
      <c r="AJ104">
        <v>1110</v>
      </c>
      <c r="AK104" t="s">
        <v>788</v>
      </c>
      <c r="AL104">
        <v>1112</v>
      </c>
      <c r="AM104" t="s">
        <v>1252</v>
      </c>
      <c r="AN104">
        <v>21.9</v>
      </c>
      <c r="AO104" s="72">
        <v>6.2</v>
      </c>
      <c r="AP104" t="s">
        <v>15570</v>
      </c>
      <c r="AQ104" t="s">
        <v>1254</v>
      </c>
      <c r="AV104" t="s">
        <v>18595</v>
      </c>
      <c r="AW104">
        <v>0</v>
      </c>
      <c r="AX104" t="s">
        <v>18590</v>
      </c>
      <c r="AY104" t="s">
        <v>18591</v>
      </c>
      <c r="AZ104" t="s">
        <v>17145</v>
      </c>
      <c r="BC104" s="34" t="s">
        <v>19457</v>
      </c>
      <c r="BD104" t="s">
        <v>114</v>
      </c>
      <c r="BF104" t="s">
        <v>115</v>
      </c>
      <c r="BG104" t="s">
        <v>116</v>
      </c>
      <c r="BM104" t="s">
        <v>117</v>
      </c>
      <c r="BO104">
        <v>3448283803</v>
      </c>
      <c r="BX104" t="s">
        <v>18592</v>
      </c>
      <c r="CA104" t="s">
        <v>18593</v>
      </c>
      <c r="CB104" t="s">
        <v>18594</v>
      </c>
      <c r="CD104">
        <v>1</v>
      </c>
      <c r="CF104" t="s">
        <v>118</v>
      </c>
      <c r="CG104">
        <v>0</v>
      </c>
      <c r="CH104" t="s">
        <v>119</v>
      </c>
      <c r="CI104" t="s">
        <v>119</v>
      </c>
      <c r="CJ104" t="s">
        <v>120</v>
      </c>
      <c r="CL104" s="34" t="s">
        <v>19458</v>
      </c>
      <c r="CM104" t="s">
        <v>121</v>
      </c>
      <c r="CN104" s="34" t="s">
        <v>19458</v>
      </c>
      <c r="CP104" t="s">
        <v>1258</v>
      </c>
      <c r="CR104">
        <f t="shared" si="8"/>
        <v>27</v>
      </c>
      <c r="CU104">
        <v>3</v>
      </c>
    </row>
    <row r="105" spans="1:99" customFormat="1" hidden="1">
      <c r="A105" t="s">
        <v>111</v>
      </c>
      <c r="B105" t="s">
        <v>18596</v>
      </c>
      <c r="C105">
        <v>514815</v>
      </c>
      <c r="D105" s="1">
        <v>45592</v>
      </c>
      <c r="E105" t="s">
        <v>20363</v>
      </c>
      <c r="F105" t="s">
        <v>2039</v>
      </c>
      <c r="G105" t="s">
        <v>18597</v>
      </c>
      <c r="H105">
        <v>11579587100</v>
      </c>
      <c r="I105" t="s">
        <v>18598</v>
      </c>
      <c r="J105">
        <v>5561991879015</v>
      </c>
      <c r="K105" t="s">
        <v>126</v>
      </c>
      <c r="L105" t="s">
        <v>136</v>
      </c>
      <c r="M105">
        <v>5190115934136</v>
      </c>
      <c r="N105" t="s">
        <v>112</v>
      </c>
      <c r="O105" t="s">
        <v>18599</v>
      </c>
      <c r="P105" t="s">
        <v>18600</v>
      </c>
      <c r="Q105">
        <v>10</v>
      </c>
      <c r="R105" t="s">
        <v>18601</v>
      </c>
      <c r="S105" t="s">
        <v>18602</v>
      </c>
      <c r="U105" t="s">
        <v>18603</v>
      </c>
      <c r="V105" t="s">
        <v>779</v>
      </c>
      <c r="W105" t="s">
        <v>780</v>
      </c>
      <c r="X105" t="s">
        <v>16128</v>
      </c>
      <c r="Y105" t="s">
        <v>787</v>
      </c>
      <c r="Z105" t="s">
        <v>1258</v>
      </c>
      <c r="AA105" t="s">
        <v>19459</v>
      </c>
      <c r="AB105" t="s">
        <v>844</v>
      </c>
      <c r="AC105" t="s">
        <v>774</v>
      </c>
      <c r="AF105" t="s">
        <v>786</v>
      </c>
      <c r="AG105">
        <v>2</v>
      </c>
      <c r="AH105">
        <v>228.32</v>
      </c>
      <c r="AI105">
        <v>10</v>
      </c>
      <c r="AJ105">
        <v>1006</v>
      </c>
      <c r="AK105" t="s">
        <v>788</v>
      </c>
      <c r="AL105">
        <v>1111</v>
      </c>
      <c r="AM105" t="s">
        <v>789</v>
      </c>
      <c r="AN105">
        <v>21.9</v>
      </c>
      <c r="AO105" s="72">
        <v>7.66</v>
      </c>
      <c r="AP105" t="s">
        <v>18146</v>
      </c>
      <c r="AQ105" t="s">
        <v>790</v>
      </c>
      <c r="AV105" t="s">
        <v>18605</v>
      </c>
      <c r="AW105">
        <v>0</v>
      </c>
      <c r="AX105" t="s">
        <v>18604</v>
      </c>
      <c r="AY105" t="s">
        <v>18606</v>
      </c>
      <c r="AZ105" t="s">
        <v>15119</v>
      </c>
      <c r="BC105" t="s">
        <v>19460</v>
      </c>
      <c r="BD105" t="s">
        <v>114</v>
      </c>
      <c r="BF105" t="s">
        <v>115</v>
      </c>
      <c r="BG105" t="s">
        <v>116</v>
      </c>
      <c r="BM105" t="s">
        <v>117</v>
      </c>
      <c r="BN105">
        <v>919585</v>
      </c>
      <c r="BO105">
        <v>3448275487</v>
      </c>
      <c r="BP105">
        <v>3448275487</v>
      </c>
      <c r="BQ105">
        <v>498408</v>
      </c>
      <c r="BR105">
        <v>9555</v>
      </c>
      <c r="BX105" t="s">
        <v>18607</v>
      </c>
      <c r="CA105" t="s">
        <v>18608</v>
      </c>
      <c r="CB105" t="s">
        <v>18609</v>
      </c>
      <c r="CD105">
        <v>1</v>
      </c>
      <c r="CF105" t="s">
        <v>118</v>
      </c>
      <c r="CG105">
        <v>0</v>
      </c>
      <c r="CH105" t="s">
        <v>119</v>
      </c>
      <c r="CI105" t="s">
        <v>119</v>
      </c>
      <c r="CJ105" t="s">
        <v>120</v>
      </c>
      <c r="CL105" s="34" t="s">
        <v>19461</v>
      </c>
      <c r="CM105" t="s">
        <v>121</v>
      </c>
      <c r="CN105" s="34" t="s">
        <v>19461</v>
      </c>
      <c r="CP105" t="s">
        <v>1258</v>
      </c>
      <c r="CR105">
        <f t="shared" si="8"/>
        <v>27</v>
      </c>
      <c r="CU105">
        <v>3</v>
      </c>
    </row>
    <row r="106" spans="1:99" customFormat="1" hidden="1">
      <c r="A106" t="s">
        <v>111</v>
      </c>
      <c r="B106" t="s">
        <v>18596</v>
      </c>
      <c r="C106">
        <v>514815</v>
      </c>
      <c r="D106" s="1">
        <v>45592</v>
      </c>
      <c r="E106" t="s">
        <v>20363</v>
      </c>
      <c r="F106" t="s">
        <v>2039</v>
      </c>
      <c r="G106" t="s">
        <v>18597</v>
      </c>
      <c r="H106">
        <v>11579587100</v>
      </c>
      <c r="I106" t="s">
        <v>18598</v>
      </c>
      <c r="J106">
        <v>5561991879015</v>
      </c>
      <c r="K106" t="s">
        <v>126</v>
      </c>
      <c r="L106" t="s">
        <v>136</v>
      </c>
      <c r="M106">
        <v>5190115934136</v>
      </c>
      <c r="N106" t="s">
        <v>112</v>
      </c>
      <c r="O106" t="s">
        <v>18599</v>
      </c>
      <c r="P106" t="s">
        <v>18600</v>
      </c>
      <c r="Q106">
        <v>10</v>
      </c>
      <c r="R106" t="s">
        <v>18601</v>
      </c>
      <c r="S106" t="s">
        <v>18602</v>
      </c>
      <c r="U106" t="s">
        <v>18603</v>
      </c>
      <c r="V106" t="s">
        <v>779</v>
      </c>
      <c r="W106" t="s">
        <v>780</v>
      </c>
      <c r="X106" t="s">
        <v>16128</v>
      </c>
      <c r="Y106" t="s">
        <v>787</v>
      </c>
      <c r="Z106" t="s">
        <v>1258</v>
      </c>
      <c r="AA106" t="s">
        <v>19459</v>
      </c>
      <c r="AB106" t="s">
        <v>844</v>
      </c>
      <c r="AC106" t="s">
        <v>774</v>
      </c>
      <c r="AF106" t="s">
        <v>786</v>
      </c>
      <c r="AG106">
        <v>2</v>
      </c>
      <c r="AH106">
        <v>228.32</v>
      </c>
      <c r="AI106">
        <v>10</v>
      </c>
      <c r="AJ106">
        <v>1110</v>
      </c>
      <c r="AK106" t="s">
        <v>788</v>
      </c>
      <c r="AL106">
        <v>1112</v>
      </c>
      <c r="AM106" t="s">
        <v>1252</v>
      </c>
      <c r="AN106">
        <v>21.9</v>
      </c>
      <c r="AO106" s="72">
        <v>7.66</v>
      </c>
      <c r="AP106" t="s">
        <v>18146</v>
      </c>
      <c r="AQ106" t="s">
        <v>1254</v>
      </c>
      <c r="AV106" t="s">
        <v>18610</v>
      </c>
      <c r="AW106">
        <v>0</v>
      </c>
      <c r="AX106" t="s">
        <v>18604</v>
      </c>
      <c r="AY106" t="s">
        <v>18606</v>
      </c>
      <c r="AZ106" t="s">
        <v>15119</v>
      </c>
      <c r="BC106" t="s">
        <v>19460</v>
      </c>
      <c r="BD106" t="s">
        <v>114</v>
      </c>
      <c r="BF106" t="s">
        <v>115</v>
      </c>
      <c r="BG106" t="s">
        <v>116</v>
      </c>
      <c r="BM106" t="s">
        <v>117</v>
      </c>
      <c r="BN106">
        <v>919585</v>
      </c>
      <c r="BO106">
        <v>3448275487</v>
      </c>
      <c r="BP106">
        <v>3448275487</v>
      </c>
      <c r="BQ106">
        <v>498408</v>
      </c>
      <c r="BR106">
        <v>9555</v>
      </c>
      <c r="BX106" t="s">
        <v>18607</v>
      </c>
      <c r="CA106" t="s">
        <v>18608</v>
      </c>
      <c r="CB106" t="s">
        <v>18609</v>
      </c>
      <c r="CD106">
        <v>1</v>
      </c>
      <c r="CF106" t="s">
        <v>118</v>
      </c>
      <c r="CG106">
        <v>0</v>
      </c>
      <c r="CH106" t="s">
        <v>119</v>
      </c>
      <c r="CI106" t="s">
        <v>119</v>
      </c>
      <c r="CJ106" t="s">
        <v>120</v>
      </c>
      <c r="CL106" s="34" t="s">
        <v>19461</v>
      </c>
      <c r="CM106" t="s">
        <v>121</v>
      </c>
      <c r="CN106" s="34" t="s">
        <v>19461</v>
      </c>
      <c r="CP106" t="s">
        <v>1258</v>
      </c>
      <c r="CR106">
        <f t="shared" si="8"/>
        <v>27</v>
      </c>
      <c r="CU106">
        <v>3</v>
      </c>
    </row>
    <row r="107" spans="1:99" customFormat="1" hidden="1">
      <c r="A107" t="s">
        <v>111</v>
      </c>
      <c r="B107" t="s">
        <v>18596</v>
      </c>
      <c r="C107">
        <v>514815</v>
      </c>
      <c r="D107" s="1">
        <v>45592</v>
      </c>
      <c r="E107" t="s">
        <v>20363</v>
      </c>
      <c r="F107" t="s">
        <v>2039</v>
      </c>
      <c r="G107" t="s">
        <v>18597</v>
      </c>
      <c r="H107">
        <v>11579587100</v>
      </c>
      <c r="I107" t="s">
        <v>18598</v>
      </c>
      <c r="J107">
        <v>5561991879015</v>
      </c>
      <c r="K107" t="s">
        <v>126</v>
      </c>
      <c r="L107" t="s">
        <v>136</v>
      </c>
      <c r="M107">
        <v>5190115934136</v>
      </c>
      <c r="N107" t="s">
        <v>112</v>
      </c>
      <c r="O107" t="s">
        <v>18599</v>
      </c>
      <c r="P107" t="s">
        <v>18600</v>
      </c>
      <c r="Q107">
        <v>10</v>
      </c>
      <c r="R107" t="s">
        <v>18601</v>
      </c>
      <c r="S107" t="s">
        <v>18602</v>
      </c>
      <c r="U107" t="s">
        <v>18603</v>
      </c>
      <c r="V107" t="s">
        <v>779</v>
      </c>
      <c r="W107" t="s">
        <v>780</v>
      </c>
      <c r="X107" t="s">
        <v>16128</v>
      </c>
      <c r="Y107" t="s">
        <v>787</v>
      </c>
      <c r="Z107" t="s">
        <v>1258</v>
      </c>
      <c r="AA107" t="s">
        <v>19459</v>
      </c>
      <c r="AB107" t="s">
        <v>844</v>
      </c>
      <c r="AC107" t="s">
        <v>774</v>
      </c>
      <c r="AF107" t="s">
        <v>786</v>
      </c>
      <c r="AG107">
        <v>2</v>
      </c>
      <c r="AH107">
        <v>228.32</v>
      </c>
      <c r="AI107">
        <v>2</v>
      </c>
      <c r="AJ107">
        <v>1111</v>
      </c>
      <c r="AK107" t="s">
        <v>788</v>
      </c>
      <c r="AL107">
        <v>1110</v>
      </c>
      <c r="AM107" t="s">
        <v>1256</v>
      </c>
      <c r="AN107">
        <v>21.9</v>
      </c>
      <c r="AO107" s="72">
        <v>7.66</v>
      </c>
      <c r="AP107" t="s">
        <v>15064</v>
      </c>
      <c r="AQ107" t="s">
        <v>1257</v>
      </c>
      <c r="AV107" t="s">
        <v>18611</v>
      </c>
      <c r="AW107">
        <v>0</v>
      </c>
      <c r="AX107" t="s">
        <v>18604</v>
      </c>
      <c r="AY107" t="s">
        <v>18606</v>
      </c>
      <c r="AZ107" t="s">
        <v>15119</v>
      </c>
      <c r="BC107" t="s">
        <v>19460</v>
      </c>
      <c r="BD107" t="s">
        <v>114</v>
      </c>
      <c r="BF107" t="s">
        <v>115</v>
      </c>
      <c r="BG107" t="s">
        <v>116</v>
      </c>
      <c r="BM107" t="s">
        <v>117</v>
      </c>
      <c r="BN107">
        <v>919585</v>
      </c>
      <c r="BO107">
        <v>3448275487</v>
      </c>
      <c r="BP107">
        <v>3448275487</v>
      </c>
      <c r="BQ107">
        <v>498408</v>
      </c>
      <c r="BR107">
        <v>9555</v>
      </c>
      <c r="BX107" t="s">
        <v>18607</v>
      </c>
      <c r="CA107" t="s">
        <v>18608</v>
      </c>
      <c r="CB107" t="s">
        <v>18609</v>
      </c>
      <c r="CD107">
        <v>1</v>
      </c>
      <c r="CF107" t="s">
        <v>118</v>
      </c>
      <c r="CG107">
        <v>0</v>
      </c>
      <c r="CH107" t="s">
        <v>119</v>
      </c>
      <c r="CI107" t="s">
        <v>119</v>
      </c>
      <c r="CJ107" t="s">
        <v>120</v>
      </c>
      <c r="CL107" s="34" t="s">
        <v>19461</v>
      </c>
      <c r="CM107" t="s">
        <v>121</v>
      </c>
      <c r="CN107" s="34" t="s">
        <v>19461</v>
      </c>
      <c r="CP107" t="s">
        <v>1258</v>
      </c>
      <c r="CR107">
        <f t="shared" si="8"/>
        <v>27</v>
      </c>
      <c r="CU107">
        <v>3</v>
      </c>
    </row>
    <row r="108" spans="1:99" customFormat="1" hidden="1">
      <c r="A108" t="s">
        <v>111</v>
      </c>
      <c r="B108" t="s">
        <v>18596</v>
      </c>
      <c r="C108">
        <v>514815</v>
      </c>
      <c r="D108" s="1">
        <v>45592</v>
      </c>
      <c r="E108" t="s">
        <v>20363</v>
      </c>
      <c r="F108" t="s">
        <v>2039</v>
      </c>
      <c r="G108" t="s">
        <v>18597</v>
      </c>
      <c r="H108">
        <v>11579587100</v>
      </c>
      <c r="I108" t="s">
        <v>18598</v>
      </c>
      <c r="J108">
        <v>5561991879015</v>
      </c>
      <c r="K108" t="s">
        <v>126</v>
      </c>
      <c r="L108" t="s">
        <v>136</v>
      </c>
      <c r="M108">
        <v>5190115934136</v>
      </c>
      <c r="N108" t="s">
        <v>112</v>
      </c>
      <c r="O108" t="s">
        <v>18599</v>
      </c>
      <c r="P108" t="s">
        <v>18600</v>
      </c>
      <c r="Q108">
        <v>10</v>
      </c>
      <c r="R108" t="s">
        <v>18601</v>
      </c>
      <c r="S108" t="s">
        <v>18602</v>
      </c>
      <c r="U108" t="s">
        <v>18603</v>
      </c>
      <c r="V108" t="s">
        <v>779</v>
      </c>
      <c r="W108" t="s">
        <v>780</v>
      </c>
      <c r="X108" t="s">
        <v>16128</v>
      </c>
      <c r="Y108" t="s">
        <v>787</v>
      </c>
      <c r="Z108" t="s">
        <v>1258</v>
      </c>
      <c r="AA108" t="s">
        <v>19459</v>
      </c>
      <c r="AB108" t="s">
        <v>844</v>
      </c>
      <c r="AC108" t="s">
        <v>774</v>
      </c>
      <c r="AF108" t="s">
        <v>786</v>
      </c>
      <c r="AG108">
        <v>2</v>
      </c>
      <c r="AH108">
        <v>228.32</v>
      </c>
      <c r="AI108">
        <v>2</v>
      </c>
      <c r="AJ108">
        <v>1403</v>
      </c>
      <c r="AK108" t="s">
        <v>775</v>
      </c>
      <c r="AL108">
        <v>1403</v>
      </c>
      <c r="AM108" t="s">
        <v>824</v>
      </c>
      <c r="AN108">
        <v>29.9</v>
      </c>
      <c r="AO108" s="72">
        <v>29.9</v>
      </c>
      <c r="AP108" t="s">
        <v>1223</v>
      </c>
      <c r="AQ108" t="s">
        <v>822</v>
      </c>
      <c r="AV108" t="s">
        <v>15823</v>
      </c>
      <c r="AW108">
        <v>0</v>
      </c>
      <c r="AX108" t="s">
        <v>18604</v>
      </c>
      <c r="AY108" t="s">
        <v>18606</v>
      </c>
      <c r="AZ108" t="s">
        <v>15119</v>
      </c>
      <c r="BC108" t="s">
        <v>19460</v>
      </c>
      <c r="BD108" t="s">
        <v>114</v>
      </c>
      <c r="BF108" t="s">
        <v>115</v>
      </c>
      <c r="BG108" t="s">
        <v>116</v>
      </c>
      <c r="BM108" t="s">
        <v>117</v>
      </c>
      <c r="BN108">
        <v>919585</v>
      </c>
      <c r="BO108">
        <v>3448275487</v>
      </c>
      <c r="BP108">
        <v>3448275487</v>
      </c>
      <c r="BQ108">
        <v>498408</v>
      </c>
      <c r="BR108">
        <v>9555</v>
      </c>
      <c r="BX108" t="s">
        <v>18607</v>
      </c>
      <c r="CA108" t="s">
        <v>18608</v>
      </c>
      <c r="CB108" t="s">
        <v>18609</v>
      </c>
      <c r="CD108">
        <v>1</v>
      </c>
      <c r="CF108" t="s">
        <v>118</v>
      </c>
      <c r="CG108">
        <v>0</v>
      </c>
      <c r="CH108" t="s">
        <v>119</v>
      </c>
      <c r="CI108" t="s">
        <v>119</v>
      </c>
      <c r="CJ108" t="s">
        <v>120</v>
      </c>
      <c r="CL108" s="34" t="s">
        <v>19461</v>
      </c>
      <c r="CM108" t="s">
        <v>121</v>
      </c>
      <c r="CN108" s="34" t="s">
        <v>19461</v>
      </c>
      <c r="CP108" t="s">
        <v>1258</v>
      </c>
      <c r="CR108">
        <f t="shared" si="8"/>
        <v>27</v>
      </c>
      <c r="CU108">
        <v>3</v>
      </c>
    </row>
    <row r="109" spans="1:99" customFormat="1" hidden="1">
      <c r="A109" t="s">
        <v>111</v>
      </c>
      <c r="B109" t="s">
        <v>18615</v>
      </c>
      <c r="C109">
        <v>514811</v>
      </c>
      <c r="D109" s="1">
        <v>45592</v>
      </c>
      <c r="E109" t="s">
        <v>20364</v>
      </c>
      <c r="F109" t="s">
        <v>14125</v>
      </c>
      <c r="G109" t="s">
        <v>18616</v>
      </c>
      <c r="H109">
        <v>22333449870</v>
      </c>
      <c r="I109" t="s">
        <v>18617</v>
      </c>
      <c r="J109">
        <v>5511971568936</v>
      </c>
      <c r="K109" t="s">
        <v>2</v>
      </c>
      <c r="L109" t="s">
        <v>127</v>
      </c>
      <c r="M109">
        <v>5190104733162</v>
      </c>
      <c r="N109" t="s">
        <v>112</v>
      </c>
      <c r="O109" t="s">
        <v>18618</v>
      </c>
      <c r="P109" t="s">
        <v>18619</v>
      </c>
      <c r="Q109">
        <v>655</v>
      </c>
      <c r="R109" t="s">
        <v>1335</v>
      </c>
      <c r="S109" t="s">
        <v>8775</v>
      </c>
      <c r="U109" t="s">
        <v>18620</v>
      </c>
      <c r="V109" t="s">
        <v>122</v>
      </c>
      <c r="W109" t="s">
        <v>123</v>
      </c>
      <c r="X109" t="s">
        <v>15383</v>
      </c>
      <c r="Y109" t="s">
        <v>129</v>
      </c>
      <c r="Z109" t="s">
        <v>1258</v>
      </c>
      <c r="AA109" t="s">
        <v>19462</v>
      </c>
      <c r="AB109" t="s">
        <v>844</v>
      </c>
      <c r="AC109" t="s">
        <v>791</v>
      </c>
      <c r="AD109" t="s">
        <v>883</v>
      </c>
      <c r="AF109" t="s">
        <v>125</v>
      </c>
      <c r="AG109">
        <v>2</v>
      </c>
      <c r="AH109">
        <v>64.540000000000006</v>
      </c>
      <c r="AI109">
        <v>1</v>
      </c>
      <c r="AJ109">
        <v>1110</v>
      </c>
      <c r="AK109" t="s">
        <v>788</v>
      </c>
      <c r="AL109">
        <v>1112</v>
      </c>
      <c r="AM109" t="s">
        <v>1252</v>
      </c>
      <c r="AN109">
        <v>21.9</v>
      </c>
      <c r="AO109" s="72">
        <v>7.66</v>
      </c>
      <c r="AP109" t="s">
        <v>15063</v>
      </c>
      <c r="AQ109" t="s">
        <v>1254</v>
      </c>
      <c r="AV109" t="s">
        <v>18622</v>
      </c>
      <c r="AW109" t="s">
        <v>18622</v>
      </c>
      <c r="AX109" t="s">
        <v>18621</v>
      </c>
      <c r="AY109" t="s">
        <v>15747</v>
      </c>
      <c r="AZ109" t="s">
        <v>15555</v>
      </c>
      <c r="BC109" s="34" t="s">
        <v>19463</v>
      </c>
      <c r="BD109" t="s">
        <v>114</v>
      </c>
      <c r="BF109" t="s">
        <v>115</v>
      </c>
      <c r="BG109" t="s">
        <v>116</v>
      </c>
      <c r="BM109" t="s">
        <v>117</v>
      </c>
      <c r="BN109" t="s">
        <v>18623</v>
      </c>
      <c r="BO109">
        <v>3447831180</v>
      </c>
      <c r="BP109">
        <v>3447831180</v>
      </c>
      <c r="BQ109">
        <v>230650</v>
      </c>
      <c r="BR109">
        <v>9745</v>
      </c>
      <c r="BX109" t="s">
        <v>18624</v>
      </c>
      <c r="CA109" t="s">
        <v>18625</v>
      </c>
      <c r="CB109" t="s">
        <v>18626</v>
      </c>
      <c r="CD109">
        <v>1</v>
      </c>
      <c r="CF109" t="s">
        <v>118</v>
      </c>
      <c r="CG109">
        <v>0</v>
      </c>
      <c r="CH109" t="s">
        <v>119</v>
      </c>
      <c r="CI109" t="s">
        <v>119</v>
      </c>
      <c r="CJ109" t="s">
        <v>120</v>
      </c>
      <c r="CL109" s="34" t="s">
        <v>19464</v>
      </c>
      <c r="CM109" t="s">
        <v>121</v>
      </c>
      <c r="CN109" s="34" t="s">
        <v>19464</v>
      </c>
      <c r="CP109" t="s">
        <v>1258</v>
      </c>
      <c r="CR109">
        <f t="shared" si="8"/>
        <v>27</v>
      </c>
      <c r="CU109">
        <v>3</v>
      </c>
    </row>
    <row r="110" spans="1:99" customFormat="1" hidden="1">
      <c r="A110" t="s">
        <v>111</v>
      </c>
      <c r="B110" t="s">
        <v>18615</v>
      </c>
      <c r="C110">
        <v>514811</v>
      </c>
      <c r="D110" s="1">
        <v>45592</v>
      </c>
      <c r="E110" t="s">
        <v>20364</v>
      </c>
      <c r="F110" t="s">
        <v>14125</v>
      </c>
      <c r="G110" t="s">
        <v>18616</v>
      </c>
      <c r="H110">
        <v>22333449870</v>
      </c>
      <c r="I110" t="s">
        <v>18617</v>
      </c>
      <c r="J110">
        <v>5511971568936</v>
      </c>
      <c r="K110" t="s">
        <v>2</v>
      </c>
      <c r="L110" t="s">
        <v>127</v>
      </c>
      <c r="M110">
        <v>5190104733162</v>
      </c>
      <c r="N110" t="s">
        <v>112</v>
      </c>
      <c r="O110" t="s">
        <v>18618</v>
      </c>
      <c r="P110" t="s">
        <v>18619</v>
      </c>
      <c r="Q110">
        <v>655</v>
      </c>
      <c r="R110" t="s">
        <v>1335</v>
      </c>
      <c r="S110" t="s">
        <v>8775</v>
      </c>
      <c r="U110" t="s">
        <v>18620</v>
      </c>
      <c r="V110" t="s">
        <v>122</v>
      </c>
      <c r="W110" t="s">
        <v>123</v>
      </c>
      <c r="X110" t="s">
        <v>15383</v>
      </c>
      <c r="Y110" t="s">
        <v>129</v>
      </c>
      <c r="Z110" t="s">
        <v>1258</v>
      </c>
      <c r="AA110" t="s">
        <v>19462</v>
      </c>
      <c r="AB110" t="s">
        <v>844</v>
      </c>
      <c r="AC110" t="s">
        <v>791</v>
      </c>
      <c r="AD110" t="s">
        <v>883</v>
      </c>
      <c r="AF110" t="s">
        <v>125</v>
      </c>
      <c r="AG110">
        <v>2</v>
      </c>
      <c r="AH110">
        <v>64.540000000000006</v>
      </c>
      <c r="AI110">
        <v>1</v>
      </c>
      <c r="AJ110">
        <v>1603</v>
      </c>
      <c r="AK110" t="s">
        <v>775</v>
      </c>
      <c r="AL110">
        <v>1603</v>
      </c>
      <c r="AM110" t="s">
        <v>825</v>
      </c>
      <c r="AN110">
        <v>29.9</v>
      </c>
      <c r="AO110" s="72">
        <v>29.9</v>
      </c>
      <c r="AP110" t="s">
        <v>820</v>
      </c>
      <c r="AQ110" t="s">
        <v>823</v>
      </c>
      <c r="AV110" t="s">
        <v>15106</v>
      </c>
      <c r="AW110" t="s">
        <v>15106</v>
      </c>
      <c r="AX110" t="s">
        <v>18621</v>
      </c>
      <c r="AY110" t="s">
        <v>15747</v>
      </c>
      <c r="AZ110" t="s">
        <v>15555</v>
      </c>
      <c r="BC110" s="34" t="s">
        <v>19463</v>
      </c>
      <c r="BD110" t="s">
        <v>114</v>
      </c>
      <c r="BF110" t="s">
        <v>115</v>
      </c>
      <c r="BG110" t="s">
        <v>116</v>
      </c>
      <c r="BM110" t="s">
        <v>117</v>
      </c>
      <c r="BN110" t="s">
        <v>18623</v>
      </c>
      <c r="BO110">
        <v>3447831180</v>
      </c>
      <c r="BP110">
        <v>3447831180</v>
      </c>
      <c r="BQ110">
        <v>230650</v>
      </c>
      <c r="BR110">
        <v>9745</v>
      </c>
      <c r="BX110" t="s">
        <v>18624</v>
      </c>
      <c r="CA110" t="s">
        <v>18625</v>
      </c>
      <c r="CB110" t="s">
        <v>18626</v>
      </c>
      <c r="CD110">
        <v>1</v>
      </c>
      <c r="CF110" t="s">
        <v>118</v>
      </c>
      <c r="CG110">
        <v>0</v>
      </c>
      <c r="CH110" t="s">
        <v>119</v>
      </c>
      <c r="CI110" t="s">
        <v>119</v>
      </c>
      <c r="CJ110" t="s">
        <v>120</v>
      </c>
      <c r="CL110" s="34" t="s">
        <v>19464</v>
      </c>
      <c r="CM110" t="s">
        <v>121</v>
      </c>
      <c r="CN110" s="34" t="s">
        <v>19464</v>
      </c>
      <c r="CP110" t="s">
        <v>1258</v>
      </c>
      <c r="CR110">
        <f t="shared" si="8"/>
        <v>27</v>
      </c>
      <c r="CU110">
        <v>3</v>
      </c>
    </row>
    <row r="111" spans="1:99" customFormat="1" hidden="1">
      <c r="A111" t="s">
        <v>111</v>
      </c>
      <c r="B111" t="s">
        <v>18615</v>
      </c>
      <c r="C111">
        <v>514811</v>
      </c>
      <c r="D111" s="1">
        <v>45592</v>
      </c>
      <c r="E111" t="s">
        <v>20364</v>
      </c>
      <c r="F111" t="s">
        <v>14125</v>
      </c>
      <c r="G111" t="s">
        <v>18616</v>
      </c>
      <c r="H111">
        <v>22333449870</v>
      </c>
      <c r="I111" t="s">
        <v>18617</v>
      </c>
      <c r="J111">
        <v>5511971568936</v>
      </c>
      <c r="K111" t="s">
        <v>2</v>
      </c>
      <c r="L111" t="s">
        <v>127</v>
      </c>
      <c r="M111">
        <v>5190104733162</v>
      </c>
      <c r="N111" t="s">
        <v>112</v>
      </c>
      <c r="O111" t="s">
        <v>18618</v>
      </c>
      <c r="P111" t="s">
        <v>18619</v>
      </c>
      <c r="Q111">
        <v>655</v>
      </c>
      <c r="R111" t="s">
        <v>1335</v>
      </c>
      <c r="S111" t="s">
        <v>8775</v>
      </c>
      <c r="U111" t="s">
        <v>18620</v>
      </c>
      <c r="V111" t="s">
        <v>122</v>
      </c>
      <c r="W111" t="s">
        <v>123</v>
      </c>
      <c r="X111" t="s">
        <v>15383</v>
      </c>
      <c r="Y111" t="s">
        <v>129</v>
      </c>
      <c r="Z111" t="s">
        <v>1258</v>
      </c>
      <c r="AA111" t="s">
        <v>19462</v>
      </c>
      <c r="AB111" t="s">
        <v>844</v>
      </c>
      <c r="AC111" t="s">
        <v>791</v>
      </c>
      <c r="AD111" t="s">
        <v>883</v>
      </c>
      <c r="AF111" t="s">
        <v>125</v>
      </c>
      <c r="AG111">
        <v>2</v>
      </c>
      <c r="AH111">
        <v>64.540000000000006</v>
      </c>
      <c r="AI111">
        <v>1</v>
      </c>
      <c r="AJ111">
        <v>1006</v>
      </c>
      <c r="AK111" t="s">
        <v>788</v>
      </c>
      <c r="AL111">
        <v>1111</v>
      </c>
      <c r="AM111" t="s">
        <v>789</v>
      </c>
      <c r="AN111">
        <v>21.9</v>
      </c>
      <c r="AO111" s="72">
        <v>7.66</v>
      </c>
      <c r="AP111" t="s">
        <v>15063</v>
      </c>
      <c r="AQ111" t="s">
        <v>790</v>
      </c>
      <c r="AV111" t="s">
        <v>18622</v>
      </c>
      <c r="AW111" t="s">
        <v>18622</v>
      </c>
      <c r="AX111" t="s">
        <v>18621</v>
      </c>
      <c r="AY111" t="s">
        <v>15747</v>
      </c>
      <c r="AZ111" t="s">
        <v>15555</v>
      </c>
      <c r="BC111" s="34" t="s">
        <v>19463</v>
      </c>
      <c r="BD111" t="s">
        <v>114</v>
      </c>
      <c r="BF111" t="s">
        <v>115</v>
      </c>
      <c r="BG111" t="s">
        <v>116</v>
      </c>
      <c r="BM111" t="s">
        <v>117</v>
      </c>
      <c r="BN111" t="s">
        <v>18623</v>
      </c>
      <c r="BO111">
        <v>3447831180</v>
      </c>
      <c r="BP111">
        <v>3447831180</v>
      </c>
      <c r="BQ111">
        <v>230650</v>
      </c>
      <c r="BR111">
        <v>9745</v>
      </c>
      <c r="BX111" t="s">
        <v>18624</v>
      </c>
      <c r="CA111" t="s">
        <v>18625</v>
      </c>
      <c r="CB111" t="s">
        <v>18626</v>
      </c>
      <c r="CD111">
        <v>1</v>
      </c>
      <c r="CF111" t="s">
        <v>118</v>
      </c>
      <c r="CG111">
        <v>0</v>
      </c>
      <c r="CH111" t="s">
        <v>119</v>
      </c>
      <c r="CI111" t="s">
        <v>119</v>
      </c>
      <c r="CJ111" t="s">
        <v>120</v>
      </c>
      <c r="CL111" s="34" t="s">
        <v>19464</v>
      </c>
      <c r="CM111" t="s">
        <v>121</v>
      </c>
      <c r="CN111" s="34" t="s">
        <v>19464</v>
      </c>
      <c r="CP111" t="s">
        <v>1258</v>
      </c>
      <c r="CR111">
        <f t="shared" si="8"/>
        <v>27</v>
      </c>
      <c r="CU111">
        <v>3</v>
      </c>
    </row>
    <row r="112" spans="1:99" customFormat="1" hidden="1">
      <c r="A112" t="s">
        <v>111</v>
      </c>
      <c r="B112" t="s">
        <v>18630</v>
      </c>
      <c r="C112">
        <v>514793</v>
      </c>
      <c r="D112" s="1">
        <v>45592</v>
      </c>
      <c r="E112" t="s">
        <v>20365</v>
      </c>
      <c r="F112" t="s">
        <v>5154</v>
      </c>
      <c r="G112" t="s">
        <v>18631</v>
      </c>
      <c r="H112">
        <v>10104601701</v>
      </c>
      <c r="I112" t="s">
        <v>18632</v>
      </c>
      <c r="J112">
        <v>5521997903919</v>
      </c>
      <c r="K112" t="s">
        <v>5</v>
      </c>
      <c r="L112" t="s">
        <v>18633</v>
      </c>
      <c r="M112">
        <v>5134214458560</v>
      </c>
      <c r="N112" t="s">
        <v>112</v>
      </c>
      <c r="O112" t="s">
        <v>18634</v>
      </c>
      <c r="P112" t="s">
        <v>18635</v>
      </c>
      <c r="Q112">
        <v>465</v>
      </c>
      <c r="S112" t="s">
        <v>18636</v>
      </c>
      <c r="U112" t="s">
        <v>18637</v>
      </c>
      <c r="V112" t="s">
        <v>779</v>
      </c>
      <c r="W112" t="s">
        <v>780</v>
      </c>
      <c r="X112" t="s">
        <v>18638</v>
      </c>
      <c r="Y112" t="s">
        <v>2316</v>
      </c>
      <c r="Z112" t="s">
        <v>1258</v>
      </c>
      <c r="AA112" t="s">
        <v>19465</v>
      </c>
      <c r="AB112" t="s">
        <v>844</v>
      </c>
      <c r="AC112" t="s">
        <v>791</v>
      </c>
      <c r="AD112" t="s">
        <v>883</v>
      </c>
      <c r="AF112" t="s">
        <v>786</v>
      </c>
      <c r="AG112">
        <v>1</v>
      </c>
      <c r="AH112">
        <v>99.58</v>
      </c>
      <c r="AI112">
        <v>13</v>
      </c>
      <c r="AJ112">
        <v>1110</v>
      </c>
      <c r="AK112" t="s">
        <v>788</v>
      </c>
      <c r="AL112">
        <v>1112</v>
      </c>
      <c r="AM112" t="s">
        <v>1252</v>
      </c>
      <c r="AN112">
        <v>21.9</v>
      </c>
      <c r="AO112" s="72">
        <v>7.66</v>
      </c>
      <c r="AP112" t="s">
        <v>17645</v>
      </c>
      <c r="AQ112" t="s">
        <v>1254</v>
      </c>
      <c r="AV112" t="s">
        <v>799</v>
      </c>
      <c r="AW112">
        <v>0</v>
      </c>
      <c r="AX112" t="s">
        <v>17645</v>
      </c>
      <c r="AY112" t="s">
        <v>17647</v>
      </c>
      <c r="AZ112" t="s">
        <v>15119</v>
      </c>
      <c r="BC112" t="s">
        <v>19466</v>
      </c>
      <c r="BD112" t="s">
        <v>114</v>
      </c>
      <c r="BF112" t="s">
        <v>115</v>
      </c>
      <c r="BG112" t="s">
        <v>116</v>
      </c>
      <c r="BM112" t="s">
        <v>117</v>
      </c>
      <c r="BN112" s="34" t="s">
        <v>18639</v>
      </c>
      <c r="BO112">
        <v>3446908351</v>
      </c>
      <c r="BP112">
        <v>3446908351</v>
      </c>
      <c r="BQ112">
        <v>441524</v>
      </c>
      <c r="BR112">
        <v>1437</v>
      </c>
      <c r="BX112" t="s">
        <v>18640</v>
      </c>
      <c r="CA112" t="s">
        <v>18641</v>
      </c>
      <c r="CB112" t="s">
        <v>18642</v>
      </c>
      <c r="CD112">
        <v>1</v>
      </c>
      <c r="CF112" t="s">
        <v>118</v>
      </c>
      <c r="CG112">
        <v>0</v>
      </c>
      <c r="CH112" t="s">
        <v>119</v>
      </c>
      <c r="CI112" t="s">
        <v>119</v>
      </c>
      <c r="CJ112" t="s">
        <v>120</v>
      </c>
      <c r="CL112" s="34" t="s">
        <v>19467</v>
      </c>
      <c r="CM112" t="s">
        <v>121</v>
      </c>
      <c r="CN112" s="34" t="s">
        <v>19467</v>
      </c>
      <c r="CP112" t="s">
        <v>1258</v>
      </c>
      <c r="CR112">
        <f t="shared" si="8"/>
        <v>27</v>
      </c>
      <c r="CU112">
        <v>3</v>
      </c>
    </row>
    <row r="113" spans="1:99" customFormat="1" hidden="1">
      <c r="A113" t="s">
        <v>111</v>
      </c>
      <c r="B113" t="s">
        <v>18643</v>
      </c>
      <c r="C113">
        <v>514791</v>
      </c>
      <c r="D113" s="1">
        <v>45591</v>
      </c>
      <c r="E113" t="s">
        <v>20366</v>
      </c>
      <c r="F113" t="s">
        <v>18644</v>
      </c>
      <c r="G113" t="s">
        <v>18645</v>
      </c>
      <c r="H113">
        <v>35326209870</v>
      </c>
      <c r="I113" t="s">
        <v>18646</v>
      </c>
      <c r="J113">
        <v>5516981579764</v>
      </c>
      <c r="K113" t="s">
        <v>2</v>
      </c>
      <c r="L113" t="s">
        <v>5078</v>
      </c>
      <c r="M113">
        <v>5189923243944</v>
      </c>
      <c r="N113" t="s">
        <v>112</v>
      </c>
      <c r="O113" t="s">
        <v>18647</v>
      </c>
      <c r="P113" t="s">
        <v>18648</v>
      </c>
      <c r="Q113">
        <v>1100</v>
      </c>
      <c r="S113" t="s">
        <v>6682</v>
      </c>
      <c r="U113" t="s">
        <v>18649</v>
      </c>
      <c r="V113" t="s">
        <v>122</v>
      </c>
      <c r="W113" t="s">
        <v>123</v>
      </c>
      <c r="X113" t="s">
        <v>15861</v>
      </c>
      <c r="Y113" t="s">
        <v>782</v>
      </c>
      <c r="Z113" t="s">
        <v>1258</v>
      </c>
      <c r="AA113" t="s">
        <v>19468</v>
      </c>
      <c r="AB113" t="s">
        <v>773</v>
      </c>
      <c r="AC113" t="s">
        <v>774</v>
      </c>
      <c r="AF113" t="s">
        <v>786</v>
      </c>
      <c r="AG113">
        <v>2</v>
      </c>
      <c r="AH113">
        <v>70.36</v>
      </c>
      <c r="AI113">
        <v>1</v>
      </c>
      <c r="AJ113">
        <v>3102</v>
      </c>
      <c r="AK113" t="s">
        <v>776</v>
      </c>
      <c r="AL113">
        <v>3102</v>
      </c>
      <c r="AM113" t="s">
        <v>777</v>
      </c>
      <c r="AN113">
        <v>49.9</v>
      </c>
      <c r="AO113" s="72">
        <v>49.9</v>
      </c>
      <c r="AP113" t="s">
        <v>795</v>
      </c>
      <c r="AQ113" t="s">
        <v>778</v>
      </c>
      <c r="AV113" t="s">
        <v>3040</v>
      </c>
      <c r="AW113" t="s">
        <v>3040</v>
      </c>
      <c r="AX113" t="s">
        <v>18650</v>
      </c>
      <c r="AY113">
        <v>0</v>
      </c>
      <c r="BC113" s="34" t="s">
        <v>19469</v>
      </c>
      <c r="BD113" t="s">
        <v>114</v>
      </c>
      <c r="BF113" t="s">
        <v>115</v>
      </c>
      <c r="BG113" t="s">
        <v>116</v>
      </c>
      <c r="BM113" t="s">
        <v>117</v>
      </c>
      <c r="BN113">
        <v>609730</v>
      </c>
      <c r="BO113">
        <v>3445024727</v>
      </c>
      <c r="BP113">
        <v>3445024727</v>
      </c>
      <c r="BQ113">
        <v>498401</v>
      </c>
      <c r="BR113">
        <v>3886</v>
      </c>
      <c r="BX113" t="s">
        <v>18651</v>
      </c>
      <c r="CA113" t="s">
        <v>18652</v>
      </c>
      <c r="CB113" t="s">
        <v>18653</v>
      </c>
      <c r="CD113">
        <v>1</v>
      </c>
      <c r="CF113" t="s">
        <v>118</v>
      </c>
      <c r="CG113">
        <v>0</v>
      </c>
      <c r="CH113" t="s">
        <v>119</v>
      </c>
      <c r="CI113" t="s">
        <v>119</v>
      </c>
      <c r="CJ113" t="s">
        <v>120</v>
      </c>
      <c r="CL113" s="34" t="s">
        <v>19470</v>
      </c>
      <c r="CM113" t="s">
        <v>121</v>
      </c>
      <c r="CN113" s="34" t="s">
        <v>19470</v>
      </c>
      <c r="CP113" t="s">
        <v>1258</v>
      </c>
      <c r="CR113">
        <f t="shared" si="8"/>
        <v>26</v>
      </c>
      <c r="CU113">
        <v>3</v>
      </c>
    </row>
    <row r="114" spans="1:99" customFormat="1" hidden="1">
      <c r="A114" t="s">
        <v>111</v>
      </c>
      <c r="B114" t="s">
        <v>18654</v>
      </c>
      <c r="C114">
        <v>514789</v>
      </c>
      <c r="D114" s="1">
        <v>45591</v>
      </c>
      <c r="E114" t="s">
        <v>20367</v>
      </c>
      <c r="F114" t="s">
        <v>18655</v>
      </c>
      <c r="G114" t="s">
        <v>11931</v>
      </c>
      <c r="H114">
        <v>89300076191</v>
      </c>
      <c r="I114" t="s">
        <v>18656</v>
      </c>
      <c r="J114">
        <v>5562984011185</v>
      </c>
      <c r="K114" t="s">
        <v>7</v>
      </c>
      <c r="L114" t="s">
        <v>15050</v>
      </c>
      <c r="M114">
        <v>5189919533757</v>
      </c>
      <c r="N114" t="s">
        <v>112</v>
      </c>
      <c r="O114" t="s">
        <v>18657</v>
      </c>
      <c r="P114" t="s">
        <v>18658</v>
      </c>
      <c r="Q114" t="s">
        <v>5548</v>
      </c>
      <c r="R114" t="s">
        <v>18659</v>
      </c>
      <c r="S114" t="s">
        <v>1094</v>
      </c>
      <c r="U114" t="s">
        <v>18660</v>
      </c>
      <c r="V114" t="s">
        <v>815</v>
      </c>
      <c r="W114" t="s">
        <v>816</v>
      </c>
      <c r="X114" t="s">
        <v>16183</v>
      </c>
      <c r="Y114" t="s">
        <v>16420</v>
      </c>
      <c r="Z114" t="s">
        <v>1258</v>
      </c>
      <c r="AA114" t="s">
        <v>19471</v>
      </c>
      <c r="AB114" t="s">
        <v>844</v>
      </c>
      <c r="AC114" t="s">
        <v>774</v>
      </c>
      <c r="AF114" t="s">
        <v>125</v>
      </c>
      <c r="AG114">
        <v>5</v>
      </c>
      <c r="AH114">
        <v>153.19999999999999</v>
      </c>
      <c r="AI114">
        <v>10</v>
      </c>
      <c r="AJ114">
        <v>1006</v>
      </c>
      <c r="AK114" t="s">
        <v>788</v>
      </c>
      <c r="AL114">
        <v>1111</v>
      </c>
      <c r="AM114" t="s">
        <v>789</v>
      </c>
      <c r="AN114">
        <v>21.9</v>
      </c>
      <c r="AO114" s="72">
        <v>7.66</v>
      </c>
      <c r="AP114" t="s">
        <v>18146</v>
      </c>
      <c r="AQ114" t="s">
        <v>790</v>
      </c>
      <c r="AV114" t="s">
        <v>2512</v>
      </c>
      <c r="AW114">
        <v>0</v>
      </c>
      <c r="AX114" t="s">
        <v>18661</v>
      </c>
      <c r="AY114" t="s">
        <v>18662</v>
      </c>
      <c r="AZ114" t="s">
        <v>15119</v>
      </c>
      <c r="BC114" t="s">
        <v>19472</v>
      </c>
      <c r="BD114" t="s">
        <v>114</v>
      </c>
      <c r="BF114" t="s">
        <v>115</v>
      </c>
      <c r="BG114" t="s">
        <v>116</v>
      </c>
      <c r="BM114" t="s">
        <v>117</v>
      </c>
      <c r="BN114" s="34" t="s">
        <v>18663</v>
      </c>
      <c r="BO114">
        <v>3444927238</v>
      </c>
      <c r="BP114">
        <v>3444927238</v>
      </c>
      <c r="BQ114">
        <v>530049</v>
      </c>
      <c r="BR114" s="34" t="s">
        <v>18664</v>
      </c>
      <c r="BX114" t="s">
        <v>18665</v>
      </c>
      <c r="CA114" t="s">
        <v>18666</v>
      </c>
      <c r="CB114" t="s">
        <v>18667</v>
      </c>
      <c r="CD114">
        <v>1</v>
      </c>
      <c r="CF114" t="s">
        <v>118</v>
      </c>
      <c r="CG114">
        <v>0</v>
      </c>
      <c r="CH114" t="s">
        <v>119</v>
      </c>
      <c r="CI114" t="s">
        <v>119</v>
      </c>
      <c r="CJ114" t="s">
        <v>120</v>
      </c>
      <c r="CL114" s="34" t="s">
        <v>19473</v>
      </c>
      <c r="CM114" t="s">
        <v>121</v>
      </c>
      <c r="CN114" s="34" t="s">
        <v>19473</v>
      </c>
      <c r="CP114" t="s">
        <v>1258</v>
      </c>
      <c r="CR114">
        <f t="shared" si="8"/>
        <v>26</v>
      </c>
      <c r="CU114">
        <v>3</v>
      </c>
    </row>
    <row r="115" spans="1:99" customFormat="1" hidden="1">
      <c r="A115" t="s">
        <v>111</v>
      </c>
      <c r="B115" t="s">
        <v>18654</v>
      </c>
      <c r="C115">
        <v>514789</v>
      </c>
      <c r="D115" s="1">
        <v>45591</v>
      </c>
      <c r="E115" t="s">
        <v>20367</v>
      </c>
      <c r="F115" t="s">
        <v>18655</v>
      </c>
      <c r="G115" t="s">
        <v>11931</v>
      </c>
      <c r="H115">
        <v>89300076191</v>
      </c>
      <c r="I115" t="s">
        <v>18656</v>
      </c>
      <c r="J115">
        <v>5562984011185</v>
      </c>
      <c r="K115" t="s">
        <v>7</v>
      </c>
      <c r="L115" t="s">
        <v>15050</v>
      </c>
      <c r="M115">
        <v>5189919533757</v>
      </c>
      <c r="N115" t="s">
        <v>112</v>
      </c>
      <c r="O115" t="s">
        <v>18657</v>
      </c>
      <c r="P115" t="s">
        <v>18658</v>
      </c>
      <c r="Q115" t="s">
        <v>5548</v>
      </c>
      <c r="R115" t="s">
        <v>18659</v>
      </c>
      <c r="S115" t="s">
        <v>1094</v>
      </c>
      <c r="U115" t="s">
        <v>18660</v>
      </c>
      <c r="V115" t="s">
        <v>815</v>
      </c>
      <c r="W115" t="s">
        <v>816</v>
      </c>
      <c r="X115" t="s">
        <v>16183</v>
      </c>
      <c r="Y115" t="s">
        <v>16420</v>
      </c>
      <c r="Z115" t="s">
        <v>1258</v>
      </c>
      <c r="AA115" t="s">
        <v>19471</v>
      </c>
      <c r="AB115" t="s">
        <v>844</v>
      </c>
      <c r="AC115" t="s">
        <v>774</v>
      </c>
      <c r="AF115" t="s">
        <v>125</v>
      </c>
      <c r="AG115">
        <v>5</v>
      </c>
      <c r="AH115">
        <v>153.19999999999999</v>
      </c>
      <c r="AI115">
        <v>10</v>
      </c>
      <c r="AJ115">
        <v>1110</v>
      </c>
      <c r="AK115" t="s">
        <v>788</v>
      </c>
      <c r="AL115">
        <v>1112</v>
      </c>
      <c r="AM115" t="s">
        <v>1252</v>
      </c>
      <c r="AN115">
        <v>21.9</v>
      </c>
      <c r="AO115" s="72">
        <v>7.66</v>
      </c>
      <c r="AP115" t="s">
        <v>18146</v>
      </c>
      <c r="AQ115" t="s">
        <v>1254</v>
      </c>
      <c r="AV115" t="s">
        <v>2512</v>
      </c>
      <c r="AW115">
        <v>0</v>
      </c>
      <c r="AX115" t="s">
        <v>18661</v>
      </c>
      <c r="AY115" t="s">
        <v>18662</v>
      </c>
      <c r="AZ115" t="s">
        <v>15119</v>
      </c>
      <c r="BC115" t="s">
        <v>19472</v>
      </c>
      <c r="BD115" t="s">
        <v>114</v>
      </c>
      <c r="BF115" t="s">
        <v>115</v>
      </c>
      <c r="BG115" t="s">
        <v>116</v>
      </c>
      <c r="BM115" t="s">
        <v>117</v>
      </c>
      <c r="BN115" s="34" t="s">
        <v>18663</v>
      </c>
      <c r="BO115">
        <v>3444927238</v>
      </c>
      <c r="BP115">
        <v>3444927238</v>
      </c>
      <c r="BQ115">
        <v>530049</v>
      </c>
      <c r="BR115" s="34" t="s">
        <v>18664</v>
      </c>
      <c r="BX115" t="s">
        <v>18665</v>
      </c>
      <c r="CA115" t="s">
        <v>18666</v>
      </c>
      <c r="CB115" t="s">
        <v>18667</v>
      </c>
      <c r="CD115">
        <v>1</v>
      </c>
      <c r="CF115" t="s">
        <v>118</v>
      </c>
      <c r="CG115">
        <v>0</v>
      </c>
      <c r="CH115" t="s">
        <v>119</v>
      </c>
      <c r="CI115" t="s">
        <v>119</v>
      </c>
      <c r="CJ115" t="s">
        <v>120</v>
      </c>
      <c r="CL115" s="34" t="s">
        <v>19473</v>
      </c>
      <c r="CM115" t="s">
        <v>121</v>
      </c>
      <c r="CN115" s="34" t="s">
        <v>19473</v>
      </c>
      <c r="CP115" t="s">
        <v>1258</v>
      </c>
      <c r="CR115">
        <f t="shared" si="8"/>
        <v>26</v>
      </c>
      <c r="CU115">
        <v>3</v>
      </c>
    </row>
    <row r="116" spans="1:99" customFormat="1" hidden="1">
      <c r="A116" t="s">
        <v>111</v>
      </c>
      <c r="B116" t="s">
        <v>18668</v>
      </c>
      <c r="C116">
        <v>514787</v>
      </c>
      <c r="D116" s="1">
        <v>45591</v>
      </c>
      <c r="E116" t="s">
        <v>20368</v>
      </c>
      <c r="F116" t="s">
        <v>18669</v>
      </c>
      <c r="G116" t="s">
        <v>18670</v>
      </c>
      <c r="H116" s="34" t="s">
        <v>18671</v>
      </c>
      <c r="I116" t="s">
        <v>18672</v>
      </c>
      <c r="J116">
        <v>5534998780675</v>
      </c>
      <c r="K116" t="s">
        <v>8</v>
      </c>
      <c r="L116" t="s">
        <v>3172</v>
      </c>
      <c r="M116">
        <v>5163913309749</v>
      </c>
      <c r="N116" t="s">
        <v>112</v>
      </c>
      <c r="O116" t="s">
        <v>18673</v>
      </c>
      <c r="P116" t="s">
        <v>18674</v>
      </c>
      <c r="Q116">
        <v>56</v>
      </c>
      <c r="R116" t="s">
        <v>1412</v>
      </c>
      <c r="S116" t="s">
        <v>18675</v>
      </c>
      <c r="U116" t="s">
        <v>18676</v>
      </c>
      <c r="V116" t="s">
        <v>779</v>
      </c>
      <c r="W116" t="s">
        <v>780</v>
      </c>
      <c r="X116" t="s">
        <v>18543</v>
      </c>
      <c r="Y116" t="s">
        <v>1312</v>
      </c>
      <c r="Z116" t="s">
        <v>1258</v>
      </c>
      <c r="AA116" t="s">
        <v>19465</v>
      </c>
      <c r="AB116" t="s">
        <v>844</v>
      </c>
      <c r="AC116" t="s">
        <v>791</v>
      </c>
      <c r="AD116" t="s">
        <v>1888</v>
      </c>
      <c r="AF116" t="s">
        <v>125</v>
      </c>
      <c r="AG116">
        <v>5</v>
      </c>
      <c r="AH116">
        <v>119.3</v>
      </c>
      <c r="AI116">
        <v>4</v>
      </c>
      <c r="AJ116">
        <v>1110</v>
      </c>
      <c r="AK116" t="s">
        <v>788</v>
      </c>
      <c r="AL116">
        <v>1112</v>
      </c>
      <c r="AM116" t="s">
        <v>1252</v>
      </c>
      <c r="AN116">
        <v>21.9</v>
      </c>
      <c r="AO116" s="72">
        <v>7.66</v>
      </c>
      <c r="AP116" t="s">
        <v>16343</v>
      </c>
      <c r="AQ116" t="s">
        <v>1254</v>
      </c>
      <c r="AV116" t="s">
        <v>18678</v>
      </c>
      <c r="AW116">
        <v>0</v>
      </c>
      <c r="AX116" t="s">
        <v>18677</v>
      </c>
      <c r="AY116" t="s">
        <v>18679</v>
      </c>
      <c r="AZ116" t="s">
        <v>15119</v>
      </c>
      <c r="BC116" t="s">
        <v>19474</v>
      </c>
      <c r="BD116" t="s">
        <v>114</v>
      </c>
      <c r="BF116" t="s">
        <v>115</v>
      </c>
      <c r="BG116" t="s">
        <v>116</v>
      </c>
      <c r="BM116" t="s">
        <v>117</v>
      </c>
      <c r="BN116">
        <v>657989</v>
      </c>
      <c r="BO116">
        <v>3444240698</v>
      </c>
      <c r="BP116">
        <v>3444240698</v>
      </c>
      <c r="BQ116">
        <v>516292</v>
      </c>
      <c r="BR116">
        <v>9689</v>
      </c>
      <c r="BX116" t="s">
        <v>18680</v>
      </c>
      <c r="CA116" t="s">
        <v>18681</v>
      </c>
      <c r="CB116" t="s">
        <v>18682</v>
      </c>
      <c r="CD116">
        <v>1</v>
      </c>
      <c r="CF116" t="s">
        <v>118</v>
      </c>
      <c r="CG116">
        <v>0</v>
      </c>
      <c r="CH116" t="s">
        <v>119</v>
      </c>
      <c r="CI116" t="s">
        <v>119</v>
      </c>
      <c r="CJ116" t="s">
        <v>120</v>
      </c>
      <c r="CL116" s="34" t="s">
        <v>19475</v>
      </c>
      <c r="CM116" t="s">
        <v>121</v>
      </c>
      <c r="CN116" s="34" t="s">
        <v>19475</v>
      </c>
      <c r="CP116" t="s">
        <v>1258</v>
      </c>
      <c r="CR116">
        <f t="shared" si="8"/>
        <v>26</v>
      </c>
      <c r="CU116">
        <v>3</v>
      </c>
    </row>
    <row r="117" spans="1:99" customFormat="1" hidden="1">
      <c r="A117" t="s">
        <v>111</v>
      </c>
      <c r="B117" t="s">
        <v>18668</v>
      </c>
      <c r="C117">
        <v>514787</v>
      </c>
      <c r="D117" s="1">
        <v>45591</v>
      </c>
      <c r="E117" t="s">
        <v>20368</v>
      </c>
      <c r="F117" t="s">
        <v>18669</v>
      </c>
      <c r="G117" t="s">
        <v>18670</v>
      </c>
      <c r="H117" s="34" t="s">
        <v>18671</v>
      </c>
      <c r="I117" t="s">
        <v>18672</v>
      </c>
      <c r="J117">
        <v>5534998780675</v>
      </c>
      <c r="K117" t="s">
        <v>8</v>
      </c>
      <c r="L117" t="s">
        <v>3172</v>
      </c>
      <c r="M117">
        <v>5163913309749</v>
      </c>
      <c r="N117" t="s">
        <v>112</v>
      </c>
      <c r="O117" t="s">
        <v>18673</v>
      </c>
      <c r="P117" t="s">
        <v>18674</v>
      </c>
      <c r="Q117">
        <v>56</v>
      </c>
      <c r="R117" t="s">
        <v>1412</v>
      </c>
      <c r="S117" t="s">
        <v>18675</v>
      </c>
      <c r="U117" t="s">
        <v>18676</v>
      </c>
      <c r="V117" t="s">
        <v>779</v>
      </c>
      <c r="W117" t="s">
        <v>780</v>
      </c>
      <c r="X117" t="s">
        <v>18543</v>
      </c>
      <c r="Y117" t="s">
        <v>1312</v>
      </c>
      <c r="Z117" t="s">
        <v>1258</v>
      </c>
      <c r="AA117" t="s">
        <v>19465</v>
      </c>
      <c r="AB117" t="s">
        <v>844</v>
      </c>
      <c r="AC117" t="s">
        <v>791</v>
      </c>
      <c r="AD117" t="s">
        <v>1888</v>
      </c>
      <c r="AF117" t="s">
        <v>125</v>
      </c>
      <c r="AG117">
        <v>5</v>
      </c>
      <c r="AH117">
        <v>119.3</v>
      </c>
      <c r="AI117">
        <v>2</v>
      </c>
      <c r="AJ117">
        <v>1006</v>
      </c>
      <c r="AK117" t="s">
        <v>788</v>
      </c>
      <c r="AL117">
        <v>1111</v>
      </c>
      <c r="AM117" t="s">
        <v>789</v>
      </c>
      <c r="AN117">
        <v>21.9</v>
      </c>
      <c r="AO117" s="72">
        <v>7.66</v>
      </c>
      <c r="AP117" t="s">
        <v>15064</v>
      </c>
      <c r="AQ117" t="s">
        <v>790</v>
      </c>
      <c r="AV117" t="s">
        <v>935</v>
      </c>
      <c r="AW117">
        <v>0</v>
      </c>
      <c r="AX117" t="s">
        <v>18677</v>
      </c>
      <c r="AY117" t="s">
        <v>18679</v>
      </c>
      <c r="AZ117" t="s">
        <v>15119</v>
      </c>
      <c r="BC117" t="s">
        <v>19474</v>
      </c>
      <c r="BD117" t="s">
        <v>114</v>
      </c>
      <c r="BF117" t="s">
        <v>115</v>
      </c>
      <c r="BG117" t="s">
        <v>116</v>
      </c>
      <c r="BM117" t="s">
        <v>117</v>
      </c>
      <c r="BN117">
        <v>657989</v>
      </c>
      <c r="BO117">
        <v>3444240698</v>
      </c>
      <c r="BP117">
        <v>3444240698</v>
      </c>
      <c r="BQ117">
        <v>516292</v>
      </c>
      <c r="BR117">
        <v>9689</v>
      </c>
      <c r="BX117" t="s">
        <v>18680</v>
      </c>
      <c r="CA117" t="s">
        <v>18681</v>
      </c>
      <c r="CB117" t="s">
        <v>18682</v>
      </c>
      <c r="CD117">
        <v>1</v>
      </c>
      <c r="CF117" t="s">
        <v>118</v>
      </c>
      <c r="CG117">
        <v>0</v>
      </c>
      <c r="CH117" t="s">
        <v>119</v>
      </c>
      <c r="CI117" t="s">
        <v>119</v>
      </c>
      <c r="CJ117" t="s">
        <v>120</v>
      </c>
      <c r="CL117" s="34" t="s">
        <v>19475</v>
      </c>
      <c r="CM117" t="s">
        <v>121</v>
      </c>
      <c r="CN117" s="34" t="s">
        <v>19475</v>
      </c>
      <c r="CP117" t="s">
        <v>1258</v>
      </c>
      <c r="CR117">
        <f t="shared" si="8"/>
        <v>26</v>
      </c>
      <c r="CU117">
        <v>3</v>
      </c>
    </row>
    <row r="118" spans="1:99" customFormat="1" hidden="1">
      <c r="A118" t="s">
        <v>111</v>
      </c>
      <c r="B118" t="s">
        <v>18668</v>
      </c>
      <c r="C118">
        <v>514787</v>
      </c>
      <c r="D118" s="1">
        <v>45591</v>
      </c>
      <c r="E118" t="s">
        <v>20368</v>
      </c>
      <c r="F118" t="s">
        <v>18669</v>
      </c>
      <c r="G118" t="s">
        <v>18670</v>
      </c>
      <c r="H118" s="34" t="s">
        <v>18671</v>
      </c>
      <c r="I118" t="s">
        <v>18672</v>
      </c>
      <c r="J118">
        <v>5534998780675</v>
      </c>
      <c r="K118" t="s">
        <v>8</v>
      </c>
      <c r="L118" t="s">
        <v>3172</v>
      </c>
      <c r="M118">
        <v>5163913309749</v>
      </c>
      <c r="N118" t="s">
        <v>112</v>
      </c>
      <c r="O118" t="s">
        <v>18673</v>
      </c>
      <c r="P118" t="s">
        <v>18674</v>
      </c>
      <c r="Q118">
        <v>56</v>
      </c>
      <c r="R118" t="s">
        <v>1412</v>
      </c>
      <c r="S118" t="s">
        <v>18675</v>
      </c>
      <c r="U118" t="s">
        <v>18676</v>
      </c>
      <c r="V118" t="s">
        <v>779</v>
      </c>
      <c r="W118" t="s">
        <v>780</v>
      </c>
      <c r="X118" t="s">
        <v>18543</v>
      </c>
      <c r="Y118" t="s">
        <v>1312</v>
      </c>
      <c r="Z118" t="s">
        <v>1258</v>
      </c>
      <c r="AA118" t="s">
        <v>19465</v>
      </c>
      <c r="AB118" t="s">
        <v>844</v>
      </c>
      <c r="AC118" t="s">
        <v>791</v>
      </c>
      <c r="AD118" t="s">
        <v>1888</v>
      </c>
      <c r="AF118" t="s">
        <v>125</v>
      </c>
      <c r="AG118">
        <v>5</v>
      </c>
      <c r="AH118">
        <v>119.3</v>
      </c>
      <c r="AI118">
        <v>3</v>
      </c>
      <c r="AJ118">
        <v>2201</v>
      </c>
      <c r="AK118" t="s">
        <v>1471</v>
      </c>
      <c r="AL118">
        <v>2201</v>
      </c>
      <c r="AM118" t="s">
        <v>1472</v>
      </c>
      <c r="AN118">
        <v>49.9</v>
      </c>
      <c r="AO118" s="72">
        <v>17.46</v>
      </c>
      <c r="AP118" t="s">
        <v>18683</v>
      </c>
      <c r="AQ118" t="s">
        <v>1473</v>
      </c>
      <c r="AV118" t="s">
        <v>17903</v>
      </c>
      <c r="AW118">
        <v>0</v>
      </c>
      <c r="AX118" t="s">
        <v>18677</v>
      </c>
      <c r="AY118" t="s">
        <v>18679</v>
      </c>
      <c r="AZ118" t="s">
        <v>15119</v>
      </c>
      <c r="BC118" t="s">
        <v>19474</v>
      </c>
      <c r="BD118" t="s">
        <v>114</v>
      </c>
      <c r="BF118" t="s">
        <v>115</v>
      </c>
      <c r="BG118" t="s">
        <v>116</v>
      </c>
      <c r="BM118" t="s">
        <v>117</v>
      </c>
      <c r="BN118">
        <v>657989</v>
      </c>
      <c r="BO118">
        <v>3444240698</v>
      </c>
      <c r="BP118">
        <v>3444240698</v>
      </c>
      <c r="BQ118">
        <v>516292</v>
      </c>
      <c r="BR118">
        <v>9689</v>
      </c>
      <c r="BX118" t="s">
        <v>18680</v>
      </c>
      <c r="CA118" t="s">
        <v>18681</v>
      </c>
      <c r="CB118" t="s">
        <v>18682</v>
      </c>
      <c r="CD118">
        <v>1</v>
      </c>
      <c r="CF118" t="s">
        <v>118</v>
      </c>
      <c r="CG118">
        <v>0</v>
      </c>
      <c r="CH118" t="s">
        <v>119</v>
      </c>
      <c r="CI118" t="s">
        <v>119</v>
      </c>
      <c r="CJ118" t="s">
        <v>120</v>
      </c>
      <c r="CL118" s="34" t="s">
        <v>19475</v>
      </c>
      <c r="CM118" t="s">
        <v>121</v>
      </c>
      <c r="CN118" s="34" t="s">
        <v>19475</v>
      </c>
      <c r="CP118" t="s">
        <v>1258</v>
      </c>
      <c r="CR118">
        <f t="shared" si="8"/>
        <v>26</v>
      </c>
      <c r="CU118">
        <v>3</v>
      </c>
    </row>
    <row r="119" spans="1:99" customFormat="1" hidden="1">
      <c r="A119" t="s">
        <v>111</v>
      </c>
      <c r="B119" t="s">
        <v>18668</v>
      </c>
      <c r="C119">
        <v>514787</v>
      </c>
      <c r="D119" s="1">
        <v>45591</v>
      </c>
      <c r="E119" t="s">
        <v>20368</v>
      </c>
      <c r="F119" t="s">
        <v>18669</v>
      </c>
      <c r="G119" t="s">
        <v>18670</v>
      </c>
      <c r="H119" s="34" t="s">
        <v>18671</v>
      </c>
      <c r="I119" t="s">
        <v>18672</v>
      </c>
      <c r="J119">
        <v>5534998780675</v>
      </c>
      <c r="K119" t="s">
        <v>8</v>
      </c>
      <c r="L119" t="s">
        <v>3172</v>
      </c>
      <c r="M119">
        <v>5163913309749</v>
      </c>
      <c r="N119" t="s">
        <v>112</v>
      </c>
      <c r="O119" t="s">
        <v>18673</v>
      </c>
      <c r="P119" t="s">
        <v>18674</v>
      </c>
      <c r="Q119">
        <v>56</v>
      </c>
      <c r="R119" t="s">
        <v>1412</v>
      </c>
      <c r="S119" t="s">
        <v>18675</v>
      </c>
      <c r="U119" t="s">
        <v>18676</v>
      </c>
      <c r="V119" t="s">
        <v>779</v>
      </c>
      <c r="W119" t="s">
        <v>780</v>
      </c>
      <c r="X119" t="s">
        <v>18543</v>
      </c>
      <c r="Y119" t="s">
        <v>1312</v>
      </c>
      <c r="Z119" t="s">
        <v>1258</v>
      </c>
      <c r="AA119" t="s">
        <v>19465</v>
      </c>
      <c r="AB119" t="s">
        <v>844</v>
      </c>
      <c r="AC119" t="s">
        <v>791</v>
      </c>
      <c r="AD119" t="s">
        <v>1888</v>
      </c>
      <c r="AF119" t="s">
        <v>125</v>
      </c>
      <c r="AG119">
        <v>5</v>
      </c>
      <c r="AH119">
        <v>119.3</v>
      </c>
      <c r="AI119">
        <v>1</v>
      </c>
      <c r="AJ119">
        <v>2103</v>
      </c>
      <c r="AK119" t="s">
        <v>2344</v>
      </c>
      <c r="AL119">
        <v>2103</v>
      </c>
      <c r="AM119" t="s">
        <v>2345</v>
      </c>
      <c r="AN119">
        <v>59.9</v>
      </c>
      <c r="AO119" s="72">
        <v>20.96</v>
      </c>
      <c r="AP119" t="s">
        <v>15763</v>
      </c>
      <c r="AQ119" t="s">
        <v>2346</v>
      </c>
      <c r="AV119" t="s">
        <v>15869</v>
      </c>
      <c r="AW119">
        <v>0</v>
      </c>
      <c r="AX119" t="s">
        <v>18677</v>
      </c>
      <c r="AY119" t="s">
        <v>18679</v>
      </c>
      <c r="AZ119" t="s">
        <v>15119</v>
      </c>
      <c r="BC119" t="s">
        <v>19474</v>
      </c>
      <c r="BD119" t="s">
        <v>114</v>
      </c>
      <c r="BF119" t="s">
        <v>115</v>
      </c>
      <c r="BG119" t="s">
        <v>116</v>
      </c>
      <c r="BM119" t="s">
        <v>117</v>
      </c>
      <c r="BN119">
        <v>657989</v>
      </c>
      <c r="BO119">
        <v>3444240698</v>
      </c>
      <c r="BP119">
        <v>3444240698</v>
      </c>
      <c r="BQ119">
        <v>516292</v>
      </c>
      <c r="BR119">
        <v>9689</v>
      </c>
      <c r="BX119" t="s">
        <v>18680</v>
      </c>
      <c r="CA119" t="s">
        <v>18681</v>
      </c>
      <c r="CB119" t="s">
        <v>18682</v>
      </c>
      <c r="CD119">
        <v>1</v>
      </c>
      <c r="CF119" t="s">
        <v>118</v>
      </c>
      <c r="CG119">
        <v>0</v>
      </c>
      <c r="CH119" t="s">
        <v>119</v>
      </c>
      <c r="CI119" t="s">
        <v>119</v>
      </c>
      <c r="CJ119" t="s">
        <v>120</v>
      </c>
      <c r="CL119" s="34" t="s">
        <v>19475</v>
      </c>
      <c r="CM119" t="s">
        <v>121</v>
      </c>
      <c r="CN119" s="34" t="s">
        <v>19475</v>
      </c>
      <c r="CP119" t="s">
        <v>1258</v>
      </c>
      <c r="CR119">
        <f t="shared" si="8"/>
        <v>26</v>
      </c>
      <c r="CU119">
        <v>3</v>
      </c>
    </row>
    <row r="120" spans="1:99" customFormat="1" hidden="1">
      <c r="A120" t="s">
        <v>111</v>
      </c>
      <c r="B120" t="s">
        <v>18687</v>
      </c>
      <c r="C120">
        <v>514785</v>
      </c>
      <c r="D120" s="1">
        <v>45591</v>
      </c>
      <c r="E120" t="s">
        <v>20369</v>
      </c>
      <c r="F120" t="s">
        <v>7274</v>
      </c>
      <c r="G120" t="s">
        <v>18688</v>
      </c>
      <c r="H120">
        <v>15264506825</v>
      </c>
      <c r="I120" t="s">
        <v>18689</v>
      </c>
      <c r="J120">
        <v>5511980500546</v>
      </c>
      <c r="K120" t="s">
        <v>2</v>
      </c>
      <c r="L120" t="s">
        <v>127</v>
      </c>
      <c r="M120">
        <v>5189850841203</v>
      </c>
      <c r="N120" t="s">
        <v>112</v>
      </c>
      <c r="O120" t="s">
        <v>18690</v>
      </c>
      <c r="P120" t="s">
        <v>18691</v>
      </c>
      <c r="Q120">
        <v>65</v>
      </c>
      <c r="R120" t="s">
        <v>10585</v>
      </c>
      <c r="S120" t="s">
        <v>18692</v>
      </c>
      <c r="U120" t="s">
        <v>18693</v>
      </c>
      <c r="V120" t="s">
        <v>122</v>
      </c>
      <c r="W120" t="s">
        <v>123</v>
      </c>
      <c r="X120" t="s">
        <v>15383</v>
      </c>
      <c r="Y120" t="s">
        <v>129</v>
      </c>
      <c r="Z120" t="s">
        <v>1258</v>
      </c>
      <c r="AA120" t="s">
        <v>19476</v>
      </c>
      <c r="AB120" t="s">
        <v>844</v>
      </c>
      <c r="AC120" t="s">
        <v>791</v>
      </c>
      <c r="AD120" t="s">
        <v>883</v>
      </c>
      <c r="AE120" t="s">
        <v>1889</v>
      </c>
      <c r="AF120" t="s">
        <v>113</v>
      </c>
      <c r="AG120">
        <v>1</v>
      </c>
      <c r="AH120">
        <v>70.010000000000005</v>
      </c>
      <c r="AI120">
        <v>4</v>
      </c>
      <c r="AJ120">
        <v>1110</v>
      </c>
      <c r="AK120" t="s">
        <v>788</v>
      </c>
      <c r="AL120">
        <v>1112</v>
      </c>
      <c r="AM120" t="s">
        <v>1252</v>
      </c>
      <c r="AN120">
        <v>21.9</v>
      </c>
      <c r="AO120" s="72">
        <v>6.2</v>
      </c>
      <c r="AP120" t="s">
        <v>18695</v>
      </c>
      <c r="AQ120" t="s">
        <v>1254</v>
      </c>
      <c r="AV120" t="s">
        <v>18696</v>
      </c>
      <c r="AW120" t="s">
        <v>18696</v>
      </c>
      <c r="AX120" t="s">
        <v>18694</v>
      </c>
      <c r="AY120" t="s">
        <v>18697</v>
      </c>
      <c r="AZ120" t="s">
        <v>15484</v>
      </c>
      <c r="BC120" s="34" t="s">
        <v>19477</v>
      </c>
      <c r="BD120" t="s">
        <v>114</v>
      </c>
      <c r="BF120" t="s">
        <v>115</v>
      </c>
      <c r="BG120" t="s">
        <v>116</v>
      </c>
      <c r="BM120" t="s">
        <v>117</v>
      </c>
      <c r="BO120">
        <v>3442732264</v>
      </c>
      <c r="BX120" t="s">
        <v>18698</v>
      </c>
      <c r="CA120" t="s">
        <v>18699</v>
      </c>
      <c r="CB120" t="s">
        <v>18700</v>
      </c>
      <c r="CD120">
        <v>1</v>
      </c>
      <c r="CF120" t="s">
        <v>118</v>
      </c>
      <c r="CG120">
        <v>0</v>
      </c>
      <c r="CH120" t="s">
        <v>119</v>
      </c>
      <c r="CI120" t="s">
        <v>119</v>
      </c>
      <c r="CJ120" t="s">
        <v>120</v>
      </c>
      <c r="CL120" s="34" t="s">
        <v>19478</v>
      </c>
      <c r="CM120" t="s">
        <v>121</v>
      </c>
      <c r="CN120" s="34" t="s">
        <v>19478</v>
      </c>
      <c r="CP120" t="s">
        <v>1258</v>
      </c>
      <c r="CR120">
        <f t="shared" si="8"/>
        <v>26</v>
      </c>
      <c r="CU120">
        <v>3</v>
      </c>
    </row>
    <row r="121" spans="1:99" customFormat="1" hidden="1">
      <c r="A121" t="s">
        <v>111</v>
      </c>
      <c r="B121" t="s">
        <v>18687</v>
      </c>
      <c r="C121">
        <v>514785</v>
      </c>
      <c r="D121" s="1">
        <v>45591</v>
      </c>
      <c r="E121" t="s">
        <v>20369</v>
      </c>
      <c r="F121" t="s">
        <v>7274</v>
      </c>
      <c r="G121" t="s">
        <v>18688</v>
      </c>
      <c r="H121">
        <v>15264506825</v>
      </c>
      <c r="I121" t="s">
        <v>18689</v>
      </c>
      <c r="J121">
        <v>5511980500546</v>
      </c>
      <c r="K121" t="s">
        <v>2</v>
      </c>
      <c r="L121" t="s">
        <v>127</v>
      </c>
      <c r="M121">
        <v>5189850841203</v>
      </c>
      <c r="N121" t="s">
        <v>112</v>
      </c>
      <c r="O121" t="s">
        <v>18690</v>
      </c>
      <c r="P121" t="s">
        <v>18691</v>
      </c>
      <c r="Q121">
        <v>65</v>
      </c>
      <c r="R121" t="s">
        <v>10585</v>
      </c>
      <c r="S121" t="s">
        <v>18692</v>
      </c>
      <c r="U121" t="s">
        <v>18693</v>
      </c>
      <c r="V121" t="s">
        <v>122</v>
      </c>
      <c r="W121" t="s">
        <v>123</v>
      </c>
      <c r="X121" t="s">
        <v>15383</v>
      </c>
      <c r="Y121" t="s">
        <v>129</v>
      </c>
      <c r="Z121" t="s">
        <v>1258</v>
      </c>
      <c r="AA121" t="s">
        <v>19476</v>
      </c>
      <c r="AB121" t="s">
        <v>844</v>
      </c>
      <c r="AC121" t="s">
        <v>791</v>
      </c>
      <c r="AD121" t="s">
        <v>883</v>
      </c>
      <c r="AE121" t="s">
        <v>1889</v>
      </c>
      <c r="AF121" t="s">
        <v>113</v>
      </c>
      <c r="AG121">
        <v>1</v>
      </c>
      <c r="AH121">
        <v>70.010000000000005</v>
      </c>
      <c r="AI121">
        <v>2</v>
      </c>
      <c r="AJ121">
        <v>1006</v>
      </c>
      <c r="AK121" t="s">
        <v>788</v>
      </c>
      <c r="AL121">
        <v>1111</v>
      </c>
      <c r="AM121" t="s">
        <v>789</v>
      </c>
      <c r="AN121">
        <v>21.9</v>
      </c>
      <c r="AO121" s="72">
        <v>6.2</v>
      </c>
      <c r="AP121" t="s">
        <v>16185</v>
      </c>
      <c r="AQ121" t="s">
        <v>790</v>
      </c>
      <c r="AV121" t="s">
        <v>18701</v>
      </c>
      <c r="AW121" t="s">
        <v>18701</v>
      </c>
      <c r="AX121" t="s">
        <v>18694</v>
      </c>
      <c r="AY121" t="s">
        <v>18697</v>
      </c>
      <c r="AZ121" t="s">
        <v>15484</v>
      </c>
      <c r="BC121" s="34" t="s">
        <v>19477</v>
      </c>
      <c r="BD121" t="s">
        <v>114</v>
      </c>
      <c r="BF121" t="s">
        <v>115</v>
      </c>
      <c r="BG121" t="s">
        <v>116</v>
      </c>
      <c r="BM121" t="s">
        <v>117</v>
      </c>
      <c r="BO121">
        <v>3442732264</v>
      </c>
      <c r="BX121" t="s">
        <v>18698</v>
      </c>
      <c r="CA121" t="s">
        <v>18699</v>
      </c>
      <c r="CB121" t="s">
        <v>18700</v>
      </c>
      <c r="CD121">
        <v>1</v>
      </c>
      <c r="CF121" t="s">
        <v>118</v>
      </c>
      <c r="CG121">
        <v>0</v>
      </c>
      <c r="CH121" t="s">
        <v>119</v>
      </c>
      <c r="CI121" t="s">
        <v>119</v>
      </c>
      <c r="CJ121" t="s">
        <v>120</v>
      </c>
      <c r="CL121" s="34" t="s">
        <v>19478</v>
      </c>
      <c r="CM121" t="s">
        <v>121</v>
      </c>
      <c r="CN121" s="34" t="s">
        <v>19478</v>
      </c>
      <c r="CP121" t="s">
        <v>1258</v>
      </c>
      <c r="CR121">
        <f t="shared" si="8"/>
        <v>26</v>
      </c>
      <c r="CU121">
        <v>3</v>
      </c>
    </row>
    <row r="122" spans="1:99" customFormat="1" hidden="1">
      <c r="A122" t="s">
        <v>111</v>
      </c>
      <c r="B122" t="s">
        <v>18687</v>
      </c>
      <c r="C122">
        <v>514785</v>
      </c>
      <c r="D122" s="1">
        <v>45591</v>
      </c>
      <c r="E122" t="s">
        <v>20369</v>
      </c>
      <c r="F122" t="s">
        <v>7274</v>
      </c>
      <c r="G122" t="s">
        <v>18688</v>
      </c>
      <c r="H122">
        <v>15264506825</v>
      </c>
      <c r="I122" t="s">
        <v>18689</v>
      </c>
      <c r="J122">
        <v>5511980500546</v>
      </c>
      <c r="K122" t="s">
        <v>2</v>
      </c>
      <c r="L122" t="s">
        <v>127</v>
      </c>
      <c r="M122">
        <v>5189850841203</v>
      </c>
      <c r="N122" t="s">
        <v>112</v>
      </c>
      <c r="O122" t="s">
        <v>18690</v>
      </c>
      <c r="P122" t="s">
        <v>18691</v>
      </c>
      <c r="Q122">
        <v>65</v>
      </c>
      <c r="R122" t="s">
        <v>10585</v>
      </c>
      <c r="S122" t="s">
        <v>18692</v>
      </c>
      <c r="U122" t="s">
        <v>18693</v>
      </c>
      <c r="V122" t="s">
        <v>122</v>
      </c>
      <c r="W122" t="s">
        <v>123</v>
      </c>
      <c r="X122" t="s">
        <v>15383</v>
      </c>
      <c r="Y122" t="s">
        <v>129</v>
      </c>
      <c r="Z122" t="s">
        <v>1258</v>
      </c>
      <c r="AA122" t="s">
        <v>19476</v>
      </c>
      <c r="AB122" t="s">
        <v>844</v>
      </c>
      <c r="AC122" t="s">
        <v>791</v>
      </c>
      <c r="AD122" t="s">
        <v>883</v>
      </c>
      <c r="AE122" t="s">
        <v>1889</v>
      </c>
      <c r="AF122" t="s">
        <v>113</v>
      </c>
      <c r="AG122">
        <v>1</v>
      </c>
      <c r="AH122">
        <v>70.010000000000005</v>
      </c>
      <c r="AI122">
        <v>2</v>
      </c>
      <c r="AJ122">
        <v>1111</v>
      </c>
      <c r="AK122" t="s">
        <v>788</v>
      </c>
      <c r="AL122">
        <v>1110</v>
      </c>
      <c r="AM122" t="s">
        <v>1256</v>
      </c>
      <c r="AN122">
        <v>21.9</v>
      </c>
      <c r="AO122" s="72">
        <v>6.2</v>
      </c>
      <c r="AP122" t="s">
        <v>16185</v>
      </c>
      <c r="AQ122" t="s">
        <v>1257</v>
      </c>
      <c r="AV122" t="s">
        <v>18701</v>
      </c>
      <c r="AW122" t="s">
        <v>18701</v>
      </c>
      <c r="AX122" t="s">
        <v>18694</v>
      </c>
      <c r="AY122" t="s">
        <v>18697</v>
      </c>
      <c r="AZ122" t="s">
        <v>15484</v>
      </c>
      <c r="BC122" s="34" t="s">
        <v>19477</v>
      </c>
      <c r="BD122" t="s">
        <v>114</v>
      </c>
      <c r="BF122" t="s">
        <v>115</v>
      </c>
      <c r="BG122" t="s">
        <v>116</v>
      </c>
      <c r="BM122" t="s">
        <v>117</v>
      </c>
      <c r="BO122">
        <v>3442732264</v>
      </c>
      <c r="BX122" t="s">
        <v>18698</v>
      </c>
      <c r="CA122" t="s">
        <v>18699</v>
      </c>
      <c r="CB122" t="s">
        <v>18700</v>
      </c>
      <c r="CD122">
        <v>1</v>
      </c>
      <c r="CF122" t="s">
        <v>118</v>
      </c>
      <c r="CG122">
        <v>0</v>
      </c>
      <c r="CH122" t="s">
        <v>119</v>
      </c>
      <c r="CI122" t="s">
        <v>119</v>
      </c>
      <c r="CJ122" t="s">
        <v>120</v>
      </c>
      <c r="CL122" s="34" t="s">
        <v>19478</v>
      </c>
      <c r="CM122" t="s">
        <v>121</v>
      </c>
      <c r="CN122" s="34" t="s">
        <v>19478</v>
      </c>
      <c r="CP122" t="s">
        <v>1258</v>
      </c>
      <c r="CR122">
        <f t="shared" si="8"/>
        <v>26</v>
      </c>
      <c r="CU122">
        <v>3</v>
      </c>
    </row>
    <row r="123" spans="1:99" customFormat="1" hidden="1">
      <c r="A123" t="s">
        <v>111</v>
      </c>
      <c r="B123" t="s">
        <v>18705</v>
      </c>
      <c r="C123">
        <v>514783</v>
      </c>
      <c r="D123" s="1">
        <v>45591</v>
      </c>
      <c r="E123" t="s">
        <v>20370</v>
      </c>
      <c r="F123" t="s">
        <v>18706</v>
      </c>
      <c r="G123" t="s">
        <v>18707</v>
      </c>
      <c r="H123">
        <v>72511486172</v>
      </c>
      <c r="I123" t="s">
        <v>18708</v>
      </c>
      <c r="J123">
        <v>5561974038037</v>
      </c>
      <c r="K123" t="s">
        <v>126</v>
      </c>
      <c r="L123" t="s">
        <v>136</v>
      </c>
      <c r="M123">
        <v>5189842471476</v>
      </c>
      <c r="N123" t="s">
        <v>112</v>
      </c>
      <c r="O123" t="s">
        <v>18709</v>
      </c>
      <c r="P123" t="s">
        <v>18710</v>
      </c>
      <c r="Q123">
        <v>56</v>
      </c>
      <c r="R123" t="s">
        <v>18711</v>
      </c>
      <c r="S123" t="s">
        <v>12506</v>
      </c>
      <c r="U123" t="s">
        <v>18712</v>
      </c>
      <c r="V123" t="s">
        <v>779</v>
      </c>
      <c r="W123" t="s">
        <v>780</v>
      </c>
      <c r="X123" t="s">
        <v>16128</v>
      </c>
      <c r="Y123" t="s">
        <v>787</v>
      </c>
      <c r="Z123" t="s">
        <v>1258</v>
      </c>
      <c r="AA123" t="s">
        <v>19479</v>
      </c>
      <c r="AB123" t="s">
        <v>844</v>
      </c>
      <c r="AC123" t="s">
        <v>791</v>
      </c>
      <c r="AD123" t="s">
        <v>883</v>
      </c>
      <c r="AE123" t="s">
        <v>1889</v>
      </c>
      <c r="AF123" t="s">
        <v>113</v>
      </c>
      <c r="AG123">
        <v>1</v>
      </c>
      <c r="AH123">
        <v>119.7</v>
      </c>
      <c r="AI123">
        <v>1</v>
      </c>
      <c r="AJ123">
        <v>2201</v>
      </c>
      <c r="AK123" t="s">
        <v>1471</v>
      </c>
      <c r="AL123">
        <v>2201</v>
      </c>
      <c r="AM123" t="s">
        <v>1472</v>
      </c>
      <c r="AN123">
        <v>49.9</v>
      </c>
      <c r="AO123" s="72">
        <v>14.14</v>
      </c>
      <c r="AP123" t="s">
        <v>15482</v>
      </c>
      <c r="AQ123" t="s">
        <v>1473</v>
      </c>
      <c r="AV123" t="s">
        <v>18713</v>
      </c>
      <c r="AW123">
        <v>0</v>
      </c>
      <c r="AX123" t="s">
        <v>3918</v>
      </c>
      <c r="AY123" t="s">
        <v>18714</v>
      </c>
      <c r="AZ123" t="s">
        <v>17145</v>
      </c>
      <c r="BC123" t="s">
        <v>19480</v>
      </c>
      <c r="BD123" t="s">
        <v>114</v>
      </c>
      <c r="BF123" t="s">
        <v>115</v>
      </c>
      <c r="BG123" t="s">
        <v>116</v>
      </c>
      <c r="BM123" t="s">
        <v>117</v>
      </c>
      <c r="BO123">
        <v>3442446864</v>
      </c>
      <c r="BX123" t="s">
        <v>18715</v>
      </c>
      <c r="CA123" t="s">
        <v>18716</v>
      </c>
      <c r="CB123" t="s">
        <v>18717</v>
      </c>
      <c r="CD123">
        <v>1</v>
      </c>
      <c r="CF123" t="s">
        <v>118</v>
      </c>
      <c r="CG123">
        <v>0</v>
      </c>
      <c r="CH123" t="s">
        <v>119</v>
      </c>
      <c r="CI123" t="s">
        <v>119</v>
      </c>
      <c r="CJ123" t="s">
        <v>120</v>
      </c>
      <c r="CL123" s="34" t="s">
        <v>19481</v>
      </c>
      <c r="CM123" t="s">
        <v>121</v>
      </c>
      <c r="CN123" s="34" t="s">
        <v>19481</v>
      </c>
      <c r="CP123" t="s">
        <v>1258</v>
      </c>
      <c r="CR123">
        <f t="shared" si="8"/>
        <v>26</v>
      </c>
      <c r="CU123">
        <v>3</v>
      </c>
    </row>
    <row r="124" spans="1:99" customFormat="1" hidden="1">
      <c r="A124" t="s">
        <v>111</v>
      </c>
      <c r="B124" t="s">
        <v>18705</v>
      </c>
      <c r="C124">
        <v>514783</v>
      </c>
      <c r="D124" s="1">
        <v>45591</v>
      </c>
      <c r="E124" t="s">
        <v>20370</v>
      </c>
      <c r="F124" t="s">
        <v>18706</v>
      </c>
      <c r="G124" t="s">
        <v>18707</v>
      </c>
      <c r="H124">
        <v>72511486172</v>
      </c>
      <c r="I124" t="s">
        <v>18708</v>
      </c>
      <c r="J124">
        <v>5561974038037</v>
      </c>
      <c r="K124" t="s">
        <v>126</v>
      </c>
      <c r="L124" t="s">
        <v>136</v>
      </c>
      <c r="M124">
        <v>5189842471476</v>
      </c>
      <c r="N124" t="s">
        <v>112</v>
      </c>
      <c r="O124" t="s">
        <v>18709</v>
      </c>
      <c r="P124" t="s">
        <v>18710</v>
      </c>
      <c r="Q124">
        <v>56</v>
      </c>
      <c r="R124" t="s">
        <v>18711</v>
      </c>
      <c r="S124" t="s">
        <v>12506</v>
      </c>
      <c r="U124" t="s">
        <v>18712</v>
      </c>
      <c r="V124" t="s">
        <v>779</v>
      </c>
      <c r="W124" t="s">
        <v>780</v>
      </c>
      <c r="X124" t="s">
        <v>16128</v>
      </c>
      <c r="Y124" t="s">
        <v>787</v>
      </c>
      <c r="Z124" t="s">
        <v>1258</v>
      </c>
      <c r="AA124" t="s">
        <v>19479</v>
      </c>
      <c r="AB124" t="s">
        <v>844</v>
      </c>
      <c r="AC124" t="s">
        <v>791</v>
      </c>
      <c r="AD124" t="s">
        <v>883</v>
      </c>
      <c r="AE124" t="s">
        <v>1889</v>
      </c>
      <c r="AF124" t="s">
        <v>113</v>
      </c>
      <c r="AG124">
        <v>1</v>
      </c>
      <c r="AH124">
        <v>119.7</v>
      </c>
      <c r="AI124">
        <v>3</v>
      </c>
      <c r="AJ124">
        <v>1110</v>
      </c>
      <c r="AK124" t="s">
        <v>788</v>
      </c>
      <c r="AL124">
        <v>1112</v>
      </c>
      <c r="AM124" t="s">
        <v>1252</v>
      </c>
      <c r="AN124">
        <v>21.9</v>
      </c>
      <c r="AO124" s="72">
        <v>6.2</v>
      </c>
      <c r="AP124" t="s">
        <v>18718</v>
      </c>
      <c r="AQ124" t="s">
        <v>1254</v>
      </c>
      <c r="AV124" t="s">
        <v>4139</v>
      </c>
      <c r="AW124">
        <v>0</v>
      </c>
      <c r="AX124" t="s">
        <v>3918</v>
      </c>
      <c r="AY124" t="s">
        <v>18714</v>
      </c>
      <c r="AZ124" t="s">
        <v>17145</v>
      </c>
      <c r="BC124" t="s">
        <v>19480</v>
      </c>
      <c r="BD124" t="s">
        <v>114</v>
      </c>
      <c r="BF124" t="s">
        <v>115</v>
      </c>
      <c r="BG124" t="s">
        <v>116</v>
      </c>
      <c r="BM124" t="s">
        <v>117</v>
      </c>
      <c r="BO124">
        <v>3442446864</v>
      </c>
      <c r="BX124" t="s">
        <v>18715</v>
      </c>
      <c r="CA124" t="s">
        <v>18716</v>
      </c>
      <c r="CB124" t="s">
        <v>18717</v>
      </c>
      <c r="CD124">
        <v>1</v>
      </c>
      <c r="CF124" t="s">
        <v>118</v>
      </c>
      <c r="CG124">
        <v>0</v>
      </c>
      <c r="CH124" t="s">
        <v>119</v>
      </c>
      <c r="CI124" t="s">
        <v>119</v>
      </c>
      <c r="CJ124" t="s">
        <v>120</v>
      </c>
      <c r="CL124" s="34" t="s">
        <v>19481</v>
      </c>
      <c r="CM124" t="s">
        <v>121</v>
      </c>
      <c r="CN124" s="34" t="s">
        <v>19481</v>
      </c>
      <c r="CP124" t="s">
        <v>1258</v>
      </c>
      <c r="CR124">
        <f t="shared" si="8"/>
        <v>26</v>
      </c>
      <c r="CU124">
        <v>3</v>
      </c>
    </row>
    <row r="125" spans="1:99" customFormat="1" hidden="1">
      <c r="A125" t="s">
        <v>111</v>
      </c>
      <c r="B125" t="s">
        <v>18705</v>
      </c>
      <c r="C125">
        <v>514783</v>
      </c>
      <c r="D125" s="1">
        <v>45591</v>
      </c>
      <c r="E125" t="s">
        <v>20370</v>
      </c>
      <c r="F125" t="s">
        <v>18706</v>
      </c>
      <c r="G125" t="s">
        <v>18707</v>
      </c>
      <c r="H125">
        <v>72511486172</v>
      </c>
      <c r="I125" t="s">
        <v>18708</v>
      </c>
      <c r="J125">
        <v>5561974038037</v>
      </c>
      <c r="K125" t="s">
        <v>126</v>
      </c>
      <c r="L125" t="s">
        <v>136</v>
      </c>
      <c r="M125">
        <v>5189842471476</v>
      </c>
      <c r="N125" t="s">
        <v>112</v>
      </c>
      <c r="O125" t="s">
        <v>18709</v>
      </c>
      <c r="P125" t="s">
        <v>18710</v>
      </c>
      <c r="Q125">
        <v>56</v>
      </c>
      <c r="R125" t="s">
        <v>18711</v>
      </c>
      <c r="S125" t="s">
        <v>12506</v>
      </c>
      <c r="U125" t="s">
        <v>18712</v>
      </c>
      <c r="V125" t="s">
        <v>779</v>
      </c>
      <c r="W125" t="s">
        <v>780</v>
      </c>
      <c r="X125" t="s">
        <v>16128</v>
      </c>
      <c r="Y125" t="s">
        <v>787</v>
      </c>
      <c r="Z125" t="s">
        <v>1258</v>
      </c>
      <c r="AA125" t="s">
        <v>19479</v>
      </c>
      <c r="AB125" t="s">
        <v>844</v>
      </c>
      <c r="AC125" t="s">
        <v>791</v>
      </c>
      <c r="AD125" t="s">
        <v>883</v>
      </c>
      <c r="AE125" t="s">
        <v>1889</v>
      </c>
      <c r="AF125" t="s">
        <v>113</v>
      </c>
      <c r="AG125">
        <v>1</v>
      </c>
      <c r="AH125">
        <v>119.7</v>
      </c>
      <c r="AI125">
        <v>1</v>
      </c>
      <c r="AJ125">
        <v>1111</v>
      </c>
      <c r="AK125" t="s">
        <v>788</v>
      </c>
      <c r="AL125">
        <v>1110</v>
      </c>
      <c r="AM125" t="s">
        <v>1256</v>
      </c>
      <c r="AN125">
        <v>21.9</v>
      </c>
      <c r="AO125" s="72">
        <v>6.2</v>
      </c>
      <c r="AP125" t="s">
        <v>15570</v>
      </c>
      <c r="AQ125" t="s">
        <v>1257</v>
      </c>
      <c r="AV125" t="s">
        <v>18713</v>
      </c>
      <c r="AW125">
        <v>0</v>
      </c>
      <c r="AX125" t="s">
        <v>3918</v>
      </c>
      <c r="AY125" t="s">
        <v>18714</v>
      </c>
      <c r="AZ125" t="s">
        <v>17145</v>
      </c>
      <c r="BC125" t="s">
        <v>19480</v>
      </c>
      <c r="BD125" t="s">
        <v>114</v>
      </c>
      <c r="BF125" t="s">
        <v>115</v>
      </c>
      <c r="BG125" t="s">
        <v>116</v>
      </c>
      <c r="BM125" t="s">
        <v>117</v>
      </c>
      <c r="BO125">
        <v>3442446864</v>
      </c>
      <c r="BX125" t="s">
        <v>18715</v>
      </c>
      <c r="CA125" t="s">
        <v>18716</v>
      </c>
      <c r="CB125" t="s">
        <v>18717</v>
      </c>
      <c r="CD125">
        <v>1</v>
      </c>
      <c r="CF125" t="s">
        <v>118</v>
      </c>
      <c r="CG125">
        <v>0</v>
      </c>
      <c r="CH125" t="s">
        <v>119</v>
      </c>
      <c r="CI125" t="s">
        <v>119</v>
      </c>
      <c r="CJ125" t="s">
        <v>120</v>
      </c>
      <c r="CL125" s="34" t="s">
        <v>19481</v>
      </c>
      <c r="CM125" t="s">
        <v>121</v>
      </c>
      <c r="CN125" s="34" t="s">
        <v>19481</v>
      </c>
      <c r="CP125" t="s">
        <v>1258</v>
      </c>
      <c r="CR125">
        <f t="shared" si="8"/>
        <v>26</v>
      </c>
      <c r="CU125">
        <v>3</v>
      </c>
    </row>
    <row r="126" spans="1:99" customFormat="1" hidden="1">
      <c r="A126" t="s">
        <v>111</v>
      </c>
      <c r="B126" t="s">
        <v>18705</v>
      </c>
      <c r="C126">
        <v>514783</v>
      </c>
      <c r="D126" s="1">
        <v>45591</v>
      </c>
      <c r="E126" t="s">
        <v>20370</v>
      </c>
      <c r="F126" t="s">
        <v>18706</v>
      </c>
      <c r="G126" t="s">
        <v>18707</v>
      </c>
      <c r="H126">
        <v>72511486172</v>
      </c>
      <c r="I126" t="s">
        <v>18708</v>
      </c>
      <c r="J126">
        <v>5561974038037</v>
      </c>
      <c r="K126" t="s">
        <v>126</v>
      </c>
      <c r="L126" t="s">
        <v>136</v>
      </c>
      <c r="M126">
        <v>5189842471476</v>
      </c>
      <c r="N126" t="s">
        <v>112</v>
      </c>
      <c r="O126" t="s">
        <v>18709</v>
      </c>
      <c r="P126" t="s">
        <v>18710</v>
      </c>
      <c r="Q126">
        <v>56</v>
      </c>
      <c r="R126" t="s">
        <v>18711</v>
      </c>
      <c r="S126" t="s">
        <v>12506</v>
      </c>
      <c r="U126" t="s">
        <v>18712</v>
      </c>
      <c r="V126" t="s">
        <v>779</v>
      </c>
      <c r="W126" t="s">
        <v>780</v>
      </c>
      <c r="X126" t="s">
        <v>16128</v>
      </c>
      <c r="Y126" t="s">
        <v>787</v>
      </c>
      <c r="Z126" t="s">
        <v>1258</v>
      </c>
      <c r="AA126" t="s">
        <v>19479</v>
      </c>
      <c r="AB126" t="s">
        <v>844</v>
      </c>
      <c r="AC126" t="s">
        <v>791</v>
      </c>
      <c r="AD126" t="s">
        <v>883</v>
      </c>
      <c r="AE126" t="s">
        <v>1889</v>
      </c>
      <c r="AF126" t="s">
        <v>113</v>
      </c>
      <c r="AG126">
        <v>1</v>
      </c>
      <c r="AH126">
        <v>119.7</v>
      </c>
      <c r="AI126">
        <v>1</v>
      </c>
      <c r="AJ126">
        <v>143121</v>
      </c>
      <c r="AK126" t="s">
        <v>1221</v>
      </c>
      <c r="AL126">
        <v>1622</v>
      </c>
      <c r="AM126" t="s">
        <v>2868</v>
      </c>
      <c r="AN126">
        <v>69.8</v>
      </c>
      <c r="AO126" s="72">
        <v>56.54</v>
      </c>
      <c r="AP126" t="s">
        <v>983</v>
      </c>
      <c r="AQ126" t="s">
        <v>2870</v>
      </c>
      <c r="AV126" t="s">
        <v>4096</v>
      </c>
      <c r="AW126">
        <v>0</v>
      </c>
      <c r="AX126" t="s">
        <v>3918</v>
      </c>
      <c r="AY126" t="s">
        <v>18714</v>
      </c>
      <c r="AZ126" t="s">
        <v>17145</v>
      </c>
      <c r="BC126" t="s">
        <v>19480</v>
      </c>
      <c r="BD126" t="s">
        <v>114</v>
      </c>
      <c r="BF126" t="s">
        <v>115</v>
      </c>
      <c r="BG126" t="s">
        <v>116</v>
      </c>
      <c r="BM126" t="s">
        <v>117</v>
      </c>
      <c r="BO126">
        <v>3442446864</v>
      </c>
      <c r="BX126" t="s">
        <v>18715</v>
      </c>
      <c r="CA126" t="s">
        <v>18716</v>
      </c>
      <c r="CB126" t="s">
        <v>18717</v>
      </c>
      <c r="CD126">
        <v>1</v>
      </c>
      <c r="CF126" t="s">
        <v>118</v>
      </c>
      <c r="CG126">
        <v>0</v>
      </c>
      <c r="CH126" t="s">
        <v>119</v>
      </c>
      <c r="CI126" t="s">
        <v>119</v>
      </c>
      <c r="CJ126" t="s">
        <v>120</v>
      </c>
      <c r="CL126" s="34" t="s">
        <v>19481</v>
      </c>
      <c r="CM126" t="s">
        <v>121</v>
      </c>
      <c r="CN126" s="34" t="s">
        <v>19481</v>
      </c>
      <c r="CP126" t="s">
        <v>1258</v>
      </c>
      <c r="CR126">
        <f t="shared" si="8"/>
        <v>26</v>
      </c>
      <c r="CU126">
        <v>3</v>
      </c>
    </row>
    <row r="127" spans="1:99" customFormat="1" hidden="1">
      <c r="A127" t="s">
        <v>111</v>
      </c>
      <c r="B127" t="s">
        <v>18705</v>
      </c>
      <c r="C127">
        <v>514783</v>
      </c>
      <c r="D127" s="1">
        <v>45591</v>
      </c>
      <c r="E127" t="s">
        <v>20370</v>
      </c>
      <c r="F127" t="s">
        <v>18706</v>
      </c>
      <c r="G127" t="s">
        <v>18707</v>
      </c>
      <c r="H127">
        <v>72511486172</v>
      </c>
      <c r="I127" t="s">
        <v>18708</v>
      </c>
      <c r="J127">
        <v>5561974038037</v>
      </c>
      <c r="K127" t="s">
        <v>126</v>
      </c>
      <c r="L127" t="s">
        <v>136</v>
      </c>
      <c r="M127">
        <v>5189842471476</v>
      </c>
      <c r="N127" t="s">
        <v>112</v>
      </c>
      <c r="O127" t="s">
        <v>18709</v>
      </c>
      <c r="P127" t="s">
        <v>18710</v>
      </c>
      <c r="Q127">
        <v>56</v>
      </c>
      <c r="R127" t="s">
        <v>18711</v>
      </c>
      <c r="S127" t="s">
        <v>12506</v>
      </c>
      <c r="U127" t="s">
        <v>18712</v>
      </c>
      <c r="V127" t="s">
        <v>779</v>
      </c>
      <c r="W127" t="s">
        <v>780</v>
      </c>
      <c r="X127" t="s">
        <v>16128</v>
      </c>
      <c r="Y127" t="s">
        <v>787</v>
      </c>
      <c r="Z127" t="s">
        <v>1258</v>
      </c>
      <c r="AA127" t="s">
        <v>19479</v>
      </c>
      <c r="AB127" t="s">
        <v>844</v>
      </c>
      <c r="AC127" t="s">
        <v>791</v>
      </c>
      <c r="AD127" t="s">
        <v>883</v>
      </c>
      <c r="AE127" t="s">
        <v>1889</v>
      </c>
      <c r="AF127" t="s">
        <v>113</v>
      </c>
      <c r="AG127">
        <v>1</v>
      </c>
      <c r="AH127">
        <v>119.7</v>
      </c>
      <c r="AI127">
        <v>1</v>
      </c>
      <c r="AJ127">
        <v>5103</v>
      </c>
      <c r="AK127" t="s">
        <v>775</v>
      </c>
      <c r="AL127">
        <v>5103</v>
      </c>
      <c r="AM127" t="s">
        <v>1348</v>
      </c>
      <c r="AN127">
        <v>29.9</v>
      </c>
      <c r="AO127" s="72">
        <v>24.22</v>
      </c>
      <c r="AP127" t="s">
        <v>1244</v>
      </c>
      <c r="AQ127" t="s">
        <v>1349</v>
      </c>
      <c r="AV127" t="s">
        <v>18719</v>
      </c>
      <c r="AW127">
        <v>0</v>
      </c>
      <c r="AX127" t="s">
        <v>3918</v>
      </c>
      <c r="AY127" t="s">
        <v>18714</v>
      </c>
      <c r="AZ127" t="s">
        <v>17145</v>
      </c>
      <c r="BC127" t="s">
        <v>19480</v>
      </c>
      <c r="BD127" t="s">
        <v>114</v>
      </c>
      <c r="BF127" t="s">
        <v>115</v>
      </c>
      <c r="BG127" t="s">
        <v>116</v>
      </c>
      <c r="BM127" t="s">
        <v>117</v>
      </c>
      <c r="BO127">
        <v>3442446864</v>
      </c>
      <c r="BX127" t="s">
        <v>18715</v>
      </c>
      <c r="CA127" t="s">
        <v>18716</v>
      </c>
      <c r="CB127" t="s">
        <v>18717</v>
      </c>
      <c r="CD127">
        <v>1</v>
      </c>
      <c r="CF127" t="s">
        <v>118</v>
      </c>
      <c r="CG127">
        <v>0</v>
      </c>
      <c r="CH127" t="s">
        <v>119</v>
      </c>
      <c r="CI127" t="s">
        <v>119</v>
      </c>
      <c r="CJ127" t="s">
        <v>120</v>
      </c>
      <c r="CL127" s="34" t="s">
        <v>19481</v>
      </c>
      <c r="CM127" t="s">
        <v>121</v>
      </c>
      <c r="CN127" s="34" t="s">
        <v>19481</v>
      </c>
      <c r="CP127" t="s">
        <v>1258</v>
      </c>
      <c r="CR127">
        <f t="shared" si="8"/>
        <v>26</v>
      </c>
      <c r="CU127">
        <v>3</v>
      </c>
    </row>
    <row r="128" spans="1:99" customFormat="1" hidden="1">
      <c r="A128" t="s">
        <v>111</v>
      </c>
      <c r="B128" t="s">
        <v>18726</v>
      </c>
      <c r="C128">
        <v>514781</v>
      </c>
      <c r="D128" s="1">
        <v>45591</v>
      </c>
      <c r="E128" t="s">
        <v>20371</v>
      </c>
      <c r="F128" t="s">
        <v>18727</v>
      </c>
      <c r="G128" t="s">
        <v>4341</v>
      </c>
      <c r="H128">
        <v>36802469863</v>
      </c>
      <c r="I128" t="s">
        <v>18728</v>
      </c>
      <c r="J128">
        <v>5511973432939</v>
      </c>
      <c r="K128" t="s">
        <v>2</v>
      </c>
      <c r="L128" t="s">
        <v>5195</v>
      </c>
      <c r="M128">
        <v>5185185408414</v>
      </c>
      <c r="N128" t="s">
        <v>112</v>
      </c>
      <c r="O128" t="s">
        <v>18729</v>
      </c>
      <c r="P128" t="s">
        <v>18730</v>
      </c>
      <c r="Q128">
        <v>593</v>
      </c>
      <c r="S128" t="s">
        <v>18731</v>
      </c>
      <c r="U128" t="s">
        <v>18732</v>
      </c>
      <c r="V128" t="s">
        <v>122</v>
      </c>
      <c r="W128" t="s">
        <v>123</v>
      </c>
      <c r="X128" t="s">
        <v>15383</v>
      </c>
      <c r="Y128" t="s">
        <v>129</v>
      </c>
      <c r="Z128" t="s">
        <v>1258</v>
      </c>
      <c r="AA128" t="s">
        <v>19482</v>
      </c>
      <c r="AB128" t="s">
        <v>773</v>
      </c>
      <c r="AC128" t="s">
        <v>774</v>
      </c>
      <c r="AE128" t="s">
        <v>2458</v>
      </c>
      <c r="AF128" t="s">
        <v>113</v>
      </c>
      <c r="AG128">
        <v>1</v>
      </c>
      <c r="AH128">
        <v>182.65</v>
      </c>
      <c r="AI128">
        <v>1</v>
      </c>
      <c r="AJ128">
        <v>142826</v>
      </c>
      <c r="AK128" t="s">
        <v>775</v>
      </c>
      <c r="AL128">
        <v>1409</v>
      </c>
      <c r="AM128" t="s">
        <v>847</v>
      </c>
      <c r="AN128">
        <v>59.9</v>
      </c>
      <c r="AO128" s="72">
        <v>43.13</v>
      </c>
      <c r="AP128" t="s">
        <v>18734</v>
      </c>
      <c r="AQ128" t="s">
        <v>848</v>
      </c>
      <c r="AV128" t="s">
        <v>18735</v>
      </c>
      <c r="AW128">
        <v>0</v>
      </c>
      <c r="AX128" t="s">
        <v>18733</v>
      </c>
      <c r="AY128" t="s">
        <v>18736</v>
      </c>
      <c r="AZ128" t="s">
        <v>2931</v>
      </c>
      <c r="BC128" s="34" t="s">
        <v>19483</v>
      </c>
      <c r="BD128" t="s">
        <v>114</v>
      </c>
      <c r="BF128" t="s">
        <v>115</v>
      </c>
      <c r="BG128" t="s">
        <v>116</v>
      </c>
      <c r="BM128" t="s">
        <v>117</v>
      </c>
      <c r="BO128">
        <v>3442292241</v>
      </c>
      <c r="BX128" t="s">
        <v>18737</v>
      </c>
      <c r="CA128" t="s">
        <v>18738</v>
      </c>
      <c r="CB128" t="s">
        <v>18739</v>
      </c>
      <c r="CD128">
        <v>1</v>
      </c>
      <c r="CF128" t="s">
        <v>118</v>
      </c>
      <c r="CG128">
        <v>0</v>
      </c>
      <c r="CH128" t="s">
        <v>119</v>
      </c>
      <c r="CI128" t="s">
        <v>119</v>
      </c>
      <c r="CJ128" t="s">
        <v>120</v>
      </c>
      <c r="CL128" s="34" t="s">
        <v>19484</v>
      </c>
      <c r="CM128" t="s">
        <v>121</v>
      </c>
      <c r="CN128" s="34" t="s">
        <v>19484</v>
      </c>
      <c r="CP128" t="s">
        <v>1258</v>
      </c>
      <c r="CR128">
        <f t="shared" si="8"/>
        <v>26</v>
      </c>
      <c r="CU128">
        <v>3</v>
      </c>
    </row>
    <row r="129" spans="1:99" customFormat="1" hidden="1">
      <c r="A129" t="s">
        <v>111</v>
      </c>
      <c r="B129" t="s">
        <v>18726</v>
      </c>
      <c r="C129">
        <v>514781</v>
      </c>
      <c r="D129" s="1">
        <v>45591</v>
      </c>
      <c r="E129" t="s">
        <v>20371</v>
      </c>
      <c r="F129" t="s">
        <v>18727</v>
      </c>
      <c r="G129" t="s">
        <v>4341</v>
      </c>
      <c r="H129">
        <v>36802469863</v>
      </c>
      <c r="I129" t="s">
        <v>18728</v>
      </c>
      <c r="J129">
        <v>5511973432939</v>
      </c>
      <c r="K129" t="s">
        <v>2</v>
      </c>
      <c r="L129" t="s">
        <v>5195</v>
      </c>
      <c r="M129">
        <v>5185185408414</v>
      </c>
      <c r="N129" t="s">
        <v>112</v>
      </c>
      <c r="O129" t="s">
        <v>18729</v>
      </c>
      <c r="P129" t="s">
        <v>18730</v>
      </c>
      <c r="Q129">
        <v>593</v>
      </c>
      <c r="S129" t="s">
        <v>18731</v>
      </c>
      <c r="U129" t="s">
        <v>18732</v>
      </c>
      <c r="V129" t="s">
        <v>122</v>
      </c>
      <c r="W129" t="s">
        <v>123</v>
      </c>
      <c r="X129" t="s">
        <v>15383</v>
      </c>
      <c r="Y129" t="s">
        <v>129</v>
      </c>
      <c r="Z129" t="s">
        <v>1258</v>
      </c>
      <c r="AA129" t="s">
        <v>19482</v>
      </c>
      <c r="AB129" t="s">
        <v>773</v>
      </c>
      <c r="AC129" t="s">
        <v>774</v>
      </c>
      <c r="AE129" t="s">
        <v>2458</v>
      </c>
      <c r="AF129" t="s">
        <v>113</v>
      </c>
      <c r="AG129">
        <v>1</v>
      </c>
      <c r="AH129">
        <v>182.65</v>
      </c>
      <c r="AI129">
        <v>2</v>
      </c>
      <c r="AJ129">
        <v>142807</v>
      </c>
      <c r="AK129" t="s">
        <v>781</v>
      </c>
      <c r="AL129">
        <v>1113</v>
      </c>
      <c r="AM129" t="s">
        <v>800</v>
      </c>
      <c r="AN129">
        <v>6.99</v>
      </c>
      <c r="AO129" s="72">
        <v>5.03</v>
      </c>
      <c r="AP129" t="s">
        <v>4269</v>
      </c>
      <c r="AQ129" t="s">
        <v>802</v>
      </c>
      <c r="AV129" t="s">
        <v>18740</v>
      </c>
      <c r="AW129">
        <v>0</v>
      </c>
      <c r="AX129" t="s">
        <v>18733</v>
      </c>
      <c r="AY129" t="s">
        <v>18736</v>
      </c>
      <c r="AZ129" t="s">
        <v>2931</v>
      </c>
      <c r="BC129" s="34" t="s">
        <v>19483</v>
      </c>
      <c r="BD129" t="s">
        <v>114</v>
      </c>
      <c r="BF129" t="s">
        <v>115</v>
      </c>
      <c r="BG129" t="s">
        <v>116</v>
      </c>
      <c r="BM129" t="s">
        <v>117</v>
      </c>
      <c r="BO129">
        <v>3442292241</v>
      </c>
      <c r="BX129" t="s">
        <v>18737</v>
      </c>
      <c r="CA129" t="s">
        <v>18738</v>
      </c>
      <c r="CB129" t="s">
        <v>18739</v>
      </c>
      <c r="CD129">
        <v>1</v>
      </c>
      <c r="CF129" t="s">
        <v>118</v>
      </c>
      <c r="CG129">
        <v>0</v>
      </c>
      <c r="CH129" t="s">
        <v>119</v>
      </c>
      <c r="CI129" t="s">
        <v>119</v>
      </c>
      <c r="CJ129" t="s">
        <v>120</v>
      </c>
      <c r="CL129" s="34" t="s">
        <v>19484</v>
      </c>
      <c r="CM129" t="s">
        <v>121</v>
      </c>
      <c r="CN129" s="34" t="s">
        <v>19484</v>
      </c>
      <c r="CP129" t="s">
        <v>1258</v>
      </c>
      <c r="CR129">
        <f t="shared" si="8"/>
        <v>26</v>
      </c>
      <c r="CU129">
        <v>3</v>
      </c>
    </row>
    <row r="130" spans="1:99" customFormat="1" hidden="1">
      <c r="A130" t="s">
        <v>111</v>
      </c>
      <c r="B130" t="s">
        <v>18726</v>
      </c>
      <c r="C130">
        <v>514781</v>
      </c>
      <c r="D130" s="1">
        <v>45591</v>
      </c>
      <c r="E130" t="s">
        <v>20371</v>
      </c>
      <c r="F130" t="s">
        <v>18727</v>
      </c>
      <c r="G130" t="s">
        <v>4341</v>
      </c>
      <c r="H130">
        <v>36802469863</v>
      </c>
      <c r="I130" t="s">
        <v>18728</v>
      </c>
      <c r="J130">
        <v>5511973432939</v>
      </c>
      <c r="K130" t="s">
        <v>2</v>
      </c>
      <c r="L130" t="s">
        <v>5195</v>
      </c>
      <c r="M130">
        <v>5185185408414</v>
      </c>
      <c r="N130" t="s">
        <v>112</v>
      </c>
      <c r="O130" t="s">
        <v>18729</v>
      </c>
      <c r="P130" t="s">
        <v>18730</v>
      </c>
      <c r="Q130">
        <v>593</v>
      </c>
      <c r="S130" t="s">
        <v>18731</v>
      </c>
      <c r="U130" t="s">
        <v>18732</v>
      </c>
      <c r="V130" t="s">
        <v>122</v>
      </c>
      <c r="W130" t="s">
        <v>123</v>
      </c>
      <c r="X130" t="s">
        <v>15383</v>
      </c>
      <c r="Y130" t="s">
        <v>129</v>
      </c>
      <c r="Z130" t="s">
        <v>1258</v>
      </c>
      <c r="AA130" t="s">
        <v>19482</v>
      </c>
      <c r="AB130" t="s">
        <v>773</v>
      </c>
      <c r="AC130" t="s">
        <v>774</v>
      </c>
      <c r="AE130" t="s">
        <v>2458</v>
      </c>
      <c r="AF130" t="s">
        <v>113</v>
      </c>
      <c r="AG130">
        <v>1</v>
      </c>
      <c r="AH130">
        <v>182.65</v>
      </c>
      <c r="AI130">
        <v>1</v>
      </c>
      <c r="AJ130">
        <v>142818</v>
      </c>
      <c r="AK130" t="s">
        <v>808</v>
      </c>
      <c r="AL130">
        <v>3114</v>
      </c>
      <c r="AM130" t="s">
        <v>1920</v>
      </c>
      <c r="AN130">
        <v>149.9</v>
      </c>
      <c r="AO130" s="72">
        <v>107.93</v>
      </c>
      <c r="AP130" t="s">
        <v>3122</v>
      </c>
      <c r="AQ130" t="s">
        <v>1923</v>
      </c>
      <c r="AV130" t="s">
        <v>18741</v>
      </c>
      <c r="AW130">
        <v>0</v>
      </c>
      <c r="AX130" t="s">
        <v>18733</v>
      </c>
      <c r="AY130" t="s">
        <v>18736</v>
      </c>
      <c r="AZ130" t="s">
        <v>2931</v>
      </c>
      <c r="BC130" s="34" t="s">
        <v>19483</v>
      </c>
      <c r="BD130" t="s">
        <v>114</v>
      </c>
      <c r="BF130" t="s">
        <v>115</v>
      </c>
      <c r="BG130" t="s">
        <v>116</v>
      </c>
      <c r="BM130" t="s">
        <v>117</v>
      </c>
      <c r="BO130">
        <v>3442292241</v>
      </c>
      <c r="BX130" t="s">
        <v>18737</v>
      </c>
      <c r="CA130" t="s">
        <v>18738</v>
      </c>
      <c r="CB130" t="s">
        <v>18739</v>
      </c>
      <c r="CD130">
        <v>1</v>
      </c>
      <c r="CF130" t="s">
        <v>118</v>
      </c>
      <c r="CG130">
        <v>0</v>
      </c>
      <c r="CH130" t="s">
        <v>119</v>
      </c>
      <c r="CI130" t="s">
        <v>119</v>
      </c>
      <c r="CJ130" t="s">
        <v>120</v>
      </c>
      <c r="CL130" s="34" t="s">
        <v>19484</v>
      </c>
      <c r="CM130" t="s">
        <v>121</v>
      </c>
      <c r="CN130" s="34" t="s">
        <v>19484</v>
      </c>
      <c r="CP130" t="s">
        <v>1258</v>
      </c>
      <c r="CR130">
        <f t="shared" si="8"/>
        <v>26</v>
      </c>
      <c r="CU130">
        <v>3</v>
      </c>
    </row>
    <row r="131" spans="1:99" customFormat="1" hidden="1">
      <c r="A131" t="s">
        <v>111</v>
      </c>
      <c r="B131" t="s">
        <v>18726</v>
      </c>
      <c r="C131">
        <v>514781</v>
      </c>
      <c r="D131" s="1">
        <v>45591</v>
      </c>
      <c r="E131" t="s">
        <v>20371</v>
      </c>
      <c r="F131" t="s">
        <v>18727</v>
      </c>
      <c r="G131" t="s">
        <v>4341</v>
      </c>
      <c r="H131">
        <v>36802469863</v>
      </c>
      <c r="I131" t="s">
        <v>18728</v>
      </c>
      <c r="J131">
        <v>5511973432939</v>
      </c>
      <c r="K131" t="s">
        <v>2</v>
      </c>
      <c r="L131" t="s">
        <v>5195</v>
      </c>
      <c r="M131">
        <v>5185185408414</v>
      </c>
      <c r="N131" t="s">
        <v>112</v>
      </c>
      <c r="O131" t="s">
        <v>18729</v>
      </c>
      <c r="P131" t="s">
        <v>18730</v>
      </c>
      <c r="Q131">
        <v>593</v>
      </c>
      <c r="S131" t="s">
        <v>18731</v>
      </c>
      <c r="U131" t="s">
        <v>18732</v>
      </c>
      <c r="V131" t="s">
        <v>122</v>
      </c>
      <c r="W131" t="s">
        <v>123</v>
      </c>
      <c r="X131" t="s">
        <v>15383</v>
      </c>
      <c r="Y131" t="s">
        <v>129</v>
      </c>
      <c r="Z131" t="s">
        <v>1258</v>
      </c>
      <c r="AA131" t="s">
        <v>19482</v>
      </c>
      <c r="AB131" t="s">
        <v>773</v>
      </c>
      <c r="AC131" t="s">
        <v>774</v>
      </c>
      <c r="AE131" t="s">
        <v>2458</v>
      </c>
      <c r="AF131" t="s">
        <v>113</v>
      </c>
      <c r="AG131">
        <v>1</v>
      </c>
      <c r="AH131">
        <v>182.65</v>
      </c>
      <c r="AI131">
        <v>1</v>
      </c>
      <c r="AJ131">
        <v>1403</v>
      </c>
      <c r="AK131" t="s">
        <v>775</v>
      </c>
      <c r="AL131">
        <v>1403</v>
      </c>
      <c r="AM131" t="s">
        <v>824</v>
      </c>
      <c r="AN131">
        <v>29.9</v>
      </c>
      <c r="AO131" s="72">
        <v>21.53</v>
      </c>
      <c r="AP131" t="s">
        <v>2460</v>
      </c>
      <c r="AQ131" t="s">
        <v>822</v>
      </c>
      <c r="AV131" t="s">
        <v>18741</v>
      </c>
      <c r="AW131">
        <v>0</v>
      </c>
      <c r="AX131" t="s">
        <v>18733</v>
      </c>
      <c r="AY131" t="s">
        <v>18736</v>
      </c>
      <c r="AZ131" t="s">
        <v>2931</v>
      </c>
      <c r="BC131" s="34" t="s">
        <v>19483</v>
      </c>
      <c r="BD131" t="s">
        <v>114</v>
      </c>
      <c r="BF131" t="s">
        <v>115</v>
      </c>
      <c r="BG131" t="s">
        <v>116</v>
      </c>
      <c r="BM131" t="s">
        <v>117</v>
      </c>
      <c r="BO131">
        <v>3442292241</v>
      </c>
      <c r="BX131" t="s">
        <v>18737</v>
      </c>
      <c r="CA131" t="s">
        <v>18738</v>
      </c>
      <c r="CB131" t="s">
        <v>18739</v>
      </c>
      <c r="CD131">
        <v>1</v>
      </c>
      <c r="CF131" t="s">
        <v>118</v>
      </c>
      <c r="CG131">
        <v>0</v>
      </c>
      <c r="CH131" t="s">
        <v>119</v>
      </c>
      <c r="CI131" t="s">
        <v>119</v>
      </c>
      <c r="CJ131" t="s">
        <v>120</v>
      </c>
      <c r="CL131" s="34" t="s">
        <v>19484</v>
      </c>
      <c r="CM131" t="s">
        <v>121</v>
      </c>
      <c r="CN131" s="34" t="s">
        <v>19484</v>
      </c>
      <c r="CP131" t="s">
        <v>1258</v>
      </c>
      <c r="CR131">
        <f t="shared" ref="CR131:CR194" si="23">DAY(D131)</f>
        <v>26</v>
      </c>
      <c r="CU131">
        <v>3</v>
      </c>
    </row>
    <row r="132" spans="1:99" customFormat="1" hidden="1">
      <c r="A132" t="s">
        <v>111</v>
      </c>
      <c r="B132" t="s">
        <v>18742</v>
      </c>
      <c r="C132">
        <v>514779</v>
      </c>
      <c r="D132" s="1">
        <v>45590</v>
      </c>
      <c r="E132" t="s">
        <v>20372</v>
      </c>
      <c r="F132" t="s">
        <v>15609</v>
      </c>
      <c r="G132" t="s">
        <v>18743</v>
      </c>
      <c r="H132" s="34" t="s">
        <v>18744</v>
      </c>
      <c r="I132" t="s">
        <v>18745</v>
      </c>
      <c r="J132">
        <v>5527997383288</v>
      </c>
      <c r="K132" t="s">
        <v>11</v>
      </c>
      <c r="L132" t="s">
        <v>10905</v>
      </c>
      <c r="M132">
        <v>5189733251898</v>
      </c>
      <c r="N132" t="s">
        <v>112</v>
      </c>
      <c r="O132" t="s">
        <v>18746</v>
      </c>
      <c r="P132" t="s">
        <v>18747</v>
      </c>
      <c r="Q132">
        <v>1700</v>
      </c>
      <c r="R132">
        <v>224</v>
      </c>
      <c r="S132" t="s">
        <v>18748</v>
      </c>
      <c r="U132" t="s">
        <v>18749</v>
      </c>
      <c r="V132" t="s">
        <v>779</v>
      </c>
      <c r="W132" t="s">
        <v>780</v>
      </c>
      <c r="X132" t="s">
        <v>18638</v>
      </c>
      <c r="Y132" t="s">
        <v>2316</v>
      </c>
      <c r="Z132" t="s">
        <v>1258</v>
      </c>
      <c r="AA132" t="s">
        <v>19485</v>
      </c>
      <c r="AB132" t="s">
        <v>844</v>
      </c>
      <c r="AC132" t="s">
        <v>791</v>
      </c>
      <c r="AD132" t="s">
        <v>883</v>
      </c>
      <c r="AE132" t="s">
        <v>827</v>
      </c>
      <c r="AF132" t="s">
        <v>125</v>
      </c>
      <c r="AG132">
        <v>1</v>
      </c>
      <c r="AH132">
        <v>122.95</v>
      </c>
      <c r="AI132">
        <v>1</v>
      </c>
      <c r="AJ132">
        <v>142817</v>
      </c>
      <c r="AK132" t="s">
        <v>1598</v>
      </c>
      <c r="AL132">
        <v>61040</v>
      </c>
      <c r="AM132" t="s">
        <v>1608</v>
      </c>
      <c r="AN132">
        <v>99.9</v>
      </c>
      <c r="AO132" s="72">
        <v>31.46</v>
      </c>
      <c r="AP132" t="s">
        <v>15141</v>
      </c>
      <c r="AQ132" t="s">
        <v>1609</v>
      </c>
      <c r="AV132" t="s">
        <v>18751</v>
      </c>
      <c r="AW132" t="s">
        <v>18751</v>
      </c>
      <c r="AX132" t="s">
        <v>18750</v>
      </c>
      <c r="AY132" t="s">
        <v>18752</v>
      </c>
      <c r="AZ132" t="s">
        <v>16905</v>
      </c>
      <c r="BC132" t="s">
        <v>19486</v>
      </c>
      <c r="BD132" t="s">
        <v>114</v>
      </c>
      <c r="BF132" t="s">
        <v>115</v>
      </c>
      <c r="BG132" t="s">
        <v>116</v>
      </c>
      <c r="BM132" t="s">
        <v>117</v>
      </c>
      <c r="BN132" s="34" t="s">
        <v>18753</v>
      </c>
      <c r="BO132">
        <v>3441368473</v>
      </c>
      <c r="BP132">
        <v>3441368473</v>
      </c>
      <c r="BQ132">
        <v>520048</v>
      </c>
      <c r="BR132">
        <v>7550</v>
      </c>
      <c r="BX132" t="s">
        <v>18754</v>
      </c>
      <c r="CA132" t="s">
        <v>18755</v>
      </c>
      <c r="CB132" t="s">
        <v>18756</v>
      </c>
      <c r="CD132">
        <v>1</v>
      </c>
      <c r="CF132" t="s">
        <v>118</v>
      </c>
      <c r="CG132">
        <v>0</v>
      </c>
      <c r="CH132" t="s">
        <v>119</v>
      </c>
      <c r="CI132" t="s">
        <v>119</v>
      </c>
      <c r="CJ132" t="s">
        <v>120</v>
      </c>
      <c r="CL132" s="34" t="s">
        <v>19487</v>
      </c>
      <c r="CM132" t="s">
        <v>121</v>
      </c>
      <c r="CN132" s="34" t="s">
        <v>19487</v>
      </c>
      <c r="CP132" t="s">
        <v>1258</v>
      </c>
      <c r="CR132">
        <f t="shared" si="23"/>
        <v>25</v>
      </c>
      <c r="CU132">
        <v>3</v>
      </c>
    </row>
    <row r="133" spans="1:99" customFormat="1" hidden="1">
      <c r="A133" t="s">
        <v>111</v>
      </c>
      <c r="B133" t="s">
        <v>18742</v>
      </c>
      <c r="C133">
        <v>514779</v>
      </c>
      <c r="D133" s="1">
        <v>45590</v>
      </c>
      <c r="E133" t="s">
        <v>20372</v>
      </c>
      <c r="F133" t="s">
        <v>15609</v>
      </c>
      <c r="G133" t="s">
        <v>18743</v>
      </c>
      <c r="H133" s="34" t="s">
        <v>18744</v>
      </c>
      <c r="I133" t="s">
        <v>18745</v>
      </c>
      <c r="J133">
        <v>5527997383288</v>
      </c>
      <c r="K133" t="s">
        <v>11</v>
      </c>
      <c r="L133" t="s">
        <v>10905</v>
      </c>
      <c r="M133">
        <v>5189733251898</v>
      </c>
      <c r="N133" t="s">
        <v>112</v>
      </c>
      <c r="O133" t="s">
        <v>18746</v>
      </c>
      <c r="P133" t="s">
        <v>18747</v>
      </c>
      <c r="Q133">
        <v>1700</v>
      </c>
      <c r="R133">
        <v>224</v>
      </c>
      <c r="S133" t="s">
        <v>18748</v>
      </c>
      <c r="U133" t="s">
        <v>18749</v>
      </c>
      <c r="V133" t="s">
        <v>779</v>
      </c>
      <c r="W133" t="s">
        <v>780</v>
      </c>
      <c r="X133" t="s">
        <v>18638</v>
      </c>
      <c r="Y133" t="s">
        <v>2316</v>
      </c>
      <c r="Z133" t="s">
        <v>1258</v>
      </c>
      <c r="AA133" t="s">
        <v>19485</v>
      </c>
      <c r="AB133" t="s">
        <v>844</v>
      </c>
      <c r="AC133" t="s">
        <v>791</v>
      </c>
      <c r="AD133" t="s">
        <v>883</v>
      </c>
      <c r="AE133" t="s">
        <v>827</v>
      </c>
      <c r="AF133" t="s">
        <v>125</v>
      </c>
      <c r="AG133">
        <v>1</v>
      </c>
      <c r="AH133">
        <v>122.95</v>
      </c>
      <c r="AI133">
        <v>1</v>
      </c>
      <c r="AJ133">
        <v>1403</v>
      </c>
      <c r="AK133" t="s">
        <v>775</v>
      </c>
      <c r="AL133">
        <v>1403</v>
      </c>
      <c r="AM133" t="s">
        <v>824</v>
      </c>
      <c r="AN133">
        <v>29.9</v>
      </c>
      <c r="AO133" s="72">
        <v>26.91</v>
      </c>
      <c r="AP133" t="s">
        <v>2337</v>
      </c>
      <c r="AQ133" t="s">
        <v>822</v>
      </c>
      <c r="AV133" t="s">
        <v>2285</v>
      </c>
      <c r="AW133" t="s">
        <v>2285</v>
      </c>
      <c r="AX133" t="s">
        <v>18750</v>
      </c>
      <c r="AY133" t="s">
        <v>18752</v>
      </c>
      <c r="AZ133" t="s">
        <v>16905</v>
      </c>
      <c r="BC133" t="s">
        <v>19486</v>
      </c>
      <c r="BD133" t="s">
        <v>114</v>
      </c>
      <c r="BF133" t="s">
        <v>115</v>
      </c>
      <c r="BG133" t="s">
        <v>116</v>
      </c>
      <c r="BM133" t="s">
        <v>117</v>
      </c>
      <c r="BN133" s="34" t="s">
        <v>18753</v>
      </c>
      <c r="BO133">
        <v>3441368473</v>
      </c>
      <c r="BP133">
        <v>3441368473</v>
      </c>
      <c r="BQ133">
        <v>520048</v>
      </c>
      <c r="BR133">
        <v>7550</v>
      </c>
      <c r="BX133" t="s">
        <v>18754</v>
      </c>
      <c r="CA133" t="s">
        <v>18755</v>
      </c>
      <c r="CB133" t="s">
        <v>18756</v>
      </c>
      <c r="CD133">
        <v>1</v>
      </c>
      <c r="CF133" t="s">
        <v>118</v>
      </c>
      <c r="CG133">
        <v>0</v>
      </c>
      <c r="CH133" t="s">
        <v>119</v>
      </c>
      <c r="CI133" t="s">
        <v>119</v>
      </c>
      <c r="CJ133" t="s">
        <v>120</v>
      </c>
      <c r="CL133" s="34" t="s">
        <v>19487</v>
      </c>
      <c r="CM133" t="s">
        <v>121</v>
      </c>
      <c r="CN133" s="34" t="s">
        <v>19487</v>
      </c>
      <c r="CP133" t="s">
        <v>1258</v>
      </c>
      <c r="CR133">
        <f t="shared" si="23"/>
        <v>25</v>
      </c>
      <c r="CU133">
        <v>3</v>
      </c>
    </row>
    <row r="134" spans="1:99" customFormat="1" hidden="1">
      <c r="A134" t="s">
        <v>111</v>
      </c>
      <c r="B134" t="s">
        <v>18742</v>
      </c>
      <c r="C134">
        <v>514779</v>
      </c>
      <c r="D134" s="1">
        <v>45590</v>
      </c>
      <c r="E134" t="s">
        <v>20372</v>
      </c>
      <c r="F134" t="s">
        <v>15609</v>
      </c>
      <c r="G134" t="s">
        <v>18743</v>
      </c>
      <c r="H134" s="34" t="s">
        <v>18744</v>
      </c>
      <c r="I134" t="s">
        <v>18745</v>
      </c>
      <c r="J134">
        <v>5527997383288</v>
      </c>
      <c r="K134" t="s">
        <v>11</v>
      </c>
      <c r="L134" t="s">
        <v>10905</v>
      </c>
      <c r="M134">
        <v>5189733251898</v>
      </c>
      <c r="N134" t="s">
        <v>112</v>
      </c>
      <c r="O134" t="s">
        <v>18746</v>
      </c>
      <c r="P134" t="s">
        <v>18747</v>
      </c>
      <c r="Q134">
        <v>1700</v>
      </c>
      <c r="R134">
        <v>224</v>
      </c>
      <c r="S134" t="s">
        <v>18748</v>
      </c>
      <c r="U134" t="s">
        <v>18749</v>
      </c>
      <c r="V134" t="s">
        <v>779</v>
      </c>
      <c r="W134" t="s">
        <v>780</v>
      </c>
      <c r="X134" t="s">
        <v>18638</v>
      </c>
      <c r="Y134" t="s">
        <v>2316</v>
      </c>
      <c r="Z134" t="s">
        <v>1258</v>
      </c>
      <c r="AA134" t="s">
        <v>19485</v>
      </c>
      <c r="AB134" t="s">
        <v>844</v>
      </c>
      <c r="AC134" t="s">
        <v>791</v>
      </c>
      <c r="AD134" t="s">
        <v>883</v>
      </c>
      <c r="AE134" t="s">
        <v>827</v>
      </c>
      <c r="AF134" t="s">
        <v>125</v>
      </c>
      <c r="AG134">
        <v>1</v>
      </c>
      <c r="AH134">
        <v>122.95</v>
      </c>
      <c r="AI134">
        <v>1</v>
      </c>
      <c r="AJ134">
        <v>1111</v>
      </c>
      <c r="AK134" t="s">
        <v>788</v>
      </c>
      <c r="AL134">
        <v>1110</v>
      </c>
      <c r="AM134" t="s">
        <v>1256</v>
      </c>
      <c r="AN134">
        <v>21.9</v>
      </c>
      <c r="AO134" s="72">
        <v>6.89</v>
      </c>
      <c r="AP134" t="s">
        <v>3919</v>
      </c>
      <c r="AQ134" t="s">
        <v>1257</v>
      </c>
      <c r="AV134" t="s">
        <v>2285</v>
      </c>
      <c r="AW134" t="s">
        <v>2285</v>
      </c>
      <c r="AX134" t="s">
        <v>18750</v>
      </c>
      <c r="AY134" t="s">
        <v>18752</v>
      </c>
      <c r="AZ134" t="s">
        <v>16905</v>
      </c>
      <c r="BC134" t="s">
        <v>19486</v>
      </c>
      <c r="BD134" t="s">
        <v>114</v>
      </c>
      <c r="BF134" t="s">
        <v>115</v>
      </c>
      <c r="BG134" t="s">
        <v>116</v>
      </c>
      <c r="BM134" t="s">
        <v>117</v>
      </c>
      <c r="BN134" s="34" t="s">
        <v>18753</v>
      </c>
      <c r="BO134">
        <v>3441368473</v>
      </c>
      <c r="BP134">
        <v>3441368473</v>
      </c>
      <c r="BQ134">
        <v>520048</v>
      </c>
      <c r="BR134">
        <v>7550</v>
      </c>
      <c r="BX134" t="s">
        <v>18754</v>
      </c>
      <c r="CA134" t="s">
        <v>18755</v>
      </c>
      <c r="CB134" t="s">
        <v>18756</v>
      </c>
      <c r="CD134">
        <v>1</v>
      </c>
      <c r="CF134" t="s">
        <v>118</v>
      </c>
      <c r="CG134">
        <v>0</v>
      </c>
      <c r="CH134" t="s">
        <v>119</v>
      </c>
      <c r="CI134" t="s">
        <v>119</v>
      </c>
      <c r="CJ134" t="s">
        <v>120</v>
      </c>
      <c r="CL134" s="34" t="s">
        <v>19487</v>
      </c>
      <c r="CM134" t="s">
        <v>121</v>
      </c>
      <c r="CN134" s="34" t="s">
        <v>19487</v>
      </c>
      <c r="CP134" t="s">
        <v>1258</v>
      </c>
      <c r="CR134">
        <f t="shared" si="23"/>
        <v>25</v>
      </c>
      <c r="CU134">
        <v>3</v>
      </c>
    </row>
    <row r="135" spans="1:99" customFormat="1" hidden="1">
      <c r="A135" t="s">
        <v>111</v>
      </c>
      <c r="B135" t="s">
        <v>18742</v>
      </c>
      <c r="C135">
        <v>514779</v>
      </c>
      <c r="D135" s="1">
        <v>45590</v>
      </c>
      <c r="E135" t="s">
        <v>20372</v>
      </c>
      <c r="F135" t="s">
        <v>15609</v>
      </c>
      <c r="G135" t="s">
        <v>18743</v>
      </c>
      <c r="H135" s="34" t="s">
        <v>18744</v>
      </c>
      <c r="I135" t="s">
        <v>18745</v>
      </c>
      <c r="J135">
        <v>5527997383288</v>
      </c>
      <c r="K135" t="s">
        <v>11</v>
      </c>
      <c r="L135" t="s">
        <v>10905</v>
      </c>
      <c r="M135">
        <v>5189733251898</v>
      </c>
      <c r="N135" t="s">
        <v>112</v>
      </c>
      <c r="O135" t="s">
        <v>18746</v>
      </c>
      <c r="P135" t="s">
        <v>18747</v>
      </c>
      <c r="Q135">
        <v>1700</v>
      </c>
      <c r="R135">
        <v>224</v>
      </c>
      <c r="S135" t="s">
        <v>18748</v>
      </c>
      <c r="U135" t="s">
        <v>18749</v>
      </c>
      <c r="V135" t="s">
        <v>779</v>
      </c>
      <c r="W135" t="s">
        <v>780</v>
      </c>
      <c r="X135" t="s">
        <v>18638</v>
      </c>
      <c r="Y135" t="s">
        <v>2316</v>
      </c>
      <c r="Z135" t="s">
        <v>1258</v>
      </c>
      <c r="AA135" t="s">
        <v>19485</v>
      </c>
      <c r="AB135" t="s">
        <v>844</v>
      </c>
      <c r="AC135" t="s">
        <v>791</v>
      </c>
      <c r="AD135" t="s">
        <v>883</v>
      </c>
      <c r="AE135" t="s">
        <v>827</v>
      </c>
      <c r="AF135" t="s">
        <v>125</v>
      </c>
      <c r="AG135">
        <v>1</v>
      </c>
      <c r="AH135">
        <v>122.95</v>
      </c>
      <c r="AI135">
        <v>1</v>
      </c>
      <c r="AJ135">
        <v>142796</v>
      </c>
      <c r="AK135" t="s">
        <v>783</v>
      </c>
      <c r="AL135">
        <v>1609</v>
      </c>
      <c r="AM135" t="s">
        <v>826</v>
      </c>
      <c r="AN135">
        <v>34.9</v>
      </c>
      <c r="AO135" s="72">
        <v>31.41</v>
      </c>
      <c r="AP135" t="s">
        <v>2947</v>
      </c>
      <c r="AQ135" t="s">
        <v>807</v>
      </c>
      <c r="AV135" t="s">
        <v>2285</v>
      </c>
      <c r="AW135" t="s">
        <v>2285</v>
      </c>
      <c r="AX135" t="s">
        <v>18750</v>
      </c>
      <c r="AY135" t="s">
        <v>18752</v>
      </c>
      <c r="AZ135" t="s">
        <v>16905</v>
      </c>
      <c r="BC135" t="s">
        <v>19486</v>
      </c>
      <c r="BD135" t="s">
        <v>114</v>
      </c>
      <c r="BF135" t="s">
        <v>115</v>
      </c>
      <c r="BG135" t="s">
        <v>116</v>
      </c>
      <c r="BM135" t="s">
        <v>117</v>
      </c>
      <c r="BN135" s="34" t="s">
        <v>18753</v>
      </c>
      <c r="BO135">
        <v>3441368473</v>
      </c>
      <c r="BP135">
        <v>3441368473</v>
      </c>
      <c r="BQ135">
        <v>520048</v>
      </c>
      <c r="BR135">
        <v>7550</v>
      </c>
      <c r="BX135" t="s">
        <v>18754</v>
      </c>
      <c r="CA135" t="s">
        <v>18755</v>
      </c>
      <c r="CB135" t="s">
        <v>18756</v>
      </c>
      <c r="CD135">
        <v>1</v>
      </c>
      <c r="CF135" t="s">
        <v>118</v>
      </c>
      <c r="CG135">
        <v>0</v>
      </c>
      <c r="CH135" t="s">
        <v>119</v>
      </c>
      <c r="CI135" t="s">
        <v>119</v>
      </c>
      <c r="CJ135" t="s">
        <v>120</v>
      </c>
      <c r="CL135" s="34" t="s">
        <v>19487</v>
      </c>
      <c r="CM135" t="s">
        <v>121</v>
      </c>
      <c r="CN135" s="34" t="s">
        <v>19487</v>
      </c>
      <c r="CP135" t="s">
        <v>1258</v>
      </c>
      <c r="CR135">
        <f t="shared" si="23"/>
        <v>25</v>
      </c>
      <c r="CU135">
        <v>3</v>
      </c>
    </row>
    <row r="136" spans="1:99" customFormat="1" hidden="1">
      <c r="A136" t="s">
        <v>111</v>
      </c>
      <c r="B136" t="s">
        <v>18760</v>
      </c>
      <c r="C136">
        <v>514777</v>
      </c>
      <c r="D136" s="1">
        <v>45590</v>
      </c>
      <c r="E136" t="s">
        <v>20373</v>
      </c>
      <c r="F136" t="s">
        <v>18246</v>
      </c>
      <c r="G136" t="s">
        <v>18761</v>
      </c>
      <c r="H136" s="34" t="s">
        <v>18762</v>
      </c>
      <c r="I136" t="s">
        <v>18763</v>
      </c>
      <c r="J136">
        <v>5518981107056</v>
      </c>
      <c r="K136" t="s">
        <v>2</v>
      </c>
      <c r="L136" t="s">
        <v>127</v>
      </c>
      <c r="M136">
        <v>5189700989580</v>
      </c>
      <c r="N136" t="s">
        <v>112</v>
      </c>
      <c r="O136" t="s">
        <v>18764</v>
      </c>
      <c r="P136" t="s">
        <v>18765</v>
      </c>
      <c r="Q136">
        <v>150</v>
      </c>
      <c r="R136">
        <v>151</v>
      </c>
      <c r="S136" t="s">
        <v>14486</v>
      </c>
      <c r="U136" t="s">
        <v>18766</v>
      </c>
      <c r="V136" t="s">
        <v>122</v>
      </c>
      <c r="W136" t="s">
        <v>123</v>
      </c>
      <c r="X136" t="s">
        <v>15383</v>
      </c>
      <c r="Y136" t="s">
        <v>129</v>
      </c>
      <c r="Z136" t="s">
        <v>1258</v>
      </c>
      <c r="AA136" t="s">
        <v>19488</v>
      </c>
      <c r="AE136" t="s">
        <v>4009</v>
      </c>
      <c r="AF136" t="s">
        <v>113</v>
      </c>
      <c r="AG136">
        <v>1</v>
      </c>
      <c r="AH136">
        <v>42.8</v>
      </c>
      <c r="AI136">
        <v>1</v>
      </c>
      <c r="AJ136">
        <v>1110</v>
      </c>
      <c r="AK136" t="s">
        <v>788</v>
      </c>
      <c r="AL136">
        <v>1112</v>
      </c>
      <c r="AM136" t="s">
        <v>1252</v>
      </c>
      <c r="AN136">
        <v>21.9</v>
      </c>
      <c r="AO136" s="72">
        <v>6.89</v>
      </c>
      <c r="AP136" t="s">
        <v>3919</v>
      </c>
      <c r="AQ136" t="s">
        <v>1254</v>
      </c>
      <c r="AV136" t="s">
        <v>18768</v>
      </c>
      <c r="AW136">
        <v>0</v>
      </c>
      <c r="AX136" t="s">
        <v>18767</v>
      </c>
      <c r="AY136">
        <v>-19</v>
      </c>
      <c r="AZ136" t="s">
        <v>16242</v>
      </c>
      <c r="BC136" s="34" t="s">
        <v>19489</v>
      </c>
      <c r="BD136" t="s">
        <v>114</v>
      </c>
      <c r="BF136" t="s">
        <v>115</v>
      </c>
      <c r="BG136" t="s">
        <v>116</v>
      </c>
      <c r="BM136" t="s">
        <v>117</v>
      </c>
      <c r="BO136">
        <v>3440676270</v>
      </c>
      <c r="BX136" t="s">
        <v>18769</v>
      </c>
      <c r="CA136" t="s">
        <v>18770</v>
      </c>
      <c r="CB136" t="s">
        <v>18771</v>
      </c>
      <c r="CD136">
        <v>1</v>
      </c>
      <c r="CF136" t="s">
        <v>118</v>
      </c>
      <c r="CG136">
        <v>0</v>
      </c>
      <c r="CH136" t="s">
        <v>119</v>
      </c>
      <c r="CI136" t="s">
        <v>119</v>
      </c>
      <c r="CJ136" t="s">
        <v>120</v>
      </c>
      <c r="CL136" s="34" t="s">
        <v>19490</v>
      </c>
      <c r="CM136" t="s">
        <v>121</v>
      </c>
      <c r="CN136" s="34" t="s">
        <v>19490</v>
      </c>
      <c r="CP136" t="s">
        <v>1258</v>
      </c>
      <c r="CR136">
        <f t="shared" si="23"/>
        <v>25</v>
      </c>
      <c r="CU136">
        <v>3</v>
      </c>
    </row>
    <row r="137" spans="1:99" customFormat="1" hidden="1">
      <c r="A137" t="s">
        <v>111</v>
      </c>
      <c r="B137" t="s">
        <v>18760</v>
      </c>
      <c r="C137">
        <v>514777</v>
      </c>
      <c r="D137" s="1">
        <v>45590</v>
      </c>
      <c r="E137" t="s">
        <v>20373</v>
      </c>
      <c r="F137" t="s">
        <v>18246</v>
      </c>
      <c r="G137" t="s">
        <v>18761</v>
      </c>
      <c r="H137" s="34" t="s">
        <v>18762</v>
      </c>
      <c r="I137" t="s">
        <v>18763</v>
      </c>
      <c r="J137">
        <v>5518981107056</v>
      </c>
      <c r="K137" t="s">
        <v>2</v>
      </c>
      <c r="L137" t="s">
        <v>127</v>
      </c>
      <c r="M137">
        <v>5189700989580</v>
      </c>
      <c r="N137" t="s">
        <v>112</v>
      </c>
      <c r="O137" t="s">
        <v>18764</v>
      </c>
      <c r="P137" t="s">
        <v>18765</v>
      </c>
      <c r="Q137">
        <v>150</v>
      </c>
      <c r="R137">
        <v>151</v>
      </c>
      <c r="S137" t="s">
        <v>14486</v>
      </c>
      <c r="U137" t="s">
        <v>18766</v>
      </c>
      <c r="V137" t="s">
        <v>122</v>
      </c>
      <c r="W137" t="s">
        <v>123</v>
      </c>
      <c r="X137" t="s">
        <v>15383</v>
      </c>
      <c r="Y137" t="s">
        <v>129</v>
      </c>
      <c r="Z137" t="s">
        <v>1258</v>
      </c>
      <c r="AA137" t="s">
        <v>19488</v>
      </c>
      <c r="AE137" t="s">
        <v>4009</v>
      </c>
      <c r="AF137" t="s">
        <v>113</v>
      </c>
      <c r="AG137">
        <v>1</v>
      </c>
      <c r="AH137">
        <v>42.8</v>
      </c>
      <c r="AI137">
        <v>1</v>
      </c>
      <c r="AJ137">
        <v>1096</v>
      </c>
      <c r="AK137" t="s">
        <v>783</v>
      </c>
      <c r="AL137">
        <v>1096</v>
      </c>
      <c r="AM137" t="s">
        <v>811</v>
      </c>
      <c r="AN137">
        <v>39.9</v>
      </c>
      <c r="AO137" s="72">
        <v>35.909999999999997</v>
      </c>
      <c r="AP137" t="s">
        <v>18412</v>
      </c>
      <c r="AQ137" t="s">
        <v>812</v>
      </c>
      <c r="AV137" t="s">
        <v>15232</v>
      </c>
      <c r="AW137">
        <v>0</v>
      </c>
      <c r="AX137" t="s">
        <v>18767</v>
      </c>
      <c r="AY137">
        <v>-19</v>
      </c>
      <c r="AZ137" t="s">
        <v>16242</v>
      </c>
      <c r="BC137" s="34" t="s">
        <v>19489</v>
      </c>
      <c r="BD137" t="s">
        <v>114</v>
      </c>
      <c r="BF137" t="s">
        <v>115</v>
      </c>
      <c r="BG137" t="s">
        <v>116</v>
      </c>
      <c r="BM137" t="s">
        <v>117</v>
      </c>
      <c r="BO137">
        <v>3440676270</v>
      </c>
      <c r="BX137" t="s">
        <v>18769</v>
      </c>
      <c r="CA137" t="s">
        <v>18770</v>
      </c>
      <c r="CB137" t="s">
        <v>18771</v>
      </c>
      <c r="CD137">
        <v>1</v>
      </c>
      <c r="CF137" t="s">
        <v>118</v>
      </c>
      <c r="CG137">
        <v>0</v>
      </c>
      <c r="CH137" t="s">
        <v>119</v>
      </c>
      <c r="CI137" t="s">
        <v>119</v>
      </c>
      <c r="CJ137" t="s">
        <v>120</v>
      </c>
      <c r="CL137" s="34" t="s">
        <v>19490</v>
      </c>
      <c r="CM137" t="s">
        <v>121</v>
      </c>
      <c r="CN137" s="34" t="s">
        <v>19490</v>
      </c>
      <c r="CP137" t="s">
        <v>1258</v>
      </c>
      <c r="CR137">
        <f t="shared" si="23"/>
        <v>25</v>
      </c>
      <c r="CU137">
        <v>3</v>
      </c>
    </row>
    <row r="138" spans="1:99" customFormat="1" hidden="1">
      <c r="A138" t="s">
        <v>111</v>
      </c>
      <c r="B138" t="s">
        <v>18772</v>
      </c>
      <c r="C138">
        <v>514775</v>
      </c>
      <c r="D138" s="1">
        <v>45590</v>
      </c>
      <c r="E138" t="s">
        <v>20374</v>
      </c>
      <c r="F138" t="s">
        <v>18773</v>
      </c>
      <c r="G138" t="s">
        <v>4050</v>
      </c>
      <c r="H138" s="34" t="s">
        <v>18774</v>
      </c>
      <c r="I138" t="s">
        <v>18775</v>
      </c>
      <c r="J138">
        <v>5511967749334</v>
      </c>
      <c r="K138" t="s">
        <v>2</v>
      </c>
      <c r="L138" t="s">
        <v>127</v>
      </c>
      <c r="M138">
        <v>5189675469900</v>
      </c>
      <c r="N138" t="s">
        <v>112</v>
      </c>
      <c r="O138" t="s">
        <v>18776</v>
      </c>
      <c r="P138" t="s">
        <v>18777</v>
      </c>
      <c r="Q138">
        <v>145</v>
      </c>
      <c r="R138" t="s">
        <v>18778</v>
      </c>
      <c r="S138" t="s">
        <v>5551</v>
      </c>
      <c r="U138" t="s">
        <v>18779</v>
      </c>
      <c r="V138" t="s">
        <v>122</v>
      </c>
      <c r="W138" t="s">
        <v>123</v>
      </c>
      <c r="X138" t="s">
        <v>15383</v>
      </c>
      <c r="Y138" t="s">
        <v>129</v>
      </c>
      <c r="Z138" t="s">
        <v>1258</v>
      </c>
      <c r="AA138" t="s">
        <v>19491</v>
      </c>
      <c r="AF138" t="s">
        <v>113</v>
      </c>
      <c r="AG138">
        <v>1</v>
      </c>
      <c r="AH138">
        <v>102.05</v>
      </c>
      <c r="AI138">
        <v>7</v>
      </c>
      <c r="AJ138">
        <v>1110</v>
      </c>
      <c r="AK138" t="s">
        <v>788</v>
      </c>
      <c r="AL138">
        <v>1112</v>
      </c>
      <c r="AM138" t="s">
        <v>1252</v>
      </c>
      <c r="AN138">
        <v>21.9</v>
      </c>
      <c r="AO138" s="72">
        <v>6.89</v>
      </c>
      <c r="AP138" t="s">
        <v>18781</v>
      </c>
      <c r="AQ138" t="s">
        <v>1254</v>
      </c>
      <c r="AV138" t="s">
        <v>18782</v>
      </c>
      <c r="AW138">
        <v>0</v>
      </c>
      <c r="AX138" t="s">
        <v>18780</v>
      </c>
      <c r="AY138" t="s">
        <v>18783</v>
      </c>
      <c r="AZ138" t="s">
        <v>15817</v>
      </c>
      <c r="BC138" s="34" t="s">
        <v>19492</v>
      </c>
      <c r="BD138" t="s">
        <v>114</v>
      </c>
      <c r="BF138" t="s">
        <v>115</v>
      </c>
      <c r="BG138" t="s">
        <v>116</v>
      </c>
      <c r="BM138" t="s">
        <v>117</v>
      </c>
      <c r="BO138">
        <v>3439892699</v>
      </c>
      <c r="BX138" t="s">
        <v>18784</v>
      </c>
      <c r="CA138" t="s">
        <v>18785</v>
      </c>
      <c r="CB138" t="s">
        <v>18786</v>
      </c>
      <c r="CD138">
        <v>1</v>
      </c>
      <c r="CF138" t="s">
        <v>118</v>
      </c>
      <c r="CG138">
        <v>0</v>
      </c>
      <c r="CH138" t="s">
        <v>119</v>
      </c>
      <c r="CI138" t="s">
        <v>119</v>
      </c>
      <c r="CJ138" t="s">
        <v>120</v>
      </c>
      <c r="CL138" s="34" t="s">
        <v>19493</v>
      </c>
      <c r="CM138" t="s">
        <v>121</v>
      </c>
      <c r="CN138" s="34" t="s">
        <v>19493</v>
      </c>
      <c r="CP138" t="s">
        <v>1258</v>
      </c>
      <c r="CR138">
        <f t="shared" si="23"/>
        <v>25</v>
      </c>
      <c r="CU138">
        <v>3</v>
      </c>
    </row>
    <row r="139" spans="1:99" customFormat="1" hidden="1">
      <c r="A139" t="s">
        <v>111</v>
      </c>
      <c r="B139" t="s">
        <v>18772</v>
      </c>
      <c r="C139">
        <v>514775</v>
      </c>
      <c r="D139" s="1">
        <v>45590</v>
      </c>
      <c r="E139" t="s">
        <v>20374</v>
      </c>
      <c r="F139" t="s">
        <v>18773</v>
      </c>
      <c r="G139" t="s">
        <v>4050</v>
      </c>
      <c r="H139" s="34" t="s">
        <v>18774</v>
      </c>
      <c r="I139" t="s">
        <v>18775</v>
      </c>
      <c r="J139">
        <v>5511967749334</v>
      </c>
      <c r="K139" t="s">
        <v>2</v>
      </c>
      <c r="L139" t="s">
        <v>127</v>
      </c>
      <c r="M139">
        <v>5189675469900</v>
      </c>
      <c r="N139" t="s">
        <v>112</v>
      </c>
      <c r="O139" t="s">
        <v>18776</v>
      </c>
      <c r="P139" t="s">
        <v>18777</v>
      </c>
      <c r="Q139">
        <v>145</v>
      </c>
      <c r="R139" t="s">
        <v>18778</v>
      </c>
      <c r="S139" t="s">
        <v>5551</v>
      </c>
      <c r="U139" t="s">
        <v>18779</v>
      </c>
      <c r="V139" t="s">
        <v>122</v>
      </c>
      <c r="W139" t="s">
        <v>123</v>
      </c>
      <c r="X139" t="s">
        <v>15383</v>
      </c>
      <c r="Y139" t="s">
        <v>129</v>
      </c>
      <c r="Z139" t="s">
        <v>1258</v>
      </c>
      <c r="AA139" t="s">
        <v>19491</v>
      </c>
      <c r="AF139" t="s">
        <v>113</v>
      </c>
      <c r="AG139">
        <v>1</v>
      </c>
      <c r="AH139">
        <v>102.05</v>
      </c>
      <c r="AI139">
        <v>1</v>
      </c>
      <c r="AJ139">
        <v>142801</v>
      </c>
      <c r="AK139" t="s">
        <v>1221</v>
      </c>
      <c r="AL139">
        <v>1621</v>
      </c>
      <c r="AM139" t="s">
        <v>18787</v>
      </c>
      <c r="AN139">
        <v>59.8</v>
      </c>
      <c r="AO139" s="72">
        <v>53.82</v>
      </c>
      <c r="AP139" t="s">
        <v>18788</v>
      </c>
      <c r="AQ139" t="s">
        <v>18789</v>
      </c>
      <c r="AV139" t="s">
        <v>18790</v>
      </c>
      <c r="AW139">
        <v>0</v>
      </c>
      <c r="AX139" t="s">
        <v>18780</v>
      </c>
      <c r="AY139" t="s">
        <v>18783</v>
      </c>
      <c r="AZ139" t="s">
        <v>15817</v>
      </c>
      <c r="BC139" s="34" t="s">
        <v>19492</v>
      </c>
      <c r="BD139" t="s">
        <v>114</v>
      </c>
      <c r="BF139" t="s">
        <v>115</v>
      </c>
      <c r="BG139" t="s">
        <v>116</v>
      </c>
      <c r="BM139" t="s">
        <v>117</v>
      </c>
      <c r="BO139">
        <v>3439892699</v>
      </c>
      <c r="BX139" t="s">
        <v>18784</v>
      </c>
      <c r="CA139" t="s">
        <v>18785</v>
      </c>
      <c r="CB139" t="s">
        <v>18786</v>
      </c>
      <c r="CD139">
        <v>1</v>
      </c>
      <c r="CF139" t="s">
        <v>118</v>
      </c>
      <c r="CG139">
        <v>0</v>
      </c>
      <c r="CH139" t="s">
        <v>119</v>
      </c>
      <c r="CI139" t="s">
        <v>119</v>
      </c>
      <c r="CJ139" t="s">
        <v>120</v>
      </c>
      <c r="CL139" s="34" t="s">
        <v>19493</v>
      </c>
      <c r="CM139" t="s">
        <v>121</v>
      </c>
      <c r="CN139" s="34" t="s">
        <v>19493</v>
      </c>
      <c r="CP139" t="s">
        <v>1258</v>
      </c>
      <c r="CR139">
        <f t="shared" si="23"/>
        <v>25</v>
      </c>
      <c r="CU139">
        <v>3</v>
      </c>
    </row>
    <row r="140" spans="1:99" customFormat="1" hidden="1">
      <c r="A140" t="s">
        <v>111</v>
      </c>
      <c r="B140" t="s">
        <v>18791</v>
      </c>
      <c r="C140">
        <v>514773</v>
      </c>
      <c r="D140" s="1">
        <v>45590</v>
      </c>
      <c r="E140" t="s">
        <v>20375</v>
      </c>
      <c r="F140" t="s">
        <v>2183</v>
      </c>
      <c r="G140" t="s">
        <v>18792</v>
      </c>
      <c r="H140">
        <v>21453496858</v>
      </c>
      <c r="I140" t="s">
        <v>18793</v>
      </c>
      <c r="J140">
        <v>5511974221807</v>
      </c>
      <c r="K140" t="s">
        <v>2</v>
      </c>
      <c r="L140" t="s">
        <v>6481</v>
      </c>
      <c r="M140">
        <v>5150037061515</v>
      </c>
      <c r="N140" t="s">
        <v>112</v>
      </c>
      <c r="O140" t="s">
        <v>18794</v>
      </c>
      <c r="P140" t="s">
        <v>18795</v>
      </c>
      <c r="Q140">
        <v>343</v>
      </c>
      <c r="R140" t="s">
        <v>18796</v>
      </c>
      <c r="S140" t="s">
        <v>18797</v>
      </c>
      <c r="U140" t="s">
        <v>18798</v>
      </c>
      <c r="V140" t="s">
        <v>122</v>
      </c>
      <c r="W140" t="s">
        <v>123</v>
      </c>
      <c r="X140" t="s">
        <v>15383</v>
      </c>
      <c r="Y140" t="s">
        <v>129</v>
      </c>
      <c r="Z140" t="s">
        <v>1258</v>
      </c>
      <c r="AA140" t="s">
        <v>19494</v>
      </c>
      <c r="AF140" t="s">
        <v>113</v>
      </c>
      <c r="AG140">
        <v>1</v>
      </c>
      <c r="AH140">
        <v>100.15</v>
      </c>
      <c r="AI140">
        <v>1</v>
      </c>
      <c r="AJ140">
        <v>5101</v>
      </c>
      <c r="AK140" t="s">
        <v>1018</v>
      </c>
      <c r="AL140">
        <v>5101</v>
      </c>
      <c r="AM140" t="s">
        <v>830</v>
      </c>
      <c r="AN140">
        <v>46.9</v>
      </c>
      <c r="AO140" s="72">
        <v>14.78</v>
      </c>
      <c r="AP140" t="s">
        <v>2266</v>
      </c>
      <c r="AQ140" t="s">
        <v>1019</v>
      </c>
      <c r="AV140" t="s">
        <v>4066</v>
      </c>
      <c r="AW140">
        <v>0</v>
      </c>
      <c r="AX140" t="s">
        <v>16780</v>
      </c>
      <c r="AY140" t="s">
        <v>18799</v>
      </c>
      <c r="AZ140" t="s">
        <v>15817</v>
      </c>
      <c r="BC140" s="34" t="s">
        <v>19495</v>
      </c>
      <c r="BD140" t="s">
        <v>114</v>
      </c>
      <c r="BF140" t="s">
        <v>115</v>
      </c>
      <c r="BG140" t="s">
        <v>116</v>
      </c>
      <c r="BM140" t="s">
        <v>117</v>
      </c>
      <c r="BO140">
        <v>3439891040</v>
      </c>
      <c r="BX140" t="s">
        <v>18800</v>
      </c>
      <c r="CA140" t="s">
        <v>18801</v>
      </c>
      <c r="CB140" t="s">
        <v>18802</v>
      </c>
      <c r="CD140">
        <v>1</v>
      </c>
      <c r="CF140" t="s">
        <v>118</v>
      </c>
      <c r="CG140">
        <v>0</v>
      </c>
      <c r="CH140" t="s">
        <v>119</v>
      </c>
      <c r="CI140" t="s">
        <v>119</v>
      </c>
      <c r="CJ140" t="s">
        <v>120</v>
      </c>
      <c r="CL140" s="34" t="s">
        <v>19496</v>
      </c>
      <c r="CM140" t="s">
        <v>121</v>
      </c>
      <c r="CN140" s="34" t="s">
        <v>19496</v>
      </c>
      <c r="CP140" t="s">
        <v>1258</v>
      </c>
      <c r="CR140">
        <f t="shared" si="23"/>
        <v>25</v>
      </c>
      <c r="CU140">
        <v>3</v>
      </c>
    </row>
    <row r="141" spans="1:99" customFormat="1" hidden="1">
      <c r="A141" t="s">
        <v>111</v>
      </c>
      <c r="B141" t="s">
        <v>18791</v>
      </c>
      <c r="C141">
        <v>514773</v>
      </c>
      <c r="D141" s="1">
        <v>45590</v>
      </c>
      <c r="E141" t="s">
        <v>20375</v>
      </c>
      <c r="F141" t="s">
        <v>2183</v>
      </c>
      <c r="G141" t="s">
        <v>18792</v>
      </c>
      <c r="H141">
        <v>21453496858</v>
      </c>
      <c r="I141" t="s">
        <v>18793</v>
      </c>
      <c r="J141">
        <v>5511974221807</v>
      </c>
      <c r="K141" t="s">
        <v>2</v>
      </c>
      <c r="L141" t="s">
        <v>6481</v>
      </c>
      <c r="M141">
        <v>5150037061515</v>
      </c>
      <c r="N141" t="s">
        <v>112</v>
      </c>
      <c r="O141" t="s">
        <v>18794</v>
      </c>
      <c r="P141" t="s">
        <v>18795</v>
      </c>
      <c r="Q141">
        <v>343</v>
      </c>
      <c r="R141" t="s">
        <v>18796</v>
      </c>
      <c r="S141" t="s">
        <v>18797</v>
      </c>
      <c r="U141" t="s">
        <v>18798</v>
      </c>
      <c r="V141" t="s">
        <v>122</v>
      </c>
      <c r="W141" t="s">
        <v>123</v>
      </c>
      <c r="X141" t="s">
        <v>15383</v>
      </c>
      <c r="Y141" t="s">
        <v>129</v>
      </c>
      <c r="Z141" t="s">
        <v>1258</v>
      </c>
      <c r="AA141" t="s">
        <v>19494</v>
      </c>
      <c r="AF141" t="s">
        <v>113</v>
      </c>
      <c r="AG141">
        <v>1</v>
      </c>
      <c r="AH141">
        <v>100.15</v>
      </c>
      <c r="AI141">
        <v>1</v>
      </c>
      <c r="AJ141">
        <v>61030</v>
      </c>
      <c r="AK141" t="s">
        <v>1598</v>
      </c>
      <c r="AL141">
        <v>61030</v>
      </c>
      <c r="AM141" t="s">
        <v>2980</v>
      </c>
      <c r="AN141">
        <v>99.9</v>
      </c>
      <c r="AO141" s="72">
        <v>31.46</v>
      </c>
      <c r="AP141" t="s">
        <v>15141</v>
      </c>
      <c r="AQ141" t="s">
        <v>2981</v>
      </c>
      <c r="AV141" t="s">
        <v>18803</v>
      </c>
      <c r="AW141">
        <v>0</v>
      </c>
      <c r="AX141" t="s">
        <v>16780</v>
      </c>
      <c r="AY141" t="s">
        <v>18799</v>
      </c>
      <c r="AZ141" t="s">
        <v>15817</v>
      </c>
      <c r="BC141" s="34" t="s">
        <v>19495</v>
      </c>
      <c r="BD141" t="s">
        <v>114</v>
      </c>
      <c r="BF141" t="s">
        <v>115</v>
      </c>
      <c r="BG141" t="s">
        <v>116</v>
      </c>
      <c r="BM141" t="s">
        <v>117</v>
      </c>
      <c r="BO141">
        <v>3439891040</v>
      </c>
      <c r="BX141" t="s">
        <v>18800</v>
      </c>
      <c r="CA141" t="s">
        <v>18801</v>
      </c>
      <c r="CB141" t="s">
        <v>18802</v>
      </c>
      <c r="CD141">
        <v>1</v>
      </c>
      <c r="CF141" t="s">
        <v>118</v>
      </c>
      <c r="CG141">
        <v>0</v>
      </c>
      <c r="CH141" t="s">
        <v>119</v>
      </c>
      <c r="CI141" t="s">
        <v>119</v>
      </c>
      <c r="CJ141" t="s">
        <v>120</v>
      </c>
      <c r="CL141" s="34" t="s">
        <v>19496</v>
      </c>
      <c r="CM141" t="s">
        <v>121</v>
      </c>
      <c r="CN141" s="34" t="s">
        <v>19496</v>
      </c>
      <c r="CP141" t="s">
        <v>1258</v>
      </c>
      <c r="CR141">
        <f t="shared" si="23"/>
        <v>25</v>
      </c>
      <c r="CU141">
        <v>3</v>
      </c>
    </row>
    <row r="142" spans="1:99" customFormat="1" hidden="1">
      <c r="A142" t="s">
        <v>111</v>
      </c>
      <c r="B142" t="s">
        <v>18791</v>
      </c>
      <c r="C142">
        <v>514773</v>
      </c>
      <c r="D142" s="1">
        <v>45590</v>
      </c>
      <c r="E142" t="s">
        <v>20375</v>
      </c>
      <c r="F142" t="s">
        <v>2183</v>
      </c>
      <c r="G142" t="s">
        <v>18792</v>
      </c>
      <c r="H142">
        <v>21453496858</v>
      </c>
      <c r="I142" t="s">
        <v>18793</v>
      </c>
      <c r="J142">
        <v>5511974221807</v>
      </c>
      <c r="K142" t="s">
        <v>2</v>
      </c>
      <c r="L142" t="s">
        <v>6481</v>
      </c>
      <c r="M142">
        <v>5150037061515</v>
      </c>
      <c r="N142" t="s">
        <v>112</v>
      </c>
      <c r="O142" t="s">
        <v>18794</v>
      </c>
      <c r="P142" t="s">
        <v>18795</v>
      </c>
      <c r="Q142">
        <v>343</v>
      </c>
      <c r="R142" t="s">
        <v>18796</v>
      </c>
      <c r="S142" t="s">
        <v>18797</v>
      </c>
      <c r="U142" t="s">
        <v>18798</v>
      </c>
      <c r="V142" t="s">
        <v>122</v>
      </c>
      <c r="W142" t="s">
        <v>123</v>
      </c>
      <c r="X142" t="s">
        <v>15383</v>
      </c>
      <c r="Y142" t="s">
        <v>129</v>
      </c>
      <c r="Z142" t="s">
        <v>1258</v>
      </c>
      <c r="AA142" t="s">
        <v>19494</v>
      </c>
      <c r="AF142" t="s">
        <v>113</v>
      </c>
      <c r="AG142">
        <v>1</v>
      </c>
      <c r="AH142">
        <v>100.15</v>
      </c>
      <c r="AI142">
        <v>1</v>
      </c>
      <c r="AJ142">
        <v>142808</v>
      </c>
      <c r="AK142" t="s">
        <v>1480</v>
      </c>
      <c r="AL142">
        <v>2604</v>
      </c>
      <c r="AM142" t="s">
        <v>18804</v>
      </c>
      <c r="AN142">
        <v>59.9</v>
      </c>
      <c r="AO142" s="72">
        <v>53.91</v>
      </c>
      <c r="AP142" t="s">
        <v>17952</v>
      </c>
      <c r="AQ142" t="s">
        <v>18805</v>
      </c>
      <c r="AV142" t="s">
        <v>4066</v>
      </c>
      <c r="AW142">
        <v>0</v>
      </c>
      <c r="AX142" t="s">
        <v>16780</v>
      </c>
      <c r="AY142" t="s">
        <v>18799</v>
      </c>
      <c r="AZ142" t="s">
        <v>15817</v>
      </c>
      <c r="BC142" s="34" t="s">
        <v>19495</v>
      </c>
      <c r="BD142" t="s">
        <v>114</v>
      </c>
      <c r="BF142" t="s">
        <v>115</v>
      </c>
      <c r="BG142" t="s">
        <v>116</v>
      </c>
      <c r="BM142" t="s">
        <v>117</v>
      </c>
      <c r="BO142">
        <v>3439891040</v>
      </c>
      <c r="BX142" t="s">
        <v>18800</v>
      </c>
      <c r="CA142" t="s">
        <v>18801</v>
      </c>
      <c r="CB142" t="s">
        <v>18802</v>
      </c>
      <c r="CD142">
        <v>1</v>
      </c>
      <c r="CF142" t="s">
        <v>118</v>
      </c>
      <c r="CG142">
        <v>0</v>
      </c>
      <c r="CH142" t="s">
        <v>119</v>
      </c>
      <c r="CI142" t="s">
        <v>119</v>
      </c>
      <c r="CJ142" t="s">
        <v>120</v>
      </c>
      <c r="CL142" s="34" t="s">
        <v>19496</v>
      </c>
      <c r="CM142" t="s">
        <v>121</v>
      </c>
      <c r="CN142" s="34" t="s">
        <v>19496</v>
      </c>
      <c r="CP142" t="s">
        <v>1258</v>
      </c>
      <c r="CR142">
        <f t="shared" si="23"/>
        <v>25</v>
      </c>
      <c r="CU142">
        <v>3</v>
      </c>
    </row>
    <row r="143" spans="1:99" customFormat="1" hidden="1">
      <c r="A143" t="s">
        <v>111</v>
      </c>
      <c r="B143" t="s">
        <v>18809</v>
      </c>
      <c r="C143">
        <v>514761</v>
      </c>
      <c r="D143" s="1">
        <v>45590</v>
      </c>
      <c r="E143" t="s">
        <v>20376</v>
      </c>
      <c r="F143" t="s">
        <v>3630</v>
      </c>
      <c r="G143" t="s">
        <v>18810</v>
      </c>
      <c r="H143">
        <v>65145704615</v>
      </c>
      <c r="I143" t="s">
        <v>18811</v>
      </c>
      <c r="J143">
        <v>5531992422267</v>
      </c>
      <c r="K143" t="s">
        <v>8</v>
      </c>
      <c r="L143" t="s">
        <v>137</v>
      </c>
      <c r="M143">
        <v>5189606428764</v>
      </c>
      <c r="N143" t="s">
        <v>112</v>
      </c>
      <c r="O143" t="s">
        <v>18812</v>
      </c>
      <c r="P143" t="s">
        <v>18813</v>
      </c>
      <c r="Q143">
        <v>35</v>
      </c>
      <c r="R143">
        <v>403</v>
      </c>
      <c r="S143" t="s">
        <v>18814</v>
      </c>
      <c r="U143" t="s">
        <v>18815</v>
      </c>
      <c r="V143" t="s">
        <v>122</v>
      </c>
      <c r="W143" t="s">
        <v>123</v>
      </c>
      <c r="X143" t="s">
        <v>18816</v>
      </c>
      <c r="Y143" t="s">
        <v>129</v>
      </c>
      <c r="Z143" t="s">
        <v>1258</v>
      </c>
      <c r="AA143" t="s">
        <v>19497</v>
      </c>
      <c r="AB143" t="s">
        <v>844</v>
      </c>
      <c r="AC143" t="s">
        <v>791</v>
      </c>
      <c r="AD143" t="s">
        <v>4041</v>
      </c>
      <c r="AE143" t="s">
        <v>16663</v>
      </c>
      <c r="AF143" t="s">
        <v>125</v>
      </c>
      <c r="AG143">
        <v>1</v>
      </c>
      <c r="AH143">
        <v>128.19999999999999</v>
      </c>
      <c r="AI143">
        <v>1</v>
      </c>
      <c r="AJ143">
        <v>2201</v>
      </c>
      <c r="AK143" t="s">
        <v>1471</v>
      </c>
      <c r="AL143">
        <v>2201</v>
      </c>
      <c r="AM143" t="s">
        <v>1472</v>
      </c>
      <c r="AN143">
        <v>49.9</v>
      </c>
      <c r="AO143" s="72">
        <v>13.97</v>
      </c>
      <c r="AP143" t="s">
        <v>17666</v>
      </c>
      <c r="AQ143" t="s">
        <v>1473</v>
      </c>
      <c r="AV143" t="s">
        <v>1255</v>
      </c>
      <c r="AW143">
        <v>0</v>
      </c>
      <c r="AX143" t="s">
        <v>18817</v>
      </c>
      <c r="AY143" t="s">
        <v>18818</v>
      </c>
      <c r="AZ143" t="s">
        <v>16668</v>
      </c>
      <c r="BC143" s="34" t="s">
        <v>19498</v>
      </c>
      <c r="BD143" t="s">
        <v>114</v>
      </c>
      <c r="BF143" t="s">
        <v>115</v>
      </c>
      <c r="BG143" t="s">
        <v>116</v>
      </c>
      <c r="BM143" t="s">
        <v>117</v>
      </c>
      <c r="BN143">
        <v>966477</v>
      </c>
      <c r="BO143">
        <v>3437984809</v>
      </c>
      <c r="BP143">
        <v>3437984809</v>
      </c>
      <c r="BQ143">
        <v>534696</v>
      </c>
      <c r="BR143">
        <v>4364</v>
      </c>
      <c r="BX143" t="s">
        <v>18819</v>
      </c>
      <c r="CA143" t="s">
        <v>18820</v>
      </c>
      <c r="CB143" t="s">
        <v>18821</v>
      </c>
      <c r="CD143">
        <v>1</v>
      </c>
      <c r="CF143" t="s">
        <v>118</v>
      </c>
      <c r="CG143">
        <v>0</v>
      </c>
      <c r="CH143" t="s">
        <v>119</v>
      </c>
      <c r="CI143" t="s">
        <v>119</v>
      </c>
      <c r="CJ143" t="s">
        <v>120</v>
      </c>
      <c r="CL143" s="34" t="s">
        <v>19499</v>
      </c>
      <c r="CM143" t="s">
        <v>121</v>
      </c>
      <c r="CN143" s="34" t="s">
        <v>19499</v>
      </c>
      <c r="CP143" t="s">
        <v>1258</v>
      </c>
      <c r="CR143">
        <f t="shared" si="23"/>
        <v>25</v>
      </c>
      <c r="CU143">
        <v>3</v>
      </c>
    </row>
    <row r="144" spans="1:99" customFormat="1" hidden="1">
      <c r="A144" t="s">
        <v>111</v>
      </c>
      <c r="B144" t="s">
        <v>18809</v>
      </c>
      <c r="C144">
        <v>514761</v>
      </c>
      <c r="D144" s="1">
        <v>45590</v>
      </c>
      <c r="E144" t="s">
        <v>20376</v>
      </c>
      <c r="F144" t="s">
        <v>3630</v>
      </c>
      <c r="G144" t="s">
        <v>18810</v>
      </c>
      <c r="H144">
        <v>65145704615</v>
      </c>
      <c r="I144" t="s">
        <v>18811</v>
      </c>
      <c r="J144">
        <v>5531992422267</v>
      </c>
      <c r="K144" t="s">
        <v>8</v>
      </c>
      <c r="L144" t="s">
        <v>137</v>
      </c>
      <c r="M144">
        <v>5189606428764</v>
      </c>
      <c r="N144" t="s">
        <v>112</v>
      </c>
      <c r="O144" t="s">
        <v>18812</v>
      </c>
      <c r="P144" t="s">
        <v>18813</v>
      </c>
      <c r="Q144">
        <v>35</v>
      </c>
      <c r="R144">
        <v>403</v>
      </c>
      <c r="S144" t="s">
        <v>18814</v>
      </c>
      <c r="U144" t="s">
        <v>18815</v>
      </c>
      <c r="V144" t="s">
        <v>122</v>
      </c>
      <c r="W144" t="s">
        <v>123</v>
      </c>
      <c r="X144" t="s">
        <v>18816</v>
      </c>
      <c r="Y144" t="s">
        <v>129</v>
      </c>
      <c r="Z144" t="s">
        <v>1258</v>
      </c>
      <c r="AA144" t="s">
        <v>19497</v>
      </c>
      <c r="AB144" t="s">
        <v>844</v>
      </c>
      <c r="AC144" t="s">
        <v>791</v>
      </c>
      <c r="AD144" t="s">
        <v>4041</v>
      </c>
      <c r="AE144" t="s">
        <v>16663</v>
      </c>
      <c r="AF144" t="s">
        <v>125</v>
      </c>
      <c r="AG144">
        <v>1</v>
      </c>
      <c r="AH144">
        <v>128.19999999999999</v>
      </c>
      <c r="AI144">
        <v>3</v>
      </c>
      <c r="AJ144">
        <v>1110</v>
      </c>
      <c r="AK144" t="s">
        <v>788</v>
      </c>
      <c r="AL144">
        <v>1112</v>
      </c>
      <c r="AM144" t="s">
        <v>1252</v>
      </c>
      <c r="AN144">
        <v>21.9</v>
      </c>
      <c r="AO144" s="72">
        <v>6.13</v>
      </c>
      <c r="AP144" t="s">
        <v>18822</v>
      </c>
      <c r="AQ144" t="s">
        <v>1254</v>
      </c>
      <c r="AV144" t="s">
        <v>18823</v>
      </c>
      <c r="AW144">
        <v>0</v>
      </c>
      <c r="AX144" t="s">
        <v>18817</v>
      </c>
      <c r="AY144" t="s">
        <v>18818</v>
      </c>
      <c r="AZ144" t="s">
        <v>16668</v>
      </c>
      <c r="BC144" s="34" t="s">
        <v>19498</v>
      </c>
      <c r="BD144" t="s">
        <v>114</v>
      </c>
      <c r="BF144" t="s">
        <v>115</v>
      </c>
      <c r="BG144" t="s">
        <v>116</v>
      </c>
      <c r="BM144" t="s">
        <v>117</v>
      </c>
      <c r="BN144">
        <v>966477</v>
      </c>
      <c r="BO144">
        <v>3437984809</v>
      </c>
      <c r="BP144">
        <v>3437984809</v>
      </c>
      <c r="BQ144">
        <v>534696</v>
      </c>
      <c r="BR144">
        <v>4364</v>
      </c>
      <c r="BX144" t="s">
        <v>18819</v>
      </c>
      <c r="CA144" t="s">
        <v>18820</v>
      </c>
      <c r="CB144" t="s">
        <v>18821</v>
      </c>
      <c r="CD144">
        <v>1</v>
      </c>
      <c r="CF144" t="s">
        <v>118</v>
      </c>
      <c r="CG144">
        <v>0</v>
      </c>
      <c r="CH144" t="s">
        <v>119</v>
      </c>
      <c r="CI144" t="s">
        <v>119</v>
      </c>
      <c r="CJ144" t="s">
        <v>120</v>
      </c>
      <c r="CL144" s="34" t="s">
        <v>19499</v>
      </c>
      <c r="CM144" t="s">
        <v>121</v>
      </c>
      <c r="CN144" s="34" t="s">
        <v>19499</v>
      </c>
      <c r="CP144" t="s">
        <v>1258</v>
      </c>
      <c r="CR144">
        <f t="shared" si="23"/>
        <v>25</v>
      </c>
      <c r="CU144">
        <v>3</v>
      </c>
    </row>
    <row r="145" spans="1:99" customFormat="1" hidden="1">
      <c r="A145" t="s">
        <v>111</v>
      </c>
      <c r="B145" t="s">
        <v>18809</v>
      </c>
      <c r="C145">
        <v>514761</v>
      </c>
      <c r="D145" s="1">
        <v>45590</v>
      </c>
      <c r="E145" t="s">
        <v>20376</v>
      </c>
      <c r="F145" t="s">
        <v>3630</v>
      </c>
      <c r="G145" t="s">
        <v>18810</v>
      </c>
      <c r="H145">
        <v>65145704615</v>
      </c>
      <c r="I145" t="s">
        <v>18811</v>
      </c>
      <c r="J145">
        <v>5531992422267</v>
      </c>
      <c r="K145" t="s">
        <v>8</v>
      </c>
      <c r="L145" t="s">
        <v>137</v>
      </c>
      <c r="M145">
        <v>5189606428764</v>
      </c>
      <c r="N145" t="s">
        <v>112</v>
      </c>
      <c r="O145" t="s">
        <v>18812</v>
      </c>
      <c r="P145" t="s">
        <v>18813</v>
      </c>
      <c r="Q145">
        <v>35</v>
      </c>
      <c r="R145">
        <v>403</v>
      </c>
      <c r="S145" t="s">
        <v>18814</v>
      </c>
      <c r="U145" t="s">
        <v>18815</v>
      </c>
      <c r="V145" t="s">
        <v>122</v>
      </c>
      <c r="W145" t="s">
        <v>123</v>
      </c>
      <c r="X145" t="s">
        <v>18816</v>
      </c>
      <c r="Y145" t="s">
        <v>129</v>
      </c>
      <c r="Z145" t="s">
        <v>1258</v>
      </c>
      <c r="AA145" t="s">
        <v>19497</v>
      </c>
      <c r="AB145" t="s">
        <v>844</v>
      </c>
      <c r="AC145" t="s">
        <v>791</v>
      </c>
      <c r="AD145" t="s">
        <v>4041</v>
      </c>
      <c r="AE145" t="s">
        <v>16663</v>
      </c>
      <c r="AF145" t="s">
        <v>125</v>
      </c>
      <c r="AG145">
        <v>1</v>
      </c>
      <c r="AH145">
        <v>128.19999999999999</v>
      </c>
      <c r="AI145">
        <v>1</v>
      </c>
      <c r="AJ145">
        <v>2500</v>
      </c>
      <c r="AK145" t="s">
        <v>1169</v>
      </c>
      <c r="AL145">
        <v>2502</v>
      </c>
      <c r="AM145" t="s">
        <v>1170</v>
      </c>
      <c r="AN145">
        <v>56.9</v>
      </c>
      <c r="AO145" s="72">
        <v>45.52</v>
      </c>
      <c r="AP145" t="s">
        <v>18824</v>
      </c>
      <c r="AQ145" t="s">
        <v>1173</v>
      </c>
      <c r="AV145" t="s">
        <v>1255</v>
      </c>
      <c r="AW145">
        <v>0</v>
      </c>
      <c r="AX145" t="s">
        <v>18817</v>
      </c>
      <c r="AY145" t="s">
        <v>18818</v>
      </c>
      <c r="AZ145" t="s">
        <v>16668</v>
      </c>
      <c r="BC145" s="34" t="s">
        <v>19498</v>
      </c>
      <c r="BD145" t="s">
        <v>114</v>
      </c>
      <c r="BF145" t="s">
        <v>115</v>
      </c>
      <c r="BG145" t="s">
        <v>116</v>
      </c>
      <c r="BM145" t="s">
        <v>117</v>
      </c>
      <c r="BN145">
        <v>966477</v>
      </c>
      <c r="BO145">
        <v>3437984809</v>
      </c>
      <c r="BP145">
        <v>3437984809</v>
      </c>
      <c r="BQ145">
        <v>534696</v>
      </c>
      <c r="BR145">
        <v>4364</v>
      </c>
      <c r="BX145" t="s">
        <v>18819</v>
      </c>
      <c r="CA145" t="s">
        <v>18820</v>
      </c>
      <c r="CB145" t="s">
        <v>18821</v>
      </c>
      <c r="CD145">
        <v>1</v>
      </c>
      <c r="CF145" t="s">
        <v>118</v>
      </c>
      <c r="CG145">
        <v>0</v>
      </c>
      <c r="CH145" t="s">
        <v>119</v>
      </c>
      <c r="CI145" t="s">
        <v>119</v>
      </c>
      <c r="CJ145" t="s">
        <v>120</v>
      </c>
      <c r="CL145" s="34" t="s">
        <v>19499</v>
      </c>
      <c r="CM145" t="s">
        <v>121</v>
      </c>
      <c r="CN145" s="34" t="s">
        <v>19499</v>
      </c>
      <c r="CP145" t="s">
        <v>1258</v>
      </c>
      <c r="CR145">
        <f t="shared" si="23"/>
        <v>25</v>
      </c>
      <c r="CU145">
        <v>3</v>
      </c>
    </row>
    <row r="146" spans="1:99" customFormat="1" hidden="1">
      <c r="A146" t="s">
        <v>111</v>
      </c>
      <c r="B146" t="s">
        <v>18809</v>
      </c>
      <c r="C146">
        <v>514761</v>
      </c>
      <c r="D146" s="1">
        <v>45590</v>
      </c>
      <c r="E146" t="s">
        <v>20376</v>
      </c>
      <c r="F146" t="s">
        <v>3630</v>
      </c>
      <c r="G146" t="s">
        <v>18810</v>
      </c>
      <c r="H146">
        <v>65145704615</v>
      </c>
      <c r="I146" t="s">
        <v>18811</v>
      </c>
      <c r="J146">
        <v>5531992422267</v>
      </c>
      <c r="K146" t="s">
        <v>8</v>
      </c>
      <c r="L146" t="s">
        <v>137</v>
      </c>
      <c r="M146">
        <v>5189606428764</v>
      </c>
      <c r="N146" t="s">
        <v>112</v>
      </c>
      <c r="O146" t="s">
        <v>18812</v>
      </c>
      <c r="P146" t="s">
        <v>18813</v>
      </c>
      <c r="Q146">
        <v>35</v>
      </c>
      <c r="R146">
        <v>403</v>
      </c>
      <c r="S146" t="s">
        <v>18814</v>
      </c>
      <c r="U146" t="s">
        <v>18815</v>
      </c>
      <c r="V146" t="s">
        <v>122</v>
      </c>
      <c r="W146" t="s">
        <v>123</v>
      </c>
      <c r="X146" t="s">
        <v>18816</v>
      </c>
      <c r="Y146" t="s">
        <v>129</v>
      </c>
      <c r="Z146" t="s">
        <v>1258</v>
      </c>
      <c r="AA146" t="s">
        <v>19497</v>
      </c>
      <c r="AB146" t="s">
        <v>844</v>
      </c>
      <c r="AC146" t="s">
        <v>791</v>
      </c>
      <c r="AD146" t="s">
        <v>4041</v>
      </c>
      <c r="AE146" t="s">
        <v>16663</v>
      </c>
      <c r="AF146" t="s">
        <v>125</v>
      </c>
      <c r="AG146">
        <v>1</v>
      </c>
      <c r="AH146">
        <v>128.19999999999999</v>
      </c>
      <c r="AI146">
        <v>1</v>
      </c>
      <c r="AJ146">
        <v>2502</v>
      </c>
      <c r="AK146" t="s">
        <v>1169</v>
      </c>
      <c r="AL146">
        <v>2501</v>
      </c>
      <c r="AM146" t="s">
        <v>1325</v>
      </c>
      <c r="AN146">
        <v>62.9</v>
      </c>
      <c r="AO146" s="72">
        <v>50.32</v>
      </c>
      <c r="AP146" t="s">
        <v>18825</v>
      </c>
      <c r="AQ146" t="s">
        <v>1329</v>
      </c>
      <c r="AV146" t="s">
        <v>18826</v>
      </c>
      <c r="AW146">
        <v>0</v>
      </c>
      <c r="AX146" t="s">
        <v>18817</v>
      </c>
      <c r="AY146" t="s">
        <v>18818</v>
      </c>
      <c r="AZ146" t="s">
        <v>16668</v>
      </c>
      <c r="BC146" s="34" t="s">
        <v>19498</v>
      </c>
      <c r="BD146" t="s">
        <v>114</v>
      </c>
      <c r="BF146" t="s">
        <v>115</v>
      </c>
      <c r="BG146" t="s">
        <v>116</v>
      </c>
      <c r="BM146" t="s">
        <v>117</v>
      </c>
      <c r="BN146">
        <v>966477</v>
      </c>
      <c r="BO146">
        <v>3437984809</v>
      </c>
      <c r="BP146">
        <v>3437984809</v>
      </c>
      <c r="BQ146">
        <v>534696</v>
      </c>
      <c r="BR146">
        <v>4364</v>
      </c>
      <c r="BX146" t="s">
        <v>18819</v>
      </c>
      <c r="CA146" t="s">
        <v>18820</v>
      </c>
      <c r="CB146" t="s">
        <v>18821</v>
      </c>
      <c r="CD146">
        <v>1</v>
      </c>
      <c r="CF146" t="s">
        <v>118</v>
      </c>
      <c r="CG146">
        <v>0</v>
      </c>
      <c r="CH146" t="s">
        <v>119</v>
      </c>
      <c r="CI146" t="s">
        <v>119</v>
      </c>
      <c r="CJ146" t="s">
        <v>120</v>
      </c>
      <c r="CL146" s="34" t="s">
        <v>19499</v>
      </c>
      <c r="CM146" t="s">
        <v>121</v>
      </c>
      <c r="CN146" s="34" t="s">
        <v>19499</v>
      </c>
      <c r="CP146" t="s">
        <v>1258</v>
      </c>
      <c r="CR146">
        <f t="shared" si="23"/>
        <v>25</v>
      </c>
      <c r="CU146">
        <v>3</v>
      </c>
    </row>
    <row r="147" spans="1:99" customFormat="1" hidden="1">
      <c r="A147" t="s">
        <v>111</v>
      </c>
      <c r="B147" t="s">
        <v>19500</v>
      </c>
      <c r="C147">
        <v>514759</v>
      </c>
      <c r="D147" s="1">
        <v>45590</v>
      </c>
      <c r="E147" t="s">
        <v>20377</v>
      </c>
      <c r="F147" t="s">
        <v>19501</v>
      </c>
      <c r="G147" t="s">
        <v>19502</v>
      </c>
      <c r="H147">
        <v>60829109668</v>
      </c>
      <c r="I147" t="s">
        <v>19503</v>
      </c>
      <c r="J147">
        <v>5531998001371</v>
      </c>
      <c r="K147" t="s">
        <v>8</v>
      </c>
      <c r="L147" t="s">
        <v>1444</v>
      </c>
      <c r="M147">
        <v>5189472787962</v>
      </c>
      <c r="N147" t="s">
        <v>112</v>
      </c>
      <c r="O147" t="s">
        <v>19504</v>
      </c>
      <c r="P147" t="s">
        <v>19505</v>
      </c>
      <c r="Q147">
        <v>227</v>
      </c>
      <c r="S147" t="s">
        <v>19506</v>
      </c>
      <c r="U147" t="s">
        <v>19507</v>
      </c>
      <c r="V147" t="s">
        <v>122</v>
      </c>
      <c r="W147" t="s">
        <v>772</v>
      </c>
      <c r="X147" t="s">
        <v>18543</v>
      </c>
      <c r="Y147" t="s">
        <v>782</v>
      </c>
      <c r="Z147" t="s">
        <v>1258</v>
      </c>
      <c r="AA147" t="s">
        <v>19882</v>
      </c>
      <c r="AB147" t="s">
        <v>844</v>
      </c>
      <c r="AC147" t="s">
        <v>774</v>
      </c>
      <c r="AE147" t="s">
        <v>827</v>
      </c>
      <c r="AF147" t="s">
        <v>1242</v>
      </c>
      <c r="AG147">
        <v>1</v>
      </c>
      <c r="AH147">
        <v>106.79</v>
      </c>
      <c r="AI147">
        <v>7</v>
      </c>
      <c r="AJ147">
        <v>1111</v>
      </c>
      <c r="AK147" t="s">
        <v>788</v>
      </c>
      <c r="AL147">
        <v>1110</v>
      </c>
      <c r="AM147" t="s">
        <v>1256</v>
      </c>
      <c r="AN147">
        <v>21.9</v>
      </c>
      <c r="AO147" s="72">
        <v>6.2</v>
      </c>
      <c r="AP147" t="s">
        <v>19509</v>
      </c>
      <c r="AQ147" t="s">
        <v>1257</v>
      </c>
      <c r="AV147" t="s">
        <v>19340</v>
      </c>
      <c r="AW147" t="s">
        <v>19340</v>
      </c>
      <c r="AX147" t="s">
        <v>19508</v>
      </c>
      <c r="AY147" t="s">
        <v>19510</v>
      </c>
      <c r="AZ147" t="s">
        <v>15484</v>
      </c>
      <c r="BC147" s="34" t="s">
        <v>19883</v>
      </c>
      <c r="BD147" t="s">
        <v>114</v>
      </c>
      <c r="BF147" t="s">
        <v>115</v>
      </c>
      <c r="BG147" t="s">
        <v>116</v>
      </c>
      <c r="BM147" t="s">
        <v>1248</v>
      </c>
      <c r="BO147">
        <v>3437864450</v>
      </c>
      <c r="BX147" t="s">
        <v>19511</v>
      </c>
      <c r="CA147" t="s">
        <v>19512</v>
      </c>
      <c r="CB147" t="s">
        <v>19513</v>
      </c>
      <c r="CD147">
        <v>1</v>
      </c>
      <c r="CF147" t="s">
        <v>118</v>
      </c>
      <c r="CG147">
        <v>0</v>
      </c>
      <c r="CH147" t="s">
        <v>119</v>
      </c>
      <c r="CI147" t="s">
        <v>119</v>
      </c>
      <c r="CJ147" t="s">
        <v>120</v>
      </c>
      <c r="CL147" s="34" t="s">
        <v>19884</v>
      </c>
      <c r="CM147" t="s">
        <v>121</v>
      </c>
      <c r="CN147" s="34" t="s">
        <v>19884</v>
      </c>
      <c r="CP147" t="s">
        <v>1258</v>
      </c>
      <c r="CR147">
        <f t="shared" si="23"/>
        <v>25</v>
      </c>
      <c r="CU147">
        <v>3</v>
      </c>
    </row>
    <row r="148" spans="1:99" customFormat="1" hidden="1">
      <c r="A148" t="s">
        <v>111</v>
      </c>
      <c r="B148" t="s">
        <v>19500</v>
      </c>
      <c r="C148">
        <v>514759</v>
      </c>
      <c r="D148" s="1">
        <v>45590</v>
      </c>
      <c r="E148" t="s">
        <v>20377</v>
      </c>
      <c r="F148" t="s">
        <v>19501</v>
      </c>
      <c r="G148" t="s">
        <v>19502</v>
      </c>
      <c r="H148">
        <v>60829109668</v>
      </c>
      <c r="I148" t="s">
        <v>19503</v>
      </c>
      <c r="J148">
        <v>5531998001371</v>
      </c>
      <c r="K148" t="s">
        <v>8</v>
      </c>
      <c r="L148" t="s">
        <v>1444</v>
      </c>
      <c r="M148">
        <v>5189472787962</v>
      </c>
      <c r="N148" t="s">
        <v>112</v>
      </c>
      <c r="O148" t="s">
        <v>19504</v>
      </c>
      <c r="P148" t="s">
        <v>19505</v>
      </c>
      <c r="Q148">
        <v>227</v>
      </c>
      <c r="S148" t="s">
        <v>19506</v>
      </c>
      <c r="U148" t="s">
        <v>19507</v>
      </c>
      <c r="V148" t="s">
        <v>122</v>
      </c>
      <c r="W148" t="s">
        <v>772</v>
      </c>
      <c r="X148" t="s">
        <v>18543</v>
      </c>
      <c r="Y148" t="s">
        <v>782</v>
      </c>
      <c r="Z148" t="s">
        <v>1258</v>
      </c>
      <c r="AA148" t="s">
        <v>19882</v>
      </c>
      <c r="AB148" t="s">
        <v>844</v>
      </c>
      <c r="AC148" t="s">
        <v>774</v>
      </c>
      <c r="AE148" t="s">
        <v>827</v>
      </c>
      <c r="AF148" t="s">
        <v>1242</v>
      </c>
      <c r="AG148">
        <v>1</v>
      </c>
      <c r="AH148">
        <v>106.79</v>
      </c>
      <c r="AI148">
        <v>7</v>
      </c>
      <c r="AJ148">
        <v>1006</v>
      </c>
      <c r="AK148" t="s">
        <v>788</v>
      </c>
      <c r="AL148">
        <v>1111</v>
      </c>
      <c r="AM148" t="s">
        <v>789</v>
      </c>
      <c r="AN148">
        <v>21.9</v>
      </c>
      <c r="AO148" s="72">
        <v>6.2</v>
      </c>
      <c r="AP148" t="s">
        <v>19509</v>
      </c>
      <c r="AQ148" t="s">
        <v>790</v>
      </c>
      <c r="AV148">
        <v>10</v>
      </c>
      <c r="AW148">
        <v>10</v>
      </c>
      <c r="AX148" t="s">
        <v>19508</v>
      </c>
      <c r="AY148" t="s">
        <v>19510</v>
      </c>
      <c r="AZ148" t="s">
        <v>15484</v>
      </c>
      <c r="BC148" s="34" t="s">
        <v>19883</v>
      </c>
      <c r="BD148" t="s">
        <v>114</v>
      </c>
      <c r="BF148" t="s">
        <v>115</v>
      </c>
      <c r="BG148" t="s">
        <v>116</v>
      </c>
      <c r="BM148" t="s">
        <v>1248</v>
      </c>
      <c r="BO148">
        <v>3437864450</v>
      </c>
      <c r="BX148" t="s">
        <v>19511</v>
      </c>
      <c r="CA148" t="s">
        <v>19512</v>
      </c>
      <c r="CB148" t="s">
        <v>19513</v>
      </c>
      <c r="CD148">
        <v>1</v>
      </c>
      <c r="CF148" t="s">
        <v>118</v>
      </c>
      <c r="CG148">
        <v>0</v>
      </c>
      <c r="CH148" t="s">
        <v>119</v>
      </c>
      <c r="CI148" t="s">
        <v>119</v>
      </c>
      <c r="CJ148" t="s">
        <v>120</v>
      </c>
      <c r="CL148" s="34" t="s">
        <v>19884</v>
      </c>
      <c r="CM148" t="s">
        <v>121</v>
      </c>
      <c r="CN148" s="34" t="s">
        <v>19884</v>
      </c>
      <c r="CP148" t="s">
        <v>1258</v>
      </c>
      <c r="CR148">
        <f t="shared" si="23"/>
        <v>25</v>
      </c>
      <c r="CU148">
        <v>3</v>
      </c>
    </row>
    <row r="149" spans="1:99" customFormat="1" hidden="1">
      <c r="A149" t="s">
        <v>111</v>
      </c>
      <c r="B149" t="s">
        <v>18827</v>
      </c>
      <c r="C149">
        <v>514757</v>
      </c>
      <c r="D149" s="1">
        <v>45590</v>
      </c>
      <c r="E149" t="s">
        <v>20378</v>
      </c>
      <c r="F149" t="s">
        <v>5529</v>
      </c>
      <c r="G149" t="s">
        <v>18828</v>
      </c>
      <c r="H149">
        <v>70636559149</v>
      </c>
      <c r="I149" t="s">
        <v>18829</v>
      </c>
      <c r="J149">
        <v>5562992687146</v>
      </c>
      <c r="K149" t="s">
        <v>7</v>
      </c>
      <c r="L149" t="s">
        <v>138</v>
      </c>
      <c r="M149" t="s">
        <v>18830</v>
      </c>
      <c r="N149" t="s">
        <v>112</v>
      </c>
      <c r="O149" t="s">
        <v>18831</v>
      </c>
      <c r="P149" t="s">
        <v>18832</v>
      </c>
      <c r="Q149">
        <v>384</v>
      </c>
      <c r="R149" t="s">
        <v>18833</v>
      </c>
      <c r="S149" t="s">
        <v>14771</v>
      </c>
      <c r="U149" t="s">
        <v>18834</v>
      </c>
      <c r="V149" t="s">
        <v>815</v>
      </c>
      <c r="W149" t="s">
        <v>816</v>
      </c>
      <c r="X149" t="s">
        <v>18835</v>
      </c>
      <c r="Y149" t="s">
        <v>821</v>
      </c>
      <c r="Z149" t="s">
        <v>1258</v>
      </c>
      <c r="AA149" t="s">
        <v>19514</v>
      </c>
      <c r="AB149" t="s">
        <v>844</v>
      </c>
      <c r="AC149" t="s">
        <v>791</v>
      </c>
      <c r="AD149" t="s">
        <v>883</v>
      </c>
      <c r="AF149" t="s">
        <v>786</v>
      </c>
      <c r="AG149">
        <v>5</v>
      </c>
      <c r="AH149">
        <v>206.5</v>
      </c>
      <c r="AI149">
        <v>2</v>
      </c>
      <c r="AJ149">
        <v>2201</v>
      </c>
      <c r="AK149" t="s">
        <v>1471</v>
      </c>
      <c r="AL149">
        <v>2201</v>
      </c>
      <c r="AM149" t="s">
        <v>1472</v>
      </c>
      <c r="AN149">
        <v>49.9</v>
      </c>
      <c r="AO149" s="72">
        <v>17.46</v>
      </c>
      <c r="AP149" t="s">
        <v>15684</v>
      </c>
      <c r="AQ149" t="s">
        <v>1473</v>
      </c>
      <c r="AV149" t="s">
        <v>15125</v>
      </c>
      <c r="AW149">
        <v>0</v>
      </c>
      <c r="AX149" t="s">
        <v>18836</v>
      </c>
      <c r="AY149" t="s">
        <v>18837</v>
      </c>
      <c r="AZ149" t="s">
        <v>15119</v>
      </c>
      <c r="BC149" t="s">
        <v>19515</v>
      </c>
      <c r="BD149" t="s">
        <v>114</v>
      </c>
      <c r="BF149" t="s">
        <v>115</v>
      </c>
      <c r="BG149" t="s">
        <v>116</v>
      </c>
      <c r="BM149" t="s">
        <v>117</v>
      </c>
      <c r="BN149" s="34" t="s">
        <v>18838</v>
      </c>
      <c r="BO149">
        <v>3437848262</v>
      </c>
      <c r="BP149">
        <v>3437848262</v>
      </c>
      <c r="BQ149">
        <v>422007</v>
      </c>
      <c r="BR149">
        <v>9851</v>
      </c>
      <c r="BX149" t="s">
        <v>18839</v>
      </c>
      <c r="CA149" t="s">
        <v>18840</v>
      </c>
      <c r="CB149" t="s">
        <v>18841</v>
      </c>
      <c r="CD149">
        <v>1</v>
      </c>
      <c r="CF149" t="s">
        <v>118</v>
      </c>
      <c r="CG149">
        <v>0</v>
      </c>
      <c r="CH149" t="s">
        <v>119</v>
      </c>
      <c r="CI149" t="s">
        <v>119</v>
      </c>
      <c r="CJ149" t="s">
        <v>120</v>
      </c>
      <c r="CL149" s="34" t="s">
        <v>19516</v>
      </c>
      <c r="CM149" t="s">
        <v>121</v>
      </c>
      <c r="CN149" s="34" t="s">
        <v>19516</v>
      </c>
      <c r="CP149" t="s">
        <v>1258</v>
      </c>
      <c r="CR149">
        <f t="shared" si="23"/>
        <v>25</v>
      </c>
      <c r="CU149">
        <v>3</v>
      </c>
    </row>
    <row r="150" spans="1:99" customFormat="1" hidden="1">
      <c r="A150" t="s">
        <v>111</v>
      </c>
      <c r="B150" t="s">
        <v>18827</v>
      </c>
      <c r="C150">
        <v>514757</v>
      </c>
      <c r="D150" s="1">
        <v>45590</v>
      </c>
      <c r="E150" t="s">
        <v>20378</v>
      </c>
      <c r="F150" t="s">
        <v>5529</v>
      </c>
      <c r="G150" t="s">
        <v>18828</v>
      </c>
      <c r="H150">
        <v>70636559149</v>
      </c>
      <c r="I150" t="s">
        <v>18829</v>
      </c>
      <c r="J150">
        <v>5562992687146</v>
      </c>
      <c r="K150" t="s">
        <v>7</v>
      </c>
      <c r="L150" t="s">
        <v>138</v>
      </c>
      <c r="M150" t="s">
        <v>18830</v>
      </c>
      <c r="N150" t="s">
        <v>112</v>
      </c>
      <c r="O150" t="s">
        <v>18831</v>
      </c>
      <c r="P150" t="s">
        <v>18832</v>
      </c>
      <c r="Q150">
        <v>384</v>
      </c>
      <c r="R150" t="s">
        <v>18833</v>
      </c>
      <c r="S150" t="s">
        <v>14771</v>
      </c>
      <c r="U150" t="s">
        <v>18834</v>
      </c>
      <c r="V150" t="s">
        <v>815</v>
      </c>
      <c r="W150" t="s">
        <v>816</v>
      </c>
      <c r="X150" t="s">
        <v>18835</v>
      </c>
      <c r="Y150" t="s">
        <v>821</v>
      </c>
      <c r="Z150" t="s">
        <v>1258</v>
      </c>
      <c r="AA150" t="s">
        <v>19514</v>
      </c>
      <c r="AB150" t="s">
        <v>844</v>
      </c>
      <c r="AC150" t="s">
        <v>791</v>
      </c>
      <c r="AD150" t="s">
        <v>883</v>
      </c>
      <c r="AF150" t="s">
        <v>786</v>
      </c>
      <c r="AG150">
        <v>5</v>
      </c>
      <c r="AH150">
        <v>206.5</v>
      </c>
      <c r="AI150">
        <v>1</v>
      </c>
      <c r="AJ150">
        <v>5101</v>
      </c>
      <c r="AK150" t="s">
        <v>1018</v>
      </c>
      <c r="AL150">
        <v>5101</v>
      </c>
      <c r="AM150" t="s">
        <v>830</v>
      </c>
      <c r="AN150">
        <v>46.9</v>
      </c>
      <c r="AO150" s="72">
        <v>16.420000000000002</v>
      </c>
      <c r="AP150" t="s">
        <v>1786</v>
      </c>
      <c r="AQ150" t="s">
        <v>1019</v>
      </c>
      <c r="AV150" t="s">
        <v>15125</v>
      </c>
      <c r="AW150">
        <v>0</v>
      </c>
      <c r="AX150" t="s">
        <v>18836</v>
      </c>
      <c r="AY150" t="s">
        <v>18837</v>
      </c>
      <c r="AZ150" t="s">
        <v>15119</v>
      </c>
      <c r="BC150" t="s">
        <v>19515</v>
      </c>
      <c r="BD150" t="s">
        <v>114</v>
      </c>
      <c r="BF150" t="s">
        <v>115</v>
      </c>
      <c r="BG150" t="s">
        <v>116</v>
      </c>
      <c r="BM150" t="s">
        <v>117</v>
      </c>
      <c r="BN150" s="34" t="s">
        <v>18838</v>
      </c>
      <c r="BO150">
        <v>3437848262</v>
      </c>
      <c r="BP150">
        <v>3437848262</v>
      </c>
      <c r="BQ150">
        <v>422007</v>
      </c>
      <c r="BR150">
        <v>9851</v>
      </c>
      <c r="BX150" t="s">
        <v>18839</v>
      </c>
      <c r="CA150" t="s">
        <v>18840</v>
      </c>
      <c r="CB150" t="s">
        <v>18841</v>
      </c>
      <c r="CD150">
        <v>1</v>
      </c>
      <c r="CF150" t="s">
        <v>118</v>
      </c>
      <c r="CG150">
        <v>0</v>
      </c>
      <c r="CH150" t="s">
        <v>119</v>
      </c>
      <c r="CI150" t="s">
        <v>119</v>
      </c>
      <c r="CJ150" t="s">
        <v>120</v>
      </c>
      <c r="CL150" s="34" t="s">
        <v>19516</v>
      </c>
      <c r="CM150" t="s">
        <v>121</v>
      </c>
      <c r="CN150" s="34" t="s">
        <v>19516</v>
      </c>
      <c r="CP150" t="s">
        <v>1258</v>
      </c>
      <c r="CR150">
        <f t="shared" si="23"/>
        <v>25</v>
      </c>
      <c r="CU150">
        <v>3</v>
      </c>
    </row>
    <row r="151" spans="1:99" customFormat="1" hidden="1">
      <c r="A151" t="s">
        <v>111</v>
      </c>
      <c r="B151" t="s">
        <v>18827</v>
      </c>
      <c r="C151">
        <v>514757</v>
      </c>
      <c r="D151" s="1">
        <v>45590</v>
      </c>
      <c r="E151" t="s">
        <v>20378</v>
      </c>
      <c r="F151" t="s">
        <v>5529</v>
      </c>
      <c r="G151" t="s">
        <v>18828</v>
      </c>
      <c r="H151">
        <v>70636559149</v>
      </c>
      <c r="I151" t="s">
        <v>18829</v>
      </c>
      <c r="J151">
        <v>5562992687146</v>
      </c>
      <c r="K151" t="s">
        <v>7</v>
      </c>
      <c r="L151" t="s">
        <v>138</v>
      </c>
      <c r="M151" t="s">
        <v>18830</v>
      </c>
      <c r="N151" t="s">
        <v>112</v>
      </c>
      <c r="O151" t="s">
        <v>18831</v>
      </c>
      <c r="P151" t="s">
        <v>18832</v>
      </c>
      <c r="Q151">
        <v>384</v>
      </c>
      <c r="R151" t="s">
        <v>18833</v>
      </c>
      <c r="S151" t="s">
        <v>14771</v>
      </c>
      <c r="U151" t="s">
        <v>18834</v>
      </c>
      <c r="V151" t="s">
        <v>815</v>
      </c>
      <c r="W151" t="s">
        <v>816</v>
      </c>
      <c r="X151" t="s">
        <v>18835</v>
      </c>
      <c r="Y151" t="s">
        <v>821</v>
      </c>
      <c r="Z151" t="s">
        <v>1258</v>
      </c>
      <c r="AA151" t="s">
        <v>19514</v>
      </c>
      <c r="AB151" t="s">
        <v>844</v>
      </c>
      <c r="AC151" t="s">
        <v>791</v>
      </c>
      <c r="AD151" t="s">
        <v>883</v>
      </c>
      <c r="AF151" t="s">
        <v>786</v>
      </c>
      <c r="AG151">
        <v>5</v>
      </c>
      <c r="AH151">
        <v>206.5</v>
      </c>
      <c r="AI151">
        <v>1</v>
      </c>
      <c r="AJ151">
        <v>1006</v>
      </c>
      <c r="AK151" t="s">
        <v>788</v>
      </c>
      <c r="AL151">
        <v>1111</v>
      </c>
      <c r="AM151" t="s">
        <v>789</v>
      </c>
      <c r="AN151">
        <v>21.9</v>
      </c>
      <c r="AO151" s="72">
        <v>7.66</v>
      </c>
      <c r="AP151" t="s">
        <v>15063</v>
      </c>
      <c r="AQ151" t="s">
        <v>790</v>
      </c>
      <c r="AV151">
        <v>0</v>
      </c>
      <c r="AW151">
        <v>0</v>
      </c>
      <c r="AX151" t="s">
        <v>18836</v>
      </c>
      <c r="AY151" t="s">
        <v>18837</v>
      </c>
      <c r="AZ151" t="s">
        <v>15119</v>
      </c>
      <c r="BC151" t="s">
        <v>19515</v>
      </c>
      <c r="BD151" t="s">
        <v>114</v>
      </c>
      <c r="BF151" t="s">
        <v>115</v>
      </c>
      <c r="BG151" t="s">
        <v>116</v>
      </c>
      <c r="BM151" t="s">
        <v>117</v>
      </c>
      <c r="BN151" s="34" t="s">
        <v>18838</v>
      </c>
      <c r="BO151">
        <v>3437848262</v>
      </c>
      <c r="BP151">
        <v>3437848262</v>
      </c>
      <c r="BQ151">
        <v>422007</v>
      </c>
      <c r="BR151">
        <v>9851</v>
      </c>
      <c r="BX151" t="s">
        <v>18839</v>
      </c>
      <c r="CA151" t="s">
        <v>18840</v>
      </c>
      <c r="CB151" t="s">
        <v>18841</v>
      </c>
      <c r="CD151">
        <v>1</v>
      </c>
      <c r="CF151" t="s">
        <v>118</v>
      </c>
      <c r="CG151">
        <v>0</v>
      </c>
      <c r="CH151" t="s">
        <v>119</v>
      </c>
      <c r="CI151" t="s">
        <v>119</v>
      </c>
      <c r="CJ151" t="s">
        <v>120</v>
      </c>
      <c r="CL151" s="34" t="s">
        <v>19516</v>
      </c>
      <c r="CM151" t="s">
        <v>121</v>
      </c>
      <c r="CN151" s="34" t="s">
        <v>19516</v>
      </c>
      <c r="CP151" t="s">
        <v>1258</v>
      </c>
      <c r="CR151">
        <f t="shared" si="23"/>
        <v>25</v>
      </c>
      <c r="CU151">
        <v>3</v>
      </c>
    </row>
    <row r="152" spans="1:99" customFormat="1" hidden="1">
      <c r="A152" t="s">
        <v>111</v>
      </c>
      <c r="B152" t="s">
        <v>18827</v>
      </c>
      <c r="C152">
        <v>514757</v>
      </c>
      <c r="D152" s="1">
        <v>45590</v>
      </c>
      <c r="E152" t="s">
        <v>20378</v>
      </c>
      <c r="F152" t="s">
        <v>5529</v>
      </c>
      <c r="G152" t="s">
        <v>18828</v>
      </c>
      <c r="H152">
        <v>70636559149</v>
      </c>
      <c r="I152" t="s">
        <v>18829</v>
      </c>
      <c r="J152">
        <v>5562992687146</v>
      </c>
      <c r="K152" t="s">
        <v>7</v>
      </c>
      <c r="L152" t="s">
        <v>138</v>
      </c>
      <c r="M152" t="s">
        <v>18830</v>
      </c>
      <c r="N152" t="s">
        <v>112</v>
      </c>
      <c r="O152" t="s">
        <v>18831</v>
      </c>
      <c r="P152" t="s">
        <v>18832</v>
      </c>
      <c r="Q152">
        <v>384</v>
      </c>
      <c r="R152" t="s">
        <v>18833</v>
      </c>
      <c r="S152" t="s">
        <v>14771</v>
      </c>
      <c r="U152" t="s">
        <v>18834</v>
      </c>
      <c r="V152" t="s">
        <v>815</v>
      </c>
      <c r="W152" t="s">
        <v>816</v>
      </c>
      <c r="X152" t="s">
        <v>18835</v>
      </c>
      <c r="Y152" t="s">
        <v>821</v>
      </c>
      <c r="Z152" t="s">
        <v>1258</v>
      </c>
      <c r="AA152" t="s">
        <v>19514</v>
      </c>
      <c r="AB152" t="s">
        <v>844</v>
      </c>
      <c r="AC152" t="s">
        <v>791</v>
      </c>
      <c r="AD152" t="s">
        <v>883</v>
      </c>
      <c r="AF152" t="s">
        <v>786</v>
      </c>
      <c r="AG152">
        <v>5</v>
      </c>
      <c r="AH152">
        <v>206.5</v>
      </c>
      <c r="AI152">
        <v>1</v>
      </c>
      <c r="AJ152">
        <v>1110</v>
      </c>
      <c r="AK152" t="s">
        <v>788</v>
      </c>
      <c r="AL152">
        <v>1112</v>
      </c>
      <c r="AM152" t="s">
        <v>1252</v>
      </c>
      <c r="AN152">
        <v>21.9</v>
      </c>
      <c r="AO152" s="72">
        <v>7.66</v>
      </c>
      <c r="AP152" t="s">
        <v>15063</v>
      </c>
      <c r="AQ152" t="s">
        <v>1254</v>
      </c>
      <c r="AV152">
        <v>0</v>
      </c>
      <c r="AW152">
        <v>0</v>
      </c>
      <c r="AX152" t="s">
        <v>18836</v>
      </c>
      <c r="AY152" t="s">
        <v>18837</v>
      </c>
      <c r="AZ152" t="s">
        <v>15119</v>
      </c>
      <c r="BC152" t="s">
        <v>19515</v>
      </c>
      <c r="BD152" t="s">
        <v>114</v>
      </c>
      <c r="BF152" t="s">
        <v>115</v>
      </c>
      <c r="BG152" t="s">
        <v>116</v>
      </c>
      <c r="BM152" t="s">
        <v>117</v>
      </c>
      <c r="BN152" s="34" t="s">
        <v>18838</v>
      </c>
      <c r="BO152">
        <v>3437848262</v>
      </c>
      <c r="BP152">
        <v>3437848262</v>
      </c>
      <c r="BQ152">
        <v>422007</v>
      </c>
      <c r="BR152">
        <v>9851</v>
      </c>
      <c r="BX152" t="s">
        <v>18839</v>
      </c>
      <c r="CA152" t="s">
        <v>18840</v>
      </c>
      <c r="CB152" t="s">
        <v>18841</v>
      </c>
      <c r="CD152">
        <v>1</v>
      </c>
      <c r="CF152" t="s">
        <v>118</v>
      </c>
      <c r="CG152">
        <v>0</v>
      </c>
      <c r="CH152" t="s">
        <v>119</v>
      </c>
      <c r="CI152" t="s">
        <v>119</v>
      </c>
      <c r="CJ152" t="s">
        <v>120</v>
      </c>
      <c r="CL152" s="34" t="s">
        <v>19516</v>
      </c>
      <c r="CM152" t="s">
        <v>121</v>
      </c>
      <c r="CN152" s="34" t="s">
        <v>19516</v>
      </c>
      <c r="CP152" t="s">
        <v>1258</v>
      </c>
      <c r="CR152">
        <f t="shared" si="23"/>
        <v>25</v>
      </c>
      <c r="CU152">
        <v>3</v>
      </c>
    </row>
    <row r="153" spans="1:99" customFormat="1" hidden="1">
      <c r="A153" t="s">
        <v>111</v>
      </c>
      <c r="B153" t="s">
        <v>18827</v>
      </c>
      <c r="C153">
        <v>514757</v>
      </c>
      <c r="D153" s="1">
        <v>45590</v>
      </c>
      <c r="E153" t="s">
        <v>20378</v>
      </c>
      <c r="F153" t="s">
        <v>5529</v>
      </c>
      <c r="G153" t="s">
        <v>18828</v>
      </c>
      <c r="H153">
        <v>70636559149</v>
      </c>
      <c r="I153" t="s">
        <v>18829</v>
      </c>
      <c r="J153">
        <v>5562992687146</v>
      </c>
      <c r="K153" t="s">
        <v>7</v>
      </c>
      <c r="L153" t="s">
        <v>138</v>
      </c>
      <c r="M153" t="s">
        <v>18830</v>
      </c>
      <c r="N153" t="s">
        <v>112</v>
      </c>
      <c r="O153" t="s">
        <v>18831</v>
      </c>
      <c r="P153" t="s">
        <v>18832</v>
      </c>
      <c r="Q153">
        <v>384</v>
      </c>
      <c r="R153" t="s">
        <v>18833</v>
      </c>
      <c r="S153" t="s">
        <v>14771</v>
      </c>
      <c r="U153" t="s">
        <v>18834</v>
      </c>
      <c r="V153" t="s">
        <v>815</v>
      </c>
      <c r="W153" t="s">
        <v>816</v>
      </c>
      <c r="X153" t="s">
        <v>18835</v>
      </c>
      <c r="Y153" t="s">
        <v>821</v>
      </c>
      <c r="Z153" t="s">
        <v>1258</v>
      </c>
      <c r="AA153" t="s">
        <v>19514</v>
      </c>
      <c r="AB153" t="s">
        <v>844</v>
      </c>
      <c r="AC153" t="s">
        <v>791</v>
      </c>
      <c r="AD153" t="s">
        <v>883</v>
      </c>
      <c r="AF153" t="s">
        <v>786</v>
      </c>
      <c r="AG153">
        <v>5</v>
      </c>
      <c r="AH153">
        <v>206.5</v>
      </c>
      <c r="AI153">
        <v>2</v>
      </c>
      <c r="AJ153">
        <v>142817</v>
      </c>
      <c r="AK153" t="s">
        <v>1598</v>
      </c>
      <c r="AL153">
        <v>61040</v>
      </c>
      <c r="AM153" t="s">
        <v>1608</v>
      </c>
      <c r="AN153">
        <v>99.9</v>
      </c>
      <c r="AO153" s="72">
        <v>34.96</v>
      </c>
      <c r="AP153" t="s">
        <v>17718</v>
      </c>
      <c r="AQ153" t="s">
        <v>1609</v>
      </c>
      <c r="AV153" t="s">
        <v>18842</v>
      </c>
      <c r="AW153">
        <v>0</v>
      </c>
      <c r="AX153" t="s">
        <v>18836</v>
      </c>
      <c r="AY153" t="s">
        <v>18837</v>
      </c>
      <c r="AZ153" t="s">
        <v>15119</v>
      </c>
      <c r="BC153" t="s">
        <v>19515</v>
      </c>
      <c r="BD153" t="s">
        <v>114</v>
      </c>
      <c r="BF153" t="s">
        <v>115</v>
      </c>
      <c r="BG153" t="s">
        <v>116</v>
      </c>
      <c r="BM153" t="s">
        <v>117</v>
      </c>
      <c r="BN153" s="34" t="s">
        <v>18838</v>
      </c>
      <c r="BO153">
        <v>3437848262</v>
      </c>
      <c r="BP153">
        <v>3437848262</v>
      </c>
      <c r="BQ153">
        <v>422007</v>
      </c>
      <c r="BR153">
        <v>9851</v>
      </c>
      <c r="BX153" t="s">
        <v>18839</v>
      </c>
      <c r="CA153" t="s">
        <v>18840</v>
      </c>
      <c r="CB153" t="s">
        <v>18841</v>
      </c>
      <c r="CD153">
        <v>1</v>
      </c>
      <c r="CF153" t="s">
        <v>118</v>
      </c>
      <c r="CG153">
        <v>0</v>
      </c>
      <c r="CH153" t="s">
        <v>119</v>
      </c>
      <c r="CI153" t="s">
        <v>119</v>
      </c>
      <c r="CJ153" t="s">
        <v>120</v>
      </c>
      <c r="CL153" s="34" t="s">
        <v>19516</v>
      </c>
      <c r="CM153" t="s">
        <v>121</v>
      </c>
      <c r="CN153" s="34" t="s">
        <v>19516</v>
      </c>
      <c r="CP153" t="s">
        <v>1258</v>
      </c>
      <c r="CR153">
        <f t="shared" si="23"/>
        <v>25</v>
      </c>
      <c r="CU153">
        <v>3</v>
      </c>
    </row>
    <row r="154" spans="1:99" customFormat="1" hidden="1">
      <c r="A154" t="s">
        <v>111</v>
      </c>
      <c r="B154" t="s">
        <v>18827</v>
      </c>
      <c r="C154">
        <v>514757</v>
      </c>
      <c r="D154" s="1">
        <v>45590</v>
      </c>
      <c r="E154" t="s">
        <v>20378</v>
      </c>
      <c r="F154" t="s">
        <v>5529</v>
      </c>
      <c r="G154" t="s">
        <v>18828</v>
      </c>
      <c r="H154">
        <v>70636559149</v>
      </c>
      <c r="I154" t="s">
        <v>18829</v>
      </c>
      <c r="J154">
        <v>5562992687146</v>
      </c>
      <c r="K154" t="s">
        <v>7</v>
      </c>
      <c r="L154" t="s">
        <v>138</v>
      </c>
      <c r="M154" t="s">
        <v>18830</v>
      </c>
      <c r="N154" t="s">
        <v>112</v>
      </c>
      <c r="O154" t="s">
        <v>18831</v>
      </c>
      <c r="P154" t="s">
        <v>18832</v>
      </c>
      <c r="Q154">
        <v>384</v>
      </c>
      <c r="R154" t="s">
        <v>18833</v>
      </c>
      <c r="S154" t="s">
        <v>14771</v>
      </c>
      <c r="U154" t="s">
        <v>18834</v>
      </c>
      <c r="V154" t="s">
        <v>815</v>
      </c>
      <c r="W154" t="s">
        <v>816</v>
      </c>
      <c r="X154" t="s">
        <v>18835</v>
      </c>
      <c r="Y154" t="s">
        <v>821</v>
      </c>
      <c r="Z154" t="s">
        <v>1258</v>
      </c>
      <c r="AA154" t="s">
        <v>19514</v>
      </c>
      <c r="AB154" t="s">
        <v>844</v>
      </c>
      <c r="AC154" t="s">
        <v>791</v>
      </c>
      <c r="AD154" t="s">
        <v>883</v>
      </c>
      <c r="AF154" t="s">
        <v>786</v>
      </c>
      <c r="AG154">
        <v>5</v>
      </c>
      <c r="AH154">
        <v>206.5</v>
      </c>
      <c r="AI154">
        <v>2</v>
      </c>
      <c r="AJ154">
        <v>61010</v>
      </c>
      <c r="AK154" t="s">
        <v>1598</v>
      </c>
      <c r="AL154">
        <v>61010</v>
      </c>
      <c r="AM154" t="s">
        <v>1599</v>
      </c>
      <c r="AN154">
        <v>99.9</v>
      </c>
      <c r="AO154" s="72">
        <v>34.96</v>
      </c>
      <c r="AP154" t="s">
        <v>17718</v>
      </c>
      <c r="AQ154" t="s">
        <v>1602</v>
      </c>
      <c r="AV154" t="s">
        <v>18842</v>
      </c>
      <c r="AW154">
        <v>0</v>
      </c>
      <c r="AX154" t="s">
        <v>18836</v>
      </c>
      <c r="AY154" t="s">
        <v>18837</v>
      </c>
      <c r="AZ154" t="s">
        <v>15119</v>
      </c>
      <c r="BC154" t="s">
        <v>19515</v>
      </c>
      <c r="BD154" t="s">
        <v>114</v>
      </c>
      <c r="BF154" t="s">
        <v>115</v>
      </c>
      <c r="BG154" t="s">
        <v>116</v>
      </c>
      <c r="BM154" t="s">
        <v>117</v>
      </c>
      <c r="BN154" s="34" t="s">
        <v>18838</v>
      </c>
      <c r="BO154">
        <v>3437848262</v>
      </c>
      <c r="BP154">
        <v>3437848262</v>
      </c>
      <c r="BQ154">
        <v>422007</v>
      </c>
      <c r="BR154">
        <v>9851</v>
      </c>
      <c r="BX154" t="s">
        <v>18839</v>
      </c>
      <c r="CA154" t="s">
        <v>18840</v>
      </c>
      <c r="CB154" t="s">
        <v>18841</v>
      </c>
      <c r="CD154">
        <v>1</v>
      </c>
      <c r="CF154" t="s">
        <v>118</v>
      </c>
      <c r="CG154">
        <v>0</v>
      </c>
      <c r="CH154" t="s">
        <v>119</v>
      </c>
      <c r="CI154" t="s">
        <v>119</v>
      </c>
      <c r="CJ154" t="s">
        <v>120</v>
      </c>
      <c r="CL154" s="34" t="s">
        <v>19516</v>
      </c>
      <c r="CM154" t="s">
        <v>121</v>
      </c>
      <c r="CN154" s="34" t="s">
        <v>19516</v>
      </c>
      <c r="CP154" t="s">
        <v>1258</v>
      </c>
      <c r="CR154">
        <f t="shared" si="23"/>
        <v>25</v>
      </c>
      <c r="CU154">
        <v>3</v>
      </c>
    </row>
    <row r="155" spans="1:99" customFormat="1" hidden="1">
      <c r="A155" t="s">
        <v>111</v>
      </c>
      <c r="B155" t="s">
        <v>18846</v>
      </c>
      <c r="C155">
        <v>514755</v>
      </c>
      <c r="D155" s="1">
        <v>45590</v>
      </c>
      <c r="E155" t="s">
        <v>20379</v>
      </c>
      <c r="F155" t="s">
        <v>18847</v>
      </c>
      <c r="G155" t="s">
        <v>6455</v>
      </c>
      <c r="H155">
        <v>70099673185</v>
      </c>
      <c r="I155" t="s">
        <v>18848</v>
      </c>
      <c r="J155">
        <v>5548999692363</v>
      </c>
      <c r="K155" t="s">
        <v>7</v>
      </c>
      <c r="L155" t="s">
        <v>138</v>
      </c>
      <c r="M155">
        <v>5189591479944</v>
      </c>
      <c r="N155" t="s">
        <v>112</v>
      </c>
      <c r="O155" t="s">
        <v>18849</v>
      </c>
      <c r="P155" t="s">
        <v>18223</v>
      </c>
      <c r="Q155" s="34" t="s">
        <v>3981</v>
      </c>
      <c r="R155" t="s">
        <v>18850</v>
      </c>
      <c r="S155" t="s">
        <v>7251</v>
      </c>
      <c r="U155" t="s">
        <v>18224</v>
      </c>
      <c r="V155" t="s">
        <v>815</v>
      </c>
      <c r="W155" t="s">
        <v>816</v>
      </c>
      <c r="X155" t="s">
        <v>18851</v>
      </c>
      <c r="Y155" t="s">
        <v>821</v>
      </c>
      <c r="Z155" t="s">
        <v>1258</v>
      </c>
      <c r="AA155" t="s">
        <v>19517</v>
      </c>
      <c r="AB155" t="s">
        <v>773</v>
      </c>
      <c r="AC155" t="s">
        <v>774</v>
      </c>
      <c r="AF155" t="s">
        <v>113</v>
      </c>
      <c r="AG155">
        <v>1</v>
      </c>
      <c r="AH155">
        <v>99.32</v>
      </c>
      <c r="AI155">
        <v>1</v>
      </c>
      <c r="AJ155">
        <v>142817</v>
      </c>
      <c r="AK155" t="s">
        <v>1598</v>
      </c>
      <c r="AL155">
        <v>61040</v>
      </c>
      <c r="AM155" t="s">
        <v>1608</v>
      </c>
      <c r="AN155">
        <v>99.9</v>
      </c>
      <c r="AO155" s="72">
        <v>31.46</v>
      </c>
      <c r="AP155" t="s">
        <v>15141</v>
      </c>
      <c r="AQ155" t="s">
        <v>1609</v>
      </c>
      <c r="AV155" t="s">
        <v>18853</v>
      </c>
      <c r="AW155" t="s">
        <v>18853</v>
      </c>
      <c r="AX155" t="s">
        <v>18852</v>
      </c>
      <c r="AY155" t="s">
        <v>18854</v>
      </c>
      <c r="AZ155" t="s">
        <v>15204</v>
      </c>
      <c r="BC155" t="s">
        <v>19518</v>
      </c>
      <c r="BD155" t="s">
        <v>114</v>
      </c>
      <c r="BF155" t="s">
        <v>115</v>
      </c>
      <c r="BG155" t="s">
        <v>116</v>
      </c>
      <c r="BM155" t="s">
        <v>117</v>
      </c>
      <c r="BO155">
        <v>3437602861</v>
      </c>
      <c r="BX155" t="s">
        <v>18855</v>
      </c>
      <c r="CA155" t="s">
        <v>18856</v>
      </c>
      <c r="CB155" t="s">
        <v>18857</v>
      </c>
      <c r="CD155">
        <v>1</v>
      </c>
      <c r="CF155" t="s">
        <v>118</v>
      </c>
      <c r="CG155">
        <v>0</v>
      </c>
      <c r="CH155" t="s">
        <v>119</v>
      </c>
      <c r="CI155" t="s">
        <v>119</v>
      </c>
      <c r="CJ155" t="s">
        <v>120</v>
      </c>
      <c r="CL155" s="34" t="s">
        <v>19519</v>
      </c>
      <c r="CM155" t="s">
        <v>121</v>
      </c>
      <c r="CN155" s="34" t="s">
        <v>19519</v>
      </c>
      <c r="CP155" t="s">
        <v>1258</v>
      </c>
      <c r="CR155">
        <f t="shared" si="23"/>
        <v>25</v>
      </c>
      <c r="CU155">
        <v>3</v>
      </c>
    </row>
    <row r="156" spans="1:99" customFormat="1" hidden="1">
      <c r="A156" t="s">
        <v>111</v>
      </c>
      <c r="B156" t="s">
        <v>18846</v>
      </c>
      <c r="C156">
        <v>514755</v>
      </c>
      <c r="D156" s="1">
        <v>45590</v>
      </c>
      <c r="E156" t="s">
        <v>20379</v>
      </c>
      <c r="F156" t="s">
        <v>18847</v>
      </c>
      <c r="G156" t="s">
        <v>6455</v>
      </c>
      <c r="H156">
        <v>70099673185</v>
      </c>
      <c r="I156" t="s">
        <v>18848</v>
      </c>
      <c r="J156">
        <v>5548999692363</v>
      </c>
      <c r="K156" t="s">
        <v>7</v>
      </c>
      <c r="L156" t="s">
        <v>138</v>
      </c>
      <c r="M156">
        <v>5189591479944</v>
      </c>
      <c r="N156" t="s">
        <v>112</v>
      </c>
      <c r="O156" t="s">
        <v>18849</v>
      </c>
      <c r="P156" t="s">
        <v>18223</v>
      </c>
      <c r="Q156" s="34" t="s">
        <v>3981</v>
      </c>
      <c r="R156" t="s">
        <v>18850</v>
      </c>
      <c r="S156" t="s">
        <v>7251</v>
      </c>
      <c r="U156" t="s">
        <v>18224</v>
      </c>
      <c r="V156" t="s">
        <v>815</v>
      </c>
      <c r="W156" t="s">
        <v>816</v>
      </c>
      <c r="X156" t="s">
        <v>18851</v>
      </c>
      <c r="Y156" t="s">
        <v>821</v>
      </c>
      <c r="Z156" t="s">
        <v>1258</v>
      </c>
      <c r="AA156" t="s">
        <v>19517</v>
      </c>
      <c r="AB156" t="s">
        <v>773</v>
      </c>
      <c r="AC156" t="s">
        <v>774</v>
      </c>
      <c r="AF156" t="s">
        <v>113</v>
      </c>
      <c r="AG156">
        <v>1</v>
      </c>
      <c r="AH156">
        <v>99.32</v>
      </c>
      <c r="AI156">
        <v>1</v>
      </c>
      <c r="AJ156">
        <v>1111</v>
      </c>
      <c r="AK156" t="s">
        <v>788</v>
      </c>
      <c r="AL156">
        <v>1110</v>
      </c>
      <c r="AM156" t="s">
        <v>1256</v>
      </c>
      <c r="AN156">
        <v>21.9</v>
      </c>
      <c r="AO156" s="72">
        <v>6.89</v>
      </c>
      <c r="AP156" t="s">
        <v>3919</v>
      </c>
      <c r="AQ156" t="s">
        <v>1257</v>
      </c>
      <c r="AV156" t="s">
        <v>15124</v>
      </c>
      <c r="AW156" t="s">
        <v>15124</v>
      </c>
      <c r="AX156" t="s">
        <v>18852</v>
      </c>
      <c r="AY156" t="s">
        <v>18854</v>
      </c>
      <c r="AZ156" t="s">
        <v>15204</v>
      </c>
      <c r="BC156" t="s">
        <v>19518</v>
      </c>
      <c r="BD156" t="s">
        <v>114</v>
      </c>
      <c r="BF156" t="s">
        <v>115</v>
      </c>
      <c r="BG156" t="s">
        <v>116</v>
      </c>
      <c r="BM156" t="s">
        <v>117</v>
      </c>
      <c r="BO156">
        <v>3437602861</v>
      </c>
      <c r="BX156" t="s">
        <v>18855</v>
      </c>
      <c r="CA156" t="s">
        <v>18856</v>
      </c>
      <c r="CB156" t="s">
        <v>18857</v>
      </c>
      <c r="CD156">
        <v>1</v>
      </c>
      <c r="CF156" t="s">
        <v>118</v>
      </c>
      <c r="CG156">
        <v>0</v>
      </c>
      <c r="CH156" t="s">
        <v>119</v>
      </c>
      <c r="CI156" t="s">
        <v>119</v>
      </c>
      <c r="CJ156" t="s">
        <v>120</v>
      </c>
      <c r="CL156" s="34" t="s">
        <v>19519</v>
      </c>
      <c r="CM156" t="s">
        <v>121</v>
      </c>
      <c r="CN156" s="34" t="s">
        <v>19519</v>
      </c>
      <c r="CP156" t="s">
        <v>1258</v>
      </c>
      <c r="CR156">
        <f t="shared" si="23"/>
        <v>25</v>
      </c>
      <c r="CU156">
        <v>3</v>
      </c>
    </row>
    <row r="157" spans="1:99" customFormat="1" hidden="1">
      <c r="A157" t="s">
        <v>111</v>
      </c>
      <c r="B157" t="s">
        <v>18846</v>
      </c>
      <c r="C157">
        <v>514755</v>
      </c>
      <c r="D157" s="1">
        <v>45590</v>
      </c>
      <c r="E157" t="s">
        <v>20379</v>
      </c>
      <c r="F157" t="s">
        <v>18847</v>
      </c>
      <c r="G157" t="s">
        <v>6455</v>
      </c>
      <c r="H157">
        <v>70099673185</v>
      </c>
      <c r="I157" t="s">
        <v>18848</v>
      </c>
      <c r="J157">
        <v>5548999692363</v>
      </c>
      <c r="K157" t="s">
        <v>7</v>
      </c>
      <c r="L157" t="s">
        <v>138</v>
      </c>
      <c r="M157">
        <v>5189591479944</v>
      </c>
      <c r="N157" t="s">
        <v>112</v>
      </c>
      <c r="O157" t="s">
        <v>18849</v>
      </c>
      <c r="P157" t="s">
        <v>18223</v>
      </c>
      <c r="Q157" s="34" t="s">
        <v>3981</v>
      </c>
      <c r="R157" t="s">
        <v>18850</v>
      </c>
      <c r="S157" t="s">
        <v>7251</v>
      </c>
      <c r="U157" t="s">
        <v>18224</v>
      </c>
      <c r="V157" t="s">
        <v>815</v>
      </c>
      <c r="W157" t="s">
        <v>816</v>
      </c>
      <c r="X157" t="s">
        <v>18851</v>
      </c>
      <c r="Y157" t="s">
        <v>821</v>
      </c>
      <c r="Z157" t="s">
        <v>1258</v>
      </c>
      <c r="AA157" t="s">
        <v>19517</v>
      </c>
      <c r="AB157" t="s">
        <v>773</v>
      </c>
      <c r="AC157" t="s">
        <v>774</v>
      </c>
      <c r="AF157" t="s">
        <v>113</v>
      </c>
      <c r="AG157">
        <v>1</v>
      </c>
      <c r="AH157">
        <v>99.32</v>
      </c>
      <c r="AI157">
        <v>2</v>
      </c>
      <c r="AJ157">
        <v>1110</v>
      </c>
      <c r="AK157" t="s">
        <v>788</v>
      </c>
      <c r="AL157">
        <v>1112</v>
      </c>
      <c r="AM157" t="s">
        <v>1252</v>
      </c>
      <c r="AN157">
        <v>21.9</v>
      </c>
      <c r="AO157" s="72">
        <v>6.89</v>
      </c>
      <c r="AP157" t="s">
        <v>15881</v>
      </c>
      <c r="AQ157" t="s">
        <v>1254</v>
      </c>
      <c r="AV157" t="s">
        <v>4400</v>
      </c>
      <c r="AW157" t="s">
        <v>4400</v>
      </c>
      <c r="AX157" t="s">
        <v>18852</v>
      </c>
      <c r="AY157" t="s">
        <v>18854</v>
      </c>
      <c r="AZ157" t="s">
        <v>15204</v>
      </c>
      <c r="BC157" t="s">
        <v>19518</v>
      </c>
      <c r="BD157" t="s">
        <v>114</v>
      </c>
      <c r="BF157" t="s">
        <v>115</v>
      </c>
      <c r="BG157" t="s">
        <v>116</v>
      </c>
      <c r="BM157" t="s">
        <v>117</v>
      </c>
      <c r="BO157">
        <v>3437602861</v>
      </c>
      <c r="BX157" t="s">
        <v>18855</v>
      </c>
      <c r="CA157" t="s">
        <v>18856</v>
      </c>
      <c r="CB157" t="s">
        <v>18857</v>
      </c>
      <c r="CD157">
        <v>1</v>
      </c>
      <c r="CF157" t="s">
        <v>118</v>
      </c>
      <c r="CG157">
        <v>0</v>
      </c>
      <c r="CH157" t="s">
        <v>119</v>
      </c>
      <c r="CI157" t="s">
        <v>119</v>
      </c>
      <c r="CJ157" t="s">
        <v>120</v>
      </c>
      <c r="CL157" s="34" t="s">
        <v>19519</v>
      </c>
      <c r="CM157" t="s">
        <v>121</v>
      </c>
      <c r="CN157" s="34" t="s">
        <v>19519</v>
      </c>
      <c r="CP157" t="s">
        <v>1258</v>
      </c>
      <c r="CR157">
        <f t="shared" si="23"/>
        <v>25</v>
      </c>
      <c r="CU157">
        <v>3</v>
      </c>
    </row>
    <row r="158" spans="1:99" customFormat="1" hidden="1">
      <c r="A158" t="s">
        <v>111</v>
      </c>
      <c r="B158" t="s">
        <v>18846</v>
      </c>
      <c r="C158">
        <v>514755</v>
      </c>
      <c r="D158" s="1">
        <v>45590</v>
      </c>
      <c r="E158" t="s">
        <v>20379</v>
      </c>
      <c r="F158" t="s">
        <v>18847</v>
      </c>
      <c r="G158" t="s">
        <v>6455</v>
      </c>
      <c r="H158">
        <v>70099673185</v>
      </c>
      <c r="I158" t="s">
        <v>18848</v>
      </c>
      <c r="J158">
        <v>5548999692363</v>
      </c>
      <c r="K158" t="s">
        <v>7</v>
      </c>
      <c r="L158" t="s">
        <v>138</v>
      </c>
      <c r="M158">
        <v>5189591479944</v>
      </c>
      <c r="N158" t="s">
        <v>112</v>
      </c>
      <c r="O158" t="s">
        <v>18849</v>
      </c>
      <c r="P158" t="s">
        <v>18223</v>
      </c>
      <c r="Q158" s="34" t="s">
        <v>3981</v>
      </c>
      <c r="R158" t="s">
        <v>18850</v>
      </c>
      <c r="S158" t="s">
        <v>7251</v>
      </c>
      <c r="U158" t="s">
        <v>18224</v>
      </c>
      <c r="V158" t="s">
        <v>815</v>
      </c>
      <c r="W158" t="s">
        <v>816</v>
      </c>
      <c r="X158" t="s">
        <v>18851</v>
      </c>
      <c r="Y158" t="s">
        <v>821</v>
      </c>
      <c r="Z158" t="s">
        <v>1258</v>
      </c>
      <c r="AA158" t="s">
        <v>19517</v>
      </c>
      <c r="AB158" t="s">
        <v>773</v>
      </c>
      <c r="AC158" t="s">
        <v>774</v>
      </c>
      <c r="AF158" t="s">
        <v>113</v>
      </c>
      <c r="AG158">
        <v>1</v>
      </c>
      <c r="AH158">
        <v>99.32</v>
      </c>
      <c r="AI158">
        <v>1</v>
      </c>
      <c r="AJ158">
        <v>1006</v>
      </c>
      <c r="AK158" t="s">
        <v>788</v>
      </c>
      <c r="AL158">
        <v>1111</v>
      </c>
      <c r="AM158" t="s">
        <v>789</v>
      </c>
      <c r="AN158">
        <v>21.9</v>
      </c>
      <c r="AO158" s="72">
        <v>6.89</v>
      </c>
      <c r="AP158" t="s">
        <v>3919</v>
      </c>
      <c r="AQ158" t="s">
        <v>790</v>
      </c>
      <c r="AV158" t="s">
        <v>15124</v>
      </c>
      <c r="AW158" t="s">
        <v>15124</v>
      </c>
      <c r="AX158" t="s">
        <v>18852</v>
      </c>
      <c r="AY158" t="s">
        <v>18854</v>
      </c>
      <c r="AZ158" t="s">
        <v>15204</v>
      </c>
      <c r="BC158" t="s">
        <v>19518</v>
      </c>
      <c r="BD158" t="s">
        <v>114</v>
      </c>
      <c r="BF158" t="s">
        <v>115</v>
      </c>
      <c r="BG158" t="s">
        <v>116</v>
      </c>
      <c r="BM158" t="s">
        <v>117</v>
      </c>
      <c r="BO158">
        <v>3437602861</v>
      </c>
      <c r="BX158" t="s">
        <v>18855</v>
      </c>
      <c r="CA158" t="s">
        <v>18856</v>
      </c>
      <c r="CB158" t="s">
        <v>18857</v>
      </c>
      <c r="CD158">
        <v>1</v>
      </c>
      <c r="CF158" t="s">
        <v>118</v>
      </c>
      <c r="CG158">
        <v>0</v>
      </c>
      <c r="CH158" t="s">
        <v>119</v>
      </c>
      <c r="CI158" t="s">
        <v>119</v>
      </c>
      <c r="CJ158" t="s">
        <v>120</v>
      </c>
      <c r="CL158" s="34" t="s">
        <v>19519</v>
      </c>
      <c r="CM158" t="s">
        <v>121</v>
      </c>
      <c r="CN158" s="34" t="s">
        <v>19519</v>
      </c>
      <c r="CP158" t="s">
        <v>1258</v>
      </c>
      <c r="CR158">
        <f t="shared" si="23"/>
        <v>25</v>
      </c>
      <c r="CU158">
        <v>3</v>
      </c>
    </row>
    <row r="159" spans="1:99" customFormat="1" hidden="1">
      <c r="A159" t="s">
        <v>111</v>
      </c>
      <c r="B159" t="s">
        <v>18846</v>
      </c>
      <c r="C159">
        <v>514755</v>
      </c>
      <c r="D159" s="1">
        <v>45590</v>
      </c>
      <c r="E159" t="s">
        <v>20379</v>
      </c>
      <c r="F159" t="s">
        <v>18847</v>
      </c>
      <c r="G159" t="s">
        <v>6455</v>
      </c>
      <c r="H159">
        <v>70099673185</v>
      </c>
      <c r="I159" t="s">
        <v>18848</v>
      </c>
      <c r="J159">
        <v>5548999692363</v>
      </c>
      <c r="K159" t="s">
        <v>7</v>
      </c>
      <c r="L159" t="s">
        <v>138</v>
      </c>
      <c r="M159">
        <v>5189591479944</v>
      </c>
      <c r="N159" t="s">
        <v>112</v>
      </c>
      <c r="O159" t="s">
        <v>18849</v>
      </c>
      <c r="P159" t="s">
        <v>18223</v>
      </c>
      <c r="Q159" s="34" t="s">
        <v>3981</v>
      </c>
      <c r="R159" t="s">
        <v>18850</v>
      </c>
      <c r="S159" t="s">
        <v>7251</v>
      </c>
      <c r="U159" t="s">
        <v>18224</v>
      </c>
      <c r="V159" t="s">
        <v>815</v>
      </c>
      <c r="W159" t="s">
        <v>816</v>
      </c>
      <c r="X159" t="s">
        <v>18851</v>
      </c>
      <c r="Y159" t="s">
        <v>821</v>
      </c>
      <c r="Z159" t="s">
        <v>1258</v>
      </c>
      <c r="AA159" t="s">
        <v>19517</v>
      </c>
      <c r="AB159" t="s">
        <v>773</v>
      </c>
      <c r="AC159" t="s">
        <v>774</v>
      </c>
      <c r="AF159" t="s">
        <v>113</v>
      </c>
      <c r="AG159">
        <v>1</v>
      </c>
      <c r="AH159">
        <v>99.32</v>
      </c>
      <c r="AI159">
        <v>2</v>
      </c>
      <c r="AJ159">
        <v>2201</v>
      </c>
      <c r="AK159" t="s">
        <v>1471</v>
      </c>
      <c r="AL159">
        <v>2201</v>
      </c>
      <c r="AM159" t="s">
        <v>1472</v>
      </c>
      <c r="AN159">
        <v>49.9</v>
      </c>
      <c r="AO159" s="72">
        <v>15.71</v>
      </c>
      <c r="AP159" t="s">
        <v>16625</v>
      </c>
      <c r="AQ159" t="s">
        <v>1473</v>
      </c>
      <c r="AV159" t="s">
        <v>4400</v>
      </c>
      <c r="AW159" t="s">
        <v>4400</v>
      </c>
      <c r="AX159" t="s">
        <v>18852</v>
      </c>
      <c r="AY159" t="s">
        <v>18854</v>
      </c>
      <c r="AZ159" t="s">
        <v>15204</v>
      </c>
      <c r="BC159" t="s">
        <v>19518</v>
      </c>
      <c r="BD159" t="s">
        <v>114</v>
      </c>
      <c r="BF159" t="s">
        <v>115</v>
      </c>
      <c r="BG159" t="s">
        <v>116</v>
      </c>
      <c r="BM159" t="s">
        <v>117</v>
      </c>
      <c r="BO159">
        <v>3437602861</v>
      </c>
      <c r="BX159" t="s">
        <v>18855</v>
      </c>
      <c r="CA159" t="s">
        <v>18856</v>
      </c>
      <c r="CB159" t="s">
        <v>18857</v>
      </c>
      <c r="CD159">
        <v>1</v>
      </c>
      <c r="CF159" t="s">
        <v>118</v>
      </c>
      <c r="CG159">
        <v>0</v>
      </c>
      <c r="CH159" t="s">
        <v>119</v>
      </c>
      <c r="CI159" t="s">
        <v>119</v>
      </c>
      <c r="CJ159" t="s">
        <v>120</v>
      </c>
      <c r="CL159" s="34" t="s">
        <v>19519</v>
      </c>
      <c r="CM159" t="s">
        <v>121</v>
      </c>
      <c r="CN159" s="34" t="s">
        <v>19519</v>
      </c>
      <c r="CP159" t="s">
        <v>1258</v>
      </c>
      <c r="CR159">
        <f t="shared" si="23"/>
        <v>25</v>
      </c>
      <c r="CU159">
        <v>3</v>
      </c>
    </row>
    <row r="160" spans="1:99" customFormat="1" hidden="1">
      <c r="A160" t="s">
        <v>111</v>
      </c>
      <c r="B160" t="s">
        <v>18861</v>
      </c>
      <c r="C160">
        <v>514751</v>
      </c>
      <c r="D160" s="1">
        <v>45590</v>
      </c>
      <c r="E160" t="s">
        <v>20380</v>
      </c>
      <c r="F160" t="s">
        <v>18862</v>
      </c>
      <c r="G160" t="s">
        <v>1945</v>
      </c>
      <c r="H160">
        <v>34872099850</v>
      </c>
      <c r="I160" t="s">
        <v>18863</v>
      </c>
      <c r="J160">
        <v>5519982134097</v>
      </c>
      <c r="K160" t="s">
        <v>2</v>
      </c>
      <c r="L160" t="s">
        <v>3723</v>
      </c>
      <c r="M160">
        <v>5189572849077</v>
      </c>
      <c r="N160" t="s">
        <v>112</v>
      </c>
      <c r="O160" t="s">
        <v>18864</v>
      </c>
      <c r="P160" t="s">
        <v>18865</v>
      </c>
      <c r="Q160">
        <v>479</v>
      </c>
      <c r="R160" t="s">
        <v>18866</v>
      </c>
      <c r="S160" t="s">
        <v>3812</v>
      </c>
      <c r="U160" t="s">
        <v>18867</v>
      </c>
      <c r="V160" t="s">
        <v>122</v>
      </c>
      <c r="W160" t="s">
        <v>123</v>
      </c>
      <c r="X160" t="s">
        <v>18868</v>
      </c>
      <c r="Y160" t="s">
        <v>792</v>
      </c>
      <c r="Z160" t="s">
        <v>1258</v>
      </c>
      <c r="AA160" t="s">
        <v>19520</v>
      </c>
      <c r="AB160" t="s">
        <v>844</v>
      </c>
      <c r="AC160" t="s">
        <v>774</v>
      </c>
      <c r="AF160" t="s">
        <v>125</v>
      </c>
      <c r="AG160">
        <v>2</v>
      </c>
      <c r="AH160">
        <v>107.24</v>
      </c>
      <c r="AI160">
        <v>7</v>
      </c>
      <c r="AJ160">
        <v>1006</v>
      </c>
      <c r="AK160" t="s">
        <v>788</v>
      </c>
      <c r="AL160">
        <v>1111</v>
      </c>
      <c r="AM160" t="s">
        <v>789</v>
      </c>
      <c r="AN160">
        <v>21.9</v>
      </c>
      <c r="AO160" s="72">
        <v>7.66</v>
      </c>
      <c r="AP160" t="s">
        <v>18870</v>
      </c>
      <c r="AQ160" t="s">
        <v>790</v>
      </c>
      <c r="AV160" t="s">
        <v>18129</v>
      </c>
      <c r="AW160">
        <v>0</v>
      </c>
      <c r="AX160" t="s">
        <v>18869</v>
      </c>
      <c r="AY160" t="s">
        <v>18871</v>
      </c>
      <c r="AZ160" t="s">
        <v>15119</v>
      </c>
      <c r="BC160" s="34" t="s">
        <v>19521</v>
      </c>
      <c r="BD160" t="s">
        <v>114</v>
      </c>
      <c r="BF160" t="s">
        <v>115</v>
      </c>
      <c r="BG160" t="s">
        <v>116</v>
      </c>
      <c r="BM160" t="s">
        <v>117</v>
      </c>
      <c r="BN160">
        <v>769366</v>
      </c>
      <c r="BO160">
        <v>3437151294</v>
      </c>
      <c r="BP160">
        <v>3437151294</v>
      </c>
      <c r="BQ160">
        <v>550209</v>
      </c>
      <c r="BR160">
        <v>3724</v>
      </c>
      <c r="BX160" t="s">
        <v>18872</v>
      </c>
      <c r="CA160" t="s">
        <v>18873</v>
      </c>
      <c r="CB160" t="s">
        <v>18874</v>
      </c>
      <c r="CD160">
        <v>1</v>
      </c>
      <c r="CF160" t="s">
        <v>118</v>
      </c>
      <c r="CG160">
        <v>0</v>
      </c>
      <c r="CH160" t="s">
        <v>119</v>
      </c>
      <c r="CI160" t="s">
        <v>119</v>
      </c>
      <c r="CJ160" t="s">
        <v>120</v>
      </c>
      <c r="CL160" s="34" t="s">
        <v>19522</v>
      </c>
      <c r="CM160" t="s">
        <v>121</v>
      </c>
      <c r="CN160" s="34" t="s">
        <v>19522</v>
      </c>
      <c r="CP160" t="s">
        <v>1258</v>
      </c>
      <c r="CR160">
        <f t="shared" si="23"/>
        <v>25</v>
      </c>
      <c r="CU160">
        <v>3</v>
      </c>
    </row>
    <row r="161" spans="1:99" customFormat="1" hidden="1">
      <c r="A161" t="s">
        <v>111</v>
      </c>
      <c r="B161" t="s">
        <v>18861</v>
      </c>
      <c r="C161">
        <v>514751</v>
      </c>
      <c r="D161" s="1">
        <v>45590</v>
      </c>
      <c r="E161" t="s">
        <v>20380</v>
      </c>
      <c r="F161" t="s">
        <v>18862</v>
      </c>
      <c r="G161" t="s">
        <v>1945</v>
      </c>
      <c r="H161">
        <v>34872099850</v>
      </c>
      <c r="I161" t="s">
        <v>18863</v>
      </c>
      <c r="J161">
        <v>5519982134097</v>
      </c>
      <c r="K161" t="s">
        <v>2</v>
      </c>
      <c r="L161" t="s">
        <v>3723</v>
      </c>
      <c r="M161">
        <v>5189572849077</v>
      </c>
      <c r="N161" t="s">
        <v>112</v>
      </c>
      <c r="O161" t="s">
        <v>18864</v>
      </c>
      <c r="P161" t="s">
        <v>18865</v>
      </c>
      <c r="Q161">
        <v>479</v>
      </c>
      <c r="R161" t="s">
        <v>18866</v>
      </c>
      <c r="S161" t="s">
        <v>3812</v>
      </c>
      <c r="U161" t="s">
        <v>18867</v>
      </c>
      <c r="V161" t="s">
        <v>122</v>
      </c>
      <c r="W161" t="s">
        <v>123</v>
      </c>
      <c r="X161" t="s">
        <v>18868</v>
      </c>
      <c r="Y161" t="s">
        <v>792</v>
      </c>
      <c r="Z161" t="s">
        <v>1258</v>
      </c>
      <c r="AA161" t="s">
        <v>19520</v>
      </c>
      <c r="AB161" t="s">
        <v>844</v>
      </c>
      <c r="AC161" t="s">
        <v>774</v>
      </c>
      <c r="AF161" t="s">
        <v>125</v>
      </c>
      <c r="AG161">
        <v>2</v>
      </c>
      <c r="AH161">
        <v>107.24</v>
      </c>
      <c r="AI161">
        <v>7</v>
      </c>
      <c r="AJ161">
        <v>1110</v>
      </c>
      <c r="AK161" t="s">
        <v>788</v>
      </c>
      <c r="AL161">
        <v>1112</v>
      </c>
      <c r="AM161" t="s">
        <v>1252</v>
      </c>
      <c r="AN161">
        <v>21.9</v>
      </c>
      <c r="AO161" s="72">
        <v>7.66</v>
      </c>
      <c r="AP161" t="s">
        <v>18870</v>
      </c>
      <c r="AQ161" t="s">
        <v>1254</v>
      </c>
      <c r="AV161" t="s">
        <v>18129</v>
      </c>
      <c r="AW161">
        <v>0</v>
      </c>
      <c r="AX161" t="s">
        <v>18869</v>
      </c>
      <c r="AY161" t="s">
        <v>18871</v>
      </c>
      <c r="AZ161" t="s">
        <v>15119</v>
      </c>
      <c r="BC161" s="34" t="s">
        <v>19521</v>
      </c>
      <c r="BD161" t="s">
        <v>114</v>
      </c>
      <c r="BF161" t="s">
        <v>115</v>
      </c>
      <c r="BG161" t="s">
        <v>116</v>
      </c>
      <c r="BM161" t="s">
        <v>117</v>
      </c>
      <c r="BN161">
        <v>769366</v>
      </c>
      <c r="BO161">
        <v>3437151294</v>
      </c>
      <c r="BP161">
        <v>3437151294</v>
      </c>
      <c r="BQ161">
        <v>550209</v>
      </c>
      <c r="BR161">
        <v>3724</v>
      </c>
      <c r="BX161" t="s">
        <v>18872</v>
      </c>
      <c r="CA161" t="s">
        <v>18873</v>
      </c>
      <c r="CB161" t="s">
        <v>18874</v>
      </c>
      <c r="CD161">
        <v>1</v>
      </c>
      <c r="CF161" t="s">
        <v>118</v>
      </c>
      <c r="CG161">
        <v>0</v>
      </c>
      <c r="CH161" t="s">
        <v>119</v>
      </c>
      <c r="CI161" t="s">
        <v>119</v>
      </c>
      <c r="CJ161" t="s">
        <v>120</v>
      </c>
      <c r="CL161" s="34" t="s">
        <v>19522</v>
      </c>
      <c r="CM161" t="s">
        <v>121</v>
      </c>
      <c r="CN161" s="34" t="s">
        <v>19522</v>
      </c>
      <c r="CP161" t="s">
        <v>1258</v>
      </c>
      <c r="CR161">
        <f t="shared" si="23"/>
        <v>25</v>
      </c>
      <c r="CU161">
        <v>3</v>
      </c>
    </row>
    <row r="162" spans="1:99" customFormat="1" hidden="1">
      <c r="A162" t="s">
        <v>111</v>
      </c>
      <c r="B162" t="s">
        <v>18875</v>
      </c>
      <c r="C162">
        <v>514747</v>
      </c>
      <c r="D162" s="1">
        <v>45590</v>
      </c>
      <c r="E162" t="s">
        <v>20381</v>
      </c>
      <c r="F162" t="s">
        <v>18876</v>
      </c>
      <c r="G162" t="s">
        <v>17909</v>
      </c>
      <c r="H162">
        <v>33015871862</v>
      </c>
      <c r="I162" t="s">
        <v>18877</v>
      </c>
      <c r="J162">
        <v>5512981449929</v>
      </c>
      <c r="K162" t="s">
        <v>2</v>
      </c>
      <c r="L162" t="s">
        <v>14895</v>
      </c>
      <c r="M162">
        <v>5189565539202</v>
      </c>
      <c r="N162" t="s">
        <v>112</v>
      </c>
      <c r="O162" t="s">
        <v>18878</v>
      </c>
      <c r="P162" t="s">
        <v>18879</v>
      </c>
      <c r="Q162">
        <v>255</v>
      </c>
      <c r="R162" t="s">
        <v>18880</v>
      </c>
      <c r="S162" t="s">
        <v>124</v>
      </c>
      <c r="U162" t="s">
        <v>18881</v>
      </c>
      <c r="V162" t="s">
        <v>122</v>
      </c>
      <c r="W162" t="s">
        <v>123</v>
      </c>
      <c r="X162" t="s">
        <v>18882</v>
      </c>
      <c r="Y162" t="s">
        <v>129</v>
      </c>
      <c r="Z162" t="s">
        <v>1258</v>
      </c>
      <c r="AA162" t="s">
        <v>19523</v>
      </c>
      <c r="AF162" t="s">
        <v>113</v>
      </c>
      <c r="AG162">
        <v>1</v>
      </c>
      <c r="AH162">
        <v>237.14</v>
      </c>
      <c r="AI162">
        <v>1</v>
      </c>
      <c r="AJ162">
        <v>143121</v>
      </c>
      <c r="AK162" t="s">
        <v>1221</v>
      </c>
      <c r="AL162">
        <v>1622</v>
      </c>
      <c r="AM162" t="s">
        <v>2868</v>
      </c>
      <c r="AN162">
        <v>69.8</v>
      </c>
      <c r="AO162" s="72">
        <v>62.82</v>
      </c>
      <c r="AP162" t="s">
        <v>2869</v>
      </c>
      <c r="AQ162" t="s">
        <v>2870</v>
      </c>
      <c r="AV162" t="s">
        <v>18884</v>
      </c>
      <c r="AW162">
        <v>0</v>
      </c>
      <c r="AX162" t="s">
        <v>18883</v>
      </c>
      <c r="AY162" t="s">
        <v>18885</v>
      </c>
      <c r="AZ162" t="s">
        <v>18886</v>
      </c>
      <c r="BC162" s="34" t="s">
        <v>19524</v>
      </c>
      <c r="BD162" t="s">
        <v>114</v>
      </c>
      <c r="BF162" t="s">
        <v>115</v>
      </c>
      <c r="BG162" t="s">
        <v>116</v>
      </c>
      <c r="BM162" t="s">
        <v>117</v>
      </c>
      <c r="BO162">
        <v>3436965744</v>
      </c>
      <c r="BX162" t="s">
        <v>18887</v>
      </c>
      <c r="CA162" t="s">
        <v>18888</v>
      </c>
      <c r="CB162" t="s">
        <v>18889</v>
      </c>
      <c r="CD162">
        <v>1</v>
      </c>
      <c r="CF162" t="s">
        <v>118</v>
      </c>
      <c r="CG162">
        <v>0</v>
      </c>
      <c r="CH162" t="s">
        <v>119</v>
      </c>
      <c r="CI162" t="s">
        <v>119</v>
      </c>
      <c r="CJ162" t="s">
        <v>120</v>
      </c>
      <c r="CL162" s="34" t="s">
        <v>19525</v>
      </c>
      <c r="CM162" t="s">
        <v>121</v>
      </c>
      <c r="CN162" s="34" t="s">
        <v>19525</v>
      </c>
      <c r="CP162" t="s">
        <v>1258</v>
      </c>
      <c r="CR162">
        <f t="shared" si="23"/>
        <v>25</v>
      </c>
      <c r="CU162">
        <v>3</v>
      </c>
    </row>
    <row r="163" spans="1:99" customFormat="1" hidden="1">
      <c r="A163" t="s">
        <v>111</v>
      </c>
      <c r="B163" t="s">
        <v>18875</v>
      </c>
      <c r="C163">
        <v>514747</v>
      </c>
      <c r="D163" s="1">
        <v>45590</v>
      </c>
      <c r="E163" t="s">
        <v>20381</v>
      </c>
      <c r="F163" t="s">
        <v>18876</v>
      </c>
      <c r="G163" t="s">
        <v>17909</v>
      </c>
      <c r="H163">
        <v>33015871862</v>
      </c>
      <c r="I163" t="s">
        <v>18877</v>
      </c>
      <c r="J163">
        <v>5512981449929</v>
      </c>
      <c r="K163" t="s">
        <v>2</v>
      </c>
      <c r="L163" t="s">
        <v>14895</v>
      </c>
      <c r="M163">
        <v>5189565539202</v>
      </c>
      <c r="N163" t="s">
        <v>112</v>
      </c>
      <c r="O163" t="s">
        <v>18878</v>
      </c>
      <c r="P163" t="s">
        <v>18879</v>
      </c>
      <c r="Q163">
        <v>255</v>
      </c>
      <c r="R163" t="s">
        <v>18880</v>
      </c>
      <c r="S163" t="s">
        <v>124</v>
      </c>
      <c r="U163" t="s">
        <v>18881</v>
      </c>
      <c r="V163" t="s">
        <v>122</v>
      </c>
      <c r="W163" t="s">
        <v>123</v>
      </c>
      <c r="X163" t="s">
        <v>18882</v>
      </c>
      <c r="Y163" t="s">
        <v>129</v>
      </c>
      <c r="Z163" t="s">
        <v>1258</v>
      </c>
      <c r="AA163" t="s">
        <v>19523</v>
      </c>
      <c r="AF163" t="s">
        <v>113</v>
      </c>
      <c r="AG163">
        <v>1</v>
      </c>
      <c r="AH163">
        <v>237.14</v>
      </c>
      <c r="AI163">
        <v>2</v>
      </c>
      <c r="AJ163">
        <v>142828</v>
      </c>
      <c r="AK163" t="s">
        <v>783</v>
      </c>
      <c r="AL163">
        <v>1608</v>
      </c>
      <c r="AM163" t="s">
        <v>1791</v>
      </c>
      <c r="AN163">
        <v>49.9</v>
      </c>
      <c r="AO163" s="72">
        <v>31.44</v>
      </c>
      <c r="AP163" t="s">
        <v>16549</v>
      </c>
      <c r="AQ163" t="s">
        <v>1792</v>
      </c>
      <c r="AV163" t="s">
        <v>18890</v>
      </c>
      <c r="AW163">
        <v>0</v>
      </c>
      <c r="AX163" t="s">
        <v>18883</v>
      </c>
      <c r="AY163" t="s">
        <v>18885</v>
      </c>
      <c r="AZ163" t="s">
        <v>18886</v>
      </c>
      <c r="BC163" s="34" t="s">
        <v>19524</v>
      </c>
      <c r="BD163" t="s">
        <v>114</v>
      </c>
      <c r="BF163" t="s">
        <v>115</v>
      </c>
      <c r="BG163" t="s">
        <v>116</v>
      </c>
      <c r="BM163" t="s">
        <v>117</v>
      </c>
      <c r="BO163">
        <v>3436965744</v>
      </c>
      <c r="BX163" t="s">
        <v>18887</v>
      </c>
      <c r="CA163" t="s">
        <v>18888</v>
      </c>
      <c r="CB163" t="s">
        <v>18889</v>
      </c>
      <c r="CD163">
        <v>1</v>
      </c>
      <c r="CF163" t="s">
        <v>118</v>
      </c>
      <c r="CG163">
        <v>0</v>
      </c>
      <c r="CH163" t="s">
        <v>119</v>
      </c>
      <c r="CI163" t="s">
        <v>119</v>
      </c>
      <c r="CJ163" t="s">
        <v>120</v>
      </c>
      <c r="CL163" s="34" t="s">
        <v>19525</v>
      </c>
      <c r="CM163" t="s">
        <v>121</v>
      </c>
      <c r="CN163" s="34" t="s">
        <v>19525</v>
      </c>
      <c r="CP163" t="s">
        <v>1258</v>
      </c>
      <c r="CR163">
        <f t="shared" si="23"/>
        <v>25</v>
      </c>
      <c r="CU163">
        <v>3</v>
      </c>
    </row>
    <row r="164" spans="1:99" customFormat="1" hidden="1">
      <c r="A164" t="s">
        <v>111</v>
      </c>
      <c r="B164" t="s">
        <v>18875</v>
      </c>
      <c r="C164">
        <v>514747</v>
      </c>
      <c r="D164" s="1">
        <v>45590</v>
      </c>
      <c r="E164" t="s">
        <v>20381</v>
      </c>
      <c r="F164" t="s">
        <v>18876</v>
      </c>
      <c r="G164" t="s">
        <v>17909</v>
      </c>
      <c r="H164">
        <v>33015871862</v>
      </c>
      <c r="I164" t="s">
        <v>18877</v>
      </c>
      <c r="J164">
        <v>5512981449929</v>
      </c>
      <c r="K164" t="s">
        <v>2</v>
      </c>
      <c r="L164" t="s">
        <v>14895</v>
      </c>
      <c r="M164">
        <v>5189565539202</v>
      </c>
      <c r="N164" t="s">
        <v>112</v>
      </c>
      <c r="O164" t="s">
        <v>18878</v>
      </c>
      <c r="P164" t="s">
        <v>18879</v>
      </c>
      <c r="Q164">
        <v>255</v>
      </c>
      <c r="R164" t="s">
        <v>18880</v>
      </c>
      <c r="S164" t="s">
        <v>124</v>
      </c>
      <c r="U164" t="s">
        <v>18881</v>
      </c>
      <c r="V164" t="s">
        <v>122</v>
      </c>
      <c r="W164" t="s">
        <v>123</v>
      </c>
      <c r="X164" t="s">
        <v>18882</v>
      </c>
      <c r="Y164" t="s">
        <v>129</v>
      </c>
      <c r="Z164" t="s">
        <v>1258</v>
      </c>
      <c r="AA164" t="s">
        <v>19523</v>
      </c>
      <c r="AF164" t="s">
        <v>113</v>
      </c>
      <c r="AG164">
        <v>1</v>
      </c>
      <c r="AH164">
        <v>237.14</v>
      </c>
      <c r="AI164">
        <v>1</v>
      </c>
      <c r="AJ164">
        <v>1006</v>
      </c>
      <c r="AK164" t="s">
        <v>788</v>
      </c>
      <c r="AL164">
        <v>1111</v>
      </c>
      <c r="AM164" t="s">
        <v>789</v>
      </c>
      <c r="AN164">
        <v>21.9</v>
      </c>
      <c r="AO164" s="72">
        <v>6.89</v>
      </c>
      <c r="AP164" t="s">
        <v>3919</v>
      </c>
      <c r="AQ164" t="s">
        <v>790</v>
      </c>
      <c r="AV164" t="s">
        <v>1820</v>
      </c>
      <c r="AW164">
        <v>0</v>
      </c>
      <c r="AX164" t="s">
        <v>18883</v>
      </c>
      <c r="AY164" t="s">
        <v>18885</v>
      </c>
      <c r="AZ164" t="s">
        <v>18886</v>
      </c>
      <c r="BC164" s="34" t="s">
        <v>19524</v>
      </c>
      <c r="BD164" t="s">
        <v>114</v>
      </c>
      <c r="BF164" t="s">
        <v>115</v>
      </c>
      <c r="BG164" t="s">
        <v>116</v>
      </c>
      <c r="BM164" t="s">
        <v>117</v>
      </c>
      <c r="BO164">
        <v>3436965744</v>
      </c>
      <c r="BX164" t="s">
        <v>18887</v>
      </c>
      <c r="CA164" t="s">
        <v>18888</v>
      </c>
      <c r="CB164" t="s">
        <v>18889</v>
      </c>
      <c r="CD164">
        <v>1</v>
      </c>
      <c r="CF164" t="s">
        <v>118</v>
      </c>
      <c r="CG164">
        <v>0</v>
      </c>
      <c r="CH164" t="s">
        <v>119</v>
      </c>
      <c r="CI164" t="s">
        <v>119</v>
      </c>
      <c r="CJ164" t="s">
        <v>120</v>
      </c>
      <c r="CL164" s="34" t="s">
        <v>19525</v>
      </c>
      <c r="CM164" t="s">
        <v>121</v>
      </c>
      <c r="CN164" s="34" t="s">
        <v>19525</v>
      </c>
      <c r="CP164" t="s">
        <v>1258</v>
      </c>
      <c r="CR164">
        <f t="shared" si="23"/>
        <v>25</v>
      </c>
      <c r="CU164">
        <v>3</v>
      </c>
    </row>
    <row r="165" spans="1:99" customFormat="1" hidden="1">
      <c r="A165" t="s">
        <v>111</v>
      </c>
      <c r="B165" t="s">
        <v>18875</v>
      </c>
      <c r="C165">
        <v>514747</v>
      </c>
      <c r="D165" s="1">
        <v>45590</v>
      </c>
      <c r="E165" t="s">
        <v>20381</v>
      </c>
      <c r="F165" t="s">
        <v>18876</v>
      </c>
      <c r="G165" t="s">
        <v>17909</v>
      </c>
      <c r="H165">
        <v>33015871862</v>
      </c>
      <c r="I165" t="s">
        <v>18877</v>
      </c>
      <c r="J165">
        <v>5512981449929</v>
      </c>
      <c r="K165" t="s">
        <v>2</v>
      </c>
      <c r="L165" t="s">
        <v>14895</v>
      </c>
      <c r="M165">
        <v>5189565539202</v>
      </c>
      <c r="N165" t="s">
        <v>112</v>
      </c>
      <c r="O165" t="s">
        <v>18878</v>
      </c>
      <c r="P165" t="s">
        <v>18879</v>
      </c>
      <c r="Q165">
        <v>255</v>
      </c>
      <c r="R165" t="s">
        <v>18880</v>
      </c>
      <c r="S165" t="s">
        <v>124</v>
      </c>
      <c r="U165" t="s">
        <v>18881</v>
      </c>
      <c r="V165" t="s">
        <v>122</v>
      </c>
      <c r="W165" t="s">
        <v>123</v>
      </c>
      <c r="X165" t="s">
        <v>18882</v>
      </c>
      <c r="Y165" t="s">
        <v>129</v>
      </c>
      <c r="Z165" t="s">
        <v>1258</v>
      </c>
      <c r="AA165" t="s">
        <v>19523</v>
      </c>
      <c r="AF165" t="s">
        <v>113</v>
      </c>
      <c r="AG165">
        <v>1</v>
      </c>
      <c r="AH165">
        <v>237.14</v>
      </c>
      <c r="AI165">
        <v>2</v>
      </c>
      <c r="AJ165">
        <v>1110</v>
      </c>
      <c r="AK165" t="s">
        <v>788</v>
      </c>
      <c r="AL165">
        <v>1112</v>
      </c>
      <c r="AM165" t="s">
        <v>1252</v>
      </c>
      <c r="AN165">
        <v>21.9</v>
      </c>
      <c r="AO165" s="72">
        <v>6.89</v>
      </c>
      <c r="AP165" t="s">
        <v>15881</v>
      </c>
      <c r="AQ165" t="s">
        <v>1254</v>
      </c>
      <c r="AV165" t="s">
        <v>18891</v>
      </c>
      <c r="AW165">
        <v>0</v>
      </c>
      <c r="AX165" t="s">
        <v>18883</v>
      </c>
      <c r="AY165" t="s">
        <v>18885</v>
      </c>
      <c r="AZ165" t="s">
        <v>18886</v>
      </c>
      <c r="BC165" s="34" t="s">
        <v>19524</v>
      </c>
      <c r="BD165" t="s">
        <v>114</v>
      </c>
      <c r="BF165" t="s">
        <v>115</v>
      </c>
      <c r="BG165" t="s">
        <v>116</v>
      </c>
      <c r="BM165" t="s">
        <v>117</v>
      </c>
      <c r="BO165">
        <v>3436965744</v>
      </c>
      <c r="BX165" t="s">
        <v>18887</v>
      </c>
      <c r="CA165" t="s">
        <v>18888</v>
      </c>
      <c r="CB165" t="s">
        <v>18889</v>
      </c>
      <c r="CD165">
        <v>1</v>
      </c>
      <c r="CF165" t="s">
        <v>118</v>
      </c>
      <c r="CG165">
        <v>0</v>
      </c>
      <c r="CH165" t="s">
        <v>119</v>
      </c>
      <c r="CI165" t="s">
        <v>119</v>
      </c>
      <c r="CJ165" t="s">
        <v>120</v>
      </c>
      <c r="CL165" s="34" t="s">
        <v>19525</v>
      </c>
      <c r="CM165" t="s">
        <v>121</v>
      </c>
      <c r="CN165" s="34" t="s">
        <v>19525</v>
      </c>
      <c r="CP165" t="s">
        <v>1258</v>
      </c>
      <c r="CR165">
        <f t="shared" si="23"/>
        <v>25</v>
      </c>
      <c r="CU165">
        <v>3</v>
      </c>
    </row>
    <row r="166" spans="1:99" customFormat="1" hidden="1">
      <c r="A166" t="s">
        <v>111</v>
      </c>
      <c r="B166" t="s">
        <v>18875</v>
      </c>
      <c r="C166">
        <v>514747</v>
      </c>
      <c r="D166" s="1">
        <v>45590</v>
      </c>
      <c r="E166" t="s">
        <v>20381</v>
      </c>
      <c r="F166" t="s">
        <v>18876</v>
      </c>
      <c r="G166" t="s">
        <v>17909</v>
      </c>
      <c r="H166">
        <v>33015871862</v>
      </c>
      <c r="I166" t="s">
        <v>18877</v>
      </c>
      <c r="J166">
        <v>5512981449929</v>
      </c>
      <c r="K166" t="s">
        <v>2</v>
      </c>
      <c r="L166" t="s">
        <v>14895</v>
      </c>
      <c r="M166">
        <v>5189565539202</v>
      </c>
      <c r="N166" t="s">
        <v>112</v>
      </c>
      <c r="O166" t="s">
        <v>18878</v>
      </c>
      <c r="P166" t="s">
        <v>18879</v>
      </c>
      <c r="Q166">
        <v>255</v>
      </c>
      <c r="R166" t="s">
        <v>18880</v>
      </c>
      <c r="S166" t="s">
        <v>124</v>
      </c>
      <c r="U166" t="s">
        <v>18881</v>
      </c>
      <c r="V166" t="s">
        <v>122</v>
      </c>
      <c r="W166" t="s">
        <v>123</v>
      </c>
      <c r="X166" t="s">
        <v>18882</v>
      </c>
      <c r="Y166" t="s">
        <v>129</v>
      </c>
      <c r="Z166" t="s">
        <v>1258</v>
      </c>
      <c r="AA166" t="s">
        <v>19523</v>
      </c>
      <c r="AF166" t="s">
        <v>113</v>
      </c>
      <c r="AG166">
        <v>1</v>
      </c>
      <c r="AH166">
        <v>237.14</v>
      </c>
      <c r="AI166">
        <v>1</v>
      </c>
      <c r="AJ166">
        <v>2103</v>
      </c>
      <c r="AK166" t="s">
        <v>2344</v>
      </c>
      <c r="AL166">
        <v>2103</v>
      </c>
      <c r="AM166" t="s">
        <v>2345</v>
      </c>
      <c r="AN166">
        <v>59.9</v>
      </c>
      <c r="AO166" s="72">
        <v>18.86</v>
      </c>
      <c r="AP166" t="s">
        <v>15190</v>
      </c>
      <c r="AQ166" t="s">
        <v>2346</v>
      </c>
      <c r="AV166" t="s">
        <v>17341</v>
      </c>
      <c r="AW166">
        <v>0</v>
      </c>
      <c r="AX166" t="s">
        <v>18883</v>
      </c>
      <c r="AY166" t="s">
        <v>18885</v>
      </c>
      <c r="AZ166" t="s">
        <v>18886</v>
      </c>
      <c r="BC166" s="34" t="s">
        <v>19524</v>
      </c>
      <c r="BD166" t="s">
        <v>114</v>
      </c>
      <c r="BF166" t="s">
        <v>115</v>
      </c>
      <c r="BG166" t="s">
        <v>116</v>
      </c>
      <c r="BM166" t="s">
        <v>117</v>
      </c>
      <c r="BO166">
        <v>3436965744</v>
      </c>
      <c r="BX166" t="s">
        <v>18887</v>
      </c>
      <c r="CA166" t="s">
        <v>18888</v>
      </c>
      <c r="CB166" t="s">
        <v>18889</v>
      </c>
      <c r="CD166">
        <v>1</v>
      </c>
      <c r="CF166" t="s">
        <v>118</v>
      </c>
      <c r="CG166">
        <v>0</v>
      </c>
      <c r="CH166" t="s">
        <v>119</v>
      </c>
      <c r="CI166" t="s">
        <v>119</v>
      </c>
      <c r="CJ166" t="s">
        <v>120</v>
      </c>
      <c r="CL166" s="34" t="s">
        <v>19525</v>
      </c>
      <c r="CM166" t="s">
        <v>121</v>
      </c>
      <c r="CN166" s="34" t="s">
        <v>19525</v>
      </c>
      <c r="CP166" t="s">
        <v>1258</v>
      </c>
      <c r="CR166">
        <f t="shared" si="23"/>
        <v>25</v>
      </c>
      <c r="CU166">
        <v>3</v>
      </c>
    </row>
    <row r="167" spans="1:99" customFormat="1" hidden="1">
      <c r="A167" t="s">
        <v>111</v>
      </c>
      <c r="B167" t="s">
        <v>18875</v>
      </c>
      <c r="C167">
        <v>514747</v>
      </c>
      <c r="D167" s="1">
        <v>45590</v>
      </c>
      <c r="E167" t="s">
        <v>20381</v>
      </c>
      <c r="F167" t="s">
        <v>18876</v>
      </c>
      <c r="G167" t="s">
        <v>17909</v>
      </c>
      <c r="H167">
        <v>33015871862</v>
      </c>
      <c r="I167" t="s">
        <v>18877</v>
      </c>
      <c r="J167">
        <v>5512981449929</v>
      </c>
      <c r="K167" t="s">
        <v>2</v>
      </c>
      <c r="L167" t="s">
        <v>14895</v>
      </c>
      <c r="M167">
        <v>5189565539202</v>
      </c>
      <c r="N167" t="s">
        <v>112</v>
      </c>
      <c r="O167" t="s">
        <v>18878</v>
      </c>
      <c r="P167" t="s">
        <v>18879</v>
      </c>
      <c r="Q167">
        <v>255</v>
      </c>
      <c r="R167" t="s">
        <v>18880</v>
      </c>
      <c r="S167" t="s">
        <v>124</v>
      </c>
      <c r="U167" t="s">
        <v>18881</v>
      </c>
      <c r="V167" t="s">
        <v>122</v>
      </c>
      <c r="W167" t="s">
        <v>123</v>
      </c>
      <c r="X167" t="s">
        <v>18882</v>
      </c>
      <c r="Y167" t="s">
        <v>129</v>
      </c>
      <c r="Z167" t="s">
        <v>1258</v>
      </c>
      <c r="AA167" t="s">
        <v>19523</v>
      </c>
      <c r="AF167" t="s">
        <v>113</v>
      </c>
      <c r="AG167">
        <v>1</v>
      </c>
      <c r="AH167">
        <v>237.14</v>
      </c>
      <c r="AI167">
        <v>1</v>
      </c>
      <c r="AJ167">
        <v>142810</v>
      </c>
      <c r="AK167" t="s">
        <v>1280</v>
      </c>
      <c r="AL167">
        <v>3110</v>
      </c>
      <c r="AM167" t="s">
        <v>1281</v>
      </c>
      <c r="AN167">
        <v>79.900000000000006</v>
      </c>
      <c r="AO167" s="72">
        <v>71.91</v>
      </c>
      <c r="AP167" t="s">
        <v>1282</v>
      </c>
      <c r="AQ167" t="s">
        <v>1283</v>
      </c>
      <c r="AV167" t="s">
        <v>1820</v>
      </c>
      <c r="AW167">
        <v>0</v>
      </c>
      <c r="AX167" t="s">
        <v>18883</v>
      </c>
      <c r="AY167" t="s">
        <v>18885</v>
      </c>
      <c r="AZ167" t="s">
        <v>18886</v>
      </c>
      <c r="BC167" s="34" t="s">
        <v>19524</v>
      </c>
      <c r="BD167" t="s">
        <v>114</v>
      </c>
      <c r="BF167" t="s">
        <v>115</v>
      </c>
      <c r="BG167" t="s">
        <v>116</v>
      </c>
      <c r="BM167" t="s">
        <v>117</v>
      </c>
      <c r="BO167">
        <v>3436965744</v>
      </c>
      <c r="BX167" t="s">
        <v>18887</v>
      </c>
      <c r="CA167" t="s">
        <v>18888</v>
      </c>
      <c r="CB167" t="s">
        <v>18889</v>
      </c>
      <c r="CD167">
        <v>1</v>
      </c>
      <c r="CF167" t="s">
        <v>118</v>
      </c>
      <c r="CG167">
        <v>0</v>
      </c>
      <c r="CH167" t="s">
        <v>119</v>
      </c>
      <c r="CI167" t="s">
        <v>119</v>
      </c>
      <c r="CJ167" t="s">
        <v>120</v>
      </c>
      <c r="CL167" s="34" t="s">
        <v>19525</v>
      </c>
      <c r="CM167" t="s">
        <v>121</v>
      </c>
      <c r="CN167" s="34" t="s">
        <v>19525</v>
      </c>
      <c r="CP167" t="s">
        <v>1258</v>
      </c>
      <c r="CR167">
        <f t="shared" si="23"/>
        <v>25</v>
      </c>
      <c r="CU167">
        <v>3</v>
      </c>
    </row>
    <row r="168" spans="1:99" customFormat="1" hidden="1">
      <c r="A168" t="s">
        <v>111</v>
      </c>
      <c r="B168" t="s">
        <v>18892</v>
      </c>
      <c r="C168">
        <v>514745</v>
      </c>
      <c r="D168" s="1">
        <v>45590</v>
      </c>
      <c r="E168" t="s">
        <v>20382</v>
      </c>
      <c r="F168" t="s">
        <v>7960</v>
      </c>
      <c r="G168" t="s">
        <v>18893</v>
      </c>
      <c r="H168" s="34" t="s">
        <v>7969</v>
      </c>
      <c r="I168" t="s">
        <v>18894</v>
      </c>
      <c r="J168">
        <v>5531995749888</v>
      </c>
      <c r="K168" t="s">
        <v>8</v>
      </c>
      <c r="L168" t="s">
        <v>7967</v>
      </c>
      <c r="M168">
        <v>5189563967442</v>
      </c>
      <c r="N168" t="s">
        <v>112</v>
      </c>
      <c r="O168" t="s">
        <v>18895</v>
      </c>
      <c r="P168" t="s">
        <v>18896</v>
      </c>
      <c r="Q168">
        <v>35</v>
      </c>
      <c r="R168" t="s">
        <v>18897</v>
      </c>
      <c r="S168" t="s">
        <v>18898</v>
      </c>
      <c r="U168" t="s">
        <v>18899</v>
      </c>
      <c r="V168" t="s">
        <v>122</v>
      </c>
      <c r="W168" t="s">
        <v>123</v>
      </c>
      <c r="X168" t="s">
        <v>18900</v>
      </c>
      <c r="Y168" t="s">
        <v>129</v>
      </c>
      <c r="Z168" t="s">
        <v>1258</v>
      </c>
      <c r="AA168" t="s">
        <v>19526</v>
      </c>
      <c r="AB168" t="s">
        <v>844</v>
      </c>
      <c r="AC168" t="s">
        <v>791</v>
      </c>
      <c r="AD168" t="s">
        <v>883</v>
      </c>
      <c r="AF168" t="s">
        <v>786</v>
      </c>
      <c r="AG168">
        <v>2</v>
      </c>
      <c r="AH168">
        <v>144.71</v>
      </c>
      <c r="AI168">
        <v>1</v>
      </c>
      <c r="AJ168">
        <v>1403</v>
      </c>
      <c r="AK168" t="s">
        <v>775</v>
      </c>
      <c r="AL168">
        <v>1403</v>
      </c>
      <c r="AM168" t="s">
        <v>824</v>
      </c>
      <c r="AN168">
        <v>29.9</v>
      </c>
      <c r="AO168" s="72">
        <v>29.9</v>
      </c>
      <c r="AP168" t="s">
        <v>820</v>
      </c>
      <c r="AQ168" t="s">
        <v>822</v>
      </c>
      <c r="AV168" t="s">
        <v>18902</v>
      </c>
      <c r="AW168">
        <v>0</v>
      </c>
      <c r="AX168" t="s">
        <v>18901</v>
      </c>
      <c r="AY168">
        <v>0</v>
      </c>
      <c r="AZ168" t="s">
        <v>2303</v>
      </c>
      <c r="BC168" s="34" t="s">
        <v>19527</v>
      </c>
      <c r="BD168" t="s">
        <v>114</v>
      </c>
      <c r="BF168" t="s">
        <v>115</v>
      </c>
      <c r="BG168" t="s">
        <v>116</v>
      </c>
      <c r="BM168" t="s">
        <v>117</v>
      </c>
      <c r="BN168" s="34" t="s">
        <v>18903</v>
      </c>
      <c r="BO168">
        <v>3436954805</v>
      </c>
      <c r="BP168">
        <v>3436954805</v>
      </c>
      <c r="BQ168">
        <v>478307</v>
      </c>
      <c r="BR168">
        <v>2005</v>
      </c>
      <c r="BX168" t="s">
        <v>18904</v>
      </c>
      <c r="CA168" t="s">
        <v>18905</v>
      </c>
      <c r="CB168" t="s">
        <v>18906</v>
      </c>
      <c r="CD168">
        <v>1</v>
      </c>
      <c r="CF168" t="s">
        <v>118</v>
      </c>
      <c r="CG168">
        <v>0</v>
      </c>
      <c r="CH168" t="s">
        <v>119</v>
      </c>
      <c r="CI168" t="s">
        <v>119</v>
      </c>
      <c r="CJ168" t="s">
        <v>120</v>
      </c>
      <c r="CL168" s="34" t="s">
        <v>19528</v>
      </c>
      <c r="CM168" t="s">
        <v>121</v>
      </c>
      <c r="CN168" s="34" t="s">
        <v>19528</v>
      </c>
      <c r="CP168" t="s">
        <v>1258</v>
      </c>
      <c r="CR168">
        <f t="shared" si="23"/>
        <v>25</v>
      </c>
      <c r="CU168">
        <v>3</v>
      </c>
    </row>
    <row r="169" spans="1:99" customFormat="1" hidden="1">
      <c r="A169" t="s">
        <v>111</v>
      </c>
      <c r="B169" t="s">
        <v>18892</v>
      </c>
      <c r="C169">
        <v>514745</v>
      </c>
      <c r="D169" s="1">
        <v>45590</v>
      </c>
      <c r="E169" t="s">
        <v>20382</v>
      </c>
      <c r="F169" t="s">
        <v>7960</v>
      </c>
      <c r="G169" t="s">
        <v>18893</v>
      </c>
      <c r="H169" s="34" t="s">
        <v>7969</v>
      </c>
      <c r="I169" t="s">
        <v>18894</v>
      </c>
      <c r="J169">
        <v>5531995749888</v>
      </c>
      <c r="K169" t="s">
        <v>8</v>
      </c>
      <c r="L169" t="s">
        <v>7967</v>
      </c>
      <c r="M169">
        <v>5189563967442</v>
      </c>
      <c r="N169" t="s">
        <v>112</v>
      </c>
      <c r="O169" t="s">
        <v>18895</v>
      </c>
      <c r="P169" t="s">
        <v>18896</v>
      </c>
      <c r="Q169">
        <v>35</v>
      </c>
      <c r="R169" t="s">
        <v>18897</v>
      </c>
      <c r="S169" t="s">
        <v>18898</v>
      </c>
      <c r="U169" t="s">
        <v>18899</v>
      </c>
      <c r="V169" t="s">
        <v>122</v>
      </c>
      <c r="W169" t="s">
        <v>123</v>
      </c>
      <c r="X169" t="s">
        <v>18900</v>
      </c>
      <c r="Y169" t="s">
        <v>129</v>
      </c>
      <c r="Z169" t="s">
        <v>1258</v>
      </c>
      <c r="AA169" t="s">
        <v>19526</v>
      </c>
      <c r="AB169" t="s">
        <v>844</v>
      </c>
      <c r="AC169" t="s">
        <v>791</v>
      </c>
      <c r="AD169" t="s">
        <v>883</v>
      </c>
      <c r="AF169" t="s">
        <v>786</v>
      </c>
      <c r="AG169">
        <v>2</v>
      </c>
      <c r="AH169">
        <v>144.71</v>
      </c>
      <c r="AI169">
        <v>1</v>
      </c>
      <c r="AJ169">
        <v>2610</v>
      </c>
      <c r="AK169" t="s">
        <v>1221</v>
      </c>
      <c r="AL169">
        <v>2610</v>
      </c>
      <c r="AM169" t="s">
        <v>2640</v>
      </c>
      <c r="AN169">
        <v>114.81</v>
      </c>
      <c r="AO169" s="72">
        <v>114.81</v>
      </c>
      <c r="AP169" t="s">
        <v>2641</v>
      </c>
      <c r="AQ169" t="s">
        <v>2642</v>
      </c>
      <c r="AV169" t="s">
        <v>18907</v>
      </c>
      <c r="AW169">
        <v>0</v>
      </c>
      <c r="AX169" t="s">
        <v>18901</v>
      </c>
      <c r="AY169">
        <v>0</v>
      </c>
      <c r="AZ169" t="s">
        <v>2303</v>
      </c>
      <c r="BC169" s="34" t="s">
        <v>19527</v>
      </c>
      <c r="BD169" t="s">
        <v>114</v>
      </c>
      <c r="BF169" t="s">
        <v>115</v>
      </c>
      <c r="BG169" t="s">
        <v>116</v>
      </c>
      <c r="BM169" t="s">
        <v>117</v>
      </c>
      <c r="BN169" s="34" t="s">
        <v>18903</v>
      </c>
      <c r="BO169">
        <v>3436954805</v>
      </c>
      <c r="BP169">
        <v>3436954805</v>
      </c>
      <c r="BQ169">
        <v>478307</v>
      </c>
      <c r="BR169">
        <v>2005</v>
      </c>
      <c r="BX169" t="s">
        <v>18904</v>
      </c>
      <c r="CA169" t="s">
        <v>18905</v>
      </c>
      <c r="CB169" t="s">
        <v>18906</v>
      </c>
      <c r="CD169">
        <v>1</v>
      </c>
      <c r="CF169" t="s">
        <v>118</v>
      </c>
      <c r="CG169">
        <v>0</v>
      </c>
      <c r="CH169" t="s">
        <v>119</v>
      </c>
      <c r="CI169" t="s">
        <v>119</v>
      </c>
      <c r="CJ169" t="s">
        <v>120</v>
      </c>
      <c r="CL169" s="34" t="s">
        <v>19528</v>
      </c>
      <c r="CM169" t="s">
        <v>121</v>
      </c>
      <c r="CN169" s="34" t="s">
        <v>19528</v>
      </c>
      <c r="CP169" t="s">
        <v>1258</v>
      </c>
      <c r="CR169">
        <f t="shared" si="23"/>
        <v>25</v>
      </c>
      <c r="CU169">
        <v>3</v>
      </c>
    </row>
    <row r="170" spans="1:99" customFormat="1" hidden="1">
      <c r="A170" t="s">
        <v>111</v>
      </c>
      <c r="B170" t="s">
        <v>19553</v>
      </c>
      <c r="C170">
        <v>514743</v>
      </c>
      <c r="D170" s="1">
        <v>45590</v>
      </c>
      <c r="E170" t="s">
        <v>20383</v>
      </c>
      <c r="F170" t="s">
        <v>19554</v>
      </c>
      <c r="G170" t="s">
        <v>19555</v>
      </c>
      <c r="H170" s="34" t="s">
        <v>19556</v>
      </c>
      <c r="I170" t="s">
        <v>19557</v>
      </c>
      <c r="J170">
        <v>5521998604577</v>
      </c>
      <c r="K170" t="s">
        <v>5</v>
      </c>
      <c r="L170" t="s">
        <v>839</v>
      </c>
      <c r="M170">
        <v>5166774577776</v>
      </c>
      <c r="N170" t="s">
        <v>112</v>
      </c>
      <c r="O170" t="s">
        <v>19558</v>
      </c>
      <c r="P170" t="s">
        <v>19559</v>
      </c>
      <c r="Q170">
        <v>520</v>
      </c>
      <c r="R170" t="s">
        <v>19560</v>
      </c>
      <c r="S170" t="s">
        <v>19561</v>
      </c>
      <c r="T170" s="72"/>
      <c r="U170" t="s">
        <v>19562</v>
      </c>
      <c r="V170" t="s">
        <v>779</v>
      </c>
      <c r="W170" t="s">
        <v>780</v>
      </c>
      <c r="X170" t="s">
        <v>16562</v>
      </c>
      <c r="Y170" t="s">
        <v>787</v>
      </c>
      <c r="Z170" t="s">
        <v>1258</v>
      </c>
      <c r="AA170" t="s">
        <v>20160</v>
      </c>
      <c r="AB170" t="s">
        <v>15113</v>
      </c>
      <c r="AC170" t="s">
        <v>15114</v>
      </c>
      <c r="AF170" t="s">
        <v>1242</v>
      </c>
      <c r="AG170">
        <v>1</v>
      </c>
      <c r="AH170">
        <v>170.73</v>
      </c>
      <c r="AI170">
        <v>1</v>
      </c>
      <c r="AJ170">
        <v>1112</v>
      </c>
      <c r="AK170" t="s">
        <v>1221</v>
      </c>
      <c r="AL170">
        <v>2500</v>
      </c>
      <c r="AM170" t="s">
        <v>19564</v>
      </c>
      <c r="AN170">
        <v>189.7</v>
      </c>
      <c r="AO170" s="72">
        <v>170.73</v>
      </c>
      <c r="AP170" t="s">
        <v>19563</v>
      </c>
      <c r="AQ170" t="s">
        <v>19565</v>
      </c>
      <c r="AV170" t="s">
        <v>799</v>
      </c>
      <c r="AW170">
        <v>0</v>
      </c>
      <c r="AX170" t="s">
        <v>19563</v>
      </c>
      <c r="AY170" t="s">
        <v>19566</v>
      </c>
      <c r="AZ170" t="s">
        <v>2339</v>
      </c>
      <c r="BC170" t="s">
        <v>20161</v>
      </c>
      <c r="BD170" t="s">
        <v>114</v>
      </c>
      <c r="BF170" t="s">
        <v>115</v>
      </c>
      <c r="BG170" t="s">
        <v>116</v>
      </c>
      <c r="BM170" t="s">
        <v>1248</v>
      </c>
      <c r="BO170">
        <v>3436500453</v>
      </c>
      <c r="BX170" t="s">
        <v>19567</v>
      </c>
      <c r="CA170" t="s">
        <v>19568</v>
      </c>
      <c r="CB170" t="s">
        <v>19569</v>
      </c>
      <c r="CD170">
        <v>1</v>
      </c>
      <c r="CF170" t="s">
        <v>118</v>
      </c>
      <c r="CG170">
        <v>0</v>
      </c>
      <c r="CH170" t="s">
        <v>119</v>
      </c>
      <c r="CI170" t="s">
        <v>119</v>
      </c>
      <c r="CJ170" t="s">
        <v>120</v>
      </c>
      <c r="CL170" s="34" t="s">
        <v>20162</v>
      </c>
      <c r="CM170" t="s">
        <v>121</v>
      </c>
      <c r="CN170" s="34" t="s">
        <v>20162</v>
      </c>
      <c r="CP170" t="s">
        <v>1258</v>
      </c>
      <c r="CR170">
        <f t="shared" si="23"/>
        <v>25</v>
      </c>
      <c r="CU170">
        <v>3</v>
      </c>
    </row>
    <row r="171" spans="1:99" customFormat="1" hidden="1">
      <c r="A171" t="s">
        <v>111</v>
      </c>
      <c r="B171" t="s">
        <v>18120</v>
      </c>
      <c r="C171">
        <v>514741</v>
      </c>
      <c r="D171" s="1">
        <v>45589</v>
      </c>
      <c r="E171" t="s">
        <v>20384</v>
      </c>
      <c r="F171" t="s">
        <v>18121</v>
      </c>
      <c r="G171" t="s">
        <v>18122</v>
      </c>
      <c r="H171">
        <v>39695524869</v>
      </c>
      <c r="I171" t="s">
        <v>18123</v>
      </c>
      <c r="J171">
        <v>5511960735014</v>
      </c>
      <c r="K171" t="s">
        <v>2</v>
      </c>
      <c r="L171" t="s">
        <v>127</v>
      </c>
      <c r="M171">
        <v>5189468576490</v>
      </c>
      <c r="N171" t="s">
        <v>112</v>
      </c>
      <c r="O171" t="s">
        <v>18124</v>
      </c>
      <c r="P171" t="s">
        <v>18125</v>
      </c>
      <c r="Q171">
        <v>238</v>
      </c>
      <c r="R171" t="s">
        <v>18126</v>
      </c>
      <c r="S171" t="s">
        <v>11898</v>
      </c>
      <c r="U171" t="s">
        <v>18127</v>
      </c>
      <c r="V171" t="s">
        <v>779</v>
      </c>
      <c r="W171" t="s">
        <v>780</v>
      </c>
      <c r="X171" t="s">
        <v>15861</v>
      </c>
      <c r="Y171" t="s">
        <v>787</v>
      </c>
      <c r="Z171" t="s">
        <v>1258</v>
      </c>
      <c r="AA171" t="s">
        <v>19529</v>
      </c>
      <c r="AB171" t="s">
        <v>844</v>
      </c>
      <c r="AC171" t="s">
        <v>791</v>
      </c>
      <c r="AD171" t="s">
        <v>1338</v>
      </c>
      <c r="AE171" t="s">
        <v>15833</v>
      </c>
      <c r="AF171" t="s">
        <v>125</v>
      </c>
      <c r="AG171">
        <v>5</v>
      </c>
      <c r="AH171">
        <v>111.27</v>
      </c>
      <c r="AI171">
        <v>1</v>
      </c>
      <c r="AJ171">
        <v>61010</v>
      </c>
      <c r="AK171" t="s">
        <v>1598</v>
      </c>
      <c r="AL171">
        <v>61010</v>
      </c>
      <c r="AM171" t="s">
        <v>1599</v>
      </c>
      <c r="AN171">
        <v>99.9</v>
      </c>
      <c r="AO171" s="72">
        <v>31.46</v>
      </c>
      <c r="AP171" t="s">
        <v>15141</v>
      </c>
      <c r="AQ171" t="s">
        <v>1602</v>
      </c>
      <c r="AV171" t="s">
        <v>18129</v>
      </c>
      <c r="AW171">
        <v>0</v>
      </c>
      <c r="AX171" t="s">
        <v>18128</v>
      </c>
      <c r="AY171" t="s">
        <v>18130</v>
      </c>
      <c r="AZ171" t="s">
        <v>15137</v>
      </c>
      <c r="BC171" t="s">
        <v>19530</v>
      </c>
      <c r="BD171" t="s">
        <v>114</v>
      </c>
      <c r="BF171" t="s">
        <v>115</v>
      </c>
      <c r="BG171" t="s">
        <v>116</v>
      </c>
      <c r="BM171" t="s">
        <v>117</v>
      </c>
      <c r="BN171">
        <v>741360</v>
      </c>
      <c r="BO171">
        <v>3436331744</v>
      </c>
      <c r="BP171">
        <v>3436331744</v>
      </c>
      <c r="BQ171">
        <v>516292</v>
      </c>
      <c r="BR171">
        <v>2333</v>
      </c>
      <c r="BX171" t="s">
        <v>18131</v>
      </c>
      <c r="CA171" t="s">
        <v>18132</v>
      </c>
      <c r="CB171" t="s">
        <v>18133</v>
      </c>
      <c r="CD171">
        <v>1</v>
      </c>
      <c r="CF171" t="s">
        <v>118</v>
      </c>
      <c r="CG171">
        <v>0</v>
      </c>
      <c r="CH171" t="s">
        <v>119</v>
      </c>
      <c r="CI171" t="s">
        <v>119</v>
      </c>
      <c r="CJ171" t="s">
        <v>120</v>
      </c>
      <c r="CL171" s="34" t="s">
        <v>19531</v>
      </c>
      <c r="CM171" t="s">
        <v>121</v>
      </c>
      <c r="CN171" s="34" t="s">
        <v>19531</v>
      </c>
      <c r="CP171" t="s">
        <v>1258</v>
      </c>
      <c r="CR171">
        <f t="shared" si="23"/>
        <v>24</v>
      </c>
    </row>
    <row r="172" spans="1:99" customFormat="1" hidden="1">
      <c r="A172" t="s">
        <v>111</v>
      </c>
      <c r="B172" t="s">
        <v>18120</v>
      </c>
      <c r="C172">
        <v>514741</v>
      </c>
      <c r="D172" s="1">
        <v>45589</v>
      </c>
      <c r="E172" t="s">
        <v>20384</v>
      </c>
      <c r="F172" t="s">
        <v>18121</v>
      </c>
      <c r="G172" t="s">
        <v>18122</v>
      </c>
      <c r="H172">
        <v>39695524869</v>
      </c>
      <c r="I172" t="s">
        <v>18123</v>
      </c>
      <c r="J172">
        <v>5511960735014</v>
      </c>
      <c r="K172" t="s">
        <v>2</v>
      </c>
      <c r="L172" t="s">
        <v>127</v>
      </c>
      <c r="M172">
        <v>5189468576490</v>
      </c>
      <c r="N172" t="s">
        <v>112</v>
      </c>
      <c r="O172" t="s">
        <v>18124</v>
      </c>
      <c r="P172" t="s">
        <v>18125</v>
      </c>
      <c r="Q172">
        <v>238</v>
      </c>
      <c r="R172" t="s">
        <v>18126</v>
      </c>
      <c r="S172" t="s">
        <v>11898</v>
      </c>
      <c r="U172" t="s">
        <v>18127</v>
      </c>
      <c r="V172" t="s">
        <v>779</v>
      </c>
      <c r="W172" t="s">
        <v>780</v>
      </c>
      <c r="X172" t="s">
        <v>15861</v>
      </c>
      <c r="Y172" t="s">
        <v>787</v>
      </c>
      <c r="Z172" t="s">
        <v>1258</v>
      </c>
      <c r="AA172" t="s">
        <v>19529</v>
      </c>
      <c r="AB172" t="s">
        <v>844</v>
      </c>
      <c r="AC172" t="s">
        <v>791</v>
      </c>
      <c r="AD172" t="s">
        <v>1338</v>
      </c>
      <c r="AE172" t="s">
        <v>15833</v>
      </c>
      <c r="AF172" t="s">
        <v>125</v>
      </c>
      <c r="AG172">
        <v>5</v>
      </c>
      <c r="AH172">
        <v>111.27</v>
      </c>
      <c r="AI172">
        <v>1</v>
      </c>
      <c r="AJ172">
        <v>61030</v>
      </c>
      <c r="AK172" t="s">
        <v>1598</v>
      </c>
      <c r="AL172">
        <v>61030</v>
      </c>
      <c r="AM172" t="s">
        <v>2980</v>
      </c>
      <c r="AN172">
        <v>99.9</v>
      </c>
      <c r="AO172" s="72">
        <v>31.46</v>
      </c>
      <c r="AP172" t="s">
        <v>15141</v>
      </c>
      <c r="AQ172" t="s">
        <v>2981</v>
      </c>
      <c r="AV172" t="s">
        <v>18129</v>
      </c>
      <c r="AW172">
        <v>0</v>
      </c>
      <c r="AX172" t="s">
        <v>18128</v>
      </c>
      <c r="AY172" t="s">
        <v>18130</v>
      </c>
      <c r="AZ172" t="s">
        <v>15137</v>
      </c>
      <c r="BC172" t="s">
        <v>19530</v>
      </c>
      <c r="BD172" t="s">
        <v>114</v>
      </c>
      <c r="BF172" t="s">
        <v>115</v>
      </c>
      <c r="BG172" t="s">
        <v>116</v>
      </c>
      <c r="BM172" t="s">
        <v>117</v>
      </c>
      <c r="BN172">
        <v>741360</v>
      </c>
      <c r="BO172">
        <v>3436331744</v>
      </c>
      <c r="BP172">
        <v>3436331744</v>
      </c>
      <c r="BQ172">
        <v>516292</v>
      </c>
      <c r="BR172">
        <v>2333</v>
      </c>
      <c r="BX172" t="s">
        <v>18131</v>
      </c>
      <c r="CA172" t="s">
        <v>18132</v>
      </c>
      <c r="CB172" t="s">
        <v>18133</v>
      </c>
      <c r="CD172">
        <v>1</v>
      </c>
      <c r="CF172" t="s">
        <v>118</v>
      </c>
      <c r="CG172">
        <v>0</v>
      </c>
      <c r="CH172" t="s">
        <v>119</v>
      </c>
      <c r="CI172" t="s">
        <v>119</v>
      </c>
      <c r="CJ172" t="s">
        <v>120</v>
      </c>
      <c r="CL172" s="34" t="s">
        <v>19531</v>
      </c>
      <c r="CM172" t="s">
        <v>121</v>
      </c>
      <c r="CN172" s="34" t="s">
        <v>19531</v>
      </c>
      <c r="CP172" t="s">
        <v>1258</v>
      </c>
      <c r="CR172">
        <f t="shared" si="23"/>
        <v>24</v>
      </c>
    </row>
    <row r="173" spans="1:99" customFormat="1" hidden="1">
      <c r="A173" t="s">
        <v>111</v>
      </c>
      <c r="B173" t="s">
        <v>18120</v>
      </c>
      <c r="C173">
        <v>514741</v>
      </c>
      <c r="D173" s="1">
        <v>45589</v>
      </c>
      <c r="E173" t="s">
        <v>20384</v>
      </c>
      <c r="F173" t="s">
        <v>18121</v>
      </c>
      <c r="G173" t="s">
        <v>18122</v>
      </c>
      <c r="H173">
        <v>39695524869</v>
      </c>
      <c r="I173" t="s">
        <v>18123</v>
      </c>
      <c r="J173">
        <v>5511960735014</v>
      </c>
      <c r="K173" t="s">
        <v>2</v>
      </c>
      <c r="L173" t="s">
        <v>127</v>
      </c>
      <c r="M173">
        <v>5189468576490</v>
      </c>
      <c r="N173" t="s">
        <v>112</v>
      </c>
      <c r="O173" t="s">
        <v>18124</v>
      </c>
      <c r="P173" t="s">
        <v>18125</v>
      </c>
      <c r="Q173">
        <v>238</v>
      </c>
      <c r="R173" t="s">
        <v>18126</v>
      </c>
      <c r="S173" t="s">
        <v>11898</v>
      </c>
      <c r="U173" t="s">
        <v>18127</v>
      </c>
      <c r="V173" t="s">
        <v>779</v>
      </c>
      <c r="W173" t="s">
        <v>780</v>
      </c>
      <c r="X173" t="s">
        <v>15861</v>
      </c>
      <c r="Y173" t="s">
        <v>787</v>
      </c>
      <c r="Z173" t="s">
        <v>1258</v>
      </c>
      <c r="AA173" t="s">
        <v>19529</v>
      </c>
      <c r="AB173" t="s">
        <v>844</v>
      </c>
      <c r="AC173" t="s">
        <v>791</v>
      </c>
      <c r="AD173" t="s">
        <v>1338</v>
      </c>
      <c r="AE173" t="s">
        <v>15833</v>
      </c>
      <c r="AF173" t="s">
        <v>125</v>
      </c>
      <c r="AG173">
        <v>5</v>
      </c>
      <c r="AH173">
        <v>111.27</v>
      </c>
      <c r="AI173">
        <v>1</v>
      </c>
      <c r="AJ173">
        <v>1110</v>
      </c>
      <c r="AK173" t="s">
        <v>788</v>
      </c>
      <c r="AL173">
        <v>1112</v>
      </c>
      <c r="AM173" t="s">
        <v>1252</v>
      </c>
      <c r="AN173">
        <v>21.9</v>
      </c>
      <c r="AO173" s="72">
        <v>6.89</v>
      </c>
      <c r="AP173" t="s">
        <v>3919</v>
      </c>
      <c r="AQ173" t="s">
        <v>1254</v>
      </c>
      <c r="AV173" t="s">
        <v>15124</v>
      </c>
      <c r="AW173">
        <v>0</v>
      </c>
      <c r="AX173" t="s">
        <v>18128</v>
      </c>
      <c r="AY173" t="s">
        <v>18130</v>
      </c>
      <c r="AZ173" t="s">
        <v>15137</v>
      </c>
      <c r="BC173" t="s">
        <v>19530</v>
      </c>
      <c r="BD173" t="s">
        <v>114</v>
      </c>
      <c r="BF173" t="s">
        <v>115</v>
      </c>
      <c r="BG173" t="s">
        <v>116</v>
      </c>
      <c r="BM173" t="s">
        <v>117</v>
      </c>
      <c r="BN173">
        <v>741360</v>
      </c>
      <c r="BO173">
        <v>3436331744</v>
      </c>
      <c r="BP173">
        <v>3436331744</v>
      </c>
      <c r="BQ173">
        <v>516292</v>
      </c>
      <c r="BR173">
        <v>2333</v>
      </c>
      <c r="BX173" t="s">
        <v>18131</v>
      </c>
      <c r="CA173" t="s">
        <v>18132</v>
      </c>
      <c r="CB173" t="s">
        <v>18133</v>
      </c>
      <c r="CD173">
        <v>1</v>
      </c>
      <c r="CF173" t="s">
        <v>118</v>
      </c>
      <c r="CG173">
        <v>0</v>
      </c>
      <c r="CH173" t="s">
        <v>119</v>
      </c>
      <c r="CI173" t="s">
        <v>119</v>
      </c>
      <c r="CJ173" t="s">
        <v>120</v>
      </c>
      <c r="CL173" s="34" t="s">
        <v>19531</v>
      </c>
      <c r="CM173" t="s">
        <v>121</v>
      </c>
      <c r="CN173" s="34" t="s">
        <v>19531</v>
      </c>
      <c r="CP173" t="s">
        <v>1258</v>
      </c>
      <c r="CR173">
        <f t="shared" si="23"/>
        <v>24</v>
      </c>
    </row>
    <row r="174" spans="1:99" customFormat="1" hidden="1">
      <c r="A174" t="s">
        <v>111</v>
      </c>
      <c r="B174" t="s">
        <v>18120</v>
      </c>
      <c r="C174">
        <v>514741</v>
      </c>
      <c r="D174" s="1">
        <v>45589</v>
      </c>
      <c r="E174" t="s">
        <v>20384</v>
      </c>
      <c r="F174" t="s">
        <v>18121</v>
      </c>
      <c r="G174" t="s">
        <v>18122</v>
      </c>
      <c r="H174">
        <v>39695524869</v>
      </c>
      <c r="I174" t="s">
        <v>18123</v>
      </c>
      <c r="J174">
        <v>5511960735014</v>
      </c>
      <c r="K174" t="s">
        <v>2</v>
      </c>
      <c r="L174" t="s">
        <v>127</v>
      </c>
      <c r="M174">
        <v>5189468576490</v>
      </c>
      <c r="N174" t="s">
        <v>112</v>
      </c>
      <c r="O174" t="s">
        <v>18124</v>
      </c>
      <c r="P174" t="s">
        <v>18125</v>
      </c>
      <c r="Q174">
        <v>238</v>
      </c>
      <c r="R174" t="s">
        <v>18126</v>
      </c>
      <c r="S174" t="s">
        <v>11898</v>
      </c>
      <c r="U174" t="s">
        <v>18127</v>
      </c>
      <c r="V174" t="s">
        <v>779</v>
      </c>
      <c r="W174" t="s">
        <v>780</v>
      </c>
      <c r="X174" t="s">
        <v>15861</v>
      </c>
      <c r="Y174" t="s">
        <v>787</v>
      </c>
      <c r="Z174" t="s">
        <v>1258</v>
      </c>
      <c r="AA174" t="s">
        <v>19529</v>
      </c>
      <c r="AB174" t="s">
        <v>844</v>
      </c>
      <c r="AC174" t="s">
        <v>791</v>
      </c>
      <c r="AD174" t="s">
        <v>1338</v>
      </c>
      <c r="AE174" t="s">
        <v>15833</v>
      </c>
      <c r="AF174" t="s">
        <v>125</v>
      </c>
      <c r="AG174">
        <v>5</v>
      </c>
      <c r="AH174">
        <v>111.27</v>
      </c>
      <c r="AI174">
        <v>1</v>
      </c>
      <c r="AJ174">
        <v>1006</v>
      </c>
      <c r="AK174" t="s">
        <v>788</v>
      </c>
      <c r="AL174">
        <v>1111</v>
      </c>
      <c r="AM174" t="s">
        <v>789</v>
      </c>
      <c r="AN174">
        <v>21.9</v>
      </c>
      <c r="AO174" s="72">
        <v>6.89</v>
      </c>
      <c r="AP174" t="s">
        <v>3919</v>
      </c>
      <c r="AQ174" t="s">
        <v>790</v>
      </c>
      <c r="AV174" t="s">
        <v>15124</v>
      </c>
      <c r="AW174">
        <v>0</v>
      </c>
      <c r="AX174" t="s">
        <v>18128</v>
      </c>
      <c r="AY174" t="s">
        <v>18130</v>
      </c>
      <c r="AZ174" t="s">
        <v>15137</v>
      </c>
      <c r="BC174" t="s">
        <v>19530</v>
      </c>
      <c r="BD174" t="s">
        <v>114</v>
      </c>
      <c r="BF174" t="s">
        <v>115</v>
      </c>
      <c r="BG174" t="s">
        <v>116</v>
      </c>
      <c r="BM174" t="s">
        <v>117</v>
      </c>
      <c r="BN174">
        <v>741360</v>
      </c>
      <c r="BO174">
        <v>3436331744</v>
      </c>
      <c r="BP174">
        <v>3436331744</v>
      </c>
      <c r="BQ174">
        <v>516292</v>
      </c>
      <c r="BR174">
        <v>2333</v>
      </c>
      <c r="BX174" t="s">
        <v>18131</v>
      </c>
      <c r="CA174" t="s">
        <v>18132</v>
      </c>
      <c r="CB174" t="s">
        <v>18133</v>
      </c>
      <c r="CD174">
        <v>1</v>
      </c>
      <c r="CF174" t="s">
        <v>118</v>
      </c>
      <c r="CG174">
        <v>0</v>
      </c>
      <c r="CH174" t="s">
        <v>119</v>
      </c>
      <c r="CI174" t="s">
        <v>119</v>
      </c>
      <c r="CJ174" t="s">
        <v>120</v>
      </c>
      <c r="CL174" s="34" t="s">
        <v>19531</v>
      </c>
      <c r="CM174" t="s">
        <v>121</v>
      </c>
      <c r="CN174" s="34" t="s">
        <v>19531</v>
      </c>
      <c r="CP174" t="s">
        <v>1258</v>
      </c>
      <c r="CR174">
        <f t="shared" si="23"/>
        <v>24</v>
      </c>
    </row>
    <row r="175" spans="1:99" customFormat="1" hidden="1">
      <c r="A175" t="s">
        <v>111</v>
      </c>
      <c r="B175" t="s">
        <v>18120</v>
      </c>
      <c r="C175">
        <v>514741</v>
      </c>
      <c r="D175" s="1">
        <v>45589</v>
      </c>
      <c r="E175" t="s">
        <v>20384</v>
      </c>
      <c r="F175" t="s">
        <v>18121</v>
      </c>
      <c r="G175" t="s">
        <v>18122</v>
      </c>
      <c r="H175">
        <v>39695524869</v>
      </c>
      <c r="I175" t="s">
        <v>18123</v>
      </c>
      <c r="J175">
        <v>5511960735014</v>
      </c>
      <c r="K175" t="s">
        <v>2</v>
      </c>
      <c r="L175" t="s">
        <v>127</v>
      </c>
      <c r="M175">
        <v>5189468576490</v>
      </c>
      <c r="N175" t="s">
        <v>112</v>
      </c>
      <c r="O175" t="s">
        <v>18124</v>
      </c>
      <c r="P175" t="s">
        <v>18125</v>
      </c>
      <c r="Q175">
        <v>238</v>
      </c>
      <c r="R175" t="s">
        <v>18126</v>
      </c>
      <c r="S175" t="s">
        <v>11898</v>
      </c>
      <c r="U175" t="s">
        <v>18127</v>
      </c>
      <c r="V175" t="s">
        <v>779</v>
      </c>
      <c r="W175" t="s">
        <v>780</v>
      </c>
      <c r="X175" t="s">
        <v>15861</v>
      </c>
      <c r="Y175" t="s">
        <v>787</v>
      </c>
      <c r="Z175" t="s">
        <v>1258</v>
      </c>
      <c r="AA175" t="s">
        <v>19529</v>
      </c>
      <c r="AB175" t="s">
        <v>844</v>
      </c>
      <c r="AC175" t="s">
        <v>791</v>
      </c>
      <c r="AD175" t="s">
        <v>1338</v>
      </c>
      <c r="AE175" t="s">
        <v>15833</v>
      </c>
      <c r="AF175" t="s">
        <v>125</v>
      </c>
      <c r="AG175">
        <v>5</v>
      </c>
      <c r="AH175">
        <v>111.27</v>
      </c>
      <c r="AI175">
        <v>1</v>
      </c>
      <c r="AJ175">
        <v>2201</v>
      </c>
      <c r="AK175" t="s">
        <v>1471</v>
      </c>
      <c r="AL175">
        <v>2201</v>
      </c>
      <c r="AM175" t="s">
        <v>1472</v>
      </c>
      <c r="AN175">
        <v>49.9</v>
      </c>
      <c r="AO175" s="72">
        <v>15.71</v>
      </c>
      <c r="AP175" t="s">
        <v>15525</v>
      </c>
      <c r="AQ175" t="s">
        <v>1473</v>
      </c>
      <c r="AV175" t="s">
        <v>15124</v>
      </c>
      <c r="AW175">
        <v>0</v>
      </c>
      <c r="AX175" t="s">
        <v>18128</v>
      </c>
      <c r="AY175" t="s">
        <v>18130</v>
      </c>
      <c r="AZ175" t="s">
        <v>15137</v>
      </c>
      <c r="BC175" t="s">
        <v>19530</v>
      </c>
      <c r="BD175" t="s">
        <v>114</v>
      </c>
      <c r="BF175" t="s">
        <v>115</v>
      </c>
      <c r="BG175" t="s">
        <v>116</v>
      </c>
      <c r="BM175" t="s">
        <v>117</v>
      </c>
      <c r="BN175">
        <v>741360</v>
      </c>
      <c r="BO175">
        <v>3436331744</v>
      </c>
      <c r="BP175">
        <v>3436331744</v>
      </c>
      <c r="BQ175">
        <v>516292</v>
      </c>
      <c r="BR175">
        <v>2333</v>
      </c>
      <c r="BX175" t="s">
        <v>18131</v>
      </c>
      <c r="CA175" t="s">
        <v>18132</v>
      </c>
      <c r="CB175" t="s">
        <v>18133</v>
      </c>
      <c r="CD175">
        <v>1</v>
      </c>
      <c r="CF175" t="s">
        <v>118</v>
      </c>
      <c r="CG175">
        <v>0</v>
      </c>
      <c r="CH175" t="s">
        <v>119</v>
      </c>
      <c r="CI175" t="s">
        <v>119</v>
      </c>
      <c r="CJ175" t="s">
        <v>120</v>
      </c>
      <c r="CL175" s="34" t="s">
        <v>19531</v>
      </c>
      <c r="CM175" t="s">
        <v>121</v>
      </c>
      <c r="CN175" s="34" t="s">
        <v>19531</v>
      </c>
      <c r="CP175" t="s">
        <v>1258</v>
      </c>
      <c r="CR175">
        <f t="shared" si="23"/>
        <v>24</v>
      </c>
    </row>
    <row r="176" spans="1:99" customFormat="1" hidden="1">
      <c r="A176" t="s">
        <v>111</v>
      </c>
      <c r="B176" t="s">
        <v>18120</v>
      </c>
      <c r="C176">
        <v>514741</v>
      </c>
      <c r="D176" s="1">
        <v>45589</v>
      </c>
      <c r="E176" t="s">
        <v>20384</v>
      </c>
      <c r="F176" t="s">
        <v>18121</v>
      </c>
      <c r="G176" t="s">
        <v>18122</v>
      </c>
      <c r="H176">
        <v>39695524869</v>
      </c>
      <c r="I176" t="s">
        <v>18123</v>
      </c>
      <c r="J176">
        <v>5511960735014</v>
      </c>
      <c r="K176" t="s">
        <v>2</v>
      </c>
      <c r="L176" t="s">
        <v>127</v>
      </c>
      <c r="M176">
        <v>5189468576490</v>
      </c>
      <c r="N176" t="s">
        <v>112</v>
      </c>
      <c r="O176" t="s">
        <v>18124</v>
      </c>
      <c r="P176" t="s">
        <v>18125</v>
      </c>
      <c r="Q176">
        <v>238</v>
      </c>
      <c r="R176" t="s">
        <v>18126</v>
      </c>
      <c r="S176" t="s">
        <v>11898</v>
      </c>
      <c r="U176" t="s">
        <v>18127</v>
      </c>
      <c r="V176" t="s">
        <v>779</v>
      </c>
      <c r="W176" t="s">
        <v>780</v>
      </c>
      <c r="X176" t="s">
        <v>15861</v>
      </c>
      <c r="Y176" t="s">
        <v>787</v>
      </c>
      <c r="Z176" t="s">
        <v>1258</v>
      </c>
      <c r="AA176" t="s">
        <v>19529</v>
      </c>
      <c r="AB176" t="s">
        <v>844</v>
      </c>
      <c r="AC176" t="s">
        <v>791</v>
      </c>
      <c r="AD176" t="s">
        <v>1338</v>
      </c>
      <c r="AE176" t="s">
        <v>15833</v>
      </c>
      <c r="AF176" t="s">
        <v>125</v>
      </c>
      <c r="AG176">
        <v>5</v>
      </c>
      <c r="AH176">
        <v>111.27</v>
      </c>
      <c r="AI176">
        <v>1</v>
      </c>
      <c r="AJ176">
        <v>2103</v>
      </c>
      <c r="AK176" t="s">
        <v>2344</v>
      </c>
      <c r="AL176">
        <v>2103</v>
      </c>
      <c r="AM176" t="s">
        <v>2345</v>
      </c>
      <c r="AN176">
        <v>59.9</v>
      </c>
      <c r="AO176" s="72">
        <v>18.86</v>
      </c>
      <c r="AP176" t="s">
        <v>15190</v>
      </c>
      <c r="AQ176" t="s">
        <v>2346</v>
      </c>
      <c r="AV176" t="s">
        <v>15124</v>
      </c>
      <c r="AW176">
        <v>0</v>
      </c>
      <c r="AX176" t="s">
        <v>18128</v>
      </c>
      <c r="AY176" t="s">
        <v>18130</v>
      </c>
      <c r="AZ176" t="s">
        <v>15137</v>
      </c>
      <c r="BC176" t="s">
        <v>19530</v>
      </c>
      <c r="BD176" t="s">
        <v>114</v>
      </c>
      <c r="BF176" t="s">
        <v>115</v>
      </c>
      <c r="BG176" t="s">
        <v>116</v>
      </c>
      <c r="BM176" t="s">
        <v>117</v>
      </c>
      <c r="BN176">
        <v>741360</v>
      </c>
      <c r="BO176">
        <v>3436331744</v>
      </c>
      <c r="BP176">
        <v>3436331744</v>
      </c>
      <c r="BQ176">
        <v>516292</v>
      </c>
      <c r="BR176">
        <v>2333</v>
      </c>
      <c r="BX176" t="s">
        <v>18131</v>
      </c>
      <c r="CA176" t="s">
        <v>18132</v>
      </c>
      <c r="CB176" t="s">
        <v>18133</v>
      </c>
      <c r="CD176">
        <v>1</v>
      </c>
      <c r="CF176" t="s">
        <v>118</v>
      </c>
      <c r="CG176">
        <v>0</v>
      </c>
      <c r="CH176" t="s">
        <v>119</v>
      </c>
      <c r="CI176" t="s">
        <v>119</v>
      </c>
      <c r="CJ176" t="s">
        <v>120</v>
      </c>
      <c r="CL176" s="34" t="s">
        <v>19531</v>
      </c>
      <c r="CM176" t="s">
        <v>121</v>
      </c>
      <c r="CN176" s="34" t="s">
        <v>19531</v>
      </c>
      <c r="CP176" t="s">
        <v>1258</v>
      </c>
      <c r="CR176">
        <f t="shared" si="23"/>
        <v>24</v>
      </c>
    </row>
    <row r="177" spans="1:96" customFormat="1" hidden="1">
      <c r="A177" t="s">
        <v>111</v>
      </c>
      <c r="B177" t="s">
        <v>18134</v>
      </c>
      <c r="C177">
        <v>514739</v>
      </c>
      <c r="D177" s="1">
        <v>45589</v>
      </c>
      <c r="E177" t="s">
        <v>20385</v>
      </c>
      <c r="F177" t="s">
        <v>5088</v>
      </c>
      <c r="G177" t="s">
        <v>18135</v>
      </c>
      <c r="H177">
        <v>13727961856</v>
      </c>
      <c r="I177" t="s">
        <v>18136</v>
      </c>
      <c r="J177">
        <v>5561993205289</v>
      </c>
      <c r="K177" t="s">
        <v>126</v>
      </c>
      <c r="L177" t="s">
        <v>136</v>
      </c>
      <c r="M177">
        <v>5133614833914</v>
      </c>
      <c r="N177" t="s">
        <v>112</v>
      </c>
      <c r="O177" t="s">
        <v>18137</v>
      </c>
      <c r="P177" t="s">
        <v>18138</v>
      </c>
      <c r="Q177">
        <v>201</v>
      </c>
      <c r="R177" t="s">
        <v>18139</v>
      </c>
      <c r="S177" t="s">
        <v>1239</v>
      </c>
      <c r="U177" t="s">
        <v>18140</v>
      </c>
      <c r="V177" t="s">
        <v>779</v>
      </c>
      <c r="W177" t="s">
        <v>780</v>
      </c>
      <c r="X177" t="s">
        <v>15861</v>
      </c>
      <c r="Y177" t="s">
        <v>787</v>
      </c>
      <c r="Z177" t="s">
        <v>1258</v>
      </c>
      <c r="AA177" t="s">
        <v>19532</v>
      </c>
      <c r="AB177" t="s">
        <v>1216</v>
      </c>
      <c r="AC177" t="s">
        <v>17140</v>
      </c>
      <c r="AD177" t="s">
        <v>17141</v>
      </c>
      <c r="AF177" t="s">
        <v>786</v>
      </c>
      <c r="AG177">
        <v>5</v>
      </c>
      <c r="AH177">
        <v>312.12</v>
      </c>
      <c r="AI177">
        <v>1</v>
      </c>
      <c r="AJ177">
        <v>1603</v>
      </c>
      <c r="AK177" t="s">
        <v>775</v>
      </c>
      <c r="AL177">
        <v>1603</v>
      </c>
      <c r="AM177" t="s">
        <v>825</v>
      </c>
      <c r="AN177">
        <v>29.9</v>
      </c>
      <c r="AO177" s="72">
        <v>29.9</v>
      </c>
      <c r="AP177" t="s">
        <v>820</v>
      </c>
      <c r="AQ177" t="s">
        <v>823</v>
      </c>
      <c r="AV177" t="s">
        <v>4400</v>
      </c>
      <c r="AW177">
        <v>0</v>
      </c>
      <c r="AX177" t="s">
        <v>18141</v>
      </c>
      <c r="AY177" t="s">
        <v>18142</v>
      </c>
      <c r="AZ177" t="s">
        <v>15058</v>
      </c>
      <c r="BC177" t="s">
        <v>19533</v>
      </c>
      <c r="BD177" t="s">
        <v>114</v>
      </c>
      <c r="BF177" t="s">
        <v>115</v>
      </c>
      <c r="BG177" t="s">
        <v>116</v>
      </c>
      <c r="BM177" t="s">
        <v>117</v>
      </c>
      <c r="BN177">
        <v>768715</v>
      </c>
      <c r="BO177">
        <v>3436133538</v>
      </c>
      <c r="BP177">
        <v>3436133538</v>
      </c>
      <c r="BQ177">
        <v>498408</v>
      </c>
      <c r="BR177">
        <v>8031</v>
      </c>
      <c r="BX177" t="s">
        <v>18143</v>
      </c>
      <c r="CA177" t="s">
        <v>18144</v>
      </c>
      <c r="CB177" t="s">
        <v>18145</v>
      </c>
      <c r="CD177">
        <v>1</v>
      </c>
      <c r="CF177" t="s">
        <v>118</v>
      </c>
      <c r="CG177">
        <v>0</v>
      </c>
      <c r="CH177" t="s">
        <v>119</v>
      </c>
      <c r="CI177" t="s">
        <v>119</v>
      </c>
      <c r="CJ177" t="s">
        <v>120</v>
      </c>
      <c r="CL177" s="34" t="s">
        <v>19534</v>
      </c>
      <c r="CM177" t="s">
        <v>121</v>
      </c>
      <c r="CN177" s="34" t="s">
        <v>19534</v>
      </c>
      <c r="CP177" t="s">
        <v>1258</v>
      </c>
      <c r="CR177">
        <f t="shared" si="23"/>
        <v>24</v>
      </c>
    </row>
    <row r="178" spans="1:96" customFormat="1" hidden="1">
      <c r="A178" t="s">
        <v>111</v>
      </c>
      <c r="B178" t="s">
        <v>18134</v>
      </c>
      <c r="C178">
        <v>514739</v>
      </c>
      <c r="D178" s="1">
        <v>45589</v>
      </c>
      <c r="E178" t="s">
        <v>20385</v>
      </c>
      <c r="F178" t="s">
        <v>5088</v>
      </c>
      <c r="G178" t="s">
        <v>18135</v>
      </c>
      <c r="H178">
        <v>13727961856</v>
      </c>
      <c r="I178" t="s">
        <v>18136</v>
      </c>
      <c r="J178">
        <v>5561993205289</v>
      </c>
      <c r="K178" t="s">
        <v>126</v>
      </c>
      <c r="L178" t="s">
        <v>136</v>
      </c>
      <c r="M178">
        <v>5133614833914</v>
      </c>
      <c r="N178" t="s">
        <v>112</v>
      </c>
      <c r="O178" t="s">
        <v>18137</v>
      </c>
      <c r="P178" t="s">
        <v>18138</v>
      </c>
      <c r="Q178">
        <v>201</v>
      </c>
      <c r="R178" t="s">
        <v>18139</v>
      </c>
      <c r="S178" t="s">
        <v>1239</v>
      </c>
      <c r="U178" t="s">
        <v>18140</v>
      </c>
      <c r="V178" t="s">
        <v>779</v>
      </c>
      <c r="W178" t="s">
        <v>780</v>
      </c>
      <c r="X178" t="s">
        <v>15861</v>
      </c>
      <c r="Y178" t="s">
        <v>787</v>
      </c>
      <c r="Z178" t="s">
        <v>1258</v>
      </c>
      <c r="AA178" t="s">
        <v>19532</v>
      </c>
      <c r="AB178" t="s">
        <v>1216</v>
      </c>
      <c r="AC178" t="s">
        <v>17140</v>
      </c>
      <c r="AD178" t="s">
        <v>17141</v>
      </c>
      <c r="AF178" t="s">
        <v>786</v>
      </c>
      <c r="AG178">
        <v>5</v>
      </c>
      <c r="AH178">
        <v>312.12</v>
      </c>
      <c r="AI178">
        <v>10</v>
      </c>
      <c r="AJ178">
        <v>1110</v>
      </c>
      <c r="AK178" t="s">
        <v>788</v>
      </c>
      <c r="AL178">
        <v>1112</v>
      </c>
      <c r="AM178" t="s">
        <v>1252</v>
      </c>
      <c r="AN178">
        <v>21.9</v>
      </c>
      <c r="AO178" s="72">
        <v>7.66</v>
      </c>
      <c r="AP178" t="s">
        <v>18146</v>
      </c>
      <c r="AQ178" t="s">
        <v>1254</v>
      </c>
      <c r="AV178" t="s">
        <v>18147</v>
      </c>
      <c r="AW178">
        <v>0</v>
      </c>
      <c r="AX178" t="s">
        <v>18141</v>
      </c>
      <c r="AY178" t="s">
        <v>18142</v>
      </c>
      <c r="AZ178" t="s">
        <v>15058</v>
      </c>
      <c r="BC178" t="s">
        <v>19533</v>
      </c>
      <c r="BD178" t="s">
        <v>114</v>
      </c>
      <c r="BF178" t="s">
        <v>115</v>
      </c>
      <c r="BG178" t="s">
        <v>116</v>
      </c>
      <c r="BM178" t="s">
        <v>117</v>
      </c>
      <c r="BN178">
        <v>768715</v>
      </c>
      <c r="BO178">
        <v>3436133538</v>
      </c>
      <c r="BP178">
        <v>3436133538</v>
      </c>
      <c r="BQ178">
        <v>498408</v>
      </c>
      <c r="BR178">
        <v>8031</v>
      </c>
      <c r="BX178" t="s">
        <v>18143</v>
      </c>
      <c r="CA178" t="s">
        <v>18144</v>
      </c>
      <c r="CB178" t="s">
        <v>18145</v>
      </c>
      <c r="CD178">
        <v>1</v>
      </c>
      <c r="CF178" t="s">
        <v>118</v>
      </c>
      <c r="CG178">
        <v>0</v>
      </c>
      <c r="CH178" t="s">
        <v>119</v>
      </c>
      <c r="CI178" t="s">
        <v>119</v>
      </c>
      <c r="CJ178" t="s">
        <v>120</v>
      </c>
      <c r="CL178" s="34" t="s">
        <v>19534</v>
      </c>
      <c r="CM178" t="s">
        <v>121</v>
      </c>
      <c r="CN178" s="34" t="s">
        <v>19534</v>
      </c>
      <c r="CP178" t="s">
        <v>1258</v>
      </c>
      <c r="CR178">
        <f t="shared" si="23"/>
        <v>24</v>
      </c>
    </row>
    <row r="179" spans="1:96" customFormat="1" hidden="1">
      <c r="A179" t="s">
        <v>111</v>
      </c>
      <c r="B179" t="s">
        <v>18134</v>
      </c>
      <c r="C179">
        <v>514739</v>
      </c>
      <c r="D179" s="1">
        <v>45589</v>
      </c>
      <c r="E179" t="s">
        <v>20385</v>
      </c>
      <c r="F179" t="s">
        <v>5088</v>
      </c>
      <c r="G179" t="s">
        <v>18135</v>
      </c>
      <c r="H179">
        <v>13727961856</v>
      </c>
      <c r="I179" t="s">
        <v>18136</v>
      </c>
      <c r="J179">
        <v>5561993205289</v>
      </c>
      <c r="K179" t="s">
        <v>126</v>
      </c>
      <c r="L179" t="s">
        <v>136</v>
      </c>
      <c r="M179">
        <v>5133614833914</v>
      </c>
      <c r="N179" t="s">
        <v>112</v>
      </c>
      <c r="O179" t="s">
        <v>18137</v>
      </c>
      <c r="P179" t="s">
        <v>18138</v>
      </c>
      <c r="Q179">
        <v>201</v>
      </c>
      <c r="R179" t="s">
        <v>18139</v>
      </c>
      <c r="S179" t="s">
        <v>1239</v>
      </c>
      <c r="U179" t="s">
        <v>18140</v>
      </c>
      <c r="V179" t="s">
        <v>779</v>
      </c>
      <c r="W179" t="s">
        <v>780</v>
      </c>
      <c r="X179" t="s">
        <v>15861</v>
      </c>
      <c r="Y179" t="s">
        <v>787</v>
      </c>
      <c r="Z179" t="s">
        <v>1258</v>
      </c>
      <c r="AA179" t="s">
        <v>19532</v>
      </c>
      <c r="AB179" t="s">
        <v>1216</v>
      </c>
      <c r="AC179" t="s">
        <v>17140</v>
      </c>
      <c r="AD179" t="s">
        <v>17141</v>
      </c>
      <c r="AF179" t="s">
        <v>786</v>
      </c>
      <c r="AG179">
        <v>5</v>
      </c>
      <c r="AH179">
        <v>312.12</v>
      </c>
      <c r="AI179">
        <v>10</v>
      </c>
      <c r="AJ179">
        <v>1006</v>
      </c>
      <c r="AK179" t="s">
        <v>788</v>
      </c>
      <c r="AL179">
        <v>1111</v>
      </c>
      <c r="AM179" t="s">
        <v>789</v>
      </c>
      <c r="AN179">
        <v>21.9</v>
      </c>
      <c r="AO179" s="72">
        <v>7.66</v>
      </c>
      <c r="AP179" t="s">
        <v>18146</v>
      </c>
      <c r="AQ179" t="s">
        <v>790</v>
      </c>
      <c r="AV179" t="s">
        <v>18147</v>
      </c>
      <c r="AW179">
        <v>0</v>
      </c>
      <c r="AX179" t="s">
        <v>18141</v>
      </c>
      <c r="AY179" t="s">
        <v>18142</v>
      </c>
      <c r="AZ179" t="s">
        <v>15058</v>
      </c>
      <c r="BC179" t="s">
        <v>19533</v>
      </c>
      <c r="BD179" t="s">
        <v>114</v>
      </c>
      <c r="BF179" t="s">
        <v>115</v>
      </c>
      <c r="BG179" t="s">
        <v>116</v>
      </c>
      <c r="BM179" t="s">
        <v>117</v>
      </c>
      <c r="BN179">
        <v>768715</v>
      </c>
      <c r="BO179">
        <v>3436133538</v>
      </c>
      <c r="BP179">
        <v>3436133538</v>
      </c>
      <c r="BQ179">
        <v>498408</v>
      </c>
      <c r="BR179">
        <v>8031</v>
      </c>
      <c r="BX179" t="s">
        <v>18143</v>
      </c>
      <c r="CA179" t="s">
        <v>18144</v>
      </c>
      <c r="CB179" t="s">
        <v>18145</v>
      </c>
      <c r="CD179">
        <v>1</v>
      </c>
      <c r="CF179" t="s">
        <v>118</v>
      </c>
      <c r="CG179">
        <v>0</v>
      </c>
      <c r="CH179" t="s">
        <v>119</v>
      </c>
      <c r="CI179" t="s">
        <v>119</v>
      </c>
      <c r="CJ179" t="s">
        <v>120</v>
      </c>
      <c r="CL179" s="34" t="s">
        <v>19534</v>
      </c>
      <c r="CM179" t="s">
        <v>121</v>
      </c>
      <c r="CN179" s="34" t="s">
        <v>19534</v>
      </c>
      <c r="CP179" t="s">
        <v>1258</v>
      </c>
      <c r="CR179">
        <f t="shared" si="23"/>
        <v>24</v>
      </c>
    </row>
    <row r="180" spans="1:96" customFormat="1" hidden="1">
      <c r="A180" t="s">
        <v>111</v>
      </c>
      <c r="B180" t="s">
        <v>18134</v>
      </c>
      <c r="C180">
        <v>514739</v>
      </c>
      <c r="D180" s="1">
        <v>45589</v>
      </c>
      <c r="E180" t="s">
        <v>20385</v>
      </c>
      <c r="F180" t="s">
        <v>5088</v>
      </c>
      <c r="G180" t="s">
        <v>18135</v>
      </c>
      <c r="H180">
        <v>13727961856</v>
      </c>
      <c r="I180" t="s">
        <v>18136</v>
      </c>
      <c r="J180">
        <v>5561993205289</v>
      </c>
      <c r="K180" t="s">
        <v>126</v>
      </c>
      <c r="L180" t="s">
        <v>136</v>
      </c>
      <c r="M180">
        <v>5133614833914</v>
      </c>
      <c r="N180" t="s">
        <v>112</v>
      </c>
      <c r="O180" t="s">
        <v>18137</v>
      </c>
      <c r="P180" t="s">
        <v>18138</v>
      </c>
      <c r="Q180">
        <v>201</v>
      </c>
      <c r="R180" t="s">
        <v>18139</v>
      </c>
      <c r="S180" t="s">
        <v>1239</v>
      </c>
      <c r="U180" t="s">
        <v>18140</v>
      </c>
      <c r="V180" t="s">
        <v>779</v>
      </c>
      <c r="W180" t="s">
        <v>780</v>
      </c>
      <c r="X180" t="s">
        <v>15861</v>
      </c>
      <c r="Y180" t="s">
        <v>787</v>
      </c>
      <c r="Z180" t="s">
        <v>1258</v>
      </c>
      <c r="AA180" t="s">
        <v>19532</v>
      </c>
      <c r="AB180" t="s">
        <v>1216</v>
      </c>
      <c r="AC180" t="s">
        <v>17140</v>
      </c>
      <c r="AD180" t="s">
        <v>17141</v>
      </c>
      <c r="AF180" t="s">
        <v>786</v>
      </c>
      <c r="AG180">
        <v>5</v>
      </c>
      <c r="AH180">
        <v>312.12</v>
      </c>
      <c r="AI180">
        <v>10</v>
      </c>
      <c r="AJ180">
        <v>1111</v>
      </c>
      <c r="AK180" t="s">
        <v>788</v>
      </c>
      <c r="AL180">
        <v>1110</v>
      </c>
      <c r="AM180" t="s">
        <v>1256</v>
      </c>
      <c r="AN180">
        <v>21.9</v>
      </c>
      <c r="AO180" s="72">
        <v>7.66</v>
      </c>
      <c r="AP180" t="s">
        <v>18146</v>
      </c>
      <c r="AQ180" t="s">
        <v>1257</v>
      </c>
      <c r="AV180" t="s">
        <v>18147</v>
      </c>
      <c r="AW180">
        <v>0</v>
      </c>
      <c r="AX180" t="s">
        <v>18141</v>
      </c>
      <c r="AY180" t="s">
        <v>18142</v>
      </c>
      <c r="AZ180" t="s">
        <v>15058</v>
      </c>
      <c r="BC180" t="s">
        <v>19533</v>
      </c>
      <c r="BD180" t="s">
        <v>114</v>
      </c>
      <c r="BF180" t="s">
        <v>115</v>
      </c>
      <c r="BG180" t="s">
        <v>116</v>
      </c>
      <c r="BM180" t="s">
        <v>117</v>
      </c>
      <c r="BN180">
        <v>768715</v>
      </c>
      <c r="BO180">
        <v>3436133538</v>
      </c>
      <c r="BP180">
        <v>3436133538</v>
      </c>
      <c r="BQ180">
        <v>498408</v>
      </c>
      <c r="BR180">
        <v>8031</v>
      </c>
      <c r="BX180" t="s">
        <v>18143</v>
      </c>
      <c r="CA180" t="s">
        <v>18144</v>
      </c>
      <c r="CB180" t="s">
        <v>18145</v>
      </c>
      <c r="CD180">
        <v>1</v>
      </c>
      <c r="CF180" t="s">
        <v>118</v>
      </c>
      <c r="CG180">
        <v>0</v>
      </c>
      <c r="CH180" t="s">
        <v>119</v>
      </c>
      <c r="CI180" t="s">
        <v>119</v>
      </c>
      <c r="CJ180" t="s">
        <v>120</v>
      </c>
      <c r="CL180" s="34" t="s">
        <v>19534</v>
      </c>
      <c r="CM180" t="s">
        <v>121</v>
      </c>
      <c r="CN180" s="34" t="s">
        <v>19534</v>
      </c>
      <c r="CP180" t="s">
        <v>1258</v>
      </c>
      <c r="CR180">
        <f t="shared" si="23"/>
        <v>24</v>
      </c>
    </row>
    <row r="181" spans="1:96" customFormat="1" hidden="1">
      <c r="A181" t="s">
        <v>111</v>
      </c>
      <c r="B181" t="s">
        <v>18134</v>
      </c>
      <c r="C181">
        <v>514739</v>
      </c>
      <c r="D181" s="1">
        <v>45589</v>
      </c>
      <c r="E181" t="s">
        <v>20385</v>
      </c>
      <c r="F181" t="s">
        <v>5088</v>
      </c>
      <c r="G181" t="s">
        <v>18135</v>
      </c>
      <c r="H181">
        <v>13727961856</v>
      </c>
      <c r="I181" t="s">
        <v>18136</v>
      </c>
      <c r="J181">
        <v>5561993205289</v>
      </c>
      <c r="K181" t="s">
        <v>126</v>
      </c>
      <c r="L181" t="s">
        <v>136</v>
      </c>
      <c r="M181">
        <v>5133614833914</v>
      </c>
      <c r="N181" t="s">
        <v>112</v>
      </c>
      <c r="O181" t="s">
        <v>18137</v>
      </c>
      <c r="P181" t="s">
        <v>18138</v>
      </c>
      <c r="Q181">
        <v>201</v>
      </c>
      <c r="R181" t="s">
        <v>18139</v>
      </c>
      <c r="S181" t="s">
        <v>1239</v>
      </c>
      <c r="U181" t="s">
        <v>18140</v>
      </c>
      <c r="V181" t="s">
        <v>779</v>
      </c>
      <c r="W181" t="s">
        <v>780</v>
      </c>
      <c r="X181" t="s">
        <v>15861</v>
      </c>
      <c r="Y181" t="s">
        <v>787</v>
      </c>
      <c r="Z181" t="s">
        <v>1258</v>
      </c>
      <c r="AA181" t="s">
        <v>19532</v>
      </c>
      <c r="AB181" t="s">
        <v>1216</v>
      </c>
      <c r="AC181" t="s">
        <v>17140</v>
      </c>
      <c r="AD181" t="s">
        <v>17141</v>
      </c>
      <c r="AF181" t="s">
        <v>786</v>
      </c>
      <c r="AG181">
        <v>5</v>
      </c>
      <c r="AH181">
        <v>312.12</v>
      </c>
      <c r="AI181">
        <v>1</v>
      </c>
      <c r="AJ181">
        <v>2201</v>
      </c>
      <c r="AK181" t="s">
        <v>1471</v>
      </c>
      <c r="AL181">
        <v>2201</v>
      </c>
      <c r="AM181" t="s">
        <v>1472</v>
      </c>
      <c r="AN181">
        <v>49.9</v>
      </c>
      <c r="AO181" s="72">
        <v>17.46</v>
      </c>
      <c r="AP181" t="s">
        <v>15683</v>
      </c>
      <c r="AQ181" t="s">
        <v>1473</v>
      </c>
      <c r="AV181" t="s">
        <v>4400</v>
      </c>
      <c r="AW181">
        <v>0</v>
      </c>
      <c r="AX181" t="s">
        <v>18141</v>
      </c>
      <c r="AY181" t="s">
        <v>18142</v>
      </c>
      <c r="AZ181" t="s">
        <v>15058</v>
      </c>
      <c r="BC181" t="s">
        <v>19533</v>
      </c>
      <c r="BD181" t="s">
        <v>114</v>
      </c>
      <c r="BF181" t="s">
        <v>115</v>
      </c>
      <c r="BG181" t="s">
        <v>116</v>
      </c>
      <c r="BM181" t="s">
        <v>117</v>
      </c>
      <c r="BN181">
        <v>768715</v>
      </c>
      <c r="BO181">
        <v>3436133538</v>
      </c>
      <c r="BP181">
        <v>3436133538</v>
      </c>
      <c r="BQ181">
        <v>498408</v>
      </c>
      <c r="BR181">
        <v>8031</v>
      </c>
      <c r="BX181" t="s">
        <v>18143</v>
      </c>
      <c r="CA181" t="s">
        <v>18144</v>
      </c>
      <c r="CB181" t="s">
        <v>18145</v>
      </c>
      <c r="CD181">
        <v>1</v>
      </c>
      <c r="CF181" t="s">
        <v>118</v>
      </c>
      <c r="CG181">
        <v>0</v>
      </c>
      <c r="CH181" t="s">
        <v>119</v>
      </c>
      <c r="CI181" t="s">
        <v>119</v>
      </c>
      <c r="CJ181" t="s">
        <v>120</v>
      </c>
      <c r="CL181" s="34" t="s">
        <v>19534</v>
      </c>
      <c r="CM181" t="s">
        <v>121</v>
      </c>
      <c r="CN181" s="34" t="s">
        <v>19534</v>
      </c>
      <c r="CP181" t="s">
        <v>1258</v>
      </c>
      <c r="CR181">
        <f t="shared" si="23"/>
        <v>24</v>
      </c>
    </row>
    <row r="182" spans="1:96" customFormat="1" hidden="1">
      <c r="A182" t="s">
        <v>111</v>
      </c>
      <c r="B182" t="s">
        <v>18134</v>
      </c>
      <c r="C182">
        <v>514739</v>
      </c>
      <c r="D182" s="1">
        <v>45589</v>
      </c>
      <c r="E182" t="s">
        <v>20385</v>
      </c>
      <c r="F182" t="s">
        <v>5088</v>
      </c>
      <c r="G182" t="s">
        <v>18135</v>
      </c>
      <c r="H182">
        <v>13727961856</v>
      </c>
      <c r="I182" t="s">
        <v>18136</v>
      </c>
      <c r="J182">
        <v>5561993205289</v>
      </c>
      <c r="K182" t="s">
        <v>126</v>
      </c>
      <c r="L182" t="s">
        <v>136</v>
      </c>
      <c r="M182">
        <v>5133614833914</v>
      </c>
      <c r="N182" t="s">
        <v>112</v>
      </c>
      <c r="O182" t="s">
        <v>18137</v>
      </c>
      <c r="P182" t="s">
        <v>18138</v>
      </c>
      <c r="Q182">
        <v>201</v>
      </c>
      <c r="R182" t="s">
        <v>18139</v>
      </c>
      <c r="S182" t="s">
        <v>1239</v>
      </c>
      <c r="U182" t="s">
        <v>18140</v>
      </c>
      <c r="V182" t="s">
        <v>779</v>
      </c>
      <c r="W182" t="s">
        <v>780</v>
      </c>
      <c r="X182" t="s">
        <v>15861</v>
      </c>
      <c r="Y182" t="s">
        <v>787</v>
      </c>
      <c r="Z182" t="s">
        <v>1258</v>
      </c>
      <c r="AA182" t="s">
        <v>19532</v>
      </c>
      <c r="AB182" t="s">
        <v>1216</v>
      </c>
      <c r="AC182" t="s">
        <v>17140</v>
      </c>
      <c r="AD182" t="s">
        <v>17141</v>
      </c>
      <c r="AF182" t="s">
        <v>786</v>
      </c>
      <c r="AG182">
        <v>5</v>
      </c>
      <c r="AH182">
        <v>312.12</v>
      </c>
      <c r="AI182">
        <v>1</v>
      </c>
      <c r="AJ182">
        <v>61010</v>
      </c>
      <c r="AK182" t="s">
        <v>1598</v>
      </c>
      <c r="AL182">
        <v>61010</v>
      </c>
      <c r="AM182" t="s">
        <v>1599</v>
      </c>
      <c r="AN182">
        <v>99.9</v>
      </c>
      <c r="AO182" s="72">
        <v>34.96</v>
      </c>
      <c r="AP182" t="s">
        <v>15116</v>
      </c>
      <c r="AQ182" t="s">
        <v>1602</v>
      </c>
      <c r="AV182" t="s">
        <v>18148</v>
      </c>
      <c r="AW182">
        <v>0</v>
      </c>
      <c r="AX182" t="s">
        <v>18141</v>
      </c>
      <c r="AY182" t="s">
        <v>18142</v>
      </c>
      <c r="AZ182" t="s">
        <v>15058</v>
      </c>
      <c r="BC182" t="s">
        <v>19533</v>
      </c>
      <c r="BD182" t="s">
        <v>114</v>
      </c>
      <c r="BF182" t="s">
        <v>115</v>
      </c>
      <c r="BG182" t="s">
        <v>116</v>
      </c>
      <c r="BM182" t="s">
        <v>117</v>
      </c>
      <c r="BN182">
        <v>768715</v>
      </c>
      <c r="BO182">
        <v>3436133538</v>
      </c>
      <c r="BP182">
        <v>3436133538</v>
      </c>
      <c r="BQ182">
        <v>498408</v>
      </c>
      <c r="BR182">
        <v>8031</v>
      </c>
      <c r="BX182" t="s">
        <v>18143</v>
      </c>
      <c r="CA182" t="s">
        <v>18144</v>
      </c>
      <c r="CB182" t="s">
        <v>18145</v>
      </c>
      <c r="CD182">
        <v>1</v>
      </c>
      <c r="CF182" t="s">
        <v>118</v>
      </c>
      <c r="CG182">
        <v>0</v>
      </c>
      <c r="CH182" t="s">
        <v>119</v>
      </c>
      <c r="CI182" t="s">
        <v>119</v>
      </c>
      <c r="CJ182" t="s">
        <v>120</v>
      </c>
      <c r="CL182" s="34" t="s">
        <v>19534</v>
      </c>
      <c r="CM182" t="s">
        <v>121</v>
      </c>
      <c r="CN182" s="34" t="s">
        <v>19534</v>
      </c>
      <c r="CP182" t="s">
        <v>1258</v>
      </c>
      <c r="CR182">
        <f t="shared" si="23"/>
        <v>24</v>
      </c>
    </row>
    <row r="183" spans="1:96" customFormat="1" hidden="1">
      <c r="A183" t="s">
        <v>111</v>
      </c>
      <c r="B183" t="s">
        <v>18149</v>
      </c>
      <c r="C183">
        <v>514737</v>
      </c>
      <c r="D183" s="1">
        <v>45589</v>
      </c>
      <c r="E183" t="s">
        <v>20386</v>
      </c>
      <c r="F183" t="s">
        <v>3853</v>
      </c>
      <c r="G183" t="s">
        <v>18150</v>
      </c>
      <c r="H183">
        <v>39322603844</v>
      </c>
      <c r="I183" t="s">
        <v>18151</v>
      </c>
      <c r="J183">
        <v>5511981806974</v>
      </c>
      <c r="K183" t="s">
        <v>2</v>
      </c>
      <c r="L183" t="s">
        <v>127</v>
      </c>
      <c r="M183">
        <v>5189452711938</v>
      </c>
      <c r="N183" t="s">
        <v>112</v>
      </c>
      <c r="O183" t="s">
        <v>18152</v>
      </c>
      <c r="P183" t="s">
        <v>18153</v>
      </c>
      <c r="Q183">
        <v>687</v>
      </c>
      <c r="R183" t="s">
        <v>18154</v>
      </c>
      <c r="S183" t="s">
        <v>18155</v>
      </c>
      <c r="U183" t="s">
        <v>18156</v>
      </c>
      <c r="V183" t="s">
        <v>779</v>
      </c>
      <c r="W183" t="s">
        <v>780</v>
      </c>
      <c r="X183" t="s">
        <v>15861</v>
      </c>
      <c r="Y183" t="s">
        <v>787</v>
      </c>
      <c r="Z183" t="s">
        <v>1258</v>
      </c>
      <c r="AA183" t="s">
        <v>19535</v>
      </c>
      <c r="AE183" t="s">
        <v>18157</v>
      </c>
      <c r="AF183" t="s">
        <v>786</v>
      </c>
      <c r="AG183">
        <v>5</v>
      </c>
      <c r="AH183">
        <v>194.19</v>
      </c>
      <c r="AI183">
        <v>1</v>
      </c>
      <c r="AJ183">
        <v>61010</v>
      </c>
      <c r="AK183" t="s">
        <v>1598</v>
      </c>
      <c r="AL183">
        <v>61010</v>
      </c>
      <c r="AM183" t="s">
        <v>1599</v>
      </c>
      <c r="AN183">
        <v>99.9</v>
      </c>
      <c r="AO183" s="72">
        <v>34.96</v>
      </c>
      <c r="AP183" t="s">
        <v>15116</v>
      </c>
      <c r="AQ183" t="s">
        <v>1602</v>
      </c>
      <c r="AV183" t="s">
        <v>18006</v>
      </c>
      <c r="AW183">
        <v>0</v>
      </c>
      <c r="AX183" t="s">
        <v>18158</v>
      </c>
      <c r="AY183" t="s">
        <v>18159</v>
      </c>
      <c r="AZ183" t="s">
        <v>18160</v>
      </c>
      <c r="BC183" t="s">
        <v>19536</v>
      </c>
      <c r="BD183" t="s">
        <v>114</v>
      </c>
      <c r="BF183" t="s">
        <v>115</v>
      </c>
      <c r="BG183" t="s">
        <v>116</v>
      </c>
      <c r="BM183" t="s">
        <v>117</v>
      </c>
      <c r="BN183">
        <v>499120</v>
      </c>
      <c r="BO183">
        <v>3436071578</v>
      </c>
      <c r="BP183">
        <v>3436071578</v>
      </c>
      <c r="BQ183">
        <v>407843</v>
      </c>
      <c r="BR183">
        <v>7833</v>
      </c>
      <c r="BX183" t="s">
        <v>18161</v>
      </c>
      <c r="CA183" t="s">
        <v>18162</v>
      </c>
      <c r="CB183" t="s">
        <v>18163</v>
      </c>
      <c r="CD183">
        <v>1</v>
      </c>
      <c r="CF183" t="s">
        <v>118</v>
      </c>
      <c r="CG183">
        <v>0</v>
      </c>
      <c r="CH183" t="s">
        <v>119</v>
      </c>
      <c r="CI183" t="s">
        <v>119</v>
      </c>
      <c r="CJ183" t="s">
        <v>120</v>
      </c>
      <c r="CL183" s="34" t="s">
        <v>19537</v>
      </c>
      <c r="CM183" t="s">
        <v>121</v>
      </c>
      <c r="CN183" s="34" t="s">
        <v>19537</v>
      </c>
      <c r="CP183" t="s">
        <v>1258</v>
      </c>
      <c r="CR183">
        <f t="shared" si="23"/>
        <v>24</v>
      </c>
    </row>
    <row r="184" spans="1:96" customFormat="1" hidden="1">
      <c r="A184" t="s">
        <v>111</v>
      </c>
      <c r="B184" t="s">
        <v>18149</v>
      </c>
      <c r="C184">
        <v>514737</v>
      </c>
      <c r="D184" s="1">
        <v>45589</v>
      </c>
      <c r="E184" t="s">
        <v>20386</v>
      </c>
      <c r="F184" t="s">
        <v>3853</v>
      </c>
      <c r="G184" t="s">
        <v>18150</v>
      </c>
      <c r="H184">
        <v>39322603844</v>
      </c>
      <c r="I184" t="s">
        <v>18151</v>
      </c>
      <c r="J184">
        <v>5511981806974</v>
      </c>
      <c r="K184" t="s">
        <v>2</v>
      </c>
      <c r="L184" t="s">
        <v>127</v>
      </c>
      <c r="M184">
        <v>5189452711938</v>
      </c>
      <c r="N184" t="s">
        <v>112</v>
      </c>
      <c r="O184" t="s">
        <v>18152</v>
      </c>
      <c r="P184" t="s">
        <v>18153</v>
      </c>
      <c r="Q184">
        <v>687</v>
      </c>
      <c r="R184" t="s">
        <v>18154</v>
      </c>
      <c r="S184" t="s">
        <v>18155</v>
      </c>
      <c r="U184" t="s">
        <v>18156</v>
      </c>
      <c r="V184" t="s">
        <v>779</v>
      </c>
      <c r="W184" t="s">
        <v>780</v>
      </c>
      <c r="X184" t="s">
        <v>15861</v>
      </c>
      <c r="Y184" t="s">
        <v>787</v>
      </c>
      <c r="Z184" t="s">
        <v>1258</v>
      </c>
      <c r="AA184" t="s">
        <v>19535</v>
      </c>
      <c r="AE184" t="s">
        <v>18157</v>
      </c>
      <c r="AF184" t="s">
        <v>786</v>
      </c>
      <c r="AG184">
        <v>5</v>
      </c>
      <c r="AH184">
        <v>194.19</v>
      </c>
      <c r="AI184">
        <v>1</v>
      </c>
      <c r="AJ184">
        <v>61050</v>
      </c>
      <c r="AK184" t="s">
        <v>1598</v>
      </c>
      <c r="AL184">
        <v>61050</v>
      </c>
      <c r="AM184" t="s">
        <v>2983</v>
      </c>
      <c r="AN184">
        <v>99.9</v>
      </c>
      <c r="AO184" s="72">
        <v>34.96</v>
      </c>
      <c r="AP184" t="s">
        <v>15116</v>
      </c>
      <c r="AQ184" t="s">
        <v>2984</v>
      </c>
      <c r="AV184" t="s">
        <v>16213</v>
      </c>
      <c r="AW184">
        <v>0</v>
      </c>
      <c r="AX184" t="s">
        <v>18158</v>
      </c>
      <c r="AY184" t="s">
        <v>18159</v>
      </c>
      <c r="AZ184" t="s">
        <v>18160</v>
      </c>
      <c r="BC184" t="s">
        <v>19536</v>
      </c>
      <c r="BD184" t="s">
        <v>114</v>
      </c>
      <c r="BF184" t="s">
        <v>115</v>
      </c>
      <c r="BG184" t="s">
        <v>116</v>
      </c>
      <c r="BM184" t="s">
        <v>117</v>
      </c>
      <c r="BN184">
        <v>499120</v>
      </c>
      <c r="BO184">
        <v>3436071578</v>
      </c>
      <c r="BP184">
        <v>3436071578</v>
      </c>
      <c r="BQ184">
        <v>407843</v>
      </c>
      <c r="BR184">
        <v>7833</v>
      </c>
      <c r="BX184" t="s">
        <v>18161</v>
      </c>
      <c r="CA184" t="s">
        <v>18162</v>
      </c>
      <c r="CB184" t="s">
        <v>18163</v>
      </c>
      <c r="CD184">
        <v>1</v>
      </c>
      <c r="CF184" t="s">
        <v>118</v>
      </c>
      <c r="CG184">
        <v>0</v>
      </c>
      <c r="CH184" t="s">
        <v>119</v>
      </c>
      <c r="CI184" t="s">
        <v>119</v>
      </c>
      <c r="CJ184" t="s">
        <v>120</v>
      </c>
      <c r="CL184" s="34" t="s">
        <v>19537</v>
      </c>
      <c r="CM184" t="s">
        <v>121</v>
      </c>
      <c r="CN184" s="34" t="s">
        <v>19537</v>
      </c>
      <c r="CP184" t="s">
        <v>1258</v>
      </c>
      <c r="CR184">
        <f t="shared" si="23"/>
        <v>24</v>
      </c>
    </row>
    <row r="185" spans="1:96" customFormat="1" hidden="1">
      <c r="A185" t="s">
        <v>111</v>
      </c>
      <c r="B185" t="s">
        <v>18149</v>
      </c>
      <c r="C185">
        <v>514737</v>
      </c>
      <c r="D185" s="1">
        <v>45589</v>
      </c>
      <c r="E185" t="s">
        <v>20386</v>
      </c>
      <c r="F185" t="s">
        <v>3853</v>
      </c>
      <c r="G185" t="s">
        <v>18150</v>
      </c>
      <c r="H185">
        <v>39322603844</v>
      </c>
      <c r="I185" t="s">
        <v>18151</v>
      </c>
      <c r="J185">
        <v>5511981806974</v>
      </c>
      <c r="K185" t="s">
        <v>2</v>
      </c>
      <c r="L185" t="s">
        <v>127</v>
      </c>
      <c r="M185">
        <v>5189452711938</v>
      </c>
      <c r="N185" t="s">
        <v>112</v>
      </c>
      <c r="O185" t="s">
        <v>18152</v>
      </c>
      <c r="P185" t="s">
        <v>18153</v>
      </c>
      <c r="Q185">
        <v>687</v>
      </c>
      <c r="R185" t="s">
        <v>18154</v>
      </c>
      <c r="S185" t="s">
        <v>18155</v>
      </c>
      <c r="U185" t="s">
        <v>18156</v>
      </c>
      <c r="V185" t="s">
        <v>779</v>
      </c>
      <c r="W185" t="s">
        <v>780</v>
      </c>
      <c r="X185" t="s">
        <v>15861</v>
      </c>
      <c r="Y185" t="s">
        <v>787</v>
      </c>
      <c r="Z185" t="s">
        <v>1258</v>
      </c>
      <c r="AA185" t="s">
        <v>19535</v>
      </c>
      <c r="AE185" t="s">
        <v>18157</v>
      </c>
      <c r="AF185" t="s">
        <v>786</v>
      </c>
      <c r="AG185">
        <v>5</v>
      </c>
      <c r="AH185">
        <v>194.19</v>
      </c>
      <c r="AI185">
        <v>1</v>
      </c>
      <c r="AJ185">
        <v>61030</v>
      </c>
      <c r="AK185" t="s">
        <v>1598</v>
      </c>
      <c r="AL185">
        <v>61030</v>
      </c>
      <c r="AM185" t="s">
        <v>2980</v>
      </c>
      <c r="AN185">
        <v>99.9</v>
      </c>
      <c r="AO185" s="72">
        <v>34.96</v>
      </c>
      <c r="AP185" t="s">
        <v>15116</v>
      </c>
      <c r="AQ185" t="s">
        <v>2981</v>
      </c>
      <c r="AV185" t="s">
        <v>16213</v>
      </c>
      <c r="AW185">
        <v>0</v>
      </c>
      <c r="AX185" t="s">
        <v>18158</v>
      </c>
      <c r="AY185" t="s">
        <v>18159</v>
      </c>
      <c r="AZ185" t="s">
        <v>18160</v>
      </c>
      <c r="BC185" t="s">
        <v>19536</v>
      </c>
      <c r="BD185" t="s">
        <v>114</v>
      </c>
      <c r="BF185" t="s">
        <v>115</v>
      </c>
      <c r="BG185" t="s">
        <v>116</v>
      </c>
      <c r="BM185" t="s">
        <v>117</v>
      </c>
      <c r="BN185">
        <v>499120</v>
      </c>
      <c r="BO185">
        <v>3436071578</v>
      </c>
      <c r="BP185">
        <v>3436071578</v>
      </c>
      <c r="BQ185">
        <v>407843</v>
      </c>
      <c r="BR185">
        <v>7833</v>
      </c>
      <c r="BX185" t="s">
        <v>18161</v>
      </c>
      <c r="CA185" t="s">
        <v>18162</v>
      </c>
      <c r="CB185" t="s">
        <v>18163</v>
      </c>
      <c r="CD185">
        <v>1</v>
      </c>
      <c r="CF185" t="s">
        <v>118</v>
      </c>
      <c r="CG185">
        <v>0</v>
      </c>
      <c r="CH185" t="s">
        <v>119</v>
      </c>
      <c r="CI185" t="s">
        <v>119</v>
      </c>
      <c r="CJ185" t="s">
        <v>120</v>
      </c>
      <c r="CL185" s="34" t="s">
        <v>19537</v>
      </c>
      <c r="CM185" t="s">
        <v>121</v>
      </c>
      <c r="CN185" s="34" t="s">
        <v>19537</v>
      </c>
      <c r="CP185" t="s">
        <v>1258</v>
      </c>
      <c r="CR185">
        <f t="shared" si="23"/>
        <v>24</v>
      </c>
    </row>
    <row r="186" spans="1:96" customFormat="1" hidden="1">
      <c r="A186" t="s">
        <v>111</v>
      </c>
      <c r="B186" t="s">
        <v>18149</v>
      </c>
      <c r="C186">
        <v>514737</v>
      </c>
      <c r="D186" s="1">
        <v>45589</v>
      </c>
      <c r="E186" t="s">
        <v>20386</v>
      </c>
      <c r="F186" t="s">
        <v>3853</v>
      </c>
      <c r="G186" t="s">
        <v>18150</v>
      </c>
      <c r="H186">
        <v>39322603844</v>
      </c>
      <c r="I186" t="s">
        <v>18151</v>
      </c>
      <c r="J186">
        <v>5511981806974</v>
      </c>
      <c r="K186" t="s">
        <v>2</v>
      </c>
      <c r="L186" t="s">
        <v>127</v>
      </c>
      <c r="M186">
        <v>5189452711938</v>
      </c>
      <c r="N186" t="s">
        <v>112</v>
      </c>
      <c r="O186" t="s">
        <v>18152</v>
      </c>
      <c r="P186" t="s">
        <v>18153</v>
      </c>
      <c r="Q186">
        <v>687</v>
      </c>
      <c r="R186" t="s">
        <v>18154</v>
      </c>
      <c r="S186" t="s">
        <v>18155</v>
      </c>
      <c r="U186" t="s">
        <v>18156</v>
      </c>
      <c r="V186" t="s">
        <v>779</v>
      </c>
      <c r="W186" t="s">
        <v>780</v>
      </c>
      <c r="X186" t="s">
        <v>15861</v>
      </c>
      <c r="Y186" t="s">
        <v>787</v>
      </c>
      <c r="Z186" t="s">
        <v>1258</v>
      </c>
      <c r="AA186" t="s">
        <v>19535</v>
      </c>
      <c r="AE186" t="s">
        <v>18157</v>
      </c>
      <c r="AF186" t="s">
        <v>786</v>
      </c>
      <c r="AG186">
        <v>5</v>
      </c>
      <c r="AH186">
        <v>194.19</v>
      </c>
      <c r="AI186">
        <v>1</v>
      </c>
      <c r="AJ186">
        <v>142817</v>
      </c>
      <c r="AK186" t="s">
        <v>1598</v>
      </c>
      <c r="AL186">
        <v>61040</v>
      </c>
      <c r="AM186" t="s">
        <v>1608</v>
      </c>
      <c r="AN186">
        <v>99.9</v>
      </c>
      <c r="AO186" s="72">
        <v>34.96</v>
      </c>
      <c r="AP186" t="s">
        <v>15116</v>
      </c>
      <c r="AQ186" t="s">
        <v>1609</v>
      </c>
      <c r="AV186" t="s">
        <v>16213</v>
      </c>
      <c r="AW186">
        <v>0</v>
      </c>
      <c r="AX186" t="s">
        <v>18158</v>
      </c>
      <c r="AY186" t="s">
        <v>18159</v>
      </c>
      <c r="AZ186" t="s">
        <v>18160</v>
      </c>
      <c r="BC186" t="s">
        <v>19536</v>
      </c>
      <c r="BD186" t="s">
        <v>114</v>
      </c>
      <c r="BF186" t="s">
        <v>115</v>
      </c>
      <c r="BG186" t="s">
        <v>116</v>
      </c>
      <c r="BM186" t="s">
        <v>117</v>
      </c>
      <c r="BN186">
        <v>499120</v>
      </c>
      <c r="BO186">
        <v>3436071578</v>
      </c>
      <c r="BP186">
        <v>3436071578</v>
      </c>
      <c r="BQ186">
        <v>407843</v>
      </c>
      <c r="BR186">
        <v>7833</v>
      </c>
      <c r="BX186" t="s">
        <v>18161</v>
      </c>
      <c r="CA186" t="s">
        <v>18162</v>
      </c>
      <c r="CB186" t="s">
        <v>18163</v>
      </c>
      <c r="CD186">
        <v>1</v>
      </c>
      <c r="CF186" t="s">
        <v>118</v>
      </c>
      <c r="CG186">
        <v>0</v>
      </c>
      <c r="CH186" t="s">
        <v>119</v>
      </c>
      <c r="CI186" t="s">
        <v>119</v>
      </c>
      <c r="CJ186" t="s">
        <v>120</v>
      </c>
      <c r="CL186" s="34" t="s">
        <v>19537</v>
      </c>
      <c r="CM186" t="s">
        <v>121</v>
      </c>
      <c r="CN186" s="34" t="s">
        <v>19537</v>
      </c>
      <c r="CP186" t="s">
        <v>1258</v>
      </c>
      <c r="CR186">
        <f t="shared" si="23"/>
        <v>24</v>
      </c>
    </row>
    <row r="187" spans="1:96" customFormat="1" hidden="1">
      <c r="A187" t="s">
        <v>111</v>
      </c>
      <c r="B187" t="s">
        <v>18149</v>
      </c>
      <c r="C187">
        <v>514737</v>
      </c>
      <c r="D187" s="1">
        <v>45589</v>
      </c>
      <c r="E187" t="s">
        <v>20386</v>
      </c>
      <c r="F187" t="s">
        <v>3853</v>
      </c>
      <c r="G187" t="s">
        <v>18150</v>
      </c>
      <c r="H187">
        <v>39322603844</v>
      </c>
      <c r="I187" t="s">
        <v>18151</v>
      </c>
      <c r="J187">
        <v>5511981806974</v>
      </c>
      <c r="K187" t="s">
        <v>2</v>
      </c>
      <c r="L187" t="s">
        <v>127</v>
      </c>
      <c r="M187">
        <v>5189452711938</v>
      </c>
      <c r="N187" t="s">
        <v>112</v>
      </c>
      <c r="O187" t="s">
        <v>18152</v>
      </c>
      <c r="P187" t="s">
        <v>18153</v>
      </c>
      <c r="Q187">
        <v>687</v>
      </c>
      <c r="R187" t="s">
        <v>18154</v>
      </c>
      <c r="S187" t="s">
        <v>18155</v>
      </c>
      <c r="U187" t="s">
        <v>18156</v>
      </c>
      <c r="V187" t="s">
        <v>779</v>
      </c>
      <c r="W187" t="s">
        <v>780</v>
      </c>
      <c r="X187" t="s">
        <v>15861</v>
      </c>
      <c r="Y187" t="s">
        <v>787</v>
      </c>
      <c r="Z187" t="s">
        <v>1258</v>
      </c>
      <c r="AA187" t="s">
        <v>19535</v>
      </c>
      <c r="AE187" t="s">
        <v>18157</v>
      </c>
      <c r="AF187" t="s">
        <v>786</v>
      </c>
      <c r="AG187">
        <v>5</v>
      </c>
      <c r="AH187">
        <v>194.19</v>
      </c>
      <c r="AI187">
        <v>1</v>
      </c>
      <c r="AJ187">
        <v>2201</v>
      </c>
      <c r="AK187" t="s">
        <v>1471</v>
      </c>
      <c r="AL187">
        <v>2201</v>
      </c>
      <c r="AM187" t="s">
        <v>1472</v>
      </c>
      <c r="AN187">
        <v>49.9</v>
      </c>
      <c r="AO187" s="72">
        <v>17.46</v>
      </c>
      <c r="AP187" t="s">
        <v>15683</v>
      </c>
      <c r="AQ187" t="s">
        <v>1473</v>
      </c>
      <c r="AV187" t="s">
        <v>15125</v>
      </c>
      <c r="AW187">
        <v>0</v>
      </c>
      <c r="AX187" t="s">
        <v>18158</v>
      </c>
      <c r="AY187" t="s">
        <v>18159</v>
      </c>
      <c r="AZ187" t="s">
        <v>18160</v>
      </c>
      <c r="BC187" t="s">
        <v>19536</v>
      </c>
      <c r="BD187" t="s">
        <v>114</v>
      </c>
      <c r="BF187" t="s">
        <v>115</v>
      </c>
      <c r="BG187" t="s">
        <v>116</v>
      </c>
      <c r="BM187" t="s">
        <v>117</v>
      </c>
      <c r="BN187">
        <v>499120</v>
      </c>
      <c r="BO187">
        <v>3436071578</v>
      </c>
      <c r="BP187">
        <v>3436071578</v>
      </c>
      <c r="BQ187">
        <v>407843</v>
      </c>
      <c r="BR187">
        <v>7833</v>
      </c>
      <c r="BX187" t="s">
        <v>18161</v>
      </c>
      <c r="CA187" t="s">
        <v>18162</v>
      </c>
      <c r="CB187" t="s">
        <v>18163</v>
      </c>
      <c r="CD187">
        <v>1</v>
      </c>
      <c r="CF187" t="s">
        <v>118</v>
      </c>
      <c r="CG187">
        <v>0</v>
      </c>
      <c r="CH187" t="s">
        <v>119</v>
      </c>
      <c r="CI187" t="s">
        <v>119</v>
      </c>
      <c r="CJ187" t="s">
        <v>120</v>
      </c>
      <c r="CL187" s="34" t="s">
        <v>19537</v>
      </c>
      <c r="CM187" t="s">
        <v>121</v>
      </c>
      <c r="CN187" s="34" t="s">
        <v>19537</v>
      </c>
      <c r="CP187" t="s">
        <v>1258</v>
      </c>
      <c r="CR187">
        <f t="shared" si="23"/>
        <v>24</v>
      </c>
    </row>
    <row r="188" spans="1:96" customFormat="1" hidden="1">
      <c r="A188" t="s">
        <v>111</v>
      </c>
      <c r="B188" t="s">
        <v>18149</v>
      </c>
      <c r="C188">
        <v>514737</v>
      </c>
      <c r="D188" s="1">
        <v>45589</v>
      </c>
      <c r="E188" t="s">
        <v>20386</v>
      </c>
      <c r="F188" t="s">
        <v>3853</v>
      </c>
      <c r="G188" t="s">
        <v>18150</v>
      </c>
      <c r="H188">
        <v>39322603844</v>
      </c>
      <c r="I188" t="s">
        <v>18151</v>
      </c>
      <c r="J188">
        <v>5511981806974</v>
      </c>
      <c r="K188" t="s">
        <v>2</v>
      </c>
      <c r="L188" t="s">
        <v>127</v>
      </c>
      <c r="M188">
        <v>5189452711938</v>
      </c>
      <c r="N188" t="s">
        <v>112</v>
      </c>
      <c r="O188" t="s">
        <v>18152</v>
      </c>
      <c r="P188" t="s">
        <v>18153</v>
      </c>
      <c r="Q188">
        <v>687</v>
      </c>
      <c r="R188" t="s">
        <v>18154</v>
      </c>
      <c r="S188" t="s">
        <v>18155</v>
      </c>
      <c r="U188" t="s">
        <v>18156</v>
      </c>
      <c r="V188" t="s">
        <v>779</v>
      </c>
      <c r="W188" t="s">
        <v>780</v>
      </c>
      <c r="X188" t="s">
        <v>15861</v>
      </c>
      <c r="Y188" t="s">
        <v>787</v>
      </c>
      <c r="Z188" t="s">
        <v>1258</v>
      </c>
      <c r="AA188" t="s">
        <v>19535</v>
      </c>
      <c r="AE188" t="s">
        <v>18157</v>
      </c>
      <c r="AF188" t="s">
        <v>786</v>
      </c>
      <c r="AG188">
        <v>5</v>
      </c>
      <c r="AH188">
        <v>194.19</v>
      </c>
      <c r="AI188">
        <v>1</v>
      </c>
      <c r="AJ188">
        <v>1403</v>
      </c>
      <c r="AK188" t="s">
        <v>775</v>
      </c>
      <c r="AL188">
        <v>1403</v>
      </c>
      <c r="AM188" t="s">
        <v>824</v>
      </c>
      <c r="AN188">
        <v>29.9</v>
      </c>
      <c r="AO188" s="72">
        <v>29.9</v>
      </c>
      <c r="AP188" t="s">
        <v>820</v>
      </c>
      <c r="AQ188" t="s">
        <v>822</v>
      </c>
      <c r="AV188" t="s">
        <v>15125</v>
      </c>
      <c r="AW188">
        <v>0</v>
      </c>
      <c r="AX188" t="s">
        <v>18158</v>
      </c>
      <c r="AY188" t="s">
        <v>18159</v>
      </c>
      <c r="AZ188" t="s">
        <v>18160</v>
      </c>
      <c r="BC188" t="s">
        <v>19536</v>
      </c>
      <c r="BD188" t="s">
        <v>114</v>
      </c>
      <c r="BF188" t="s">
        <v>115</v>
      </c>
      <c r="BG188" t="s">
        <v>116</v>
      </c>
      <c r="BM188" t="s">
        <v>117</v>
      </c>
      <c r="BN188">
        <v>499120</v>
      </c>
      <c r="BO188">
        <v>3436071578</v>
      </c>
      <c r="BP188">
        <v>3436071578</v>
      </c>
      <c r="BQ188">
        <v>407843</v>
      </c>
      <c r="BR188">
        <v>7833</v>
      </c>
      <c r="BX188" t="s">
        <v>18161</v>
      </c>
      <c r="CA188" t="s">
        <v>18162</v>
      </c>
      <c r="CB188" t="s">
        <v>18163</v>
      </c>
      <c r="CD188">
        <v>1</v>
      </c>
      <c r="CF188" t="s">
        <v>118</v>
      </c>
      <c r="CG188">
        <v>0</v>
      </c>
      <c r="CH188" t="s">
        <v>119</v>
      </c>
      <c r="CI188" t="s">
        <v>119</v>
      </c>
      <c r="CJ188" t="s">
        <v>120</v>
      </c>
      <c r="CL188" s="34" t="s">
        <v>19537</v>
      </c>
      <c r="CM188" t="s">
        <v>121</v>
      </c>
      <c r="CN188" s="34" t="s">
        <v>19537</v>
      </c>
      <c r="CP188" t="s">
        <v>1258</v>
      </c>
      <c r="CR188">
        <f t="shared" si="23"/>
        <v>24</v>
      </c>
    </row>
    <row r="189" spans="1:96" customFormat="1" hidden="1">
      <c r="A189" t="s">
        <v>111</v>
      </c>
      <c r="B189" t="s">
        <v>18149</v>
      </c>
      <c r="C189">
        <v>514737</v>
      </c>
      <c r="D189" s="1">
        <v>45589</v>
      </c>
      <c r="E189" t="s">
        <v>20386</v>
      </c>
      <c r="F189" t="s">
        <v>3853</v>
      </c>
      <c r="G189" t="s">
        <v>18150</v>
      </c>
      <c r="H189">
        <v>39322603844</v>
      </c>
      <c r="I189" t="s">
        <v>18151</v>
      </c>
      <c r="J189">
        <v>5511981806974</v>
      </c>
      <c r="K189" t="s">
        <v>2</v>
      </c>
      <c r="L189" t="s">
        <v>127</v>
      </c>
      <c r="M189">
        <v>5189452711938</v>
      </c>
      <c r="N189" t="s">
        <v>112</v>
      </c>
      <c r="O189" t="s">
        <v>18152</v>
      </c>
      <c r="P189" t="s">
        <v>18153</v>
      </c>
      <c r="Q189">
        <v>687</v>
      </c>
      <c r="R189" t="s">
        <v>18154</v>
      </c>
      <c r="S189" t="s">
        <v>18155</v>
      </c>
      <c r="U189" t="s">
        <v>18156</v>
      </c>
      <c r="V189" t="s">
        <v>779</v>
      </c>
      <c r="W189" t="s">
        <v>780</v>
      </c>
      <c r="X189" t="s">
        <v>15861</v>
      </c>
      <c r="Y189" t="s">
        <v>787</v>
      </c>
      <c r="Z189" t="s">
        <v>1258</v>
      </c>
      <c r="AA189" t="s">
        <v>19535</v>
      </c>
      <c r="AE189" t="s">
        <v>18157</v>
      </c>
      <c r="AF189" t="s">
        <v>786</v>
      </c>
      <c r="AG189">
        <v>5</v>
      </c>
      <c r="AH189">
        <v>194.19</v>
      </c>
      <c r="AI189">
        <v>1</v>
      </c>
      <c r="AJ189">
        <v>142807</v>
      </c>
      <c r="AK189" t="s">
        <v>781</v>
      </c>
      <c r="AL189">
        <v>1113</v>
      </c>
      <c r="AM189" t="s">
        <v>800</v>
      </c>
      <c r="AN189">
        <v>6.99</v>
      </c>
      <c r="AO189" s="72">
        <v>6.99</v>
      </c>
      <c r="AP189" t="s">
        <v>801</v>
      </c>
      <c r="AQ189" t="s">
        <v>802</v>
      </c>
      <c r="AV189" t="s">
        <v>15125</v>
      </c>
      <c r="AW189">
        <v>0</v>
      </c>
      <c r="AX189" t="s">
        <v>18158</v>
      </c>
      <c r="AY189" t="s">
        <v>18159</v>
      </c>
      <c r="AZ189" t="s">
        <v>18160</v>
      </c>
      <c r="BC189" t="s">
        <v>19536</v>
      </c>
      <c r="BD189" t="s">
        <v>114</v>
      </c>
      <c r="BF189" t="s">
        <v>115</v>
      </c>
      <c r="BG189" t="s">
        <v>116</v>
      </c>
      <c r="BM189" t="s">
        <v>117</v>
      </c>
      <c r="BN189">
        <v>499120</v>
      </c>
      <c r="BO189">
        <v>3436071578</v>
      </c>
      <c r="BP189">
        <v>3436071578</v>
      </c>
      <c r="BQ189">
        <v>407843</v>
      </c>
      <c r="BR189">
        <v>7833</v>
      </c>
      <c r="BX189" t="s">
        <v>18161</v>
      </c>
      <c r="CA189" t="s">
        <v>18162</v>
      </c>
      <c r="CB189" t="s">
        <v>18163</v>
      </c>
      <c r="CD189">
        <v>1</v>
      </c>
      <c r="CF189" t="s">
        <v>118</v>
      </c>
      <c r="CG189">
        <v>0</v>
      </c>
      <c r="CH189" t="s">
        <v>119</v>
      </c>
      <c r="CI189" t="s">
        <v>119</v>
      </c>
      <c r="CJ189" t="s">
        <v>120</v>
      </c>
      <c r="CL189" s="34" t="s">
        <v>19537</v>
      </c>
      <c r="CM189" t="s">
        <v>121</v>
      </c>
      <c r="CN189" s="34" t="s">
        <v>19537</v>
      </c>
      <c r="CP189" t="s">
        <v>1258</v>
      </c>
      <c r="CR189">
        <f t="shared" si="23"/>
        <v>24</v>
      </c>
    </row>
    <row r="190" spans="1:96" customFormat="1" hidden="1">
      <c r="A190" t="s">
        <v>111</v>
      </c>
      <c r="B190" t="s">
        <v>18164</v>
      </c>
      <c r="C190">
        <v>514735</v>
      </c>
      <c r="D190" s="1">
        <v>45589</v>
      </c>
      <c r="E190" t="s">
        <v>20387</v>
      </c>
      <c r="F190" t="s">
        <v>18165</v>
      </c>
      <c r="G190" t="s">
        <v>4572</v>
      </c>
      <c r="H190">
        <v>10412561670</v>
      </c>
      <c r="I190" t="s">
        <v>18166</v>
      </c>
      <c r="J190">
        <v>5531999704557</v>
      </c>
      <c r="K190" t="s">
        <v>8</v>
      </c>
      <c r="L190" t="s">
        <v>18167</v>
      </c>
      <c r="M190">
        <v>5172607536663</v>
      </c>
      <c r="N190" t="s">
        <v>112</v>
      </c>
      <c r="O190" t="s">
        <v>18168</v>
      </c>
      <c r="P190" t="s">
        <v>18169</v>
      </c>
      <c r="Q190" t="s">
        <v>18170</v>
      </c>
      <c r="R190" t="s">
        <v>18171</v>
      </c>
      <c r="S190" t="s">
        <v>18172</v>
      </c>
      <c r="U190" t="s">
        <v>18173</v>
      </c>
      <c r="V190" t="s">
        <v>779</v>
      </c>
      <c r="W190" t="s">
        <v>780</v>
      </c>
      <c r="X190" t="s">
        <v>16128</v>
      </c>
      <c r="Y190" t="s">
        <v>1312</v>
      </c>
      <c r="Z190" t="s">
        <v>1258</v>
      </c>
      <c r="AA190" t="s">
        <v>19538</v>
      </c>
      <c r="AB190" t="s">
        <v>844</v>
      </c>
      <c r="AC190" t="s">
        <v>774</v>
      </c>
      <c r="AD190" t="s">
        <v>1338</v>
      </c>
      <c r="AF190" t="s">
        <v>125</v>
      </c>
      <c r="AG190">
        <v>1</v>
      </c>
      <c r="AH190">
        <v>99.58</v>
      </c>
      <c r="AI190">
        <v>9</v>
      </c>
      <c r="AJ190">
        <v>1110</v>
      </c>
      <c r="AK190" t="s">
        <v>788</v>
      </c>
      <c r="AL190">
        <v>1112</v>
      </c>
      <c r="AM190" t="s">
        <v>1252</v>
      </c>
      <c r="AN190">
        <v>21.9</v>
      </c>
      <c r="AO190" s="72">
        <v>7.66</v>
      </c>
      <c r="AP190" t="s">
        <v>18174</v>
      </c>
      <c r="AQ190" t="s">
        <v>1254</v>
      </c>
      <c r="AV190" t="s">
        <v>18175</v>
      </c>
      <c r="AW190">
        <v>0</v>
      </c>
      <c r="AX190" t="s">
        <v>17645</v>
      </c>
      <c r="AY190" t="s">
        <v>17647</v>
      </c>
      <c r="AZ190" t="s">
        <v>15119</v>
      </c>
      <c r="BC190" t="s">
        <v>19539</v>
      </c>
      <c r="BD190" t="s">
        <v>114</v>
      </c>
      <c r="BF190" t="s">
        <v>115</v>
      </c>
      <c r="BG190" t="s">
        <v>116</v>
      </c>
      <c r="BM190" t="s">
        <v>117</v>
      </c>
      <c r="BN190">
        <v>679034</v>
      </c>
      <c r="BO190">
        <v>3435928097</v>
      </c>
      <c r="BP190">
        <v>3435928097</v>
      </c>
      <c r="BQ190">
        <v>516292</v>
      </c>
      <c r="BR190">
        <v>9644</v>
      </c>
      <c r="BX190" t="s">
        <v>18176</v>
      </c>
      <c r="CA190" t="s">
        <v>18177</v>
      </c>
      <c r="CB190" t="s">
        <v>18178</v>
      </c>
      <c r="CD190">
        <v>1</v>
      </c>
      <c r="CF190" t="s">
        <v>118</v>
      </c>
      <c r="CG190">
        <v>0</v>
      </c>
      <c r="CH190" t="s">
        <v>119</v>
      </c>
      <c r="CI190" t="s">
        <v>119</v>
      </c>
      <c r="CJ190" t="s">
        <v>120</v>
      </c>
      <c r="CL190" s="34" t="s">
        <v>19540</v>
      </c>
      <c r="CM190" t="s">
        <v>121</v>
      </c>
      <c r="CN190" s="34" t="s">
        <v>19540</v>
      </c>
      <c r="CP190" t="s">
        <v>1258</v>
      </c>
      <c r="CR190">
        <f t="shared" si="23"/>
        <v>24</v>
      </c>
    </row>
    <row r="191" spans="1:96" customFormat="1" hidden="1">
      <c r="A191" t="s">
        <v>111</v>
      </c>
      <c r="B191" t="s">
        <v>18164</v>
      </c>
      <c r="C191">
        <v>514735</v>
      </c>
      <c r="D191" s="1">
        <v>45589</v>
      </c>
      <c r="E191" t="s">
        <v>20387</v>
      </c>
      <c r="F191" t="s">
        <v>18165</v>
      </c>
      <c r="G191" t="s">
        <v>4572</v>
      </c>
      <c r="H191">
        <v>10412561670</v>
      </c>
      <c r="I191" t="s">
        <v>18166</v>
      </c>
      <c r="J191">
        <v>5531999704557</v>
      </c>
      <c r="K191" t="s">
        <v>8</v>
      </c>
      <c r="L191" t="s">
        <v>18167</v>
      </c>
      <c r="M191">
        <v>5172607536663</v>
      </c>
      <c r="N191" t="s">
        <v>112</v>
      </c>
      <c r="O191" t="s">
        <v>18168</v>
      </c>
      <c r="P191" t="s">
        <v>18169</v>
      </c>
      <c r="Q191" t="s">
        <v>18170</v>
      </c>
      <c r="R191" t="s">
        <v>18171</v>
      </c>
      <c r="S191" t="s">
        <v>18172</v>
      </c>
      <c r="U191" t="s">
        <v>18173</v>
      </c>
      <c r="V191" t="s">
        <v>779</v>
      </c>
      <c r="W191" t="s">
        <v>780</v>
      </c>
      <c r="X191" t="s">
        <v>16128</v>
      </c>
      <c r="Y191" t="s">
        <v>1312</v>
      </c>
      <c r="Z191" t="s">
        <v>1258</v>
      </c>
      <c r="AA191" t="s">
        <v>19538</v>
      </c>
      <c r="AB191" t="s">
        <v>844</v>
      </c>
      <c r="AC191" t="s">
        <v>774</v>
      </c>
      <c r="AD191" t="s">
        <v>1338</v>
      </c>
      <c r="AF191" t="s">
        <v>125</v>
      </c>
      <c r="AG191">
        <v>1</v>
      </c>
      <c r="AH191">
        <v>99.58</v>
      </c>
      <c r="AI191">
        <v>4</v>
      </c>
      <c r="AJ191">
        <v>1111</v>
      </c>
      <c r="AK191" t="s">
        <v>788</v>
      </c>
      <c r="AL191">
        <v>1110</v>
      </c>
      <c r="AM191" t="s">
        <v>1256</v>
      </c>
      <c r="AN191">
        <v>21.9</v>
      </c>
      <c r="AO191" s="72">
        <v>7.66</v>
      </c>
      <c r="AP191" t="s">
        <v>16343</v>
      </c>
      <c r="AQ191" t="s">
        <v>1257</v>
      </c>
      <c r="AV191" t="s">
        <v>18179</v>
      </c>
      <c r="AW191">
        <v>0</v>
      </c>
      <c r="AX191" t="s">
        <v>17645</v>
      </c>
      <c r="AY191" t="s">
        <v>17647</v>
      </c>
      <c r="AZ191" t="s">
        <v>15119</v>
      </c>
      <c r="BC191" t="s">
        <v>19539</v>
      </c>
      <c r="BD191" t="s">
        <v>114</v>
      </c>
      <c r="BF191" t="s">
        <v>115</v>
      </c>
      <c r="BG191" t="s">
        <v>116</v>
      </c>
      <c r="BM191" t="s">
        <v>117</v>
      </c>
      <c r="BN191">
        <v>679034</v>
      </c>
      <c r="BO191">
        <v>3435928097</v>
      </c>
      <c r="BP191">
        <v>3435928097</v>
      </c>
      <c r="BQ191">
        <v>516292</v>
      </c>
      <c r="BR191">
        <v>9644</v>
      </c>
      <c r="BX191" t="s">
        <v>18176</v>
      </c>
      <c r="CA191" t="s">
        <v>18177</v>
      </c>
      <c r="CB191" t="s">
        <v>18178</v>
      </c>
      <c r="CD191">
        <v>1</v>
      </c>
      <c r="CF191" t="s">
        <v>118</v>
      </c>
      <c r="CG191">
        <v>0</v>
      </c>
      <c r="CH191" t="s">
        <v>119</v>
      </c>
      <c r="CI191" t="s">
        <v>119</v>
      </c>
      <c r="CJ191" t="s">
        <v>120</v>
      </c>
      <c r="CL191" s="34" t="s">
        <v>19540</v>
      </c>
      <c r="CM191" t="s">
        <v>121</v>
      </c>
      <c r="CN191" s="34" t="s">
        <v>19540</v>
      </c>
      <c r="CP191" t="s">
        <v>1258</v>
      </c>
      <c r="CR191">
        <f t="shared" si="23"/>
        <v>24</v>
      </c>
    </row>
    <row r="192" spans="1:96" customFormat="1" hidden="1">
      <c r="A192" t="s">
        <v>111</v>
      </c>
      <c r="B192" t="s">
        <v>18180</v>
      </c>
      <c r="C192">
        <v>514733</v>
      </c>
      <c r="D192" s="1">
        <v>45589</v>
      </c>
      <c r="E192" t="s">
        <v>20388</v>
      </c>
      <c r="F192" t="s">
        <v>4071</v>
      </c>
      <c r="G192" t="s">
        <v>18181</v>
      </c>
      <c r="H192">
        <v>80424562120</v>
      </c>
      <c r="I192" t="s">
        <v>18182</v>
      </c>
      <c r="J192">
        <v>5562991321345</v>
      </c>
      <c r="K192" t="s">
        <v>7</v>
      </c>
      <c r="L192" t="s">
        <v>18183</v>
      </c>
      <c r="M192">
        <v>5189446076676</v>
      </c>
      <c r="N192" t="s">
        <v>112</v>
      </c>
      <c r="O192" t="s">
        <v>18184</v>
      </c>
      <c r="P192" t="s">
        <v>18185</v>
      </c>
      <c r="Q192">
        <v>8</v>
      </c>
      <c r="R192">
        <v>8</v>
      </c>
      <c r="S192" t="s">
        <v>18186</v>
      </c>
      <c r="U192" t="s">
        <v>18187</v>
      </c>
      <c r="V192" t="s">
        <v>779</v>
      </c>
      <c r="W192" t="s">
        <v>780</v>
      </c>
      <c r="X192" t="s">
        <v>16128</v>
      </c>
      <c r="Y192" t="s">
        <v>1312</v>
      </c>
      <c r="Z192" t="s">
        <v>1258</v>
      </c>
      <c r="AA192" t="s">
        <v>19541</v>
      </c>
      <c r="AB192" t="s">
        <v>18188</v>
      </c>
      <c r="AC192" t="s">
        <v>18189</v>
      </c>
      <c r="AD192" s="34" t="s">
        <v>18190</v>
      </c>
      <c r="AF192" t="s">
        <v>113</v>
      </c>
      <c r="AG192">
        <v>1</v>
      </c>
      <c r="AH192">
        <v>55.79</v>
      </c>
      <c r="AI192">
        <v>2</v>
      </c>
      <c r="AJ192">
        <v>1110</v>
      </c>
      <c r="AK192" t="s">
        <v>788</v>
      </c>
      <c r="AL192">
        <v>1112</v>
      </c>
      <c r="AM192" t="s">
        <v>1252</v>
      </c>
      <c r="AN192">
        <v>21.9</v>
      </c>
      <c r="AO192" s="72">
        <v>6.89</v>
      </c>
      <c r="AP192" t="s">
        <v>15881</v>
      </c>
      <c r="AQ192" t="s">
        <v>1254</v>
      </c>
      <c r="AV192" t="s">
        <v>18192</v>
      </c>
      <c r="AW192" t="s">
        <v>18192</v>
      </c>
      <c r="AX192" t="s">
        <v>18191</v>
      </c>
      <c r="AY192" t="s">
        <v>18193</v>
      </c>
      <c r="AZ192" t="s">
        <v>15204</v>
      </c>
      <c r="BC192" t="s">
        <v>19542</v>
      </c>
      <c r="BD192" t="s">
        <v>114</v>
      </c>
      <c r="BF192" t="s">
        <v>115</v>
      </c>
      <c r="BG192" t="s">
        <v>116</v>
      </c>
      <c r="BM192" t="s">
        <v>117</v>
      </c>
      <c r="BO192">
        <v>3435913772</v>
      </c>
      <c r="BX192" t="s">
        <v>18194</v>
      </c>
      <c r="CA192" t="s">
        <v>18195</v>
      </c>
      <c r="CB192" t="s">
        <v>18196</v>
      </c>
      <c r="CD192">
        <v>1</v>
      </c>
      <c r="CF192" t="s">
        <v>118</v>
      </c>
      <c r="CG192">
        <v>0</v>
      </c>
      <c r="CH192" t="s">
        <v>119</v>
      </c>
      <c r="CI192" t="s">
        <v>119</v>
      </c>
      <c r="CJ192" t="s">
        <v>120</v>
      </c>
      <c r="CL192" s="34" t="s">
        <v>19543</v>
      </c>
      <c r="CM192" t="s">
        <v>121</v>
      </c>
      <c r="CN192" s="34" t="s">
        <v>19543</v>
      </c>
      <c r="CP192" t="s">
        <v>1258</v>
      </c>
      <c r="CR192">
        <f t="shared" si="23"/>
        <v>24</v>
      </c>
    </row>
    <row r="193" spans="1:108" hidden="1">
      <c r="A193" t="s">
        <v>111</v>
      </c>
      <c r="B193" t="s">
        <v>18180</v>
      </c>
      <c r="C193">
        <v>514733</v>
      </c>
      <c r="D193" s="1">
        <v>45589</v>
      </c>
      <c r="E193" t="s">
        <v>20388</v>
      </c>
      <c r="F193" t="s">
        <v>4071</v>
      </c>
      <c r="G193" t="s">
        <v>18181</v>
      </c>
      <c r="H193">
        <v>80424562120</v>
      </c>
      <c r="I193" t="s">
        <v>18182</v>
      </c>
      <c r="J193">
        <v>5562991321345</v>
      </c>
      <c r="K193" t="s">
        <v>7</v>
      </c>
      <c r="L193" t="s">
        <v>18183</v>
      </c>
      <c r="M193">
        <v>5189446076676</v>
      </c>
      <c r="N193" t="s">
        <v>112</v>
      </c>
      <c r="O193" t="s">
        <v>18184</v>
      </c>
      <c r="P193" t="s">
        <v>18185</v>
      </c>
      <c r="Q193">
        <v>8</v>
      </c>
      <c r="R193">
        <v>8</v>
      </c>
      <c r="S193" t="s">
        <v>18186</v>
      </c>
      <c r="U193" t="s">
        <v>18187</v>
      </c>
      <c r="V193" t="s">
        <v>779</v>
      </c>
      <c r="W193" t="s">
        <v>780</v>
      </c>
      <c r="X193" t="s">
        <v>16128</v>
      </c>
      <c r="Y193" t="s">
        <v>1312</v>
      </c>
      <c r="Z193" t="s">
        <v>1258</v>
      </c>
      <c r="AA193" t="s">
        <v>19541</v>
      </c>
      <c r="AB193" t="s">
        <v>18188</v>
      </c>
      <c r="AC193" t="s">
        <v>18189</v>
      </c>
      <c r="AD193" s="34" t="s">
        <v>18190</v>
      </c>
      <c r="AF193" t="s">
        <v>113</v>
      </c>
      <c r="AG193">
        <v>1</v>
      </c>
      <c r="AH193">
        <v>55.79</v>
      </c>
      <c r="AI193">
        <v>2</v>
      </c>
      <c r="AJ193">
        <v>142807</v>
      </c>
      <c r="AK193" t="s">
        <v>781</v>
      </c>
      <c r="AL193">
        <v>1113</v>
      </c>
      <c r="AM193" t="s">
        <v>800</v>
      </c>
      <c r="AN193">
        <v>6.99</v>
      </c>
      <c r="AO193" s="72">
        <v>6.29</v>
      </c>
      <c r="AP193" t="s">
        <v>18197</v>
      </c>
      <c r="AQ193" t="s">
        <v>802</v>
      </c>
      <c r="AV193" t="s">
        <v>18198</v>
      </c>
      <c r="AW193" t="s">
        <v>18198</v>
      </c>
      <c r="AX193" t="s">
        <v>18191</v>
      </c>
      <c r="AY193" t="s">
        <v>18193</v>
      </c>
      <c r="AZ193" t="s">
        <v>15204</v>
      </c>
      <c r="BC193" t="s">
        <v>19542</v>
      </c>
      <c r="BD193" t="s">
        <v>114</v>
      </c>
      <c r="BF193" t="s">
        <v>115</v>
      </c>
      <c r="BG193" t="s">
        <v>116</v>
      </c>
      <c r="BM193" t="s">
        <v>117</v>
      </c>
      <c r="BO193">
        <v>3435913772</v>
      </c>
      <c r="BX193" t="s">
        <v>18194</v>
      </c>
      <c r="CA193" t="s">
        <v>18195</v>
      </c>
      <c r="CB193" t="s">
        <v>18196</v>
      </c>
      <c r="CD193">
        <v>1</v>
      </c>
      <c r="CF193" t="s">
        <v>118</v>
      </c>
      <c r="CG193">
        <v>0</v>
      </c>
      <c r="CH193" t="s">
        <v>119</v>
      </c>
      <c r="CI193" t="s">
        <v>119</v>
      </c>
      <c r="CJ193" t="s">
        <v>120</v>
      </c>
      <c r="CL193" s="34" t="s">
        <v>19543</v>
      </c>
      <c r="CM193" t="s">
        <v>121</v>
      </c>
      <c r="CN193" s="34" t="s">
        <v>19543</v>
      </c>
      <c r="CP193" t="s">
        <v>1258</v>
      </c>
      <c r="CR193">
        <f t="shared" si="23"/>
        <v>24</v>
      </c>
      <c r="CS193"/>
      <c r="CT193"/>
      <c r="CU193"/>
      <c r="CV193"/>
      <c r="CW193"/>
      <c r="CX193"/>
      <c r="CY193"/>
      <c r="CZ193"/>
      <c r="DA193"/>
      <c r="DB193"/>
      <c r="DC193"/>
      <c r="DD193"/>
    </row>
    <row r="194" spans="1:108" hidden="1">
      <c r="A194" t="s">
        <v>111</v>
      </c>
      <c r="B194" t="s">
        <v>18180</v>
      </c>
      <c r="C194">
        <v>514733</v>
      </c>
      <c r="D194" s="1">
        <v>45589</v>
      </c>
      <c r="E194" t="s">
        <v>20388</v>
      </c>
      <c r="F194" t="s">
        <v>4071</v>
      </c>
      <c r="G194" t="s">
        <v>18181</v>
      </c>
      <c r="H194">
        <v>80424562120</v>
      </c>
      <c r="I194" t="s">
        <v>18182</v>
      </c>
      <c r="J194">
        <v>5562991321345</v>
      </c>
      <c r="K194" t="s">
        <v>7</v>
      </c>
      <c r="L194" t="s">
        <v>18183</v>
      </c>
      <c r="M194">
        <v>5189446076676</v>
      </c>
      <c r="N194" t="s">
        <v>112</v>
      </c>
      <c r="O194" t="s">
        <v>18184</v>
      </c>
      <c r="P194" t="s">
        <v>18185</v>
      </c>
      <c r="Q194">
        <v>8</v>
      </c>
      <c r="R194">
        <v>8</v>
      </c>
      <c r="S194" t="s">
        <v>18186</v>
      </c>
      <c r="U194" t="s">
        <v>18187</v>
      </c>
      <c r="V194" t="s">
        <v>779</v>
      </c>
      <c r="W194" t="s">
        <v>780</v>
      </c>
      <c r="X194" t="s">
        <v>16128</v>
      </c>
      <c r="Y194" t="s">
        <v>1312</v>
      </c>
      <c r="Z194" t="s">
        <v>1258</v>
      </c>
      <c r="AA194" t="s">
        <v>19541</v>
      </c>
      <c r="AB194" t="s">
        <v>18188</v>
      </c>
      <c r="AC194" t="s">
        <v>18189</v>
      </c>
      <c r="AD194" s="34" t="s">
        <v>18190</v>
      </c>
      <c r="AF194" t="s">
        <v>113</v>
      </c>
      <c r="AG194">
        <v>1</v>
      </c>
      <c r="AH194">
        <v>55.79</v>
      </c>
      <c r="AI194">
        <v>1</v>
      </c>
      <c r="AJ194">
        <v>1111</v>
      </c>
      <c r="AK194" t="s">
        <v>788</v>
      </c>
      <c r="AL194">
        <v>1110</v>
      </c>
      <c r="AM194" t="s">
        <v>1256</v>
      </c>
      <c r="AN194">
        <v>21.9</v>
      </c>
      <c r="AO194" s="72">
        <v>6.89</v>
      </c>
      <c r="AP194" t="s">
        <v>3919</v>
      </c>
      <c r="AQ194" t="s">
        <v>1257</v>
      </c>
      <c r="AV194" t="s">
        <v>18199</v>
      </c>
      <c r="AW194" t="s">
        <v>18199</v>
      </c>
      <c r="AX194" t="s">
        <v>18191</v>
      </c>
      <c r="AY194" t="s">
        <v>18193</v>
      </c>
      <c r="AZ194" t="s">
        <v>15204</v>
      </c>
      <c r="BC194" t="s">
        <v>19542</v>
      </c>
      <c r="BD194" t="s">
        <v>114</v>
      </c>
      <c r="BF194" t="s">
        <v>115</v>
      </c>
      <c r="BG194" t="s">
        <v>116</v>
      </c>
      <c r="BM194" t="s">
        <v>117</v>
      </c>
      <c r="BO194">
        <v>3435913772</v>
      </c>
      <c r="BX194" t="s">
        <v>18194</v>
      </c>
      <c r="CA194" t="s">
        <v>18195</v>
      </c>
      <c r="CB194" t="s">
        <v>18196</v>
      </c>
      <c r="CD194">
        <v>1</v>
      </c>
      <c r="CF194" t="s">
        <v>118</v>
      </c>
      <c r="CG194">
        <v>0</v>
      </c>
      <c r="CH194" t="s">
        <v>119</v>
      </c>
      <c r="CI194" t="s">
        <v>119</v>
      </c>
      <c r="CJ194" t="s">
        <v>120</v>
      </c>
      <c r="CL194" s="34" t="s">
        <v>19543</v>
      </c>
      <c r="CM194" t="s">
        <v>121</v>
      </c>
      <c r="CN194" s="34" t="s">
        <v>19543</v>
      </c>
      <c r="CP194" t="s">
        <v>1258</v>
      </c>
      <c r="CR194">
        <f t="shared" si="23"/>
        <v>24</v>
      </c>
      <c r="CS194"/>
      <c r="CT194"/>
      <c r="CU194"/>
      <c r="CV194"/>
      <c r="CW194"/>
      <c r="CX194"/>
      <c r="CY194"/>
      <c r="CZ194"/>
      <c r="DA194"/>
      <c r="DB194"/>
      <c r="DC194"/>
      <c r="DD194"/>
    </row>
    <row r="195" spans="1:108" hidden="1">
      <c r="A195" t="s">
        <v>111</v>
      </c>
      <c r="B195" t="s">
        <v>18180</v>
      </c>
      <c r="C195">
        <v>514733</v>
      </c>
      <c r="D195" s="1">
        <v>45589</v>
      </c>
      <c r="E195" t="s">
        <v>20388</v>
      </c>
      <c r="F195" t="s">
        <v>4071</v>
      </c>
      <c r="G195" t="s">
        <v>18181</v>
      </c>
      <c r="H195">
        <v>80424562120</v>
      </c>
      <c r="I195" t="s">
        <v>18182</v>
      </c>
      <c r="J195">
        <v>5562991321345</v>
      </c>
      <c r="K195" t="s">
        <v>7</v>
      </c>
      <c r="L195" t="s">
        <v>18183</v>
      </c>
      <c r="M195">
        <v>5189446076676</v>
      </c>
      <c r="N195" t="s">
        <v>112</v>
      </c>
      <c r="O195" t="s">
        <v>18184</v>
      </c>
      <c r="P195" t="s">
        <v>18185</v>
      </c>
      <c r="Q195">
        <v>8</v>
      </c>
      <c r="R195">
        <v>8</v>
      </c>
      <c r="S195" t="s">
        <v>18186</v>
      </c>
      <c r="U195" t="s">
        <v>18187</v>
      </c>
      <c r="V195" t="s">
        <v>779</v>
      </c>
      <c r="W195" t="s">
        <v>780</v>
      </c>
      <c r="X195" t="s">
        <v>16128</v>
      </c>
      <c r="Y195" t="s">
        <v>1312</v>
      </c>
      <c r="Z195" t="s">
        <v>1258</v>
      </c>
      <c r="AA195" t="s">
        <v>19541</v>
      </c>
      <c r="AB195" t="s">
        <v>18188</v>
      </c>
      <c r="AC195" t="s">
        <v>18189</v>
      </c>
      <c r="AD195" s="34" t="s">
        <v>18190</v>
      </c>
      <c r="AF195" t="s">
        <v>113</v>
      </c>
      <c r="AG195">
        <v>1</v>
      </c>
      <c r="AH195">
        <v>55.79</v>
      </c>
      <c r="AI195">
        <v>1</v>
      </c>
      <c r="AJ195">
        <v>1006</v>
      </c>
      <c r="AK195" t="s">
        <v>788</v>
      </c>
      <c r="AL195">
        <v>1111</v>
      </c>
      <c r="AM195" t="s">
        <v>789</v>
      </c>
      <c r="AN195">
        <v>21.9</v>
      </c>
      <c r="AO195" s="72">
        <v>6.89</v>
      </c>
      <c r="AP195" t="s">
        <v>3919</v>
      </c>
      <c r="AQ195" t="s">
        <v>790</v>
      </c>
      <c r="AV195" t="s">
        <v>18199</v>
      </c>
      <c r="AW195" t="s">
        <v>18199</v>
      </c>
      <c r="AX195" t="s">
        <v>18191</v>
      </c>
      <c r="AY195" t="s">
        <v>18193</v>
      </c>
      <c r="AZ195" t="s">
        <v>15204</v>
      </c>
      <c r="BC195" t="s">
        <v>19542</v>
      </c>
      <c r="BD195" t="s">
        <v>114</v>
      </c>
      <c r="BF195" t="s">
        <v>115</v>
      </c>
      <c r="BG195" t="s">
        <v>116</v>
      </c>
      <c r="BM195" t="s">
        <v>117</v>
      </c>
      <c r="BO195">
        <v>3435913772</v>
      </c>
      <c r="BX195" t="s">
        <v>18194</v>
      </c>
      <c r="CA195" t="s">
        <v>18195</v>
      </c>
      <c r="CB195" t="s">
        <v>18196</v>
      </c>
      <c r="CD195">
        <v>1</v>
      </c>
      <c r="CF195" t="s">
        <v>118</v>
      </c>
      <c r="CG195">
        <v>0</v>
      </c>
      <c r="CH195" t="s">
        <v>119</v>
      </c>
      <c r="CI195" t="s">
        <v>119</v>
      </c>
      <c r="CJ195" t="s">
        <v>120</v>
      </c>
      <c r="CL195" s="34" t="s">
        <v>19543</v>
      </c>
      <c r="CM195" t="s">
        <v>121</v>
      </c>
      <c r="CN195" s="34" t="s">
        <v>19543</v>
      </c>
      <c r="CP195" t="s">
        <v>1258</v>
      </c>
      <c r="CR195">
        <f t="shared" ref="CR195:CR258" si="24">DAY(D195)</f>
        <v>24</v>
      </c>
      <c r="CS195"/>
      <c r="CT195"/>
      <c r="CU195"/>
      <c r="CV195"/>
      <c r="CW195"/>
      <c r="CX195"/>
      <c r="CY195"/>
      <c r="CZ195"/>
      <c r="DA195"/>
      <c r="DB195"/>
      <c r="DC195"/>
      <c r="DD195"/>
    </row>
    <row r="196" spans="1:108" hidden="1">
      <c r="A196" t="s">
        <v>111</v>
      </c>
      <c r="B196" t="s">
        <v>18200</v>
      </c>
      <c r="C196">
        <v>514731</v>
      </c>
      <c r="D196" s="1">
        <v>45589</v>
      </c>
      <c r="E196" t="s">
        <v>20389</v>
      </c>
      <c r="F196" t="s">
        <v>1459</v>
      </c>
      <c r="G196" t="s">
        <v>13815</v>
      </c>
      <c r="H196">
        <v>65609395291</v>
      </c>
      <c r="I196" t="s">
        <v>18201</v>
      </c>
      <c r="J196">
        <v>5582994309797</v>
      </c>
      <c r="K196" t="s">
        <v>4937</v>
      </c>
      <c r="L196" t="s">
        <v>5271</v>
      </c>
      <c r="M196">
        <v>5189458168833</v>
      </c>
      <c r="N196" t="s">
        <v>112</v>
      </c>
      <c r="O196" t="s">
        <v>18202</v>
      </c>
      <c r="P196" t="s">
        <v>18203</v>
      </c>
      <c r="Q196">
        <v>58</v>
      </c>
      <c r="R196" t="s">
        <v>18204</v>
      </c>
      <c r="S196" t="s">
        <v>124</v>
      </c>
      <c r="U196" t="s">
        <v>18205</v>
      </c>
      <c r="V196" t="s">
        <v>122</v>
      </c>
      <c r="W196" t="s">
        <v>772</v>
      </c>
      <c r="X196" t="s">
        <v>16562</v>
      </c>
      <c r="Y196" t="s">
        <v>2544</v>
      </c>
      <c r="Z196" t="s">
        <v>1258</v>
      </c>
      <c r="AA196" t="s">
        <v>18908</v>
      </c>
      <c r="AF196" t="s">
        <v>786</v>
      </c>
      <c r="AG196">
        <v>2</v>
      </c>
      <c r="AH196">
        <v>100.56</v>
      </c>
      <c r="AI196">
        <v>1</v>
      </c>
      <c r="AJ196">
        <v>61030</v>
      </c>
      <c r="AK196" t="s">
        <v>1598</v>
      </c>
      <c r="AL196">
        <v>61030</v>
      </c>
      <c r="AM196" t="s">
        <v>2980</v>
      </c>
      <c r="AN196">
        <v>99.9</v>
      </c>
      <c r="AO196" s="72">
        <v>34.96</v>
      </c>
      <c r="AP196" t="s">
        <v>15116</v>
      </c>
      <c r="AQ196" t="s">
        <v>2981</v>
      </c>
      <c r="AV196" t="s">
        <v>3372</v>
      </c>
      <c r="AW196">
        <v>0</v>
      </c>
      <c r="AX196" t="s">
        <v>18206</v>
      </c>
      <c r="AY196" t="s">
        <v>18207</v>
      </c>
      <c r="AZ196" t="s">
        <v>15119</v>
      </c>
      <c r="BC196" s="34" t="s">
        <v>18909</v>
      </c>
      <c r="BD196" t="s">
        <v>114</v>
      </c>
      <c r="BF196" t="s">
        <v>115</v>
      </c>
      <c r="BG196" t="s">
        <v>116</v>
      </c>
      <c r="BM196" t="s">
        <v>117</v>
      </c>
      <c r="BN196">
        <v>490234</v>
      </c>
      <c r="BO196">
        <v>3435637641</v>
      </c>
      <c r="BP196">
        <v>3435637641</v>
      </c>
      <c r="BQ196">
        <v>498442</v>
      </c>
      <c r="BR196">
        <v>4777</v>
      </c>
      <c r="BX196" t="s">
        <v>18208</v>
      </c>
      <c r="CA196" t="s">
        <v>18209</v>
      </c>
      <c r="CB196" t="s">
        <v>18210</v>
      </c>
      <c r="CD196">
        <v>1</v>
      </c>
      <c r="CF196" t="s">
        <v>118</v>
      </c>
      <c r="CG196">
        <v>0</v>
      </c>
      <c r="CH196" t="s">
        <v>119</v>
      </c>
      <c r="CI196" t="s">
        <v>119</v>
      </c>
      <c r="CJ196" t="s">
        <v>120</v>
      </c>
      <c r="CL196" s="34" t="s">
        <v>18910</v>
      </c>
      <c r="CM196" t="s">
        <v>121</v>
      </c>
      <c r="CN196" s="34" t="s">
        <v>18910</v>
      </c>
      <c r="CP196" t="s">
        <v>1258</v>
      </c>
      <c r="CR196">
        <f t="shared" si="24"/>
        <v>24</v>
      </c>
      <c r="CS196"/>
      <c r="CT196"/>
      <c r="CU196"/>
      <c r="CV196"/>
      <c r="CW196"/>
      <c r="CX196"/>
      <c r="CY196"/>
      <c r="CZ196"/>
      <c r="DA196"/>
      <c r="DB196"/>
      <c r="DC196"/>
      <c r="DD196"/>
    </row>
    <row r="197" spans="1:108" hidden="1">
      <c r="A197" t="s">
        <v>111</v>
      </c>
      <c r="B197" t="s">
        <v>18200</v>
      </c>
      <c r="C197">
        <v>514731</v>
      </c>
      <c r="D197" s="1">
        <v>45589</v>
      </c>
      <c r="E197" t="s">
        <v>20389</v>
      </c>
      <c r="F197" t="s">
        <v>1459</v>
      </c>
      <c r="G197" t="s">
        <v>13815</v>
      </c>
      <c r="H197">
        <v>65609395291</v>
      </c>
      <c r="I197" t="s">
        <v>18201</v>
      </c>
      <c r="J197">
        <v>5582994309797</v>
      </c>
      <c r="K197" t="s">
        <v>4937</v>
      </c>
      <c r="L197" t="s">
        <v>5271</v>
      </c>
      <c r="M197">
        <v>5189458168833</v>
      </c>
      <c r="N197" t="s">
        <v>112</v>
      </c>
      <c r="O197" t="s">
        <v>18202</v>
      </c>
      <c r="P197" t="s">
        <v>18203</v>
      </c>
      <c r="Q197">
        <v>58</v>
      </c>
      <c r="R197" t="s">
        <v>18204</v>
      </c>
      <c r="S197" t="s">
        <v>124</v>
      </c>
      <c r="U197" t="s">
        <v>18205</v>
      </c>
      <c r="V197" t="s">
        <v>122</v>
      </c>
      <c r="W197" t="s">
        <v>772</v>
      </c>
      <c r="X197" t="s">
        <v>16562</v>
      </c>
      <c r="Y197" t="s">
        <v>2544</v>
      </c>
      <c r="Z197" t="s">
        <v>1258</v>
      </c>
      <c r="AA197" t="s">
        <v>18908</v>
      </c>
      <c r="AF197" t="s">
        <v>786</v>
      </c>
      <c r="AG197">
        <v>2</v>
      </c>
      <c r="AH197">
        <v>100.56</v>
      </c>
      <c r="AI197">
        <v>2</v>
      </c>
      <c r="AJ197">
        <v>1110</v>
      </c>
      <c r="AK197" t="s">
        <v>788</v>
      </c>
      <c r="AL197">
        <v>1112</v>
      </c>
      <c r="AM197" t="s">
        <v>1252</v>
      </c>
      <c r="AN197">
        <v>21.9</v>
      </c>
      <c r="AO197" s="72">
        <v>7.66</v>
      </c>
      <c r="AP197" t="s">
        <v>15064</v>
      </c>
      <c r="AQ197" t="s">
        <v>1254</v>
      </c>
      <c r="AV197" t="s">
        <v>2285</v>
      </c>
      <c r="AW197">
        <v>0</v>
      </c>
      <c r="AX197" t="s">
        <v>18206</v>
      </c>
      <c r="AY197" t="s">
        <v>18207</v>
      </c>
      <c r="AZ197" t="s">
        <v>15119</v>
      </c>
      <c r="BC197" s="34" t="s">
        <v>18909</v>
      </c>
      <c r="BD197" t="s">
        <v>114</v>
      </c>
      <c r="BF197" t="s">
        <v>115</v>
      </c>
      <c r="BG197" t="s">
        <v>116</v>
      </c>
      <c r="BM197" t="s">
        <v>117</v>
      </c>
      <c r="BN197">
        <v>490234</v>
      </c>
      <c r="BO197">
        <v>3435637641</v>
      </c>
      <c r="BP197">
        <v>3435637641</v>
      </c>
      <c r="BQ197">
        <v>498442</v>
      </c>
      <c r="BR197">
        <v>4777</v>
      </c>
      <c r="BX197" t="s">
        <v>18208</v>
      </c>
      <c r="CA197" t="s">
        <v>18209</v>
      </c>
      <c r="CB197" t="s">
        <v>18210</v>
      </c>
      <c r="CD197">
        <v>1</v>
      </c>
      <c r="CF197" t="s">
        <v>118</v>
      </c>
      <c r="CG197">
        <v>0</v>
      </c>
      <c r="CH197" t="s">
        <v>119</v>
      </c>
      <c r="CI197" t="s">
        <v>119</v>
      </c>
      <c r="CJ197" t="s">
        <v>120</v>
      </c>
      <c r="CL197" s="34" t="s">
        <v>18910</v>
      </c>
      <c r="CM197" t="s">
        <v>121</v>
      </c>
      <c r="CN197" s="34" t="s">
        <v>18910</v>
      </c>
      <c r="CP197" t="s">
        <v>1258</v>
      </c>
      <c r="CR197">
        <f t="shared" si="24"/>
        <v>24</v>
      </c>
      <c r="CS197"/>
      <c r="CT197"/>
      <c r="CU197"/>
      <c r="CV197"/>
      <c r="CW197"/>
      <c r="CX197"/>
      <c r="CY197"/>
      <c r="CZ197"/>
      <c r="DA197"/>
      <c r="DB197"/>
      <c r="DC197"/>
      <c r="DD197"/>
    </row>
    <row r="198" spans="1:108" hidden="1">
      <c r="A198" t="s">
        <v>111</v>
      </c>
      <c r="B198" t="s">
        <v>18200</v>
      </c>
      <c r="C198">
        <v>514731</v>
      </c>
      <c r="D198" s="1">
        <v>45589</v>
      </c>
      <c r="E198" t="s">
        <v>20389</v>
      </c>
      <c r="F198" t="s">
        <v>1459</v>
      </c>
      <c r="G198" t="s">
        <v>13815</v>
      </c>
      <c r="H198">
        <v>65609395291</v>
      </c>
      <c r="I198" t="s">
        <v>18201</v>
      </c>
      <c r="J198">
        <v>5582994309797</v>
      </c>
      <c r="K198" t="s">
        <v>4937</v>
      </c>
      <c r="L198" t="s">
        <v>5271</v>
      </c>
      <c r="M198">
        <v>5189458168833</v>
      </c>
      <c r="N198" t="s">
        <v>112</v>
      </c>
      <c r="O198" t="s">
        <v>18202</v>
      </c>
      <c r="P198" t="s">
        <v>18203</v>
      </c>
      <c r="Q198">
        <v>58</v>
      </c>
      <c r="R198" t="s">
        <v>18204</v>
      </c>
      <c r="S198" t="s">
        <v>124</v>
      </c>
      <c r="U198" t="s">
        <v>18205</v>
      </c>
      <c r="V198" t="s">
        <v>122</v>
      </c>
      <c r="W198" t="s">
        <v>772</v>
      </c>
      <c r="X198" t="s">
        <v>16562</v>
      </c>
      <c r="Y198" t="s">
        <v>2544</v>
      </c>
      <c r="Z198" t="s">
        <v>1258</v>
      </c>
      <c r="AA198" t="s">
        <v>18908</v>
      </c>
      <c r="AF198" t="s">
        <v>786</v>
      </c>
      <c r="AG198">
        <v>2</v>
      </c>
      <c r="AH198">
        <v>100.56</v>
      </c>
      <c r="AI198">
        <v>2</v>
      </c>
      <c r="AJ198">
        <v>1006</v>
      </c>
      <c r="AK198" t="s">
        <v>788</v>
      </c>
      <c r="AL198">
        <v>1111</v>
      </c>
      <c r="AM198" t="s">
        <v>789</v>
      </c>
      <c r="AN198">
        <v>21.9</v>
      </c>
      <c r="AO198" s="72">
        <v>7.66</v>
      </c>
      <c r="AP198" t="s">
        <v>15064</v>
      </c>
      <c r="AQ198" t="s">
        <v>790</v>
      </c>
      <c r="AV198" t="s">
        <v>2285</v>
      </c>
      <c r="AW198">
        <v>0</v>
      </c>
      <c r="AX198" t="s">
        <v>18206</v>
      </c>
      <c r="AY198" t="s">
        <v>18207</v>
      </c>
      <c r="AZ198" t="s">
        <v>15119</v>
      </c>
      <c r="BC198" s="34" t="s">
        <v>18909</v>
      </c>
      <c r="BD198" t="s">
        <v>114</v>
      </c>
      <c r="BF198" t="s">
        <v>115</v>
      </c>
      <c r="BG198" t="s">
        <v>116</v>
      </c>
      <c r="BM198" t="s">
        <v>117</v>
      </c>
      <c r="BN198">
        <v>490234</v>
      </c>
      <c r="BO198">
        <v>3435637641</v>
      </c>
      <c r="BP198">
        <v>3435637641</v>
      </c>
      <c r="BQ198">
        <v>498442</v>
      </c>
      <c r="BR198">
        <v>4777</v>
      </c>
      <c r="BX198" t="s">
        <v>18208</v>
      </c>
      <c r="CA198" t="s">
        <v>18209</v>
      </c>
      <c r="CB198" t="s">
        <v>18210</v>
      </c>
      <c r="CD198">
        <v>1</v>
      </c>
      <c r="CF198" t="s">
        <v>118</v>
      </c>
      <c r="CG198">
        <v>0</v>
      </c>
      <c r="CH198" t="s">
        <v>119</v>
      </c>
      <c r="CI198" t="s">
        <v>119</v>
      </c>
      <c r="CJ198" t="s">
        <v>120</v>
      </c>
      <c r="CL198" s="34" t="s">
        <v>18910</v>
      </c>
      <c r="CM198" t="s">
        <v>121</v>
      </c>
      <c r="CN198" s="34" t="s">
        <v>18910</v>
      </c>
      <c r="CP198" t="s">
        <v>1258</v>
      </c>
      <c r="CR198">
        <f t="shared" si="24"/>
        <v>24</v>
      </c>
      <c r="CS198"/>
      <c r="CT198"/>
      <c r="CU198"/>
      <c r="CV198"/>
      <c r="CW198"/>
      <c r="CX198"/>
      <c r="CY198"/>
      <c r="CZ198"/>
      <c r="DA198"/>
      <c r="DB198"/>
      <c r="DC198"/>
      <c r="DD198"/>
    </row>
    <row r="199" spans="1:108" hidden="1">
      <c r="A199" t="s">
        <v>111</v>
      </c>
      <c r="B199" t="s">
        <v>18200</v>
      </c>
      <c r="C199">
        <v>514731</v>
      </c>
      <c r="D199" s="1">
        <v>45589</v>
      </c>
      <c r="E199" t="s">
        <v>20389</v>
      </c>
      <c r="F199" t="s">
        <v>1459</v>
      </c>
      <c r="G199" t="s">
        <v>13815</v>
      </c>
      <c r="H199">
        <v>65609395291</v>
      </c>
      <c r="I199" t="s">
        <v>18201</v>
      </c>
      <c r="J199">
        <v>5582994309797</v>
      </c>
      <c r="K199" t="s">
        <v>4937</v>
      </c>
      <c r="L199" t="s">
        <v>5271</v>
      </c>
      <c r="M199">
        <v>5189458168833</v>
      </c>
      <c r="N199" t="s">
        <v>112</v>
      </c>
      <c r="O199" t="s">
        <v>18202</v>
      </c>
      <c r="P199" t="s">
        <v>18203</v>
      </c>
      <c r="Q199">
        <v>58</v>
      </c>
      <c r="R199" t="s">
        <v>18204</v>
      </c>
      <c r="S199" t="s">
        <v>124</v>
      </c>
      <c r="U199" t="s">
        <v>18205</v>
      </c>
      <c r="V199" t="s">
        <v>122</v>
      </c>
      <c r="W199" t="s">
        <v>772</v>
      </c>
      <c r="X199" t="s">
        <v>16562</v>
      </c>
      <c r="Y199" t="s">
        <v>2544</v>
      </c>
      <c r="Z199" t="s">
        <v>1258</v>
      </c>
      <c r="AA199" t="s">
        <v>18908</v>
      </c>
      <c r="AF199" t="s">
        <v>786</v>
      </c>
      <c r="AG199">
        <v>2</v>
      </c>
      <c r="AH199">
        <v>100.56</v>
      </c>
      <c r="AI199">
        <v>1</v>
      </c>
      <c r="AJ199">
        <v>61010</v>
      </c>
      <c r="AK199" t="s">
        <v>1598</v>
      </c>
      <c r="AL199">
        <v>61010</v>
      </c>
      <c r="AM199" t="s">
        <v>1599</v>
      </c>
      <c r="AN199">
        <v>99.9</v>
      </c>
      <c r="AO199" s="72">
        <v>34.96</v>
      </c>
      <c r="AP199" t="s">
        <v>15116</v>
      </c>
      <c r="AQ199" t="s">
        <v>1602</v>
      </c>
      <c r="AV199" t="s">
        <v>18211</v>
      </c>
      <c r="AW199">
        <v>0</v>
      </c>
      <c r="AX199" t="s">
        <v>18206</v>
      </c>
      <c r="AY199" t="s">
        <v>18207</v>
      </c>
      <c r="AZ199" t="s">
        <v>15119</v>
      </c>
      <c r="BC199" s="34" t="s">
        <v>18909</v>
      </c>
      <c r="BD199" t="s">
        <v>114</v>
      </c>
      <c r="BF199" t="s">
        <v>115</v>
      </c>
      <c r="BG199" t="s">
        <v>116</v>
      </c>
      <c r="BM199" t="s">
        <v>117</v>
      </c>
      <c r="BN199">
        <v>490234</v>
      </c>
      <c r="BO199">
        <v>3435637641</v>
      </c>
      <c r="BP199">
        <v>3435637641</v>
      </c>
      <c r="BQ199">
        <v>498442</v>
      </c>
      <c r="BR199">
        <v>4777</v>
      </c>
      <c r="BX199" t="s">
        <v>18208</v>
      </c>
      <c r="CA199" t="s">
        <v>18209</v>
      </c>
      <c r="CB199" t="s">
        <v>18210</v>
      </c>
      <c r="CD199">
        <v>1</v>
      </c>
      <c r="CF199" t="s">
        <v>118</v>
      </c>
      <c r="CG199">
        <v>0</v>
      </c>
      <c r="CH199" t="s">
        <v>119</v>
      </c>
      <c r="CI199" t="s">
        <v>119</v>
      </c>
      <c r="CJ199" t="s">
        <v>120</v>
      </c>
      <c r="CL199" s="34" t="s">
        <v>18910</v>
      </c>
      <c r="CM199" t="s">
        <v>121</v>
      </c>
      <c r="CN199" s="34" t="s">
        <v>18910</v>
      </c>
      <c r="CP199" t="s">
        <v>1258</v>
      </c>
      <c r="CR199">
        <f t="shared" si="24"/>
        <v>24</v>
      </c>
      <c r="CS199"/>
      <c r="CT199"/>
      <c r="CU199"/>
      <c r="CV199"/>
      <c r="CW199"/>
      <c r="CX199"/>
      <c r="CY199"/>
      <c r="CZ199"/>
      <c r="DA199"/>
      <c r="DB199"/>
      <c r="DC199"/>
      <c r="DD199"/>
    </row>
    <row r="200" spans="1:108" hidden="1">
      <c r="A200" t="s">
        <v>111</v>
      </c>
      <c r="B200" t="s">
        <v>18212</v>
      </c>
      <c r="C200">
        <v>514729</v>
      </c>
      <c r="D200" s="1">
        <v>45589</v>
      </c>
      <c r="E200" t="s">
        <v>20390</v>
      </c>
      <c r="F200" t="s">
        <v>3379</v>
      </c>
      <c r="G200" t="s">
        <v>4127</v>
      </c>
      <c r="H200">
        <v>29220646897</v>
      </c>
      <c r="I200" t="s">
        <v>18213</v>
      </c>
      <c r="J200">
        <v>5511983483101</v>
      </c>
      <c r="K200" t="s">
        <v>2</v>
      </c>
      <c r="L200" t="s">
        <v>127</v>
      </c>
      <c r="M200">
        <v>1720097790664</v>
      </c>
      <c r="N200" t="s">
        <v>112</v>
      </c>
      <c r="O200" t="s">
        <v>18214</v>
      </c>
      <c r="P200" t="s">
        <v>9767</v>
      </c>
      <c r="Q200">
        <v>727</v>
      </c>
      <c r="R200" t="s">
        <v>18215</v>
      </c>
      <c r="S200" t="s">
        <v>3066</v>
      </c>
      <c r="U200" t="s">
        <v>18216</v>
      </c>
      <c r="V200" t="s">
        <v>122</v>
      </c>
      <c r="W200" t="s">
        <v>123</v>
      </c>
      <c r="X200" t="s">
        <v>15742</v>
      </c>
      <c r="Y200" t="s">
        <v>129</v>
      </c>
      <c r="Z200" t="s">
        <v>1258</v>
      </c>
      <c r="AA200" t="s">
        <v>18911</v>
      </c>
      <c r="AB200" t="s">
        <v>844</v>
      </c>
      <c r="AC200" t="s">
        <v>791</v>
      </c>
      <c r="AD200" t="s">
        <v>1338</v>
      </c>
      <c r="AF200" t="s">
        <v>125</v>
      </c>
      <c r="AG200">
        <v>5</v>
      </c>
      <c r="AH200">
        <v>85.5</v>
      </c>
      <c r="AI200">
        <v>1</v>
      </c>
      <c r="AJ200">
        <v>61010</v>
      </c>
      <c r="AK200" t="s">
        <v>1598</v>
      </c>
      <c r="AL200">
        <v>61010</v>
      </c>
      <c r="AM200" t="s">
        <v>1599</v>
      </c>
      <c r="AN200">
        <v>99.9</v>
      </c>
      <c r="AO200" s="72">
        <v>34.96</v>
      </c>
      <c r="AP200" t="s">
        <v>15116</v>
      </c>
      <c r="AQ200" t="s">
        <v>1602</v>
      </c>
      <c r="AV200" t="s">
        <v>18218</v>
      </c>
      <c r="AW200" t="s">
        <v>18218</v>
      </c>
      <c r="AX200" t="s">
        <v>18217</v>
      </c>
      <c r="AY200" t="s">
        <v>16501</v>
      </c>
      <c r="AZ200" t="s">
        <v>15555</v>
      </c>
      <c r="BC200" s="34" t="s">
        <v>18912</v>
      </c>
      <c r="BD200" t="s">
        <v>114</v>
      </c>
      <c r="BF200" t="s">
        <v>115</v>
      </c>
      <c r="BG200" t="s">
        <v>116</v>
      </c>
      <c r="BM200" t="s">
        <v>117</v>
      </c>
      <c r="BN200" s="34" t="s">
        <v>18219</v>
      </c>
      <c r="BO200">
        <v>3435598271</v>
      </c>
      <c r="BP200">
        <v>3435598271</v>
      </c>
      <c r="BQ200">
        <v>535081</v>
      </c>
      <c r="BR200">
        <v>8332</v>
      </c>
      <c r="BX200" t="s">
        <v>18220</v>
      </c>
      <c r="CA200" t="s">
        <v>18221</v>
      </c>
      <c r="CB200" t="s">
        <v>18222</v>
      </c>
      <c r="CD200">
        <v>1</v>
      </c>
      <c r="CF200" t="s">
        <v>118</v>
      </c>
      <c r="CG200">
        <v>0</v>
      </c>
      <c r="CH200" t="s">
        <v>119</v>
      </c>
      <c r="CI200" t="s">
        <v>119</v>
      </c>
      <c r="CJ200" t="s">
        <v>120</v>
      </c>
      <c r="CL200" s="34" t="s">
        <v>18913</v>
      </c>
      <c r="CM200" t="s">
        <v>121</v>
      </c>
      <c r="CN200" s="34" t="s">
        <v>18913</v>
      </c>
      <c r="CP200" t="s">
        <v>1258</v>
      </c>
      <c r="CR200">
        <f t="shared" si="24"/>
        <v>24</v>
      </c>
      <c r="CS200"/>
      <c r="CT200"/>
      <c r="CU200"/>
      <c r="CV200"/>
      <c r="CW200"/>
      <c r="CX200"/>
      <c r="CY200"/>
      <c r="CZ200"/>
      <c r="DA200"/>
      <c r="DB200"/>
      <c r="DC200"/>
      <c r="DD200"/>
    </row>
    <row r="201" spans="1:108" hidden="1">
      <c r="A201" t="s">
        <v>111</v>
      </c>
      <c r="B201" t="s">
        <v>18212</v>
      </c>
      <c r="C201">
        <v>514729</v>
      </c>
      <c r="D201" s="1">
        <v>45589</v>
      </c>
      <c r="E201" t="s">
        <v>20390</v>
      </c>
      <c r="F201" t="s">
        <v>3379</v>
      </c>
      <c r="G201" t="s">
        <v>4127</v>
      </c>
      <c r="H201">
        <v>29220646897</v>
      </c>
      <c r="I201" t="s">
        <v>18213</v>
      </c>
      <c r="J201">
        <v>5511983483101</v>
      </c>
      <c r="K201" t="s">
        <v>2</v>
      </c>
      <c r="L201" t="s">
        <v>127</v>
      </c>
      <c r="M201">
        <v>1720097790664</v>
      </c>
      <c r="N201" t="s">
        <v>112</v>
      </c>
      <c r="O201" t="s">
        <v>18214</v>
      </c>
      <c r="P201" t="s">
        <v>9767</v>
      </c>
      <c r="Q201">
        <v>727</v>
      </c>
      <c r="R201" t="s">
        <v>18215</v>
      </c>
      <c r="S201" t="s">
        <v>3066</v>
      </c>
      <c r="U201" t="s">
        <v>18216</v>
      </c>
      <c r="V201" t="s">
        <v>122</v>
      </c>
      <c r="W201" t="s">
        <v>123</v>
      </c>
      <c r="X201" t="s">
        <v>15742</v>
      </c>
      <c r="Y201" t="s">
        <v>129</v>
      </c>
      <c r="Z201" t="s">
        <v>1258</v>
      </c>
      <c r="AA201" t="s">
        <v>18911</v>
      </c>
      <c r="AB201" t="s">
        <v>844</v>
      </c>
      <c r="AC201" t="s">
        <v>791</v>
      </c>
      <c r="AD201" t="s">
        <v>1338</v>
      </c>
      <c r="AF201" t="s">
        <v>125</v>
      </c>
      <c r="AG201">
        <v>5</v>
      </c>
      <c r="AH201">
        <v>85.5</v>
      </c>
      <c r="AI201">
        <v>4</v>
      </c>
      <c r="AJ201">
        <v>1110</v>
      </c>
      <c r="AK201" t="s">
        <v>788</v>
      </c>
      <c r="AL201">
        <v>1112</v>
      </c>
      <c r="AM201" t="s">
        <v>1252</v>
      </c>
      <c r="AN201">
        <v>21.9</v>
      </c>
      <c r="AO201" s="72">
        <v>7.66</v>
      </c>
      <c r="AP201" t="s">
        <v>16343</v>
      </c>
      <c r="AQ201" t="s">
        <v>1254</v>
      </c>
      <c r="AV201" t="s">
        <v>17937</v>
      </c>
      <c r="AW201" t="s">
        <v>17937</v>
      </c>
      <c r="AX201" t="s">
        <v>18217</v>
      </c>
      <c r="AY201" t="s">
        <v>16501</v>
      </c>
      <c r="AZ201" t="s">
        <v>15555</v>
      </c>
      <c r="BC201" s="34" t="s">
        <v>18912</v>
      </c>
      <c r="BD201" t="s">
        <v>114</v>
      </c>
      <c r="BF201" t="s">
        <v>115</v>
      </c>
      <c r="BG201" t="s">
        <v>116</v>
      </c>
      <c r="BM201" t="s">
        <v>117</v>
      </c>
      <c r="BN201" s="34" t="s">
        <v>18219</v>
      </c>
      <c r="BO201">
        <v>3435598271</v>
      </c>
      <c r="BP201">
        <v>3435598271</v>
      </c>
      <c r="BQ201">
        <v>535081</v>
      </c>
      <c r="BR201">
        <v>8332</v>
      </c>
      <c r="BX201" t="s">
        <v>18220</v>
      </c>
      <c r="CA201" t="s">
        <v>18221</v>
      </c>
      <c r="CB201" t="s">
        <v>18222</v>
      </c>
      <c r="CD201">
        <v>1</v>
      </c>
      <c r="CF201" t="s">
        <v>118</v>
      </c>
      <c r="CG201">
        <v>0</v>
      </c>
      <c r="CH201" t="s">
        <v>119</v>
      </c>
      <c r="CI201" t="s">
        <v>119</v>
      </c>
      <c r="CJ201" t="s">
        <v>120</v>
      </c>
      <c r="CL201" s="34" t="s">
        <v>18913</v>
      </c>
      <c r="CM201" t="s">
        <v>121</v>
      </c>
      <c r="CN201" s="34" t="s">
        <v>18913</v>
      </c>
      <c r="CP201" t="s">
        <v>1258</v>
      </c>
      <c r="CR201">
        <f t="shared" si="24"/>
        <v>24</v>
      </c>
      <c r="CS201"/>
      <c r="CT201"/>
      <c r="CU201"/>
      <c r="CV201"/>
      <c r="CW201"/>
      <c r="CX201"/>
      <c r="CY201"/>
      <c r="CZ201"/>
      <c r="DA201"/>
      <c r="DB201"/>
      <c r="DC201"/>
      <c r="DD201"/>
    </row>
    <row r="202" spans="1:108">
      <c r="A202" t="s">
        <v>111</v>
      </c>
      <c r="B202" t="s">
        <v>18225</v>
      </c>
      <c r="C202">
        <v>514721</v>
      </c>
      <c r="D202" s="1">
        <v>45589</v>
      </c>
      <c r="E202" t="s">
        <v>20391</v>
      </c>
      <c r="F202" t="s">
        <v>18226</v>
      </c>
      <c r="G202" t="s">
        <v>18227</v>
      </c>
      <c r="H202">
        <v>72294116100</v>
      </c>
      <c r="I202" t="s">
        <v>18228</v>
      </c>
      <c r="J202">
        <v>5561985987691</v>
      </c>
      <c r="K202" t="s">
        <v>126</v>
      </c>
      <c r="L202" t="s">
        <v>136</v>
      </c>
      <c r="M202">
        <v>5189397693558</v>
      </c>
      <c r="N202" t="s">
        <v>112</v>
      </c>
      <c r="O202" t="s">
        <v>18229</v>
      </c>
      <c r="P202" t="s">
        <v>18230</v>
      </c>
      <c r="Q202" t="s">
        <v>18231</v>
      </c>
      <c r="R202" t="s">
        <v>18232</v>
      </c>
      <c r="S202" t="s">
        <v>18233</v>
      </c>
      <c r="U202" t="s">
        <v>18234</v>
      </c>
      <c r="V202" t="s">
        <v>779</v>
      </c>
      <c r="W202" t="s">
        <v>780</v>
      </c>
      <c r="X202" t="s">
        <v>18235</v>
      </c>
      <c r="Y202" t="s">
        <v>782</v>
      </c>
      <c r="Z202" t="s">
        <v>1258</v>
      </c>
      <c r="AA202" t="s">
        <v>19544</v>
      </c>
      <c r="AE202" t="s">
        <v>1167</v>
      </c>
      <c r="AF202" t="s">
        <v>125</v>
      </c>
      <c r="AG202">
        <v>1</v>
      </c>
      <c r="AH202">
        <v>103.37</v>
      </c>
      <c r="AI202">
        <v>4</v>
      </c>
      <c r="AJ202">
        <v>1110</v>
      </c>
      <c r="AK202" t="s">
        <v>788</v>
      </c>
      <c r="AL202">
        <v>1112</v>
      </c>
      <c r="AM202" t="s">
        <v>1252</v>
      </c>
      <c r="AN202">
        <v>21.9</v>
      </c>
      <c r="AO202" s="72">
        <v>7.43</v>
      </c>
      <c r="AP202" s="72" t="s">
        <v>15773</v>
      </c>
      <c r="AQ202" t="s">
        <v>1254</v>
      </c>
      <c r="AV202" t="s">
        <v>18237</v>
      </c>
      <c r="AW202">
        <v>0</v>
      </c>
      <c r="AX202" t="s">
        <v>18236</v>
      </c>
      <c r="AY202" t="s">
        <v>18238</v>
      </c>
      <c r="AZ202" t="s">
        <v>15369</v>
      </c>
      <c r="BC202" t="s">
        <v>19545</v>
      </c>
      <c r="BD202" t="s">
        <v>114</v>
      </c>
      <c r="BF202" t="s">
        <v>115</v>
      </c>
      <c r="BG202" t="s">
        <v>116</v>
      </c>
      <c r="BM202" t="s">
        <v>117</v>
      </c>
      <c r="BN202" s="34" t="s">
        <v>18239</v>
      </c>
      <c r="BO202">
        <v>3434481546</v>
      </c>
      <c r="BP202">
        <v>3434481546</v>
      </c>
      <c r="BQ202">
        <v>530049</v>
      </c>
      <c r="BR202">
        <v>2181</v>
      </c>
      <c r="BX202" t="s">
        <v>18240</v>
      </c>
      <c r="CA202" t="s">
        <v>18241</v>
      </c>
      <c r="CB202" t="s">
        <v>18242</v>
      </c>
      <c r="CD202">
        <v>1</v>
      </c>
      <c r="CF202" t="s">
        <v>118</v>
      </c>
      <c r="CG202">
        <v>0</v>
      </c>
      <c r="CH202" t="s">
        <v>119</v>
      </c>
      <c r="CI202" t="s">
        <v>119</v>
      </c>
      <c r="CJ202" t="s">
        <v>120</v>
      </c>
      <c r="CL202" s="34" t="s">
        <v>19546</v>
      </c>
      <c r="CM202" t="s">
        <v>121</v>
      </c>
      <c r="CN202" s="34" t="s">
        <v>19546</v>
      </c>
      <c r="CP202" t="s">
        <v>1258</v>
      </c>
      <c r="CR202" s="65">
        <f t="shared" si="24"/>
        <v>24</v>
      </c>
      <c r="CS202" s="65" t="s">
        <v>4</v>
      </c>
      <c r="CT202" s="65" t="s">
        <v>4</v>
      </c>
      <c r="CU202" s="65">
        <v>3</v>
      </c>
      <c r="CV202" s="65">
        <f t="shared" ref="CV202:CV205" si="25">ROUNDUP(AO202,0)</f>
        <v>8</v>
      </c>
      <c r="CW202" s="65" t="e">
        <f t="shared" ref="CW202:CW205" si="26">CV202*CS202</f>
        <v>#VALUE!</v>
      </c>
      <c r="CX202" s="65" t="e">
        <f t="shared" ref="CX202:CX205" si="27">CV202*CT202</f>
        <v>#VALUE!</v>
      </c>
      <c r="CY202" s="65">
        <f t="shared" ref="CY202:CY205" si="28">CV202*CU202</f>
        <v>24</v>
      </c>
      <c r="CZ202" s="73">
        <v>4.3700000000000003E-2</v>
      </c>
      <c r="DA202" s="74" t="e">
        <f t="shared" ref="DA202:DA205" si="29">CZ202*CW202</f>
        <v>#VALUE!</v>
      </c>
      <c r="DB202" s="74" t="e">
        <f t="shared" ref="DB202:DB205" si="30">CZ202*CX202</f>
        <v>#VALUE!</v>
      </c>
      <c r="DC202" s="75">
        <f t="shared" ref="DC202:DC205" si="31">CZ202*CY202</f>
        <v>1.0488</v>
      </c>
    </row>
    <row r="203" spans="1:108">
      <c r="A203" t="s">
        <v>111</v>
      </c>
      <c r="B203" t="s">
        <v>18225</v>
      </c>
      <c r="C203">
        <v>514721</v>
      </c>
      <c r="D203" s="1">
        <v>45589</v>
      </c>
      <c r="E203" t="s">
        <v>20391</v>
      </c>
      <c r="F203" t="s">
        <v>18226</v>
      </c>
      <c r="G203" t="s">
        <v>18227</v>
      </c>
      <c r="H203">
        <v>72294116100</v>
      </c>
      <c r="I203" t="s">
        <v>18228</v>
      </c>
      <c r="J203">
        <v>5561985987691</v>
      </c>
      <c r="K203" t="s">
        <v>126</v>
      </c>
      <c r="L203" t="s">
        <v>136</v>
      </c>
      <c r="M203">
        <v>5189397693558</v>
      </c>
      <c r="N203" t="s">
        <v>112</v>
      </c>
      <c r="O203" t="s">
        <v>18229</v>
      </c>
      <c r="P203" t="s">
        <v>18230</v>
      </c>
      <c r="Q203" t="s">
        <v>18231</v>
      </c>
      <c r="R203" t="s">
        <v>18232</v>
      </c>
      <c r="S203" t="s">
        <v>18233</v>
      </c>
      <c r="U203" t="s">
        <v>18234</v>
      </c>
      <c r="V203" t="s">
        <v>779</v>
      </c>
      <c r="W203" t="s">
        <v>780</v>
      </c>
      <c r="X203" t="s">
        <v>18235</v>
      </c>
      <c r="Y203" t="s">
        <v>782</v>
      </c>
      <c r="Z203" t="s">
        <v>1258</v>
      </c>
      <c r="AA203" t="s">
        <v>19544</v>
      </c>
      <c r="AE203" t="s">
        <v>1167</v>
      </c>
      <c r="AF203" t="s">
        <v>125</v>
      </c>
      <c r="AG203">
        <v>1</v>
      </c>
      <c r="AH203">
        <v>103.37</v>
      </c>
      <c r="AI203">
        <v>4</v>
      </c>
      <c r="AJ203">
        <v>1006</v>
      </c>
      <c r="AK203" t="s">
        <v>788</v>
      </c>
      <c r="AL203">
        <v>1111</v>
      </c>
      <c r="AM203" t="s">
        <v>789</v>
      </c>
      <c r="AN203">
        <v>21.9</v>
      </c>
      <c r="AO203" s="72">
        <v>7.43</v>
      </c>
      <c r="AP203" s="72" t="s">
        <v>15773</v>
      </c>
      <c r="AQ203" t="s">
        <v>790</v>
      </c>
      <c r="AV203" t="s">
        <v>18237</v>
      </c>
      <c r="AW203">
        <v>0</v>
      </c>
      <c r="AX203" t="s">
        <v>18236</v>
      </c>
      <c r="AY203" t="s">
        <v>18238</v>
      </c>
      <c r="AZ203" t="s">
        <v>15369</v>
      </c>
      <c r="BC203" t="s">
        <v>19545</v>
      </c>
      <c r="BD203" t="s">
        <v>114</v>
      </c>
      <c r="BF203" t="s">
        <v>115</v>
      </c>
      <c r="BG203" t="s">
        <v>116</v>
      </c>
      <c r="BM203" t="s">
        <v>117</v>
      </c>
      <c r="BN203" s="34" t="s">
        <v>18239</v>
      </c>
      <c r="BO203">
        <v>3434481546</v>
      </c>
      <c r="BP203">
        <v>3434481546</v>
      </c>
      <c r="BQ203">
        <v>530049</v>
      </c>
      <c r="BR203">
        <v>2181</v>
      </c>
      <c r="BX203" t="s">
        <v>18240</v>
      </c>
      <c r="CA203" t="s">
        <v>18241</v>
      </c>
      <c r="CB203" t="s">
        <v>18242</v>
      </c>
      <c r="CD203">
        <v>1</v>
      </c>
      <c r="CF203" t="s">
        <v>118</v>
      </c>
      <c r="CG203">
        <v>0</v>
      </c>
      <c r="CH203" t="s">
        <v>119</v>
      </c>
      <c r="CI203" t="s">
        <v>119</v>
      </c>
      <c r="CJ203" t="s">
        <v>120</v>
      </c>
      <c r="CL203" s="34" t="s">
        <v>19546</v>
      </c>
      <c r="CM203" t="s">
        <v>121</v>
      </c>
      <c r="CN203" s="34" t="s">
        <v>19546</v>
      </c>
      <c r="CP203" t="s">
        <v>1258</v>
      </c>
      <c r="CR203" s="65">
        <f t="shared" si="24"/>
        <v>24</v>
      </c>
      <c r="CS203" s="65" t="s">
        <v>4</v>
      </c>
      <c r="CT203" s="65" t="s">
        <v>4</v>
      </c>
      <c r="CU203" s="65">
        <v>3</v>
      </c>
      <c r="CV203" s="65">
        <f t="shared" si="25"/>
        <v>8</v>
      </c>
      <c r="CW203" s="65" t="e">
        <f t="shared" si="26"/>
        <v>#VALUE!</v>
      </c>
      <c r="CX203" s="65" t="e">
        <f t="shared" si="27"/>
        <v>#VALUE!</v>
      </c>
      <c r="CY203" s="65">
        <f t="shared" si="28"/>
        <v>24</v>
      </c>
      <c r="CZ203" s="73">
        <v>4.3700000000000003E-2</v>
      </c>
      <c r="DA203" s="74" t="e">
        <f t="shared" si="29"/>
        <v>#VALUE!</v>
      </c>
      <c r="DB203" s="74" t="e">
        <f t="shared" si="30"/>
        <v>#VALUE!</v>
      </c>
      <c r="DC203" s="75">
        <f t="shared" si="31"/>
        <v>1.0488</v>
      </c>
    </row>
    <row r="204" spans="1:108">
      <c r="A204" t="s">
        <v>111</v>
      </c>
      <c r="B204" t="s">
        <v>18225</v>
      </c>
      <c r="C204">
        <v>514721</v>
      </c>
      <c r="D204" s="1">
        <v>45589</v>
      </c>
      <c r="E204" t="s">
        <v>20391</v>
      </c>
      <c r="F204" t="s">
        <v>18226</v>
      </c>
      <c r="G204" t="s">
        <v>18227</v>
      </c>
      <c r="H204">
        <v>72294116100</v>
      </c>
      <c r="I204" t="s">
        <v>18228</v>
      </c>
      <c r="J204">
        <v>5561985987691</v>
      </c>
      <c r="K204" t="s">
        <v>126</v>
      </c>
      <c r="L204" t="s">
        <v>136</v>
      </c>
      <c r="M204">
        <v>5189397693558</v>
      </c>
      <c r="N204" t="s">
        <v>112</v>
      </c>
      <c r="O204" t="s">
        <v>18229</v>
      </c>
      <c r="P204" t="s">
        <v>18230</v>
      </c>
      <c r="Q204" t="s">
        <v>18231</v>
      </c>
      <c r="R204" t="s">
        <v>18232</v>
      </c>
      <c r="S204" t="s">
        <v>18233</v>
      </c>
      <c r="U204" t="s">
        <v>18234</v>
      </c>
      <c r="V204" t="s">
        <v>779</v>
      </c>
      <c r="W204" t="s">
        <v>780</v>
      </c>
      <c r="X204" t="s">
        <v>18235</v>
      </c>
      <c r="Y204" t="s">
        <v>782</v>
      </c>
      <c r="Z204" t="s">
        <v>1258</v>
      </c>
      <c r="AA204" t="s">
        <v>19544</v>
      </c>
      <c r="AE204" t="s">
        <v>1167</v>
      </c>
      <c r="AF204" t="s">
        <v>125</v>
      </c>
      <c r="AG204">
        <v>1</v>
      </c>
      <c r="AH204">
        <v>103.37</v>
      </c>
      <c r="AI204">
        <v>5</v>
      </c>
      <c r="AJ204">
        <v>1111</v>
      </c>
      <c r="AK204" t="s">
        <v>788</v>
      </c>
      <c r="AL204">
        <v>1110</v>
      </c>
      <c r="AM204" t="s">
        <v>1256</v>
      </c>
      <c r="AN204">
        <v>21.9</v>
      </c>
      <c r="AO204" s="72">
        <v>7.43</v>
      </c>
      <c r="AP204" s="72" t="s">
        <v>15452</v>
      </c>
      <c r="AQ204" t="s">
        <v>1257</v>
      </c>
      <c r="AV204" t="s">
        <v>16150</v>
      </c>
      <c r="AW204">
        <v>0</v>
      </c>
      <c r="AX204" t="s">
        <v>18236</v>
      </c>
      <c r="AY204" t="s">
        <v>18238</v>
      </c>
      <c r="AZ204" t="s">
        <v>15369</v>
      </c>
      <c r="BC204" t="s">
        <v>19545</v>
      </c>
      <c r="BD204" t="s">
        <v>114</v>
      </c>
      <c r="BF204" t="s">
        <v>115</v>
      </c>
      <c r="BG204" t="s">
        <v>116</v>
      </c>
      <c r="BM204" t="s">
        <v>117</v>
      </c>
      <c r="BN204" s="34" t="s">
        <v>18239</v>
      </c>
      <c r="BO204">
        <v>3434481546</v>
      </c>
      <c r="BP204">
        <v>3434481546</v>
      </c>
      <c r="BQ204">
        <v>530049</v>
      </c>
      <c r="BR204">
        <v>2181</v>
      </c>
      <c r="BX204" t="s">
        <v>18240</v>
      </c>
      <c r="CA204" t="s">
        <v>18241</v>
      </c>
      <c r="CB204" t="s">
        <v>18242</v>
      </c>
      <c r="CD204">
        <v>1</v>
      </c>
      <c r="CF204" t="s">
        <v>118</v>
      </c>
      <c r="CG204">
        <v>0</v>
      </c>
      <c r="CH204" t="s">
        <v>119</v>
      </c>
      <c r="CI204" t="s">
        <v>119</v>
      </c>
      <c r="CJ204" t="s">
        <v>120</v>
      </c>
      <c r="CL204" s="34" t="s">
        <v>19546</v>
      </c>
      <c r="CM204" t="s">
        <v>121</v>
      </c>
      <c r="CN204" s="34" t="s">
        <v>19546</v>
      </c>
      <c r="CP204" t="s">
        <v>1258</v>
      </c>
      <c r="CR204" s="65">
        <f t="shared" si="24"/>
        <v>24</v>
      </c>
      <c r="CS204" s="65" t="s">
        <v>4</v>
      </c>
      <c r="CT204" s="65" t="s">
        <v>4</v>
      </c>
      <c r="CU204" s="65">
        <v>3</v>
      </c>
      <c r="CV204" s="65">
        <f t="shared" si="25"/>
        <v>8</v>
      </c>
      <c r="CW204" s="65" t="e">
        <f t="shared" si="26"/>
        <v>#VALUE!</v>
      </c>
      <c r="CX204" s="65" t="e">
        <f t="shared" si="27"/>
        <v>#VALUE!</v>
      </c>
      <c r="CY204" s="65">
        <f t="shared" si="28"/>
        <v>24</v>
      </c>
      <c r="CZ204" s="73">
        <v>4.3700000000000003E-2</v>
      </c>
      <c r="DA204" s="74" t="e">
        <f t="shared" si="29"/>
        <v>#VALUE!</v>
      </c>
      <c r="DB204" s="74" t="e">
        <f t="shared" si="30"/>
        <v>#VALUE!</v>
      </c>
      <c r="DC204" s="75">
        <f t="shared" si="31"/>
        <v>1.0488</v>
      </c>
    </row>
    <row r="205" spans="1:108">
      <c r="A205" t="s">
        <v>111</v>
      </c>
      <c r="B205" t="s">
        <v>18225</v>
      </c>
      <c r="C205">
        <v>514721</v>
      </c>
      <c r="D205" s="1">
        <v>45589</v>
      </c>
      <c r="E205" t="s">
        <v>20391</v>
      </c>
      <c r="F205" t="s">
        <v>18226</v>
      </c>
      <c r="G205" t="s">
        <v>18227</v>
      </c>
      <c r="H205">
        <v>72294116100</v>
      </c>
      <c r="I205" t="s">
        <v>18228</v>
      </c>
      <c r="J205">
        <v>5561985987691</v>
      </c>
      <c r="K205" t="s">
        <v>126</v>
      </c>
      <c r="L205" t="s">
        <v>136</v>
      </c>
      <c r="M205">
        <v>5189397693558</v>
      </c>
      <c r="N205" t="s">
        <v>112</v>
      </c>
      <c r="O205" t="s">
        <v>18229</v>
      </c>
      <c r="P205" t="s">
        <v>18230</v>
      </c>
      <c r="Q205" t="s">
        <v>18231</v>
      </c>
      <c r="R205" t="s">
        <v>18232</v>
      </c>
      <c r="S205" t="s">
        <v>18233</v>
      </c>
      <c r="U205" t="s">
        <v>18234</v>
      </c>
      <c r="V205" t="s">
        <v>779</v>
      </c>
      <c r="W205" t="s">
        <v>780</v>
      </c>
      <c r="X205" t="s">
        <v>18235</v>
      </c>
      <c r="Y205" t="s">
        <v>782</v>
      </c>
      <c r="Z205" t="s">
        <v>1258</v>
      </c>
      <c r="AA205" t="s">
        <v>19544</v>
      </c>
      <c r="AE205" t="s">
        <v>1167</v>
      </c>
      <c r="AF205" t="s">
        <v>125</v>
      </c>
      <c r="AG205">
        <v>1</v>
      </c>
      <c r="AH205">
        <v>103.37</v>
      </c>
      <c r="AI205">
        <v>1</v>
      </c>
      <c r="AJ205">
        <v>142807</v>
      </c>
      <c r="AK205" t="s">
        <v>781</v>
      </c>
      <c r="AL205">
        <v>1113</v>
      </c>
      <c r="AM205" t="s">
        <v>800</v>
      </c>
      <c r="AN205">
        <v>6.99</v>
      </c>
      <c r="AO205" s="72">
        <v>6.78</v>
      </c>
      <c r="AP205" s="72" t="s">
        <v>18243</v>
      </c>
      <c r="AQ205" t="s">
        <v>802</v>
      </c>
      <c r="AV205" t="s">
        <v>18244</v>
      </c>
      <c r="AW205">
        <v>0</v>
      </c>
      <c r="AX205" t="s">
        <v>18236</v>
      </c>
      <c r="AY205" t="s">
        <v>18238</v>
      </c>
      <c r="AZ205" t="s">
        <v>15369</v>
      </c>
      <c r="BC205" t="s">
        <v>19545</v>
      </c>
      <c r="BD205" t="s">
        <v>114</v>
      </c>
      <c r="BF205" t="s">
        <v>115</v>
      </c>
      <c r="BG205" t="s">
        <v>116</v>
      </c>
      <c r="BM205" t="s">
        <v>117</v>
      </c>
      <c r="BN205" s="34" t="s">
        <v>18239</v>
      </c>
      <c r="BO205">
        <v>3434481546</v>
      </c>
      <c r="BP205">
        <v>3434481546</v>
      </c>
      <c r="BQ205">
        <v>530049</v>
      </c>
      <c r="BR205">
        <v>2181</v>
      </c>
      <c r="BX205" t="s">
        <v>18240</v>
      </c>
      <c r="CA205" t="s">
        <v>18241</v>
      </c>
      <c r="CB205" t="s">
        <v>18242</v>
      </c>
      <c r="CD205">
        <v>1</v>
      </c>
      <c r="CF205" t="s">
        <v>118</v>
      </c>
      <c r="CG205">
        <v>0</v>
      </c>
      <c r="CH205" t="s">
        <v>119</v>
      </c>
      <c r="CI205" t="s">
        <v>119</v>
      </c>
      <c r="CJ205" t="s">
        <v>120</v>
      </c>
      <c r="CL205" s="34" t="s">
        <v>19546</v>
      </c>
      <c r="CM205" t="s">
        <v>121</v>
      </c>
      <c r="CN205" s="34" t="s">
        <v>19546</v>
      </c>
      <c r="CP205" t="s">
        <v>1258</v>
      </c>
      <c r="CR205" s="65">
        <f t="shared" si="24"/>
        <v>24</v>
      </c>
      <c r="CS205" s="65" t="s">
        <v>4</v>
      </c>
      <c r="CT205" s="65" t="s">
        <v>4</v>
      </c>
      <c r="CU205" s="65">
        <v>3</v>
      </c>
      <c r="CV205" s="65">
        <f t="shared" si="25"/>
        <v>7</v>
      </c>
      <c r="CW205" s="65" t="e">
        <f t="shared" si="26"/>
        <v>#VALUE!</v>
      </c>
      <c r="CX205" s="65" t="e">
        <f t="shared" si="27"/>
        <v>#VALUE!</v>
      </c>
      <c r="CY205" s="65">
        <f t="shared" si="28"/>
        <v>21</v>
      </c>
      <c r="CZ205" s="73">
        <v>4.3700000000000003E-2</v>
      </c>
      <c r="DA205" s="74" t="e">
        <f t="shared" si="29"/>
        <v>#VALUE!</v>
      </c>
      <c r="DB205" s="74" t="e">
        <f t="shared" si="30"/>
        <v>#VALUE!</v>
      </c>
      <c r="DC205" s="75">
        <f t="shared" si="31"/>
        <v>0.91770000000000007</v>
      </c>
    </row>
    <row r="206" spans="1:108" hidden="1">
      <c r="A206" t="s">
        <v>111</v>
      </c>
      <c r="B206" t="s">
        <v>18245</v>
      </c>
      <c r="C206">
        <v>514719</v>
      </c>
      <c r="D206" s="1">
        <v>45589</v>
      </c>
      <c r="E206" t="s">
        <v>20392</v>
      </c>
      <c r="F206" t="s">
        <v>18246</v>
      </c>
      <c r="G206" t="s">
        <v>18247</v>
      </c>
      <c r="H206" s="34" t="s">
        <v>18248</v>
      </c>
      <c r="I206" t="s">
        <v>18249</v>
      </c>
      <c r="J206">
        <v>5562993369898</v>
      </c>
      <c r="K206" t="s">
        <v>7</v>
      </c>
      <c r="L206" t="s">
        <v>138</v>
      </c>
      <c r="M206">
        <v>5189398078854</v>
      </c>
      <c r="N206" t="s">
        <v>112</v>
      </c>
      <c r="O206" t="s">
        <v>18250</v>
      </c>
      <c r="P206" t="s">
        <v>18251</v>
      </c>
      <c r="Q206">
        <v>201</v>
      </c>
      <c r="R206" t="s">
        <v>14289</v>
      </c>
      <c r="S206" t="s">
        <v>4364</v>
      </c>
      <c r="U206" t="s">
        <v>18252</v>
      </c>
      <c r="V206" t="s">
        <v>815</v>
      </c>
      <c r="W206" t="s">
        <v>816</v>
      </c>
      <c r="X206" t="s">
        <v>18253</v>
      </c>
      <c r="Y206" t="s">
        <v>821</v>
      </c>
      <c r="Z206" t="s">
        <v>1258</v>
      </c>
      <c r="AA206" t="s">
        <v>19547</v>
      </c>
      <c r="AE206" t="s">
        <v>1889</v>
      </c>
      <c r="AF206" t="s">
        <v>786</v>
      </c>
      <c r="AG206">
        <v>3</v>
      </c>
      <c r="AH206">
        <v>205.3</v>
      </c>
      <c r="AI206">
        <v>1</v>
      </c>
      <c r="AJ206">
        <v>2201</v>
      </c>
      <c r="AK206" t="s">
        <v>1471</v>
      </c>
      <c r="AL206">
        <v>2201</v>
      </c>
      <c r="AM206" t="s">
        <v>1472</v>
      </c>
      <c r="AN206">
        <v>49.9</v>
      </c>
      <c r="AO206" s="72">
        <v>15.71</v>
      </c>
      <c r="AP206" t="s">
        <v>15525</v>
      </c>
      <c r="AQ206" t="s">
        <v>1473</v>
      </c>
      <c r="AV206" t="s">
        <v>16840</v>
      </c>
      <c r="AW206">
        <v>0</v>
      </c>
      <c r="AX206" t="s">
        <v>18254</v>
      </c>
      <c r="AY206" t="s">
        <v>18255</v>
      </c>
      <c r="AZ206" t="s">
        <v>15137</v>
      </c>
      <c r="BC206" t="s">
        <v>19548</v>
      </c>
      <c r="BD206" t="s">
        <v>114</v>
      </c>
      <c r="BF206" t="s">
        <v>115</v>
      </c>
      <c r="BG206" t="s">
        <v>116</v>
      </c>
      <c r="BM206" t="s">
        <v>117</v>
      </c>
      <c r="BN206" s="34" t="s">
        <v>18256</v>
      </c>
      <c r="BO206">
        <v>3434468232</v>
      </c>
      <c r="BP206">
        <v>3434468232</v>
      </c>
      <c r="BQ206">
        <v>483151</v>
      </c>
      <c r="BR206">
        <v>7853</v>
      </c>
      <c r="BX206" t="s">
        <v>18257</v>
      </c>
      <c r="CA206" t="s">
        <v>18258</v>
      </c>
      <c r="CB206" t="s">
        <v>18259</v>
      </c>
      <c r="CD206">
        <v>1</v>
      </c>
      <c r="CF206" t="s">
        <v>118</v>
      </c>
      <c r="CG206">
        <v>0</v>
      </c>
      <c r="CH206" t="s">
        <v>119</v>
      </c>
      <c r="CI206" t="s">
        <v>119</v>
      </c>
      <c r="CJ206" t="s">
        <v>120</v>
      </c>
      <c r="CL206" s="34" t="s">
        <v>19549</v>
      </c>
      <c r="CM206" t="s">
        <v>121</v>
      </c>
      <c r="CN206" s="34" t="s">
        <v>19549</v>
      </c>
      <c r="CP206" t="s">
        <v>1258</v>
      </c>
      <c r="CR206">
        <f t="shared" si="24"/>
        <v>24</v>
      </c>
      <c r="CS206"/>
      <c r="CT206"/>
      <c r="CU206"/>
      <c r="CV206"/>
      <c r="CW206"/>
      <c r="CX206"/>
      <c r="CY206"/>
      <c r="CZ206"/>
      <c r="DA206"/>
      <c r="DB206"/>
      <c r="DC206"/>
      <c r="DD206"/>
    </row>
    <row r="207" spans="1:108" hidden="1">
      <c r="A207" t="s">
        <v>111</v>
      </c>
      <c r="B207" t="s">
        <v>18245</v>
      </c>
      <c r="C207">
        <v>514719</v>
      </c>
      <c r="D207" s="1">
        <v>45589</v>
      </c>
      <c r="E207" t="s">
        <v>20392</v>
      </c>
      <c r="F207" t="s">
        <v>18246</v>
      </c>
      <c r="G207" t="s">
        <v>18247</v>
      </c>
      <c r="H207" s="34" t="s">
        <v>18248</v>
      </c>
      <c r="I207" t="s">
        <v>18249</v>
      </c>
      <c r="J207">
        <v>5562993369898</v>
      </c>
      <c r="K207" t="s">
        <v>7</v>
      </c>
      <c r="L207" t="s">
        <v>138</v>
      </c>
      <c r="M207">
        <v>5189398078854</v>
      </c>
      <c r="N207" t="s">
        <v>112</v>
      </c>
      <c r="O207" t="s">
        <v>18250</v>
      </c>
      <c r="P207" t="s">
        <v>18251</v>
      </c>
      <c r="Q207">
        <v>201</v>
      </c>
      <c r="R207" t="s">
        <v>14289</v>
      </c>
      <c r="S207" t="s">
        <v>4364</v>
      </c>
      <c r="U207" t="s">
        <v>18252</v>
      </c>
      <c r="V207" t="s">
        <v>815</v>
      </c>
      <c r="W207" t="s">
        <v>816</v>
      </c>
      <c r="X207" t="s">
        <v>18253</v>
      </c>
      <c r="Y207" t="s">
        <v>821</v>
      </c>
      <c r="Z207" t="s">
        <v>1258</v>
      </c>
      <c r="AA207" t="s">
        <v>19547</v>
      </c>
      <c r="AE207" t="s">
        <v>1889</v>
      </c>
      <c r="AF207" t="s">
        <v>786</v>
      </c>
      <c r="AG207">
        <v>3</v>
      </c>
      <c r="AH207">
        <v>205.3</v>
      </c>
      <c r="AI207">
        <v>1</v>
      </c>
      <c r="AJ207">
        <v>2103</v>
      </c>
      <c r="AK207" t="s">
        <v>2344</v>
      </c>
      <c r="AL207">
        <v>2103</v>
      </c>
      <c r="AM207" t="s">
        <v>2345</v>
      </c>
      <c r="AN207">
        <v>59.9</v>
      </c>
      <c r="AO207" s="72">
        <v>18.86</v>
      </c>
      <c r="AP207" t="s">
        <v>15190</v>
      </c>
      <c r="AQ207" t="s">
        <v>2346</v>
      </c>
      <c r="AV207" t="s">
        <v>18260</v>
      </c>
      <c r="AW207">
        <v>0</v>
      </c>
      <c r="AX207" t="s">
        <v>18254</v>
      </c>
      <c r="AY207" t="s">
        <v>18255</v>
      </c>
      <c r="AZ207" t="s">
        <v>15137</v>
      </c>
      <c r="BC207" t="s">
        <v>19548</v>
      </c>
      <c r="BD207" t="s">
        <v>114</v>
      </c>
      <c r="BF207" t="s">
        <v>115</v>
      </c>
      <c r="BG207" t="s">
        <v>116</v>
      </c>
      <c r="BM207" t="s">
        <v>117</v>
      </c>
      <c r="BN207" s="34" t="s">
        <v>18256</v>
      </c>
      <c r="BO207">
        <v>3434468232</v>
      </c>
      <c r="BP207">
        <v>3434468232</v>
      </c>
      <c r="BQ207">
        <v>483151</v>
      </c>
      <c r="BR207">
        <v>7853</v>
      </c>
      <c r="BX207" t="s">
        <v>18257</v>
      </c>
      <c r="CA207" t="s">
        <v>18258</v>
      </c>
      <c r="CB207" t="s">
        <v>18259</v>
      </c>
      <c r="CD207">
        <v>1</v>
      </c>
      <c r="CF207" t="s">
        <v>118</v>
      </c>
      <c r="CG207">
        <v>0</v>
      </c>
      <c r="CH207" t="s">
        <v>119</v>
      </c>
      <c r="CI207" t="s">
        <v>119</v>
      </c>
      <c r="CJ207" t="s">
        <v>120</v>
      </c>
      <c r="CL207" s="34" t="s">
        <v>19549</v>
      </c>
      <c r="CM207" t="s">
        <v>121</v>
      </c>
      <c r="CN207" s="34" t="s">
        <v>19549</v>
      </c>
      <c r="CP207" t="s">
        <v>1258</v>
      </c>
      <c r="CR207">
        <f t="shared" si="24"/>
        <v>24</v>
      </c>
      <c r="CS207"/>
      <c r="CT207"/>
      <c r="CU207"/>
      <c r="CV207"/>
      <c r="CW207"/>
      <c r="CX207"/>
      <c r="CY207"/>
      <c r="CZ207"/>
      <c r="DA207"/>
      <c r="DB207"/>
      <c r="DC207"/>
      <c r="DD207"/>
    </row>
    <row r="208" spans="1:108" hidden="1">
      <c r="A208" t="s">
        <v>111</v>
      </c>
      <c r="B208" t="s">
        <v>18245</v>
      </c>
      <c r="C208">
        <v>514719</v>
      </c>
      <c r="D208" s="1">
        <v>45589</v>
      </c>
      <c r="E208" t="s">
        <v>20392</v>
      </c>
      <c r="F208" t="s">
        <v>18246</v>
      </c>
      <c r="G208" t="s">
        <v>18247</v>
      </c>
      <c r="H208" s="34" t="s">
        <v>18248</v>
      </c>
      <c r="I208" t="s">
        <v>18249</v>
      </c>
      <c r="J208">
        <v>5562993369898</v>
      </c>
      <c r="K208" t="s">
        <v>7</v>
      </c>
      <c r="L208" t="s">
        <v>138</v>
      </c>
      <c r="M208">
        <v>5189398078854</v>
      </c>
      <c r="N208" t="s">
        <v>112</v>
      </c>
      <c r="O208" t="s">
        <v>18250</v>
      </c>
      <c r="P208" t="s">
        <v>18251</v>
      </c>
      <c r="Q208">
        <v>201</v>
      </c>
      <c r="R208" t="s">
        <v>14289</v>
      </c>
      <c r="S208" t="s">
        <v>4364</v>
      </c>
      <c r="U208" t="s">
        <v>18252</v>
      </c>
      <c r="V208" t="s">
        <v>815</v>
      </c>
      <c r="W208" t="s">
        <v>816</v>
      </c>
      <c r="X208" t="s">
        <v>18253</v>
      </c>
      <c r="Y208" t="s">
        <v>821</v>
      </c>
      <c r="Z208" t="s">
        <v>1258</v>
      </c>
      <c r="AA208" t="s">
        <v>19547</v>
      </c>
      <c r="AE208" t="s">
        <v>1889</v>
      </c>
      <c r="AF208" t="s">
        <v>786</v>
      </c>
      <c r="AG208">
        <v>3</v>
      </c>
      <c r="AH208">
        <v>205.3</v>
      </c>
      <c r="AI208">
        <v>1</v>
      </c>
      <c r="AJ208">
        <v>141653</v>
      </c>
      <c r="AK208" t="s">
        <v>1169</v>
      </c>
      <c r="AL208">
        <v>2503</v>
      </c>
      <c r="AM208" t="s">
        <v>1180</v>
      </c>
      <c r="AN208">
        <v>69.900000000000006</v>
      </c>
      <c r="AO208" s="72">
        <v>62.91</v>
      </c>
      <c r="AP208" t="s">
        <v>1274</v>
      </c>
      <c r="AQ208" t="s">
        <v>1182</v>
      </c>
      <c r="AV208" t="s">
        <v>16840</v>
      </c>
      <c r="AW208">
        <v>0</v>
      </c>
      <c r="AX208" t="s">
        <v>18254</v>
      </c>
      <c r="AY208" t="s">
        <v>18255</v>
      </c>
      <c r="AZ208" t="s">
        <v>15137</v>
      </c>
      <c r="BC208" t="s">
        <v>19548</v>
      </c>
      <c r="BD208" t="s">
        <v>114</v>
      </c>
      <c r="BF208" t="s">
        <v>115</v>
      </c>
      <c r="BG208" t="s">
        <v>116</v>
      </c>
      <c r="BM208" t="s">
        <v>117</v>
      </c>
      <c r="BN208" s="34" t="s">
        <v>18256</v>
      </c>
      <c r="BO208">
        <v>3434468232</v>
      </c>
      <c r="BP208">
        <v>3434468232</v>
      </c>
      <c r="BQ208">
        <v>483151</v>
      </c>
      <c r="BR208">
        <v>7853</v>
      </c>
      <c r="BX208" t="s">
        <v>18257</v>
      </c>
      <c r="CA208" t="s">
        <v>18258</v>
      </c>
      <c r="CB208" t="s">
        <v>18259</v>
      </c>
      <c r="CD208">
        <v>1</v>
      </c>
      <c r="CF208" t="s">
        <v>118</v>
      </c>
      <c r="CG208">
        <v>0</v>
      </c>
      <c r="CH208" t="s">
        <v>119</v>
      </c>
      <c r="CI208" t="s">
        <v>119</v>
      </c>
      <c r="CJ208" t="s">
        <v>120</v>
      </c>
      <c r="CL208" s="34" t="s">
        <v>19549</v>
      </c>
      <c r="CM208" t="s">
        <v>121</v>
      </c>
      <c r="CN208" s="34" t="s">
        <v>19549</v>
      </c>
      <c r="CP208" t="s">
        <v>1258</v>
      </c>
      <c r="CR208">
        <f t="shared" si="24"/>
        <v>24</v>
      </c>
      <c r="CS208"/>
      <c r="CT208"/>
      <c r="CU208"/>
      <c r="CV208"/>
      <c r="CW208"/>
      <c r="CX208"/>
      <c r="CY208"/>
      <c r="CZ208"/>
      <c r="DA208"/>
      <c r="DB208"/>
      <c r="DC208"/>
      <c r="DD208"/>
    </row>
    <row r="209" spans="1:96" customFormat="1" hidden="1">
      <c r="A209" t="s">
        <v>111</v>
      </c>
      <c r="B209" t="s">
        <v>18245</v>
      </c>
      <c r="C209">
        <v>514719</v>
      </c>
      <c r="D209" s="1">
        <v>45589</v>
      </c>
      <c r="E209" t="s">
        <v>20392</v>
      </c>
      <c r="F209" t="s">
        <v>18246</v>
      </c>
      <c r="G209" t="s">
        <v>18247</v>
      </c>
      <c r="H209" s="34" t="s">
        <v>18248</v>
      </c>
      <c r="I209" t="s">
        <v>18249</v>
      </c>
      <c r="J209">
        <v>5562993369898</v>
      </c>
      <c r="K209" t="s">
        <v>7</v>
      </c>
      <c r="L209" t="s">
        <v>138</v>
      </c>
      <c r="M209">
        <v>5189398078854</v>
      </c>
      <c r="N209" t="s">
        <v>112</v>
      </c>
      <c r="O209" t="s">
        <v>18250</v>
      </c>
      <c r="P209" t="s">
        <v>18251</v>
      </c>
      <c r="Q209">
        <v>201</v>
      </c>
      <c r="R209" t="s">
        <v>14289</v>
      </c>
      <c r="S209" t="s">
        <v>4364</v>
      </c>
      <c r="U209" t="s">
        <v>18252</v>
      </c>
      <c r="V209" t="s">
        <v>815</v>
      </c>
      <c r="W209" t="s">
        <v>816</v>
      </c>
      <c r="X209" t="s">
        <v>18253</v>
      </c>
      <c r="Y209" t="s">
        <v>821</v>
      </c>
      <c r="Z209" t="s">
        <v>1258</v>
      </c>
      <c r="AA209" t="s">
        <v>19547</v>
      </c>
      <c r="AE209" t="s">
        <v>1889</v>
      </c>
      <c r="AF209" t="s">
        <v>786</v>
      </c>
      <c r="AG209">
        <v>3</v>
      </c>
      <c r="AH209">
        <v>205.3</v>
      </c>
      <c r="AI209">
        <v>1</v>
      </c>
      <c r="AJ209">
        <v>142793</v>
      </c>
      <c r="AK209" t="s">
        <v>1480</v>
      </c>
      <c r="AL209">
        <v>2601</v>
      </c>
      <c r="AM209" t="s">
        <v>1823</v>
      </c>
      <c r="AN209">
        <v>62.9</v>
      </c>
      <c r="AO209" s="72">
        <v>56.61</v>
      </c>
      <c r="AP209" t="s">
        <v>3243</v>
      </c>
      <c r="AQ209" t="s">
        <v>1824</v>
      </c>
      <c r="AV209" t="s">
        <v>16839</v>
      </c>
      <c r="AW209">
        <v>0</v>
      </c>
      <c r="AX209" t="s">
        <v>18254</v>
      </c>
      <c r="AY209" t="s">
        <v>18255</v>
      </c>
      <c r="AZ209" t="s">
        <v>15137</v>
      </c>
      <c r="BC209" t="s">
        <v>19548</v>
      </c>
      <c r="BD209" t="s">
        <v>114</v>
      </c>
      <c r="BF209" t="s">
        <v>115</v>
      </c>
      <c r="BG209" t="s">
        <v>116</v>
      </c>
      <c r="BM209" t="s">
        <v>117</v>
      </c>
      <c r="BN209" s="34" t="s">
        <v>18256</v>
      </c>
      <c r="BO209">
        <v>3434468232</v>
      </c>
      <c r="BP209">
        <v>3434468232</v>
      </c>
      <c r="BQ209">
        <v>483151</v>
      </c>
      <c r="BR209">
        <v>7853</v>
      </c>
      <c r="BX209" t="s">
        <v>18257</v>
      </c>
      <c r="CA209" t="s">
        <v>18258</v>
      </c>
      <c r="CB209" t="s">
        <v>18259</v>
      </c>
      <c r="CD209">
        <v>1</v>
      </c>
      <c r="CF209" t="s">
        <v>118</v>
      </c>
      <c r="CG209">
        <v>0</v>
      </c>
      <c r="CH209" t="s">
        <v>119</v>
      </c>
      <c r="CI209" t="s">
        <v>119</v>
      </c>
      <c r="CJ209" t="s">
        <v>120</v>
      </c>
      <c r="CL209" s="34" t="s">
        <v>19549</v>
      </c>
      <c r="CM209" t="s">
        <v>121</v>
      </c>
      <c r="CN209" s="34" t="s">
        <v>19549</v>
      </c>
      <c r="CP209" t="s">
        <v>1258</v>
      </c>
      <c r="CR209">
        <f t="shared" si="24"/>
        <v>24</v>
      </c>
    </row>
    <row r="210" spans="1:96" customFormat="1" hidden="1">
      <c r="A210" t="s">
        <v>111</v>
      </c>
      <c r="B210" t="s">
        <v>18245</v>
      </c>
      <c r="C210">
        <v>514719</v>
      </c>
      <c r="D210" s="1">
        <v>45589</v>
      </c>
      <c r="E210" t="s">
        <v>20392</v>
      </c>
      <c r="F210" t="s">
        <v>18246</v>
      </c>
      <c r="G210" t="s">
        <v>18247</v>
      </c>
      <c r="H210" s="34" t="s">
        <v>18248</v>
      </c>
      <c r="I210" t="s">
        <v>18249</v>
      </c>
      <c r="J210">
        <v>5562993369898</v>
      </c>
      <c r="K210" t="s">
        <v>7</v>
      </c>
      <c r="L210" t="s">
        <v>138</v>
      </c>
      <c r="M210">
        <v>5189398078854</v>
      </c>
      <c r="N210" t="s">
        <v>112</v>
      </c>
      <c r="O210" t="s">
        <v>18250</v>
      </c>
      <c r="P210" t="s">
        <v>18251</v>
      </c>
      <c r="Q210">
        <v>201</v>
      </c>
      <c r="R210" t="s">
        <v>14289</v>
      </c>
      <c r="S210" t="s">
        <v>4364</v>
      </c>
      <c r="U210" t="s">
        <v>18252</v>
      </c>
      <c r="V210" t="s">
        <v>815</v>
      </c>
      <c r="W210" t="s">
        <v>816</v>
      </c>
      <c r="X210" t="s">
        <v>18253</v>
      </c>
      <c r="Y210" t="s">
        <v>821</v>
      </c>
      <c r="Z210" t="s">
        <v>1258</v>
      </c>
      <c r="AA210" t="s">
        <v>19547</v>
      </c>
      <c r="AE210" t="s">
        <v>1889</v>
      </c>
      <c r="AF210" t="s">
        <v>786</v>
      </c>
      <c r="AG210">
        <v>3</v>
      </c>
      <c r="AH210">
        <v>205.3</v>
      </c>
      <c r="AI210">
        <v>1</v>
      </c>
      <c r="AJ210">
        <v>142792</v>
      </c>
      <c r="AK210" t="s">
        <v>1480</v>
      </c>
      <c r="AL210">
        <v>2602</v>
      </c>
      <c r="AM210" t="s">
        <v>1481</v>
      </c>
      <c r="AN210">
        <v>56.9</v>
      </c>
      <c r="AO210" s="72">
        <v>51.21</v>
      </c>
      <c r="AP210" t="s">
        <v>3249</v>
      </c>
      <c r="AQ210" t="s">
        <v>1482</v>
      </c>
      <c r="AV210" t="s">
        <v>16840</v>
      </c>
      <c r="AW210">
        <v>0</v>
      </c>
      <c r="AX210" t="s">
        <v>18254</v>
      </c>
      <c r="AY210" t="s">
        <v>18255</v>
      </c>
      <c r="AZ210" t="s">
        <v>15137</v>
      </c>
      <c r="BC210" t="s">
        <v>19548</v>
      </c>
      <c r="BD210" t="s">
        <v>114</v>
      </c>
      <c r="BF210" t="s">
        <v>115</v>
      </c>
      <c r="BG210" t="s">
        <v>116</v>
      </c>
      <c r="BM210" t="s">
        <v>117</v>
      </c>
      <c r="BN210" s="34" t="s">
        <v>18256</v>
      </c>
      <c r="BO210">
        <v>3434468232</v>
      </c>
      <c r="BP210">
        <v>3434468232</v>
      </c>
      <c r="BQ210">
        <v>483151</v>
      </c>
      <c r="BR210">
        <v>7853</v>
      </c>
      <c r="BX210" t="s">
        <v>18257</v>
      </c>
      <c r="CA210" t="s">
        <v>18258</v>
      </c>
      <c r="CB210" t="s">
        <v>18259</v>
      </c>
      <c r="CD210">
        <v>1</v>
      </c>
      <c r="CF210" t="s">
        <v>118</v>
      </c>
      <c r="CG210">
        <v>0</v>
      </c>
      <c r="CH210" t="s">
        <v>119</v>
      </c>
      <c r="CI210" t="s">
        <v>119</v>
      </c>
      <c r="CJ210" t="s">
        <v>120</v>
      </c>
      <c r="CL210" s="34" t="s">
        <v>19549</v>
      </c>
      <c r="CM210" t="s">
        <v>121</v>
      </c>
      <c r="CN210" s="34" t="s">
        <v>19549</v>
      </c>
      <c r="CP210" t="s">
        <v>1258</v>
      </c>
      <c r="CR210">
        <f t="shared" si="24"/>
        <v>24</v>
      </c>
    </row>
    <row r="211" spans="1:96" customFormat="1" hidden="1">
      <c r="A211" t="s">
        <v>111</v>
      </c>
      <c r="B211" t="s">
        <v>18261</v>
      </c>
      <c r="C211">
        <v>514717</v>
      </c>
      <c r="D211" s="1">
        <v>45589</v>
      </c>
      <c r="E211" t="s">
        <v>20393</v>
      </c>
      <c r="F211" t="s">
        <v>18262</v>
      </c>
      <c r="G211" t="s">
        <v>18263</v>
      </c>
      <c r="H211">
        <v>21965310818</v>
      </c>
      <c r="I211" t="s">
        <v>18264</v>
      </c>
      <c r="J211">
        <v>5511976550663</v>
      </c>
      <c r="K211" t="s">
        <v>2</v>
      </c>
      <c r="L211" t="s">
        <v>127</v>
      </c>
      <c r="M211">
        <v>5189386582206</v>
      </c>
      <c r="N211" t="s">
        <v>112</v>
      </c>
      <c r="O211" t="s">
        <v>18265</v>
      </c>
      <c r="P211" t="s">
        <v>18266</v>
      </c>
      <c r="Q211">
        <v>1388</v>
      </c>
      <c r="S211" t="s">
        <v>18267</v>
      </c>
      <c r="U211" t="s">
        <v>18268</v>
      </c>
      <c r="V211" t="s">
        <v>779</v>
      </c>
      <c r="W211" t="s">
        <v>780</v>
      </c>
      <c r="X211" t="s">
        <v>18269</v>
      </c>
      <c r="Y211" t="s">
        <v>782</v>
      </c>
      <c r="Z211" t="s">
        <v>1258</v>
      </c>
      <c r="AA211" t="s">
        <v>19550</v>
      </c>
      <c r="AB211" t="s">
        <v>844</v>
      </c>
      <c r="AC211" t="s">
        <v>791</v>
      </c>
      <c r="AD211" t="s">
        <v>1888</v>
      </c>
      <c r="AF211" t="s">
        <v>125</v>
      </c>
      <c r="AG211">
        <v>2</v>
      </c>
      <c r="AH211">
        <v>173.94</v>
      </c>
      <c r="AI211">
        <v>1</v>
      </c>
      <c r="AJ211">
        <v>2201</v>
      </c>
      <c r="AK211" t="s">
        <v>1471</v>
      </c>
      <c r="AL211">
        <v>2201</v>
      </c>
      <c r="AM211" t="s">
        <v>1472</v>
      </c>
      <c r="AN211">
        <v>49.9</v>
      </c>
      <c r="AO211" s="72">
        <v>17.46</v>
      </c>
      <c r="AP211" t="s">
        <v>15683</v>
      </c>
      <c r="AQ211" t="s">
        <v>1473</v>
      </c>
      <c r="AV211" t="s">
        <v>4400</v>
      </c>
      <c r="AW211">
        <v>0</v>
      </c>
      <c r="AX211" t="s">
        <v>18270</v>
      </c>
      <c r="AY211" t="s">
        <v>18271</v>
      </c>
      <c r="AZ211" t="s">
        <v>15119</v>
      </c>
      <c r="BC211" t="s">
        <v>19551</v>
      </c>
      <c r="BD211" t="s">
        <v>114</v>
      </c>
      <c r="BF211" t="s">
        <v>115</v>
      </c>
      <c r="BG211" t="s">
        <v>116</v>
      </c>
      <c r="BM211" t="s">
        <v>117</v>
      </c>
      <c r="BN211" s="34" t="s">
        <v>18272</v>
      </c>
      <c r="BO211">
        <v>3434140181</v>
      </c>
      <c r="BP211">
        <v>3434140181</v>
      </c>
      <c r="BQ211">
        <v>523431</v>
      </c>
      <c r="BR211" s="34" t="s">
        <v>18273</v>
      </c>
      <c r="BX211" t="s">
        <v>18274</v>
      </c>
      <c r="CA211" t="s">
        <v>18275</v>
      </c>
      <c r="CB211" t="s">
        <v>18276</v>
      </c>
      <c r="CD211">
        <v>1</v>
      </c>
      <c r="CF211" t="s">
        <v>118</v>
      </c>
      <c r="CG211">
        <v>0</v>
      </c>
      <c r="CH211" t="s">
        <v>119</v>
      </c>
      <c r="CI211" t="s">
        <v>119</v>
      </c>
      <c r="CJ211" t="s">
        <v>120</v>
      </c>
      <c r="CL211" s="34" t="s">
        <v>19552</v>
      </c>
      <c r="CM211" t="s">
        <v>121</v>
      </c>
      <c r="CN211" s="34" t="s">
        <v>19552</v>
      </c>
      <c r="CP211" t="s">
        <v>1258</v>
      </c>
      <c r="CR211">
        <f t="shared" si="24"/>
        <v>24</v>
      </c>
    </row>
    <row r="212" spans="1:96" customFormat="1" hidden="1">
      <c r="A212" t="s">
        <v>111</v>
      </c>
      <c r="B212" t="s">
        <v>18261</v>
      </c>
      <c r="C212">
        <v>514717</v>
      </c>
      <c r="D212" s="1">
        <v>45589</v>
      </c>
      <c r="E212" t="s">
        <v>20393</v>
      </c>
      <c r="F212" t="s">
        <v>18262</v>
      </c>
      <c r="G212" t="s">
        <v>18263</v>
      </c>
      <c r="H212">
        <v>21965310818</v>
      </c>
      <c r="I212" t="s">
        <v>18264</v>
      </c>
      <c r="J212">
        <v>5511976550663</v>
      </c>
      <c r="K212" t="s">
        <v>2</v>
      </c>
      <c r="L212" t="s">
        <v>127</v>
      </c>
      <c r="M212">
        <v>5189386582206</v>
      </c>
      <c r="N212" t="s">
        <v>112</v>
      </c>
      <c r="O212" t="s">
        <v>18265</v>
      </c>
      <c r="P212" t="s">
        <v>18266</v>
      </c>
      <c r="Q212">
        <v>1388</v>
      </c>
      <c r="S212" t="s">
        <v>18267</v>
      </c>
      <c r="U212" t="s">
        <v>18268</v>
      </c>
      <c r="V212" t="s">
        <v>779</v>
      </c>
      <c r="W212" t="s">
        <v>780</v>
      </c>
      <c r="X212" t="s">
        <v>18269</v>
      </c>
      <c r="Y212" t="s">
        <v>782</v>
      </c>
      <c r="Z212" t="s">
        <v>1258</v>
      </c>
      <c r="AA212" t="s">
        <v>19550</v>
      </c>
      <c r="AB212" t="s">
        <v>844</v>
      </c>
      <c r="AC212" t="s">
        <v>791</v>
      </c>
      <c r="AD212" t="s">
        <v>1888</v>
      </c>
      <c r="AF212" t="s">
        <v>125</v>
      </c>
      <c r="AG212">
        <v>2</v>
      </c>
      <c r="AH212">
        <v>173.94</v>
      </c>
      <c r="AI212">
        <v>1</v>
      </c>
      <c r="AJ212">
        <v>142817</v>
      </c>
      <c r="AK212" t="s">
        <v>1598</v>
      </c>
      <c r="AL212">
        <v>61040</v>
      </c>
      <c r="AM212" t="s">
        <v>1608</v>
      </c>
      <c r="AN212">
        <v>99.9</v>
      </c>
      <c r="AO212" s="72">
        <v>34.96</v>
      </c>
      <c r="AP212" t="s">
        <v>15116</v>
      </c>
      <c r="AQ212" t="s">
        <v>1609</v>
      </c>
      <c r="AV212" t="s">
        <v>15171</v>
      </c>
      <c r="AW212">
        <v>0</v>
      </c>
      <c r="AX212" t="s">
        <v>18270</v>
      </c>
      <c r="AY212" t="s">
        <v>18271</v>
      </c>
      <c r="AZ212" t="s">
        <v>15119</v>
      </c>
      <c r="BC212" t="s">
        <v>19551</v>
      </c>
      <c r="BD212" t="s">
        <v>114</v>
      </c>
      <c r="BF212" t="s">
        <v>115</v>
      </c>
      <c r="BG212" t="s">
        <v>116</v>
      </c>
      <c r="BM212" t="s">
        <v>117</v>
      </c>
      <c r="BN212" s="34" t="s">
        <v>18272</v>
      </c>
      <c r="BO212">
        <v>3434140181</v>
      </c>
      <c r="BP212">
        <v>3434140181</v>
      </c>
      <c r="BQ212">
        <v>523431</v>
      </c>
      <c r="BR212" s="34" t="s">
        <v>18273</v>
      </c>
      <c r="BX212" t="s">
        <v>18274</v>
      </c>
      <c r="CA212" t="s">
        <v>18275</v>
      </c>
      <c r="CB212" t="s">
        <v>18276</v>
      </c>
      <c r="CD212">
        <v>1</v>
      </c>
      <c r="CF212" t="s">
        <v>118</v>
      </c>
      <c r="CG212">
        <v>0</v>
      </c>
      <c r="CH212" t="s">
        <v>119</v>
      </c>
      <c r="CI212" t="s">
        <v>119</v>
      </c>
      <c r="CJ212" t="s">
        <v>120</v>
      </c>
      <c r="CL212" s="34" t="s">
        <v>19552</v>
      </c>
      <c r="CM212" t="s">
        <v>121</v>
      </c>
      <c r="CN212" s="34" t="s">
        <v>19552</v>
      </c>
      <c r="CP212" t="s">
        <v>1258</v>
      </c>
      <c r="CR212">
        <f t="shared" si="24"/>
        <v>24</v>
      </c>
    </row>
    <row r="213" spans="1:96" customFormat="1" hidden="1">
      <c r="A213" t="s">
        <v>111</v>
      </c>
      <c r="B213" t="s">
        <v>18261</v>
      </c>
      <c r="C213">
        <v>514717</v>
      </c>
      <c r="D213" s="1">
        <v>45589</v>
      </c>
      <c r="E213" t="s">
        <v>20393</v>
      </c>
      <c r="F213" t="s">
        <v>18262</v>
      </c>
      <c r="G213" t="s">
        <v>18263</v>
      </c>
      <c r="H213">
        <v>21965310818</v>
      </c>
      <c r="I213" t="s">
        <v>18264</v>
      </c>
      <c r="J213">
        <v>5511976550663</v>
      </c>
      <c r="K213" t="s">
        <v>2</v>
      </c>
      <c r="L213" t="s">
        <v>127</v>
      </c>
      <c r="M213">
        <v>5189386582206</v>
      </c>
      <c r="N213" t="s">
        <v>112</v>
      </c>
      <c r="O213" t="s">
        <v>18265</v>
      </c>
      <c r="P213" t="s">
        <v>18266</v>
      </c>
      <c r="Q213">
        <v>1388</v>
      </c>
      <c r="S213" t="s">
        <v>18267</v>
      </c>
      <c r="U213" t="s">
        <v>18268</v>
      </c>
      <c r="V213" t="s">
        <v>779</v>
      </c>
      <c r="W213" t="s">
        <v>780</v>
      </c>
      <c r="X213" t="s">
        <v>18269</v>
      </c>
      <c r="Y213" t="s">
        <v>782</v>
      </c>
      <c r="Z213" t="s">
        <v>1258</v>
      </c>
      <c r="AA213" t="s">
        <v>19550</v>
      </c>
      <c r="AB213" t="s">
        <v>844</v>
      </c>
      <c r="AC213" t="s">
        <v>791</v>
      </c>
      <c r="AD213" t="s">
        <v>1888</v>
      </c>
      <c r="AF213" t="s">
        <v>125</v>
      </c>
      <c r="AG213">
        <v>2</v>
      </c>
      <c r="AH213">
        <v>173.94</v>
      </c>
      <c r="AI213">
        <v>2</v>
      </c>
      <c r="AJ213">
        <v>1111</v>
      </c>
      <c r="AK213" t="s">
        <v>788</v>
      </c>
      <c r="AL213">
        <v>1110</v>
      </c>
      <c r="AM213" t="s">
        <v>1256</v>
      </c>
      <c r="AN213">
        <v>21.9</v>
      </c>
      <c r="AO213" s="72">
        <v>7.66</v>
      </c>
      <c r="AP213" t="s">
        <v>15064</v>
      </c>
      <c r="AQ213" t="s">
        <v>1257</v>
      </c>
      <c r="AV213" t="s">
        <v>4400</v>
      </c>
      <c r="AW213">
        <v>0</v>
      </c>
      <c r="AX213" t="s">
        <v>18270</v>
      </c>
      <c r="AY213" t="s">
        <v>18271</v>
      </c>
      <c r="AZ213" t="s">
        <v>15119</v>
      </c>
      <c r="BC213" t="s">
        <v>19551</v>
      </c>
      <c r="BD213" t="s">
        <v>114</v>
      </c>
      <c r="BF213" t="s">
        <v>115</v>
      </c>
      <c r="BG213" t="s">
        <v>116</v>
      </c>
      <c r="BM213" t="s">
        <v>117</v>
      </c>
      <c r="BN213" s="34" t="s">
        <v>18272</v>
      </c>
      <c r="BO213">
        <v>3434140181</v>
      </c>
      <c r="BP213">
        <v>3434140181</v>
      </c>
      <c r="BQ213">
        <v>523431</v>
      </c>
      <c r="BR213" s="34" t="s">
        <v>18273</v>
      </c>
      <c r="BX213" t="s">
        <v>18274</v>
      </c>
      <c r="CA213" t="s">
        <v>18275</v>
      </c>
      <c r="CB213" t="s">
        <v>18276</v>
      </c>
      <c r="CD213">
        <v>1</v>
      </c>
      <c r="CF213" t="s">
        <v>118</v>
      </c>
      <c r="CG213">
        <v>0</v>
      </c>
      <c r="CH213" t="s">
        <v>119</v>
      </c>
      <c r="CI213" t="s">
        <v>119</v>
      </c>
      <c r="CJ213" t="s">
        <v>120</v>
      </c>
      <c r="CL213" s="34" t="s">
        <v>19552</v>
      </c>
      <c r="CM213" t="s">
        <v>121</v>
      </c>
      <c r="CN213" s="34" t="s">
        <v>19552</v>
      </c>
      <c r="CP213" t="s">
        <v>1258</v>
      </c>
      <c r="CR213">
        <f t="shared" si="24"/>
        <v>24</v>
      </c>
    </row>
    <row r="214" spans="1:96" customFormat="1" hidden="1">
      <c r="A214" t="s">
        <v>111</v>
      </c>
      <c r="B214" t="s">
        <v>18261</v>
      </c>
      <c r="C214">
        <v>514717</v>
      </c>
      <c r="D214" s="1">
        <v>45589</v>
      </c>
      <c r="E214" t="s">
        <v>20393</v>
      </c>
      <c r="F214" t="s">
        <v>18262</v>
      </c>
      <c r="G214" t="s">
        <v>18263</v>
      </c>
      <c r="H214">
        <v>21965310818</v>
      </c>
      <c r="I214" t="s">
        <v>18264</v>
      </c>
      <c r="J214">
        <v>5511976550663</v>
      </c>
      <c r="K214" t="s">
        <v>2</v>
      </c>
      <c r="L214" t="s">
        <v>127</v>
      </c>
      <c r="M214">
        <v>5189386582206</v>
      </c>
      <c r="N214" t="s">
        <v>112</v>
      </c>
      <c r="O214" t="s">
        <v>18265</v>
      </c>
      <c r="P214" t="s">
        <v>18266</v>
      </c>
      <c r="Q214">
        <v>1388</v>
      </c>
      <c r="S214" t="s">
        <v>18267</v>
      </c>
      <c r="U214" t="s">
        <v>18268</v>
      </c>
      <c r="V214" t="s">
        <v>779</v>
      </c>
      <c r="W214" t="s">
        <v>780</v>
      </c>
      <c r="X214" t="s">
        <v>18269</v>
      </c>
      <c r="Y214" t="s">
        <v>782</v>
      </c>
      <c r="Z214" t="s">
        <v>1258</v>
      </c>
      <c r="AA214" t="s">
        <v>19550</v>
      </c>
      <c r="AB214" t="s">
        <v>844</v>
      </c>
      <c r="AC214" t="s">
        <v>791</v>
      </c>
      <c r="AD214" t="s">
        <v>1888</v>
      </c>
      <c r="AF214" t="s">
        <v>125</v>
      </c>
      <c r="AG214">
        <v>2</v>
      </c>
      <c r="AH214">
        <v>173.94</v>
      </c>
      <c r="AI214">
        <v>1</v>
      </c>
      <c r="AJ214">
        <v>1006</v>
      </c>
      <c r="AK214" t="s">
        <v>788</v>
      </c>
      <c r="AL214">
        <v>1111</v>
      </c>
      <c r="AM214" t="s">
        <v>789</v>
      </c>
      <c r="AN214">
        <v>21.9</v>
      </c>
      <c r="AO214" s="72">
        <v>7.66</v>
      </c>
      <c r="AP214" t="s">
        <v>15063</v>
      </c>
      <c r="AQ214" t="s">
        <v>790</v>
      </c>
      <c r="AV214" t="s">
        <v>15125</v>
      </c>
      <c r="AW214">
        <v>0</v>
      </c>
      <c r="AX214" t="s">
        <v>18270</v>
      </c>
      <c r="AY214" t="s">
        <v>18271</v>
      </c>
      <c r="AZ214" t="s">
        <v>15119</v>
      </c>
      <c r="BC214" t="s">
        <v>19551</v>
      </c>
      <c r="BD214" t="s">
        <v>114</v>
      </c>
      <c r="BF214" t="s">
        <v>115</v>
      </c>
      <c r="BG214" t="s">
        <v>116</v>
      </c>
      <c r="BM214" t="s">
        <v>117</v>
      </c>
      <c r="BN214" s="34" t="s">
        <v>18272</v>
      </c>
      <c r="BO214">
        <v>3434140181</v>
      </c>
      <c r="BP214">
        <v>3434140181</v>
      </c>
      <c r="BQ214">
        <v>523431</v>
      </c>
      <c r="BR214" s="34" t="s">
        <v>18273</v>
      </c>
      <c r="BX214" t="s">
        <v>18274</v>
      </c>
      <c r="CA214" t="s">
        <v>18275</v>
      </c>
      <c r="CB214" t="s">
        <v>18276</v>
      </c>
      <c r="CD214">
        <v>1</v>
      </c>
      <c r="CF214" t="s">
        <v>118</v>
      </c>
      <c r="CG214">
        <v>0</v>
      </c>
      <c r="CH214" t="s">
        <v>119</v>
      </c>
      <c r="CI214" t="s">
        <v>119</v>
      </c>
      <c r="CJ214" t="s">
        <v>120</v>
      </c>
      <c r="CL214" s="34" t="s">
        <v>19552</v>
      </c>
      <c r="CM214" t="s">
        <v>121</v>
      </c>
      <c r="CN214" s="34" t="s">
        <v>19552</v>
      </c>
      <c r="CP214" t="s">
        <v>1258</v>
      </c>
      <c r="CR214">
        <f t="shared" si="24"/>
        <v>24</v>
      </c>
    </row>
    <row r="215" spans="1:96" customFormat="1" hidden="1">
      <c r="A215" t="s">
        <v>111</v>
      </c>
      <c r="B215" t="s">
        <v>18261</v>
      </c>
      <c r="C215">
        <v>514717</v>
      </c>
      <c r="D215" s="1">
        <v>45589</v>
      </c>
      <c r="E215" t="s">
        <v>20393</v>
      </c>
      <c r="F215" t="s">
        <v>18262</v>
      </c>
      <c r="G215" t="s">
        <v>18263</v>
      </c>
      <c r="H215">
        <v>21965310818</v>
      </c>
      <c r="I215" t="s">
        <v>18264</v>
      </c>
      <c r="J215">
        <v>5511976550663</v>
      </c>
      <c r="K215" t="s">
        <v>2</v>
      </c>
      <c r="L215" t="s">
        <v>127</v>
      </c>
      <c r="M215">
        <v>5189386582206</v>
      </c>
      <c r="N215" t="s">
        <v>112</v>
      </c>
      <c r="O215" t="s">
        <v>18265</v>
      </c>
      <c r="P215" t="s">
        <v>18266</v>
      </c>
      <c r="Q215">
        <v>1388</v>
      </c>
      <c r="S215" t="s">
        <v>18267</v>
      </c>
      <c r="U215" t="s">
        <v>18268</v>
      </c>
      <c r="V215" t="s">
        <v>779</v>
      </c>
      <c r="W215" t="s">
        <v>780</v>
      </c>
      <c r="X215" t="s">
        <v>18269</v>
      </c>
      <c r="Y215" t="s">
        <v>782</v>
      </c>
      <c r="Z215" t="s">
        <v>1258</v>
      </c>
      <c r="AA215" t="s">
        <v>19550</v>
      </c>
      <c r="AB215" t="s">
        <v>844</v>
      </c>
      <c r="AC215" t="s">
        <v>791</v>
      </c>
      <c r="AD215" t="s">
        <v>1888</v>
      </c>
      <c r="AF215" t="s">
        <v>125</v>
      </c>
      <c r="AG215">
        <v>2</v>
      </c>
      <c r="AH215">
        <v>173.94</v>
      </c>
      <c r="AI215">
        <v>1</v>
      </c>
      <c r="AJ215">
        <v>2103</v>
      </c>
      <c r="AK215" t="s">
        <v>2344</v>
      </c>
      <c r="AL215">
        <v>2103</v>
      </c>
      <c r="AM215" t="s">
        <v>2345</v>
      </c>
      <c r="AN215">
        <v>59.9</v>
      </c>
      <c r="AO215" s="72">
        <v>20.96</v>
      </c>
      <c r="AP215" t="s">
        <v>15763</v>
      </c>
      <c r="AQ215" t="s">
        <v>2346</v>
      </c>
      <c r="AV215" t="s">
        <v>15125</v>
      </c>
      <c r="AW215">
        <v>0</v>
      </c>
      <c r="AX215" t="s">
        <v>18270</v>
      </c>
      <c r="AY215" t="s">
        <v>18271</v>
      </c>
      <c r="AZ215" t="s">
        <v>15119</v>
      </c>
      <c r="BC215" t="s">
        <v>19551</v>
      </c>
      <c r="BD215" t="s">
        <v>114</v>
      </c>
      <c r="BF215" t="s">
        <v>115</v>
      </c>
      <c r="BG215" t="s">
        <v>116</v>
      </c>
      <c r="BM215" t="s">
        <v>117</v>
      </c>
      <c r="BN215" s="34" t="s">
        <v>18272</v>
      </c>
      <c r="BO215">
        <v>3434140181</v>
      </c>
      <c r="BP215">
        <v>3434140181</v>
      </c>
      <c r="BQ215">
        <v>523431</v>
      </c>
      <c r="BR215" s="34" t="s">
        <v>18273</v>
      </c>
      <c r="BX215" t="s">
        <v>18274</v>
      </c>
      <c r="CA215" t="s">
        <v>18275</v>
      </c>
      <c r="CB215" t="s">
        <v>18276</v>
      </c>
      <c r="CD215">
        <v>1</v>
      </c>
      <c r="CF215" t="s">
        <v>118</v>
      </c>
      <c r="CG215">
        <v>0</v>
      </c>
      <c r="CH215" t="s">
        <v>119</v>
      </c>
      <c r="CI215" t="s">
        <v>119</v>
      </c>
      <c r="CJ215" t="s">
        <v>120</v>
      </c>
      <c r="CL215" s="34" t="s">
        <v>19552</v>
      </c>
      <c r="CM215" t="s">
        <v>121</v>
      </c>
      <c r="CN215" s="34" t="s">
        <v>19552</v>
      </c>
      <c r="CP215" t="s">
        <v>1258</v>
      </c>
      <c r="CR215">
        <f t="shared" si="24"/>
        <v>24</v>
      </c>
    </row>
    <row r="216" spans="1:96" customFormat="1" hidden="1">
      <c r="A216" t="s">
        <v>111</v>
      </c>
      <c r="B216" t="s">
        <v>18261</v>
      </c>
      <c r="C216">
        <v>514717</v>
      </c>
      <c r="D216" s="1">
        <v>45589</v>
      </c>
      <c r="E216" t="s">
        <v>20393</v>
      </c>
      <c r="F216" t="s">
        <v>18262</v>
      </c>
      <c r="G216" t="s">
        <v>18263</v>
      </c>
      <c r="H216">
        <v>21965310818</v>
      </c>
      <c r="I216" t="s">
        <v>18264</v>
      </c>
      <c r="J216">
        <v>5511976550663</v>
      </c>
      <c r="K216" t="s">
        <v>2</v>
      </c>
      <c r="L216" t="s">
        <v>127</v>
      </c>
      <c r="M216">
        <v>5189386582206</v>
      </c>
      <c r="N216" t="s">
        <v>112</v>
      </c>
      <c r="O216" t="s">
        <v>18265</v>
      </c>
      <c r="P216" t="s">
        <v>18266</v>
      </c>
      <c r="Q216">
        <v>1388</v>
      </c>
      <c r="S216" t="s">
        <v>18267</v>
      </c>
      <c r="U216" t="s">
        <v>18268</v>
      </c>
      <c r="V216" t="s">
        <v>779</v>
      </c>
      <c r="W216" t="s">
        <v>780</v>
      </c>
      <c r="X216" t="s">
        <v>18269</v>
      </c>
      <c r="Y216" t="s">
        <v>782</v>
      </c>
      <c r="Z216" t="s">
        <v>1258</v>
      </c>
      <c r="AA216" t="s">
        <v>19550</v>
      </c>
      <c r="AB216" t="s">
        <v>844</v>
      </c>
      <c r="AC216" t="s">
        <v>791</v>
      </c>
      <c r="AD216" t="s">
        <v>1888</v>
      </c>
      <c r="AF216" t="s">
        <v>125</v>
      </c>
      <c r="AG216">
        <v>2</v>
      </c>
      <c r="AH216">
        <v>173.94</v>
      </c>
      <c r="AI216">
        <v>1</v>
      </c>
      <c r="AJ216">
        <v>61030</v>
      </c>
      <c r="AK216" t="s">
        <v>1598</v>
      </c>
      <c r="AL216">
        <v>61030</v>
      </c>
      <c r="AM216" t="s">
        <v>2980</v>
      </c>
      <c r="AN216">
        <v>99.9</v>
      </c>
      <c r="AO216" s="72">
        <v>34.96</v>
      </c>
      <c r="AP216" t="s">
        <v>15116</v>
      </c>
      <c r="AQ216" t="s">
        <v>2981</v>
      </c>
      <c r="AV216" t="s">
        <v>15171</v>
      </c>
      <c r="AW216">
        <v>0</v>
      </c>
      <c r="AX216" t="s">
        <v>18270</v>
      </c>
      <c r="AY216" t="s">
        <v>18271</v>
      </c>
      <c r="AZ216" t="s">
        <v>15119</v>
      </c>
      <c r="BC216" t="s">
        <v>19551</v>
      </c>
      <c r="BD216" t="s">
        <v>114</v>
      </c>
      <c r="BF216" t="s">
        <v>115</v>
      </c>
      <c r="BG216" t="s">
        <v>116</v>
      </c>
      <c r="BM216" t="s">
        <v>117</v>
      </c>
      <c r="BN216" s="34" t="s">
        <v>18272</v>
      </c>
      <c r="BO216">
        <v>3434140181</v>
      </c>
      <c r="BP216">
        <v>3434140181</v>
      </c>
      <c r="BQ216">
        <v>523431</v>
      </c>
      <c r="BR216" s="34" t="s">
        <v>18273</v>
      </c>
      <c r="BX216" t="s">
        <v>18274</v>
      </c>
      <c r="CA216" t="s">
        <v>18275</v>
      </c>
      <c r="CB216" t="s">
        <v>18276</v>
      </c>
      <c r="CD216">
        <v>1</v>
      </c>
      <c r="CF216" t="s">
        <v>118</v>
      </c>
      <c r="CG216">
        <v>0</v>
      </c>
      <c r="CH216" t="s">
        <v>119</v>
      </c>
      <c r="CI216" t="s">
        <v>119</v>
      </c>
      <c r="CJ216" t="s">
        <v>120</v>
      </c>
      <c r="CL216" s="34" t="s">
        <v>19552</v>
      </c>
      <c r="CM216" t="s">
        <v>121</v>
      </c>
      <c r="CN216" s="34" t="s">
        <v>19552</v>
      </c>
      <c r="CP216" t="s">
        <v>1258</v>
      </c>
      <c r="CR216">
        <f t="shared" si="24"/>
        <v>24</v>
      </c>
    </row>
    <row r="217" spans="1:96" customFormat="1" hidden="1">
      <c r="A217" t="s">
        <v>111</v>
      </c>
      <c r="B217" t="s">
        <v>18261</v>
      </c>
      <c r="C217">
        <v>514717</v>
      </c>
      <c r="D217" s="1">
        <v>45589</v>
      </c>
      <c r="E217" t="s">
        <v>20393</v>
      </c>
      <c r="F217" t="s">
        <v>18262</v>
      </c>
      <c r="G217" t="s">
        <v>18263</v>
      </c>
      <c r="H217">
        <v>21965310818</v>
      </c>
      <c r="I217" t="s">
        <v>18264</v>
      </c>
      <c r="J217">
        <v>5511976550663</v>
      </c>
      <c r="K217" t="s">
        <v>2</v>
      </c>
      <c r="L217" t="s">
        <v>127</v>
      </c>
      <c r="M217">
        <v>5189386582206</v>
      </c>
      <c r="N217" t="s">
        <v>112</v>
      </c>
      <c r="O217" t="s">
        <v>18265</v>
      </c>
      <c r="P217" t="s">
        <v>18266</v>
      </c>
      <c r="Q217">
        <v>1388</v>
      </c>
      <c r="S217" t="s">
        <v>18267</v>
      </c>
      <c r="U217" t="s">
        <v>18268</v>
      </c>
      <c r="V217" t="s">
        <v>779</v>
      </c>
      <c r="W217" t="s">
        <v>780</v>
      </c>
      <c r="X217" t="s">
        <v>18269</v>
      </c>
      <c r="Y217" t="s">
        <v>782</v>
      </c>
      <c r="Z217" t="s">
        <v>1258</v>
      </c>
      <c r="AA217" t="s">
        <v>19550</v>
      </c>
      <c r="AB217" t="s">
        <v>844</v>
      </c>
      <c r="AC217" t="s">
        <v>791</v>
      </c>
      <c r="AD217" t="s">
        <v>1888</v>
      </c>
      <c r="AF217" t="s">
        <v>125</v>
      </c>
      <c r="AG217">
        <v>2</v>
      </c>
      <c r="AH217">
        <v>173.94</v>
      </c>
      <c r="AI217">
        <v>1</v>
      </c>
      <c r="AJ217">
        <v>61050</v>
      </c>
      <c r="AK217" t="s">
        <v>1598</v>
      </c>
      <c r="AL217">
        <v>61050</v>
      </c>
      <c r="AM217" t="s">
        <v>2983</v>
      </c>
      <c r="AN217">
        <v>99.9</v>
      </c>
      <c r="AO217" s="72">
        <v>34.96</v>
      </c>
      <c r="AP217" t="s">
        <v>15116</v>
      </c>
      <c r="AQ217" t="s">
        <v>2984</v>
      </c>
      <c r="AV217" t="s">
        <v>15171</v>
      </c>
      <c r="AW217">
        <v>0</v>
      </c>
      <c r="AX217" t="s">
        <v>18270</v>
      </c>
      <c r="AY217" t="s">
        <v>18271</v>
      </c>
      <c r="AZ217" t="s">
        <v>15119</v>
      </c>
      <c r="BC217" t="s">
        <v>19551</v>
      </c>
      <c r="BD217" t="s">
        <v>114</v>
      </c>
      <c r="BF217" t="s">
        <v>115</v>
      </c>
      <c r="BG217" t="s">
        <v>116</v>
      </c>
      <c r="BM217" t="s">
        <v>117</v>
      </c>
      <c r="BN217" s="34" t="s">
        <v>18272</v>
      </c>
      <c r="BO217">
        <v>3434140181</v>
      </c>
      <c r="BP217">
        <v>3434140181</v>
      </c>
      <c r="BQ217">
        <v>523431</v>
      </c>
      <c r="BR217" s="34" t="s">
        <v>18273</v>
      </c>
      <c r="BX217" t="s">
        <v>18274</v>
      </c>
      <c r="CA217" t="s">
        <v>18275</v>
      </c>
      <c r="CB217" t="s">
        <v>18276</v>
      </c>
      <c r="CD217">
        <v>1</v>
      </c>
      <c r="CF217" t="s">
        <v>118</v>
      </c>
      <c r="CG217">
        <v>0</v>
      </c>
      <c r="CH217" t="s">
        <v>119</v>
      </c>
      <c r="CI217" t="s">
        <v>119</v>
      </c>
      <c r="CJ217" t="s">
        <v>120</v>
      </c>
      <c r="CL217" s="34" t="s">
        <v>19552</v>
      </c>
      <c r="CM217" t="s">
        <v>121</v>
      </c>
      <c r="CN217" s="34" t="s">
        <v>19552</v>
      </c>
      <c r="CP217" t="s">
        <v>1258</v>
      </c>
      <c r="CR217">
        <f t="shared" si="24"/>
        <v>24</v>
      </c>
    </row>
    <row r="218" spans="1:96" customFormat="1" hidden="1">
      <c r="A218" t="s">
        <v>111</v>
      </c>
      <c r="B218" t="s">
        <v>18261</v>
      </c>
      <c r="C218">
        <v>514717</v>
      </c>
      <c r="D218" s="1">
        <v>45589</v>
      </c>
      <c r="E218" t="s">
        <v>20393</v>
      </c>
      <c r="F218" t="s">
        <v>18262</v>
      </c>
      <c r="G218" t="s">
        <v>18263</v>
      </c>
      <c r="H218">
        <v>21965310818</v>
      </c>
      <c r="I218" t="s">
        <v>18264</v>
      </c>
      <c r="J218">
        <v>5511976550663</v>
      </c>
      <c r="K218" t="s">
        <v>2</v>
      </c>
      <c r="L218" t="s">
        <v>127</v>
      </c>
      <c r="M218">
        <v>5189386582206</v>
      </c>
      <c r="N218" t="s">
        <v>112</v>
      </c>
      <c r="O218" t="s">
        <v>18265</v>
      </c>
      <c r="P218" t="s">
        <v>18266</v>
      </c>
      <c r="Q218">
        <v>1388</v>
      </c>
      <c r="S218" t="s">
        <v>18267</v>
      </c>
      <c r="U218" t="s">
        <v>18268</v>
      </c>
      <c r="V218" t="s">
        <v>779</v>
      </c>
      <c r="W218" t="s">
        <v>780</v>
      </c>
      <c r="X218" t="s">
        <v>18269</v>
      </c>
      <c r="Y218" t="s">
        <v>782</v>
      </c>
      <c r="Z218" t="s">
        <v>1258</v>
      </c>
      <c r="AA218" t="s">
        <v>19550</v>
      </c>
      <c r="AB218" t="s">
        <v>844</v>
      </c>
      <c r="AC218" t="s">
        <v>791</v>
      </c>
      <c r="AD218" t="s">
        <v>1888</v>
      </c>
      <c r="AF218" t="s">
        <v>125</v>
      </c>
      <c r="AG218">
        <v>2</v>
      </c>
      <c r="AH218">
        <v>173.94</v>
      </c>
      <c r="AI218">
        <v>1</v>
      </c>
      <c r="AJ218">
        <v>1110</v>
      </c>
      <c r="AK218" t="s">
        <v>788</v>
      </c>
      <c r="AL218">
        <v>1112</v>
      </c>
      <c r="AM218" t="s">
        <v>1252</v>
      </c>
      <c r="AN218">
        <v>21.9</v>
      </c>
      <c r="AO218" s="72">
        <v>7.66</v>
      </c>
      <c r="AP218" t="s">
        <v>15063</v>
      </c>
      <c r="AQ218" t="s">
        <v>1254</v>
      </c>
      <c r="AV218" t="s">
        <v>15125</v>
      </c>
      <c r="AW218">
        <v>0</v>
      </c>
      <c r="AX218" t="s">
        <v>18270</v>
      </c>
      <c r="AY218" t="s">
        <v>18271</v>
      </c>
      <c r="AZ218" t="s">
        <v>15119</v>
      </c>
      <c r="BC218" t="s">
        <v>19551</v>
      </c>
      <c r="BD218" t="s">
        <v>114</v>
      </c>
      <c r="BF218" t="s">
        <v>115</v>
      </c>
      <c r="BG218" t="s">
        <v>116</v>
      </c>
      <c r="BM218" t="s">
        <v>117</v>
      </c>
      <c r="BN218" s="34" t="s">
        <v>18272</v>
      </c>
      <c r="BO218">
        <v>3434140181</v>
      </c>
      <c r="BP218">
        <v>3434140181</v>
      </c>
      <c r="BQ218">
        <v>523431</v>
      </c>
      <c r="BR218" s="34" t="s">
        <v>18273</v>
      </c>
      <c r="BX218" t="s">
        <v>18274</v>
      </c>
      <c r="CA218" t="s">
        <v>18275</v>
      </c>
      <c r="CB218" t="s">
        <v>18276</v>
      </c>
      <c r="CD218">
        <v>1</v>
      </c>
      <c r="CF218" t="s">
        <v>118</v>
      </c>
      <c r="CG218">
        <v>0</v>
      </c>
      <c r="CH218" t="s">
        <v>119</v>
      </c>
      <c r="CI218" t="s">
        <v>119</v>
      </c>
      <c r="CJ218" t="s">
        <v>120</v>
      </c>
      <c r="CL218" s="34" t="s">
        <v>19552</v>
      </c>
      <c r="CM218" t="s">
        <v>121</v>
      </c>
      <c r="CN218" s="34" t="s">
        <v>19552</v>
      </c>
      <c r="CP218" t="s">
        <v>1258</v>
      </c>
      <c r="CR218">
        <f t="shared" si="24"/>
        <v>24</v>
      </c>
    </row>
    <row r="219" spans="1:96" customFormat="1" hidden="1">
      <c r="A219" t="s">
        <v>111</v>
      </c>
      <c r="B219" t="s">
        <v>18277</v>
      </c>
      <c r="C219">
        <v>514715</v>
      </c>
      <c r="D219" s="1">
        <v>45589</v>
      </c>
      <c r="E219" t="s">
        <v>20394</v>
      </c>
      <c r="F219" t="s">
        <v>5396</v>
      </c>
      <c r="G219" t="s">
        <v>18278</v>
      </c>
      <c r="H219">
        <v>26743567825</v>
      </c>
      <c r="I219" t="s">
        <v>18279</v>
      </c>
      <c r="J219">
        <v>5511968582122</v>
      </c>
      <c r="K219" t="s">
        <v>2</v>
      </c>
      <c r="L219" t="s">
        <v>127</v>
      </c>
      <c r="M219">
        <v>5189382443241</v>
      </c>
      <c r="N219" t="s">
        <v>112</v>
      </c>
      <c r="O219" t="s">
        <v>18280</v>
      </c>
      <c r="P219" t="s">
        <v>18281</v>
      </c>
      <c r="Q219">
        <v>435</v>
      </c>
      <c r="R219" t="s">
        <v>18282</v>
      </c>
      <c r="S219" t="s">
        <v>8304</v>
      </c>
      <c r="U219" t="s">
        <v>18283</v>
      </c>
      <c r="V219" t="s">
        <v>122</v>
      </c>
      <c r="W219" t="s">
        <v>123</v>
      </c>
      <c r="X219" t="s">
        <v>18284</v>
      </c>
      <c r="Y219" t="s">
        <v>792</v>
      </c>
      <c r="Z219" t="s">
        <v>1258</v>
      </c>
      <c r="AA219" t="s">
        <v>18914</v>
      </c>
      <c r="AF219" t="s">
        <v>125</v>
      </c>
      <c r="AG219">
        <v>2</v>
      </c>
      <c r="AH219">
        <v>274.56</v>
      </c>
      <c r="AI219">
        <v>1</v>
      </c>
      <c r="AJ219">
        <v>142819</v>
      </c>
      <c r="AK219" t="s">
        <v>808</v>
      </c>
      <c r="AL219">
        <v>3115</v>
      </c>
      <c r="AM219" t="s">
        <v>841</v>
      </c>
      <c r="AN219">
        <v>129.9</v>
      </c>
      <c r="AO219" s="72">
        <v>129.9</v>
      </c>
      <c r="AP219" t="s">
        <v>796</v>
      </c>
      <c r="AQ219" t="s">
        <v>842</v>
      </c>
      <c r="AV219" t="s">
        <v>4066</v>
      </c>
      <c r="AW219">
        <v>0</v>
      </c>
      <c r="AX219" t="s">
        <v>18285</v>
      </c>
      <c r="AY219" t="s">
        <v>15554</v>
      </c>
      <c r="AZ219" t="s">
        <v>15058</v>
      </c>
      <c r="BC219" s="34" t="s">
        <v>18915</v>
      </c>
      <c r="BD219" t="s">
        <v>114</v>
      </c>
      <c r="BF219" t="s">
        <v>115</v>
      </c>
      <c r="BG219" t="s">
        <v>116</v>
      </c>
      <c r="BM219" t="s">
        <v>117</v>
      </c>
      <c r="BN219" s="34" t="s">
        <v>18286</v>
      </c>
      <c r="BO219">
        <v>3434014957</v>
      </c>
      <c r="BP219">
        <v>3434014957</v>
      </c>
      <c r="BQ219">
        <v>548474</v>
      </c>
      <c r="BR219" s="34" t="s">
        <v>18287</v>
      </c>
      <c r="BX219" t="s">
        <v>18288</v>
      </c>
      <c r="CA219" t="s">
        <v>18289</v>
      </c>
      <c r="CB219" t="s">
        <v>18290</v>
      </c>
      <c r="CD219">
        <v>1</v>
      </c>
      <c r="CF219" t="s">
        <v>118</v>
      </c>
      <c r="CG219">
        <v>0</v>
      </c>
      <c r="CH219" t="s">
        <v>119</v>
      </c>
      <c r="CI219" t="s">
        <v>119</v>
      </c>
      <c r="CJ219" t="s">
        <v>120</v>
      </c>
      <c r="CL219" s="34" t="s">
        <v>18916</v>
      </c>
      <c r="CM219" t="s">
        <v>121</v>
      </c>
      <c r="CN219" s="34" t="s">
        <v>18916</v>
      </c>
      <c r="CP219" t="s">
        <v>1258</v>
      </c>
      <c r="CR219">
        <f t="shared" si="24"/>
        <v>24</v>
      </c>
    </row>
    <row r="220" spans="1:96" customFormat="1" hidden="1">
      <c r="A220" t="s">
        <v>111</v>
      </c>
      <c r="B220" t="s">
        <v>18277</v>
      </c>
      <c r="C220">
        <v>514715</v>
      </c>
      <c r="D220" s="1">
        <v>45589</v>
      </c>
      <c r="E220" t="s">
        <v>20394</v>
      </c>
      <c r="F220" t="s">
        <v>5396</v>
      </c>
      <c r="G220" t="s">
        <v>18278</v>
      </c>
      <c r="H220">
        <v>26743567825</v>
      </c>
      <c r="I220" t="s">
        <v>18279</v>
      </c>
      <c r="J220">
        <v>5511968582122</v>
      </c>
      <c r="K220" t="s">
        <v>2</v>
      </c>
      <c r="L220" t="s">
        <v>127</v>
      </c>
      <c r="M220">
        <v>5189382443241</v>
      </c>
      <c r="N220" t="s">
        <v>112</v>
      </c>
      <c r="O220" t="s">
        <v>18280</v>
      </c>
      <c r="P220" t="s">
        <v>18281</v>
      </c>
      <c r="Q220">
        <v>435</v>
      </c>
      <c r="R220" t="s">
        <v>18282</v>
      </c>
      <c r="S220" t="s">
        <v>8304</v>
      </c>
      <c r="U220" t="s">
        <v>18283</v>
      </c>
      <c r="V220" t="s">
        <v>122</v>
      </c>
      <c r="W220" t="s">
        <v>123</v>
      </c>
      <c r="X220" t="s">
        <v>18284</v>
      </c>
      <c r="Y220" t="s">
        <v>792</v>
      </c>
      <c r="Z220" t="s">
        <v>1258</v>
      </c>
      <c r="AA220" t="s">
        <v>18914</v>
      </c>
      <c r="AF220" t="s">
        <v>125</v>
      </c>
      <c r="AG220">
        <v>2</v>
      </c>
      <c r="AH220">
        <v>274.56</v>
      </c>
      <c r="AI220">
        <v>1</v>
      </c>
      <c r="AJ220">
        <v>142795</v>
      </c>
      <c r="AK220" t="s">
        <v>783</v>
      </c>
      <c r="AL220">
        <v>1607</v>
      </c>
      <c r="AM220" t="s">
        <v>784</v>
      </c>
      <c r="AN220">
        <v>34.9</v>
      </c>
      <c r="AO220" s="72">
        <v>34.9</v>
      </c>
      <c r="AP220" t="s">
        <v>794</v>
      </c>
      <c r="AQ220" t="s">
        <v>785</v>
      </c>
      <c r="AV220" t="s">
        <v>4066</v>
      </c>
      <c r="AW220">
        <v>0</v>
      </c>
      <c r="AX220" t="s">
        <v>18285</v>
      </c>
      <c r="AY220" t="s">
        <v>15554</v>
      </c>
      <c r="AZ220" t="s">
        <v>15058</v>
      </c>
      <c r="BC220" s="34" t="s">
        <v>18915</v>
      </c>
      <c r="BD220" t="s">
        <v>114</v>
      </c>
      <c r="BF220" t="s">
        <v>115</v>
      </c>
      <c r="BG220" t="s">
        <v>116</v>
      </c>
      <c r="BM220" t="s">
        <v>117</v>
      </c>
      <c r="BN220" s="34" t="s">
        <v>18286</v>
      </c>
      <c r="BO220">
        <v>3434014957</v>
      </c>
      <c r="BP220">
        <v>3434014957</v>
      </c>
      <c r="BQ220">
        <v>548474</v>
      </c>
      <c r="BR220" s="34" t="s">
        <v>18287</v>
      </c>
      <c r="BX220" t="s">
        <v>18288</v>
      </c>
      <c r="CA220" t="s">
        <v>18289</v>
      </c>
      <c r="CB220" t="s">
        <v>18290</v>
      </c>
      <c r="CD220">
        <v>1</v>
      </c>
      <c r="CF220" t="s">
        <v>118</v>
      </c>
      <c r="CG220">
        <v>0</v>
      </c>
      <c r="CH220" t="s">
        <v>119</v>
      </c>
      <c r="CI220" t="s">
        <v>119</v>
      </c>
      <c r="CJ220" t="s">
        <v>120</v>
      </c>
      <c r="CL220" s="34" t="s">
        <v>18916</v>
      </c>
      <c r="CM220" t="s">
        <v>121</v>
      </c>
      <c r="CN220" s="34" t="s">
        <v>18916</v>
      </c>
      <c r="CP220" t="s">
        <v>1258</v>
      </c>
      <c r="CR220">
        <f t="shared" si="24"/>
        <v>24</v>
      </c>
    </row>
    <row r="221" spans="1:96" customFormat="1" hidden="1">
      <c r="A221" t="s">
        <v>111</v>
      </c>
      <c r="B221" t="s">
        <v>18277</v>
      </c>
      <c r="C221">
        <v>514715</v>
      </c>
      <c r="D221" s="1">
        <v>45589</v>
      </c>
      <c r="E221" t="s">
        <v>20394</v>
      </c>
      <c r="F221" t="s">
        <v>5396</v>
      </c>
      <c r="G221" t="s">
        <v>18278</v>
      </c>
      <c r="H221">
        <v>26743567825</v>
      </c>
      <c r="I221" t="s">
        <v>18279</v>
      </c>
      <c r="J221">
        <v>5511968582122</v>
      </c>
      <c r="K221" t="s">
        <v>2</v>
      </c>
      <c r="L221" t="s">
        <v>127</v>
      </c>
      <c r="M221">
        <v>5189382443241</v>
      </c>
      <c r="N221" t="s">
        <v>112</v>
      </c>
      <c r="O221" t="s">
        <v>18280</v>
      </c>
      <c r="P221" t="s">
        <v>18281</v>
      </c>
      <c r="Q221">
        <v>435</v>
      </c>
      <c r="R221" t="s">
        <v>18282</v>
      </c>
      <c r="S221" t="s">
        <v>8304</v>
      </c>
      <c r="U221" t="s">
        <v>18283</v>
      </c>
      <c r="V221" t="s">
        <v>122</v>
      </c>
      <c r="W221" t="s">
        <v>123</v>
      </c>
      <c r="X221" t="s">
        <v>18284</v>
      </c>
      <c r="Y221" t="s">
        <v>792</v>
      </c>
      <c r="Z221" t="s">
        <v>1258</v>
      </c>
      <c r="AA221" t="s">
        <v>18914</v>
      </c>
      <c r="AF221" t="s">
        <v>125</v>
      </c>
      <c r="AG221">
        <v>2</v>
      </c>
      <c r="AH221">
        <v>274.56</v>
      </c>
      <c r="AI221">
        <v>1</v>
      </c>
      <c r="AJ221">
        <v>142796</v>
      </c>
      <c r="AK221" t="s">
        <v>783</v>
      </c>
      <c r="AL221">
        <v>1609</v>
      </c>
      <c r="AM221" t="s">
        <v>826</v>
      </c>
      <c r="AN221">
        <v>34.9</v>
      </c>
      <c r="AO221" s="72">
        <v>34.9</v>
      </c>
      <c r="AP221" t="s">
        <v>794</v>
      </c>
      <c r="AQ221" t="s">
        <v>807</v>
      </c>
      <c r="AV221" t="s">
        <v>4066</v>
      </c>
      <c r="AW221">
        <v>0</v>
      </c>
      <c r="AX221" t="s">
        <v>18285</v>
      </c>
      <c r="AY221" t="s">
        <v>15554</v>
      </c>
      <c r="AZ221" t="s">
        <v>15058</v>
      </c>
      <c r="BC221" s="34" t="s">
        <v>18915</v>
      </c>
      <c r="BD221" t="s">
        <v>114</v>
      </c>
      <c r="BF221" t="s">
        <v>115</v>
      </c>
      <c r="BG221" t="s">
        <v>116</v>
      </c>
      <c r="BM221" t="s">
        <v>117</v>
      </c>
      <c r="BN221" s="34" t="s">
        <v>18286</v>
      </c>
      <c r="BO221">
        <v>3434014957</v>
      </c>
      <c r="BP221">
        <v>3434014957</v>
      </c>
      <c r="BQ221">
        <v>548474</v>
      </c>
      <c r="BR221" s="34" t="s">
        <v>18287</v>
      </c>
      <c r="BX221" t="s">
        <v>18288</v>
      </c>
      <c r="CA221" t="s">
        <v>18289</v>
      </c>
      <c r="CB221" t="s">
        <v>18290</v>
      </c>
      <c r="CD221">
        <v>1</v>
      </c>
      <c r="CF221" t="s">
        <v>118</v>
      </c>
      <c r="CG221">
        <v>0</v>
      </c>
      <c r="CH221" t="s">
        <v>119</v>
      </c>
      <c r="CI221" t="s">
        <v>119</v>
      </c>
      <c r="CJ221" t="s">
        <v>120</v>
      </c>
      <c r="CL221" s="34" t="s">
        <v>18916</v>
      </c>
      <c r="CM221" t="s">
        <v>121</v>
      </c>
      <c r="CN221" s="34" t="s">
        <v>18916</v>
      </c>
      <c r="CP221" t="s">
        <v>1258</v>
      </c>
      <c r="CR221">
        <f t="shared" si="24"/>
        <v>24</v>
      </c>
    </row>
    <row r="222" spans="1:96" customFormat="1" hidden="1">
      <c r="A222" t="s">
        <v>111</v>
      </c>
      <c r="B222" t="s">
        <v>18277</v>
      </c>
      <c r="C222">
        <v>514715</v>
      </c>
      <c r="D222" s="1">
        <v>45589</v>
      </c>
      <c r="E222" t="s">
        <v>20394</v>
      </c>
      <c r="F222" t="s">
        <v>5396</v>
      </c>
      <c r="G222" t="s">
        <v>18278</v>
      </c>
      <c r="H222">
        <v>26743567825</v>
      </c>
      <c r="I222" t="s">
        <v>18279</v>
      </c>
      <c r="J222">
        <v>5511968582122</v>
      </c>
      <c r="K222" t="s">
        <v>2</v>
      </c>
      <c r="L222" t="s">
        <v>127</v>
      </c>
      <c r="M222">
        <v>5189382443241</v>
      </c>
      <c r="N222" t="s">
        <v>112</v>
      </c>
      <c r="O222" t="s">
        <v>18280</v>
      </c>
      <c r="P222" t="s">
        <v>18281</v>
      </c>
      <c r="Q222">
        <v>435</v>
      </c>
      <c r="R222" t="s">
        <v>18282</v>
      </c>
      <c r="S222" t="s">
        <v>8304</v>
      </c>
      <c r="U222" t="s">
        <v>18283</v>
      </c>
      <c r="V222" t="s">
        <v>122</v>
      </c>
      <c r="W222" t="s">
        <v>123</v>
      </c>
      <c r="X222" t="s">
        <v>18284</v>
      </c>
      <c r="Y222" t="s">
        <v>792</v>
      </c>
      <c r="Z222" t="s">
        <v>1258</v>
      </c>
      <c r="AA222" t="s">
        <v>18914</v>
      </c>
      <c r="AF222" t="s">
        <v>125</v>
      </c>
      <c r="AG222">
        <v>2</v>
      </c>
      <c r="AH222">
        <v>274.56</v>
      </c>
      <c r="AI222">
        <v>1</v>
      </c>
      <c r="AJ222">
        <v>1096</v>
      </c>
      <c r="AK222" t="s">
        <v>783</v>
      </c>
      <c r="AL222">
        <v>1096</v>
      </c>
      <c r="AM222" t="s">
        <v>811</v>
      </c>
      <c r="AN222">
        <v>39.9</v>
      </c>
      <c r="AO222" s="72">
        <v>39.9</v>
      </c>
      <c r="AP222" t="s">
        <v>798</v>
      </c>
      <c r="AQ222" t="s">
        <v>812</v>
      </c>
      <c r="AV222" t="s">
        <v>4066</v>
      </c>
      <c r="AW222">
        <v>0</v>
      </c>
      <c r="AX222" t="s">
        <v>18285</v>
      </c>
      <c r="AY222" t="s">
        <v>15554</v>
      </c>
      <c r="AZ222" t="s">
        <v>15058</v>
      </c>
      <c r="BC222" s="34" t="s">
        <v>18915</v>
      </c>
      <c r="BD222" t="s">
        <v>114</v>
      </c>
      <c r="BF222" t="s">
        <v>115</v>
      </c>
      <c r="BG222" t="s">
        <v>116</v>
      </c>
      <c r="BM222" t="s">
        <v>117</v>
      </c>
      <c r="BN222" s="34" t="s">
        <v>18286</v>
      </c>
      <c r="BO222">
        <v>3434014957</v>
      </c>
      <c r="BP222">
        <v>3434014957</v>
      </c>
      <c r="BQ222">
        <v>548474</v>
      </c>
      <c r="BR222" s="34" t="s">
        <v>18287</v>
      </c>
      <c r="BX222" t="s">
        <v>18288</v>
      </c>
      <c r="CA222" t="s">
        <v>18289</v>
      </c>
      <c r="CB222" t="s">
        <v>18290</v>
      </c>
      <c r="CD222">
        <v>1</v>
      </c>
      <c r="CF222" t="s">
        <v>118</v>
      </c>
      <c r="CG222">
        <v>0</v>
      </c>
      <c r="CH222" t="s">
        <v>119</v>
      </c>
      <c r="CI222" t="s">
        <v>119</v>
      </c>
      <c r="CJ222" t="s">
        <v>120</v>
      </c>
      <c r="CL222" s="34" t="s">
        <v>18916</v>
      </c>
      <c r="CM222" t="s">
        <v>121</v>
      </c>
      <c r="CN222" s="34" t="s">
        <v>18916</v>
      </c>
      <c r="CP222" t="s">
        <v>1258</v>
      </c>
      <c r="CR222">
        <f t="shared" si="24"/>
        <v>24</v>
      </c>
    </row>
    <row r="223" spans="1:96" customFormat="1" hidden="1">
      <c r="A223" t="s">
        <v>111</v>
      </c>
      <c r="B223" t="s">
        <v>18277</v>
      </c>
      <c r="C223">
        <v>514715</v>
      </c>
      <c r="D223" s="1">
        <v>45589</v>
      </c>
      <c r="E223" t="s">
        <v>20394</v>
      </c>
      <c r="F223" t="s">
        <v>5396</v>
      </c>
      <c r="G223" t="s">
        <v>18278</v>
      </c>
      <c r="H223">
        <v>26743567825</v>
      </c>
      <c r="I223" t="s">
        <v>18279</v>
      </c>
      <c r="J223">
        <v>5511968582122</v>
      </c>
      <c r="K223" t="s">
        <v>2</v>
      </c>
      <c r="L223" t="s">
        <v>127</v>
      </c>
      <c r="M223">
        <v>5189382443241</v>
      </c>
      <c r="N223" t="s">
        <v>112</v>
      </c>
      <c r="O223" t="s">
        <v>18280</v>
      </c>
      <c r="P223" t="s">
        <v>18281</v>
      </c>
      <c r="Q223">
        <v>435</v>
      </c>
      <c r="R223" t="s">
        <v>18282</v>
      </c>
      <c r="S223" t="s">
        <v>8304</v>
      </c>
      <c r="U223" t="s">
        <v>18283</v>
      </c>
      <c r="V223" t="s">
        <v>122</v>
      </c>
      <c r="W223" t="s">
        <v>123</v>
      </c>
      <c r="X223" t="s">
        <v>18284</v>
      </c>
      <c r="Y223" t="s">
        <v>792</v>
      </c>
      <c r="Z223" t="s">
        <v>1258</v>
      </c>
      <c r="AA223" t="s">
        <v>18914</v>
      </c>
      <c r="AF223" t="s">
        <v>125</v>
      </c>
      <c r="AG223">
        <v>2</v>
      </c>
      <c r="AH223">
        <v>274.56</v>
      </c>
      <c r="AI223">
        <v>1</v>
      </c>
      <c r="AJ223">
        <v>61030</v>
      </c>
      <c r="AK223" t="s">
        <v>1598</v>
      </c>
      <c r="AL223">
        <v>61030</v>
      </c>
      <c r="AM223" t="s">
        <v>2980</v>
      </c>
      <c r="AN223">
        <v>99.9</v>
      </c>
      <c r="AO223" s="72">
        <v>34.96</v>
      </c>
      <c r="AP223" t="s">
        <v>15116</v>
      </c>
      <c r="AQ223" t="s">
        <v>2981</v>
      </c>
      <c r="AV223" t="s">
        <v>2418</v>
      </c>
      <c r="AW223">
        <v>0</v>
      </c>
      <c r="AX223" t="s">
        <v>18285</v>
      </c>
      <c r="AY223" t="s">
        <v>15554</v>
      </c>
      <c r="AZ223" t="s">
        <v>15058</v>
      </c>
      <c r="BC223" s="34" t="s">
        <v>18915</v>
      </c>
      <c r="BD223" t="s">
        <v>114</v>
      </c>
      <c r="BF223" t="s">
        <v>115</v>
      </c>
      <c r="BG223" t="s">
        <v>116</v>
      </c>
      <c r="BM223" t="s">
        <v>117</v>
      </c>
      <c r="BN223" s="34" t="s">
        <v>18286</v>
      </c>
      <c r="BO223">
        <v>3434014957</v>
      </c>
      <c r="BP223">
        <v>3434014957</v>
      </c>
      <c r="BQ223">
        <v>548474</v>
      </c>
      <c r="BR223" s="34" t="s">
        <v>18287</v>
      </c>
      <c r="BX223" t="s">
        <v>18288</v>
      </c>
      <c r="CA223" t="s">
        <v>18289</v>
      </c>
      <c r="CB223" t="s">
        <v>18290</v>
      </c>
      <c r="CD223">
        <v>1</v>
      </c>
      <c r="CF223" t="s">
        <v>118</v>
      </c>
      <c r="CG223">
        <v>0</v>
      </c>
      <c r="CH223" t="s">
        <v>119</v>
      </c>
      <c r="CI223" t="s">
        <v>119</v>
      </c>
      <c r="CJ223" t="s">
        <v>120</v>
      </c>
      <c r="CL223" s="34" t="s">
        <v>18916</v>
      </c>
      <c r="CM223" t="s">
        <v>121</v>
      </c>
      <c r="CN223" s="34" t="s">
        <v>18916</v>
      </c>
      <c r="CP223" t="s">
        <v>1258</v>
      </c>
      <c r="CR223">
        <f t="shared" si="24"/>
        <v>24</v>
      </c>
    </row>
    <row r="224" spans="1:96" customFormat="1" hidden="1">
      <c r="A224" t="s">
        <v>111</v>
      </c>
      <c r="B224" t="s">
        <v>18291</v>
      </c>
      <c r="C224">
        <v>514713</v>
      </c>
      <c r="D224" s="1">
        <v>45589</v>
      </c>
      <c r="E224" t="s">
        <v>20395</v>
      </c>
      <c r="F224" t="s">
        <v>18292</v>
      </c>
      <c r="G224" t="s">
        <v>2326</v>
      </c>
      <c r="H224">
        <v>70362399131</v>
      </c>
      <c r="I224" t="s">
        <v>18293</v>
      </c>
      <c r="J224">
        <v>5562991726317</v>
      </c>
      <c r="K224" t="s">
        <v>7</v>
      </c>
      <c r="L224" t="s">
        <v>138</v>
      </c>
      <c r="M224">
        <v>5159875358610</v>
      </c>
      <c r="N224" t="s">
        <v>112</v>
      </c>
      <c r="O224" t="s">
        <v>18294</v>
      </c>
      <c r="P224" t="s">
        <v>18295</v>
      </c>
      <c r="Q224" t="s">
        <v>4473</v>
      </c>
      <c r="R224" t="s">
        <v>18296</v>
      </c>
      <c r="S224" t="s">
        <v>3455</v>
      </c>
      <c r="U224" t="s">
        <v>18297</v>
      </c>
      <c r="V224" t="s">
        <v>815</v>
      </c>
      <c r="W224" t="s">
        <v>816</v>
      </c>
      <c r="X224" t="s">
        <v>18298</v>
      </c>
      <c r="Y224" t="s">
        <v>821</v>
      </c>
      <c r="Z224" t="s">
        <v>1258</v>
      </c>
      <c r="AA224" t="s">
        <v>19226</v>
      </c>
      <c r="AF224" t="s">
        <v>125</v>
      </c>
      <c r="AG224">
        <v>1</v>
      </c>
      <c r="AH224">
        <v>104.88</v>
      </c>
      <c r="AI224">
        <v>1</v>
      </c>
      <c r="AJ224">
        <v>61030</v>
      </c>
      <c r="AK224" t="s">
        <v>1598</v>
      </c>
      <c r="AL224">
        <v>61030</v>
      </c>
      <c r="AM224" t="s">
        <v>2980</v>
      </c>
      <c r="AN224">
        <v>99.9</v>
      </c>
      <c r="AO224" s="72">
        <v>34.96</v>
      </c>
      <c r="AP224" t="s">
        <v>15116</v>
      </c>
      <c r="AQ224" t="s">
        <v>2981</v>
      </c>
      <c r="AV224" t="s">
        <v>18300</v>
      </c>
      <c r="AW224">
        <v>0</v>
      </c>
      <c r="AX224" t="s">
        <v>18299</v>
      </c>
      <c r="AY224" t="s">
        <v>18301</v>
      </c>
      <c r="AZ224" t="s">
        <v>15119</v>
      </c>
      <c r="BC224" t="s">
        <v>19227</v>
      </c>
      <c r="BD224" t="s">
        <v>114</v>
      </c>
      <c r="BF224" t="s">
        <v>115</v>
      </c>
      <c r="BG224" t="s">
        <v>116</v>
      </c>
      <c r="BM224" t="s">
        <v>117</v>
      </c>
      <c r="BN224">
        <v>584900</v>
      </c>
      <c r="BO224">
        <v>3433703074</v>
      </c>
      <c r="BP224">
        <v>3433703074</v>
      </c>
      <c r="BQ224">
        <v>550209</v>
      </c>
      <c r="BR224">
        <v>5814</v>
      </c>
      <c r="BX224" t="s">
        <v>18302</v>
      </c>
      <c r="CA224" t="s">
        <v>18303</v>
      </c>
      <c r="CB224" t="s">
        <v>18304</v>
      </c>
      <c r="CD224">
        <v>1</v>
      </c>
      <c r="CF224" t="s">
        <v>118</v>
      </c>
      <c r="CG224">
        <v>0</v>
      </c>
      <c r="CH224" t="s">
        <v>119</v>
      </c>
      <c r="CI224" t="s">
        <v>119</v>
      </c>
      <c r="CJ224" t="s">
        <v>120</v>
      </c>
      <c r="CL224" s="34" t="s">
        <v>19228</v>
      </c>
      <c r="CM224" t="s">
        <v>121</v>
      </c>
      <c r="CN224" s="34" t="s">
        <v>19228</v>
      </c>
      <c r="CP224" t="s">
        <v>1258</v>
      </c>
      <c r="CR224">
        <f t="shared" si="24"/>
        <v>24</v>
      </c>
    </row>
    <row r="225" spans="1:96" customFormat="1" hidden="1">
      <c r="A225" t="s">
        <v>111</v>
      </c>
      <c r="B225" t="s">
        <v>18291</v>
      </c>
      <c r="C225">
        <v>514713</v>
      </c>
      <c r="D225" s="1">
        <v>45589</v>
      </c>
      <c r="E225" t="s">
        <v>20395</v>
      </c>
      <c r="F225" t="s">
        <v>18292</v>
      </c>
      <c r="G225" t="s">
        <v>2326</v>
      </c>
      <c r="H225">
        <v>70362399131</v>
      </c>
      <c r="I225" t="s">
        <v>18293</v>
      </c>
      <c r="J225">
        <v>5562991726317</v>
      </c>
      <c r="K225" t="s">
        <v>7</v>
      </c>
      <c r="L225" t="s">
        <v>138</v>
      </c>
      <c r="M225">
        <v>5159875358610</v>
      </c>
      <c r="N225" t="s">
        <v>112</v>
      </c>
      <c r="O225" t="s">
        <v>18294</v>
      </c>
      <c r="P225" t="s">
        <v>18295</v>
      </c>
      <c r="Q225" t="s">
        <v>4473</v>
      </c>
      <c r="R225" t="s">
        <v>18296</v>
      </c>
      <c r="S225" t="s">
        <v>3455</v>
      </c>
      <c r="U225" t="s">
        <v>18297</v>
      </c>
      <c r="V225" t="s">
        <v>815</v>
      </c>
      <c r="W225" t="s">
        <v>816</v>
      </c>
      <c r="X225" t="s">
        <v>18298</v>
      </c>
      <c r="Y225" t="s">
        <v>821</v>
      </c>
      <c r="Z225" t="s">
        <v>1258</v>
      </c>
      <c r="AA225" t="s">
        <v>19226</v>
      </c>
      <c r="AF225" t="s">
        <v>125</v>
      </c>
      <c r="AG225">
        <v>1</v>
      </c>
      <c r="AH225">
        <v>104.88</v>
      </c>
      <c r="AI225">
        <v>1</v>
      </c>
      <c r="AJ225">
        <v>61050</v>
      </c>
      <c r="AK225" t="s">
        <v>1598</v>
      </c>
      <c r="AL225">
        <v>61050</v>
      </c>
      <c r="AM225" t="s">
        <v>2983</v>
      </c>
      <c r="AN225">
        <v>99.9</v>
      </c>
      <c r="AO225" s="72">
        <v>34.96</v>
      </c>
      <c r="AP225" t="s">
        <v>15116</v>
      </c>
      <c r="AQ225" t="s">
        <v>2984</v>
      </c>
      <c r="AV225" t="s">
        <v>18300</v>
      </c>
      <c r="AW225">
        <v>0</v>
      </c>
      <c r="AX225" t="s">
        <v>18299</v>
      </c>
      <c r="AY225" t="s">
        <v>18301</v>
      </c>
      <c r="AZ225" t="s">
        <v>15119</v>
      </c>
      <c r="BC225" t="s">
        <v>19227</v>
      </c>
      <c r="BD225" t="s">
        <v>114</v>
      </c>
      <c r="BF225" t="s">
        <v>115</v>
      </c>
      <c r="BG225" t="s">
        <v>116</v>
      </c>
      <c r="BM225" t="s">
        <v>117</v>
      </c>
      <c r="BN225">
        <v>584900</v>
      </c>
      <c r="BO225">
        <v>3433703074</v>
      </c>
      <c r="BP225">
        <v>3433703074</v>
      </c>
      <c r="BQ225">
        <v>550209</v>
      </c>
      <c r="BR225">
        <v>5814</v>
      </c>
      <c r="BX225" t="s">
        <v>18302</v>
      </c>
      <c r="CA225" t="s">
        <v>18303</v>
      </c>
      <c r="CB225" t="s">
        <v>18304</v>
      </c>
      <c r="CD225">
        <v>1</v>
      </c>
      <c r="CF225" t="s">
        <v>118</v>
      </c>
      <c r="CG225">
        <v>0</v>
      </c>
      <c r="CH225" t="s">
        <v>119</v>
      </c>
      <c r="CI225" t="s">
        <v>119</v>
      </c>
      <c r="CJ225" t="s">
        <v>120</v>
      </c>
      <c r="CL225" s="34" t="s">
        <v>19228</v>
      </c>
      <c r="CM225" t="s">
        <v>121</v>
      </c>
      <c r="CN225" s="34" t="s">
        <v>19228</v>
      </c>
      <c r="CP225" t="s">
        <v>1258</v>
      </c>
      <c r="CR225">
        <f t="shared" si="24"/>
        <v>24</v>
      </c>
    </row>
    <row r="226" spans="1:96" customFormat="1" hidden="1">
      <c r="A226" t="s">
        <v>111</v>
      </c>
      <c r="B226" t="s">
        <v>18291</v>
      </c>
      <c r="C226">
        <v>514713</v>
      </c>
      <c r="D226" s="1">
        <v>45589</v>
      </c>
      <c r="E226" t="s">
        <v>20395</v>
      </c>
      <c r="F226" t="s">
        <v>18292</v>
      </c>
      <c r="G226" t="s">
        <v>2326</v>
      </c>
      <c r="H226">
        <v>70362399131</v>
      </c>
      <c r="I226" t="s">
        <v>18293</v>
      </c>
      <c r="J226">
        <v>5562991726317</v>
      </c>
      <c r="K226" t="s">
        <v>7</v>
      </c>
      <c r="L226" t="s">
        <v>138</v>
      </c>
      <c r="M226">
        <v>5159875358610</v>
      </c>
      <c r="N226" t="s">
        <v>112</v>
      </c>
      <c r="O226" t="s">
        <v>18294</v>
      </c>
      <c r="P226" t="s">
        <v>18295</v>
      </c>
      <c r="Q226" t="s">
        <v>4473</v>
      </c>
      <c r="R226" t="s">
        <v>18296</v>
      </c>
      <c r="S226" t="s">
        <v>3455</v>
      </c>
      <c r="U226" t="s">
        <v>18297</v>
      </c>
      <c r="V226" t="s">
        <v>815</v>
      </c>
      <c r="W226" t="s">
        <v>816</v>
      </c>
      <c r="X226" t="s">
        <v>18298</v>
      </c>
      <c r="Y226" t="s">
        <v>821</v>
      </c>
      <c r="Z226" t="s">
        <v>1258</v>
      </c>
      <c r="AA226" t="s">
        <v>19226</v>
      </c>
      <c r="AF226" t="s">
        <v>125</v>
      </c>
      <c r="AG226">
        <v>1</v>
      </c>
      <c r="AH226">
        <v>104.88</v>
      </c>
      <c r="AI226">
        <v>1</v>
      </c>
      <c r="AJ226">
        <v>142817</v>
      </c>
      <c r="AK226" t="s">
        <v>1598</v>
      </c>
      <c r="AL226">
        <v>61040</v>
      </c>
      <c r="AM226" t="s">
        <v>1608</v>
      </c>
      <c r="AN226">
        <v>99.9</v>
      </c>
      <c r="AO226" s="72">
        <v>34.96</v>
      </c>
      <c r="AP226" t="s">
        <v>15116</v>
      </c>
      <c r="AQ226" t="s">
        <v>1609</v>
      </c>
      <c r="AV226" t="s">
        <v>18300</v>
      </c>
      <c r="AW226">
        <v>0</v>
      </c>
      <c r="AX226" t="s">
        <v>18299</v>
      </c>
      <c r="AY226" t="s">
        <v>18301</v>
      </c>
      <c r="AZ226" t="s">
        <v>15119</v>
      </c>
      <c r="BC226" t="s">
        <v>19227</v>
      </c>
      <c r="BD226" t="s">
        <v>114</v>
      </c>
      <c r="BF226" t="s">
        <v>115</v>
      </c>
      <c r="BG226" t="s">
        <v>116</v>
      </c>
      <c r="BM226" t="s">
        <v>117</v>
      </c>
      <c r="BN226">
        <v>584900</v>
      </c>
      <c r="BO226">
        <v>3433703074</v>
      </c>
      <c r="BP226">
        <v>3433703074</v>
      </c>
      <c r="BQ226">
        <v>550209</v>
      </c>
      <c r="BR226">
        <v>5814</v>
      </c>
      <c r="BX226" t="s">
        <v>18302</v>
      </c>
      <c r="CA226" t="s">
        <v>18303</v>
      </c>
      <c r="CB226" t="s">
        <v>18304</v>
      </c>
      <c r="CD226">
        <v>1</v>
      </c>
      <c r="CF226" t="s">
        <v>118</v>
      </c>
      <c r="CG226">
        <v>0</v>
      </c>
      <c r="CH226" t="s">
        <v>119</v>
      </c>
      <c r="CI226" t="s">
        <v>119</v>
      </c>
      <c r="CJ226" t="s">
        <v>120</v>
      </c>
      <c r="CL226" s="34" t="s">
        <v>19228</v>
      </c>
      <c r="CM226" t="s">
        <v>121</v>
      </c>
      <c r="CN226" s="34" t="s">
        <v>19228</v>
      </c>
      <c r="CP226" t="s">
        <v>1258</v>
      </c>
      <c r="CR226">
        <f t="shared" si="24"/>
        <v>24</v>
      </c>
    </row>
    <row r="227" spans="1:96" customFormat="1" hidden="1">
      <c r="A227" t="s">
        <v>111</v>
      </c>
      <c r="B227" t="s">
        <v>18305</v>
      </c>
      <c r="C227">
        <v>514711</v>
      </c>
      <c r="D227" s="1">
        <v>45589</v>
      </c>
      <c r="E227" t="s">
        <v>20396</v>
      </c>
      <c r="F227" t="s">
        <v>9872</v>
      </c>
      <c r="G227" t="s">
        <v>9873</v>
      </c>
      <c r="H227" s="34" t="s">
        <v>9878</v>
      </c>
      <c r="I227" t="s">
        <v>18306</v>
      </c>
      <c r="J227">
        <v>5531988757867</v>
      </c>
      <c r="K227" t="s">
        <v>8</v>
      </c>
      <c r="L227" t="s">
        <v>137</v>
      </c>
      <c r="M227">
        <v>5189360495031</v>
      </c>
      <c r="N227" t="s">
        <v>112</v>
      </c>
      <c r="O227" t="s">
        <v>18307</v>
      </c>
      <c r="P227" t="s">
        <v>9875</v>
      </c>
      <c r="Q227">
        <v>133</v>
      </c>
      <c r="R227" t="s">
        <v>18308</v>
      </c>
      <c r="S227" t="s">
        <v>8086</v>
      </c>
      <c r="U227" t="s">
        <v>18309</v>
      </c>
      <c r="V227" t="s">
        <v>122</v>
      </c>
      <c r="W227" t="s">
        <v>123</v>
      </c>
      <c r="X227" t="s">
        <v>18310</v>
      </c>
      <c r="Y227" t="s">
        <v>129</v>
      </c>
      <c r="Z227" t="s">
        <v>1258</v>
      </c>
      <c r="AA227" t="s">
        <v>18914</v>
      </c>
      <c r="AB227" t="s">
        <v>773</v>
      </c>
      <c r="AC227" t="s">
        <v>774</v>
      </c>
      <c r="AE227" t="s">
        <v>16238</v>
      </c>
      <c r="AF227" t="s">
        <v>125</v>
      </c>
      <c r="AG227">
        <v>5</v>
      </c>
      <c r="AH227">
        <v>137.47999999999999</v>
      </c>
      <c r="AI227">
        <v>1</v>
      </c>
      <c r="AJ227">
        <v>61030</v>
      </c>
      <c r="AK227" t="s">
        <v>1598</v>
      </c>
      <c r="AL227">
        <v>61030</v>
      </c>
      <c r="AM227" t="s">
        <v>2980</v>
      </c>
      <c r="AN227">
        <v>99.9</v>
      </c>
      <c r="AO227" s="72">
        <v>34.96</v>
      </c>
      <c r="AP227" t="s">
        <v>15116</v>
      </c>
      <c r="AQ227" t="s">
        <v>2981</v>
      </c>
      <c r="AV227" t="s">
        <v>18312</v>
      </c>
      <c r="AW227">
        <v>0</v>
      </c>
      <c r="AX227" t="s">
        <v>18311</v>
      </c>
      <c r="AY227" t="s">
        <v>18313</v>
      </c>
      <c r="AZ227" t="s">
        <v>18160</v>
      </c>
      <c r="BC227" s="34" t="s">
        <v>18917</v>
      </c>
      <c r="BD227" t="s">
        <v>114</v>
      </c>
      <c r="BF227" t="s">
        <v>115</v>
      </c>
      <c r="BG227" t="s">
        <v>116</v>
      </c>
      <c r="BM227" t="s">
        <v>117</v>
      </c>
      <c r="BN227">
        <v>208909</v>
      </c>
      <c r="BO227">
        <v>3433574626</v>
      </c>
      <c r="BP227">
        <v>3433574626</v>
      </c>
      <c r="BQ227">
        <v>516292</v>
      </c>
      <c r="BR227">
        <v>8618</v>
      </c>
      <c r="BX227" t="s">
        <v>18314</v>
      </c>
      <c r="CA227" t="s">
        <v>18315</v>
      </c>
      <c r="CB227" t="s">
        <v>18316</v>
      </c>
      <c r="CD227">
        <v>1</v>
      </c>
      <c r="CF227" t="s">
        <v>118</v>
      </c>
      <c r="CG227">
        <v>0</v>
      </c>
      <c r="CH227" t="s">
        <v>119</v>
      </c>
      <c r="CI227" t="s">
        <v>119</v>
      </c>
      <c r="CJ227" t="s">
        <v>120</v>
      </c>
      <c r="CL227" s="34" t="s">
        <v>18918</v>
      </c>
      <c r="CM227" t="s">
        <v>121</v>
      </c>
      <c r="CN227" s="34" t="s">
        <v>18918</v>
      </c>
      <c r="CP227" t="s">
        <v>1258</v>
      </c>
      <c r="CR227">
        <f t="shared" si="24"/>
        <v>24</v>
      </c>
    </row>
    <row r="228" spans="1:96" customFormat="1" hidden="1">
      <c r="A228" t="s">
        <v>111</v>
      </c>
      <c r="B228" t="s">
        <v>18305</v>
      </c>
      <c r="C228">
        <v>514711</v>
      </c>
      <c r="D228" s="1">
        <v>45589</v>
      </c>
      <c r="E228" t="s">
        <v>20396</v>
      </c>
      <c r="F228" t="s">
        <v>9872</v>
      </c>
      <c r="G228" t="s">
        <v>9873</v>
      </c>
      <c r="H228" s="34" t="s">
        <v>9878</v>
      </c>
      <c r="I228" t="s">
        <v>18306</v>
      </c>
      <c r="J228">
        <v>5531988757867</v>
      </c>
      <c r="K228" t="s">
        <v>8</v>
      </c>
      <c r="L228" t="s">
        <v>137</v>
      </c>
      <c r="M228">
        <v>5189360495031</v>
      </c>
      <c r="N228" t="s">
        <v>112</v>
      </c>
      <c r="O228" t="s">
        <v>18307</v>
      </c>
      <c r="P228" t="s">
        <v>9875</v>
      </c>
      <c r="Q228">
        <v>133</v>
      </c>
      <c r="R228" t="s">
        <v>18308</v>
      </c>
      <c r="S228" t="s">
        <v>8086</v>
      </c>
      <c r="U228" t="s">
        <v>18309</v>
      </c>
      <c r="V228" t="s">
        <v>122</v>
      </c>
      <c r="W228" t="s">
        <v>123</v>
      </c>
      <c r="X228" t="s">
        <v>18310</v>
      </c>
      <c r="Y228" t="s">
        <v>129</v>
      </c>
      <c r="Z228" t="s">
        <v>1258</v>
      </c>
      <c r="AA228" t="s">
        <v>18914</v>
      </c>
      <c r="AB228" t="s">
        <v>773</v>
      </c>
      <c r="AC228" t="s">
        <v>774</v>
      </c>
      <c r="AE228" t="s">
        <v>16238</v>
      </c>
      <c r="AF228" t="s">
        <v>125</v>
      </c>
      <c r="AG228">
        <v>5</v>
      </c>
      <c r="AH228">
        <v>137.47999999999999</v>
      </c>
      <c r="AI228">
        <v>1</v>
      </c>
      <c r="AJ228">
        <v>142817</v>
      </c>
      <c r="AK228" t="s">
        <v>1598</v>
      </c>
      <c r="AL228">
        <v>61040</v>
      </c>
      <c r="AM228" t="s">
        <v>1608</v>
      </c>
      <c r="AN228">
        <v>99.9</v>
      </c>
      <c r="AO228" s="72">
        <v>34.96</v>
      </c>
      <c r="AP228" t="s">
        <v>15116</v>
      </c>
      <c r="AQ228" t="s">
        <v>1609</v>
      </c>
      <c r="AV228" t="s">
        <v>16116</v>
      </c>
      <c r="AW228">
        <v>0</v>
      </c>
      <c r="AX228" t="s">
        <v>18311</v>
      </c>
      <c r="AY228" t="s">
        <v>18313</v>
      </c>
      <c r="AZ228" t="s">
        <v>18160</v>
      </c>
      <c r="BC228" s="34" t="s">
        <v>18917</v>
      </c>
      <c r="BD228" t="s">
        <v>114</v>
      </c>
      <c r="BF228" t="s">
        <v>115</v>
      </c>
      <c r="BG228" t="s">
        <v>116</v>
      </c>
      <c r="BM228" t="s">
        <v>117</v>
      </c>
      <c r="BN228">
        <v>208909</v>
      </c>
      <c r="BO228">
        <v>3433574626</v>
      </c>
      <c r="BP228">
        <v>3433574626</v>
      </c>
      <c r="BQ228">
        <v>516292</v>
      </c>
      <c r="BR228">
        <v>8618</v>
      </c>
      <c r="BX228" t="s">
        <v>18314</v>
      </c>
      <c r="CA228" t="s">
        <v>18315</v>
      </c>
      <c r="CB228" t="s">
        <v>18316</v>
      </c>
      <c r="CD228">
        <v>1</v>
      </c>
      <c r="CF228" t="s">
        <v>118</v>
      </c>
      <c r="CG228">
        <v>0</v>
      </c>
      <c r="CH228" t="s">
        <v>119</v>
      </c>
      <c r="CI228" t="s">
        <v>119</v>
      </c>
      <c r="CJ228" t="s">
        <v>120</v>
      </c>
      <c r="CL228" s="34" t="s">
        <v>18918</v>
      </c>
      <c r="CM228" t="s">
        <v>121</v>
      </c>
      <c r="CN228" s="34" t="s">
        <v>18918</v>
      </c>
      <c r="CP228" t="s">
        <v>1258</v>
      </c>
      <c r="CR228">
        <f t="shared" si="24"/>
        <v>24</v>
      </c>
    </row>
    <row r="229" spans="1:96" customFormat="1" hidden="1">
      <c r="A229" t="s">
        <v>111</v>
      </c>
      <c r="B229" t="s">
        <v>18305</v>
      </c>
      <c r="C229">
        <v>514711</v>
      </c>
      <c r="D229" s="1">
        <v>45589</v>
      </c>
      <c r="E229" t="s">
        <v>20396</v>
      </c>
      <c r="F229" t="s">
        <v>9872</v>
      </c>
      <c r="G229" t="s">
        <v>9873</v>
      </c>
      <c r="H229" s="34" t="s">
        <v>9878</v>
      </c>
      <c r="I229" t="s">
        <v>18306</v>
      </c>
      <c r="J229">
        <v>5531988757867</v>
      </c>
      <c r="K229" t="s">
        <v>8</v>
      </c>
      <c r="L229" t="s">
        <v>137</v>
      </c>
      <c r="M229">
        <v>5189360495031</v>
      </c>
      <c r="N229" t="s">
        <v>112</v>
      </c>
      <c r="O229" t="s">
        <v>18307</v>
      </c>
      <c r="P229" t="s">
        <v>9875</v>
      </c>
      <c r="Q229">
        <v>133</v>
      </c>
      <c r="R229" t="s">
        <v>18308</v>
      </c>
      <c r="S229" t="s">
        <v>8086</v>
      </c>
      <c r="U229" t="s">
        <v>18309</v>
      </c>
      <c r="V229" t="s">
        <v>122</v>
      </c>
      <c r="W229" t="s">
        <v>123</v>
      </c>
      <c r="X229" t="s">
        <v>18310</v>
      </c>
      <c r="Y229" t="s">
        <v>129</v>
      </c>
      <c r="Z229" t="s">
        <v>1258</v>
      </c>
      <c r="AA229" t="s">
        <v>18914</v>
      </c>
      <c r="AB229" t="s">
        <v>773</v>
      </c>
      <c r="AC229" t="s">
        <v>774</v>
      </c>
      <c r="AE229" t="s">
        <v>16238</v>
      </c>
      <c r="AF229" t="s">
        <v>125</v>
      </c>
      <c r="AG229">
        <v>5</v>
      </c>
      <c r="AH229">
        <v>137.47999999999999</v>
      </c>
      <c r="AI229">
        <v>1</v>
      </c>
      <c r="AJ229">
        <v>142826</v>
      </c>
      <c r="AK229" t="s">
        <v>775</v>
      </c>
      <c r="AL229">
        <v>1409</v>
      </c>
      <c r="AM229" t="s">
        <v>847</v>
      </c>
      <c r="AN229">
        <v>59.9</v>
      </c>
      <c r="AO229" s="72">
        <v>59.9</v>
      </c>
      <c r="AP229" t="s">
        <v>817</v>
      </c>
      <c r="AQ229" t="s">
        <v>848</v>
      </c>
      <c r="AV229" t="s">
        <v>15124</v>
      </c>
      <c r="AW229">
        <v>0</v>
      </c>
      <c r="AX229" t="s">
        <v>18311</v>
      </c>
      <c r="AY229" t="s">
        <v>18313</v>
      </c>
      <c r="AZ229" t="s">
        <v>18160</v>
      </c>
      <c r="BC229" s="34" t="s">
        <v>18917</v>
      </c>
      <c r="BD229" t="s">
        <v>114</v>
      </c>
      <c r="BF229" t="s">
        <v>115</v>
      </c>
      <c r="BG229" t="s">
        <v>116</v>
      </c>
      <c r="BM229" t="s">
        <v>117</v>
      </c>
      <c r="BN229">
        <v>208909</v>
      </c>
      <c r="BO229">
        <v>3433574626</v>
      </c>
      <c r="BP229">
        <v>3433574626</v>
      </c>
      <c r="BQ229">
        <v>516292</v>
      </c>
      <c r="BR229">
        <v>8618</v>
      </c>
      <c r="BX229" t="s">
        <v>18314</v>
      </c>
      <c r="CA229" t="s">
        <v>18315</v>
      </c>
      <c r="CB229" t="s">
        <v>18316</v>
      </c>
      <c r="CD229">
        <v>1</v>
      </c>
      <c r="CF229" t="s">
        <v>118</v>
      </c>
      <c r="CG229">
        <v>0</v>
      </c>
      <c r="CH229" t="s">
        <v>119</v>
      </c>
      <c r="CI229" t="s">
        <v>119</v>
      </c>
      <c r="CJ229" t="s">
        <v>120</v>
      </c>
      <c r="CL229" s="34" t="s">
        <v>18918</v>
      </c>
      <c r="CM229" t="s">
        <v>121</v>
      </c>
      <c r="CN229" s="34" t="s">
        <v>18918</v>
      </c>
      <c r="CP229" t="s">
        <v>1258</v>
      </c>
      <c r="CR229">
        <f t="shared" si="24"/>
        <v>24</v>
      </c>
    </row>
    <row r="230" spans="1:96" customFormat="1" hidden="1">
      <c r="A230" t="s">
        <v>111</v>
      </c>
      <c r="B230" t="s">
        <v>18305</v>
      </c>
      <c r="C230">
        <v>514711</v>
      </c>
      <c r="D230" s="1">
        <v>45589</v>
      </c>
      <c r="E230" t="s">
        <v>20396</v>
      </c>
      <c r="F230" t="s">
        <v>9872</v>
      </c>
      <c r="G230" t="s">
        <v>9873</v>
      </c>
      <c r="H230" s="34" t="s">
        <v>9878</v>
      </c>
      <c r="I230" t="s">
        <v>18306</v>
      </c>
      <c r="J230">
        <v>5531988757867</v>
      </c>
      <c r="K230" t="s">
        <v>8</v>
      </c>
      <c r="L230" t="s">
        <v>137</v>
      </c>
      <c r="M230">
        <v>5189360495031</v>
      </c>
      <c r="N230" t="s">
        <v>112</v>
      </c>
      <c r="O230" t="s">
        <v>18307</v>
      </c>
      <c r="P230" t="s">
        <v>9875</v>
      </c>
      <c r="Q230">
        <v>133</v>
      </c>
      <c r="R230" t="s">
        <v>18308</v>
      </c>
      <c r="S230" t="s">
        <v>8086</v>
      </c>
      <c r="U230" t="s">
        <v>18309</v>
      </c>
      <c r="V230" t="s">
        <v>122</v>
      </c>
      <c r="W230" t="s">
        <v>123</v>
      </c>
      <c r="X230" t="s">
        <v>18310</v>
      </c>
      <c r="Y230" t="s">
        <v>129</v>
      </c>
      <c r="Z230" t="s">
        <v>1258</v>
      </c>
      <c r="AA230" t="s">
        <v>18914</v>
      </c>
      <c r="AB230" t="s">
        <v>773</v>
      </c>
      <c r="AC230" t="s">
        <v>774</v>
      </c>
      <c r="AE230" t="s">
        <v>16238</v>
      </c>
      <c r="AF230" t="s">
        <v>125</v>
      </c>
      <c r="AG230">
        <v>5</v>
      </c>
      <c r="AH230">
        <v>137.47999999999999</v>
      </c>
      <c r="AI230">
        <v>1</v>
      </c>
      <c r="AJ230">
        <v>1110</v>
      </c>
      <c r="AK230" t="s">
        <v>788</v>
      </c>
      <c r="AL230">
        <v>1112</v>
      </c>
      <c r="AM230" t="s">
        <v>1252</v>
      </c>
      <c r="AN230">
        <v>21.9</v>
      </c>
      <c r="AO230" s="72">
        <v>7.66</v>
      </c>
      <c r="AP230" t="s">
        <v>15063</v>
      </c>
      <c r="AQ230" t="s">
        <v>1254</v>
      </c>
      <c r="AV230" t="s">
        <v>15124</v>
      </c>
      <c r="AW230">
        <v>0</v>
      </c>
      <c r="AX230" t="s">
        <v>18311</v>
      </c>
      <c r="AY230" t="s">
        <v>18313</v>
      </c>
      <c r="AZ230" t="s">
        <v>18160</v>
      </c>
      <c r="BC230" s="34" t="s">
        <v>18917</v>
      </c>
      <c r="BD230" t="s">
        <v>114</v>
      </c>
      <c r="BF230" t="s">
        <v>115</v>
      </c>
      <c r="BG230" t="s">
        <v>116</v>
      </c>
      <c r="BM230" t="s">
        <v>117</v>
      </c>
      <c r="BN230">
        <v>208909</v>
      </c>
      <c r="BO230">
        <v>3433574626</v>
      </c>
      <c r="BP230">
        <v>3433574626</v>
      </c>
      <c r="BQ230">
        <v>516292</v>
      </c>
      <c r="BR230">
        <v>8618</v>
      </c>
      <c r="BX230" t="s">
        <v>18314</v>
      </c>
      <c r="CA230" t="s">
        <v>18315</v>
      </c>
      <c r="CB230" t="s">
        <v>18316</v>
      </c>
      <c r="CD230">
        <v>1</v>
      </c>
      <c r="CF230" t="s">
        <v>118</v>
      </c>
      <c r="CG230">
        <v>0</v>
      </c>
      <c r="CH230" t="s">
        <v>119</v>
      </c>
      <c r="CI230" t="s">
        <v>119</v>
      </c>
      <c r="CJ230" t="s">
        <v>120</v>
      </c>
      <c r="CL230" s="34" t="s">
        <v>18918</v>
      </c>
      <c r="CM230" t="s">
        <v>121</v>
      </c>
      <c r="CN230" s="34" t="s">
        <v>18918</v>
      </c>
      <c r="CP230" t="s">
        <v>1258</v>
      </c>
      <c r="CR230">
        <f t="shared" si="24"/>
        <v>24</v>
      </c>
    </row>
    <row r="231" spans="1:96" customFormat="1" hidden="1">
      <c r="A231" t="s">
        <v>111</v>
      </c>
      <c r="B231" t="s">
        <v>19779</v>
      </c>
      <c r="C231">
        <v>514891</v>
      </c>
      <c r="D231" s="1">
        <v>45594</v>
      </c>
      <c r="E231" t="s">
        <v>20397</v>
      </c>
      <c r="F231" t="s">
        <v>19780</v>
      </c>
      <c r="G231" t="s">
        <v>9897</v>
      </c>
      <c r="H231" s="34" t="s">
        <v>19781</v>
      </c>
      <c r="I231" t="s">
        <v>19782</v>
      </c>
      <c r="J231">
        <v>5513988151456</v>
      </c>
      <c r="K231" t="s">
        <v>2</v>
      </c>
      <c r="L231" t="s">
        <v>1945</v>
      </c>
      <c r="M231">
        <v>5190610953303</v>
      </c>
      <c r="N231" t="s">
        <v>112</v>
      </c>
      <c r="O231" t="s">
        <v>19783</v>
      </c>
      <c r="P231" t="s">
        <v>19784</v>
      </c>
      <c r="Q231">
        <v>22</v>
      </c>
      <c r="R231" t="s">
        <v>19785</v>
      </c>
      <c r="S231" t="s">
        <v>7380</v>
      </c>
      <c r="U231" t="s">
        <v>19786</v>
      </c>
      <c r="V231" t="s">
        <v>779</v>
      </c>
      <c r="W231" t="s">
        <v>780</v>
      </c>
      <c r="X231" t="s">
        <v>19787</v>
      </c>
      <c r="Y231" t="s">
        <v>1312</v>
      </c>
      <c r="Z231" t="s">
        <v>1258</v>
      </c>
      <c r="AA231" t="s">
        <v>20163</v>
      </c>
      <c r="AB231" t="s">
        <v>844</v>
      </c>
      <c r="AC231" t="s">
        <v>774</v>
      </c>
      <c r="AE231" t="s">
        <v>827</v>
      </c>
      <c r="AF231" t="s">
        <v>113</v>
      </c>
      <c r="AG231">
        <v>1</v>
      </c>
      <c r="AH231">
        <v>99.2</v>
      </c>
      <c r="AI231">
        <v>6</v>
      </c>
      <c r="AJ231">
        <v>1006</v>
      </c>
      <c r="AK231" t="s">
        <v>788</v>
      </c>
      <c r="AL231">
        <v>1111</v>
      </c>
      <c r="AM231" t="s">
        <v>789</v>
      </c>
      <c r="AN231">
        <v>21.9</v>
      </c>
      <c r="AO231" s="72">
        <v>6.2</v>
      </c>
      <c r="AP231" t="s">
        <v>19788</v>
      </c>
      <c r="AQ231" t="s">
        <v>790</v>
      </c>
      <c r="AV231" t="s">
        <v>19789</v>
      </c>
      <c r="AW231">
        <v>0</v>
      </c>
      <c r="AX231" t="s">
        <v>17142</v>
      </c>
      <c r="AY231" t="s">
        <v>17144</v>
      </c>
      <c r="AZ231" t="s">
        <v>17145</v>
      </c>
      <c r="BC231" t="s">
        <v>20164</v>
      </c>
      <c r="BD231" t="s">
        <v>114</v>
      </c>
      <c r="BF231" t="s">
        <v>115</v>
      </c>
      <c r="BG231" t="s">
        <v>116</v>
      </c>
      <c r="BM231" t="s">
        <v>117</v>
      </c>
      <c r="BO231">
        <v>3455292787</v>
      </c>
      <c r="BX231" t="s">
        <v>19790</v>
      </c>
      <c r="CA231" t="s">
        <v>19791</v>
      </c>
      <c r="CB231" t="s">
        <v>19792</v>
      </c>
      <c r="CD231">
        <v>1</v>
      </c>
      <c r="CF231" t="s">
        <v>118</v>
      </c>
      <c r="CG231">
        <v>0</v>
      </c>
      <c r="CH231" t="s">
        <v>119</v>
      </c>
      <c r="CI231" t="s">
        <v>119</v>
      </c>
      <c r="CJ231" t="s">
        <v>120</v>
      </c>
      <c r="CL231" s="34" t="s">
        <v>20165</v>
      </c>
      <c r="CM231" t="s">
        <v>121</v>
      </c>
      <c r="CN231" s="34" t="s">
        <v>20165</v>
      </c>
      <c r="CP231" t="s">
        <v>1258</v>
      </c>
      <c r="CR231">
        <f t="shared" si="24"/>
        <v>29</v>
      </c>
    </row>
    <row r="232" spans="1:96" customFormat="1" hidden="1">
      <c r="A232" t="s">
        <v>111</v>
      </c>
      <c r="B232" t="s">
        <v>19779</v>
      </c>
      <c r="C232">
        <v>514891</v>
      </c>
      <c r="D232" s="1">
        <v>45594</v>
      </c>
      <c r="E232" t="s">
        <v>20397</v>
      </c>
      <c r="F232" t="s">
        <v>19780</v>
      </c>
      <c r="G232" t="s">
        <v>9897</v>
      </c>
      <c r="H232" s="34" t="s">
        <v>19781</v>
      </c>
      <c r="I232" t="s">
        <v>19782</v>
      </c>
      <c r="J232">
        <v>5513988151456</v>
      </c>
      <c r="K232" t="s">
        <v>2</v>
      </c>
      <c r="L232" t="s">
        <v>1945</v>
      </c>
      <c r="M232">
        <v>5190610953303</v>
      </c>
      <c r="N232" t="s">
        <v>112</v>
      </c>
      <c r="O232" t="s">
        <v>19783</v>
      </c>
      <c r="P232" t="s">
        <v>19784</v>
      </c>
      <c r="Q232">
        <v>22</v>
      </c>
      <c r="R232" t="s">
        <v>19785</v>
      </c>
      <c r="S232" t="s">
        <v>7380</v>
      </c>
      <c r="U232" t="s">
        <v>19786</v>
      </c>
      <c r="V232" t="s">
        <v>779</v>
      </c>
      <c r="W232" t="s">
        <v>780</v>
      </c>
      <c r="X232" t="s">
        <v>19787</v>
      </c>
      <c r="Y232" t="s">
        <v>1312</v>
      </c>
      <c r="Z232" t="s">
        <v>1258</v>
      </c>
      <c r="AA232" t="s">
        <v>20163</v>
      </c>
      <c r="AB232" t="s">
        <v>844</v>
      </c>
      <c r="AC232" t="s">
        <v>774</v>
      </c>
      <c r="AE232" t="s">
        <v>827</v>
      </c>
      <c r="AF232" t="s">
        <v>113</v>
      </c>
      <c r="AG232">
        <v>1</v>
      </c>
      <c r="AH232">
        <v>99.2</v>
      </c>
      <c r="AI232">
        <v>6</v>
      </c>
      <c r="AJ232">
        <v>1110</v>
      </c>
      <c r="AK232" t="s">
        <v>788</v>
      </c>
      <c r="AL232">
        <v>1112</v>
      </c>
      <c r="AM232" t="s">
        <v>1252</v>
      </c>
      <c r="AN232">
        <v>21.9</v>
      </c>
      <c r="AO232" s="72">
        <v>6.2</v>
      </c>
      <c r="AP232" t="s">
        <v>19788</v>
      </c>
      <c r="AQ232" t="s">
        <v>1254</v>
      </c>
      <c r="AV232" t="s">
        <v>19789</v>
      </c>
      <c r="AW232">
        <v>0</v>
      </c>
      <c r="AX232" t="s">
        <v>17142</v>
      </c>
      <c r="AY232" t="s">
        <v>17144</v>
      </c>
      <c r="AZ232" t="s">
        <v>17145</v>
      </c>
      <c r="BC232" t="s">
        <v>20164</v>
      </c>
      <c r="BD232" t="s">
        <v>114</v>
      </c>
      <c r="BF232" t="s">
        <v>115</v>
      </c>
      <c r="BG232" t="s">
        <v>116</v>
      </c>
      <c r="BM232" t="s">
        <v>117</v>
      </c>
      <c r="BO232">
        <v>3455292787</v>
      </c>
      <c r="BX232" t="s">
        <v>19790</v>
      </c>
      <c r="CA232" t="s">
        <v>19791</v>
      </c>
      <c r="CB232" t="s">
        <v>19792</v>
      </c>
      <c r="CD232">
        <v>1</v>
      </c>
      <c r="CF232" t="s">
        <v>118</v>
      </c>
      <c r="CG232">
        <v>0</v>
      </c>
      <c r="CH232" t="s">
        <v>119</v>
      </c>
      <c r="CI232" t="s">
        <v>119</v>
      </c>
      <c r="CJ232" t="s">
        <v>120</v>
      </c>
      <c r="CL232" s="34" t="s">
        <v>20165</v>
      </c>
      <c r="CM232" t="s">
        <v>121</v>
      </c>
      <c r="CN232" s="34" t="s">
        <v>20165</v>
      </c>
      <c r="CP232" t="s">
        <v>1258</v>
      </c>
      <c r="CR232">
        <f t="shared" si="24"/>
        <v>29</v>
      </c>
    </row>
    <row r="233" spans="1:96" customFormat="1" hidden="1">
      <c r="A233" t="s">
        <v>111</v>
      </c>
      <c r="B233" t="s">
        <v>19779</v>
      </c>
      <c r="C233">
        <v>514891</v>
      </c>
      <c r="D233" s="1">
        <v>45594</v>
      </c>
      <c r="E233" t="s">
        <v>20397</v>
      </c>
      <c r="F233" t="s">
        <v>19780</v>
      </c>
      <c r="G233" t="s">
        <v>9897</v>
      </c>
      <c r="H233" s="34" t="s">
        <v>19781</v>
      </c>
      <c r="I233" t="s">
        <v>19782</v>
      </c>
      <c r="J233">
        <v>5513988151456</v>
      </c>
      <c r="K233" t="s">
        <v>2</v>
      </c>
      <c r="L233" t="s">
        <v>1945</v>
      </c>
      <c r="M233">
        <v>5190610953303</v>
      </c>
      <c r="N233" t="s">
        <v>112</v>
      </c>
      <c r="O233" t="s">
        <v>19783</v>
      </c>
      <c r="P233" t="s">
        <v>19784</v>
      </c>
      <c r="Q233">
        <v>22</v>
      </c>
      <c r="R233" t="s">
        <v>19785</v>
      </c>
      <c r="S233" t="s">
        <v>7380</v>
      </c>
      <c r="U233" t="s">
        <v>19786</v>
      </c>
      <c r="V233" t="s">
        <v>779</v>
      </c>
      <c r="W233" t="s">
        <v>780</v>
      </c>
      <c r="X233" t="s">
        <v>19787</v>
      </c>
      <c r="Y233" t="s">
        <v>1312</v>
      </c>
      <c r="Z233" t="s">
        <v>1258</v>
      </c>
      <c r="AA233" t="s">
        <v>20163</v>
      </c>
      <c r="AB233" t="s">
        <v>844</v>
      </c>
      <c r="AC233" t="s">
        <v>774</v>
      </c>
      <c r="AE233" t="s">
        <v>827</v>
      </c>
      <c r="AF233" t="s">
        <v>113</v>
      </c>
      <c r="AG233">
        <v>1</v>
      </c>
      <c r="AH233">
        <v>99.2</v>
      </c>
      <c r="AI233">
        <v>4</v>
      </c>
      <c r="AJ233">
        <v>1111</v>
      </c>
      <c r="AK233" t="s">
        <v>788</v>
      </c>
      <c r="AL233">
        <v>1110</v>
      </c>
      <c r="AM233" t="s">
        <v>1256</v>
      </c>
      <c r="AN233">
        <v>21.9</v>
      </c>
      <c r="AO233" s="72">
        <v>6.2</v>
      </c>
      <c r="AP233" t="s">
        <v>18695</v>
      </c>
      <c r="AQ233" t="s">
        <v>1257</v>
      </c>
      <c r="AV233" t="s">
        <v>19793</v>
      </c>
      <c r="AW233">
        <v>0</v>
      </c>
      <c r="AX233" t="s">
        <v>17142</v>
      </c>
      <c r="AY233" t="s">
        <v>17144</v>
      </c>
      <c r="AZ233" t="s">
        <v>17145</v>
      </c>
      <c r="BC233" t="s">
        <v>20164</v>
      </c>
      <c r="BD233" t="s">
        <v>114</v>
      </c>
      <c r="BF233" t="s">
        <v>115</v>
      </c>
      <c r="BG233" t="s">
        <v>116</v>
      </c>
      <c r="BM233" t="s">
        <v>117</v>
      </c>
      <c r="BO233">
        <v>3455292787</v>
      </c>
      <c r="BX233" t="s">
        <v>19790</v>
      </c>
      <c r="CA233" t="s">
        <v>19791</v>
      </c>
      <c r="CB233" t="s">
        <v>19792</v>
      </c>
      <c r="CD233">
        <v>1</v>
      </c>
      <c r="CF233" t="s">
        <v>118</v>
      </c>
      <c r="CG233">
        <v>0</v>
      </c>
      <c r="CH233" t="s">
        <v>119</v>
      </c>
      <c r="CI233" t="s">
        <v>119</v>
      </c>
      <c r="CJ233" t="s">
        <v>120</v>
      </c>
      <c r="CL233" s="34" t="s">
        <v>20165</v>
      </c>
      <c r="CM233" t="s">
        <v>121</v>
      </c>
      <c r="CN233" s="34" t="s">
        <v>20165</v>
      </c>
      <c r="CP233" t="s">
        <v>1258</v>
      </c>
      <c r="CR233">
        <f t="shared" si="24"/>
        <v>29</v>
      </c>
    </row>
    <row r="234" spans="1:96" customFormat="1" hidden="1">
      <c r="A234" t="s">
        <v>111</v>
      </c>
      <c r="B234" t="s">
        <v>19794</v>
      </c>
      <c r="C234">
        <v>514887</v>
      </c>
      <c r="D234" s="1">
        <v>45594</v>
      </c>
      <c r="E234" t="s">
        <v>20398</v>
      </c>
      <c r="F234" t="s">
        <v>19795</v>
      </c>
      <c r="G234" t="s">
        <v>19796</v>
      </c>
      <c r="H234" s="34" t="s">
        <v>19797</v>
      </c>
      <c r="I234" t="s">
        <v>19798</v>
      </c>
      <c r="J234">
        <v>5583999617682</v>
      </c>
      <c r="K234" t="s">
        <v>133</v>
      </c>
      <c r="L234" t="s">
        <v>19799</v>
      </c>
      <c r="M234">
        <v>5190606773598</v>
      </c>
      <c r="N234" t="s">
        <v>112</v>
      </c>
      <c r="O234" t="s">
        <v>19800</v>
      </c>
      <c r="P234" t="s">
        <v>19801</v>
      </c>
      <c r="Q234">
        <v>324</v>
      </c>
      <c r="R234" t="s">
        <v>19802</v>
      </c>
      <c r="S234" t="s">
        <v>1593</v>
      </c>
      <c r="U234" t="s">
        <v>19803</v>
      </c>
      <c r="V234" t="s">
        <v>122</v>
      </c>
      <c r="W234" t="s">
        <v>772</v>
      </c>
      <c r="X234" t="s">
        <v>19804</v>
      </c>
      <c r="Y234" t="s">
        <v>19805</v>
      </c>
      <c r="Z234" t="s">
        <v>868</v>
      </c>
      <c r="AA234" t="s">
        <v>19806</v>
      </c>
      <c r="AB234" t="s">
        <v>844</v>
      </c>
      <c r="AC234" t="s">
        <v>791</v>
      </c>
      <c r="AD234" t="s">
        <v>19596</v>
      </c>
      <c r="AE234" t="s">
        <v>16148</v>
      </c>
      <c r="AF234" t="s">
        <v>113</v>
      </c>
      <c r="AG234">
        <v>1</v>
      </c>
      <c r="AH234">
        <v>130.71</v>
      </c>
      <c r="AI234">
        <v>2</v>
      </c>
      <c r="AJ234">
        <v>1111</v>
      </c>
      <c r="AK234" t="s">
        <v>788</v>
      </c>
      <c r="AL234">
        <v>1110</v>
      </c>
      <c r="AM234" t="s">
        <v>1256</v>
      </c>
      <c r="AN234">
        <v>21.9</v>
      </c>
      <c r="AO234" s="72">
        <v>5.52</v>
      </c>
      <c r="AP234" t="s">
        <v>16151</v>
      </c>
      <c r="AQ234" t="s">
        <v>1257</v>
      </c>
      <c r="AV234" t="s">
        <v>2280</v>
      </c>
      <c r="AW234">
        <v>0</v>
      </c>
      <c r="AX234" t="s">
        <v>19807</v>
      </c>
      <c r="AY234" t="s">
        <v>19808</v>
      </c>
      <c r="AZ234" t="s">
        <v>16153</v>
      </c>
      <c r="BD234" t="s">
        <v>114</v>
      </c>
      <c r="BF234" t="s">
        <v>115</v>
      </c>
      <c r="BG234" t="s">
        <v>116</v>
      </c>
      <c r="BM234" t="s">
        <v>117</v>
      </c>
      <c r="BO234">
        <v>3455199654</v>
      </c>
      <c r="BX234" t="s">
        <v>19809</v>
      </c>
      <c r="CA234" t="s">
        <v>19810</v>
      </c>
      <c r="CB234" t="s">
        <v>19811</v>
      </c>
      <c r="CD234">
        <v>1</v>
      </c>
      <c r="CF234" t="s">
        <v>118</v>
      </c>
      <c r="CG234">
        <v>0</v>
      </c>
      <c r="CH234" t="s">
        <v>119</v>
      </c>
      <c r="CI234" t="s">
        <v>119</v>
      </c>
      <c r="CJ234" t="s">
        <v>120</v>
      </c>
      <c r="CM234" t="s">
        <v>121</v>
      </c>
      <c r="CP234" t="s">
        <v>869</v>
      </c>
      <c r="CR234">
        <f t="shared" si="24"/>
        <v>29</v>
      </c>
    </row>
    <row r="235" spans="1:96" customFormat="1" hidden="1">
      <c r="A235" t="s">
        <v>111</v>
      </c>
      <c r="B235" t="s">
        <v>19794</v>
      </c>
      <c r="C235">
        <v>514887</v>
      </c>
      <c r="D235" s="1">
        <v>45594</v>
      </c>
      <c r="E235" t="s">
        <v>20398</v>
      </c>
      <c r="F235" t="s">
        <v>19795</v>
      </c>
      <c r="G235" t="s">
        <v>19796</v>
      </c>
      <c r="H235" s="34" t="s">
        <v>19797</v>
      </c>
      <c r="I235" t="s">
        <v>19798</v>
      </c>
      <c r="J235">
        <v>5583999617682</v>
      </c>
      <c r="K235" t="s">
        <v>133</v>
      </c>
      <c r="L235" t="s">
        <v>19799</v>
      </c>
      <c r="M235">
        <v>5190606773598</v>
      </c>
      <c r="N235" t="s">
        <v>112</v>
      </c>
      <c r="O235" t="s">
        <v>19800</v>
      </c>
      <c r="P235" t="s">
        <v>19801</v>
      </c>
      <c r="Q235">
        <v>324</v>
      </c>
      <c r="R235" t="s">
        <v>19802</v>
      </c>
      <c r="S235" t="s">
        <v>1593</v>
      </c>
      <c r="U235" t="s">
        <v>19803</v>
      </c>
      <c r="V235" t="s">
        <v>122</v>
      </c>
      <c r="W235" t="s">
        <v>772</v>
      </c>
      <c r="X235" t="s">
        <v>19804</v>
      </c>
      <c r="Y235" t="s">
        <v>19805</v>
      </c>
      <c r="Z235" t="s">
        <v>868</v>
      </c>
      <c r="AA235" t="s">
        <v>19806</v>
      </c>
      <c r="AB235" t="s">
        <v>844</v>
      </c>
      <c r="AC235" t="s">
        <v>791</v>
      </c>
      <c r="AD235" t="s">
        <v>19596</v>
      </c>
      <c r="AE235" t="s">
        <v>16148</v>
      </c>
      <c r="AF235" t="s">
        <v>113</v>
      </c>
      <c r="AG235">
        <v>1</v>
      </c>
      <c r="AH235">
        <v>130.71</v>
      </c>
      <c r="AI235">
        <v>4</v>
      </c>
      <c r="AJ235">
        <v>1006</v>
      </c>
      <c r="AK235" t="s">
        <v>788</v>
      </c>
      <c r="AL235">
        <v>1111</v>
      </c>
      <c r="AM235" t="s">
        <v>789</v>
      </c>
      <c r="AN235">
        <v>21.9</v>
      </c>
      <c r="AO235" s="72">
        <v>5.52</v>
      </c>
      <c r="AP235" t="s">
        <v>19812</v>
      </c>
      <c r="AQ235" t="s">
        <v>790</v>
      </c>
      <c r="AV235" t="s">
        <v>15453</v>
      </c>
      <c r="AW235">
        <v>0</v>
      </c>
      <c r="AX235" t="s">
        <v>19807</v>
      </c>
      <c r="AY235" t="s">
        <v>19808</v>
      </c>
      <c r="AZ235" t="s">
        <v>16153</v>
      </c>
      <c r="BD235" t="s">
        <v>114</v>
      </c>
      <c r="BF235" t="s">
        <v>115</v>
      </c>
      <c r="BG235" t="s">
        <v>116</v>
      </c>
      <c r="BM235" t="s">
        <v>117</v>
      </c>
      <c r="BO235">
        <v>3455199654</v>
      </c>
      <c r="BX235" t="s">
        <v>19809</v>
      </c>
      <c r="CA235" t="s">
        <v>19810</v>
      </c>
      <c r="CB235" t="s">
        <v>19811</v>
      </c>
      <c r="CD235">
        <v>1</v>
      </c>
      <c r="CF235" t="s">
        <v>118</v>
      </c>
      <c r="CG235">
        <v>0</v>
      </c>
      <c r="CH235" t="s">
        <v>119</v>
      </c>
      <c r="CI235" t="s">
        <v>119</v>
      </c>
      <c r="CJ235" t="s">
        <v>120</v>
      </c>
      <c r="CM235" t="s">
        <v>121</v>
      </c>
      <c r="CP235" t="s">
        <v>869</v>
      </c>
      <c r="CR235">
        <f t="shared" si="24"/>
        <v>29</v>
      </c>
    </row>
    <row r="236" spans="1:96" customFormat="1" hidden="1">
      <c r="A236" t="s">
        <v>111</v>
      </c>
      <c r="B236" t="s">
        <v>19794</v>
      </c>
      <c r="C236">
        <v>514887</v>
      </c>
      <c r="D236" s="1">
        <v>45594</v>
      </c>
      <c r="E236" t="s">
        <v>20398</v>
      </c>
      <c r="F236" t="s">
        <v>19795</v>
      </c>
      <c r="G236" t="s">
        <v>19796</v>
      </c>
      <c r="H236" s="34" t="s">
        <v>19797</v>
      </c>
      <c r="I236" t="s">
        <v>19798</v>
      </c>
      <c r="J236">
        <v>5583999617682</v>
      </c>
      <c r="K236" t="s">
        <v>133</v>
      </c>
      <c r="L236" t="s">
        <v>19799</v>
      </c>
      <c r="M236">
        <v>5190606773598</v>
      </c>
      <c r="N236" t="s">
        <v>112</v>
      </c>
      <c r="O236" t="s">
        <v>19800</v>
      </c>
      <c r="P236" t="s">
        <v>19801</v>
      </c>
      <c r="Q236">
        <v>324</v>
      </c>
      <c r="R236" t="s">
        <v>19802</v>
      </c>
      <c r="S236" t="s">
        <v>1593</v>
      </c>
      <c r="U236" t="s">
        <v>19803</v>
      </c>
      <c r="V236" t="s">
        <v>122</v>
      </c>
      <c r="W236" t="s">
        <v>772</v>
      </c>
      <c r="X236" t="s">
        <v>19804</v>
      </c>
      <c r="Y236" t="s">
        <v>19805</v>
      </c>
      <c r="Z236" t="s">
        <v>868</v>
      </c>
      <c r="AA236" t="s">
        <v>19806</v>
      </c>
      <c r="AB236" t="s">
        <v>844</v>
      </c>
      <c r="AC236" t="s">
        <v>791</v>
      </c>
      <c r="AD236" t="s">
        <v>19596</v>
      </c>
      <c r="AE236" t="s">
        <v>16148</v>
      </c>
      <c r="AF236" t="s">
        <v>113</v>
      </c>
      <c r="AG236">
        <v>1</v>
      </c>
      <c r="AH236">
        <v>130.71</v>
      </c>
      <c r="AI236">
        <v>4</v>
      </c>
      <c r="AJ236">
        <v>1110</v>
      </c>
      <c r="AK236" t="s">
        <v>788</v>
      </c>
      <c r="AL236">
        <v>1112</v>
      </c>
      <c r="AM236" t="s">
        <v>1252</v>
      </c>
      <c r="AN236">
        <v>21.9</v>
      </c>
      <c r="AO236" s="72">
        <v>5.52</v>
      </c>
      <c r="AP236" t="s">
        <v>19812</v>
      </c>
      <c r="AQ236" t="s">
        <v>1254</v>
      </c>
      <c r="AV236" t="s">
        <v>15453</v>
      </c>
      <c r="AW236">
        <v>0</v>
      </c>
      <c r="AX236" t="s">
        <v>19807</v>
      </c>
      <c r="AY236" t="s">
        <v>19808</v>
      </c>
      <c r="AZ236" t="s">
        <v>16153</v>
      </c>
      <c r="BD236" t="s">
        <v>114</v>
      </c>
      <c r="BF236" t="s">
        <v>115</v>
      </c>
      <c r="BG236" t="s">
        <v>116</v>
      </c>
      <c r="BM236" t="s">
        <v>117</v>
      </c>
      <c r="BO236">
        <v>3455199654</v>
      </c>
      <c r="BX236" t="s">
        <v>19809</v>
      </c>
      <c r="CA236" t="s">
        <v>19810</v>
      </c>
      <c r="CB236" t="s">
        <v>19811</v>
      </c>
      <c r="CD236">
        <v>1</v>
      </c>
      <c r="CF236" t="s">
        <v>118</v>
      </c>
      <c r="CG236">
        <v>0</v>
      </c>
      <c r="CH236" t="s">
        <v>119</v>
      </c>
      <c r="CI236" t="s">
        <v>119</v>
      </c>
      <c r="CJ236" t="s">
        <v>120</v>
      </c>
      <c r="CM236" t="s">
        <v>121</v>
      </c>
      <c r="CP236" t="s">
        <v>869</v>
      </c>
      <c r="CR236">
        <f t="shared" si="24"/>
        <v>29</v>
      </c>
    </row>
    <row r="237" spans="1:96" customFormat="1" hidden="1">
      <c r="A237" t="s">
        <v>111</v>
      </c>
      <c r="B237" t="s">
        <v>19794</v>
      </c>
      <c r="C237">
        <v>514887</v>
      </c>
      <c r="D237" s="1">
        <v>45594</v>
      </c>
      <c r="E237" t="s">
        <v>20398</v>
      </c>
      <c r="F237" t="s">
        <v>19795</v>
      </c>
      <c r="G237" t="s">
        <v>19796</v>
      </c>
      <c r="H237" s="34" t="s">
        <v>19797</v>
      </c>
      <c r="I237" t="s">
        <v>19798</v>
      </c>
      <c r="J237">
        <v>5583999617682</v>
      </c>
      <c r="K237" t="s">
        <v>133</v>
      </c>
      <c r="L237" t="s">
        <v>19799</v>
      </c>
      <c r="M237">
        <v>5190606773598</v>
      </c>
      <c r="N237" t="s">
        <v>112</v>
      </c>
      <c r="O237" t="s">
        <v>19800</v>
      </c>
      <c r="P237" t="s">
        <v>19801</v>
      </c>
      <c r="Q237">
        <v>324</v>
      </c>
      <c r="R237" t="s">
        <v>19802</v>
      </c>
      <c r="S237" t="s">
        <v>1593</v>
      </c>
      <c r="U237" t="s">
        <v>19803</v>
      </c>
      <c r="V237" t="s">
        <v>122</v>
      </c>
      <c r="W237" t="s">
        <v>772</v>
      </c>
      <c r="X237" t="s">
        <v>19804</v>
      </c>
      <c r="Y237" t="s">
        <v>19805</v>
      </c>
      <c r="Z237" t="s">
        <v>868</v>
      </c>
      <c r="AA237" t="s">
        <v>19806</v>
      </c>
      <c r="AB237" t="s">
        <v>844</v>
      </c>
      <c r="AC237" t="s">
        <v>791</v>
      </c>
      <c r="AD237" t="s">
        <v>19596</v>
      </c>
      <c r="AE237" t="s">
        <v>16148</v>
      </c>
      <c r="AF237" t="s">
        <v>113</v>
      </c>
      <c r="AG237">
        <v>1</v>
      </c>
      <c r="AH237">
        <v>130.71</v>
      </c>
      <c r="AI237">
        <v>1</v>
      </c>
      <c r="AJ237">
        <v>142817</v>
      </c>
      <c r="AK237" t="s">
        <v>1598</v>
      </c>
      <c r="AL237">
        <v>61040</v>
      </c>
      <c r="AM237" t="s">
        <v>1608</v>
      </c>
      <c r="AN237">
        <v>99.9</v>
      </c>
      <c r="AO237" s="72">
        <v>25.17</v>
      </c>
      <c r="AP237" t="s">
        <v>16160</v>
      </c>
      <c r="AQ237" t="s">
        <v>1609</v>
      </c>
      <c r="AV237" t="s">
        <v>18435</v>
      </c>
      <c r="AW237">
        <v>0</v>
      </c>
      <c r="AX237" t="s">
        <v>19807</v>
      </c>
      <c r="AY237" t="s">
        <v>19808</v>
      </c>
      <c r="AZ237" t="s">
        <v>16153</v>
      </c>
      <c r="BD237" t="s">
        <v>114</v>
      </c>
      <c r="BF237" t="s">
        <v>115</v>
      </c>
      <c r="BG237" t="s">
        <v>116</v>
      </c>
      <c r="BM237" t="s">
        <v>117</v>
      </c>
      <c r="BO237">
        <v>3455199654</v>
      </c>
      <c r="BX237" t="s">
        <v>19809</v>
      </c>
      <c r="CA237" t="s">
        <v>19810</v>
      </c>
      <c r="CB237" t="s">
        <v>19811</v>
      </c>
      <c r="CD237">
        <v>1</v>
      </c>
      <c r="CF237" t="s">
        <v>118</v>
      </c>
      <c r="CG237">
        <v>0</v>
      </c>
      <c r="CH237" t="s">
        <v>119</v>
      </c>
      <c r="CI237" t="s">
        <v>119</v>
      </c>
      <c r="CJ237" t="s">
        <v>120</v>
      </c>
      <c r="CM237" t="s">
        <v>121</v>
      </c>
      <c r="CP237" t="s">
        <v>869</v>
      </c>
      <c r="CR237">
        <f t="shared" si="24"/>
        <v>29</v>
      </c>
    </row>
    <row r="238" spans="1:96" customFormat="1" hidden="1">
      <c r="A238" t="s">
        <v>111</v>
      </c>
      <c r="B238" t="s">
        <v>19794</v>
      </c>
      <c r="C238">
        <v>514887</v>
      </c>
      <c r="D238" s="1">
        <v>45594</v>
      </c>
      <c r="E238" t="s">
        <v>20398</v>
      </c>
      <c r="F238" t="s">
        <v>19795</v>
      </c>
      <c r="G238" t="s">
        <v>19796</v>
      </c>
      <c r="H238" s="34" t="s">
        <v>19797</v>
      </c>
      <c r="I238" t="s">
        <v>19798</v>
      </c>
      <c r="J238">
        <v>5583999617682</v>
      </c>
      <c r="K238" t="s">
        <v>133</v>
      </c>
      <c r="L238" t="s">
        <v>19799</v>
      </c>
      <c r="M238">
        <v>5190606773598</v>
      </c>
      <c r="N238" t="s">
        <v>112</v>
      </c>
      <c r="O238" t="s">
        <v>19800</v>
      </c>
      <c r="P238" t="s">
        <v>19801</v>
      </c>
      <c r="Q238">
        <v>324</v>
      </c>
      <c r="R238" t="s">
        <v>19802</v>
      </c>
      <c r="S238" t="s">
        <v>1593</v>
      </c>
      <c r="U238" t="s">
        <v>19803</v>
      </c>
      <c r="V238" t="s">
        <v>122</v>
      </c>
      <c r="W238" t="s">
        <v>772</v>
      </c>
      <c r="X238" t="s">
        <v>19804</v>
      </c>
      <c r="Y238" t="s">
        <v>19805</v>
      </c>
      <c r="Z238" t="s">
        <v>868</v>
      </c>
      <c r="AA238" t="s">
        <v>19806</v>
      </c>
      <c r="AB238" t="s">
        <v>844</v>
      </c>
      <c r="AC238" t="s">
        <v>791</v>
      </c>
      <c r="AD238" t="s">
        <v>19596</v>
      </c>
      <c r="AE238" t="s">
        <v>16148</v>
      </c>
      <c r="AF238" t="s">
        <v>113</v>
      </c>
      <c r="AG238">
        <v>1</v>
      </c>
      <c r="AH238">
        <v>130.71</v>
      </c>
      <c r="AI238">
        <v>1</v>
      </c>
      <c r="AJ238">
        <v>61050</v>
      </c>
      <c r="AK238" t="s">
        <v>1598</v>
      </c>
      <c r="AL238">
        <v>61050</v>
      </c>
      <c r="AM238" t="s">
        <v>2983</v>
      </c>
      <c r="AN238">
        <v>99.9</v>
      </c>
      <c r="AO238" s="72">
        <v>25.17</v>
      </c>
      <c r="AP238" t="s">
        <v>16160</v>
      </c>
      <c r="AQ238" t="s">
        <v>2984</v>
      </c>
      <c r="AV238" t="s">
        <v>18435</v>
      </c>
      <c r="AW238">
        <v>0</v>
      </c>
      <c r="AX238" t="s">
        <v>19807</v>
      </c>
      <c r="AY238" t="s">
        <v>19808</v>
      </c>
      <c r="AZ238" t="s">
        <v>16153</v>
      </c>
      <c r="BD238" t="s">
        <v>114</v>
      </c>
      <c r="BF238" t="s">
        <v>115</v>
      </c>
      <c r="BG238" t="s">
        <v>116</v>
      </c>
      <c r="BM238" t="s">
        <v>117</v>
      </c>
      <c r="BO238">
        <v>3455199654</v>
      </c>
      <c r="BX238" t="s">
        <v>19809</v>
      </c>
      <c r="CA238" t="s">
        <v>19810</v>
      </c>
      <c r="CB238" t="s">
        <v>19811</v>
      </c>
      <c r="CD238">
        <v>1</v>
      </c>
      <c r="CF238" t="s">
        <v>118</v>
      </c>
      <c r="CG238">
        <v>0</v>
      </c>
      <c r="CH238" t="s">
        <v>119</v>
      </c>
      <c r="CI238" t="s">
        <v>119</v>
      </c>
      <c r="CJ238" t="s">
        <v>120</v>
      </c>
      <c r="CM238" t="s">
        <v>121</v>
      </c>
      <c r="CP238" t="s">
        <v>869</v>
      </c>
      <c r="CR238">
        <f t="shared" si="24"/>
        <v>29</v>
      </c>
    </row>
    <row r="239" spans="1:96" customFormat="1" hidden="1">
      <c r="A239" t="s">
        <v>111</v>
      </c>
      <c r="B239" t="s">
        <v>19794</v>
      </c>
      <c r="C239">
        <v>514887</v>
      </c>
      <c r="D239" s="1">
        <v>45594</v>
      </c>
      <c r="E239" t="s">
        <v>20398</v>
      </c>
      <c r="F239" t="s">
        <v>19795</v>
      </c>
      <c r="G239" t="s">
        <v>19796</v>
      </c>
      <c r="H239" s="34" t="s">
        <v>19797</v>
      </c>
      <c r="I239" t="s">
        <v>19798</v>
      </c>
      <c r="J239">
        <v>5583999617682</v>
      </c>
      <c r="K239" t="s">
        <v>133</v>
      </c>
      <c r="L239" t="s">
        <v>19799</v>
      </c>
      <c r="M239">
        <v>5190606773598</v>
      </c>
      <c r="N239" t="s">
        <v>112</v>
      </c>
      <c r="O239" t="s">
        <v>19800</v>
      </c>
      <c r="P239" t="s">
        <v>19801</v>
      </c>
      <c r="Q239">
        <v>324</v>
      </c>
      <c r="R239" t="s">
        <v>19802</v>
      </c>
      <c r="S239" t="s">
        <v>1593</v>
      </c>
      <c r="U239" t="s">
        <v>19803</v>
      </c>
      <c r="V239" t="s">
        <v>122</v>
      </c>
      <c r="W239" t="s">
        <v>772</v>
      </c>
      <c r="X239" t="s">
        <v>19804</v>
      </c>
      <c r="Y239" t="s">
        <v>19805</v>
      </c>
      <c r="Z239" t="s">
        <v>868</v>
      </c>
      <c r="AA239" t="s">
        <v>19806</v>
      </c>
      <c r="AB239" t="s">
        <v>844</v>
      </c>
      <c r="AC239" t="s">
        <v>791</v>
      </c>
      <c r="AD239" t="s">
        <v>19596</v>
      </c>
      <c r="AE239" t="s">
        <v>16148</v>
      </c>
      <c r="AF239" t="s">
        <v>113</v>
      </c>
      <c r="AG239">
        <v>1</v>
      </c>
      <c r="AH239">
        <v>130.71</v>
      </c>
      <c r="AI239">
        <v>1</v>
      </c>
      <c r="AJ239">
        <v>61030</v>
      </c>
      <c r="AK239" t="s">
        <v>1598</v>
      </c>
      <c r="AL239">
        <v>61030</v>
      </c>
      <c r="AM239" t="s">
        <v>2980</v>
      </c>
      <c r="AN239">
        <v>99.9</v>
      </c>
      <c r="AO239" s="72">
        <v>25.17</v>
      </c>
      <c r="AP239" t="s">
        <v>16160</v>
      </c>
      <c r="AQ239" t="s">
        <v>2981</v>
      </c>
      <c r="AV239" t="s">
        <v>18435</v>
      </c>
      <c r="AW239">
        <v>0</v>
      </c>
      <c r="AX239" t="s">
        <v>19807</v>
      </c>
      <c r="AY239" t="s">
        <v>19808</v>
      </c>
      <c r="AZ239" t="s">
        <v>16153</v>
      </c>
      <c r="BD239" t="s">
        <v>114</v>
      </c>
      <c r="BF239" t="s">
        <v>115</v>
      </c>
      <c r="BG239" t="s">
        <v>116</v>
      </c>
      <c r="BM239" t="s">
        <v>117</v>
      </c>
      <c r="BO239">
        <v>3455199654</v>
      </c>
      <c r="BX239" t="s">
        <v>19809</v>
      </c>
      <c r="CA239" t="s">
        <v>19810</v>
      </c>
      <c r="CB239" t="s">
        <v>19811</v>
      </c>
      <c r="CD239">
        <v>1</v>
      </c>
      <c r="CF239" t="s">
        <v>118</v>
      </c>
      <c r="CG239">
        <v>0</v>
      </c>
      <c r="CH239" t="s">
        <v>119</v>
      </c>
      <c r="CI239" t="s">
        <v>119</v>
      </c>
      <c r="CJ239" t="s">
        <v>120</v>
      </c>
      <c r="CM239" t="s">
        <v>121</v>
      </c>
      <c r="CP239" t="s">
        <v>869</v>
      </c>
      <c r="CR239">
        <f t="shared" si="24"/>
        <v>29</v>
      </c>
    </row>
    <row r="240" spans="1:96" customFormat="1" hidden="1">
      <c r="A240" t="s">
        <v>111</v>
      </c>
      <c r="B240" t="s">
        <v>19813</v>
      </c>
      <c r="C240">
        <v>514885</v>
      </c>
      <c r="D240" s="1">
        <v>45594</v>
      </c>
      <c r="E240" t="s">
        <v>20399</v>
      </c>
      <c r="F240" t="s">
        <v>19814</v>
      </c>
      <c r="G240" t="s">
        <v>19815</v>
      </c>
      <c r="H240" s="34" t="s">
        <v>19816</v>
      </c>
      <c r="I240" t="s">
        <v>19817</v>
      </c>
      <c r="J240">
        <v>5541997634870</v>
      </c>
      <c r="K240" t="s">
        <v>10</v>
      </c>
      <c r="L240" t="s">
        <v>741</v>
      </c>
      <c r="M240">
        <v>5190605644908</v>
      </c>
      <c r="N240" t="s">
        <v>112</v>
      </c>
      <c r="O240" t="s">
        <v>19814</v>
      </c>
      <c r="P240" t="s">
        <v>19818</v>
      </c>
      <c r="Q240">
        <v>460</v>
      </c>
      <c r="R240" t="s">
        <v>19819</v>
      </c>
      <c r="S240" t="s">
        <v>19820</v>
      </c>
      <c r="U240" t="s">
        <v>19821</v>
      </c>
      <c r="V240" t="s">
        <v>122</v>
      </c>
      <c r="W240" t="s">
        <v>772</v>
      </c>
      <c r="X240" t="s">
        <v>19822</v>
      </c>
      <c r="Y240" t="s">
        <v>129</v>
      </c>
      <c r="Z240" t="s">
        <v>868</v>
      </c>
      <c r="AA240" t="s">
        <v>19823</v>
      </c>
      <c r="AE240" t="s">
        <v>827</v>
      </c>
      <c r="AF240" t="s">
        <v>113</v>
      </c>
      <c r="AG240">
        <v>1</v>
      </c>
      <c r="AH240">
        <v>133.58000000000001</v>
      </c>
      <c r="AI240">
        <v>4</v>
      </c>
      <c r="AJ240">
        <v>1111</v>
      </c>
      <c r="AK240" t="s">
        <v>788</v>
      </c>
      <c r="AL240">
        <v>1110</v>
      </c>
      <c r="AM240" t="s">
        <v>1256</v>
      </c>
      <c r="AN240">
        <v>21.9</v>
      </c>
      <c r="AO240" s="72">
        <v>6.2</v>
      </c>
      <c r="AP240" t="s">
        <v>18695</v>
      </c>
      <c r="AQ240" t="s">
        <v>1257</v>
      </c>
      <c r="AV240" t="s">
        <v>16583</v>
      </c>
      <c r="AW240">
        <v>0</v>
      </c>
      <c r="AX240" t="s">
        <v>19824</v>
      </c>
      <c r="AY240" t="s">
        <v>19825</v>
      </c>
      <c r="AZ240" t="s">
        <v>17145</v>
      </c>
      <c r="BD240" t="s">
        <v>114</v>
      </c>
      <c r="BF240" t="s">
        <v>115</v>
      </c>
      <c r="BG240" t="s">
        <v>116</v>
      </c>
      <c r="BM240" t="s">
        <v>117</v>
      </c>
      <c r="BO240">
        <v>3455186077</v>
      </c>
      <c r="BX240" t="s">
        <v>19826</v>
      </c>
      <c r="CA240" t="s">
        <v>19827</v>
      </c>
      <c r="CB240" t="s">
        <v>19828</v>
      </c>
      <c r="CD240">
        <v>1</v>
      </c>
      <c r="CF240" t="s">
        <v>118</v>
      </c>
      <c r="CG240">
        <v>0</v>
      </c>
      <c r="CH240" t="s">
        <v>119</v>
      </c>
      <c r="CI240" t="s">
        <v>119</v>
      </c>
      <c r="CJ240" t="s">
        <v>120</v>
      </c>
      <c r="CM240" t="s">
        <v>121</v>
      </c>
      <c r="CP240" t="s">
        <v>869</v>
      </c>
      <c r="CR240">
        <f t="shared" si="24"/>
        <v>29</v>
      </c>
    </row>
    <row r="241" spans="1:96" customFormat="1" hidden="1">
      <c r="A241" t="s">
        <v>111</v>
      </c>
      <c r="B241" t="s">
        <v>19813</v>
      </c>
      <c r="C241">
        <v>514885</v>
      </c>
      <c r="D241" s="1">
        <v>45594</v>
      </c>
      <c r="E241" t="s">
        <v>20399</v>
      </c>
      <c r="F241" t="s">
        <v>19814</v>
      </c>
      <c r="G241" t="s">
        <v>19815</v>
      </c>
      <c r="H241" s="34" t="s">
        <v>19816</v>
      </c>
      <c r="I241" t="s">
        <v>19817</v>
      </c>
      <c r="J241">
        <v>5541997634870</v>
      </c>
      <c r="K241" t="s">
        <v>10</v>
      </c>
      <c r="L241" t="s">
        <v>741</v>
      </c>
      <c r="M241">
        <v>5190605644908</v>
      </c>
      <c r="N241" t="s">
        <v>112</v>
      </c>
      <c r="O241" t="s">
        <v>19814</v>
      </c>
      <c r="P241" t="s">
        <v>19818</v>
      </c>
      <c r="Q241">
        <v>460</v>
      </c>
      <c r="R241" t="s">
        <v>19819</v>
      </c>
      <c r="S241" t="s">
        <v>19820</v>
      </c>
      <c r="U241" t="s">
        <v>19821</v>
      </c>
      <c r="V241" t="s">
        <v>122</v>
      </c>
      <c r="W241" t="s">
        <v>772</v>
      </c>
      <c r="X241" t="s">
        <v>19822</v>
      </c>
      <c r="Y241" t="s">
        <v>129</v>
      </c>
      <c r="Z241" t="s">
        <v>868</v>
      </c>
      <c r="AA241" t="s">
        <v>19823</v>
      </c>
      <c r="AE241" t="s">
        <v>827</v>
      </c>
      <c r="AF241" t="s">
        <v>113</v>
      </c>
      <c r="AG241">
        <v>1</v>
      </c>
      <c r="AH241">
        <v>133.58000000000001</v>
      </c>
      <c r="AI241">
        <v>2</v>
      </c>
      <c r="AJ241">
        <v>1110</v>
      </c>
      <c r="AK241" t="s">
        <v>788</v>
      </c>
      <c r="AL241">
        <v>1112</v>
      </c>
      <c r="AM241" t="s">
        <v>1252</v>
      </c>
      <c r="AN241">
        <v>21.9</v>
      </c>
      <c r="AO241" s="72">
        <v>6.2</v>
      </c>
      <c r="AP241" t="s">
        <v>16185</v>
      </c>
      <c r="AQ241" t="s">
        <v>1254</v>
      </c>
      <c r="AV241" t="s">
        <v>16588</v>
      </c>
      <c r="AW241">
        <v>0</v>
      </c>
      <c r="AX241" t="s">
        <v>19824</v>
      </c>
      <c r="AY241" t="s">
        <v>19825</v>
      </c>
      <c r="AZ241" t="s">
        <v>17145</v>
      </c>
      <c r="BD241" t="s">
        <v>114</v>
      </c>
      <c r="BF241" t="s">
        <v>115</v>
      </c>
      <c r="BG241" t="s">
        <v>116</v>
      </c>
      <c r="BM241" t="s">
        <v>117</v>
      </c>
      <c r="BO241">
        <v>3455186077</v>
      </c>
      <c r="BX241" t="s">
        <v>19826</v>
      </c>
      <c r="CA241" t="s">
        <v>19827</v>
      </c>
      <c r="CB241" t="s">
        <v>19828</v>
      </c>
      <c r="CD241">
        <v>1</v>
      </c>
      <c r="CF241" t="s">
        <v>118</v>
      </c>
      <c r="CG241">
        <v>0</v>
      </c>
      <c r="CH241" t="s">
        <v>119</v>
      </c>
      <c r="CI241" t="s">
        <v>119</v>
      </c>
      <c r="CJ241" t="s">
        <v>120</v>
      </c>
      <c r="CM241" t="s">
        <v>121</v>
      </c>
      <c r="CP241" t="s">
        <v>869</v>
      </c>
      <c r="CR241">
        <f t="shared" si="24"/>
        <v>29</v>
      </c>
    </row>
    <row r="242" spans="1:96" customFormat="1" hidden="1">
      <c r="A242" t="s">
        <v>111</v>
      </c>
      <c r="B242" t="s">
        <v>19813</v>
      </c>
      <c r="C242">
        <v>514885</v>
      </c>
      <c r="D242" s="1">
        <v>45594</v>
      </c>
      <c r="E242" t="s">
        <v>20399</v>
      </c>
      <c r="F242" t="s">
        <v>19814</v>
      </c>
      <c r="G242" t="s">
        <v>19815</v>
      </c>
      <c r="H242" s="34" t="s">
        <v>19816</v>
      </c>
      <c r="I242" t="s">
        <v>19817</v>
      </c>
      <c r="J242">
        <v>5541997634870</v>
      </c>
      <c r="K242" t="s">
        <v>10</v>
      </c>
      <c r="L242" t="s">
        <v>741</v>
      </c>
      <c r="M242">
        <v>5190605644908</v>
      </c>
      <c r="N242" t="s">
        <v>112</v>
      </c>
      <c r="O242" t="s">
        <v>19814</v>
      </c>
      <c r="P242" t="s">
        <v>19818</v>
      </c>
      <c r="Q242">
        <v>460</v>
      </c>
      <c r="R242" t="s">
        <v>19819</v>
      </c>
      <c r="S242" t="s">
        <v>19820</v>
      </c>
      <c r="U242" t="s">
        <v>19821</v>
      </c>
      <c r="V242" t="s">
        <v>122</v>
      </c>
      <c r="W242" t="s">
        <v>772</v>
      </c>
      <c r="X242" t="s">
        <v>19822</v>
      </c>
      <c r="Y242" t="s">
        <v>129</v>
      </c>
      <c r="Z242" t="s">
        <v>868</v>
      </c>
      <c r="AA242" t="s">
        <v>19823</v>
      </c>
      <c r="AE242" t="s">
        <v>827</v>
      </c>
      <c r="AF242" t="s">
        <v>113</v>
      </c>
      <c r="AG242">
        <v>1</v>
      </c>
      <c r="AH242">
        <v>133.58000000000001</v>
      </c>
      <c r="AI242">
        <v>2</v>
      </c>
      <c r="AJ242">
        <v>1006</v>
      </c>
      <c r="AK242" t="s">
        <v>788</v>
      </c>
      <c r="AL242">
        <v>1111</v>
      </c>
      <c r="AM242" t="s">
        <v>789</v>
      </c>
      <c r="AN242">
        <v>21.9</v>
      </c>
      <c r="AO242" s="72">
        <v>6.2</v>
      </c>
      <c r="AP242" t="s">
        <v>16185</v>
      </c>
      <c r="AQ242" t="s">
        <v>790</v>
      </c>
      <c r="AV242" t="s">
        <v>19829</v>
      </c>
      <c r="AW242">
        <v>0</v>
      </c>
      <c r="AX242" t="s">
        <v>19824</v>
      </c>
      <c r="AY242" t="s">
        <v>19825</v>
      </c>
      <c r="AZ242" t="s">
        <v>17145</v>
      </c>
      <c r="BD242" t="s">
        <v>114</v>
      </c>
      <c r="BF242" t="s">
        <v>115</v>
      </c>
      <c r="BG242" t="s">
        <v>116</v>
      </c>
      <c r="BM242" t="s">
        <v>117</v>
      </c>
      <c r="BO242">
        <v>3455186077</v>
      </c>
      <c r="BX242" t="s">
        <v>19826</v>
      </c>
      <c r="CA242" t="s">
        <v>19827</v>
      </c>
      <c r="CB242" t="s">
        <v>19828</v>
      </c>
      <c r="CD242">
        <v>1</v>
      </c>
      <c r="CF242" t="s">
        <v>118</v>
      </c>
      <c r="CG242">
        <v>0</v>
      </c>
      <c r="CH242" t="s">
        <v>119</v>
      </c>
      <c r="CI242" t="s">
        <v>119</v>
      </c>
      <c r="CJ242" t="s">
        <v>120</v>
      </c>
      <c r="CM242" t="s">
        <v>121</v>
      </c>
      <c r="CP242" t="s">
        <v>869</v>
      </c>
      <c r="CR242">
        <f t="shared" si="24"/>
        <v>29</v>
      </c>
    </row>
    <row r="243" spans="1:96" customFormat="1" hidden="1">
      <c r="A243" t="s">
        <v>111</v>
      </c>
      <c r="B243" t="s">
        <v>19813</v>
      </c>
      <c r="C243">
        <v>514885</v>
      </c>
      <c r="D243" s="1">
        <v>45594</v>
      </c>
      <c r="E243" t="s">
        <v>20399</v>
      </c>
      <c r="F243" t="s">
        <v>19814</v>
      </c>
      <c r="G243" t="s">
        <v>19815</v>
      </c>
      <c r="H243" s="34" t="s">
        <v>19816</v>
      </c>
      <c r="I243" t="s">
        <v>19817</v>
      </c>
      <c r="J243">
        <v>5541997634870</v>
      </c>
      <c r="K243" t="s">
        <v>10</v>
      </c>
      <c r="L243" t="s">
        <v>741</v>
      </c>
      <c r="M243">
        <v>5190605644908</v>
      </c>
      <c r="N243" t="s">
        <v>112</v>
      </c>
      <c r="O243" t="s">
        <v>19814</v>
      </c>
      <c r="P243" t="s">
        <v>19818</v>
      </c>
      <c r="Q243">
        <v>460</v>
      </c>
      <c r="R243" t="s">
        <v>19819</v>
      </c>
      <c r="S243" t="s">
        <v>19820</v>
      </c>
      <c r="U243" t="s">
        <v>19821</v>
      </c>
      <c r="V243" t="s">
        <v>122</v>
      </c>
      <c r="W243" t="s">
        <v>772</v>
      </c>
      <c r="X243" t="s">
        <v>19822</v>
      </c>
      <c r="Y243" t="s">
        <v>129</v>
      </c>
      <c r="Z243" t="s">
        <v>868</v>
      </c>
      <c r="AA243" t="s">
        <v>19823</v>
      </c>
      <c r="AE243" t="s">
        <v>827</v>
      </c>
      <c r="AF243" t="s">
        <v>113</v>
      </c>
      <c r="AG243">
        <v>1</v>
      </c>
      <c r="AH243">
        <v>133.58000000000001</v>
      </c>
      <c r="AI243">
        <v>3</v>
      </c>
      <c r="AJ243">
        <v>1403</v>
      </c>
      <c r="AK243" t="s">
        <v>775</v>
      </c>
      <c r="AL243">
        <v>1403</v>
      </c>
      <c r="AM243" t="s">
        <v>824</v>
      </c>
      <c r="AN243">
        <v>29.9</v>
      </c>
      <c r="AO243" s="72">
        <v>24.22</v>
      </c>
      <c r="AP243" t="s">
        <v>19830</v>
      </c>
      <c r="AQ243" t="s">
        <v>822</v>
      </c>
      <c r="AV243" t="s">
        <v>19831</v>
      </c>
      <c r="AW243">
        <v>0</v>
      </c>
      <c r="AX243" t="s">
        <v>19824</v>
      </c>
      <c r="AY243" t="s">
        <v>19825</v>
      </c>
      <c r="AZ243" t="s">
        <v>17145</v>
      </c>
      <c r="BD243" t="s">
        <v>114</v>
      </c>
      <c r="BF243" t="s">
        <v>115</v>
      </c>
      <c r="BG243" t="s">
        <v>116</v>
      </c>
      <c r="BM243" t="s">
        <v>117</v>
      </c>
      <c r="BO243">
        <v>3455186077</v>
      </c>
      <c r="BX243" t="s">
        <v>19826</v>
      </c>
      <c r="CA243" t="s">
        <v>19827</v>
      </c>
      <c r="CB243" t="s">
        <v>19828</v>
      </c>
      <c r="CD243">
        <v>1</v>
      </c>
      <c r="CF243" t="s">
        <v>118</v>
      </c>
      <c r="CG243">
        <v>0</v>
      </c>
      <c r="CH243" t="s">
        <v>119</v>
      </c>
      <c r="CI243" t="s">
        <v>119</v>
      </c>
      <c r="CJ243" t="s">
        <v>120</v>
      </c>
      <c r="CM243" t="s">
        <v>121</v>
      </c>
      <c r="CP243" t="s">
        <v>869</v>
      </c>
      <c r="CR243">
        <f t="shared" si="24"/>
        <v>29</v>
      </c>
    </row>
    <row r="244" spans="1:96" customFormat="1" hidden="1">
      <c r="A244" t="s">
        <v>111</v>
      </c>
      <c r="B244" t="s">
        <v>19813</v>
      </c>
      <c r="C244">
        <v>514885</v>
      </c>
      <c r="D244" s="1">
        <v>45594</v>
      </c>
      <c r="E244" t="s">
        <v>20399</v>
      </c>
      <c r="F244" t="s">
        <v>19814</v>
      </c>
      <c r="G244" t="s">
        <v>19815</v>
      </c>
      <c r="H244" s="34" t="s">
        <v>19816</v>
      </c>
      <c r="I244" t="s">
        <v>19817</v>
      </c>
      <c r="J244">
        <v>5541997634870</v>
      </c>
      <c r="K244" t="s">
        <v>10</v>
      </c>
      <c r="L244" t="s">
        <v>741</v>
      </c>
      <c r="M244">
        <v>5190605644908</v>
      </c>
      <c r="N244" t="s">
        <v>112</v>
      </c>
      <c r="O244" t="s">
        <v>19814</v>
      </c>
      <c r="P244" t="s">
        <v>19818</v>
      </c>
      <c r="Q244">
        <v>460</v>
      </c>
      <c r="R244" t="s">
        <v>19819</v>
      </c>
      <c r="S244" t="s">
        <v>19820</v>
      </c>
      <c r="U244" t="s">
        <v>19821</v>
      </c>
      <c r="V244" t="s">
        <v>122</v>
      </c>
      <c r="W244" t="s">
        <v>772</v>
      </c>
      <c r="X244" t="s">
        <v>19822</v>
      </c>
      <c r="Y244" t="s">
        <v>129</v>
      </c>
      <c r="Z244" t="s">
        <v>868</v>
      </c>
      <c r="AA244" t="s">
        <v>19823</v>
      </c>
      <c r="AE244" t="s">
        <v>827</v>
      </c>
      <c r="AF244" t="s">
        <v>113</v>
      </c>
      <c r="AG244">
        <v>1</v>
      </c>
      <c r="AH244">
        <v>133.58000000000001</v>
      </c>
      <c r="AI244">
        <v>2</v>
      </c>
      <c r="AJ244">
        <v>142807</v>
      </c>
      <c r="AK244" t="s">
        <v>781</v>
      </c>
      <c r="AL244">
        <v>1113</v>
      </c>
      <c r="AM244" t="s">
        <v>800</v>
      </c>
      <c r="AN244">
        <v>6.99</v>
      </c>
      <c r="AO244" s="72">
        <v>5.66</v>
      </c>
      <c r="AP244" t="s">
        <v>950</v>
      </c>
      <c r="AQ244" t="s">
        <v>802</v>
      </c>
      <c r="AV244" t="s">
        <v>19829</v>
      </c>
      <c r="AW244">
        <v>0</v>
      </c>
      <c r="AX244" t="s">
        <v>19824</v>
      </c>
      <c r="AY244" t="s">
        <v>19825</v>
      </c>
      <c r="AZ244" t="s">
        <v>17145</v>
      </c>
      <c r="BD244" t="s">
        <v>114</v>
      </c>
      <c r="BF244" t="s">
        <v>115</v>
      </c>
      <c r="BG244" t="s">
        <v>116</v>
      </c>
      <c r="BM244" t="s">
        <v>117</v>
      </c>
      <c r="BO244">
        <v>3455186077</v>
      </c>
      <c r="BX244" t="s">
        <v>19826</v>
      </c>
      <c r="CA244" t="s">
        <v>19827</v>
      </c>
      <c r="CB244" t="s">
        <v>19828</v>
      </c>
      <c r="CD244">
        <v>1</v>
      </c>
      <c r="CF244" t="s">
        <v>118</v>
      </c>
      <c r="CG244">
        <v>0</v>
      </c>
      <c r="CH244" t="s">
        <v>119</v>
      </c>
      <c r="CI244" t="s">
        <v>119</v>
      </c>
      <c r="CJ244" t="s">
        <v>120</v>
      </c>
      <c r="CM244" t="s">
        <v>121</v>
      </c>
      <c r="CP244" t="s">
        <v>869</v>
      </c>
      <c r="CR244">
        <f t="shared" si="24"/>
        <v>29</v>
      </c>
    </row>
    <row r="245" spans="1:96" customFormat="1" hidden="1">
      <c r="A245" t="s">
        <v>111</v>
      </c>
      <c r="B245" t="s">
        <v>19832</v>
      </c>
      <c r="C245">
        <v>514883</v>
      </c>
      <c r="D245" s="1">
        <v>45594</v>
      </c>
      <c r="E245" t="s">
        <v>20400</v>
      </c>
      <c r="F245" t="s">
        <v>5483</v>
      </c>
      <c r="G245" t="s">
        <v>19833</v>
      </c>
      <c r="H245" s="34" t="s">
        <v>19834</v>
      </c>
      <c r="I245" t="s">
        <v>19835</v>
      </c>
      <c r="J245">
        <v>5544984337045</v>
      </c>
      <c r="K245" t="s">
        <v>2</v>
      </c>
      <c r="L245" t="s">
        <v>1945</v>
      </c>
      <c r="M245">
        <v>5190605294430</v>
      </c>
      <c r="N245" t="s">
        <v>112</v>
      </c>
      <c r="O245" t="s">
        <v>19836</v>
      </c>
      <c r="P245" t="s">
        <v>19837</v>
      </c>
      <c r="Q245">
        <v>663</v>
      </c>
      <c r="R245" t="s">
        <v>19838</v>
      </c>
      <c r="S245" t="s">
        <v>2314</v>
      </c>
      <c r="U245" t="s">
        <v>19839</v>
      </c>
      <c r="V245" t="s">
        <v>122</v>
      </c>
      <c r="W245" t="s">
        <v>123</v>
      </c>
      <c r="X245" t="s">
        <v>19840</v>
      </c>
      <c r="Y245" t="s">
        <v>792</v>
      </c>
      <c r="Z245" t="s">
        <v>868</v>
      </c>
      <c r="AA245" t="s">
        <v>19841</v>
      </c>
      <c r="AB245" t="s">
        <v>773</v>
      </c>
      <c r="AC245" t="s">
        <v>774</v>
      </c>
      <c r="AF245" t="s">
        <v>113</v>
      </c>
      <c r="AG245">
        <v>1</v>
      </c>
      <c r="AH245">
        <v>74.62</v>
      </c>
      <c r="AI245">
        <v>2</v>
      </c>
      <c r="AJ245">
        <v>5103</v>
      </c>
      <c r="AK245" t="s">
        <v>775</v>
      </c>
      <c r="AL245">
        <v>5103</v>
      </c>
      <c r="AM245" t="s">
        <v>1348</v>
      </c>
      <c r="AN245">
        <v>29.9</v>
      </c>
      <c r="AO245" s="72">
        <v>26.91</v>
      </c>
      <c r="AP245" t="s">
        <v>18788</v>
      </c>
      <c r="AQ245" t="s">
        <v>1349</v>
      </c>
      <c r="AV245" t="s">
        <v>19843</v>
      </c>
      <c r="AW245" t="s">
        <v>19843</v>
      </c>
      <c r="AX245" t="s">
        <v>19842</v>
      </c>
      <c r="AY245" t="s">
        <v>19844</v>
      </c>
      <c r="AZ245" t="s">
        <v>840</v>
      </c>
      <c r="BD245" t="s">
        <v>114</v>
      </c>
      <c r="BF245" t="s">
        <v>115</v>
      </c>
      <c r="BG245" t="s">
        <v>116</v>
      </c>
      <c r="BM245" t="s">
        <v>117</v>
      </c>
      <c r="BO245">
        <v>3455168486</v>
      </c>
      <c r="BX245" t="s">
        <v>19845</v>
      </c>
      <c r="CA245" t="s">
        <v>19846</v>
      </c>
      <c r="CB245" t="s">
        <v>19847</v>
      </c>
      <c r="CD245">
        <v>1</v>
      </c>
      <c r="CF245" t="s">
        <v>118</v>
      </c>
      <c r="CG245">
        <v>0</v>
      </c>
      <c r="CH245" t="s">
        <v>119</v>
      </c>
      <c r="CI245" t="s">
        <v>119</v>
      </c>
      <c r="CJ245" t="s">
        <v>120</v>
      </c>
      <c r="CM245" t="s">
        <v>121</v>
      </c>
      <c r="CP245" t="s">
        <v>869</v>
      </c>
      <c r="CR245">
        <f t="shared" si="24"/>
        <v>29</v>
      </c>
    </row>
    <row r="246" spans="1:96" customFormat="1" hidden="1">
      <c r="A246" t="s">
        <v>111</v>
      </c>
      <c r="B246" t="s">
        <v>19259</v>
      </c>
      <c r="C246">
        <v>514881</v>
      </c>
      <c r="D246" s="1">
        <v>45593</v>
      </c>
      <c r="E246" t="s">
        <v>20401</v>
      </c>
      <c r="F246" t="s">
        <v>19260</v>
      </c>
      <c r="G246" t="s">
        <v>19261</v>
      </c>
      <c r="H246" s="34" t="s">
        <v>19262</v>
      </c>
      <c r="I246" t="s">
        <v>19263</v>
      </c>
      <c r="J246">
        <v>5561999972524</v>
      </c>
      <c r="K246" t="s">
        <v>126</v>
      </c>
      <c r="L246" t="s">
        <v>136</v>
      </c>
      <c r="M246">
        <v>5190503707572</v>
      </c>
      <c r="N246" t="s">
        <v>112</v>
      </c>
      <c r="O246" t="s">
        <v>19264</v>
      </c>
      <c r="P246" t="s">
        <v>19265</v>
      </c>
      <c r="Q246" t="s">
        <v>19266</v>
      </c>
      <c r="R246" t="s">
        <v>19267</v>
      </c>
      <c r="S246" t="s">
        <v>19268</v>
      </c>
      <c r="U246" t="s">
        <v>19269</v>
      </c>
      <c r="V246" t="s">
        <v>779</v>
      </c>
      <c r="W246" t="s">
        <v>780</v>
      </c>
      <c r="X246" t="s">
        <v>18543</v>
      </c>
      <c r="Y246" t="s">
        <v>787</v>
      </c>
      <c r="Z246" t="s">
        <v>1258</v>
      </c>
      <c r="AA246" t="s">
        <v>19848</v>
      </c>
      <c r="AB246" t="s">
        <v>773</v>
      </c>
      <c r="AC246" t="s">
        <v>774</v>
      </c>
      <c r="AE246" t="s">
        <v>827</v>
      </c>
      <c r="AF246" t="s">
        <v>786</v>
      </c>
      <c r="AG246">
        <v>2</v>
      </c>
      <c r="AH246">
        <v>105.28</v>
      </c>
      <c r="AI246">
        <v>4</v>
      </c>
      <c r="AJ246">
        <v>1111</v>
      </c>
      <c r="AK246" t="s">
        <v>788</v>
      </c>
      <c r="AL246">
        <v>1110</v>
      </c>
      <c r="AM246" t="s">
        <v>1256</v>
      </c>
      <c r="AN246">
        <v>21.9</v>
      </c>
      <c r="AO246" s="72">
        <v>6.89</v>
      </c>
      <c r="AP246" t="s">
        <v>15821</v>
      </c>
      <c r="AQ246" t="s">
        <v>1257</v>
      </c>
      <c r="AV246" t="s">
        <v>18237</v>
      </c>
      <c r="AW246">
        <v>0</v>
      </c>
      <c r="AX246" t="s">
        <v>16109</v>
      </c>
      <c r="AY246" t="s">
        <v>16111</v>
      </c>
      <c r="AZ246" t="s">
        <v>15137</v>
      </c>
      <c r="BC246" t="s">
        <v>19849</v>
      </c>
      <c r="BD246" t="s">
        <v>114</v>
      </c>
      <c r="BF246" t="s">
        <v>115</v>
      </c>
      <c r="BG246" t="s">
        <v>116</v>
      </c>
      <c r="BM246" t="s">
        <v>117</v>
      </c>
      <c r="BN246">
        <v>783794</v>
      </c>
      <c r="BO246">
        <v>3454654738</v>
      </c>
      <c r="BP246">
        <v>3454654738</v>
      </c>
      <c r="BQ246">
        <v>498408</v>
      </c>
      <c r="BR246">
        <v>5572</v>
      </c>
      <c r="BX246" t="s">
        <v>19270</v>
      </c>
      <c r="CA246" t="s">
        <v>19271</v>
      </c>
      <c r="CB246" t="s">
        <v>19272</v>
      </c>
      <c r="CD246">
        <v>1</v>
      </c>
      <c r="CF246" t="s">
        <v>118</v>
      </c>
      <c r="CG246">
        <v>0</v>
      </c>
      <c r="CH246" t="s">
        <v>119</v>
      </c>
      <c r="CI246" t="s">
        <v>119</v>
      </c>
      <c r="CJ246" t="s">
        <v>120</v>
      </c>
      <c r="CL246" s="34" t="s">
        <v>19850</v>
      </c>
      <c r="CM246" t="s">
        <v>121</v>
      </c>
      <c r="CN246" s="34" t="s">
        <v>19850</v>
      </c>
      <c r="CP246" t="s">
        <v>1258</v>
      </c>
      <c r="CR246">
        <f t="shared" si="24"/>
        <v>28</v>
      </c>
    </row>
    <row r="247" spans="1:96" customFormat="1" hidden="1">
      <c r="A247" t="s">
        <v>111</v>
      </c>
      <c r="B247" t="s">
        <v>19259</v>
      </c>
      <c r="C247">
        <v>514881</v>
      </c>
      <c r="D247" s="1">
        <v>45593</v>
      </c>
      <c r="E247" t="s">
        <v>20401</v>
      </c>
      <c r="F247" t="s">
        <v>19260</v>
      </c>
      <c r="G247" t="s">
        <v>19261</v>
      </c>
      <c r="H247" s="34" t="s">
        <v>19262</v>
      </c>
      <c r="I247" t="s">
        <v>19263</v>
      </c>
      <c r="J247">
        <v>5561999972524</v>
      </c>
      <c r="K247" t="s">
        <v>126</v>
      </c>
      <c r="L247" t="s">
        <v>136</v>
      </c>
      <c r="M247">
        <v>5190503707572</v>
      </c>
      <c r="N247" t="s">
        <v>112</v>
      </c>
      <c r="O247" t="s">
        <v>19264</v>
      </c>
      <c r="P247" t="s">
        <v>19265</v>
      </c>
      <c r="Q247" t="s">
        <v>19266</v>
      </c>
      <c r="R247" t="s">
        <v>19267</v>
      </c>
      <c r="S247" t="s">
        <v>19268</v>
      </c>
      <c r="U247" t="s">
        <v>19269</v>
      </c>
      <c r="V247" t="s">
        <v>779</v>
      </c>
      <c r="W247" t="s">
        <v>780</v>
      </c>
      <c r="X247" t="s">
        <v>18543</v>
      </c>
      <c r="Y247" t="s">
        <v>787</v>
      </c>
      <c r="Z247" t="s">
        <v>1258</v>
      </c>
      <c r="AA247" t="s">
        <v>19848</v>
      </c>
      <c r="AB247" t="s">
        <v>773</v>
      </c>
      <c r="AC247" t="s">
        <v>774</v>
      </c>
      <c r="AE247" t="s">
        <v>827</v>
      </c>
      <c r="AF247" t="s">
        <v>786</v>
      </c>
      <c r="AG247">
        <v>2</v>
      </c>
      <c r="AH247">
        <v>105.28</v>
      </c>
      <c r="AI247">
        <v>4</v>
      </c>
      <c r="AJ247">
        <v>1110</v>
      </c>
      <c r="AK247" t="s">
        <v>788</v>
      </c>
      <c r="AL247">
        <v>1112</v>
      </c>
      <c r="AM247" t="s">
        <v>1252</v>
      </c>
      <c r="AN247">
        <v>21.9</v>
      </c>
      <c r="AO247" s="72">
        <v>6.89</v>
      </c>
      <c r="AP247" t="s">
        <v>15821</v>
      </c>
      <c r="AQ247" t="s">
        <v>1254</v>
      </c>
      <c r="AV247" t="s">
        <v>18237</v>
      </c>
      <c r="AW247">
        <v>0</v>
      </c>
      <c r="AX247" t="s">
        <v>16109</v>
      </c>
      <c r="AY247" t="s">
        <v>16111</v>
      </c>
      <c r="AZ247" t="s">
        <v>15137</v>
      </c>
      <c r="BC247" t="s">
        <v>19849</v>
      </c>
      <c r="BD247" t="s">
        <v>114</v>
      </c>
      <c r="BF247" t="s">
        <v>115</v>
      </c>
      <c r="BG247" t="s">
        <v>116</v>
      </c>
      <c r="BM247" t="s">
        <v>117</v>
      </c>
      <c r="BN247">
        <v>783794</v>
      </c>
      <c r="BO247">
        <v>3454654738</v>
      </c>
      <c r="BP247">
        <v>3454654738</v>
      </c>
      <c r="BQ247">
        <v>498408</v>
      </c>
      <c r="BR247">
        <v>5572</v>
      </c>
      <c r="BX247" t="s">
        <v>19270</v>
      </c>
      <c r="CA247" t="s">
        <v>19271</v>
      </c>
      <c r="CB247" t="s">
        <v>19272</v>
      </c>
      <c r="CD247">
        <v>1</v>
      </c>
      <c r="CF247" t="s">
        <v>118</v>
      </c>
      <c r="CG247">
        <v>0</v>
      </c>
      <c r="CH247" t="s">
        <v>119</v>
      </c>
      <c r="CI247" t="s">
        <v>119</v>
      </c>
      <c r="CJ247" t="s">
        <v>120</v>
      </c>
      <c r="CL247" s="34" t="s">
        <v>19850</v>
      </c>
      <c r="CM247" t="s">
        <v>121</v>
      </c>
      <c r="CN247" s="34" t="s">
        <v>19850</v>
      </c>
      <c r="CP247" t="s">
        <v>1258</v>
      </c>
      <c r="CR247">
        <f t="shared" si="24"/>
        <v>28</v>
      </c>
    </row>
    <row r="248" spans="1:96" customFormat="1" hidden="1">
      <c r="A248" t="s">
        <v>111</v>
      </c>
      <c r="B248" t="s">
        <v>19259</v>
      </c>
      <c r="C248">
        <v>514881</v>
      </c>
      <c r="D248" s="1">
        <v>45593</v>
      </c>
      <c r="E248" t="s">
        <v>20401</v>
      </c>
      <c r="F248" t="s">
        <v>19260</v>
      </c>
      <c r="G248" t="s">
        <v>19261</v>
      </c>
      <c r="H248" s="34" t="s">
        <v>19262</v>
      </c>
      <c r="I248" t="s">
        <v>19263</v>
      </c>
      <c r="J248">
        <v>5561999972524</v>
      </c>
      <c r="K248" t="s">
        <v>126</v>
      </c>
      <c r="L248" t="s">
        <v>136</v>
      </c>
      <c r="M248">
        <v>5190503707572</v>
      </c>
      <c r="N248" t="s">
        <v>112</v>
      </c>
      <c r="O248" t="s">
        <v>19264</v>
      </c>
      <c r="P248" t="s">
        <v>19265</v>
      </c>
      <c r="Q248" t="s">
        <v>19266</v>
      </c>
      <c r="R248" t="s">
        <v>19267</v>
      </c>
      <c r="S248" t="s">
        <v>19268</v>
      </c>
      <c r="U248" t="s">
        <v>19269</v>
      </c>
      <c r="V248" t="s">
        <v>779</v>
      </c>
      <c r="W248" t="s">
        <v>780</v>
      </c>
      <c r="X248" t="s">
        <v>18543</v>
      </c>
      <c r="Y248" t="s">
        <v>787</v>
      </c>
      <c r="Z248" t="s">
        <v>1258</v>
      </c>
      <c r="AA248" t="s">
        <v>19848</v>
      </c>
      <c r="AB248" t="s">
        <v>773</v>
      </c>
      <c r="AC248" t="s">
        <v>774</v>
      </c>
      <c r="AE248" t="s">
        <v>827</v>
      </c>
      <c r="AF248" t="s">
        <v>786</v>
      </c>
      <c r="AG248">
        <v>2</v>
      </c>
      <c r="AH248">
        <v>105.28</v>
      </c>
      <c r="AI248">
        <v>5</v>
      </c>
      <c r="AJ248">
        <v>1006</v>
      </c>
      <c r="AK248" t="s">
        <v>788</v>
      </c>
      <c r="AL248">
        <v>1111</v>
      </c>
      <c r="AM248" t="s">
        <v>789</v>
      </c>
      <c r="AN248">
        <v>21.9</v>
      </c>
      <c r="AO248" s="72">
        <v>6.89</v>
      </c>
      <c r="AP248" t="s">
        <v>16110</v>
      </c>
      <c r="AQ248" t="s">
        <v>790</v>
      </c>
      <c r="AV248" t="s">
        <v>16150</v>
      </c>
      <c r="AW248">
        <v>0</v>
      </c>
      <c r="AX248" t="s">
        <v>16109</v>
      </c>
      <c r="AY248" t="s">
        <v>16111</v>
      </c>
      <c r="AZ248" t="s">
        <v>15137</v>
      </c>
      <c r="BC248" t="s">
        <v>19849</v>
      </c>
      <c r="BD248" t="s">
        <v>114</v>
      </c>
      <c r="BF248" t="s">
        <v>115</v>
      </c>
      <c r="BG248" t="s">
        <v>116</v>
      </c>
      <c r="BM248" t="s">
        <v>117</v>
      </c>
      <c r="BN248">
        <v>783794</v>
      </c>
      <c r="BO248">
        <v>3454654738</v>
      </c>
      <c r="BP248">
        <v>3454654738</v>
      </c>
      <c r="BQ248">
        <v>498408</v>
      </c>
      <c r="BR248">
        <v>5572</v>
      </c>
      <c r="BX248" t="s">
        <v>19270</v>
      </c>
      <c r="CA248" t="s">
        <v>19271</v>
      </c>
      <c r="CB248" t="s">
        <v>19272</v>
      </c>
      <c r="CD248">
        <v>1</v>
      </c>
      <c r="CF248" t="s">
        <v>118</v>
      </c>
      <c r="CG248">
        <v>0</v>
      </c>
      <c r="CH248" t="s">
        <v>119</v>
      </c>
      <c r="CI248" t="s">
        <v>119</v>
      </c>
      <c r="CJ248" t="s">
        <v>120</v>
      </c>
      <c r="CL248" s="34" t="s">
        <v>19850</v>
      </c>
      <c r="CM248" t="s">
        <v>121</v>
      </c>
      <c r="CN248" s="34" t="s">
        <v>19850</v>
      </c>
      <c r="CP248" t="s">
        <v>1258</v>
      </c>
      <c r="CR248">
        <f t="shared" si="24"/>
        <v>28</v>
      </c>
    </row>
    <row r="249" spans="1:96" customFormat="1" hidden="1">
      <c r="A249" t="s">
        <v>111</v>
      </c>
      <c r="B249" t="s">
        <v>19259</v>
      </c>
      <c r="C249">
        <v>514881</v>
      </c>
      <c r="D249" s="1">
        <v>45593</v>
      </c>
      <c r="E249" t="s">
        <v>20401</v>
      </c>
      <c r="F249" t="s">
        <v>19260</v>
      </c>
      <c r="G249" t="s">
        <v>19261</v>
      </c>
      <c r="H249" s="34" t="s">
        <v>19262</v>
      </c>
      <c r="I249" t="s">
        <v>19263</v>
      </c>
      <c r="J249">
        <v>5561999972524</v>
      </c>
      <c r="K249" t="s">
        <v>126</v>
      </c>
      <c r="L249" t="s">
        <v>136</v>
      </c>
      <c r="M249">
        <v>5190503707572</v>
      </c>
      <c r="N249" t="s">
        <v>112</v>
      </c>
      <c r="O249" t="s">
        <v>19264</v>
      </c>
      <c r="P249" t="s">
        <v>19265</v>
      </c>
      <c r="Q249" t="s">
        <v>19266</v>
      </c>
      <c r="R249" t="s">
        <v>19267</v>
      </c>
      <c r="S249" t="s">
        <v>19268</v>
      </c>
      <c r="U249" t="s">
        <v>19269</v>
      </c>
      <c r="V249" t="s">
        <v>779</v>
      </c>
      <c r="W249" t="s">
        <v>780</v>
      </c>
      <c r="X249" t="s">
        <v>18543</v>
      </c>
      <c r="Y249" t="s">
        <v>787</v>
      </c>
      <c r="Z249" t="s">
        <v>1258</v>
      </c>
      <c r="AA249" t="s">
        <v>19848</v>
      </c>
      <c r="AB249" t="s">
        <v>773</v>
      </c>
      <c r="AC249" t="s">
        <v>774</v>
      </c>
      <c r="AE249" t="s">
        <v>827</v>
      </c>
      <c r="AF249" t="s">
        <v>786</v>
      </c>
      <c r="AG249">
        <v>2</v>
      </c>
      <c r="AH249">
        <v>105.28</v>
      </c>
      <c r="AI249">
        <v>1</v>
      </c>
      <c r="AJ249">
        <v>2201</v>
      </c>
      <c r="AK249" t="s">
        <v>1471</v>
      </c>
      <c r="AL249">
        <v>2201</v>
      </c>
      <c r="AM249" t="s">
        <v>1472</v>
      </c>
      <c r="AN249">
        <v>49.9</v>
      </c>
      <c r="AO249" s="72">
        <v>15.71</v>
      </c>
      <c r="AP249" t="s">
        <v>15525</v>
      </c>
      <c r="AQ249" t="s">
        <v>1473</v>
      </c>
      <c r="AV249" t="s">
        <v>18244</v>
      </c>
      <c r="AW249">
        <v>0</v>
      </c>
      <c r="AX249" t="s">
        <v>16109</v>
      </c>
      <c r="AY249" t="s">
        <v>16111</v>
      </c>
      <c r="AZ249" t="s">
        <v>15137</v>
      </c>
      <c r="BC249" t="s">
        <v>19849</v>
      </c>
      <c r="BD249" t="s">
        <v>114</v>
      </c>
      <c r="BF249" t="s">
        <v>115</v>
      </c>
      <c r="BG249" t="s">
        <v>116</v>
      </c>
      <c r="BM249" t="s">
        <v>117</v>
      </c>
      <c r="BN249">
        <v>783794</v>
      </c>
      <c r="BO249">
        <v>3454654738</v>
      </c>
      <c r="BP249">
        <v>3454654738</v>
      </c>
      <c r="BQ249">
        <v>498408</v>
      </c>
      <c r="BR249">
        <v>5572</v>
      </c>
      <c r="BX249" t="s">
        <v>19270</v>
      </c>
      <c r="CA249" t="s">
        <v>19271</v>
      </c>
      <c r="CB249" t="s">
        <v>19272</v>
      </c>
      <c r="CD249">
        <v>1</v>
      </c>
      <c r="CF249" t="s">
        <v>118</v>
      </c>
      <c r="CG249">
        <v>0</v>
      </c>
      <c r="CH249" t="s">
        <v>119</v>
      </c>
      <c r="CI249" t="s">
        <v>119</v>
      </c>
      <c r="CJ249" t="s">
        <v>120</v>
      </c>
      <c r="CL249" s="34" t="s">
        <v>19850</v>
      </c>
      <c r="CM249" t="s">
        <v>121</v>
      </c>
      <c r="CN249" s="34" t="s">
        <v>19850</v>
      </c>
      <c r="CP249" t="s">
        <v>1258</v>
      </c>
      <c r="CR249">
        <f t="shared" si="24"/>
        <v>28</v>
      </c>
    </row>
    <row r="250" spans="1:96" customFormat="1" hidden="1">
      <c r="A250" t="s">
        <v>111</v>
      </c>
      <c r="B250" t="s">
        <v>19273</v>
      </c>
      <c r="C250">
        <v>514879</v>
      </c>
      <c r="D250" s="1">
        <v>45593</v>
      </c>
      <c r="E250" t="s">
        <v>20402</v>
      </c>
      <c r="F250" t="s">
        <v>19274</v>
      </c>
      <c r="G250" t="s">
        <v>19275</v>
      </c>
      <c r="H250" s="34" t="s">
        <v>19276</v>
      </c>
      <c r="I250" t="s">
        <v>19277</v>
      </c>
      <c r="J250">
        <v>5577998357765</v>
      </c>
      <c r="K250" t="s">
        <v>9</v>
      </c>
      <c r="L250" t="s">
        <v>19278</v>
      </c>
      <c r="M250">
        <v>5132035839849</v>
      </c>
      <c r="N250" t="s">
        <v>112</v>
      </c>
      <c r="O250" t="s">
        <v>19279</v>
      </c>
      <c r="P250" t="s">
        <v>19280</v>
      </c>
      <c r="Q250">
        <v>15</v>
      </c>
      <c r="R250" t="s">
        <v>19281</v>
      </c>
      <c r="S250" t="s">
        <v>124</v>
      </c>
      <c r="U250" t="s">
        <v>19282</v>
      </c>
      <c r="V250" t="s">
        <v>779</v>
      </c>
      <c r="W250" t="s">
        <v>780</v>
      </c>
      <c r="X250" t="s">
        <v>19283</v>
      </c>
      <c r="Y250" t="s">
        <v>2544</v>
      </c>
      <c r="Z250" t="s">
        <v>1258</v>
      </c>
      <c r="AA250" t="s">
        <v>19848</v>
      </c>
      <c r="AF250" t="s">
        <v>125</v>
      </c>
      <c r="AG250">
        <v>3</v>
      </c>
      <c r="AH250">
        <v>422.8</v>
      </c>
      <c r="AI250">
        <v>2</v>
      </c>
      <c r="AJ250">
        <v>2201</v>
      </c>
      <c r="AK250" t="s">
        <v>1471</v>
      </c>
      <c r="AL250">
        <v>2201</v>
      </c>
      <c r="AM250" t="s">
        <v>1472</v>
      </c>
      <c r="AN250">
        <v>49.9</v>
      </c>
      <c r="AO250" s="72">
        <v>17.46</v>
      </c>
      <c r="AP250" t="s">
        <v>15684</v>
      </c>
      <c r="AQ250" t="s">
        <v>1473</v>
      </c>
      <c r="AV250" t="s">
        <v>17176</v>
      </c>
      <c r="AW250">
        <v>0</v>
      </c>
      <c r="AX250" t="s">
        <v>19284</v>
      </c>
      <c r="AY250" t="s">
        <v>19285</v>
      </c>
      <c r="AZ250" t="s">
        <v>19286</v>
      </c>
      <c r="BC250" t="s">
        <v>19851</v>
      </c>
      <c r="BD250" t="s">
        <v>114</v>
      </c>
      <c r="BF250" t="s">
        <v>115</v>
      </c>
      <c r="BG250" t="s">
        <v>116</v>
      </c>
      <c r="BM250" t="s">
        <v>117</v>
      </c>
      <c r="BN250" s="34" t="s">
        <v>19287</v>
      </c>
      <c r="BO250">
        <v>3454580224</v>
      </c>
      <c r="BP250">
        <v>3454580224</v>
      </c>
      <c r="BQ250">
        <v>550209</v>
      </c>
      <c r="BR250">
        <v>7494</v>
      </c>
      <c r="BX250" t="s">
        <v>19288</v>
      </c>
      <c r="CA250" t="s">
        <v>19289</v>
      </c>
      <c r="CB250" t="s">
        <v>19290</v>
      </c>
      <c r="CD250">
        <v>1</v>
      </c>
      <c r="CF250" t="s">
        <v>118</v>
      </c>
      <c r="CG250">
        <v>0</v>
      </c>
      <c r="CH250" t="s">
        <v>119</v>
      </c>
      <c r="CI250" t="s">
        <v>119</v>
      </c>
      <c r="CJ250" t="s">
        <v>120</v>
      </c>
      <c r="CL250" s="34" t="s">
        <v>19852</v>
      </c>
      <c r="CM250" t="s">
        <v>121</v>
      </c>
      <c r="CN250" s="34" t="s">
        <v>19852</v>
      </c>
      <c r="CP250" t="s">
        <v>1258</v>
      </c>
      <c r="CR250">
        <f t="shared" si="24"/>
        <v>28</v>
      </c>
    </row>
    <row r="251" spans="1:96" customFormat="1" hidden="1">
      <c r="A251" t="s">
        <v>111</v>
      </c>
      <c r="B251" t="s">
        <v>19273</v>
      </c>
      <c r="C251">
        <v>514879</v>
      </c>
      <c r="D251" s="1">
        <v>45593</v>
      </c>
      <c r="E251" t="s">
        <v>20402</v>
      </c>
      <c r="F251" t="s">
        <v>19274</v>
      </c>
      <c r="G251" t="s">
        <v>19275</v>
      </c>
      <c r="H251" s="34" t="s">
        <v>19276</v>
      </c>
      <c r="I251" t="s">
        <v>19277</v>
      </c>
      <c r="J251">
        <v>5577998357765</v>
      </c>
      <c r="K251" t="s">
        <v>9</v>
      </c>
      <c r="L251" t="s">
        <v>19278</v>
      </c>
      <c r="M251">
        <v>5132035839849</v>
      </c>
      <c r="N251" t="s">
        <v>112</v>
      </c>
      <c r="O251" t="s">
        <v>19279</v>
      </c>
      <c r="P251" t="s">
        <v>19280</v>
      </c>
      <c r="Q251">
        <v>15</v>
      </c>
      <c r="R251" t="s">
        <v>19281</v>
      </c>
      <c r="S251" t="s">
        <v>124</v>
      </c>
      <c r="U251" t="s">
        <v>19282</v>
      </c>
      <c r="V251" t="s">
        <v>779</v>
      </c>
      <c r="W251" t="s">
        <v>780</v>
      </c>
      <c r="X251" t="s">
        <v>19283</v>
      </c>
      <c r="Y251" t="s">
        <v>2544</v>
      </c>
      <c r="Z251" t="s">
        <v>1258</v>
      </c>
      <c r="AA251" t="s">
        <v>19848</v>
      </c>
      <c r="AF251" t="s">
        <v>125</v>
      </c>
      <c r="AG251">
        <v>3</v>
      </c>
      <c r="AH251">
        <v>422.8</v>
      </c>
      <c r="AI251">
        <v>1</v>
      </c>
      <c r="AJ251">
        <v>2103</v>
      </c>
      <c r="AK251" t="s">
        <v>2344</v>
      </c>
      <c r="AL251">
        <v>2103</v>
      </c>
      <c r="AM251" t="s">
        <v>2345</v>
      </c>
      <c r="AN251">
        <v>59.9</v>
      </c>
      <c r="AO251" s="72">
        <v>20.96</v>
      </c>
      <c r="AP251" t="s">
        <v>15763</v>
      </c>
      <c r="AQ251" t="s">
        <v>2346</v>
      </c>
      <c r="AV251" t="s">
        <v>16150</v>
      </c>
      <c r="AW251">
        <v>0</v>
      </c>
      <c r="AX251" t="s">
        <v>19284</v>
      </c>
      <c r="AY251" t="s">
        <v>19285</v>
      </c>
      <c r="AZ251" t="s">
        <v>19286</v>
      </c>
      <c r="BC251" t="s">
        <v>19851</v>
      </c>
      <c r="BD251" t="s">
        <v>114</v>
      </c>
      <c r="BF251" t="s">
        <v>115</v>
      </c>
      <c r="BG251" t="s">
        <v>116</v>
      </c>
      <c r="BM251" t="s">
        <v>117</v>
      </c>
      <c r="BN251" s="34" t="s">
        <v>19287</v>
      </c>
      <c r="BO251">
        <v>3454580224</v>
      </c>
      <c r="BP251">
        <v>3454580224</v>
      </c>
      <c r="BQ251">
        <v>550209</v>
      </c>
      <c r="BR251">
        <v>7494</v>
      </c>
      <c r="BX251" t="s">
        <v>19288</v>
      </c>
      <c r="CA251" t="s">
        <v>19289</v>
      </c>
      <c r="CB251" t="s">
        <v>19290</v>
      </c>
      <c r="CD251">
        <v>1</v>
      </c>
      <c r="CF251" t="s">
        <v>118</v>
      </c>
      <c r="CG251">
        <v>0</v>
      </c>
      <c r="CH251" t="s">
        <v>119</v>
      </c>
      <c r="CI251" t="s">
        <v>119</v>
      </c>
      <c r="CJ251" t="s">
        <v>120</v>
      </c>
      <c r="CL251" s="34" t="s">
        <v>19852</v>
      </c>
      <c r="CM251" t="s">
        <v>121</v>
      </c>
      <c r="CN251" s="34" t="s">
        <v>19852</v>
      </c>
      <c r="CP251" t="s">
        <v>1258</v>
      </c>
      <c r="CR251">
        <f t="shared" si="24"/>
        <v>28</v>
      </c>
    </row>
    <row r="252" spans="1:96" customFormat="1" hidden="1">
      <c r="A252" t="s">
        <v>111</v>
      </c>
      <c r="B252" t="s">
        <v>19273</v>
      </c>
      <c r="C252">
        <v>514879</v>
      </c>
      <c r="D252" s="1">
        <v>45593</v>
      </c>
      <c r="E252" t="s">
        <v>20402</v>
      </c>
      <c r="F252" t="s">
        <v>19274</v>
      </c>
      <c r="G252" t="s">
        <v>19275</v>
      </c>
      <c r="H252" s="34" t="s">
        <v>19276</v>
      </c>
      <c r="I252" t="s">
        <v>19277</v>
      </c>
      <c r="J252">
        <v>5577998357765</v>
      </c>
      <c r="K252" t="s">
        <v>9</v>
      </c>
      <c r="L252" t="s">
        <v>19278</v>
      </c>
      <c r="M252">
        <v>5132035839849</v>
      </c>
      <c r="N252" t="s">
        <v>112</v>
      </c>
      <c r="O252" t="s">
        <v>19279</v>
      </c>
      <c r="P252" t="s">
        <v>19280</v>
      </c>
      <c r="Q252">
        <v>15</v>
      </c>
      <c r="R252" t="s">
        <v>19281</v>
      </c>
      <c r="S252" t="s">
        <v>124</v>
      </c>
      <c r="U252" t="s">
        <v>19282</v>
      </c>
      <c r="V252" t="s">
        <v>779</v>
      </c>
      <c r="W252" t="s">
        <v>780</v>
      </c>
      <c r="X252" t="s">
        <v>19283</v>
      </c>
      <c r="Y252" t="s">
        <v>2544</v>
      </c>
      <c r="Z252" t="s">
        <v>1258</v>
      </c>
      <c r="AA252" t="s">
        <v>19848</v>
      </c>
      <c r="AF252" t="s">
        <v>125</v>
      </c>
      <c r="AG252">
        <v>3</v>
      </c>
      <c r="AH252">
        <v>422.8</v>
      </c>
      <c r="AI252">
        <v>1</v>
      </c>
      <c r="AJ252">
        <v>142790</v>
      </c>
      <c r="AK252" t="s">
        <v>1221</v>
      </c>
      <c r="AL252">
        <v>9009</v>
      </c>
      <c r="AM252" t="s">
        <v>1515</v>
      </c>
      <c r="AN252">
        <v>217.22</v>
      </c>
      <c r="AO252" s="72">
        <v>217.22</v>
      </c>
      <c r="AP252" t="s">
        <v>1516</v>
      </c>
      <c r="AQ252" t="s">
        <v>1518</v>
      </c>
      <c r="AV252" t="s">
        <v>19291</v>
      </c>
      <c r="AW252">
        <v>0</v>
      </c>
      <c r="AX252" t="s">
        <v>19284</v>
      </c>
      <c r="AY252" t="s">
        <v>19285</v>
      </c>
      <c r="AZ252" t="s">
        <v>19286</v>
      </c>
      <c r="BC252" t="s">
        <v>19851</v>
      </c>
      <c r="BD252" t="s">
        <v>114</v>
      </c>
      <c r="BF252" t="s">
        <v>115</v>
      </c>
      <c r="BG252" t="s">
        <v>116</v>
      </c>
      <c r="BM252" t="s">
        <v>117</v>
      </c>
      <c r="BN252" s="34" t="s">
        <v>19287</v>
      </c>
      <c r="BO252">
        <v>3454580224</v>
      </c>
      <c r="BP252">
        <v>3454580224</v>
      </c>
      <c r="BQ252">
        <v>550209</v>
      </c>
      <c r="BR252">
        <v>7494</v>
      </c>
      <c r="BX252" t="s">
        <v>19288</v>
      </c>
      <c r="CA252" t="s">
        <v>19289</v>
      </c>
      <c r="CB252" t="s">
        <v>19290</v>
      </c>
      <c r="CD252">
        <v>1</v>
      </c>
      <c r="CF252" t="s">
        <v>118</v>
      </c>
      <c r="CG252">
        <v>0</v>
      </c>
      <c r="CH252" t="s">
        <v>119</v>
      </c>
      <c r="CI252" t="s">
        <v>119</v>
      </c>
      <c r="CJ252" t="s">
        <v>120</v>
      </c>
      <c r="CL252" s="34" t="s">
        <v>19852</v>
      </c>
      <c r="CM252" t="s">
        <v>121</v>
      </c>
      <c r="CN252" s="34" t="s">
        <v>19852</v>
      </c>
      <c r="CP252" t="s">
        <v>1258</v>
      </c>
      <c r="CR252">
        <f t="shared" si="24"/>
        <v>28</v>
      </c>
    </row>
    <row r="253" spans="1:96" customFormat="1" hidden="1">
      <c r="A253" t="s">
        <v>111</v>
      </c>
      <c r="B253" t="s">
        <v>19273</v>
      </c>
      <c r="C253">
        <v>514879</v>
      </c>
      <c r="D253" s="1">
        <v>45593</v>
      </c>
      <c r="E253" t="s">
        <v>20402</v>
      </c>
      <c r="F253" t="s">
        <v>19274</v>
      </c>
      <c r="G253" t="s">
        <v>19275</v>
      </c>
      <c r="H253" s="34" t="s">
        <v>19276</v>
      </c>
      <c r="I253" t="s">
        <v>19277</v>
      </c>
      <c r="J253">
        <v>5577998357765</v>
      </c>
      <c r="K253" t="s">
        <v>9</v>
      </c>
      <c r="L253" t="s">
        <v>19278</v>
      </c>
      <c r="M253">
        <v>5132035839849</v>
      </c>
      <c r="N253" t="s">
        <v>112</v>
      </c>
      <c r="O253" t="s">
        <v>19279</v>
      </c>
      <c r="P253" t="s">
        <v>19280</v>
      </c>
      <c r="Q253">
        <v>15</v>
      </c>
      <c r="R253" t="s">
        <v>19281</v>
      </c>
      <c r="S253" t="s">
        <v>124</v>
      </c>
      <c r="U253" t="s">
        <v>19282</v>
      </c>
      <c r="V253" t="s">
        <v>779</v>
      </c>
      <c r="W253" t="s">
        <v>780</v>
      </c>
      <c r="X253" t="s">
        <v>19283</v>
      </c>
      <c r="Y253" t="s">
        <v>2544</v>
      </c>
      <c r="Z253" t="s">
        <v>1258</v>
      </c>
      <c r="AA253" t="s">
        <v>19848</v>
      </c>
      <c r="AF253" t="s">
        <v>125</v>
      </c>
      <c r="AG253">
        <v>3</v>
      </c>
      <c r="AH253">
        <v>422.8</v>
      </c>
      <c r="AI253">
        <v>1</v>
      </c>
      <c r="AJ253">
        <v>142793</v>
      </c>
      <c r="AK253" t="s">
        <v>1480</v>
      </c>
      <c r="AL253">
        <v>2601</v>
      </c>
      <c r="AM253" t="s">
        <v>1823</v>
      </c>
      <c r="AN253">
        <v>62.9</v>
      </c>
      <c r="AO253" s="72">
        <v>62.9</v>
      </c>
      <c r="AP253" t="s">
        <v>1326</v>
      </c>
      <c r="AQ253" t="s">
        <v>1824</v>
      </c>
      <c r="AV253" t="s">
        <v>16150</v>
      </c>
      <c r="AW253">
        <v>0</v>
      </c>
      <c r="AX253" t="s">
        <v>19284</v>
      </c>
      <c r="AY253" t="s">
        <v>19285</v>
      </c>
      <c r="AZ253" t="s">
        <v>19286</v>
      </c>
      <c r="BC253" t="s">
        <v>19851</v>
      </c>
      <c r="BD253" t="s">
        <v>114</v>
      </c>
      <c r="BF253" t="s">
        <v>115</v>
      </c>
      <c r="BG253" t="s">
        <v>116</v>
      </c>
      <c r="BM253" t="s">
        <v>117</v>
      </c>
      <c r="BN253" s="34" t="s">
        <v>19287</v>
      </c>
      <c r="BO253">
        <v>3454580224</v>
      </c>
      <c r="BP253">
        <v>3454580224</v>
      </c>
      <c r="BQ253">
        <v>550209</v>
      </c>
      <c r="BR253">
        <v>7494</v>
      </c>
      <c r="BX253" t="s">
        <v>19288</v>
      </c>
      <c r="CA253" t="s">
        <v>19289</v>
      </c>
      <c r="CB253" t="s">
        <v>19290</v>
      </c>
      <c r="CD253">
        <v>1</v>
      </c>
      <c r="CF253" t="s">
        <v>118</v>
      </c>
      <c r="CG253">
        <v>0</v>
      </c>
      <c r="CH253" t="s">
        <v>119</v>
      </c>
      <c r="CI253" t="s">
        <v>119</v>
      </c>
      <c r="CJ253" t="s">
        <v>120</v>
      </c>
      <c r="CL253" s="34" t="s">
        <v>19852</v>
      </c>
      <c r="CM253" t="s">
        <v>121</v>
      </c>
      <c r="CN253" s="34" t="s">
        <v>19852</v>
      </c>
      <c r="CP253" t="s">
        <v>1258</v>
      </c>
      <c r="CR253">
        <f t="shared" si="24"/>
        <v>28</v>
      </c>
    </row>
    <row r="254" spans="1:96" customFormat="1" hidden="1">
      <c r="A254" t="s">
        <v>111</v>
      </c>
      <c r="B254" t="s">
        <v>19273</v>
      </c>
      <c r="C254">
        <v>514879</v>
      </c>
      <c r="D254" s="1">
        <v>45593</v>
      </c>
      <c r="E254" t="s">
        <v>20402</v>
      </c>
      <c r="F254" t="s">
        <v>19274</v>
      </c>
      <c r="G254" t="s">
        <v>19275</v>
      </c>
      <c r="H254" s="34" t="s">
        <v>19276</v>
      </c>
      <c r="I254" t="s">
        <v>19277</v>
      </c>
      <c r="J254">
        <v>5577998357765</v>
      </c>
      <c r="K254" t="s">
        <v>9</v>
      </c>
      <c r="L254" t="s">
        <v>19278</v>
      </c>
      <c r="M254">
        <v>5132035839849</v>
      </c>
      <c r="N254" t="s">
        <v>112</v>
      </c>
      <c r="O254" t="s">
        <v>19279</v>
      </c>
      <c r="P254" t="s">
        <v>19280</v>
      </c>
      <c r="Q254">
        <v>15</v>
      </c>
      <c r="R254" t="s">
        <v>19281</v>
      </c>
      <c r="S254" t="s">
        <v>124</v>
      </c>
      <c r="U254" t="s">
        <v>19282</v>
      </c>
      <c r="V254" t="s">
        <v>779</v>
      </c>
      <c r="W254" t="s">
        <v>780</v>
      </c>
      <c r="X254" t="s">
        <v>19283</v>
      </c>
      <c r="Y254" t="s">
        <v>2544</v>
      </c>
      <c r="Z254" t="s">
        <v>1258</v>
      </c>
      <c r="AA254" t="s">
        <v>19848</v>
      </c>
      <c r="AF254" t="s">
        <v>125</v>
      </c>
      <c r="AG254">
        <v>3</v>
      </c>
      <c r="AH254">
        <v>422.8</v>
      </c>
      <c r="AI254">
        <v>1</v>
      </c>
      <c r="AJ254">
        <v>142792</v>
      </c>
      <c r="AK254" t="s">
        <v>1480</v>
      </c>
      <c r="AL254">
        <v>2602</v>
      </c>
      <c r="AM254" t="s">
        <v>1481</v>
      </c>
      <c r="AN254">
        <v>56.9</v>
      </c>
      <c r="AO254" s="72">
        <v>56.9</v>
      </c>
      <c r="AP254" t="s">
        <v>1171</v>
      </c>
      <c r="AQ254" t="s">
        <v>1482</v>
      </c>
      <c r="AV254" t="s">
        <v>16767</v>
      </c>
      <c r="AW254">
        <v>0</v>
      </c>
      <c r="AX254" t="s">
        <v>19284</v>
      </c>
      <c r="AY254" t="s">
        <v>19285</v>
      </c>
      <c r="AZ254" t="s">
        <v>19286</v>
      </c>
      <c r="BC254" t="s">
        <v>19851</v>
      </c>
      <c r="BD254" t="s">
        <v>114</v>
      </c>
      <c r="BF254" t="s">
        <v>115</v>
      </c>
      <c r="BG254" t="s">
        <v>116</v>
      </c>
      <c r="BM254" t="s">
        <v>117</v>
      </c>
      <c r="BN254" s="34" t="s">
        <v>19287</v>
      </c>
      <c r="BO254">
        <v>3454580224</v>
      </c>
      <c r="BP254">
        <v>3454580224</v>
      </c>
      <c r="BQ254">
        <v>550209</v>
      </c>
      <c r="BR254">
        <v>7494</v>
      </c>
      <c r="BX254" t="s">
        <v>19288</v>
      </c>
      <c r="CA254" t="s">
        <v>19289</v>
      </c>
      <c r="CB254" t="s">
        <v>19290</v>
      </c>
      <c r="CD254">
        <v>1</v>
      </c>
      <c r="CF254" t="s">
        <v>118</v>
      </c>
      <c r="CG254">
        <v>0</v>
      </c>
      <c r="CH254" t="s">
        <v>119</v>
      </c>
      <c r="CI254" t="s">
        <v>119</v>
      </c>
      <c r="CJ254" t="s">
        <v>120</v>
      </c>
      <c r="CL254" s="34" t="s">
        <v>19852</v>
      </c>
      <c r="CM254" t="s">
        <v>121</v>
      </c>
      <c r="CN254" s="34" t="s">
        <v>19852</v>
      </c>
      <c r="CP254" t="s">
        <v>1258</v>
      </c>
      <c r="CR254">
        <f t="shared" si="24"/>
        <v>28</v>
      </c>
    </row>
    <row r="255" spans="1:96" customFormat="1" hidden="1">
      <c r="A255" t="s">
        <v>111</v>
      </c>
      <c r="B255" t="s">
        <v>19273</v>
      </c>
      <c r="C255">
        <v>514879</v>
      </c>
      <c r="D255" s="1">
        <v>45593</v>
      </c>
      <c r="E255" t="s">
        <v>20402</v>
      </c>
      <c r="F255" t="s">
        <v>19274</v>
      </c>
      <c r="G255" t="s">
        <v>19275</v>
      </c>
      <c r="H255" s="34" t="s">
        <v>19276</v>
      </c>
      <c r="I255" t="s">
        <v>19277</v>
      </c>
      <c r="J255">
        <v>5577998357765</v>
      </c>
      <c r="K255" t="s">
        <v>9</v>
      </c>
      <c r="L255" t="s">
        <v>19278</v>
      </c>
      <c r="M255">
        <v>5132035839849</v>
      </c>
      <c r="N255" t="s">
        <v>112</v>
      </c>
      <c r="O255" t="s">
        <v>19279</v>
      </c>
      <c r="P255" t="s">
        <v>19280</v>
      </c>
      <c r="Q255">
        <v>15</v>
      </c>
      <c r="R255" t="s">
        <v>19281</v>
      </c>
      <c r="S255" t="s">
        <v>124</v>
      </c>
      <c r="U255" t="s">
        <v>19282</v>
      </c>
      <c r="V255" t="s">
        <v>779</v>
      </c>
      <c r="W255" t="s">
        <v>780</v>
      </c>
      <c r="X255" t="s">
        <v>19283</v>
      </c>
      <c r="Y255" t="s">
        <v>2544</v>
      </c>
      <c r="Z255" t="s">
        <v>1258</v>
      </c>
      <c r="AA255" t="s">
        <v>19848</v>
      </c>
      <c r="AF255" t="s">
        <v>125</v>
      </c>
      <c r="AG255">
        <v>3</v>
      </c>
      <c r="AH255">
        <v>422.8</v>
      </c>
      <c r="AI255">
        <v>1</v>
      </c>
      <c r="AJ255">
        <v>1603</v>
      </c>
      <c r="AK255" t="s">
        <v>775</v>
      </c>
      <c r="AL255">
        <v>1603</v>
      </c>
      <c r="AM255" t="s">
        <v>825</v>
      </c>
      <c r="AN255">
        <v>29.9</v>
      </c>
      <c r="AO255" s="72">
        <v>29.9</v>
      </c>
      <c r="AP255" t="s">
        <v>820</v>
      </c>
      <c r="AQ255" t="s">
        <v>823</v>
      </c>
      <c r="AV255" t="s">
        <v>16150</v>
      </c>
      <c r="AW255">
        <v>0</v>
      </c>
      <c r="AX255" t="s">
        <v>19284</v>
      </c>
      <c r="AY255" t="s">
        <v>19285</v>
      </c>
      <c r="AZ255" t="s">
        <v>19286</v>
      </c>
      <c r="BC255" t="s">
        <v>19851</v>
      </c>
      <c r="BD255" t="s">
        <v>114</v>
      </c>
      <c r="BF255" t="s">
        <v>115</v>
      </c>
      <c r="BG255" t="s">
        <v>116</v>
      </c>
      <c r="BM255" t="s">
        <v>117</v>
      </c>
      <c r="BN255" s="34" t="s">
        <v>19287</v>
      </c>
      <c r="BO255">
        <v>3454580224</v>
      </c>
      <c r="BP255">
        <v>3454580224</v>
      </c>
      <c r="BQ255">
        <v>550209</v>
      </c>
      <c r="BR255">
        <v>7494</v>
      </c>
      <c r="BX255" t="s">
        <v>19288</v>
      </c>
      <c r="CA255" t="s">
        <v>19289</v>
      </c>
      <c r="CB255" t="s">
        <v>19290</v>
      </c>
      <c r="CD255">
        <v>1</v>
      </c>
      <c r="CF255" t="s">
        <v>118</v>
      </c>
      <c r="CG255">
        <v>0</v>
      </c>
      <c r="CH255" t="s">
        <v>119</v>
      </c>
      <c r="CI255" t="s">
        <v>119</v>
      </c>
      <c r="CJ255" t="s">
        <v>120</v>
      </c>
      <c r="CL255" s="34" t="s">
        <v>19852</v>
      </c>
      <c r="CM255" t="s">
        <v>121</v>
      </c>
      <c r="CN255" s="34" t="s">
        <v>19852</v>
      </c>
      <c r="CP255" t="s">
        <v>1258</v>
      </c>
      <c r="CR255">
        <f t="shared" si="24"/>
        <v>28</v>
      </c>
    </row>
    <row r="256" spans="1:96" customFormat="1" hidden="1">
      <c r="A256" t="s">
        <v>111</v>
      </c>
      <c r="B256" t="s">
        <v>19273</v>
      </c>
      <c r="C256">
        <v>514879</v>
      </c>
      <c r="D256" s="1">
        <v>45593</v>
      </c>
      <c r="E256" t="s">
        <v>20402</v>
      </c>
      <c r="F256" t="s">
        <v>19274</v>
      </c>
      <c r="G256" t="s">
        <v>19275</v>
      </c>
      <c r="H256" s="34" t="s">
        <v>19276</v>
      </c>
      <c r="I256" t="s">
        <v>19277</v>
      </c>
      <c r="J256">
        <v>5577998357765</v>
      </c>
      <c r="K256" t="s">
        <v>9</v>
      </c>
      <c r="L256" t="s">
        <v>19278</v>
      </c>
      <c r="M256">
        <v>5132035839849</v>
      </c>
      <c r="N256" t="s">
        <v>112</v>
      </c>
      <c r="O256" t="s">
        <v>19279</v>
      </c>
      <c r="P256" t="s">
        <v>19280</v>
      </c>
      <c r="Q256">
        <v>15</v>
      </c>
      <c r="R256" t="s">
        <v>19281</v>
      </c>
      <c r="S256" t="s">
        <v>124</v>
      </c>
      <c r="U256" t="s">
        <v>19282</v>
      </c>
      <c r="V256" t="s">
        <v>779</v>
      </c>
      <c r="W256" t="s">
        <v>780</v>
      </c>
      <c r="X256" t="s">
        <v>19283</v>
      </c>
      <c r="Y256" t="s">
        <v>2544</v>
      </c>
      <c r="Z256" t="s">
        <v>1258</v>
      </c>
      <c r="AA256" t="s">
        <v>19848</v>
      </c>
      <c r="AF256" t="s">
        <v>125</v>
      </c>
      <c r="AG256">
        <v>3</v>
      </c>
      <c r="AH256">
        <v>422.8</v>
      </c>
      <c r="AI256">
        <v>1</v>
      </c>
      <c r="AJ256">
        <v>142816</v>
      </c>
      <c r="AK256" t="s">
        <v>1826</v>
      </c>
      <c r="AL256">
        <v>8502</v>
      </c>
      <c r="AM256" t="s">
        <v>1827</v>
      </c>
      <c r="AN256">
        <v>79.900000000000006</v>
      </c>
      <c r="AO256" s="72">
        <v>0</v>
      </c>
      <c r="AP256">
        <v>0</v>
      </c>
      <c r="AQ256" t="s">
        <v>1828</v>
      </c>
      <c r="AV256" t="s">
        <v>19292</v>
      </c>
      <c r="AW256">
        <v>0</v>
      </c>
      <c r="AX256" t="s">
        <v>19284</v>
      </c>
      <c r="AY256" t="s">
        <v>19285</v>
      </c>
      <c r="AZ256" t="s">
        <v>19286</v>
      </c>
      <c r="BC256" t="s">
        <v>19851</v>
      </c>
      <c r="BD256" t="s">
        <v>114</v>
      </c>
      <c r="BF256" t="s">
        <v>115</v>
      </c>
      <c r="BG256" t="s">
        <v>116</v>
      </c>
      <c r="BM256" t="s">
        <v>117</v>
      </c>
      <c r="BN256" s="34" t="s">
        <v>19287</v>
      </c>
      <c r="BO256">
        <v>3454580224</v>
      </c>
      <c r="BP256">
        <v>3454580224</v>
      </c>
      <c r="BQ256">
        <v>550209</v>
      </c>
      <c r="BR256">
        <v>7494</v>
      </c>
      <c r="BX256" t="s">
        <v>19288</v>
      </c>
      <c r="CA256" t="s">
        <v>19289</v>
      </c>
      <c r="CB256" t="s">
        <v>19290</v>
      </c>
      <c r="CD256">
        <v>1</v>
      </c>
      <c r="CF256" t="s">
        <v>118</v>
      </c>
      <c r="CG256">
        <v>0</v>
      </c>
      <c r="CH256" t="s">
        <v>119</v>
      </c>
      <c r="CI256" t="s">
        <v>119</v>
      </c>
      <c r="CJ256" t="s">
        <v>120</v>
      </c>
      <c r="CL256" s="34" t="s">
        <v>19852</v>
      </c>
      <c r="CM256" t="s">
        <v>121</v>
      </c>
      <c r="CN256" s="34" t="s">
        <v>19852</v>
      </c>
      <c r="CP256" t="s">
        <v>1258</v>
      </c>
      <c r="CR256">
        <f t="shared" si="24"/>
        <v>28</v>
      </c>
    </row>
    <row r="257" spans="1:108" hidden="1">
      <c r="A257" t="s">
        <v>111</v>
      </c>
      <c r="B257" t="s">
        <v>19293</v>
      </c>
      <c r="C257">
        <v>514877</v>
      </c>
      <c r="D257" s="1">
        <v>45593</v>
      </c>
      <c r="E257" t="s">
        <v>20403</v>
      </c>
      <c r="F257" t="s">
        <v>14760</v>
      </c>
      <c r="G257" t="s">
        <v>19294</v>
      </c>
      <c r="H257">
        <v>38299251826</v>
      </c>
      <c r="I257" t="s">
        <v>19295</v>
      </c>
      <c r="J257">
        <v>5511960506364</v>
      </c>
      <c r="K257" t="s">
        <v>2</v>
      </c>
      <c r="L257" t="s">
        <v>127</v>
      </c>
      <c r="M257">
        <v>5190488375301</v>
      </c>
      <c r="N257" t="s">
        <v>112</v>
      </c>
      <c r="O257" t="s">
        <v>19296</v>
      </c>
      <c r="P257" t="s">
        <v>19297</v>
      </c>
      <c r="Q257">
        <v>263</v>
      </c>
      <c r="R257" t="s">
        <v>19298</v>
      </c>
      <c r="S257" t="s">
        <v>19299</v>
      </c>
      <c r="U257" t="s">
        <v>19300</v>
      </c>
      <c r="V257" t="s">
        <v>122</v>
      </c>
      <c r="W257" t="s">
        <v>123</v>
      </c>
      <c r="X257" t="s">
        <v>15861</v>
      </c>
      <c r="Y257" t="s">
        <v>129</v>
      </c>
      <c r="Z257" t="s">
        <v>1258</v>
      </c>
      <c r="AA257" t="s">
        <v>19853</v>
      </c>
      <c r="AF257" t="s">
        <v>113</v>
      </c>
      <c r="AG257">
        <v>1</v>
      </c>
      <c r="AH257">
        <v>107.37</v>
      </c>
      <c r="AI257">
        <v>1</v>
      </c>
      <c r="AJ257">
        <v>2201</v>
      </c>
      <c r="AK257" t="s">
        <v>1471</v>
      </c>
      <c r="AL257">
        <v>2201</v>
      </c>
      <c r="AM257" t="s">
        <v>1472</v>
      </c>
      <c r="AN257">
        <v>49.9</v>
      </c>
      <c r="AO257" s="72">
        <v>15.71</v>
      </c>
      <c r="AP257" t="s">
        <v>15525</v>
      </c>
      <c r="AQ257" t="s">
        <v>1473</v>
      </c>
      <c r="AV257" t="s">
        <v>4066</v>
      </c>
      <c r="AW257">
        <v>0</v>
      </c>
      <c r="AX257" t="s">
        <v>19301</v>
      </c>
      <c r="AY257" t="s">
        <v>19302</v>
      </c>
      <c r="AZ257" t="s">
        <v>15817</v>
      </c>
      <c r="BC257" s="34" t="s">
        <v>19854</v>
      </c>
      <c r="BD257" t="s">
        <v>114</v>
      </c>
      <c r="BF257" t="s">
        <v>115</v>
      </c>
      <c r="BG257" t="s">
        <v>116</v>
      </c>
      <c r="BM257" t="s">
        <v>117</v>
      </c>
      <c r="BO257">
        <v>3454514173</v>
      </c>
      <c r="BX257" t="s">
        <v>19303</v>
      </c>
      <c r="CA257" t="s">
        <v>19304</v>
      </c>
      <c r="CB257" t="s">
        <v>19305</v>
      </c>
      <c r="CD257">
        <v>1</v>
      </c>
      <c r="CF257" t="s">
        <v>118</v>
      </c>
      <c r="CG257">
        <v>0</v>
      </c>
      <c r="CH257" t="s">
        <v>119</v>
      </c>
      <c r="CI257" t="s">
        <v>119</v>
      </c>
      <c r="CJ257" t="s">
        <v>120</v>
      </c>
      <c r="CL257" s="34" t="s">
        <v>19855</v>
      </c>
      <c r="CM257" t="s">
        <v>121</v>
      </c>
      <c r="CN257" s="34" t="s">
        <v>19855</v>
      </c>
      <c r="CP257" t="s">
        <v>1258</v>
      </c>
      <c r="CR257">
        <f t="shared" si="24"/>
        <v>28</v>
      </c>
      <c r="CS257"/>
      <c r="CT257"/>
      <c r="CU257"/>
      <c r="CV257"/>
      <c r="CW257"/>
      <c r="CX257"/>
      <c r="CY257"/>
      <c r="CZ257"/>
      <c r="DA257"/>
      <c r="DB257"/>
      <c r="DC257"/>
      <c r="DD257"/>
    </row>
    <row r="258" spans="1:108" hidden="1">
      <c r="A258" t="s">
        <v>111</v>
      </c>
      <c r="B258" t="s">
        <v>19293</v>
      </c>
      <c r="C258">
        <v>514877</v>
      </c>
      <c r="D258" s="1">
        <v>45593</v>
      </c>
      <c r="E258" t="s">
        <v>20403</v>
      </c>
      <c r="F258" t="s">
        <v>14760</v>
      </c>
      <c r="G258" t="s">
        <v>19294</v>
      </c>
      <c r="H258">
        <v>38299251826</v>
      </c>
      <c r="I258" t="s">
        <v>19295</v>
      </c>
      <c r="J258">
        <v>5511960506364</v>
      </c>
      <c r="K258" t="s">
        <v>2</v>
      </c>
      <c r="L258" t="s">
        <v>127</v>
      </c>
      <c r="M258">
        <v>5190488375301</v>
      </c>
      <c r="N258" t="s">
        <v>112</v>
      </c>
      <c r="O258" t="s">
        <v>19296</v>
      </c>
      <c r="P258" t="s">
        <v>19297</v>
      </c>
      <c r="Q258">
        <v>263</v>
      </c>
      <c r="R258" t="s">
        <v>19298</v>
      </c>
      <c r="S258" t="s">
        <v>19299</v>
      </c>
      <c r="U258" t="s">
        <v>19300</v>
      </c>
      <c r="V258" t="s">
        <v>122</v>
      </c>
      <c r="W258" t="s">
        <v>123</v>
      </c>
      <c r="X258" t="s">
        <v>15861</v>
      </c>
      <c r="Y258" t="s">
        <v>129</v>
      </c>
      <c r="Z258" t="s">
        <v>1258</v>
      </c>
      <c r="AA258" t="s">
        <v>19853</v>
      </c>
      <c r="AF258" t="s">
        <v>113</v>
      </c>
      <c r="AG258">
        <v>1</v>
      </c>
      <c r="AH258">
        <v>107.37</v>
      </c>
      <c r="AI258">
        <v>1</v>
      </c>
      <c r="AJ258">
        <v>61010</v>
      </c>
      <c r="AK258" t="s">
        <v>1598</v>
      </c>
      <c r="AL258">
        <v>61010</v>
      </c>
      <c r="AM258" t="s">
        <v>1599</v>
      </c>
      <c r="AN258">
        <v>99.9</v>
      </c>
      <c r="AO258" s="72">
        <v>31.46</v>
      </c>
      <c r="AP258" t="s">
        <v>15141</v>
      </c>
      <c r="AQ258" t="s">
        <v>1602</v>
      </c>
      <c r="AV258" t="s">
        <v>19306</v>
      </c>
      <c r="AW258">
        <v>0</v>
      </c>
      <c r="AX258" t="s">
        <v>19301</v>
      </c>
      <c r="AY258" t="s">
        <v>19302</v>
      </c>
      <c r="AZ258" t="s">
        <v>15817</v>
      </c>
      <c r="BC258" s="34" t="s">
        <v>19854</v>
      </c>
      <c r="BD258" t="s">
        <v>114</v>
      </c>
      <c r="BF258" t="s">
        <v>115</v>
      </c>
      <c r="BG258" t="s">
        <v>116</v>
      </c>
      <c r="BM258" t="s">
        <v>117</v>
      </c>
      <c r="BO258">
        <v>3454514173</v>
      </c>
      <c r="BX258" t="s">
        <v>19303</v>
      </c>
      <c r="CA258" t="s">
        <v>19304</v>
      </c>
      <c r="CB258" t="s">
        <v>19305</v>
      </c>
      <c r="CD258">
        <v>1</v>
      </c>
      <c r="CF258" t="s">
        <v>118</v>
      </c>
      <c r="CG258">
        <v>0</v>
      </c>
      <c r="CH258" t="s">
        <v>119</v>
      </c>
      <c r="CI258" t="s">
        <v>119</v>
      </c>
      <c r="CJ258" t="s">
        <v>120</v>
      </c>
      <c r="CL258" s="34" t="s">
        <v>19855</v>
      </c>
      <c r="CM258" t="s">
        <v>121</v>
      </c>
      <c r="CN258" s="34" t="s">
        <v>19855</v>
      </c>
      <c r="CP258" t="s">
        <v>1258</v>
      </c>
      <c r="CR258">
        <f t="shared" si="24"/>
        <v>28</v>
      </c>
      <c r="CS258"/>
      <c r="CT258"/>
      <c r="CU258"/>
      <c r="CV258"/>
      <c r="CW258"/>
      <c r="CX258"/>
      <c r="CY258"/>
      <c r="CZ258"/>
      <c r="DA258"/>
      <c r="DB258"/>
      <c r="DC258"/>
      <c r="DD258"/>
    </row>
    <row r="259" spans="1:108" hidden="1">
      <c r="A259" t="s">
        <v>111</v>
      </c>
      <c r="B259" t="s">
        <v>19293</v>
      </c>
      <c r="C259">
        <v>514877</v>
      </c>
      <c r="D259" s="1">
        <v>45593</v>
      </c>
      <c r="E259" t="s">
        <v>20403</v>
      </c>
      <c r="F259" t="s">
        <v>14760</v>
      </c>
      <c r="G259" t="s">
        <v>19294</v>
      </c>
      <c r="H259">
        <v>38299251826</v>
      </c>
      <c r="I259" t="s">
        <v>19295</v>
      </c>
      <c r="J259">
        <v>5511960506364</v>
      </c>
      <c r="K259" t="s">
        <v>2</v>
      </c>
      <c r="L259" t="s">
        <v>127</v>
      </c>
      <c r="M259">
        <v>5190488375301</v>
      </c>
      <c r="N259" t="s">
        <v>112</v>
      </c>
      <c r="O259" t="s">
        <v>19296</v>
      </c>
      <c r="P259" t="s">
        <v>19297</v>
      </c>
      <c r="Q259">
        <v>263</v>
      </c>
      <c r="R259" t="s">
        <v>19298</v>
      </c>
      <c r="S259" t="s">
        <v>19299</v>
      </c>
      <c r="U259" t="s">
        <v>19300</v>
      </c>
      <c r="V259" t="s">
        <v>122</v>
      </c>
      <c r="W259" t="s">
        <v>123</v>
      </c>
      <c r="X259" t="s">
        <v>15861</v>
      </c>
      <c r="Y259" t="s">
        <v>129</v>
      </c>
      <c r="Z259" t="s">
        <v>1258</v>
      </c>
      <c r="AA259" t="s">
        <v>19853</v>
      </c>
      <c r="AF259" t="s">
        <v>113</v>
      </c>
      <c r="AG259">
        <v>1</v>
      </c>
      <c r="AH259">
        <v>107.37</v>
      </c>
      <c r="AI259">
        <v>4</v>
      </c>
      <c r="AJ259">
        <v>1110</v>
      </c>
      <c r="AK259" t="s">
        <v>788</v>
      </c>
      <c r="AL259">
        <v>1112</v>
      </c>
      <c r="AM259" t="s">
        <v>1252</v>
      </c>
      <c r="AN259">
        <v>21.9</v>
      </c>
      <c r="AO259" s="72">
        <v>6.89</v>
      </c>
      <c r="AP259" t="s">
        <v>15821</v>
      </c>
      <c r="AQ259" t="s">
        <v>1254</v>
      </c>
      <c r="AV259" t="s">
        <v>17937</v>
      </c>
      <c r="AW259">
        <v>0</v>
      </c>
      <c r="AX259" t="s">
        <v>19301</v>
      </c>
      <c r="AY259" t="s">
        <v>19302</v>
      </c>
      <c r="AZ259" t="s">
        <v>15817</v>
      </c>
      <c r="BC259" s="34" t="s">
        <v>19854</v>
      </c>
      <c r="BD259" t="s">
        <v>114</v>
      </c>
      <c r="BF259" t="s">
        <v>115</v>
      </c>
      <c r="BG259" t="s">
        <v>116</v>
      </c>
      <c r="BM259" t="s">
        <v>117</v>
      </c>
      <c r="BO259">
        <v>3454514173</v>
      </c>
      <c r="BX259" t="s">
        <v>19303</v>
      </c>
      <c r="CA259" t="s">
        <v>19304</v>
      </c>
      <c r="CB259" t="s">
        <v>19305</v>
      </c>
      <c r="CD259">
        <v>1</v>
      </c>
      <c r="CF259" t="s">
        <v>118</v>
      </c>
      <c r="CG259">
        <v>0</v>
      </c>
      <c r="CH259" t="s">
        <v>119</v>
      </c>
      <c r="CI259" t="s">
        <v>119</v>
      </c>
      <c r="CJ259" t="s">
        <v>120</v>
      </c>
      <c r="CL259" s="34" t="s">
        <v>19855</v>
      </c>
      <c r="CM259" t="s">
        <v>121</v>
      </c>
      <c r="CN259" s="34" t="s">
        <v>19855</v>
      </c>
      <c r="CP259" t="s">
        <v>1258</v>
      </c>
      <c r="CR259">
        <f t="shared" ref="CR259:CR322" si="32">DAY(D259)</f>
        <v>28</v>
      </c>
      <c r="CS259"/>
      <c r="CT259"/>
      <c r="CU259"/>
      <c r="CV259"/>
      <c r="CW259"/>
      <c r="CX259"/>
      <c r="CY259"/>
      <c r="CZ259"/>
      <c r="DA259"/>
      <c r="DB259"/>
      <c r="DC259"/>
      <c r="DD259"/>
    </row>
    <row r="260" spans="1:108" hidden="1">
      <c r="A260" t="s">
        <v>111</v>
      </c>
      <c r="B260" t="s">
        <v>19293</v>
      </c>
      <c r="C260">
        <v>514877</v>
      </c>
      <c r="D260" s="1">
        <v>45593</v>
      </c>
      <c r="E260" t="s">
        <v>20403</v>
      </c>
      <c r="F260" t="s">
        <v>14760</v>
      </c>
      <c r="G260" t="s">
        <v>19294</v>
      </c>
      <c r="H260">
        <v>38299251826</v>
      </c>
      <c r="I260" t="s">
        <v>19295</v>
      </c>
      <c r="J260">
        <v>5511960506364</v>
      </c>
      <c r="K260" t="s">
        <v>2</v>
      </c>
      <c r="L260" t="s">
        <v>127</v>
      </c>
      <c r="M260">
        <v>5190488375301</v>
      </c>
      <c r="N260" t="s">
        <v>112</v>
      </c>
      <c r="O260" t="s">
        <v>19296</v>
      </c>
      <c r="P260" t="s">
        <v>19297</v>
      </c>
      <c r="Q260">
        <v>263</v>
      </c>
      <c r="R260" t="s">
        <v>19298</v>
      </c>
      <c r="S260" t="s">
        <v>19299</v>
      </c>
      <c r="U260" t="s">
        <v>19300</v>
      </c>
      <c r="V260" t="s">
        <v>122</v>
      </c>
      <c r="W260" t="s">
        <v>123</v>
      </c>
      <c r="X260" t="s">
        <v>15861</v>
      </c>
      <c r="Y260" t="s">
        <v>129</v>
      </c>
      <c r="Z260" t="s">
        <v>1258</v>
      </c>
      <c r="AA260" t="s">
        <v>19853</v>
      </c>
      <c r="AF260" t="s">
        <v>113</v>
      </c>
      <c r="AG260">
        <v>1</v>
      </c>
      <c r="AH260">
        <v>107.37</v>
      </c>
      <c r="AI260">
        <v>2</v>
      </c>
      <c r="AJ260">
        <v>1006</v>
      </c>
      <c r="AK260" t="s">
        <v>788</v>
      </c>
      <c r="AL260">
        <v>1111</v>
      </c>
      <c r="AM260" t="s">
        <v>789</v>
      </c>
      <c r="AN260">
        <v>21.9</v>
      </c>
      <c r="AO260" s="72">
        <v>6.89</v>
      </c>
      <c r="AP260" t="s">
        <v>15881</v>
      </c>
      <c r="AQ260" t="s">
        <v>790</v>
      </c>
      <c r="AV260" t="s">
        <v>15385</v>
      </c>
      <c r="AW260">
        <v>0</v>
      </c>
      <c r="AX260" t="s">
        <v>19301</v>
      </c>
      <c r="AY260" t="s">
        <v>19302</v>
      </c>
      <c r="AZ260" t="s">
        <v>15817</v>
      </c>
      <c r="BC260" s="34" t="s">
        <v>19854</v>
      </c>
      <c r="BD260" t="s">
        <v>114</v>
      </c>
      <c r="BF260" t="s">
        <v>115</v>
      </c>
      <c r="BG260" t="s">
        <v>116</v>
      </c>
      <c r="BM260" t="s">
        <v>117</v>
      </c>
      <c r="BO260">
        <v>3454514173</v>
      </c>
      <c r="BX260" t="s">
        <v>19303</v>
      </c>
      <c r="CA260" t="s">
        <v>19304</v>
      </c>
      <c r="CB260" t="s">
        <v>19305</v>
      </c>
      <c r="CD260">
        <v>1</v>
      </c>
      <c r="CF260" t="s">
        <v>118</v>
      </c>
      <c r="CG260">
        <v>0</v>
      </c>
      <c r="CH260" t="s">
        <v>119</v>
      </c>
      <c r="CI260" t="s">
        <v>119</v>
      </c>
      <c r="CJ260" t="s">
        <v>120</v>
      </c>
      <c r="CL260" s="34" t="s">
        <v>19855</v>
      </c>
      <c r="CM260" t="s">
        <v>121</v>
      </c>
      <c r="CN260" s="34" t="s">
        <v>19855</v>
      </c>
      <c r="CP260" t="s">
        <v>1258</v>
      </c>
      <c r="CR260">
        <f t="shared" si="32"/>
        <v>28</v>
      </c>
      <c r="CS260"/>
      <c r="CT260"/>
      <c r="CU260"/>
      <c r="CV260"/>
      <c r="CW260"/>
      <c r="CX260"/>
      <c r="CY260"/>
      <c r="CZ260"/>
      <c r="DA260"/>
      <c r="DB260"/>
      <c r="DC260"/>
      <c r="DD260"/>
    </row>
    <row r="261" spans="1:108" hidden="1">
      <c r="A261" t="s">
        <v>111</v>
      </c>
      <c r="B261" t="s">
        <v>19293</v>
      </c>
      <c r="C261">
        <v>514877</v>
      </c>
      <c r="D261" s="1">
        <v>45593</v>
      </c>
      <c r="E261" t="s">
        <v>20403</v>
      </c>
      <c r="F261" t="s">
        <v>14760</v>
      </c>
      <c r="G261" t="s">
        <v>19294</v>
      </c>
      <c r="H261">
        <v>38299251826</v>
      </c>
      <c r="I261" t="s">
        <v>19295</v>
      </c>
      <c r="J261">
        <v>5511960506364</v>
      </c>
      <c r="K261" t="s">
        <v>2</v>
      </c>
      <c r="L261" t="s">
        <v>127</v>
      </c>
      <c r="M261">
        <v>5190488375301</v>
      </c>
      <c r="N261" t="s">
        <v>112</v>
      </c>
      <c r="O261" t="s">
        <v>19296</v>
      </c>
      <c r="P261" t="s">
        <v>19297</v>
      </c>
      <c r="Q261">
        <v>263</v>
      </c>
      <c r="R261" t="s">
        <v>19298</v>
      </c>
      <c r="S261" t="s">
        <v>19299</v>
      </c>
      <c r="U261" t="s">
        <v>19300</v>
      </c>
      <c r="V261" t="s">
        <v>122</v>
      </c>
      <c r="W261" t="s">
        <v>123</v>
      </c>
      <c r="X261" t="s">
        <v>15861</v>
      </c>
      <c r="Y261" t="s">
        <v>129</v>
      </c>
      <c r="Z261" t="s">
        <v>1258</v>
      </c>
      <c r="AA261" t="s">
        <v>19853</v>
      </c>
      <c r="AF261" t="s">
        <v>113</v>
      </c>
      <c r="AG261">
        <v>1</v>
      </c>
      <c r="AH261">
        <v>107.37</v>
      </c>
      <c r="AI261">
        <v>1</v>
      </c>
      <c r="AJ261">
        <v>2103</v>
      </c>
      <c r="AK261" t="s">
        <v>2344</v>
      </c>
      <c r="AL261">
        <v>2103</v>
      </c>
      <c r="AM261" t="s">
        <v>2345</v>
      </c>
      <c r="AN261">
        <v>59.9</v>
      </c>
      <c r="AO261" s="72">
        <v>18.86</v>
      </c>
      <c r="AP261" t="s">
        <v>15190</v>
      </c>
      <c r="AQ261" t="s">
        <v>2346</v>
      </c>
      <c r="AV261" t="s">
        <v>4066</v>
      </c>
      <c r="AW261">
        <v>0</v>
      </c>
      <c r="AX261" t="s">
        <v>19301</v>
      </c>
      <c r="AY261" t="s">
        <v>19302</v>
      </c>
      <c r="AZ261" t="s">
        <v>15817</v>
      </c>
      <c r="BC261" s="34" t="s">
        <v>19854</v>
      </c>
      <c r="BD261" t="s">
        <v>114</v>
      </c>
      <c r="BF261" t="s">
        <v>115</v>
      </c>
      <c r="BG261" t="s">
        <v>116</v>
      </c>
      <c r="BM261" t="s">
        <v>117</v>
      </c>
      <c r="BO261">
        <v>3454514173</v>
      </c>
      <c r="BX261" t="s">
        <v>19303</v>
      </c>
      <c r="CA261" t="s">
        <v>19304</v>
      </c>
      <c r="CB261" t="s">
        <v>19305</v>
      </c>
      <c r="CD261">
        <v>1</v>
      </c>
      <c r="CF261" t="s">
        <v>118</v>
      </c>
      <c r="CG261">
        <v>0</v>
      </c>
      <c r="CH261" t="s">
        <v>119</v>
      </c>
      <c r="CI261" t="s">
        <v>119</v>
      </c>
      <c r="CJ261" t="s">
        <v>120</v>
      </c>
      <c r="CL261" s="34" t="s">
        <v>19855</v>
      </c>
      <c r="CM261" t="s">
        <v>121</v>
      </c>
      <c r="CN261" s="34" t="s">
        <v>19855</v>
      </c>
      <c r="CP261" t="s">
        <v>1258</v>
      </c>
      <c r="CR261">
        <f t="shared" si="32"/>
        <v>28</v>
      </c>
      <c r="CS261"/>
      <c r="CT261"/>
      <c r="CU261"/>
      <c r="CV261"/>
      <c r="CW261"/>
      <c r="CX261"/>
      <c r="CY261"/>
      <c r="CZ261"/>
      <c r="DA261"/>
      <c r="DB261"/>
      <c r="DC261"/>
      <c r="DD261"/>
    </row>
    <row r="262" spans="1:108" hidden="1">
      <c r="A262" t="s">
        <v>111</v>
      </c>
      <c r="B262" t="s">
        <v>19307</v>
      </c>
      <c r="C262">
        <v>514869</v>
      </c>
      <c r="D262" s="1">
        <v>45593</v>
      </c>
      <c r="E262" t="s">
        <v>20404</v>
      </c>
      <c r="F262" t="s">
        <v>19308</v>
      </c>
      <c r="G262" t="s">
        <v>19309</v>
      </c>
      <c r="H262">
        <v>42519679840</v>
      </c>
      <c r="I262" t="s">
        <v>19310</v>
      </c>
      <c r="J262">
        <v>5513997608990</v>
      </c>
      <c r="K262" t="s">
        <v>2</v>
      </c>
      <c r="L262" t="s">
        <v>1945</v>
      </c>
      <c r="M262">
        <v>5131104226125</v>
      </c>
      <c r="N262" t="s">
        <v>112</v>
      </c>
      <c r="O262" t="s">
        <v>19311</v>
      </c>
      <c r="P262" t="s">
        <v>19312</v>
      </c>
      <c r="Q262">
        <v>816</v>
      </c>
      <c r="R262" t="s">
        <v>19313</v>
      </c>
      <c r="S262" t="s">
        <v>19314</v>
      </c>
      <c r="U262" t="s">
        <v>19315</v>
      </c>
      <c r="V262" t="s">
        <v>122</v>
      </c>
      <c r="W262" t="s">
        <v>123</v>
      </c>
      <c r="X262" t="s">
        <v>19316</v>
      </c>
      <c r="Y262" t="s">
        <v>792</v>
      </c>
      <c r="Z262" t="s">
        <v>1258</v>
      </c>
      <c r="AA262" t="s">
        <v>19856</v>
      </c>
      <c r="AB262" t="s">
        <v>773</v>
      </c>
      <c r="AC262" t="s">
        <v>774</v>
      </c>
      <c r="AE262" t="s">
        <v>2458</v>
      </c>
      <c r="AF262" t="s">
        <v>125</v>
      </c>
      <c r="AG262">
        <v>3</v>
      </c>
      <c r="AH262">
        <v>135.76</v>
      </c>
      <c r="AI262">
        <v>1</v>
      </c>
      <c r="AJ262">
        <v>2502</v>
      </c>
      <c r="AK262" t="s">
        <v>1169</v>
      </c>
      <c r="AL262">
        <v>2501</v>
      </c>
      <c r="AM262" t="s">
        <v>1325</v>
      </c>
      <c r="AN262">
        <v>62.9</v>
      </c>
      <c r="AO262" s="72">
        <v>50.32</v>
      </c>
      <c r="AP262" t="s">
        <v>18825</v>
      </c>
      <c r="AQ262" t="s">
        <v>1329</v>
      </c>
      <c r="AV262" t="s">
        <v>19318</v>
      </c>
      <c r="AW262">
        <v>0</v>
      </c>
      <c r="AX262" t="s">
        <v>19317</v>
      </c>
      <c r="AY262" t="s">
        <v>19319</v>
      </c>
      <c r="AZ262" t="s">
        <v>16517</v>
      </c>
      <c r="BC262" s="34" t="s">
        <v>19857</v>
      </c>
      <c r="BD262" t="s">
        <v>114</v>
      </c>
      <c r="BF262" t="s">
        <v>115</v>
      </c>
      <c r="BG262" t="s">
        <v>116</v>
      </c>
      <c r="BM262" t="s">
        <v>117</v>
      </c>
      <c r="BN262" t="s">
        <v>19320</v>
      </c>
      <c r="BO262">
        <v>3453600946</v>
      </c>
      <c r="BP262">
        <v>3453600946</v>
      </c>
      <c r="BQ262">
        <v>532930</v>
      </c>
      <c r="BR262">
        <v>7214</v>
      </c>
      <c r="BX262" t="s">
        <v>19321</v>
      </c>
      <c r="CA262" t="s">
        <v>19322</v>
      </c>
      <c r="CB262" t="s">
        <v>19323</v>
      </c>
      <c r="CD262">
        <v>1</v>
      </c>
      <c r="CF262" t="s">
        <v>118</v>
      </c>
      <c r="CG262">
        <v>0</v>
      </c>
      <c r="CH262" t="s">
        <v>119</v>
      </c>
      <c r="CI262" t="s">
        <v>119</v>
      </c>
      <c r="CJ262" t="s">
        <v>120</v>
      </c>
      <c r="CL262" s="34" t="s">
        <v>19858</v>
      </c>
      <c r="CM262" t="s">
        <v>121</v>
      </c>
      <c r="CN262" s="34" t="s">
        <v>19858</v>
      </c>
      <c r="CP262" t="s">
        <v>1258</v>
      </c>
      <c r="CR262">
        <f t="shared" si="32"/>
        <v>28</v>
      </c>
      <c r="CS262"/>
      <c r="CT262"/>
      <c r="CU262"/>
      <c r="CV262"/>
      <c r="CW262"/>
      <c r="CX262"/>
      <c r="CY262"/>
      <c r="CZ262"/>
      <c r="DA262"/>
      <c r="DB262"/>
      <c r="DC262"/>
      <c r="DD262"/>
    </row>
    <row r="263" spans="1:108" hidden="1">
      <c r="A263" t="s">
        <v>111</v>
      </c>
      <c r="B263" t="s">
        <v>19307</v>
      </c>
      <c r="C263">
        <v>514869</v>
      </c>
      <c r="D263" s="1">
        <v>45593</v>
      </c>
      <c r="E263" t="s">
        <v>20404</v>
      </c>
      <c r="F263" t="s">
        <v>19308</v>
      </c>
      <c r="G263" t="s">
        <v>19309</v>
      </c>
      <c r="H263">
        <v>42519679840</v>
      </c>
      <c r="I263" t="s">
        <v>19310</v>
      </c>
      <c r="J263">
        <v>5513997608990</v>
      </c>
      <c r="K263" t="s">
        <v>2</v>
      </c>
      <c r="L263" t="s">
        <v>1945</v>
      </c>
      <c r="M263">
        <v>5131104226125</v>
      </c>
      <c r="N263" t="s">
        <v>112</v>
      </c>
      <c r="O263" t="s">
        <v>19311</v>
      </c>
      <c r="P263" t="s">
        <v>19312</v>
      </c>
      <c r="Q263">
        <v>816</v>
      </c>
      <c r="R263" t="s">
        <v>19313</v>
      </c>
      <c r="S263" t="s">
        <v>19314</v>
      </c>
      <c r="U263" t="s">
        <v>19315</v>
      </c>
      <c r="V263" t="s">
        <v>122</v>
      </c>
      <c r="W263" t="s">
        <v>123</v>
      </c>
      <c r="X263" t="s">
        <v>19316</v>
      </c>
      <c r="Y263" t="s">
        <v>792</v>
      </c>
      <c r="Z263" t="s">
        <v>1258</v>
      </c>
      <c r="AA263" t="s">
        <v>19856</v>
      </c>
      <c r="AB263" t="s">
        <v>773</v>
      </c>
      <c r="AC263" t="s">
        <v>774</v>
      </c>
      <c r="AE263" t="s">
        <v>2458</v>
      </c>
      <c r="AF263" t="s">
        <v>125</v>
      </c>
      <c r="AG263">
        <v>3</v>
      </c>
      <c r="AH263">
        <v>135.76</v>
      </c>
      <c r="AI263">
        <v>1</v>
      </c>
      <c r="AJ263">
        <v>2500</v>
      </c>
      <c r="AK263" t="s">
        <v>1169</v>
      </c>
      <c r="AL263">
        <v>2502</v>
      </c>
      <c r="AM263" t="s">
        <v>1170</v>
      </c>
      <c r="AN263">
        <v>56.9</v>
      </c>
      <c r="AO263" s="72">
        <v>45.52</v>
      </c>
      <c r="AP263" t="s">
        <v>18824</v>
      </c>
      <c r="AQ263" t="s">
        <v>1173</v>
      </c>
      <c r="AV263" t="s">
        <v>19324</v>
      </c>
      <c r="AW263">
        <v>0</v>
      </c>
      <c r="AX263" t="s">
        <v>19317</v>
      </c>
      <c r="AY263" t="s">
        <v>19319</v>
      </c>
      <c r="AZ263" t="s">
        <v>16517</v>
      </c>
      <c r="BC263" s="34" t="s">
        <v>19857</v>
      </c>
      <c r="BD263" t="s">
        <v>114</v>
      </c>
      <c r="BF263" t="s">
        <v>115</v>
      </c>
      <c r="BG263" t="s">
        <v>116</v>
      </c>
      <c r="BM263" t="s">
        <v>117</v>
      </c>
      <c r="BN263" t="s">
        <v>19320</v>
      </c>
      <c r="BO263">
        <v>3453600946</v>
      </c>
      <c r="BP263">
        <v>3453600946</v>
      </c>
      <c r="BQ263">
        <v>532930</v>
      </c>
      <c r="BR263">
        <v>7214</v>
      </c>
      <c r="BX263" t="s">
        <v>19321</v>
      </c>
      <c r="CA263" t="s">
        <v>19322</v>
      </c>
      <c r="CB263" t="s">
        <v>19323</v>
      </c>
      <c r="CD263">
        <v>1</v>
      </c>
      <c r="CF263" t="s">
        <v>118</v>
      </c>
      <c r="CG263">
        <v>0</v>
      </c>
      <c r="CH263" t="s">
        <v>119</v>
      </c>
      <c r="CI263" t="s">
        <v>119</v>
      </c>
      <c r="CJ263" t="s">
        <v>120</v>
      </c>
      <c r="CL263" s="34" t="s">
        <v>19858</v>
      </c>
      <c r="CM263" t="s">
        <v>121</v>
      </c>
      <c r="CN263" s="34" t="s">
        <v>19858</v>
      </c>
      <c r="CP263" t="s">
        <v>1258</v>
      </c>
      <c r="CR263">
        <f t="shared" si="32"/>
        <v>28</v>
      </c>
      <c r="CS263"/>
      <c r="CT263"/>
      <c r="CU263"/>
      <c r="CV263"/>
      <c r="CW263"/>
      <c r="CX263"/>
      <c r="CY263"/>
      <c r="CZ263"/>
      <c r="DA263"/>
      <c r="DB263"/>
      <c r="DC263"/>
      <c r="DD263"/>
    </row>
    <row r="264" spans="1:108" hidden="1">
      <c r="A264" t="s">
        <v>111</v>
      </c>
      <c r="B264" t="s">
        <v>19307</v>
      </c>
      <c r="C264">
        <v>514869</v>
      </c>
      <c r="D264" s="1">
        <v>45593</v>
      </c>
      <c r="E264" t="s">
        <v>20404</v>
      </c>
      <c r="F264" t="s">
        <v>19308</v>
      </c>
      <c r="G264" t="s">
        <v>19309</v>
      </c>
      <c r="H264">
        <v>42519679840</v>
      </c>
      <c r="I264" t="s">
        <v>19310</v>
      </c>
      <c r="J264">
        <v>5513997608990</v>
      </c>
      <c r="K264" t="s">
        <v>2</v>
      </c>
      <c r="L264" t="s">
        <v>1945</v>
      </c>
      <c r="M264">
        <v>5131104226125</v>
      </c>
      <c r="N264" t="s">
        <v>112</v>
      </c>
      <c r="O264" t="s">
        <v>19311</v>
      </c>
      <c r="P264" t="s">
        <v>19312</v>
      </c>
      <c r="Q264">
        <v>816</v>
      </c>
      <c r="R264" t="s">
        <v>19313</v>
      </c>
      <c r="S264" t="s">
        <v>19314</v>
      </c>
      <c r="U264" t="s">
        <v>19315</v>
      </c>
      <c r="V264" t="s">
        <v>122</v>
      </c>
      <c r="W264" t="s">
        <v>123</v>
      </c>
      <c r="X264" t="s">
        <v>19316</v>
      </c>
      <c r="Y264" t="s">
        <v>792</v>
      </c>
      <c r="Z264" t="s">
        <v>1258</v>
      </c>
      <c r="AA264" t="s">
        <v>19856</v>
      </c>
      <c r="AB264" t="s">
        <v>773</v>
      </c>
      <c r="AC264" t="s">
        <v>774</v>
      </c>
      <c r="AE264" t="s">
        <v>2458</v>
      </c>
      <c r="AF264" t="s">
        <v>125</v>
      </c>
      <c r="AG264">
        <v>3</v>
      </c>
      <c r="AH264">
        <v>135.76</v>
      </c>
      <c r="AI264">
        <v>1</v>
      </c>
      <c r="AJ264">
        <v>3102</v>
      </c>
      <c r="AK264" t="s">
        <v>776</v>
      </c>
      <c r="AL264">
        <v>3102</v>
      </c>
      <c r="AM264" t="s">
        <v>777</v>
      </c>
      <c r="AN264">
        <v>49.9</v>
      </c>
      <c r="AO264" s="72">
        <v>39.92</v>
      </c>
      <c r="AP264" t="s">
        <v>19325</v>
      </c>
      <c r="AQ264" t="s">
        <v>778</v>
      </c>
      <c r="AV264" t="s">
        <v>19318</v>
      </c>
      <c r="AW264">
        <v>0</v>
      </c>
      <c r="AX264" t="s">
        <v>19317</v>
      </c>
      <c r="AY264" t="s">
        <v>19319</v>
      </c>
      <c r="AZ264" t="s">
        <v>16517</v>
      </c>
      <c r="BC264" s="34" t="s">
        <v>19857</v>
      </c>
      <c r="BD264" t="s">
        <v>114</v>
      </c>
      <c r="BF264" t="s">
        <v>115</v>
      </c>
      <c r="BG264" t="s">
        <v>116</v>
      </c>
      <c r="BM264" t="s">
        <v>117</v>
      </c>
      <c r="BN264" t="s">
        <v>19320</v>
      </c>
      <c r="BO264">
        <v>3453600946</v>
      </c>
      <c r="BP264">
        <v>3453600946</v>
      </c>
      <c r="BQ264">
        <v>532930</v>
      </c>
      <c r="BR264">
        <v>7214</v>
      </c>
      <c r="BX264" t="s">
        <v>19321</v>
      </c>
      <c r="CA264" t="s">
        <v>19322</v>
      </c>
      <c r="CB264" t="s">
        <v>19323</v>
      </c>
      <c r="CD264">
        <v>1</v>
      </c>
      <c r="CF264" t="s">
        <v>118</v>
      </c>
      <c r="CG264">
        <v>0</v>
      </c>
      <c r="CH264" t="s">
        <v>119</v>
      </c>
      <c r="CI264" t="s">
        <v>119</v>
      </c>
      <c r="CJ264" t="s">
        <v>120</v>
      </c>
      <c r="CL264" s="34" t="s">
        <v>19858</v>
      </c>
      <c r="CM264" t="s">
        <v>121</v>
      </c>
      <c r="CN264" s="34" t="s">
        <v>19858</v>
      </c>
      <c r="CP264" t="s">
        <v>1258</v>
      </c>
      <c r="CR264">
        <f t="shared" si="32"/>
        <v>28</v>
      </c>
      <c r="CS264"/>
      <c r="CT264"/>
      <c r="CU264"/>
      <c r="CV264"/>
      <c r="CW264"/>
      <c r="CX264"/>
      <c r="CY264"/>
      <c r="CZ264"/>
      <c r="DA264"/>
      <c r="DB264"/>
      <c r="DC264"/>
      <c r="DD264"/>
    </row>
    <row r="265" spans="1:108" hidden="1">
      <c r="A265" t="s">
        <v>111</v>
      </c>
      <c r="B265" t="s">
        <v>19326</v>
      </c>
      <c r="C265">
        <v>514867</v>
      </c>
      <c r="D265" s="1">
        <v>45593</v>
      </c>
      <c r="E265" t="s">
        <v>20405</v>
      </c>
      <c r="F265" t="s">
        <v>8921</v>
      </c>
      <c r="G265" t="s">
        <v>2326</v>
      </c>
      <c r="H265" s="34" t="s">
        <v>19327</v>
      </c>
      <c r="I265" t="s">
        <v>19328</v>
      </c>
      <c r="J265">
        <v>5562984368625</v>
      </c>
      <c r="K265" t="s">
        <v>7</v>
      </c>
      <c r="L265" t="s">
        <v>138</v>
      </c>
      <c r="M265">
        <v>5189640222939</v>
      </c>
      <c r="N265" t="s">
        <v>112</v>
      </c>
      <c r="O265" t="s">
        <v>19329</v>
      </c>
      <c r="P265" t="s">
        <v>19330</v>
      </c>
      <c r="Q265">
        <v>135</v>
      </c>
      <c r="R265" t="s">
        <v>19331</v>
      </c>
      <c r="S265" t="s">
        <v>12891</v>
      </c>
      <c r="U265" t="s">
        <v>19332</v>
      </c>
      <c r="V265" t="s">
        <v>19333</v>
      </c>
      <c r="W265" t="s">
        <v>19334</v>
      </c>
      <c r="X265" t="s">
        <v>19335</v>
      </c>
      <c r="Y265" t="s">
        <v>821</v>
      </c>
      <c r="Z265" t="s">
        <v>868</v>
      </c>
      <c r="AA265" t="s">
        <v>19859</v>
      </c>
      <c r="AF265" t="s">
        <v>125</v>
      </c>
      <c r="AG265">
        <v>1</v>
      </c>
      <c r="AH265">
        <v>18.87</v>
      </c>
      <c r="AI265">
        <v>1</v>
      </c>
      <c r="AJ265">
        <v>141741</v>
      </c>
      <c r="AK265" t="s">
        <v>19337</v>
      </c>
      <c r="AL265" t="s">
        <v>19338</v>
      </c>
      <c r="AM265" t="s">
        <v>19339</v>
      </c>
      <c r="AN265">
        <v>9.99</v>
      </c>
      <c r="AO265" s="72">
        <v>9.99</v>
      </c>
      <c r="AP265" t="s">
        <v>19340</v>
      </c>
      <c r="AQ265" t="s">
        <v>19341</v>
      </c>
      <c r="AV265" t="s">
        <v>2612</v>
      </c>
      <c r="AW265" t="s">
        <v>2612</v>
      </c>
      <c r="AX265" t="s">
        <v>19336</v>
      </c>
      <c r="AY265">
        <v>0</v>
      </c>
      <c r="BD265" t="s">
        <v>19342</v>
      </c>
      <c r="BF265" t="s">
        <v>19343</v>
      </c>
      <c r="BG265" t="s">
        <v>116</v>
      </c>
      <c r="BM265" t="s">
        <v>117</v>
      </c>
      <c r="BN265" s="34" t="s">
        <v>19344</v>
      </c>
      <c r="BO265">
        <v>3453341413</v>
      </c>
      <c r="BP265">
        <v>3453341413</v>
      </c>
      <c r="BQ265">
        <v>516292</v>
      </c>
      <c r="BR265">
        <v>9989</v>
      </c>
      <c r="BX265" t="s">
        <v>19345</v>
      </c>
      <c r="CA265" t="s">
        <v>19346</v>
      </c>
      <c r="CB265" t="s">
        <v>19347</v>
      </c>
      <c r="CD265">
        <v>3</v>
      </c>
      <c r="CF265" t="s">
        <v>118</v>
      </c>
      <c r="CG265">
        <v>0</v>
      </c>
      <c r="CH265" t="s">
        <v>119</v>
      </c>
      <c r="CI265" t="s">
        <v>119</v>
      </c>
      <c r="CJ265" t="s">
        <v>120</v>
      </c>
      <c r="CM265" t="s">
        <v>121</v>
      </c>
      <c r="CP265" t="s">
        <v>869</v>
      </c>
      <c r="CR265">
        <f t="shared" si="32"/>
        <v>28</v>
      </c>
      <c r="CS265"/>
      <c r="CT265"/>
      <c r="CU265"/>
      <c r="CV265"/>
      <c r="CW265"/>
      <c r="CX265"/>
      <c r="CY265"/>
      <c r="CZ265"/>
      <c r="DA265"/>
      <c r="DB265"/>
      <c r="DC265"/>
      <c r="DD265"/>
    </row>
    <row r="266" spans="1:108" hidden="1">
      <c r="A266" t="s">
        <v>111</v>
      </c>
      <c r="B266" t="s">
        <v>19348</v>
      </c>
      <c r="C266">
        <v>514861</v>
      </c>
      <c r="D266" s="1">
        <v>45593</v>
      </c>
      <c r="E266" t="s">
        <v>20406</v>
      </c>
      <c r="F266" t="s">
        <v>19349</v>
      </c>
      <c r="G266" t="s">
        <v>19350</v>
      </c>
      <c r="H266">
        <v>34556411807</v>
      </c>
      <c r="I266" t="s">
        <v>19351</v>
      </c>
      <c r="J266">
        <v>5511989092648</v>
      </c>
      <c r="K266" t="s">
        <v>2</v>
      </c>
      <c r="L266" t="s">
        <v>3797</v>
      </c>
      <c r="M266">
        <v>5190418148571</v>
      </c>
      <c r="N266" t="s">
        <v>112</v>
      </c>
      <c r="O266" t="s">
        <v>19352</v>
      </c>
      <c r="P266" t="s">
        <v>19353</v>
      </c>
      <c r="Q266">
        <v>188</v>
      </c>
      <c r="R266" t="s">
        <v>19354</v>
      </c>
      <c r="S266" t="s">
        <v>124</v>
      </c>
      <c r="U266" t="s">
        <v>19355</v>
      </c>
      <c r="V266" t="s">
        <v>122</v>
      </c>
      <c r="W266" t="s">
        <v>123</v>
      </c>
      <c r="X266" t="s">
        <v>19356</v>
      </c>
      <c r="Y266" t="s">
        <v>792</v>
      </c>
      <c r="Z266" t="s">
        <v>1258</v>
      </c>
      <c r="AA266" t="s">
        <v>19860</v>
      </c>
      <c r="AE266" t="s">
        <v>1889</v>
      </c>
      <c r="AF266" t="s">
        <v>113</v>
      </c>
      <c r="AG266">
        <v>1</v>
      </c>
      <c r="AH266">
        <v>158.52000000000001</v>
      </c>
      <c r="AI266">
        <v>1</v>
      </c>
      <c r="AJ266">
        <v>143126</v>
      </c>
      <c r="AK266" t="s">
        <v>775</v>
      </c>
      <c r="AL266">
        <v>1407</v>
      </c>
      <c r="AM266" t="s">
        <v>3262</v>
      </c>
      <c r="AN266">
        <v>79.900000000000006</v>
      </c>
      <c r="AO266" s="72">
        <v>64.72</v>
      </c>
      <c r="AP266" t="s">
        <v>19358</v>
      </c>
      <c r="AQ266" t="s">
        <v>3264</v>
      </c>
      <c r="AV266" t="s">
        <v>4066</v>
      </c>
      <c r="AW266">
        <v>0</v>
      </c>
      <c r="AX266" t="s">
        <v>19357</v>
      </c>
      <c r="AY266" t="s">
        <v>19359</v>
      </c>
      <c r="AZ266" t="s">
        <v>16354</v>
      </c>
      <c r="BC266" s="34" t="s">
        <v>19861</v>
      </c>
      <c r="BD266" t="s">
        <v>114</v>
      </c>
      <c r="BF266" t="s">
        <v>115</v>
      </c>
      <c r="BG266" t="s">
        <v>116</v>
      </c>
      <c r="BM266" t="s">
        <v>117</v>
      </c>
      <c r="BO266">
        <v>3452936981</v>
      </c>
      <c r="BX266" t="s">
        <v>19360</v>
      </c>
      <c r="CA266" t="s">
        <v>19361</v>
      </c>
      <c r="CB266" t="s">
        <v>19362</v>
      </c>
      <c r="CD266">
        <v>1</v>
      </c>
      <c r="CF266" t="s">
        <v>118</v>
      </c>
      <c r="CG266">
        <v>0</v>
      </c>
      <c r="CH266" t="s">
        <v>119</v>
      </c>
      <c r="CI266" t="s">
        <v>119</v>
      </c>
      <c r="CJ266" t="s">
        <v>120</v>
      </c>
      <c r="CL266" s="34" t="s">
        <v>19862</v>
      </c>
      <c r="CM266" t="s">
        <v>121</v>
      </c>
      <c r="CN266" s="34" t="s">
        <v>19862</v>
      </c>
      <c r="CP266" t="s">
        <v>1258</v>
      </c>
      <c r="CR266">
        <f t="shared" si="32"/>
        <v>28</v>
      </c>
      <c r="CS266"/>
      <c r="CT266"/>
      <c r="CU266"/>
      <c r="CV266"/>
      <c r="CW266"/>
      <c r="CX266"/>
      <c r="CY266"/>
      <c r="CZ266"/>
      <c r="DA266"/>
      <c r="DB266"/>
      <c r="DC266"/>
      <c r="DD266"/>
    </row>
    <row r="267" spans="1:108" hidden="1">
      <c r="A267" t="s">
        <v>111</v>
      </c>
      <c r="B267" t="s">
        <v>19348</v>
      </c>
      <c r="C267">
        <v>514861</v>
      </c>
      <c r="D267" s="1">
        <v>45593</v>
      </c>
      <c r="E267" t="s">
        <v>20406</v>
      </c>
      <c r="F267" t="s">
        <v>19349</v>
      </c>
      <c r="G267" t="s">
        <v>19350</v>
      </c>
      <c r="H267">
        <v>34556411807</v>
      </c>
      <c r="I267" t="s">
        <v>19351</v>
      </c>
      <c r="J267">
        <v>5511989092648</v>
      </c>
      <c r="K267" t="s">
        <v>2</v>
      </c>
      <c r="L267" t="s">
        <v>3797</v>
      </c>
      <c r="M267">
        <v>5190418148571</v>
      </c>
      <c r="N267" t="s">
        <v>112</v>
      </c>
      <c r="O267" t="s">
        <v>19352</v>
      </c>
      <c r="P267" t="s">
        <v>19353</v>
      </c>
      <c r="Q267">
        <v>188</v>
      </c>
      <c r="R267" t="s">
        <v>19354</v>
      </c>
      <c r="S267" t="s">
        <v>124</v>
      </c>
      <c r="U267" t="s">
        <v>19355</v>
      </c>
      <c r="V267" t="s">
        <v>122</v>
      </c>
      <c r="W267" t="s">
        <v>123</v>
      </c>
      <c r="X267" t="s">
        <v>19356</v>
      </c>
      <c r="Y267" t="s">
        <v>792</v>
      </c>
      <c r="Z267" t="s">
        <v>1258</v>
      </c>
      <c r="AA267" t="s">
        <v>19860</v>
      </c>
      <c r="AE267" t="s">
        <v>1889</v>
      </c>
      <c r="AF267" t="s">
        <v>113</v>
      </c>
      <c r="AG267">
        <v>1</v>
      </c>
      <c r="AH267">
        <v>158.52000000000001</v>
      </c>
      <c r="AI267">
        <v>1</v>
      </c>
      <c r="AJ267">
        <v>142826</v>
      </c>
      <c r="AK267" t="s">
        <v>775</v>
      </c>
      <c r="AL267">
        <v>1409</v>
      </c>
      <c r="AM267" t="s">
        <v>847</v>
      </c>
      <c r="AN267">
        <v>59.9</v>
      </c>
      <c r="AO267" s="72">
        <v>48.52</v>
      </c>
      <c r="AP267" t="s">
        <v>1196</v>
      </c>
      <c r="AQ267" t="s">
        <v>848</v>
      </c>
      <c r="AV267" t="s">
        <v>4066</v>
      </c>
      <c r="AW267">
        <v>0</v>
      </c>
      <c r="AX267" t="s">
        <v>19357</v>
      </c>
      <c r="AY267" t="s">
        <v>19359</v>
      </c>
      <c r="AZ267" t="s">
        <v>16354</v>
      </c>
      <c r="BC267" s="34" t="s">
        <v>19861</v>
      </c>
      <c r="BD267" t="s">
        <v>114</v>
      </c>
      <c r="BF267" t="s">
        <v>115</v>
      </c>
      <c r="BG267" t="s">
        <v>116</v>
      </c>
      <c r="BM267" t="s">
        <v>117</v>
      </c>
      <c r="BO267">
        <v>3452936981</v>
      </c>
      <c r="BX267" t="s">
        <v>19360</v>
      </c>
      <c r="CA267" t="s">
        <v>19361</v>
      </c>
      <c r="CB267" t="s">
        <v>19362</v>
      </c>
      <c r="CD267">
        <v>1</v>
      </c>
      <c r="CF267" t="s">
        <v>118</v>
      </c>
      <c r="CG267">
        <v>0</v>
      </c>
      <c r="CH267" t="s">
        <v>119</v>
      </c>
      <c r="CI267" t="s">
        <v>119</v>
      </c>
      <c r="CJ267" t="s">
        <v>120</v>
      </c>
      <c r="CL267" s="34" t="s">
        <v>19862</v>
      </c>
      <c r="CM267" t="s">
        <v>121</v>
      </c>
      <c r="CN267" s="34" t="s">
        <v>19862</v>
      </c>
      <c r="CP267" t="s">
        <v>1258</v>
      </c>
      <c r="CR267">
        <f t="shared" si="32"/>
        <v>28</v>
      </c>
      <c r="CS267"/>
      <c r="CT267"/>
      <c r="CU267"/>
      <c r="CV267"/>
      <c r="CW267"/>
      <c r="CX267"/>
      <c r="CY267"/>
      <c r="CZ267"/>
      <c r="DA267"/>
      <c r="DB267"/>
      <c r="DC267"/>
      <c r="DD267"/>
    </row>
    <row r="268" spans="1:108" hidden="1">
      <c r="A268" t="s">
        <v>111</v>
      </c>
      <c r="B268" t="s">
        <v>19348</v>
      </c>
      <c r="C268">
        <v>514861</v>
      </c>
      <c r="D268" s="1">
        <v>45593</v>
      </c>
      <c r="E268" t="s">
        <v>20406</v>
      </c>
      <c r="F268" t="s">
        <v>19349</v>
      </c>
      <c r="G268" t="s">
        <v>19350</v>
      </c>
      <c r="H268">
        <v>34556411807</v>
      </c>
      <c r="I268" t="s">
        <v>19351</v>
      </c>
      <c r="J268">
        <v>5511989092648</v>
      </c>
      <c r="K268" t="s">
        <v>2</v>
      </c>
      <c r="L268" t="s">
        <v>3797</v>
      </c>
      <c r="M268">
        <v>5190418148571</v>
      </c>
      <c r="N268" t="s">
        <v>112</v>
      </c>
      <c r="O268" t="s">
        <v>19352</v>
      </c>
      <c r="P268" t="s">
        <v>19353</v>
      </c>
      <c r="Q268">
        <v>188</v>
      </c>
      <c r="R268" t="s">
        <v>19354</v>
      </c>
      <c r="S268" t="s">
        <v>124</v>
      </c>
      <c r="U268" t="s">
        <v>19355</v>
      </c>
      <c r="V268" t="s">
        <v>122</v>
      </c>
      <c r="W268" t="s">
        <v>123</v>
      </c>
      <c r="X268" t="s">
        <v>19356</v>
      </c>
      <c r="Y268" t="s">
        <v>792</v>
      </c>
      <c r="Z268" t="s">
        <v>1258</v>
      </c>
      <c r="AA268" t="s">
        <v>19860</v>
      </c>
      <c r="AE268" t="s">
        <v>1889</v>
      </c>
      <c r="AF268" t="s">
        <v>113</v>
      </c>
      <c r="AG268">
        <v>1</v>
      </c>
      <c r="AH268">
        <v>158.52000000000001</v>
      </c>
      <c r="AI268">
        <v>1</v>
      </c>
      <c r="AJ268">
        <v>61030</v>
      </c>
      <c r="AK268" t="s">
        <v>1598</v>
      </c>
      <c r="AL268">
        <v>61030</v>
      </c>
      <c r="AM268" t="s">
        <v>2980</v>
      </c>
      <c r="AN268">
        <v>99.9</v>
      </c>
      <c r="AO268" s="72">
        <v>28.31</v>
      </c>
      <c r="AP268" t="s">
        <v>15575</v>
      </c>
      <c r="AQ268" t="s">
        <v>2981</v>
      </c>
      <c r="AV268" t="s">
        <v>19363</v>
      </c>
      <c r="AW268">
        <v>0</v>
      </c>
      <c r="AX268" t="s">
        <v>19357</v>
      </c>
      <c r="AY268" t="s">
        <v>19359</v>
      </c>
      <c r="AZ268" t="s">
        <v>16354</v>
      </c>
      <c r="BC268" s="34" t="s">
        <v>19861</v>
      </c>
      <c r="BD268" t="s">
        <v>114</v>
      </c>
      <c r="BF268" t="s">
        <v>115</v>
      </c>
      <c r="BG268" t="s">
        <v>116</v>
      </c>
      <c r="BM268" t="s">
        <v>117</v>
      </c>
      <c r="BO268">
        <v>3452936981</v>
      </c>
      <c r="BX268" t="s">
        <v>19360</v>
      </c>
      <c r="CA268" t="s">
        <v>19361</v>
      </c>
      <c r="CB268" t="s">
        <v>19362</v>
      </c>
      <c r="CD268">
        <v>1</v>
      </c>
      <c r="CF268" t="s">
        <v>118</v>
      </c>
      <c r="CG268">
        <v>0</v>
      </c>
      <c r="CH268" t="s">
        <v>119</v>
      </c>
      <c r="CI268" t="s">
        <v>119</v>
      </c>
      <c r="CJ268" t="s">
        <v>120</v>
      </c>
      <c r="CL268" s="34" t="s">
        <v>19862</v>
      </c>
      <c r="CM268" t="s">
        <v>121</v>
      </c>
      <c r="CN268" s="34" t="s">
        <v>19862</v>
      </c>
      <c r="CP268" t="s">
        <v>1258</v>
      </c>
      <c r="CR268">
        <f t="shared" si="32"/>
        <v>28</v>
      </c>
      <c r="CS268"/>
      <c r="CT268"/>
      <c r="CU268"/>
      <c r="CV268"/>
      <c r="CW268"/>
      <c r="CX268"/>
      <c r="CY268"/>
      <c r="CZ268"/>
      <c r="DA268"/>
      <c r="DB268"/>
      <c r="DC268"/>
      <c r="DD268"/>
    </row>
    <row r="269" spans="1:108" hidden="1">
      <c r="A269" t="s">
        <v>111</v>
      </c>
      <c r="B269" t="s">
        <v>19348</v>
      </c>
      <c r="C269">
        <v>514861</v>
      </c>
      <c r="D269" s="1">
        <v>45593</v>
      </c>
      <c r="E269" t="s">
        <v>20406</v>
      </c>
      <c r="F269" t="s">
        <v>19349</v>
      </c>
      <c r="G269" t="s">
        <v>19350</v>
      </c>
      <c r="H269">
        <v>34556411807</v>
      </c>
      <c r="I269" t="s">
        <v>19351</v>
      </c>
      <c r="J269">
        <v>5511989092648</v>
      </c>
      <c r="K269" t="s">
        <v>2</v>
      </c>
      <c r="L269" t="s">
        <v>3797</v>
      </c>
      <c r="M269">
        <v>5190418148571</v>
      </c>
      <c r="N269" t="s">
        <v>112</v>
      </c>
      <c r="O269" t="s">
        <v>19352</v>
      </c>
      <c r="P269" t="s">
        <v>19353</v>
      </c>
      <c r="Q269">
        <v>188</v>
      </c>
      <c r="R269" t="s">
        <v>19354</v>
      </c>
      <c r="S269" t="s">
        <v>124</v>
      </c>
      <c r="U269" t="s">
        <v>19355</v>
      </c>
      <c r="V269" t="s">
        <v>122</v>
      </c>
      <c r="W269" t="s">
        <v>123</v>
      </c>
      <c r="X269" t="s">
        <v>19356</v>
      </c>
      <c r="Y269" t="s">
        <v>792</v>
      </c>
      <c r="Z269" t="s">
        <v>1258</v>
      </c>
      <c r="AA269" t="s">
        <v>19860</v>
      </c>
      <c r="AE269" t="s">
        <v>1889</v>
      </c>
      <c r="AF269" t="s">
        <v>113</v>
      </c>
      <c r="AG269">
        <v>1</v>
      </c>
      <c r="AH269">
        <v>158.52000000000001</v>
      </c>
      <c r="AI269">
        <v>1</v>
      </c>
      <c r="AJ269">
        <v>2103</v>
      </c>
      <c r="AK269" t="s">
        <v>2344</v>
      </c>
      <c r="AL269">
        <v>2103</v>
      </c>
      <c r="AM269" t="s">
        <v>2345</v>
      </c>
      <c r="AN269">
        <v>59.9</v>
      </c>
      <c r="AO269" s="72">
        <v>16.97</v>
      </c>
      <c r="AP269" t="s">
        <v>16191</v>
      </c>
      <c r="AQ269" t="s">
        <v>2346</v>
      </c>
      <c r="AV269" t="s">
        <v>4066</v>
      </c>
      <c r="AW269">
        <v>0</v>
      </c>
      <c r="AX269" t="s">
        <v>19357</v>
      </c>
      <c r="AY269" t="s">
        <v>19359</v>
      </c>
      <c r="AZ269" t="s">
        <v>16354</v>
      </c>
      <c r="BC269" s="34" t="s">
        <v>19861</v>
      </c>
      <c r="BD269" t="s">
        <v>114</v>
      </c>
      <c r="BF269" t="s">
        <v>115</v>
      </c>
      <c r="BG269" t="s">
        <v>116</v>
      </c>
      <c r="BM269" t="s">
        <v>117</v>
      </c>
      <c r="BO269">
        <v>3452936981</v>
      </c>
      <c r="BX269" t="s">
        <v>19360</v>
      </c>
      <c r="CA269" t="s">
        <v>19361</v>
      </c>
      <c r="CB269" t="s">
        <v>19362</v>
      </c>
      <c r="CD269">
        <v>1</v>
      </c>
      <c r="CF269" t="s">
        <v>118</v>
      </c>
      <c r="CG269">
        <v>0</v>
      </c>
      <c r="CH269" t="s">
        <v>119</v>
      </c>
      <c r="CI269" t="s">
        <v>119</v>
      </c>
      <c r="CJ269" t="s">
        <v>120</v>
      </c>
      <c r="CL269" s="34" t="s">
        <v>19862</v>
      </c>
      <c r="CM269" t="s">
        <v>121</v>
      </c>
      <c r="CN269" s="34" t="s">
        <v>19862</v>
      </c>
      <c r="CP269" t="s">
        <v>1258</v>
      </c>
      <c r="CR269">
        <f t="shared" si="32"/>
        <v>28</v>
      </c>
      <c r="CS269"/>
      <c r="CT269"/>
      <c r="CU269"/>
      <c r="CV269"/>
      <c r="CW269"/>
      <c r="CX269"/>
      <c r="CY269"/>
      <c r="CZ269"/>
      <c r="DA269"/>
      <c r="DB269"/>
      <c r="DC269"/>
      <c r="DD269"/>
    </row>
    <row r="270" spans="1:108">
      <c r="A270" t="s">
        <v>111</v>
      </c>
      <c r="B270" t="s">
        <v>19364</v>
      </c>
      <c r="C270">
        <v>514859</v>
      </c>
      <c r="D270" s="1">
        <v>45593</v>
      </c>
      <c r="E270" t="s">
        <v>20407</v>
      </c>
      <c r="F270" t="s">
        <v>19365</v>
      </c>
      <c r="G270" t="s">
        <v>19366</v>
      </c>
      <c r="H270">
        <v>10670441910</v>
      </c>
      <c r="I270" t="s">
        <v>19367</v>
      </c>
      <c r="J270">
        <v>5511974911910</v>
      </c>
      <c r="K270" t="s">
        <v>2</v>
      </c>
      <c r="L270" t="s">
        <v>127</v>
      </c>
      <c r="M270">
        <v>5190418521963</v>
      </c>
      <c r="N270" t="s">
        <v>112</v>
      </c>
      <c r="O270" t="s">
        <v>19368</v>
      </c>
      <c r="P270" t="s">
        <v>19369</v>
      </c>
      <c r="Q270">
        <v>600</v>
      </c>
      <c r="R270" t="s">
        <v>19370</v>
      </c>
      <c r="S270" t="s">
        <v>14808</v>
      </c>
      <c r="U270" t="s">
        <v>19371</v>
      </c>
      <c r="V270" t="s">
        <v>122</v>
      </c>
      <c r="W270" t="s">
        <v>123</v>
      </c>
      <c r="X270" t="s">
        <v>19372</v>
      </c>
      <c r="Y270" t="s">
        <v>792</v>
      </c>
      <c r="Z270" t="s">
        <v>1258</v>
      </c>
      <c r="AA270" t="s">
        <v>19863</v>
      </c>
      <c r="AB270" t="s">
        <v>773</v>
      </c>
      <c r="AC270" t="s">
        <v>774</v>
      </c>
      <c r="AE270" t="s">
        <v>1167</v>
      </c>
      <c r="AF270" t="s">
        <v>113</v>
      </c>
      <c r="AG270">
        <v>1</v>
      </c>
      <c r="AH270">
        <v>45.42</v>
      </c>
      <c r="AI270">
        <v>1</v>
      </c>
      <c r="AJ270">
        <v>5103</v>
      </c>
      <c r="AK270" t="s">
        <v>775</v>
      </c>
      <c r="AL270">
        <v>5103</v>
      </c>
      <c r="AM270" t="s">
        <v>1348</v>
      </c>
      <c r="AN270">
        <v>29.9</v>
      </c>
      <c r="AO270" s="72">
        <v>26.1</v>
      </c>
      <c r="AP270" s="72" t="s">
        <v>1669</v>
      </c>
      <c r="AQ270" t="s">
        <v>1349</v>
      </c>
      <c r="AV270" t="s">
        <v>860</v>
      </c>
      <c r="AW270" t="s">
        <v>860</v>
      </c>
      <c r="AX270" t="s">
        <v>19373</v>
      </c>
      <c r="AY270" t="s">
        <v>19374</v>
      </c>
      <c r="AZ270" t="s">
        <v>1648</v>
      </c>
      <c r="BC270" s="34" t="s">
        <v>19864</v>
      </c>
      <c r="BD270" t="s">
        <v>114</v>
      </c>
      <c r="BF270" t="s">
        <v>115</v>
      </c>
      <c r="BG270" t="s">
        <v>116</v>
      </c>
      <c r="BM270" t="s">
        <v>117</v>
      </c>
      <c r="BO270">
        <v>3452923822</v>
      </c>
      <c r="BX270" t="s">
        <v>19375</v>
      </c>
      <c r="CA270" t="s">
        <v>19376</v>
      </c>
      <c r="CB270" t="s">
        <v>19377</v>
      </c>
      <c r="CD270">
        <v>1</v>
      </c>
      <c r="CF270" t="s">
        <v>118</v>
      </c>
      <c r="CG270">
        <v>0</v>
      </c>
      <c r="CH270" t="s">
        <v>119</v>
      </c>
      <c r="CI270" t="s">
        <v>119</v>
      </c>
      <c r="CJ270" t="s">
        <v>120</v>
      </c>
      <c r="CL270" s="34" t="s">
        <v>19865</v>
      </c>
      <c r="CM270" t="s">
        <v>121</v>
      </c>
      <c r="CN270" s="34" t="s">
        <v>19865</v>
      </c>
      <c r="CP270" t="s">
        <v>1258</v>
      </c>
      <c r="CR270" s="65">
        <f t="shared" si="32"/>
        <v>28</v>
      </c>
      <c r="CS270" s="65" t="s">
        <v>4</v>
      </c>
      <c r="CT270" s="65" t="s">
        <v>4</v>
      </c>
      <c r="CU270" s="65">
        <v>3</v>
      </c>
      <c r="CV270" s="65">
        <f>ROUNDUP(AO270,0)</f>
        <v>27</v>
      </c>
      <c r="CW270" s="65" t="e">
        <f>CV270*CS270</f>
        <v>#VALUE!</v>
      </c>
      <c r="CX270" s="65" t="e">
        <f>CV270*CT270</f>
        <v>#VALUE!</v>
      </c>
      <c r="CY270" s="65">
        <f>CV270*CU270</f>
        <v>81</v>
      </c>
      <c r="CZ270" s="73">
        <v>4.3700000000000003E-2</v>
      </c>
      <c r="DA270" s="74" t="e">
        <f>CZ270*CW270</f>
        <v>#VALUE!</v>
      </c>
      <c r="DB270" s="74" t="e">
        <f>CZ270*CX270</f>
        <v>#VALUE!</v>
      </c>
      <c r="DC270" s="75">
        <f>CZ270*CY270</f>
        <v>3.5397000000000003</v>
      </c>
    </row>
    <row r="271" spans="1:108" hidden="1">
      <c r="A271" t="s">
        <v>111</v>
      </c>
      <c r="B271" t="s">
        <v>19378</v>
      </c>
      <c r="C271">
        <v>514853</v>
      </c>
      <c r="D271" s="1">
        <v>45593</v>
      </c>
      <c r="E271" t="s">
        <v>20408</v>
      </c>
      <c r="F271" t="s">
        <v>19379</v>
      </c>
      <c r="G271" t="s">
        <v>19380</v>
      </c>
      <c r="H271" s="34" t="s">
        <v>19381</v>
      </c>
      <c r="I271" t="s">
        <v>19382</v>
      </c>
      <c r="J271">
        <v>5549988180783</v>
      </c>
      <c r="K271" t="s">
        <v>11</v>
      </c>
      <c r="L271" t="s">
        <v>3222</v>
      </c>
      <c r="M271">
        <v>5190410839953</v>
      </c>
      <c r="N271" t="s">
        <v>112</v>
      </c>
      <c r="O271" t="s">
        <v>19383</v>
      </c>
      <c r="P271" t="s">
        <v>19384</v>
      </c>
      <c r="Q271">
        <v>196</v>
      </c>
      <c r="R271" t="s">
        <v>1412</v>
      </c>
      <c r="S271" t="s">
        <v>19385</v>
      </c>
      <c r="U271" t="s">
        <v>19386</v>
      </c>
      <c r="V271" t="s">
        <v>122</v>
      </c>
      <c r="W271" t="s">
        <v>772</v>
      </c>
      <c r="X271" t="s">
        <v>19387</v>
      </c>
      <c r="Y271" t="s">
        <v>787</v>
      </c>
      <c r="Z271" t="s">
        <v>1258</v>
      </c>
      <c r="AA271" t="s">
        <v>19866</v>
      </c>
      <c r="AB271" t="s">
        <v>773</v>
      </c>
      <c r="AC271" t="s">
        <v>774</v>
      </c>
      <c r="AE271" t="s">
        <v>827</v>
      </c>
      <c r="AF271" t="s">
        <v>125</v>
      </c>
      <c r="AG271">
        <v>1</v>
      </c>
      <c r="AH271">
        <v>103.29</v>
      </c>
      <c r="AI271">
        <v>1</v>
      </c>
      <c r="AJ271">
        <v>5101</v>
      </c>
      <c r="AK271" t="s">
        <v>1018</v>
      </c>
      <c r="AL271">
        <v>5101</v>
      </c>
      <c r="AM271" t="s">
        <v>830</v>
      </c>
      <c r="AN271">
        <v>46.9</v>
      </c>
      <c r="AO271" s="72">
        <v>14.78</v>
      </c>
      <c r="AP271" t="s">
        <v>2266</v>
      </c>
      <c r="AQ271" t="s">
        <v>1019</v>
      </c>
      <c r="AV271" t="s">
        <v>2285</v>
      </c>
      <c r="AW271">
        <v>0</v>
      </c>
      <c r="AX271" t="s">
        <v>19388</v>
      </c>
      <c r="AY271" t="s">
        <v>19389</v>
      </c>
      <c r="AZ271" t="s">
        <v>15137</v>
      </c>
      <c r="BC271" s="34" t="s">
        <v>19867</v>
      </c>
      <c r="BD271" t="s">
        <v>114</v>
      </c>
      <c r="BF271" t="s">
        <v>115</v>
      </c>
      <c r="BG271" t="s">
        <v>116</v>
      </c>
      <c r="BM271" t="s">
        <v>117</v>
      </c>
      <c r="BN271">
        <v>505781</v>
      </c>
      <c r="BO271">
        <v>3452815713</v>
      </c>
      <c r="BP271">
        <v>3452815713</v>
      </c>
      <c r="BQ271">
        <v>522840</v>
      </c>
      <c r="BR271">
        <v>9980</v>
      </c>
      <c r="BX271" t="s">
        <v>19390</v>
      </c>
      <c r="CA271" s="35" t="s">
        <v>19391</v>
      </c>
      <c r="CB271" t="s">
        <v>19392</v>
      </c>
      <c r="CD271">
        <v>1</v>
      </c>
      <c r="CF271" t="s">
        <v>118</v>
      </c>
      <c r="CG271">
        <v>0</v>
      </c>
      <c r="CH271" t="s">
        <v>119</v>
      </c>
      <c r="CI271" t="s">
        <v>119</v>
      </c>
      <c r="CJ271" t="s">
        <v>120</v>
      </c>
      <c r="CL271" s="34" t="s">
        <v>19868</v>
      </c>
      <c r="CM271" t="s">
        <v>121</v>
      </c>
      <c r="CN271" s="34" t="s">
        <v>19868</v>
      </c>
      <c r="CP271" t="s">
        <v>1258</v>
      </c>
      <c r="CR271">
        <f t="shared" si="32"/>
        <v>28</v>
      </c>
      <c r="CS271"/>
      <c r="CT271"/>
      <c r="CU271"/>
      <c r="CV271"/>
      <c r="CW271"/>
      <c r="CX271"/>
      <c r="CY271"/>
      <c r="CZ271"/>
      <c r="DA271"/>
      <c r="DB271"/>
      <c r="DC271"/>
      <c r="DD271"/>
    </row>
    <row r="272" spans="1:108" hidden="1">
      <c r="A272" t="s">
        <v>111</v>
      </c>
      <c r="B272" t="s">
        <v>19378</v>
      </c>
      <c r="C272">
        <v>514853</v>
      </c>
      <c r="D272" s="1">
        <v>45593</v>
      </c>
      <c r="E272" t="s">
        <v>20408</v>
      </c>
      <c r="F272" t="s">
        <v>19379</v>
      </c>
      <c r="G272" t="s">
        <v>19380</v>
      </c>
      <c r="H272" s="34" t="s">
        <v>19381</v>
      </c>
      <c r="I272" t="s">
        <v>19382</v>
      </c>
      <c r="J272">
        <v>5549988180783</v>
      </c>
      <c r="K272" t="s">
        <v>11</v>
      </c>
      <c r="L272" t="s">
        <v>3222</v>
      </c>
      <c r="M272">
        <v>5190410839953</v>
      </c>
      <c r="N272" t="s">
        <v>112</v>
      </c>
      <c r="O272" t="s">
        <v>19383</v>
      </c>
      <c r="P272" t="s">
        <v>19384</v>
      </c>
      <c r="Q272">
        <v>196</v>
      </c>
      <c r="R272" t="s">
        <v>1412</v>
      </c>
      <c r="S272" t="s">
        <v>19385</v>
      </c>
      <c r="U272" t="s">
        <v>19386</v>
      </c>
      <c r="V272" t="s">
        <v>122</v>
      </c>
      <c r="W272" t="s">
        <v>772</v>
      </c>
      <c r="X272" t="s">
        <v>19387</v>
      </c>
      <c r="Y272" t="s">
        <v>787</v>
      </c>
      <c r="Z272" t="s">
        <v>1258</v>
      </c>
      <c r="AA272" t="s">
        <v>19866</v>
      </c>
      <c r="AB272" t="s">
        <v>773</v>
      </c>
      <c r="AC272" t="s">
        <v>774</v>
      </c>
      <c r="AE272" t="s">
        <v>827</v>
      </c>
      <c r="AF272" t="s">
        <v>125</v>
      </c>
      <c r="AG272">
        <v>1</v>
      </c>
      <c r="AH272">
        <v>103.29</v>
      </c>
      <c r="AI272">
        <v>1</v>
      </c>
      <c r="AJ272">
        <v>142817</v>
      </c>
      <c r="AK272" t="s">
        <v>1598</v>
      </c>
      <c r="AL272">
        <v>61040</v>
      </c>
      <c r="AM272" t="s">
        <v>1608</v>
      </c>
      <c r="AN272">
        <v>99.9</v>
      </c>
      <c r="AO272" s="72">
        <v>31.46</v>
      </c>
      <c r="AP272" t="s">
        <v>15141</v>
      </c>
      <c r="AQ272" t="s">
        <v>1609</v>
      </c>
      <c r="AV272" t="s">
        <v>16158</v>
      </c>
      <c r="AW272">
        <v>0</v>
      </c>
      <c r="AX272" t="s">
        <v>19388</v>
      </c>
      <c r="AY272" t="s">
        <v>19389</v>
      </c>
      <c r="AZ272" t="s">
        <v>15137</v>
      </c>
      <c r="BC272" s="34" t="s">
        <v>19867</v>
      </c>
      <c r="BD272" t="s">
        <v>114</v>
      </c>
      <c r="BF272" t="s">
        <v>115</v>
      </c>
      <c r="BG272" t="s">
        <v>116</v>
      </c>
      <c r="BM272" t="s">
        <v>117</v>
      </c>
      <c r="BN272">
        <v>505781</v>
      </c>
      <c r="BO272">
        <v>3452815713</v>
      </c>
      <c r="BP272">
        <v>3452815713</v>
      </c>
      <c r="BQ272">
        <v>522840</v>
      </c>
      <c r="BR272">
        <v>9980</v>
      </c>
      <c r="BX272" t="s">
        <v>19390</v>
      </c>
      <c r="CA272" s="35" t="s">
        <v>19391</v>
      </c>
      <c r="CB272" t="s">
        <v>19392</v>
      </c>
      <c r="CD272">
        <v>1</v>
      </c>
      <c r="CF272" t="s">
        <v>118</v>
      </c>
      <c r="CG272">
        <v>0</v>
      </c>
      <c r="CH272" t="s">
        <v>119</v>
      </c>
      <c r="CI272" t="s">
        <v>119</v>
      </c>
      <c r="CJ272" t="s">
        <v>120</v>
      </c>
      <c r="CL272" s="34" t="s">
        <v>19868</v>
      </c>
      <c r="CM272" t="s">
        <v>121</v>
      </c>
      <c r="CN272" s="34" t="s">
        <v>19868</v>
      </c>
      <c r="CP272" t="s">
        <v>1258</v>
      </c>
      <c r="CR272">
        <f t="shared" si="32"/>
        <v>28</v>
      </c>
      <c r="CS272"/>
      <c r="CT272"/>
      <c r="CU272"/>
      <c r="CV272"/>
      <c r="CW272"/>
      <c r="CX272"/>
      <c r="CY272"/>
      <c r="CZ272"/>
      <c r="DA272"/>
      <c r="DB272"/>
      <c r="DC272"/>
      <c r="DD272"/>
    </row>
    <row r="273" spans="1:96" customFormat="1" hidden="1">
      <c r="A273" t="s">
        <v>111</v>
      </c>
      <c r="B273" t="s">
        <v>19378</v>
      </c>
      <c r="C273">
        <v>514853</v>
      </c>
      <c r="D273" s="1">
        <v>45593</v>
      </c>
      <c r="E273" t="s">
        <v>20408</v>
      </c>
      <c r="F273" t="s">
        <v>19379</v>
      </c>
      <c r="G273" t="s">
        <v>19380</v>
      </c>
      <c r="H273" s="34" t="s">
        <v>19381</v>
      </c>
      <c r="I273" t="s">
        <v>19382</v>
      </c>
      <c r="J273">
        <v>5549988180783</v>
      </c>
      <c r="K273" t="s">
        <v>11</v>
      </c>
      <c r="L273" t="s">
        <v>3222</v>
      </c>
      <c r="M273">
        <v>5190410839953</v>
      </c>
      <c r="N273" t="s">
        <v>112</v>
      </c>
      <c r="O273" t="s">
        <v>19383</v>
      </c>
      <c r="P273" t="s">
        <v>19384</v>
      </c>
      <c r="Q273">
        <v>196</v>
      </c>
      <c r="R273" t="s">
        <v>1412</v>
      </c>
      <c r="S273" t="s">
        <v>19385</v>
      </c>
      <c r="U273" t="s">
        <v>19386</v>
      </c>
      <c r="V273" t="s">
        <v>122</v>
      </c>
      <c r="W273" t="s">
        <v>772</v>
      </c>
      <c r="X273" t="s">
        <v>19387</v>
      </c>
      <c r="Y273" t="s">
        <v>787</v>
      </c>
      <c r="Z273" t="s">
        <v>1258</v>
      </c>
      <c r="AA273" t="s">
        <v>19866</v>
      </c>
      <c r="AB273" t="s">
        <v>773</v>
      </c>
      <c r="AC273" t="s">
        <v>774</v>
      </c>
      <c r="AE273" t="s">
        <v>827</v>
      </c>
      <c r="AF273" t="s">
        <v>125</v>
      </c>
      <c r="AG273">
        <v>1</v>
      </c>
      <c r="AH273">
        <v>103.29</v>
      </c>
      <c r="AI273">
        <v>1</v>
      </c>
      <c r="AJ273">
        <v>1111</v>
      </c>
      <c r="AK273" t="s">
        <v>788</v>
      </c>
      <c r="AL273">
        <v>1110</v>
      </c>
      <c r="AM273" t="s">
        <v>1256</v>
      </c>
      <c r="AN273">
        <v>21.9</v>
      </c>
      <c r="AO273" s="72">
        <v>6.89</v>
      </c>
      <c r="AP273" t="s">
        <v>3919</v>
      </c>
      <c r="AQ273" t="s">
        <v>1257</v>
      </c>
      <c r="AV273" t="s">
        <v>2285</v>
      </c>
      <c r="AW273">
        <v>0</v>
      </c>
      <c r="AX273" t="s">
        <v>19388</v>
      </c>
      <c r="AY273" t="s">
        <v>19389</v>
      </c>
      <c r="AZ273" t="s">
        <v>15137</v>
      </c>
      <c r="BC273" s="34" t="s">
        <v>19867</v>
      </c>
      <c r="BD273" t="s">
        <v>114</v>
      </c>
      <c r="BF273" t="s">
        <v>115</v>
      </c>
      <c r="BG273" t="s">
        <v>116</v>
      </c>
      <c r="BM273" t="s">
        <v>117</v>
      </c>
      <c r="BN273">
        <v>505781</v>
      </c>
      <c r="BO273">
        <v>3452815713</v>
      </c>
      <c r="BP273">
        <v>3452815713</v>
      </c>
      <c r="BQ273">
        <v>522840</v>
      </c>
      <c r="BR273">
        <v>9980</v>
      </c>
      <c r="BX273" t="s">
        <v>19390</v>
      </c>
      <c r="CA273" s="35" t="s">
        <v>19391</v>
      </c>
      <c r="CB273" t="s">
        <v>19392</v>
      </c>
      <c r="CD273">
        <v>1</v>
      </c>
      <c r="CF273" t="s">
        <v>118</v>
      </c>
      <c r="CG273">
        <v>0</v>
      </c>
      <c r="CH273" t="s">
        <v>119</v>
      </c>
      <c r="CI273" t="s">
        <v>119</v>
      </c>
      <c r="CJ273" t="s">
        <v>120</v>
      </c>
      <c r="CL273" s="34" t="s">
        <v>19868</v>
      </c>
      <c r="CM273" t="s">
        <v>121</v>
      </c>
      <c r="CN273" s="34" t="s">
        <v>19868</v>
      </c>
      <c r="CP273" t="s">
        <v>1258</v>
      </c>
      <c r="CR273">
        <f t="shared" si="32"/>
        <v>28</v>
      </c>
    </row>
    <row r="274" spans="1:96" customFormat="1" hidden="1">
      <c r="A274" t="s">
        <v>111</v>
      </c>
      <c r="B274" t="s">
        <v>19378</v>
      </c>
      <c r="C274">
        <v>514853</v>
      </c>
      <c r="D274" s="1">
        <v>45593</v>
      </c>
      <c r="E274" t="s">
        <v>20408</v>
      </c>
      <c r="F274" t="s">
        <v>19379</v>
      </c>
      <c r="G274" t="s">
        <v>19380</v>
      </c>
      <c r="H274" s="34" t="s">
        <v>19381</v>
      </c>
      <c r="I274" t="s">
        <v>19382</v>
      </c>
      <c r="J274">
        <v>5549988180783</v>
      </c>
      <c r="K274" t="s">
        <v>11</v>
      </c>
      <c r="L274" t="s">
        <v>3222</v>
      </c>
      <c r="M274">
        <v>5190410839953</v>
      </c>
      <c r="N274" t="s">
        <v>112</v>
      </c>
      <c r="O274" t="s">
        <v>19383</v>
      </c>
      <c r="P274" t="s">
        <v>19384</v>
      </c>
      <c r="Q274">
        <v>196</v>
      </c>
      <c r="R274" t="s">
        <v>1412</v>
      </c>
      <c r="S274" t="s">
        <v>19385</v>
      </c>
      <c r="U274" t="s">
        <v>19386</v>
      </c>
      <c r="V274" t="s">
        <v>122</v>
      </c>
      <c r="W274" t="s">
        <v>772</v>
      </c>
      <c r="X274" t="s">
        <v>19387</v>
      </c>
      <c r="Y274" t="s">
        <v>787</v>
      </c>
      <c r="Z274" t="s">
        <v>1258</v>
      </c>
      <c r="AA274" t="s">
        <v>19866</v>
      </c>
      <c r="AB274" t="s">
        <v>773</v>
      </c>
      <c r="AC274" t="s">
        <v>774</v>
      </c>
      <c r="AE274" t="s">
        <v>827</v>
      </c>
      <c r="AF274" t="s">
        <v>125</v>
      </c>
      <c r="AG274">
        <v>1</v>
      </c>
      <c r="AH274">
        <v>103.29</v>
      </c>
      <c r="AI274">
        <v>2</v>
      </c>
      <c r="AJ274">
        <v>1110</v>
      </c>
      <c r="AK274" t="s">
        <v>788</v>
      </c>
      <c r="AL274">
        <v>1112</v>
      </c>
      <c r="AM274" t="s">
        <v>1252</v>
      </c>
      <c r="AN274">
        <v>21.9</v>
      </c>
      <c r="AO274" s="72">
        <v>6.89</v>
      </c>
      <c r="AP274" t="s">
        <v>15881</v>
      </c>
      <c r="AQ274" t="s">
        <v>1254</v>
      </c>
      <c r="AV274" t="s">
        <v>4388</v>
      </c>
      <c r="AW274">
        <v>0</v>
      </c>
      <c r="AX274" t="s">
        <v>19388</v>
      </c>
      <c r="AY274" t="s">
        <v>19389</v>
      </c>
      <c r="AZ274" t="s">
        <v>15137</v>
      </c>
      <c r="BC274" s="34" t="s">
        <v>19867</v>
      </c>
      <c r="BD274" t="s">
        <v>114</v>
      </c>
      <c r="BF274" t="s">
        <v>115</v>
      </c>
      <c r="BG274" t="s">
        <v>116</v>
      </c>
      <c r="BM274" t="s">
        <v>117</v>
      </c>
      <c r="BN274">
        <v>505781</v>
      </c>
      <c r="BO274">
        <v>3452815713</v>
      </c>
      <c r="BP274">
        <v>3452815713</v>
      </c>
      <c r="BQ274">
        <v>522840</v>
      </c>
      <c r="BR274">
        <v>9980</v>
      </c>
      <c r="BX274" t="s">
        <v>19390</v>
      </c>
      <c r="CA274" s="35" t="s">
        <v>19391</v>
      </c>
      <c r="CB274" t="s">
        <v>19392</v>
      </c>
      <c r="CD274">
        <v>1</v>
      </c>
      <c r="CF274" t="s">
        <v>118</v>
      </c>
      <c r="CG274">
        <v>0</v>
      </c>
      <c r="CH274" t="s">
        <v>119</v>
      </c>
      <c r="CI274" t="s">
        <v>119</v>
      </c>
      <c r="CJ274" t="s">
        <v>120</v>
      </c>
      <c r="CL274" s="34" t="s">
        <v>19868</v>
      </c>
      <c r="CM274" t="s">
        <v>121</v>
      </c>
      <c r="CN274" s="34" t="s">
        <v>19868</v>
      </c>
      <c r="CP274" t="s">
        <v>1258</v>
      </c>
      <c r="CR274">
        <f t="shared" si="32"/>
        <v>28</v>
      </c>
    </row>
    <row r="275" spans="1:96" customFormat="1" hidden="1">
      <c r="A275" t="s">
        <v>111</v>
      </c>
      <c r="B275" t="s">
        <v>19378</v>
      </c>
      <c r="C275">
        <v>514853</v>
      </c>
      <c r="D275" s="1">
        <v>45593</v>
      </c>
      <c r="E275" t="s">
        <v>20408</v>
      </c>
      <c r="F275" t="s">
        <v>19379</v>
      </c>
      <c r="G275" t="s">
        <v>19380</v>
      </c>
      <c r="H275" s="34" t="s">
        <v>19381</v>
      </c>
      <c r="I275" t="s">
        <v>19382</v>
      </c>
      <c r="J275">
        <v>5549988180783</v>
      </c>
      <c r="K275" t="s">
        <v>11</v>
      </c>
      <c r="L275" t="s">
        <v>3222</v>
      </c>
      <c r="M275">
        <v>5190410839953</v>
      </c>
      <c r="N275" t="s">
        <v>112</v>
      </c>
      <c r="O275" t="s">
        <v>19383</v>
      </c>
      <c r="P275" t="s">
        <v>19384</v>
      </c>
      <c r="Q275">
        <v>196</v>
      </c>
      <c r="R275" t="s">
        <v>1412</v>
      </c>
      <c r="S275" t="s">
        <v>19385</v>
      </c>
      <c r="U275" t="s">
        <v>19386</v>
      </c>
      <c r="V275" t="s">
        <v>122</v>
      </c>
      <c r="W275" t="s">
        <v>772</v>
      </c>
      <c r="X275" t="s">
        <v>19387</v>
      </c>
      <c r="Y275" t="s">
        <v>787</v>
      </c>
      <c r="Z275" t="s">
        <v>1258</v>
      </c>
      <c r="AA275" t="s">
        <v>19866</v>
      </c>
      <c r="AB275" t="s">
        <v>773</v>
      </c>
      <c r="AC275" t="s">
        <v>774</v>
      </c>
      <c r="AE275" t="s">
        <v>827</v>
      </c>
      <c r="AF275" t="s">
        <v>125</v>
      </c>
      <c r="AG275">
        <v>1</v>
      </c>
      <c r="AH275">
        <v>103.29</v>
      </c>
      <c r="AI275">
        <v>3</v>
      </c>
      <c r="AJ275">
        <v>1006</v>
      </c>
      <c r="AK275" t="s">
        <v>788</v>
      </c>
      <c r="AL275">
        <v>1111</v>
      </c>
      <c r="AM275" t="s">
        <v>789</v>
      </c>
      <c r="AN275">
        <v>21.9</v>
      </c>
      <c r="AO275" s="72">
        <v>6.89</v>
      </c>
      <c r="AP275" t="s">
        <v>15353</v>
      </c>
      <c r="AQ275" t="s">
        <v>790</v>
      </c>
      <c r="AV275" t="s">
        <v>4398</v>
      </c>
      <c r="AW275">
        <v>0</v>
      </c>
      <c r="AX275" t="s">
        <v>19388</v>
      </c>
      <c r="AY275" t="s">
        <v>19389</v>
      </c>
      <c r="AZ275" t="s">
        <v>15137</v>
      </c>
      <c r="BC275" s="34" t="s">
        <v>19867</v>
      </c>
      <c r="BD275" t="s">
        <v>114</v>
      </c>
      <c r="BF275" t="s">
        <v>115</v>
      </c>
      <c r="BG275" t="s">
        <v>116</v>
      </c>
      <c r="BM275" t="s">
        <v>117</v>
      </c>
      <c r="BN275">
        <v>505781</v>
      </c>
      <c r="BO275">
        <v>3452815713</v>
      </c>
      <c r="BP275">
        <v>3452815713</v>
      </c>
      <c r="BQ275">
        <v>522840</v>
      </c>
      <c r="BR275">
        <v>9980</v>
      </c>
      <c r="BX275" t="s">
        <v>19390</v>
      </c>
      <c r="CA275" s="35" t="s">
        <v>19391</v>
      </c>
      <c r="CB275" t="s">
        <v>19392</v>
      </c>
      <c r="CD275">
        <v>1</v>
      </c>
      <c r="CF275" t="s">
        <v>118</v>
      </c>
      <c r="CG275">
        <v>0</v>
      </c>
      <c r="CH275" t="s">
        <v>119</v>
      </c>
      <c r="CI275" t="s">
        <v>119</v>
      </c>
      <c r="CJ275" t="s">
        <v>120</v>
      </c>
      <c r="CL275" s="34" t="s">
        <v>19868</v>
      </c>
      <c r="CM275" t="s">
        <v>121</v>
      </c>
      <c r="CN275" s="34" t="s">
        <v>19868</v>
      </c>
      <c r="CP275" t="s">
        <v>1258</v>
      </c>
      <c r="CR275">
        <f t="shared" si="32"/>
        <v>28</v>
      </c>
    </row>
    <row r="276" spans="1:96" customFormat="1" hidden="1">
      <c r="A276" t="s">
        <v>111</v>
      </c>
      <c r="B276" t="s">
        <v>19378</v>
      </c>
      <c r="C276">
        <v>514853</v>
      </c>
      <c r="D276" s="1">
        <v>45593</v>
      </c>
      <c r="E276" t="s">
        <v>20408</v>
      </c>
      <c r="F276" t="s">
        <v>19379</v>
      </c>
      <c r="G276" t="s">
        <v>19380</v>
      </c>
      <c r="H276" s="34" t="s">
        <v>19381</v>
      </c>
      <c r="I276" t="s">
        <v>19382</v>
      </c>
      <c r="J276">
        <v>5549988180783</v>
      </c>
      <c r="K276" t="s">
        <v>11</v>
      </c>
      <c r="L276" t="s">
        <v>3222</v>
      </c>
      <c r="M276">
        <v>5190410839953</v>
      </c>
      <c r="N276" t="s">
        <v>112</v>
      </c>
      <c r="O276" t="s">
        <v>19383</v>
      </c>
      <c r="P276" t="s">
        <v>19384</v>
      </c>
      <c r="Q276">
        <v>196</v>
      </c>
      <c r="R276" t="s">
        <v>1412</v>
      </c>
      <c r="S276" t="s">
        <v>19385</v>
      </c>
      <c r="U276" t="s">
        <v>19386</v>
      </c>
      <c r="V276" t="s">
        <v>122</v>
      </c>
      <c r="W276" t="s">
        <v>772</v>
      </c>
      <c r="X276" t="s">
        <v>19387</v>
      </c>
      <c r="Y276" t="s">
        <v>787</v>
      </c>
      <c r="Z276" t="s">
        <v>1258</v>
      </c>
      <c r="AA276" t="s">
        <v>19866</v>
      </c>
      <c r="AB276" t="s">
        <v>773</v>
      </c>
      <c r="AC276" t="s">
        <v>774</v>
      </c>
      <c r="AE276" t="s">
        <v>827</v>
      </c>
      <c r="AF276" t="s">
        <v>125</v>
      </c>
      <c r="AG276">
        <v>1</v>
      </c>
      <c r="AH276">
        <v>103.29</v>
      </c>
      <c r="AI276">
        <v>1</v>
      </c>
      <c r="AJ276">
        <v>2201</v>
      </c>
      <c r="AK276" t="s">
        <v>1471</v>
      </c>
      <c r="AL276">
        <v>2201</v>
      </c>
      <c r="AM276" t="s">
        <v>1472</v>
      </c>
      <c r="AN276">
        <v>49.9</v>
      </c>
      <c r="AO276" s="72">
        <v>15.71</v>
      </c>
      <c r="AP276" t="s">
        <v>15525</v>
      </c>
      <c r="AQ276" t="s">
        <v>1473</v>
      </c>
      <c r="AV276" t="s">
        <v>2285</v>
      </c>
      <c r="AW276">
        <v>0</v>
      </c>
      <c r="AX276" t="s">
        <v>19388</v>
      </c>
      <c r="AY276" t="s">
        <v>19389</v>
      </c>
      <c r="AZ276" t="s">
        <v>15137</v>
      </c>
      <c r="BC276" s="34" t="s">
        <v>19867</v>
      </c>
      <c r="BD276" t="s">
        <v>114</v>
      </c>
      <c r="BF276" t="s">
        <v>115</v>
      </c>
      <c r="BG276" t="s">
        <v>116</v>
      </c>
      <c r="BM276" t="s">
        <v>117</v>
      </c>
      <c r="BN276">
        <v>505781</v>
      </c>
      <c r="BO276">
        <v>3452815713</v>
      </c>
      <c r="BP276">
        <v>3452815713</v>
      </c>
      <c r="BQ276">
        <v>522840</v>
      </c>
      <c r="BR276">
        <v>9980</v>
      </c>
      <c r="BX276" t="s">
        <v>19390</v>
      </c>
      <c r="CA276" s="35" t="s">
        <v>19391</v>
      </c>
      <c r="CB276" t="s">
        <v>19392</v>
      </c>
      <c r="CD276">
        <v>1</v>
      </c>
      <c r="CF276" t="s">
        <v>118</v>
      </c>
      <c r="CG276">
        <v>0</v>
      </c>
      <c r="CH276" t="s">
        <v>119</v>
      </c>
      <c r="CI276" t="s">
        <v>119</v>
      </c>
      <c r="CJ276" t="s">
        <v>120</v>
      </c>
      <c r="CL276" s="34" t="s">
        <v>19868</v>
      </c>
      <c r="CM276" t="s">
        <v>121</v>
      </c>
      <c r="CN276" s="34" t="s">
        <v>19868</v>
      </c>
      <c r="CP276" t="s">
        <v>1258</v>
      </c>
      <c r="CR276">
        <f t="shared" si="32"/>
        <v>28</v>
      </c>
    </row>
    <row r="277" spans="1:96" customFormat="1" hidden="1">
      <c r="A277" t="s">
        <v>111</v>
      </c>
      <c r="B277" t="s">
        <v>18317</v>
      </c>
      <c r="C277">
        <v>514705</v>
      </c>
      <c r="D277" s="1">
        <v>45589</v>
      </c>
      <c r="E277" t="s">
        <v>20409</v>
      </c>
      <c r="F277" t="s">
        <v>18318</v>
      </c>
      <c r="G277" t="s">
        <v>18319</v>
      </c>
      <c r="H277" s="34" t="s">
        <v>18320</v>
      </c>
      <c r="I277" t="s">
        <v>18321</v>
      </c>
      <c r="J277">
        <v>5545999991957</v>
      </c>
      <c r="K277" t="s">
        <v>10</v>
      </c>
      <c r="L277" t="s">
        <v>18322</v>
      </c>
      <c r="M277">
        <v>5144479978920</v>
      </c>
      <c r="N277" t="s">
        <v>112</v>
      </c>
      <c r="O277" t="s">
        <v>18323</v>
      </c>
      <c r="P277" t="s">
        <v>18324</v>
      </c>
      <c r="Q277">
        <v>1927</v>
      </c>
      <c r="R277" t="s">
        <v>859</v>
      </c>
      <c r="S277" t="s">
        <v>2618</v>
      </c>
      <c r="U277" t="s">
        <v>18325</v>
      </c>
      <c r="V277" t="s">
        <v>122</v>
      </c>
      <c r="W277" t="s">
        <v>772</v>
      </c>
      <c r="X277" t="s">
        <v>18326</v>
      </c>
      <c r="Y277" t="s">
        <v>1750</v>
      </c>
      <c r="Z277" t="s">
        <v>1258</v>
      </c>
      <c r="AA277" t="s">
        <v>18919</v>
      </c>
      <c r="AB277" t="s">
        <v>773</v>
      </c>
      <c r="AC277" t="s">
        <v>774</v>
      </c>
      <c r="AE277" t="s">
        <v>18327</v>
      </c>
      <c r="AF277" t="s">
        <v>113</v>
      </c>
      <c r="AG277">
        <v>1</v>
      </c>
      <c r="AH277">
        <v>113.2</v>
      </c>
      <c r="AI277">
        <v>2</v>
      </c>
      <c r="AJ277">
        <v>1603</v>
      </c>
      <c r="AK277" t="s">
        <v>775</v>
      </c>
      <c r="AL277">
        <v>1603</v>
      </c>
      <c r="AM277" t="s">
        <v>825</v>
      </c>
      <c r="AN277">
        <v>29.9</v>
      </c>
      <c r="AO277" s="72">
        <v>16.16</v>
      </c>
      <c r="AP277" t="s">
        <v>850</v>
      </c>
      <c r="AQ277" t="s">
        <v>823</v>
      </c>
      <c r="AV277" t="s">
        <v>18329</v>
      </c>
      <c r="AW277">
        <v>0</v>
      </c>
      <c r="AX277" t="s">
        <v>18328</v>
      </c>
      <c r="AY277" t="s">
        <v>18330</v>
      </c>
      <c r="AZ277" t="s">
        <v>18331</v>
      </c>
      <c r="BC277" s="34" t="s">
        <v>18920</v>
      </c>
      <c r="BD277" t="s">
        <v>114</v>
      </c>
      <c r="BF277" t="s">
        <v>115</v>
      </c>
      <c r="BG277" t="s">
        <v>116</v>
      </c>
      <c r="BM277" t="s">
        <v>117</v>
      </c>
      <c r="BO277">
        <v>3433323572</v>
      </c>
      <c r="BX277" t="s">
        <v>18332</v>
      </c>
      <c r="CA277" t="s">
        <v>18333</v>
      </c>
      <c r="CB277" t="s">
        <v>18334</v>
      </c>
      <c r="CD277">
        <v>1</v>
      </c>
      <c r="CF277" t="s">
        <v>118</v>
      </c>
      <c r="CG277">
        <v>0</v>
      </c>
      <c r="CH277" t="s">
        <v>119</v>
      </c>
      <c r="CI277" t="s">
        <v>119</v>
      </c>
      <c r="CJ277" t="s">
        <v>120</v>
      </c>
      <c r="CL277" s="34" t="s">
        <v>18921</v>
      </c>
      <c r="CM277" t="s">
        <v>121</v>
      </c>
      <c r="CN277" s="34" t="s">
        <v>18921</v>
      </c>
      <c r="CP277" t="s">
        <v>1258</v>
      </c>
      <c r="CR277">
        <f t="shared" si="32"/>
        <v>24</v>
      </c>
    </row>
    <row r="278" spans="1:96" customFormat="1" hidden="1">
      <c r="A278" t="s">
        <v>111</v>
      </c>
      <c r="B278" t="s">
        <v>18317</v>
      </c>
      <c r="C278">
        <v>514705</v>
      </c>
      <c r="D278" s="1">
        <v>45589</v>
      </c>
      <c r="E278" t="s">
        <v>20409</v>
      </c>
      <c r="F278" t="s">
        <v>18318</v>
      </c>
      <c r="G278" t="s">
        <v>18319</v>
      </c>
      <c r="H278" s="34" t="s">
        <v>18320</v>
      </c>
      <c r="I278" t="s">
        <v>18321</v>
      </c>
      <c r="J278">
        <v>5545999991957</v>
      </c>
      <c r="K278" t="s">
        <v>10</v>
      </c>
      <c r="L278" t="s">
        <v>18322</v>
      </c>
      <c r="M278">
        <v>5144479978920</v>
      </c>
      <c r="N278" t="s">
        <v>112</v>
      </c>
      <c r="O278" t="s">
        <v>18323</v>
      </c>
      <c r="P278" t="s">
        <v>18324</v>
      </c>
      <c r="Q278">
        <v>1927</v>
      </c>
      <c r="R278" t="s">
        <v>859</v>
      </c>
      <c r="S278" t="s">
        <v>2618</v>
      </c>
      <c r="U278" t="s">
        <v>18325</v>
      </c>
      <c r="V278" t="s">
        <v>122</v>
      </c>
      <c r="W278" t="s">
        <v>772</v>
      </c>
      <c r="X278" t="s">
        <v>18326</v>
      </c>
      <c r="Y278" t="s">
        <v>1750</v>
      </c>
      <c r="Z278" t="s">
        <v>1258</v>
      </c>
      <c r="AA278" t="s">
        <v>18919</v>
      </c>
      <c r="AB278" t="s">
        <v>773</v>
      </c>
      <c r="AC278" t="s">
        <v>774</v>
      </c>
      <c r="AE278" t="s">
        <v>18327</v>
      </c>
      <c r="AF278" t="s">
        <v>113</v>
      </c>
      <c r="AG278">
        <v>1</v>
      </c>
      <c r="AH278">
        <v>113.2</v>
      </c>
      <c r="AI278">
        <v>3</v>
      </c>
      <c r="AJ278">
        <v>3102</v>
      </c>
      <c r="AK278" t="s">
        <v>776</v>
      </c>
      <c r="AL278">
        <v>3102</v>
      </c>
      <c r="AM278" t="s">
        <v>777</v>
      </c>
      <c r="AN278">
        <v>49.9</v>
      </c>
      <c r="AO278" s="72">
        <v>26.96</v>
      </c>
      <c r="AP278" t="s">
        <v>18335</v>
      </c>
      <c r="AQ278" t="s">
        <v>778</v>
      </c>
      <c r="AV278" t="s">
        <v>18336</v>
      </c>
      <c r="AW278">
        <v>0</v>
      </c>
      <c r="AX278" t="s">
        <v>18328</v>
      </c>
      <c r="AY278" t="s">
        <v>18330</v>
      </c>
      <c r="AZ278" t="s">
        <v>18331</v>
      </c>
      <c r="BC278" s="34" t="s">
        <v>18920</v>
      </c>
      <c r="BD278" t="s">
        <v>114</v>
      </c>
      <c r="BF278" t="s">
        <v>115</v>
      </c>
      <c r="BG278" t="s">
        <v>116</v>
      </c>
      <c r="BM278" t="s">
        <v>117</v>
      </c>
      <c r="BO278">
        <v>3433323572</v>
      </c>
      <c r="BX278" t="s">
        <v>18332</v>
      </c>
      <c r="CA278" t="s">
        <v>18333</v>
      </c>
      <c r="CB278" t="s">
        <v>18334</v>
      </c>
      <c r="CD278">
        <v>1</v>
      </c>
      <c r="CF278" t="s">
        <v>118</v>
      </c>
      <c r="CG278">
        <v>0</v>
      </c>
      <c r="CH278" t="s">
        <v>119</v>
      </c>
      <c r="CI278" t="s">
        <v>119</v>
      </c>
      <c r="CJ278" t="s">
        <v>120</v>
      </c>
      <c r="CL278" s="34" t="s">
        <v>18921</v>
      </c>
      <c r="CM278" t="s">
        <v>121</v>
      </c>
      <c r="CN278" s="34" t="s">
        <v>18921</v>
      </c>
      <c r="CP278" t="s">
        <v>1258</v>
      </c>
      <c r="CR278">
        <f t="shared" si="32"/>
        <v>24</v>
      </c>
    </row>
    <row r="279" spans="1:96" customFormat="1" hidden="1">
      <c r="A279" t="s">
        <v>111</v>
      </c>
      <c r="B279" t="s">
        <v>18337</v>
      </c>
      <c r="C279">
        <v>514699</v>
      </c>
      <c r="D279" s="1">
        <v>45589</v>
      </c>
      <c r="E279" t="s">
        <v>20410</v>
      </c>
      <c r="F279" t="s">
        <v>18338</v>
      </c>
      <c r="G279" t="s">
        <v>18339</v>
      </c>
      <c r="H279">
        <v>31139133810</v>
      </c>
      <c r="I279" t="s">
        <v>18340</v>
      </c>
      <c r="J279">
        <v>5511984146583</v>
      </c>
      <c r="K279" t="s">
        <v>2</v>
      </c>
      <c r="L279" t="s">
        <v>18341</v>
      </c>
      <c r="M279">
        <v>5189350568322</v>
      </c>
      <c r="N279" t="s">
        <v>112</v>
      </c>
      <c r="O279" t="s">
        <v>18342</v>
      </c>
      <c r="P279" t="s">
        <v>18343</v>
      </c>
      <c r="Q279">
        <v>320</v>
      </c>
      <c r="R279" t="s">
        <v>18344</v>
      </c>
      <c r="S279" t="s">
        <v>18345</v>
      </c>
      <c r="U279" t="s">
        <v>18346</v>
      </c>
      <c r="V279" t="s">
        <v>779</v>
      </c>
      <c r="W279" t="s">
        <v>780</v>
      </c>
      <c r="X279" t="s">
        <v>18347</v>
      </c>
      <c r="Y279" t="s">
        <v>787</v>
      </c>
      <c r="Z279" t="s">
        <v>1258</v>
      </c>
      <c r="AA279" t="s">
        <v>19229</v>
      </c>
      <c r="AB279" t="s">
        <v>773</v>
      </c>
      <c r="AC279" t="s">
        <v>774</v>
      </c>
      <c r="AE279" t="s">
        <v>876</v>
      </c>
      <c r="AF279" t="s">
        <v>113</v>
      </c>
      <c r="AG279">
        <v>1</v>
      </c>
      <c r="AH279">
        <v>86.42</v>
      </c>
      <c r="AI279">
        <v>1</v>
      </c>
      <c r="AJ279">
        <v>5103</v>
      </c>
      <c r="AK279" t="s">
        <v>775</v>
      </c>
      <c r="AL279">
        <v>5103</v>
      </c>
      <c r="AM279" t="s">
        <v>1348</v>
      </c>
      <c r="AN279">
        <v>29.9</v>
      </c>
      <c r="AO279" s="72">
        <v>24.22</v>
      </c>
      <c r="AP279" t="s">
        <v>1244</v>
      </c>
      <c r="AQ279" t="s">
        <v>1349</v>
      </c>
      <c r="AV279" t="s">
        <v>18349</v>
      </c>
      <c r="AW279">
        <v>0</v>
      </c>
      <c r="AX279" t="s">
        <v>18348</v>
      </c>
      <c r="AY279" t="s">
        <v>18350</v>
      </c>
      <c r="AZ279" t="s">
        <v>865</v>
      </c>
      <c r="BC279" t="s">
        <v>19230</v>
      </c>
      <c r="BD279" t="s">
        <v>114</v>
      </c>
      <c r="BF279" t="s">
        <v>115</v>
      </c>
      <c r="BG279" t="s">
        <v>116</v>
      </c>
      <c r="BM279" t="s">
        <v>117</v>
      </c>
      <c r="BO279">
        <v>3433303742</v>
      </c>
      <c r="BX279" t="s">
        <v>18351</v>
      </c>
      <c r="CA279" t="s">
        <v>18352</v>
      </c>
      <c r="CB279" t="s">
        <v>18353</v>
      </c>
      <c r="CD279">
        <v>1</v>
      </c>
      <c r="CF279" t="s">
        <v>118</v>
      </c>
      <c r="CG279">
        <v>0</v>
      </c>
      <c r="CH279" t="s">
        <v>119</v>
      </c>
      <c r="CI279" t="s">
        <v>119</v>
      </c>
      <c r="CJ279" t="s">
        <v>120</v>
      </c>
      <c r="CL279" s="34" t="s">
        <v>19231</v>
      </c>
      <c r="CM279" t="s">
        <v>121</v>
      </c>
      <c r="CN279" s="34" t="s">
        <v>19231</v>
      </c>
      <c r="CP279" t="s">
        <v>1258</v>
      </c>
      <c r="CR279">
        <f t="shared" si="32"/>
        <v>24</v>
      </c>
    </row>
    <row r="280" spans="1:96" customFormat="1" hidden="1">
      <c r="A280" t="s">
        <v>111</v>
      </c>
      <c r="B280" t="s">
        <v>18337</v>
      </c>
      <c r="C280">
        <v>514699</v>
      </c>
      <c r="D280" s="1">
        <v>45589</v>
      </c>
      <c r="E280" t="s">
        <v>20410</v>
      </c>
      <c r="F280" t="s">
        <v>18338</v>
      </c>
      <c r="G280" t="s">
        <v>18339</v>
      </c>
      <c r="H280">
        <v>31139133810</v>
      </c>
      <c r="I280" t="s">
        <v>18340</v>
      </c>
      <c r="J280">
        <v>5511984146583</v>
      </c>
      <c r="K280" t="s">
        <v>2</v>
      </c>
      <c r="L280" t="s">
        <v>18341</v>
      </c>
      <c r="M280">
        <v>5189350568322</v>
      </c>
      <c r="N280" t="s">
        <v>112</v>
      </c>
      <c r="O280" t="s">
        <v>18342</v>
      </c>
      <c r="P280" t="s">
        <v>18343</v>
      </c>
      <c r="Q280">
        <v>320</v>
      </c>
      <c r="R280" t="s">
        <v>18344</v>
      </c>
      <c r="S280" t="s">
        <v>18345</v>
      </c>
      <c r="U280" t="s">
        <v>18346</v>
      </c>
      <c r="V280" t="s">
        <v>779</v>
      </c>
      <c r="W280" t="s">
        <v>780</v>
      </c>
      <c r="X280" t="s">
        <v>18347</v>
      </c>
      <c r="Y280" t="s">
        <v>787</v>
      </c>
      <c r="Z280" t="s">
        <v>1258</v>
      </c>
      <c r="AA280" t="s">
        <v>19229</v>
      </c>
      <c r="AB280" t="s">
        <v>773</v>
      </c>
      <c r="AC280" t="s">
        <v>774</v>
      </c>
      <c r="AE280" t="s">
        <v>876</v>
      </c>
      <c r="AF280" t="s">
        <v>113</v>
      </c>
      <c r="AG280">
        <v>1</v>
      </c>
      <c r="AH280">
        <v>86.42</v>
      </c>
      <c r="AI280">
        <v>1</v>
      </c>
      <c r="AJ280">
        <v>142807</v>
      </c>
      <c r="AK280" t="s">
        <v>781</v>
      </c>
      <c r="AL280">
        <v>1113</v>
      </c>
      <c r="AM280" t="s">
        <v>800</v>
      </c>
      <c r="AN280">
        <v>6.99</v>
      </c>
      <c r="AO280" s="72">
        <v>5.66</v>
      </c>
      <c r="AP280" t="s">
        <v>3345</v>
      </c>
      <c r="AQ280" t="s">
        <v>802</v>
      </c>
      <c r="AV280" t="s">
        <v>1702</v>
      </c>
      <c r="AW280">
        <v>0</v>
      </c>
      <c r="AX280" t="s">
        <v>18348</v>
      </c>
      <c r="AY280" t="s">
        <v>18350</v>
      </c>
      <c r="AZ280" t="s">
        <v>865</v>
      </c>
      <c r="BC280" t="s">
        <v>19230</v>
      </c>
      <c r="BD280" t="s">
        <v>114</v>
      </c>
      <c r="BF280" t="s">
        <v>115</v>
      </c>
      <c r="BG280" t="s">
        <v>116</v>
      </c>
      <c r="BM280" t="s">
        <v>117</v>
      </c>
      <c r="BO280">
        <v>3433303742</v>
      </c>
      <c r="BX280" t="s">
        <v>18351</v>
      </c>
      <c r="CA280" t="s">
        <v>18352</v>
      </c>
      <c r="CB280" t="s">
        <v>18353</v>
      </c>
      <c r="CD280">
        <v>1</v>
      </c>
      <c r="CF280" t="s">
        <v>118</v>
      </c>
      <c r="CG280">
        <v>0</v>
      </c>
      <c r="CH280" t="s">
        <v>119</v>
      </c>
      <c r="CI280" t="s">
        <v>119</v>
      </c>
      <c r="CJ280" t="s">
        <v>120</v>
      </c>
      <c r="CL280" s="34" t="s">
        <v>19231</v>
      </c>
      <c r="CM280" t="s">
        <v>121</v>
      </c>
      <c r="CN280" s="34" t="s">
        <v>19231</v>
      </c>
      <c r="CP280" t="s">
        <v>1258</v>
      </c>
      <c r="CR280">
        <f t="shared" si="32"/>
        <v>24</v>
      </c>
    </row>
    <row r="281" spans="1:96" customFormat="1" hidden="1">
      <c r="A281" t="s">
        <v>111</v>
      </c>
      <c r="B281" t="s">
        <v>18337</v>
      </c>
      <c r="C281">
        <v>514699</v>
      </c>
      <c r="D281" s="1">
        <v>45589</v>
      </c>
      <c r="E281" t="s">
        <v>20410</v>
      </c>
      <c r="F281" t="s">
        <v>18338</v>
      </c>
      <c r="G281" t="s">
        <v>18339</v>
      </c>
      <c r="H281">
        <v>31139133810</v>
      </c>
      <c r="I281" t="s">
        <v>18340</v>
      </c>
      <c r="J281">
        <v>5511984146583</v>
      </c>
      <c r="K281" t="s">
        <v>2</v>
      </c>
      <c r="L281" t="s">
        <v>18341</v>
      </c>
      <c r="M281">
        <v>5189350568322</v>
      </c>
      <c r="N281" t="s">
        <v>112</v>
      </c>
      <c r="O281" t="s">
        <v>18342</v>
      </c>
      <c r="P281" t="s">
        <v>18343</v>
      </c>
      <c r="Q281">
        <v>320</v>
      </c>
      <c r="R281" t="s">
        <v>18344</v>
      </c>
      <c r="S281" t="s">
        <v>18345</v>
      </c>
      <c r="U281" t="s">
        <v>18346</v>
      </c>
      <c r="V281" t="s">
        <v>779</v>
      </c>
      <c r="W281" t="s">
        <v>780</v>
      </c>
      <c r="X281" t="s">
        <v>18347</v>
      </c>
      <c r="Y281" t="s">
        <v>787</v>
      </c>
      <c r="Z281" t="s">
        <v>1258</v>
      </c>
      <c r="AA281" t="s">
        <v>19229</v>
      </c>
      <c r="AB281" t="s">
        <v>773</v>
      </c>
      <c r="AC281" t="s">
        <v>774</v>
      </c>
      <c r="AE281" t="s">
        <v>876</v>
      </c>
      <c r="AF281" t="s">
        <v>113</v>
      </c>
      <c r="AG281">
        <v>1</v>
      </c>
      <c r="AH281">
        <v>86.42</v>
      </c>
      <c r="AI281">
        <v>1</v>
      </c>
      <c r="AJ281">
        <v>143121</v>
      </c>
      <c r="AK281" t="s">
        <v>1221</v>
      </c>
      <c r="AL281">
        <v>1622</v>
      </c>
      <c r="AM281" t="s">
        <v>2868</v>
      </c>
      <c r="AN281">
        <v>69.8</v>
      </c>
      <c r="AO281" s="72">
        <v>56.54</v>
      </c>
      <c r="AP281" t="s">
        <v>983</v>
      </c>
      <c r="AQ281" t="s">
        <v>2870</v>
      </c>
      <c r="AV281" t="s">
        <v>18354</v>
      </c>
      <c r="AW281">
        <v>0</v>
      </c>
      <c r="AX281" t="s">
        <v>18348</v>
      </c>
      <c r="AY281" t="s">
        <v>18350</v>
      </c>
      <c r="AZ281" t="s">
        <v>865</v>
      </c>
      <c r="BC281" t="s">
        <v>19230</v>
      </c>
      <c r="BD281" t="s">
        <v>114</v>
      </c>
      <c r="BF281" t="s">
        <v>115</v>
      </c>
      <c r="BG281" t="s">
        <v>116</v>
      </c>
      <c r="BM281" t="s">
        <v>117</v>
      </c>
      <c r="BO281">
        <v>3433303742</v>
      </c>
      <c r="BX281" t="s">
        <v>18351</v>
      </c>
      <c r="CA281" t="s">
        <v>18352</v>
      </c>
      <c r="CB281" t="s">
        <v>18353</v>
      </c>
      <c r="CD281">
        <v>1</v>
      </c>
      <c r="CF281" t="s">
        <v>118</v>
      </c>
      <c r="CG281">
        <v>0</v>
      </c>
      <c r="CH281" t="s">
        <v>119</v>
      </c>
      <c r="CI281" t="s">
        <v>119</v>
      </c>
      <c r="CJ281" t="s">
        <v>120</v>
      </c>
      <c r="CL281" s="34" t="s">
        <v>19231</v>
      </c>
      <c r="CM281" t="s">
        <v>121</v>
      </c>
      <c r="CN281" s="34" t="s">
        <v>19231</v>
      </c>
      <c r="CP281" t="s">
        <v>1258</v>
      </c>
      <c r="CR281">
        <f t="shared" si="32"/>
        <v>24</v>
      </c>
    </row>
    <row r="282" spans="1:96" customFormat="1" hidden="1">
      <c r="A282" t="s">
        <v>111</v>
      </c>
      <c r="B282" t="s">
        <v>18355</v>
      </c>
      <c r="C282">
        <v>514695</v>
      </c>
      <c r="D282" s="1">
        <v>45589</v>
      </c>
      <c r="E282" t="s">
        <v>20411</v>
      </c>
      <c r="F282" t="s">
        <v>8284</v>
      </c>
      <c r="G282" t="s">
        <v>13571</v>
      </c>
      <c r="H282">
        <v>77723821204</v>
      </c>
      <c r="I282" t="s">
        <v>18356</v>
      </c>
      <c r="J282">
        <v>5514988204430</v>
      </c>
      <c r="K282" t="s">
        <v>2</v>
      </c>
      <c r="L282" t="s">
        <v>11397</v>
      </c>
      <c r="M282">
        <v>5162194631883</v>
      </c>
      <c r="N282" t="s">
        <v>112</v>
      </c>
      <c r="O282" t="s">
        <v>18357</v>
      </c>
      <c r="P282" t="s">
        <v>18358</v>
      </c>
      <c r="Q282" s="37">
        <v>18172</v>
      </c>
      <c r="R282" t="s">
        <v>18359</v>
      </c>
      <c r="S282" t="s">
        <v>18360</v>
      </c>
      <c r="U282" t="s">
        <v>18361</v>
      </c>
      <c r="V282" t="s">
        <v>779</v>
      </c>
      <c r="W282" t="s">
        <v>780</v>
      </c>
      <c r="X282" t="s">
        <v>18362</v>
      </c>
      <c r="Y282" t="s">
        <v>787</v>
      </c>
      <c r="Z282" t="s">
        <v>1258</v>
      </c>
      <c r="AA282" t="s">
        <v>19232</v>
      </c>
      <c r="AB282" t="s">
        <v>773</v>
      </c>
      <c r="AC282" t="s">
        <v>774</v>
      </c>
      <c r="AF282" t="s">
        <v>125</v>
      </c>
      <c r="AG282">
        <v>1</v>
      </c>
      <c r="AH282">
        <v>202.96</v>
      </c>
      <c r="AI282">
        <v>1</v>
      </c>
      <c r="AJ282">
        <v>1006</v>
      </c>
      <c r="AK282" t="s">
        <v>788</v>
      </c>
      <c r="AL282">
        <v>1111</v>
      </c>
      <c r="AM282" t="s">
        <v>789</v>
      </c>
      <c r="AN282">
        <v>21.9</v>
      </c>
      <c r="AO282" s="72">
        <v>7.66</v>
      </c>
      <c r="AP282" t="s">
        <v>15063</v>
      </c>
      <c r="AQ282" t="s">
        <v>790</v>
      </c>
      <c r="AV282" t="s">
        <v>4066</v>
      </c>
      <c r="AW282">
        <v>0</v>
      </c>
      <c r="AX282" t="s">
        <v>18363</v>
      </c>
      <c r="AY282" t="s">
        <v>18364</v>
      </c>
      <c r="AZ282" t="s">
        <v>15119</v>
      </c>
      <c r="BC282" t="s">
        <v>19233</v>
      </c>
      <c r="BD282" t="s">
        <v>114</v>
      </c>
      <c r="BF282" t="s">
        <v>115</v>
      </c>
      <c r="BG282" t="s">
        <v>116</v>
      </c>
      <c r="BM282" t="s">
        <v>117</v>
      </c>
      <c r="BN282">
        <v>980996</v>
      </c>
      <c r="BO282">
        <v>3433100034</v>
      </c>
      <c r="BP282">
        <v>3433100034</v>
      </c>
      <c r="BQ282">
        <v>520048</v>
      </c>
      <c r="BR282">
        <v>8128</v>
      </c>
      <c r="BX282" t="s">
        <v>18365</v>
      </c>
      <c r="CA282" t="s">
        <v>18366</v>
      </c>
      <c r="CB282" t="s">
        <v>18367</v>
      </c>
      <c r="CD282">
        <v>1</v>
      </c>
      <c r="CF282" t="s">
        <v>118</v>
      </c>
      <c r="CG282">
        <v>0</v>
      </c>
      <c r="CH282" t="s">
        <v>119</v>
      </c>
      <c r="CI282" t="s">
        <v>119</v>
      </c>
      <c r="CJ282" t="s">
        <v>120</v>
      </c>
      <c r="CL282" s="34" t="s">
        <v>19234</v>
      </c>
      <c r="CM282" t="s">
        <v>121</v>
      </c>
      <c r="CN282" s="34" t="s">
        <v>19234</v>
      </c>
      <c r="CP282" t="s">
        <v>1258</v>
      </c>
      <c r="CR282">
        <f t="shared" si="32"/>
        <v>24</v>
      </c>
    </row>
    <row r="283" spans="1:96" customFormat="1" hidden="1">
      <c r="A283" t="s">
        <v>111</v>
      </c>
      <c r="B283" t="s">
        <v>18355</v>
      </c>
      <c r="C283">
        <v>514695</v>
      </c>
      <c r="D283" s="1">
        <v>45589</v>
      </c>
      <c r="E283" t="s">
        <v>20411</v>
      </c>
      <c r="F283" t="s">
        <v>8284</v>
      </c>
      <c r="G283" t="s">
        <v>13571</v>
      </c>
      <c r="H283">
        <v>77723821204</v>
      </c>
      <c r="I283" t="s">
        <v>18356</v>
      </c>
      <c r="J283">
        <v>5514988204430</v>
      </c>
      <c r="K283" t="s">
        <v>2</v>
      </c>
      <c r="L283" t="s">
        <v>11397</v>
      </c>
      <c r="M283">
        <v>5162194631883</v>
      </c>
      <c r="N283" t="s">
        <v>112</v>
      </c>
      <c r="O283" t="s">
        <v>18357</v>
      </c>
      <c r="P283" t="s">
        <v>18358</v>
      </c>
      <c r="Q283" s="37">
        <v>18172</v>
      </c>
      <c r="R283" t="s">
        <v>18359</v>
      </c>
      <c r="S283" t="s">
        <v>18360</v>
      </c>
      <c r="U283" t="s">
        <v>18361</v>
      </c>
      <c r="V283" t="s">
        <v>779</v>
      </c>
      <c r="W283" t="s">
        <v>780</v>
      </c>
      <c r="X283" t="s">
        <v>18362</v>
      </c>
      <c r="Y283" t="s">
        <v>787</v>
      </c>
      <c r="Z283" t="s">
        <v>1258</v>
      </c>
      <c r="AA283" t="s">
        <v>19232</v>
      </c>
      <c r="AB283" t="s">
        <v>773</v>
      </c>
      <c r="AC283" t="s">
        <v>774</v>
      </c>
      <c r="AF283" t="s">
        <v>125</v>
      </c>
      <c r="AG283">
        <v>1</v>
      </c>
      <c r="AH283">
        <v>202.96</v>
      </c>
      <c r="AI283">
        <v>3</v>
      </c>
      <c r="AJ283">
        <v>1111</v>
      </c>
      <c r="AK283" t="s">
        <v>788</v>
      </c>
      <c r="AL283">
        <v>1110</v>
      </c>
      <c r="AM283" t="s">
        <v>1256</v>
      </c>
      <c r="AN283">
        <v>21.9</v>
      </c>
      <c r="AO283" s="72">
        <v>7.66</v>
      </c>
      <c r="AP283" t="s">
        <v>15231</v>
      </c>
      <c r="AQ283" t="s">
        <v>1257</v>
      </c>
      <c r="AV283" t="s">
        <v>15453</v>
      </c>
      <c r="AW283">
        <v>0</v>
      </c>
      <c r="AX283" t="s">
        <v>18363</v>
      </c>
      <c r="AY283" t="s">
        <v>18364</v>
      </c>
      <c r="AZ283" t="s">
        <v>15119</v>
      </c>
      <c r="BC283" t="s">
        <v>19233</v>
      </c>
      <c r="BD283" t="s">
        <v>114</v>
      </c>
      <c r="BF283" t="s">
        <v>115</v>
      </c>
      <c r="BG283" t="s">
        <v>116</v>
      </c>
      <c r="BM283" t="s">
        <v>117</v>
      </c>
      <c r="BN283">
        <v>980996</v>
      </c>
      <c r="BO283">
        <v>3433100034</v>
      </c>
      <c r="BP283">
        <v>3433100034</v>
      </c>
      <c r="BQ283">
        <v>520048</v>
      </c>
      <c r="BR283">
        <v>8128</v>
      </c>
      <c r="BX283" t="s">
        <v>18365</v>
      </c>
      <c r="CA283" t="s">
        <v>18366</v>
      </c>
      <c r="CB283" t="s">
        <v>18367</v>
      </c>
      <c r="CD283">
        <v>1</v>
      </c>
      <c r="CF283" t="s">
        <v>118</v>
      </c>
      <c r="CG283">
        <v>0</v>
      </c>
      <c r="CH283" t="s">
        <v>119</v>
      </c>
      <c r="CI283" t="s">
        <v>119</v>
      </c>
      <c r="CJ283" t="s">
        <v>120</v>
      </c>
      <c r="CL283" s="34" t="s">
        <v>19234</v>
      </c>
      <c r="CM283" t="s">
        <v>121</v>
      </c>
      <c r="CN283" s="34" t="s">
        <v>19234</v>
      </c>
      <c r="CP283" t="s">
        <v>1258</v>
      </c>
      <c r="CR283">
        <f t="shared" si="32"/>
        <v>24</v>
      </c>
    </row>
    <row r="284" spans="1:96" customFormat="1" hidden="1">
      <c r="A284" t="s">
        <v>111</v>
      </c>
      <c r="B284" t="s">
        <v>18355</v>
      </c>
      <c r="C284">
        <v>514695</v>
      </c>
      <c r="D284" s="1">
        <v>45589</v>
      </c>
      <c r="E284" t="s">
        <v>20411</v>
      </c>
      <c r="F284" t="s">
        <v>8284</v>
      </c>
      <c r="G284" t="s">
        <v>13571</v>
      </c>
      <c r="H284">
        <v>77723821204</v>
      </c>
      <c r="I284" t="s">
        <v>18356</v>
      </c>
      <c r="J284">
        <v>5514988204430</v>
      </c>
      <c r="K284" t="s">
        <v>2</v>
      </c>
      <c r="L284" t="s">
        <v>11397</v>
      </c>
      <c r="M284">
        <v>5162194631883</v>
      </c>
      <c r="N284" t="s">
        <v>112</v>
      </c>
      <c r="O284" t="s">
        <v>18357</v>
      </c>
      <c r="P284" t="s">
        <v>18358</v>
      </c>
      <c r="Q284" s="37">
        <v>18172</v>
      </c>
      <c r="R284" t="s">
        <v>18359</v>
      </c>
      <c r="S284" t="s">
        <v>18360</v>
      </c>
      <c r="U284" t="s">
        <v>18361</v>
      </c>
      <c r="V284" t="s">
        <v>779</v>
      </c>
      <c r="W284" t="s">
        <v>780</v>
      </c>
      <c r="X284" t="s">
        <v>18362</v>
      </c>
      <c r="Y284" t="s">
        <v>787</v>
      </c>
      <c r="Z284" t="s">
        <v>1258</v>
      </c>
      <c r="AA284" t="s">
        <v>19232</v>
      </c>
      <c r="AB284" t="s">
        <v>773</v>
      </c>
      <c r="AC284" t="s">
        <v>774</v>
      </c>
      <c r="AF284" t="s">
        <v>125</v>
      </c>
      <c r="AG284">
        <v>1</v>
      </c>
      <c r="AH284">
        <v>202.96</v>
      </c>
      <c r="AI284">
        <v>1</v>
      </c>
      <c r="AJ284">
        <v>61010</v>
      </c>
      <c r="AK284" t="s">
        <v>1598</v>
      </c>
      <c r="AL284">
        <v>61010</v>
      </c>
      <c r="AM284" t="s">
        <v>1599</v>
      </c>
      <c r="AN284">
        <v>99.9</v>
      </c>
      <c r="AO284" s="72">
        <v>34.96</v>
      </c>
      <c r="AP284" t="s">
        <v>15116</v>
      </c>
      <c r="AQ284" t="s">
        <v>1602</v>
      </c>
      <c r="AV284" t="s">
        <v>18368</v>
      </c>
      <c r="AW284">
        <v>0</v>
      </c>
      <c r="AX284" t="s">
        <v>18363</v>
      </c>
      <c r="AY284" t="s">
        <v>18364</v>
      </c>
      <c r="AZ284" t="s">
        <v>15119</v>
      </c>
      <c r="BC284" t="s">
        <v>19233</v>
      </c>
      <c r="BD284" t="s">
        <v>114</v>
      </c>
      <c r="BF284" t="s">
        <v>115</v>
      </c>
      <c r="BG284" t="s">
        <v>116</v>
      </c>
      <c r="BM284" t="s">
        <v>117</v>
      </c>
      <c r="BN284">
        <v>980996</v>
      </c>
      <c r="BO284">
        <v>3433100034</v>
      </c>
      <c r="BP284">
        <v>3433100034</v>
      </c>
      <c r="BQ284">
        <v>520048</v>
      </c>
      <c r="BR284">
        <v>8128</v>
      </c>
      <c r="BX284" t="s">
        <v>18365</v>
      </c>
      <c r="CA284" t="s">
        <v>18366</v>
      </c>
      <c r="CB284" t="s">
        <v>18367</v>
      </c>
      <c r="CD284">
        <v>1</v>
      </c>
      <c r="CF284" t="s">
        <v>118</v>
      </c>
      <c r="CG284">
        <v>0</v>
      </c>
      <c r="CH284" t="s">
        <v>119</v>
      </c>
      <c r="CI284" t="s">
        <v>119</v>
      </c>
      <c r="CJ284" t="s">
        <v>120</v>
      </c>
      <c r="CL284" s="34" t="s">
        <v>19234</v>
      </c>
      <c r="CM284" t="s">
        <v>121</v>
      </c>
      <c r="CN284" s="34" t="s">
        <v>19234</v>
      </c>
      <c r="CP284" t="s">
        <v>1258</v>
      </c>
      <c r="CR284">
        <f t="shared" si="32"/>
        <v>24</v>
      </c>
    </row>
    <row r="285" spans="1:96" customFormat="1" hidden="1">
      <c r="A285" t="s">
        <v>111</v>
      </c>
      <c r="B285" t="s">
        <v>18355</v>
      </c>
      <c r="C285">
        <v>514695</v>
      </c>
      <c r="D285" s="1">
        <v>45589</v>
      </c>
      <c r="E285" t="s">
        <v>20411</v>
      </c>
      <c r="F285" t="s">
        <v>8284</v>
      </c>
      <c r="G285" t="s">
        <v>13571</v>
      </c>
      <c r="H285">
        <v>77723821204</v>
      </c>
      <c r="I285" t="s">
        <v>18356</v>
      </c>
      <c r="J285">
        <v>5514988204430</v>
      </c>
      <c r="K285" t="s">
        <v>2</v>
      </c>
      <c r="L285" t="s">
        <v>11397</v>
      </c>
      <c r="M285">
        <v>5162194631883</v>
      </c>
      <c r="N285" t="s">
        <v>112</v>
      </c>
      <c r="O285" t="s">
        <v>18357</v>
      </c>
      <c r="P285" t="s">
        <v>18358</v>
      </c>
      <c r="Q285" s="37">
        <v>18172</v>
      </c>
      <c r="R285" t="s">
        <v>18359</v>
      </c>
      <c r="S285" t="s">
        <v>18360</v>
      </c>
      <c r="U285" t="s">
        <v>18361</v>
      </c>
      <c r="V285" t="s">
        <v>779</v>
      </c>
      <c r="W285" t="s">
        <v>780</v>
      </c>
      <c r="X285" t="s">
        <v>18362</v>
      </c>
      <c r="Y285" t="s">
        <v>787</v>
      </c>
      <c r="Z285" t="s">
        <v>1258</v>
      </c>
      <c r="AA285" t="s">
        <v>19232</v>
      </c>
      <c r="AB285" t="s">
        <v>773</v>
      </c>
      <c r="AC285" t="s">
        <v>774</v>
      </c>
      <c r="AF285" t="s">
        <v>125</v>
      </c>
      <c r="AG285">
        <v>1</v>
      </c>
      <c r="AH285">
        <v>202.96</v>
      </c>
      <c r="AI285">
        <v>1</v>
      </c>
      <c r="AJ285">
        <v>1403</v>
      </c>
      <c r="AK285" t="s">
        <v>775</v>
      </c>
      <c r="AL285">
        <v>1403</v>
      </c>
      <c r="AM285" t="s">
        <v>824</v>
      </c>
      <c r="AN285">
        <v>29.9</v>
      </c>
      <c r="AO285" s="72">
        <v>29.9</v>
      </c>
      <c r="AP285" t="s">
        <v>820</v>
      </c>
      <c r="AQ285" t="s">
        <v>822</v>
      </c>
      <c r="AV285" t="s">
        <v>4066</v>
      </c>
      <c r="AW285">
        <v>0</v>
      </c>
      <c r="AX285" t="s">
        <v>18363</v>
      </c>
      <c r="AY285" t="s">
        <v>18364</v>
      </c>
      <c r="AZ285" t="s">
        <v>15119</v>
      </c>
      <c r="BC285" t="s">
        <v>19233</v>
      </c>
      <c r="BD285" t="s">
        <v>114</v>
      </c>
      <c r="BF285" t="s">
        <v>115</v>
      </c>
      <c r="BG285" t="s">
        <v>116</v>
      </c>
      <c r="BM285" t="s">
        <v>117</v>
      </c>
      <c r="BN285">
        <v>980996</v>
      </c>
      <c r="BO285">
        <v>3433100034</v>
      </c>
      <c r="BP285">
        <v>3433100034</v>
      </c>
      <c r="BQ285">
        <v>520048</v>
      </c>
      <c r="BR285">
        <v>8128</v>
      </c>
      <c r="BX285" t="s">
        <v>18365</v>
      </c>
      <c r="CA285" t="s">
        <v>18366</v>
      </c>
      <c r="CB285" t="s">
        <v>18367</v>
      </c>
      <c r="CD285">
        <v>1</v>
      </c>
      <c r="CF285" t="s">
        <v>118</v>
      </c>
      <c r="CG285">
        <v>0</v>
      </c>
      <c r="CH285" t="s">
        <v>119</v>
      </c>
      <c r="CI285" t="s">
        <v>119</v>
      </c>
      <c r="CJ285" t="s">
        <v>120</v>
      </c>
      <c r="CL285" s="34" t="s">
        <v>19234</v>
      </c>
      <c r="CM285" t="s">
        <v>121</v>
      </c>
      <c r="CN285" s="34" t="s">
        <v>19234</v>
      </c>
      <c r="CP285" t="s">
        <v>1258</v>
      </c>
      <c r="CR285">
        <f t="shared" si="32"/>
        <v>24</v>
      </c>
    </row>
    <row r="286" spans="1:96" customFormat="1" hidden="1">
      <c r="A286" t="s">
        <v>111</v>
      </c>
      <c r="B286" t="s">
        <v>18355</v>
      </c>
      <c r="C286">
        <v>514695</v>
      </c>
      <c r="D286" s="1">
        <v>45589</v>
      </c>
      <c r="E286" t="s">
        <v>20411</v>
      </c>
      <c r="F286" t="s">
        <v>8284</v>
      </c>
      <c r="G286" t="s">
        <v>13571</v>
      </c>
      <c r="H286">
        <v>77723821204</v>
      </c>
      <c r="I286" t="s">
        <v>18356</v>
      </c>
      <c r="J286">
        <v>5514988204430</v>
      </c>
      <c r="K286" t="s">
        <v>2</v>
      </c>
      <c r="L286" t="s">
        <v>11397</v>
      </c>
      <c r="M286">
        <v>5162194631883</v>
      </c>
      <c r="N286" t="s">
        <v>112</v>
      </c>
      <c r="O286" t="s">
        <v>18357</v>
      </c>
      <c r="P286" t="s">
        <v>18358</v>
      </c>
      <c r="Q286" s="37">
        <v>18172</v>
      </c>
      <c r="R286" t="s">
        <v>18359</v>
      </c>
      <c r="S286" t="s">
        <v>18360</v>
      </c>
      <c r="U286" t="s">
        <v>18361</v>
      </c>
      <c r="V286" t="s">
        <v>779</v>
      </c>
      <c r="W286" t="s">
        <v>780</v>
      </c>
      <c r="X286" t="s">
        <v>18362</v>
      </c>
      <c r="Y286" t="s">
        <v>787</v>
      </c>
      <c r="Z286" t="s">
        <v>1258</v>
      </c>
      <c r="AA286" t="s">
        <v>19232</v>
      </c>
      <c r="AB286" t="s">
        <v>773</v>
      </c>
      <c r="AC286" t="s">
        <v>774</v>
      </c>
      <c r="AF286" t="s">
        <v>125</v>
      </c>
      <c r="AG286">
        <v>1</v>
      </c>
      <c r="AH286">
        <v>202.96</v>
      </c>
      <c r="AI286">
        <v>1</v>
      </c>
      <c r="AJ286">
        <v>3104</v>
      </c>
      <c r="AK286" t="s">
        <v>776</v>
      </c>
      <c r="AL286">
        <v>3104</v>
      </c>
      <c r="AM286" t="s">
        <v>1869</v>
      </c>
      <c r="AN286">
        <v>69.900000000000006</v>
      </c>
      <c r="AO286" s="72">
        <v>69.900000000000006</v>
      </c>
      <c r="AP286" t="s">
        <v>805</v>
      </c>
      <c r="AQ286" t="s">
        <v>1870</v>
      </c>
      <c r="AV286" t="s">
        <v>4066</v>
      </c>
      <c r="AW286">
        <v>0</v>
      </c>
      <c r="AX286" t="s">
        <v>18363</v>
      </c>
      <c r="AY286" t="s">
        <v>18364</v>
      </c>
      <c r="AZ286" t="s">
        <v>15119</v>
      </c>
      <c r="BC286" t="s">
        <v>19233</v>
      </c>
      <c r="BD286" t="s">
        <v>114</v>
      </c>
      <c r="BF286" t="s">
        <v>115</v>
      </c>
      <c r="BG286" t="s">
        <v>116</v>
      </c>
      <c r="BM286" t="s">
        <v>117</v>
      </c>
      <c r="BN286">
        <v>980996</v>
      </c>
      <c r="BO286">
        <v>3433100034</v>
      </c>
      <c r="BP286">
        <v>3433100034</v>
      </c>
      <c r="BQ286">
        <v>520048</v>
      </c>
      <c r="BR286">
        <v>8128</v>
      </c>
      <c r="BX286" t="s">
        <v>18365</v>
      </c>
      <c r="CA286" t="s">
        <v>18366</v>
      </c>
      <c r="CB286" t="s">
        <v>18367</v>
      </c>
      <c r="CD286">
        <v>1</v>
      </c>
      <c r="CF286" t="s">
        <v>118</v>
      </c>
      <c r="CG286">
        <v>0</v>
      </c>
      <c r="CH286" t="s">
        <v>119</v>
      </c>
      <c r="CI286" t="s">
        <v>119</v>
      </c>
      <c r="CJ286" t="s">
        <v>120</v>
      </c>
      <c r="CL286" s="34" t="s">
        <v>19234</v>
      </c>
      <c r="CM286" t="s">
        <v>121</v>
      </c>
      <c r="CN286" s="34" t="s">
        <v>19234</v>
      </c>
      <c r="CP286" t="s">
        <v>1258</v>
      </c>
      <c r="CR286">
        <f t="shared" si="32"/>
        <v>24</v>
      </c>
    </row>
    <row r="287" spans="1:96" customFormat="1" hidden="1">
      <c r="A287" t="s">
        <v>111</v>
      </c>
      <c r="B287" t="s">
        <v>18355</v>
      </c>
      <c r="C287">
        <v>514695</v>
      </c>
      <c r="D287" s="1">
        <v>45589</v>
      </c>
      <c r="E287" t="s">
        <v>20411</v>
      </c>
      <c r="F287" t="s">
        <v>8284</v>
      </c>
      <c r="G287" t="s">
        <v>13571</v>
      </c>
      <c r="H287">
        <v>77723821204</v>
      </c>
      <c r="I287" t="s">
        <v>18356</v>
      </c>
      <c r="J287">
        <v>5514988204430</v>
      </c>
      <c r="K287" t="s">
        <v>2</v>
      </c>
      <c r="L287" t="s">
        <v>11397</v>
      </c>
      <c r="M287">
        <v>5162194631883</v>
      </c>
      <c r="N287" t="s">
        <v>112</v>
      </c>
      <c r="O287" t="s">
        <v>18357</v>
      </c>
      <c r="P287" t="s">
        <v>18358</v>
      </c>
      <c r="Q287" s="37">
        <v>18172</v>
      </c>
      <c r="R287" t="s">
        <v>18359</v>
      </c>
      <c r="S287" t="s">
        <v>18360</v>
      </c>
      <c r="U287" t="s">
        <v>18361</v>
      </c>
      <c r="V287" t="s">
        <v>779</v>
      </c>
      <c r="W287" t="s">
        <v>780</v>
      </c>
      <c r="X287" t="s">
        <v>18362</v>
      </c>
      <c r="Y287" t="s">
        <v>787</v>
      </c>
      <c r="Z287" t="s">
        <v>1258</v>
      </c>
      <c r="AA287" t="s">
        <v>19232</v>
      </c>
      <c r="AB287" t="s">
        <v>773</v>
      </c>
      <c r="AC287" t="s">
        <v>774</v>
      </c>
      <c r="AF287" t="s">
        <v>125</v>
      </c>
      <c r="AG287">
        <v>1</v>
      </c>
      <c r="AH287">
        <v>202.96</v>
      </c>
      <c r="AI287">
        <v>1</v>
      </c>
      <c r="AJ287">
        <v>1603</v>
      </c>
      <c r="AK287" t="s">
        <v>775</v>
      </c>
      <c r="AL287">
        <v>1603</v>
      </c>
      <c r="AM287" t="s">
        <v>825</v>
      </c>
      <c r="AN287">
        <v>29.9</v>
      </c>
      <c r="AO287" s="72">
        <v>29.9</v>
      </c>
      <c r="AP287" t="s">
        <v>820</v>
      </c>
      <c r="AQ287" t="s">
        <v>823</v>
      </c>
      <c r="AV287" t="s">
        <v>4066</v>
      </c>
      <c r="AW287">
        <v>0</v>
      </c>
      <c r="AX287" t="s">
        <v>18363</v>
      </c>
      <c r="AY287" t="s">
        <v>18364</v>
      </c>
      <c r="AZ287" t="s">
        <v>15119</v>
      </c>
      <c r="BC287" t="s">
        <v>19233</v>
      </c>
      <c r="BD287" t="s">
        <v>114</v>
      </c>
      <c r="BF287" t="s">
        <v>115</v>
      </c>
      <c r="BG287" t="s">
        <v>116</v>
      </c>
      <c r="BM287" t="s">
        <v>117</v>
      </c>
      <c r="BN287">
        <v>980996</v>
      </c>
      <c r="BO287">
        <v>3433100034</v>
      </c>
      <c r="BP287">
        <v>3433100034</v>
      </c>
      <c r="BQ287">
        <v>520048</v>
      </c>
      <c r="BR287">
        <v>8128</v>
      </c>
      <c r="BX287" t="s">
        <v>18365</v>
      </c>
      <c r="CA287" t="s">
        <v>18366</v>
      </c>
      <c r="CB287" t="s">
        <v>18367</v>
      </c>
      <c r="CD287">
        <v>1</v>
      </c>
      <c r="CF287" t="s">
        <v>118</v>
      </c>
      <c r="CG287">
        <v>0</v>
      </c>
      <c r="CH287" t="s">
        <v>119</v>
      </c>
      <c r="CI287" t="s">
        <v>119</v>
      </c>
      <c r="CJ287" t="s">
        <v>120</v>
      </c>
      <c r="CL287" s="34" t="s">
        <v>19234</v>
      </c>
      <c r="CM287" t="s">
        <v>121</v>
      </c>
      <c r="CN287" s="34" t="s">
        <v>19234</v>
      </c>
      <c r="CP287" t="s">
        <v>1258</v>
      </c>
      <c r="CR287">
        <f t="shared" si="32"/>
        <v>24</v>
      </c>
    </row>
    <row r="288" spans="1:96" customFormat="1" hidden="1">
      <c r="A288" t="s">
        <v>111</v>
      </c>
      <c r="B288" t="s">
        <v>18355</v>
      </c>
      <c r="C288">
        <v>514695</v>
      </c>
      <c r="D288" s="1">
        <v>45589</v>
      </c>
      <c r="E288" t="s">
        <v>20411</v>
      </c>
      <c r="F288" t="s">
        <v>8284</v>
      </c>
      <c r="G288" t="s">
        <v>13571</v>
      </c>
      <c r="H288">
        <v>77723821204</v>
      </c>
      <c r="I288" t="s">
        <v>18356</v>
      </c>
      <c r="J288">
        <v>5514988204430</v>
      </c>
      <c r="K288" t="s">
        <v>2</v>
      </c>
      <c r="L288" t="s">
        <v>11397</v>
      </c>
      <c r="M288">
        <v>5162194631883</v>
      </c>
      <c r="N288" t="s">
        <v>112</v>
      </c>
      <c r="O288" t="s">
        <v>18357</v>
      </c>
      <c r="P288" t="s">
        <v>18358</v>
      </c>
      <c r="Q288" s="37">
        <v>18172</v>
      </c>
      <c r="R288" t="s">
        <v>18359</v>
      </c>
      <c r="S288" t="s">
        <v>18360</v>
      </c>
      <c r="U288" t="s">
        <v>18361</v>
      </c>
      <c r="V288" t="s">
        <v>779</v>
      </c>
      <c r="W288" t="s">
        <v>780</v>
      </c>
      <c r="X288" t="s">
        <v>18362</v>
      </c>
      <c r="Y288" t="s">
        <v>787</v>
      </c>
      <c r="Z288" t="s">
        <v>1258</v>
      </c>
      <c r="AA288" t="s">
        <v>19232</v>
      </c>
      <c r="AB288" t="s">
        <v>773</v>
      </c>
      <c r="AC288" t="s">
        <v>774</v>
      </c>
      <c r="AF288" t="s">
        <v>125</v>
      </c>
      <c r="AG288">
        <v>1</v>
      </c>
      <c r="AH288">
        <v>202.96</v>
      </c>
      <c r="AI288">
        <v>1</v>
      </c>
      <c r="AJ288">
        <v>1110</v>
      </c>
      <c r="AK288" t="s">
        <v>788</v>
      </c>
      <c r="AL288">
        <v>1112</v>
      </c>
      <c r="AM288" t="s">
        <v>1252</v>
      </c>
      <c r="AN288">
        <v>21.9</v>
      </c>
      <c r="AO288" s="72">
        <v>7.66</v>
      </c>
      <c r="AP288" t="s">
        <v>15063</v>
      </c>
      <c r="AQ288" t="s">
        <v>1254</v>
      </c>
      <c r="AV288" t="s">
        <v>4066</v>
      </c>
      <c r="AW288">
        <v>0</v>
      </c>
      <c r="AX288" t="s">
        <v>18363</v>
      </c>
      <c r="AY288" t="s">
        <v>18364</v>
      </c>
      <c r="AZ288" t="s">
        <v>15119</v>
      </c>
      <c r="BC288" t="s">
        <v>19233</v>
      </c>
      <c r="BD288" t="s">
        <v>114</v>
      </c>
      <c r="BF288" t="s">
        <v>115</v>
      </c>
      <c r="BG288" t="s">
        <v>116</v>
      </c>
      <c r="BM288" t="s">
        <v>117</v>
      </c>
      <c r="BN288">
        <v>980996</v>
      </c>
      <c r="BO288">
        <v>3433100034</v>
      </c>
      <c r="BP288">
        <v>3433100034</v>
      </c>
      <c r="BQ288">
        <v>520048</v>
      </c>
      <c r="BR288">
        <v>8128</v>
      </c>
      <c r="BX288" t="s">
        <v>18365</v>
      </c>
      <c r="CA288" t="s">
        <v>18366</v>
      </c>
      <c r="CB288" t="s">
        <v>18367</v>
      </c>
      <c r="CD288">
        <v>1</v>
      </c>
      <c r="CF288" t="s">
        <v>118</v>
      </c>
      <c r="CG288">
        <v>0</v>
      </c>
      <c r="CH288" t="s">
        <v>119</v>
      </c>
      <c r="CI288" t="s">
        <v>119</v>
      </c>
      <c r="CJ288" t="s">
        <v>120</v>
      </c>
      <c r="CL288" s="34" t="s">
        <v>19234</v>
      </c>
      <c r="CM288" t="s">
        <v>121</v>
      </c>
      <c r="CN288" s="34" t="s">
        <v>19234</v>
      </c>
      <c r="CP288" t="s">
        <v>1258</v>
      </c>
      <c r="CR288">
        <f t="shared" si="32"/>
        <v>24</v>
      </c>
    </row>
    <row r="289" spans="1:96" customFormat="1" hidden="1">
      <c r="A289" t="s">
        <v>111</v>
      </c>
      <c r="B289" t="s">
        <v>18369</v>
      </c>
      <c r="C289">
        <v>514693</v>
      </c>
      <c r="D289" s="1">
        <v>45589</v>
      </c>
      <c r="E289" t="s">
        <v>20412</v>
      </c>
      <c r="F289" t="s">
        <v>18370</v>
      </c>
      <c r="G289" t="s">
        <v>18371</v>
      </c>
      <c r="H289" s="34" t="s">
        <v>18372</v>
      </c>
      <c r="I289" t="s">
        <v>18373</v>
      </c>
      <c r="J289">
        <v>5541991756587</v>
      </c>
      <c r="K289" t="s">
        <v>10</v>
      </c>
      <c r="L289" t="s">
        <v>3021</v>
      </c>
      <c r="M289">
        <v>5189333966952</v>
      </c>
      <c r="N289" t="s">
        <v>112</v>
      </c>
      <c r="O289" t="s">
        <v>18374</v>
      </c>
      <c r="P289" t="s">
        <v>18375</v>
      </c>
      <c r="Q289">
        <v>391</v>
      </c>
      <c r="R289" t="s">
        <v>18376</v>
      </c>
      <c r="S289" t="s">
        <v>18377</v>
      </c>
      <c r="U289" t="s">
        <v>18378</v>
      </c>
      <c r="V289" t="s">
        <v>122</v>
      </c>
      <c r="W289" t="s">
        <v>772</v>
      </c>
      <c r="X289" t="s">
        <v>18379</v>
      </c>
      <c r="Y289" t="s">
        <v>129</v>
      </c>
      <c r="Z289" t="s">
        <v>1258</v>
      </c>
      <c r="AA289" t="s">
        <v>18928</v>
      </c>
      <c r="AB289" t="s">
        <v>844</v>
      </c>
      <c r="AC289" t="s">
        <v>791</v>
      </c>
      <c r="AD289" t="s">
        <v>883</v>
      </c>
      <c r="AF289" t="s">
        <v>113</v>
      </c>
      <c r="AG289">
        <v>1</v>
      </c>
      <c r="AH289">
        <v>105.56</v>
      </c>
      <c r="AI289">
        <v>1</v>
      </c>
      <c r="AJ289">
        <v>1006</v>
      </c>
      <c r="AK289" t="s">
        <v>788</v>
      </c>
      <c r="AL289">
        <v>1111</v>
      </c>
      <c r="AM289" t="s">
        <v>789</v>
      </c>
      <c r="AN289">
        <v>21.9</v>
      </c>
      <c r="AO289" s="72">
        <v>6.89</v>
      </c>
      <c r="AP289" t="s">
        <v>3919</v>
      </c>
      <c r="AQ289" t="s">
        <v>790</v>
      </c>
      <c r="AV289" t="s">
        <v>2285</v>
      </c>
      <c r="AW289">
        <v>0</v>
      </c>
      <c r="AX289" t="s">
        <v>18380</v>
      </c>
      <c r="AY289" t="s">
        <v>18381</v>
      </c>
      <c r="AZ289" t="s">
        <v>15817</v>
      </c>
      <c r="BC289" s="34" t="s">
        <v>18929</v>
      </c>
      <c r="BD289" t="s">
        <v>114</v>
      </c>
      <c r="BF289" t="s">
        <v>115</v>
      </c>
      <c r="BG289" t="s">
        <v>116</v>
      </c>
      <c r="BM289" t="s">
        <v>117</v>
      </c>
      <c r="BO289">
        <v>3432863036</v>
      </c>
      <c r="BX289" t="s">
        <v>18382</v>
      </c>
      <c r="CA289" t="s">
        <v>18383</v>
      </c>
      <c r="CB289" t="s">
        <v>18384</v>
      </c>
      <c r="CD289">
        <v>1</v>
      </c>
      <c r="CF289" t="s">
        <v>118</v>
      </c>
      <c r="CG289">
        <v>0</v>
      </c>
      <c r="CH289" t="s">
        <v>119</v>
      </c>
      <c r="CI289" t="s">
        <v>119</v>
      </c>
      <c r="CJ289" t="s">
        <v>120</v>
      </c>
      <c r="CL289" s="34" t="s">
        <v>18930</v>
      </c>
      <c r="CM289" t="s">
        <v>121</v>
      </c>
      <c r="CN289" s="34" t="s">
        <v>18930</v>
      </c>
      <c r="CP289" t="s">
        <v>1258</v>
      </c>
      <c r="CR289">
        <f t="shared" si="32"/>
        <v>24</v>
      </c>
    </row>
    <row r="290" spans="1:96" customFormat="1" hidden="1">
      <c r="A290" t="s">
        <v>111</v>
      </c>
      <c r="B290" t="s">
        <v>18369</v>
      </c>
      <c r="C290">
        <v>514693</v>
      </c>
      <c r="D290" s="1">
        <v>45589</v>
      </c>
      <c r="E290" t="s">
        <v>20412</v>
      </c>
      <c r="F290" t="s">
        <v>18370</v>
      </c>
      <c r="G290" t="s">
        <v>18371</v>
      </c>
      <c r="H290" s="34" t="s">
        <v>18372</v>
      </c>
      <c r="I290" t="s">
        <v>18373</v>
      </c>
      <c r="J290">
        <v>5541991756587</v>
      </c>
      <c r="K290" t="s">
        <v>10</v>
      </c>
      <c r="L290" t="s">
        <v>3021</v>
      </c>
      <c r="M290">
        <v>5189333966952</v>
      </c>
      <c r="N290" t="s">
        <v>112</v>
      </c>
      <c r="O290" t="s">
        <v>18374</v>
      </c>
      <c r="P290" t="s">
        <v>18375</v>
      </c>
      <c r="Q290">
        <v>391</v>
      </c>
      <c r="R290" t="s">
        <v>18376</v>
      </c>
      <c r="S290" t="s">
        <v>18377</v>
      </c>
      <c r="U290" t="s">
        <v>18378</v>
      </c>
      <c r="V290" t="s">
        <v>122</v>
      </c>
      <c r="W290" t="s">
        <v>772</v>
      </c>
      <c r="X290" t="s">
        <v>18379</v>
      </c>
      <c r="Y290" t="s">
        <v>129</v>
      </c>
      <c r="Z290" t="s">
        <v>1258</v>
      </c>
      <c r="AA290" t="s">
        <v>18928</v>
      </c>
      <c r="AB290" t="s">
        <v>844</v>
      </c>
      <c r="AC290" t="s">
        <v>791</v>
      </c>
      <c r="AD290" t="s">
        <v>883</v>
      </c>
      <c r="AF290" t="s">
        <v>113</v>
      </c>
      <c r="AG290">
        <v>1</v>
      </c>
      <c r="AH290">
        <v>105.56</v>
      </c>
      <c r="AI290">
        <v>1</v>
      </c>
      <c r="AJ290">
        <v>142817</v>
      </c>
      <c r="AK290" t="s">
        <v>1598</v>
      </c>
      <c r="AL290">
        <v>61040</v>
      </c>
      <c r="AM290" t="s">
        <v>1608</v>
      </c>
      <c r="AN290">
        <v>99.9</v>
      </c>
      <c r="AO290" s="72">
        <v>31.46</v>
      </c>
      <c r="AP290" t="s">
        <v>15141</v>
      </c>
      <c r="AQ290" t="s">
        <v>1609</v>
      </c>
      <c r="AV290" t="s">
        <v>17634</v>
      </c>
      <c r="AW290">
        <v>0</v>
      </c>
      <c r="AX290" t="s">
        <v>18380</v>
      </c>
      <c r="AY290" t="s">
        <v>18381</v>
      </c>
      <c r="AZ290" t="s">
        <v>15817</v>
      </c>
      <c r="BC290" s="34" t="s">
        <v>18929</v>
      </c>
      <c r="BD290" t="s">
        <v>114</v>
      </c>
      <c r="BF290" t="s">
        <v>115</v>
      </c>
      <c r="BG290" t="s">
        <v>116</v>
      </c>
      <c r="BM290" t="s">
        <v>117</v>
      </c>
      <c r="BO290">
        <v>3432863036</v>
      </c>
      <c r="BX290" t="s">
        <v>18382</v>
      </c>
      <c r="CA290" t="s">
        <v>18383</v>
      </c>
      <c r="CB290" t="s">
        <v>18384</v>
      </c>
      <c r="CD290">
        <v>1</v>
      </c>
      <c r="CF290" t="s">
        <v>118</v>
      </c>
      <c r="CG290">
        <v>0</v>
      </c>
      <c r="CH290" t="s">
        <v>119</v>
      </c>
      <c r="CI290" t="s">
        <v>119</v>
      </c>
      <c r="CJ290" t="s">
        <v>120</v>
      </c>
      <c r="CL290" s="34" t="s">
        <v>18930</v>
      </c>
      <c r="CM290" t="s">
        <v>121</v>
      </c>
      <c r="CN290" s="34" t="s">
        <v>18930</v>
      </c>
      <c r="CP290" t="s">
        <v>1258</v>
      </c>
      <c r="CR290">
        <f t="shared" si="32"/>
        <v>24</v>
      </c>
    </row>
    <row r="291" spans="1:96" customFormat="1" hidden="1">
      <c r="A291" t="s">
        <v>111</v>
      </c>
      <c r="B291" t="s">
        <v>18369</v>
      </c>
      <c r="C291">
        <v>514693</v>
      </c>
      <c r="D291" s="1">
        <v>45589</v>
      </c>
      <c r="E291" t="s">
        <v>20412</v>
      </c>
      <c r="F291" t="s">
        <v>18370</v>
      </c>
      <c r="G291" t="s">
        <v>18371</v>
      </c>
      <c r="H291" s="34" t="s">
        <v>18372</v>
      </c>
      <c r="I291" t="s">
        <v>18373</v>
      </c>
      <c r="J291">
        <v>5541991756587</v>
      </c>
      <c r="K291" t="s">
        <v>10</v>
      </c>
      <c r="L291" t="s">
        <v>3021</v>
      </c>
      <c r="M291">
        <v>5189333966952</v>
      </c>
      <c r="N291" t="s">
        <v>112</v>
      </c>
      <c r="O291" t="s">
        <v>18374</v>
      </c>
      <c r="P291" t="s">
        <v>18375</v>
      </c>
      <c r="Q291">
        <v>391</v>
      </c>
      <c r="R291" t="s">
        <v>18376</v>
      </c>
      <c r="S291" t="s">
        <v>18377</v>
      </c>
      <c r="U291" t="s">
        <v>18378</v>
      </c>
      <c r="V291" t="s">
        <v>122</v>
      </c>
      <c r="W291" t="s">
        <v>772</v>
      </c>
      <c r="X291" t="s">
        <v>18379</v>
      </c>
      <c r="Y291" t="s">
        <v>129</v>
      </c>
      <c r="Z291" t="s">
        <v>1258</v>
      </c>
      <c r="AA291" t="s">
        <v>18928</v>
      </c>
      <c r="AB291" t="s">
        <v>844</v>
      </c>
      <c r="AC291" t="s">
        <v>791</v>
      </c>
      <c r="AD291" t="s">
        <v>883</v>
      </c>
      <c r="AF291" t="s">
        <v>113</v>
      </c>
      <c r="AG291">
        <v>1</v>
      </c>
      <c r="AH291">
        <v>105.56</v>
      </c>
      <c r="AI291">
        <v>2</v>
      </c>
      <c r="AJ291">
        <v>1111</v>
      </c>
      <c r="AK291" t="s">
        <v>788</v>
      </c>
      <c r="AL291">
        <v>1110</v>
      </c>
      <c r="AM291" t="s">
        <v>1256</v>
      </c>
      <c r="AN291">
        <v>21.9</v>
      </c>
      <c r="AO291" s="72">
        <v>6.89</v>
      </c>
      <c r="AP291" t="s">
        <v>15881</v>
      </c>
      <c r="AQ291" t="s">
        <v>1257</v>
      </c>
      <c r="AV291" t="s">
        <v>4388</v>
      </c>
      <c r="AW291">
        <v>0</v>
      </c>
      <c r="AX291" t="s">
        <v>18380</v>
      </c>
      <c r="AY291" t="s">
        <v>18381</v>
      </c>
      <c r="AZ291" t="s">
        <v>15817</v>
      </c>
      <c r="BC291" s="34" t="s">
        <v>18929</v>
      </c>
      <c r="BD291" t="s">
        <v>114</v>
      </c>
      <c r="BF291" t="s">
        <v>115</v>
      </c>
      <c r="BG291" t="s">
        <v>116</v>
      </c>
      <c r="BM291" t="s">
        <v>117</v>
      </c>
      <c r="BO291">
        <v>3432863036</v>
      </c>
      <c r="BX291" t="s">
        <v>18382</v>
      </c>
      <c r="CA291" t="s">
        <v>18383</v>
      </c>
      <c r="CB291" t="s">
        <v>18384</v>
      </c>
      <c r="CD291">
        <v>1</v>
      </c>
      <c r="CF291" t="s">
        <v>118</v>
      </c>
      <c r="CG291">
        <v>0</v>
      </c>
      <c r="CH291" t="s">
        <v>119</v>
      </c>
      <c r="CI291" t="s">
        <v>119</v>
      </c>
      <c r="CJ291" t="s">
        <v>120</v>
      </c>
      <c r="CL291" s="34" t="s">
        <v>18930</v>
      </c>
      <c r="CM291" t="s">
        <v>121</v>
      </c>
      <c r="CN291" s="34" t="s">
        <v>18930</v>
      </c>
      <c r="CP291" t="s">
        <v>1258</v>
      </c>
      <c r="CR291">
        <f t="shared" si="32"/>
        <v>24</v>
      </c>
    </row>
    <row r="292" spans="1:96" customFormat="1" hidden="1">
      <c r="A292" t="s">
        <v>111</v>
      </c>
      <c r="B292" t="s">
        <v>18369</v>
      </c>
      <c r="C292">
        <v>514693</v>
      </c>
      <c r="D292" s="1">
        <v>45589</v>
      </c>
      <c r="E292" t="s">
        <v>20412</v>
      </c>
      <c r="F292" t="s">
        <v>18370</v>
      </c>
      <c r="G292" t="s">
        <v>18371</v>
      </c>
      <c r="H292" s="34" t="s">
        <v>18372</v>
      </c>
      <c r="I292" t="s">
        <v>18373</v>
      </c>
      <c r="J292">
        <v>5541991756587</v>
      </c>
      <c r="K292" t="s">
        <v>10</v>
      </c>
      <c r="L292" t="s">
        <v>3021</v>
      </c>
      <c r="M292">
        <v>5189333966952</v>
      </c>
      <c r="N292" t="s">
        <v>112</v>
      </c>
      <c r="O292" t="s">
        <v>18374</v>
      </c>
      <c r="P292" t="s">
        <v>18375</v>
      </c>
      <c r="Q292">
        <v>391</v>
      </c>
      <c r="R292" t="s">
        <v>18376</v>
      </c>
      <c r="S292" t="s">
        <v>18377</v>
      </c>
      <c r="U292" t="s">
        <v>18378</v>
      </c>
      <c r="V292" t="s">
        <v>122</v>
      </c>
      <c r="W292" t="s">
        <v>772</v>
      </c>
      <c r="X292" t="s">
        <v>18379</v>
      </c>
      <c r="Y292" t="s">
        <v>129</v>
      </c>
      <c r="Z292" t="s">
        <v>1258</v>
      </c>
      <c r="AA292" t="s">
        <v>18928</v>
      </c>
      <c r="AB292" t="s">
        <v>844</v>
      </c>
      <c r="AC292" t="s">
        <v>791</v>
      </c>
      <c r="AD292" t="s">
        <v>883</v>
      </c>
      <c r="AF292" t="s">
        <v>113</v>
      </c>
      <c r="AG292">
        <v>1</v>
      </c>
      <c r="AH292">
        <v>105.56</v>
      </c>
      <c r="AI292">
        <v>2</v>
      </c>
      <c r="AJ292">
        <v>2103</v>
      </c>
      <c r="AK292" t="s">
        <v>2344</v>
      </c>
      <c r="AL292">
        <v>2103</v>
      </c>
      <c r="AM292" t="s">
        <v>2345</v>
      </c>
      <c r="AN292">
        <v>59.9</v>
      </c>
      <c r="AO292" s="72">
        <v>18.86</v>
      </c>
      <c r="AP292" t="s">
        <v>16582</v>
      </c>
      <c r="AQ292" t="s">
        <v>2346</v>
      </c>
      <c r="AV292" t="s">
        <v>4388</v>
      </c>
      <c r="AW292">
        <v>0</v>
      </c>
      <c r="AX292" t="s">
        <v>18380</v>
      </c>
      <c r="AY292" t="s">
        <v>18381</v>
      </c>
      <c r="AZ292" t="s">
        <v>15817</v>
      </c>
      <c r="BC292" s="34" t="s">
        <v>18929</v>
      </c>
      <c r="BD292" t="s">
        <v>114</v>
      </c>
      <c r="BF292" t="s">
        <v>115</v>
      </c>
      <c r="BG292" t="s">
        <v>116</v>
      </c>
      <c r="BM292" t="s">
        <v>117</v>
      </c>
      <c r="BO292">
        <v>3432863036</v>
      </c>
      <c r="BX292" t="s">
        <v>18382</v>
      </c>
      <c r="CA292" t="s">
        <v>18383</v>
      </c>
      <c r="CB292" t="s">
        <v>18384</v>
      </c>
      <c r="CD292">
        <v>1</v>
      </c>
      <c r="CF292" t="s">
        <v>118</v>
      </c>
      <c r="CG292">
        <v>0</v>
      </c>
      <c r="CH292" t="s">
        <v>119</v>
      </c>
      <c r="CI292" t="s">
        <v>119</v>
      </c>
      <c r="CJ292" t="s">
        <v>120</v>
      </c>
      <c r="CL292" s="34" t="s">
        <v>18930</v>
      </c>
      <c r="CM292" t="s">
        <v>121</v>
      </c>
      <c r="CN292" s="34" t="s">
        <v>18930</v>
      </c>
      <c r="CP292" t="s">
        <v>1258</v>
      </c>
      <c r="CR292">
        <f t="shared" si="32"/>
        <v>24</v>
      </c>
    </row>
    <row r="293" spans="1:96" customFormat="1" hidden="1">
      <c r="A293" t="s">
        <v>111</v>
      </c>
      <c r="B293" t="s">
        <v>18369</v>
      </c>
      <c r="C293">
        <v>514693</v>
      </c>
      <c r="D293" s="1">
        <v>45589</v>
      </c>
      <c r="E293" t="s">
        <v>20412</v>
      </c>
      <c r="F293" t="s">
        <v>18370</v>
      </c>
      <c r="G293" t="s">
        <v>18371</v>
      </c>
      <c r="H293" s="34" t="s">
        <v>18372</v>
      </c>
      <c r="I293" t="s">
        <v>18373</v>
      </c>
      <c r="J293">
        <v>5541991756587</v>
      </c>
      <c r="K293" t="s">
        <v>10</v>
      </c>
      <c r="L293" t="s">
        <v>3021</v>
      </c>
      <c r="M293">
        <v>5189333966952</v>
      </c>
      <c r="N293" t="s">
        <v>112</v>
      </c>
      <c r="O293" t="s">
        <v>18374</v>
      </c>
      <c r="P293" t="s">
        <v>18375</v>
      </c>
      <c r="Q293">
        <v>391</v>
      </c>
      <c r="R293" t="s">
        <v>18376</v>
      </c>
      <c r="S293" t="s">
        <v>18377</v>
      </c>
      <c r="U293" t="s">
        <v>18378</v>
      </c>
      <c r="V293" t="s">
        <v>122</v>
      </c>
      <c r="W293" t="s">
        <v>772</v>
      </c>
      <c r="X293" t="s">
        <v>18379</v>
      </c>
      <c r="Y293" t="s">
        <v>129</v>
      </c>
      <c r="Z293" t="s">
        <v>1258</v>
      </c>
      <c r="AA293" t="s">
        <v>18928</v>
      </c>
      <c r="AB293" t="s">
        <v>844</v>
      </c>
      <c r="AC293" t="s">
        <v>791</v>
      </c>
      <c r="AD293" t="s">
        <v>883</v>
      </c>
      <c r="AF293" t="s">
        <v>113</v>
      </c>
      <c r="AG293">
        <v>1</v>
      </c>
      <c r="AH293">
        <v>105.56</v>
      </c>
      <c r="AI293">
        <v>1</v>
      </c>
      <c r="AJ293">
        <v>2201</v>
      </c>
      <c r="AK293" t="s">
        <v>1471</v>
      </c>
      <c r="AL293">
        <v>2201</v>
      </c>
      <c r="AM293" t="s">
        <v>1472</v>
      </c>
      <c r="AN293">
        <v>49.9</v>
      </c>
      <c r="AO293" s="72">
        <v>15.71</v>
      </c>
      <c r="AP293" t="s">
        <v>15525</v>
      </c>
      <c r="AQ293" t="s">
        <v>1473</v>
      </c>
      <c r="AV293" t="s">
        <v>2285</v>
      </c>
      <c r="AW293">
        <v>0</v>
      </c>
      <c r="AX293" t="s">
        <v>18380</v>
      </c>
      <c r="AY293" t="s">
        <v>18381</v>
      </c>
      <c r="AZ293" t="s">
        <v>15817</v>
      </c>
      <c r="BC293" s="34" t="s">
        <v>18929</v>
      </c>
      <c r="BD293" t="s">
        <v>114</v>
      </c>
      <c r="BF293" t="s">
        <v>115</v>
      </c>
      <c r="BG293" t="s">
        <v>116</v>
      </c>
      <c r="BM293" t="s">
        <v>117</v>
      </c>
      <c r="BO293">
        <v>3432863036</v>
      </c>
      <c r="BX293" t="s">
        <v>18382</v>
      </c>
      <c r="CA293" t="s">
        <v>18383</v>
      </c>
      <c r="CB293" t="s">
        <v>18384</v>
      </c>
      <c r="CD293">
        <v>1</v>
      </c>
      <c r="CF293" t="s">
        <v>118</v>
      </c>
      <c r="CG293">
        <v>0</v>
      </c>
      <c r="CH293" t="s">
        <v>119</v>
      </c>
      <c r="CI293" t="s">
        <v>119</v>
      </c>
      <c r="CJ293" t="s">
        <v>120</v>
      </c>
      <c r="CL293" s="34" t="s">
        <v>18930</v>
      </c>
      <c r="CM293" t="s">
        <v>121</v>
      </c>
      <c r="CN293" s="34" t="s">
        <v>18930</v>
      </c>
      <c r="CP293" t="s">
        <v>1258</v>
      </c>
      <c r="CR293">
        <f t="shared" si="32"/>
        <v>24</v>
      </c>
    </row>
    <row r="294" spans="1:96" customFormat="1" hidden="1">
      <c r="A294" t="s">
        <v>111</v>
      </c>
      <c r="B294" t="s">
        <v>18385</v>
      </c>
      <c r="C294">
        <v>514691</v>
      </c>
      <c r="D294" s="1">
        <v>45589</v>
      </c>
      <c r="E294" t="s">
        <v>20413</v>
      </c>
      <c r="F294" t="s">
        <v>13830</v>
      </c>
      <c r="G294" t="s">
        <v>18386</v>
      </c>
      <c r="H294">
        <v>84023341134</v>
      </c>
      <c r="I294" t="s">
        <v>18387</v>
      </c>
      <c r="J294">
        <v>5561982656238</v>
      </c>
      <c r="K294" t="s">
        <v>126</v>
      </c>
      <c r="L294" t="s">
        <v>136</v>
      </c>
      <c r="M294">
        <v>5189323565727</v>
      </c>
      <c r="N294" t="s">
        <v>112</v>
      </c>
      <c r="O294" t="s">
        <v>18388</v>
      </c>
      <c r="P294" t="s">
        <v>18389</v>
      </c>
      <c r="Q294">
        <v>210</v>
      </c>
      <c r="R294" t="s">
        <v>18390</v>
      </c>
      <c r="S294" t="s">
        <v>2124</v>
      </c>
      <c r="U294" t="s">
        <v>18391</v>
      </c>
      <c r="V294" t="s">
        <v>815</v>
      </c>
      <c r="W294" t="s">
        <v>816</v>
      </c>
      <c r="X294" t="s">
        <v>18392</v>
      </c>
      <c r="Y294" t="s">
        <v>821</v>
      </c>
      <c r="Z294" t="s">
        <v>1258</v>
      </c>
      <c r="AA294" t="s">
        <v>19235</v>
      </c>
      <c r="AF294" t="s">
        <v>113</v>
      </c>
      <c r="AG294">
        <v>1</v>
      </c>
      <c r="AH294">
        <v>43.92</v>
      </c>
      <c r="AI294">
        <v>1</v>
      </c>
      <c r="AJ294">
        <v>1603</v>
      </c>
      <c r="AK294" t="s">
        <v>775</v>
      </c>
      <c r="AL294">
        <v>1603</v>
      </c>
      <c r="AM294" t="s">
        <v>825</v>
      </c>
      <c r="AN294">
        <v>29.9</v>
      </c>
      <c r="AO294" s="72">
        <v>26.91</v>
      </c>
      <c r="AP294" t="s">
        <v>2337</v>
      </c>
      <c r="AQ294" t="s">
        <v>823</v>
      </c>
      <c r="AV294" t="s">
        <v>16422</v>
      </c>
      <c r="AW294" t="s">
        <v>16422</v>
      </c>
      <c r="AX294" t="s">
        <v>18393</v>
      </c>
      <c r="AY294" t="s">
        <v>2892</v>
      </c>
      <c r="AZ294" t="s">
        <v>840</v>
      </c>
      <c r="BC294" t="s">
        <v>19236</v>
      </c>
      <c r="BD294" t="s">
        <v>114</v>
      </c>
      <c r="BF294" t="s">
        <v>115</v>
      </c>
      <c r="BG294" t="s">
        <v>116</v>
      </c>
      <c r="BM294" t="s">
        <v>117</v>
      </c>
      <c r="BO294">
        <v>3432602023</v>
      </c>
      <c r="BX294" t="s">
        <v>18394</v>
      </c>
      <c r="CA294" t="s">
        <v>18395</v>
      </c>
      <c r="CB294" t="s">
        <v>18396</v>
      </c>
      <c r="CD294">
        <v>1</v>
      </c>
      <c r="CF294" t="s">
        <v>118</v>
      </c>
      <c r="CG294">
        <v>0</v>
      </c>
      <c r="CH294" t="s">
        <v>119</v>
      </c>
      <c r="CI294" t="s">
        <v>119</v>
      </c>
      <c r="CJ294" t="s">
        <v>120</v>
      </c>
      <c r="CL294" s="34" t="s">
        <v>19237</v>
      </c>
      <c r="CM294" t="s">
        <v>121</v>
      </c>
      <c r="CN294" s="34" t="s">
        <v>19237</v>
      </c>
      <c r="CP294" t="s">
        <v>1258</v>
      </c>
      <c r="CR294">
        <f t="shared" si="32"/>
        <v>24</v>
      </c>
    </row>
    <row r="295" spans="1:96" customFormat="1" hidden="1">
      <c r="A295" t="s">
        <v>111</v>
      </c>
      <c r="B295" t="s">
        <v>18397</v>
      </c>
      <c r="C295">
        <v>514689</v>
      </c>
      <c r="D295" s="1">
        <v>45589</v>
      </c>
      <c r="E295" t="s">
        <v>20414</v>
      </c>
      <c r="F295" t="s">
        <v>4068</v>
      </c>
      <c r="G295" t="s">
        <v>18398</v>
      </c>
      <c r="H295">
        <v>10255938713</v>
      </c>
      <c r="I295" t="s">
        <v>18399</v>
      </c>
      <c r="J295">
        <v>5521988158865</v>
      </c>
      <c r="K295" t="s">
        <v>5</v>
      </c>
      <c r="L295" t="s">
        <v>1188</v>
      </c>
      <c r="M295">
        <v>5189308081593</v>
      </c>
      <c r="N295" t="s">
        <v>112</v>
      </c>
      <c r="O295" t="s">
        <v>18400</v>
      </c>
      <c r="P295" t="s">
        <v>18401</v>
      </c>
      <c r="Q295">
        <v>157</v>
      </c>
      <c r="R295" t="s">
        <v>18402</v>
      </c>
      <c r="S295" t="s">
        <v>18403</v>
      </c>
      <c r="U295" t="s">
        <v>18404</v>
      </c>
      <c r="V295" t="s">
        <v>122</v>
      </c>
      <c r="W295" t="s">
        <v>123</v>
      </c>
      <c r="X295" t="s">
        <v>18405</v>
      </c>
      <c r="Y295" t="s">
        <v>792</v>
      </c>
      <c r="Z295" t="s">
        <v>1258</v>
      </c>
      <c r="AA295" t="s">
        <v>18931</v>
      </c>
      <c r="AB295" t="s">
        <v>844</v>
      </c>
      <c r="AC295" t="s">
        <v>791</v>
      </c>
      <c r="AD295" t="s">
        <v>883</v>
      </c>
      <c r="AE295" t="s">
        <v>827</v>
      </c>
      <c r="AF295" t="s">
        <v>125</v>
      </c>
      <c r="AG295">
        <v>5</v>
      </c>
      <c r="AH295">
        <v>103.42</v>
      </c>
      <c r="AI295">
        <v>1</v>
      </c>
      <c r="AJ295">
        <v>1006</v>
      </c>
      <c r="AK295" t="s">
        <v>788</v>
      </c>
      <c r="AL295">
        <v>1111</v>
      </c>
      <c r="AM295" t="s">
        <v>789</v>
      </c>
      <c r="AN295">
        <v>21.9</v>
      </c>
      <c r="AO295" s="72">
        <v>6.89</v>
      </c>
      <c r="AP295" t="s">
        <v>3919</v>
      </c>
      <c r="AQ295" t="s">
        <v>790</v>
      </c>
      <c r="AV295" t="s">
        <v>18407</v>
      </c>
      <c r="AW295">
        <v>0</v>
      </c>
      <c r="AX295" t="s">
        <v>18406</v>
      </c>
      <c r="AY295" t="s">
        <v>18408</v>
      </c>
      <c r="AZ295" t="s">
        <v>15137</v>
      </c>
      <c r="BC295" s="34" t="s">
        <v>18932</v>
      </c>
      <c r="BD295" t="s">
        <v>114</v>
      </c>
      <c r="BF295" t="s">
        <v>115</v>
      </c>
      <c r="BG295" t="s">
        <v>116</v>
      </c>
      <c r="BM295" t="s">
        <v>117</v>
      </c>
      <c r="BN295">
        <v>205862</v>
      </c>
      <c r="BO295">
        <v>3432275222</v>
      </c>
      <c r="BP295">
        <v>3432275222</v>
      </c>
      <c r="BQ295">
        <v>520048</v>
      </c>
      <c r="BR295">
        <v>9726</v>
      </c>
      <c r="BX295" t="s">
        <v>18409</v>
      </c>
      <c r="CA295" t="s">
        <v>18410</v>
      </c>
      <c r="CB295" t="s">
        <v>18411</v>
      </c>
      <c r="CD295">
        <v>1</v>
      </c>
      <c r="CF295" t="s">
        <v>118</v>
      </c>
      <c r="CG295">
        <v>0</v>
      </c>
      <c r="CH295" t="s">
        <v>119</v>
      </c>
      <c r="CI295" t="s">
        <v>119</v>
      </c>
      <c r="CJ295" t="s">
        <v>120</v>
      </c>
      <c r="CL295" s="34" t="s">
        <v>18933</v>
      </c>
      <c r="CM295" t="s">
        <v>121</v>
      </c>
      <c r="CN295" s="34" t="s">
        <v>18933</v>
      </c>
      <c r="CP295" t="s">
        <v>1258</v>
      </c>
      <c r="CR295">
        <f t="shared" si="32"/>
        <v>24</v>
      </c>
    </row>
    <row r="296" spans="1:96" customFormat="1" hidden="1">
      <c r="A296" t="s">
        <v>111</v>
      </c>
      <c r="B296" t="s">
        <v>18397</v>
      </c>
      <c r="C296">
        <v>514689</v>
      </c>
      <c r="D296" s="1">
        <v>45589</v>
      </c>
      <c r="E296" t="s">
        <v>20414</v>
      </c>
      <c r="F296" t="s">
        <v>4068</v>
      </c>
      <c r="G296" t="s">
        <v>18398</v>
      </c>
      <c r="H296">
        <v>10255938713</v>
      </c>
      <c r="I296" t="s">
        <v>18399</v>
      </c>
      <c r="J296">
        <v>5521988158865</v>
      </c>
      <c r="K296" t="s">
        <v>5</v>
      </c>
      <c r="L296" t="s">
        <v>1188</v>
      </c>
      <c r="M296">
        <v>5189308081593</v>
      </c>
      <c r="N296" t="s">
        <v>112</v>
      </c>
      <c r="O296" t="s">
        <v>18400</v>
      </c>
      <c r="P296" t="s">
        <v>18401</v>
      </c>
      <c r="Q296">
        <v>157</v>
      </c>
      <c r="R296" t="s">
        <v>18402</v>
      </c>
      <c r="S296" t="s">
        <v>18403</v>
      </c>
      <c r="U296" t="s">
        <v>18404</v>
      </c>
      <c r="V296" t="s">
        <v>122</v>
      </c>
      <c r="W296" t="s">
        <v>123</v>
      </c>
      <c r="X296" t="s">
        <v>18405</v>
      </c>
      <c r="Y296" t="s">
        <v>792</v>
      </c>
      <c r="Z296" t="s">
        <v>1258</v>
      </c>
      <c r="AA296" t="s">
        <v>18931</v>
      </c>
      <c r="AB296" t="s">
        <v>844</v>
      </c>
      <c r="AC296" t="s">
        <v>791</v>
      </c>
      <c r="AD296" t="s">
        <v>883</v>
      </c>
      <c r="AE296" t="s">
        <v>827</v>
      </c>
      <c r="AF296" t="s">
        <v>125</v>
      </c>
      <c r="AG296">
        <v>5</v>
      </c>
      <c r="AH296">
        <v>103.42</v>
      </c>
      <c r="AI296">
        <v>1</v>
      </c>
      <c r="AJ296">
        <v>2201</v>
      </c>
      <c r="AK296" t="s">
        <v>1471</v>
      </c>
      <c r="AL296">
        <v>2201</v>
      </c>
      <c r="AM296" t="s">
        <v>1472</v>
      </c>
      <c r="AN296">
        <v>49.9</v>
      </c>
      <c r="AO296" s="72">
        <v>15.71</v>
      </c>
      <c r="AP296" t="s">
        <v>15525</v>
      </c>
      <c r="AQ296" t="s">
        <v>1473</v>
      </c>
      <c r="AV296" t="s">
        <v>18407</v>
      </c>
      <c r="AW296">
        <v>0</v>
      </c>
      <c r="AX296" t="s">
        <v>18406</v>
      </c>
      <c r="AY296" t="s">
        <v>18408</v>
      </c>
      <c r="AZ296" t="s">
        <v>15137</v>
      </c>
      <c r="BC296" s="34" t="s">
        <v>18932</v>
      </c>
      <c r="BD296" t="s">
        <v>114</v>
      </c>
      <c r="BF296" t="s">
        <v>115</v>
      </c>
      <c r="BG296" t="s">
        <v>116</v>
      </c>
      <c r="BM296" t="s">
        <v>117</v>
      </c>
      <c r="BN296">
        <v>205862</v>
      </c>
      <c r="BO296">
        <v>3432275222</v>
      </c>
      <c r="BP296">
        <v>3432275222</v>
      </c>
      <c r="BQ296">
        <v>520048</v>
      </c>
      <c r="BR296">
        <v>9726</v>
      </c>
      <c r="BX296" t="s">
        <v>18409</v>
      </c>
      <c r="CA296" t="s">
        <v>18410</v>
      </c>
      <c r="CB296" t="s">
        <v>18411</v>
      </c>
      <c r="CD296">
        <v>1</v>
      </c>
      <c r="CF296" t="s">
        <v>118</v>
      </c>
      <c r="CG296">
        <v>0</v>
      </c>
      <c r="CH296" t="s">
        <v>119</v>
      </c>
      <c r="CI296" t="s">
        <v>119</v>
      </c>
      <c r="CJ296" t="s">
        <v>120</v>
      </c>
      <c r="CL296" s="34" t="s">
        <v>18933</v>
      </c>
      <c r="CM296" t="s">
        <v>121</v>
      </c>
      <c r="CN296" s="34" t="s">
        <v>18933</v>
      </c>
      <c r="CP296" t="s">
        <v>1258</v>
      </c>
      <c r="CR296">
        <f t="shared" si="32"/>
        <v>24</v>
      </c>
    </row>
    <row r="297" spans="1:96" customFormat="1" hidden="1">
      <c r="A297" t="s">
        <v>111</v>
      </c>
      <c r="B297" t="s">
        <v>18397</v>
      </c>
      <c r="C297">
        <v>514689</v>
      </c>
      <c r="D297" s="1">
        <v>45589</v>
      </c>
      <c r="E297" t="s">
        <v>20414</v>
      </c>
      <c r="F297" t="s">
        <v>4068</v>
      </c>
      <c r="G297" t="s">
        <v>18398</v>
      </c>
      <c r="H297">
        <v>10255938713</v>
      </c>
      <c r="I297" t="s">
        <v>18399</v>
      </c>
      <c r="J297">
        <v>5521988158865</v>
      </c>
      <c r="K297" t="s">
        <v>5</v>
      </c>
      <c r="L297" t="s">
        <v>1188</v>
      </c>
      <c r="M297">
        <v>5189308081593</v>
      </c>
      <c r="N297" t="s">
        <v>112</v>
      </c>
      <c r="O297" t="s">
        <v>18400</v>
      </c>
      <c r="P297" t="s">
        <v>18401</v>
      </c>
      <c r="Q297">
        <v>157</v>
      </c>
      <c r="R297" t="s">
        <v>18402</v>
      </c>
      <c r="S297" t="s">
        <v>18403</v>
      </c>
      <c r="U297" t="s">
        <v>18404</v>
      </c>
      <c r="V297" t="s">
        <v>122</v>
      </c>
      <c r="W297" t="s">
        <v>123</v>
      </c>
      <c r="X297" t="s">
        <v>18405</v>
      </c>
      <c r="Y297" t="s">
        <v>792</v>
      </c>
      <c r="Z297" t="s">
        <v>1258</v>
      </c>
      <c r="AA297" t="s">
        <v>18931</v>
      </c>
      <c r="AB297" t="s">
        <v>844</v>
      </c>
      <c r="AC297" t="s">
        <v>791</v>
      </c>
      <c r="AD297" t="s">
        <v>883</v>
      </c>
      <c r="AE297" t="s">
        <v>827</v>
      </c>
      <c r="AF297" t="s">
        <v>125</v>
      </c>
      <c r="AG297">
        <v>5</v>
      </c>
      <c r="AH297">
        <v>103.42</v>
      </c>
      <c r="AI297">
        <v>1</v>
      </c>
      <c r="AJ297">
        <v>1096</v>
      </c>
      <c r="AK297" t="s">
        <v>783</v>
      </c>
      <c r="AL297">
        <v>1096</v>
      </c>
      <c r="AM297" t="s">
        <v>811</v>
      </c>
      <c r="AN297">
        <v>39.9</v>
      </c>
      <c r="AO297" s="72">
        <v>35.909999999999997</v>
      </c>
      <c r="AP297" t="s">
        <v>18412</v>
      </c>
      <c r="AQ297" t="s">
        <v>812</v>
      </c>
      <c r="AV297" t="s">
        <v>2235</v>
      </c>
      <c r="AW297">
        <v>0</v>
      </c>
      <c r="AX297" t="s">
        <v>18406</v>
      </c>
      <c r="AY297" t="s">
        <v>18408</v>
      </c>
      <c r="AZ297" t="s">
        <v>15137</v>
      </c>
      <c r="BC297" s="34" t="s">
        <v>18932</v>
      </c>
      <c r="BD297" t="s">
        <v>114</v>
      </c>
      <c r="BF297" t="s">
        <v>115</v>
      </c>
      <c r="BG297" t="s">
        <v>116</v>
      </c>
      <c r="BM297" t="s">
        <v>117</v>
      </c>
      <c r="BN297">
        <v>205862</v>
      </c>
      <c r="BO297">
        <v>3432275222</v>
      </c>
      <c r="BP297">
        <v>3432275222</v>
      </c>
      <c r="BQ297">
        <v>520048</v>
      </c>
      <c r="BR297">
        <v>9726</v>
      </c>
      <c r="BX297" t="s">
        <v>18409</v>
      </c>
      <c r="CA297" t="s">
        <v>18410</v>
      </c>
      <c r="CB297" t="s">
        <v>18411</v>
      </c>
      <c r="CD297">
        <v>1</v>
      </c>
      <c r="CF297" t="s">
        <v>118</v>
      </c>
      <c r="CG297">
        <v>0</v>
      </c>
      <c r="CH297" t="s">
        <v>119</v>
      </c>
      <c r="CI297" t="s">
        <v>119</v>
      </c>
      <c r="CJ297" t="s">
        <v>120</v>
      </c>
      <c r="CL297" s="34" t="s">
        <v>18933</v>
      </c>
      <c r="CM297" t="s">
        <v>121</v>
      </c>
      <c r="CN297" s="34" t="s">
        <v>18933</v>
      </c>
      <c r="CP297" t="s">
        <v>1258</v>
      </c>
      <c r="CR297">
        <f t="shared" si="32"/>
        <v>24</v>
      </c>
    </row>
    <row r="298" spans="1:96" customFormat="1" hidden="1">
      <c r="A298" t="s">
        <v>111</v>
      </c>
      <c r="B298" t="s">
        <v>18397</v>
      </c>
      <c r="C298">
        <v>514689</v>
      </c>
      <c r="D298" s="1">
        <v>45589</v>
      </c>
      <c r="E298" t="s">
        <v>20414</v>
      </c>
      <c r="F298" t="s">
        <v>4068</v>
      </c>
      <c r="G298" t="s">
        <v>18398</v>
      </c>
      <c r="H298">
        <v>10255938713</v>
      </c>
      <c r="I298" t="s">
        <v>18399</v>
      </c>
      <c r="J298">
        <v>5521988158865</v>
      </c>
      <c r="K298" t="s">
        <v>5</v>
      </c>
      <c r="L298" t="s">
        <v>1188</v>
      </c>
      <c r="M298">
        <v>5189308081593</v>
      </c>
      <c r="N298" t="s">
        <v>112</v>
      </c>
      <c r="O298" t="s">
        <v>18400</v>
      </c>
      <c r="P298" t="s">
        <v>18401</v>
      </c>
      <c r="Q298">
        <v>157</v>
      </c>
      <c r="R298" t="s">
        <v>18402</v>
      </c>
      <c r="S298" t="s">
        <v>18403</v>
      </c>
      <c r="U298" t="s">
        <v>18404</v>
      </c>
      <c r="V298" t="s">
        <v>122</v>
      </c>
      <c r="W298" t="s">
        <v>123</v>
      </c>
      <c r="X298" t="s">
        <v>18405</v>
      </c>
      <c r="Y298" t="s">
        <v>792</v>
      </c>
      <c r="Z298" t="s">
        <v>1258</v>
      </c>
      <c r="AA298" t="s">
        <v>18931</v>
      </c>
      <c r="AB298" t="s">
        <v>844</v>
      </c>
      <c r="AC298" t="s">
        <v>791</v>
      </c>
      <c r="AD298" t="s">
        <v>883</v>
      </c>
      <c r="AE298" t="s">
        <v>827</v>
      </c>
      <c r="AF298" t="s">
        <v>125</v>
      </c>
      <c r="AG298">
        <v>5</v>
      </c>
      <c r="AH298">
        <v>103.42</v>
      </c>
      <c r="AI298">
        <v>1</v>
      </c>
      <c r="AJ298">
        <v>3102</v>
      </c>
      <c r="AK298" t="s">
        <v>776</v>
      </c>
      <c r="AL298">
        <v>3102</v>
      </c>
      <c r="AM298" t="s">
        <v>777</v>
      </c>
      <c r="AN298">
        <v>49.9</v>
      </c>
      <c r="AO298" s="72">
        <v>44.91</v>
      </c>
      <c r="AP298" t="s">
        <v>2878</v>
      </c>
      <c r="AQ298" t="s">
        <v>778</v>
      </c>
      <c r="AV298" t="s">
        <v>2235</v>
      </c>
      <c r="AW298">
        <v>0</v>
      </c>
      <c r="AX298" t="s">
        <v>18406</v>
      </c>
      <c r="AY298" t="s">
        <v>18408</v>
      </c>
      <c r="AZ298" t="s">
        <v>15137</v>
      </c>
      <c r="BC298" s="34" t="s">
        <v>18932</v>
      </c>
      <c r="BD298" t="s">
        <v>114</v>
      </c>
      <c r="BF298" t="s">
        <v>115</v>
      </c>
      <c r="BG298" t="s">
        <v>116</v>
      </c>
      <c r="BM298" t="s">
        <v>117</v>
      </c>
      <c r="BN298">
        <v>205862</v>
      </c>
      <c r="BO298">
        <v>3432275222</v>
      </c>
      <c r="BP298">
        <v>3432275222</v>
      </c>
      <c r="BQ298">
        <v>520048</v>
      </c>
      <c r="BR298">
        <v>9726</v>
      </c>
      <c r="BX298" t="s">
        <v>18409</v>
      </c>
      <c r="CA298" t="s">
        <v>18410</v>
      </c>
      <c r="CB298" t="s">
        <v>18411</v>
      </c>
      <c r="CD298">
        <v>1</v>
      </c>
      <c r="CF298" t="s">
        <v>118</v>
      </c>
      <c r="CG298">
        <v>0</v>
      </c>
      <c r="CH298" t="s">
        <v>119</v>
      </c>
      <c r="CI298" t="s">
        <v>119</v>
      </c>
      <c r="CJ298" t="s">
        <v>120</v>
      </c>
      <c r="CL298" s="34" t="s">
        <v>18933</v>
      </c>
      <c r="CM298" t="s">
        <v>121</v>
      </c>
      <c r="CN298" s="34" t="s">
        <v>18933</v>
      </c>
      <c r="CP298" t="s">
        <v>1258</v>
      </c>
      <c r="CR298">
        <f t="shared" si="32"/>
        <v>24</v>
      </c>
    </row>
    <row r="299" spans="1:96" customFormat="1" hidden="1">
      <c r="A299" t="s">
        <v>111</v>
      </c>
      <c r="B299" t="s">
        <v>18413</v>
      </c>
      <c r="C299">
        <v>514687</v>
      </c>
      <c r="D299" s="1">
        <v>45589</v>
      </c>
      <c r="E299" t="s">
        <v>20415</v>
      </c>
      <c r="F299" t="s">
        <v>2072</v>
      </c>
      <c r="G299" t="s">
        <v>18414</v>
      </c>
      <c r="H299" s="34" t="s">
        <v>18415</v>
      </c>
      <c r="I299" t="s">
        <v>18416</v>
      </c>
      <c r="J299">
        <v>5531999930310</v>
      </c>
      <c r="K299" t="s">
        <v>8</v>
      </c>
      <c r="L299" t="s">
        <v>3172</v>
      </c>
      <c r="M299">
        <v>5189303290404</v>
      </c>
      <c r="N299" t="s">
        <v>112</v>
      </c>
      <c r="O299" t="s">
        <v>18417</v>
      </c>
      <c r="P299" t="s">
        <v>18418</v>
      </c>
      <c r="Q299">
        <v>231</v>
      </c>
      <c r="R299" t="s">
        <v>18419</v>
      </c>
      <c r="S299" t="s">
        <v>15708</v>
      </c>
      <c r="U299" t="s">
        <v>18420</v>
      </c>
      <c r="V299" t="s">
        <v>779</v>
      </c>
      <c r="W299" t="s">
        <v>780</v>
      </c>
      <c r="X299" t="s">
        <v>18421</v>
      </c>
      <c r="Y299" t="s">
        <v>787</v>
      </c>
      <c r="Z299" t="s">
        <v>1258</v>
      </c>
      <c r="AA299" t="s">
        <v>19238</v>
      </c>
      <c r="AB299" t="s">
        <v>844</v>
      </c>
      <c r="AC299" t="s">
        <v>791</v>
      </c>
      <c r="AD299" t="s">
        <v>1888</v>
      </c>
      <c r="AF299" t="s">
        <v>786</v>
      </c>
      <c r="AG299">
        <v>4</v>
      </c>
      <c r="AH299">
        <v>102.7</v>
      </c>
      <c r="AI299">
        <v>1</v>
      </c>
      <c r="AJ299">
        <v>1110</v>
      </c>
      <c r="AK299" t="s">
        <v>788</v>
      </c>
      <c r="AL299">
        <v>1112</v>
      </c>
      <c r="AM299" t="s">
        <v>1252</v>
      </c>
      <c r="AN299">
        <v>21.9</v>
      </c>
      <c r="AO299" s="72">
        <v>7.66</v>
      </c>
      <c r="AP299" t="s">
        <v>15063</v>
      </c>
      <c r="AQ299" t="s">
        <v>1254</v>
      </c>
      <c r="AV299" t="s">
        <v>15124</v>
      </c>
      <c r="AW299">
        <v>0</v>
      </c>
      <c r="AX299" t="s">
        <v>15815</v>
      </c>
      <c r="AY299" t="s">
        <v>18422</v>
      </c>
      <c r="AZ299" t="s">
        <v>15119</v>
      </c>
      <c r="BC299" t="s">
        <v>19239</v>
      </c>
      <c r="BD299" t="s">
        <v>114</v>
      </c>
      <c r="BF299" t="s">
        <v>115</v>
      </c>
      <c r="BG299" t="s">
        <v>116</v>
      </c>
      <c r="BM299" t="s">
        <v>117</v>
      </c>
      <c r="BN299">
        <v>113179</v>
      </c>
      <c r="BO299">
        <v>3432197333</v>
      </c>
      <c r="BP299">
        <v>3432197333</v>
      </c>
      <c r="BQ299">
        <v>422061</v>
      </c>
      <c r="BR299">
        <v>9287</v>
      </c>
      <c r="BX299" t="s">
        <v>18423</v>
      </c>
      <c r="CA299" t="s">
        <v>18424</v>
      </c>
      <c r="CB299" t="s">
        <v>18425</v>
      </c>
      <c r="CD299">
        <v>1</v>
      </c>
      <c r="CF299" t="s">
        <v>118</v>
      </c>
      <c r="CG299">
        <v>0</v>
      </c>
      <c r="CH299" t="s">
        <v>119</v>
      </c>
      <c r="CI299" t="s">
        <v>119</v>
      </c>
      <c r="CJ299" t="s">
        <v>120</v>
      </c>
      <c r="CL299" s="34" t="s">
        <v>19240</v>
      </c>
      <c r="CM299" t="s">
        <v>121</v>
      </c>
      <c r="CN299" s="34" t="s">
        <v>19240</v>
      </c>
      <c r="CP299" t="s">
        <v>1258</v>
      </c>
      <c r="CR299">
        <f t="shared" si="32"/>
        <v>24</v>
      </c>
    </row>
    <row r="300" spans="1:96" customFormat="1" hidden="1">
      <c r="A300" t="s">
        <v>111</v>
      </c>
      <c r="B300" t="s">
        <v>18413</v>
      </c>
      <c r="C300">
        <v>514687</v>
      </c>
      <c r="D300" s="1">
        <v>45589</v>
      </c>
      <c r="E300" t="s">
        <v>20415</v>
      </c>
      <c r="F300" t="s">
        <v>2072</v>
      </c>
      <c r="G300" t="s">
        <v>18414</v>
      </c>
      <c r="H300" s="34" t="s">
        <v>18415</v>
      </c>
      <c r="I300" t="s">
        <v>18416</v>
      </c>
      <c r="J300">
        <v>5531999930310</v>
      </c>
      <c r="K300" t="s">
        <v>8</v>
      </c>
      <c r="L300" t="s">
        <v>3172</v>
      </c>
      <c r="M300">
        <v>5189303290404</v>
      </c>
      <c r="N300" t="s">
        <v>112</v>
      </c>
      <c r="O300" t="s">
        <v>18417</v>
      </c>
      <c r="P300" t="s">
        <v>18418</v>
      </c>
      <c r="Q300">
        <v>231</v>
      </c>
      <c r="R300" t="s">
        <v>18419</v>
      </c>
      <c r="S300" t="s">
        <v>15708</v>
      </c>
      <c r="U300" t="s">
        <v>18420</v>
      </c>
      <c r="V300" t="s">
        <v>779</v>
      </c>
      <c r="W300" t="s">
        <v>780</v>
      </c>
      <c r="X300" t="s">
        <v>18421</v>
      </c>
      <c r="Y300" t="s">
        <v>787</v>
      </c>
      <c r="Z300" t="s">
        <v>1258</v>
      </c>
      <c r="AA300" t="s">
        <v>19238</v>
      </c>
      <c r="AB300" t="s">
        <v>844</v>
      </c>
      <c r="AC300" t="s">
        <v>791</v>
      </c>
      <c r="AD300" t="s">
        <v>1888</v>
      </c>
      <c r="AF300" t="s">
        <v>786</v>
      </c>
      <c r="AG300">
        <v>4</v>
      </c>
      <c r="AH300">
        <v>102.7</v>
      </c>
      <c r="AI300">
        <v>1</v>
      </c>
      <c r="AJ300">
        <v>2201</v>
      </c>
      <c r="AK300" t="s">
        <v>1471</v>
      </c>
      <c r="AL300">
        <v>2201</v>
      </c>
      <c r="AM300" t="s">
        <v>1472</v>
      </c>
      <c r="AN300">
        <v>49.9</v>
      </c>
      <c r="AO300" s="72">
        <v>17.46</v>
      </c>
      <c r="AP300" t="s">
        <v>15683</v>
      </c>
      <c r="AQ300" t="s">
        <v>1473</v>
      </c>
      <c r="AV300" t="s">
        <v>15124</v>
      </c>
      <c r="AW300">
        <v>0</v>
      </c>
      <c r="AX300" t="s">
        <v>15815</v>
      </c>
      <c r="AY300" t="s">
        <v>18422</v>
      </c>
      <c r="AZ300" t="s">
        <v>15119</v>
      </c>
      <c r="BC300" t="s">
        <v>19239</v>
      </c>
      <c r="BD300" t="s">
        <v>114</v>
      </c>
      <c r="BF300" t="s">
        <v>115</v>
      </c>
      <c r="BG300" t="s">
        <v>116</v>
      </c>
      <c r="BM300" t="s">
        <v>117</v>
      </c>
      <c r="BN300">
        <v>113179</v>
      </c>
      <c r="BO300">
        <v>3432197333</v>
      </c>
      <c r="BP300">
        <v>3432197333</v>
      </c>
      <c r="BQ300">
        <v>422061</v>
      </c>
      <c r="BR300">
        <v>9287</v>
      </c>
      <c r="BX300" t="s">
        <v>18423</v>
      </c>
      <c r="CA300" t="s">
        <v>18424</v>
      </c>
      <c r="CB300" t="s">
        <v>18425</v>
      </c>
      <c r="CD300">
        <v>1</v>
      </c>
      <c r="CF300" t="s">
        <v>118</v>
      </c>
      <c r="CG300">
        <v>0</v>
      </c>
      <c r="CH300" t="s">
        <v>119</v>
      </c>
      <c r="CI300" t="s">
        <v>119</v>
      </c>
      <c r="CJ300" t="s">
        <v>120</v>
      </c>
      <c r="CL300" s="34" t="s">
        <v>19240</v>
      </c>
      <c r="CM300" t="s">
        <v>121</v>
      </c>
      <c r="CN300" s="34" t="s">
        <v>19240</v>
      </c>
      <c r="CP300" t="s">
        <v>1258</v>
      </c>
      <c r="CR300">
        <f t="shared" si="32"/>
        <v>24</v>
      </c>
    </row>
    <row r="301" spans="1:96" customFormat="1" hidden="1">
      <c r="A301" t="s">
        <v>111</v>
      </c>
      <c r="B301" t="s">
        <v>18413</v>
      </c>
      <c r="C301">
        <v>514687</v>
      </c>
      <c r="D301" s="1">
        <v>45589</v>
      </c>
      <c r="E301" t="s">
        <v>20415</v>
      </c>
      <c r="F301" t="s">
        <v>2072</v>
      </c>
      <c r="G301" t="s">
        <v>18414</v>
      </c>
      <c r="H301" s="34" t="s">
        <v>18415</v>
      </c>
      <c r="I301" t="s">
        <v>18416</v>
      </c>
      <c r="J301">
        <v>5531999930310</v>
      </c>
      <c r="K301" t="s">
        <v>8</v>
      </c>
      <c r="L301" t="s">
        <v>3172</v>
      </c>
      <c r="M301">
        <v>5189303290404</v>
      </c>
      <c r="N301" t="s">
        <v>112</v>
      </c>
      <c r="O301" t="s">
        <v>18417</v>
      </c>
      <c r="P301" t="s">
        <v>18418</v>
      </c>
      <c r="Q301">
        <v>231</v>
      </c>
      <c r="R301" t="s">
        <v>18419</v>
      </c>
      <c r="S301" t="s">
        <v>15708</v>
      </c>
      <c r="U301" t="s">
        <v>18420</v>
      </c>
      <c r="V301" t="s">
        <v>779</v>
      </c>
      <c r="W301" t="s">
        <v>780</v>
      </c>
      <c r="X301" t="s">
        <v>18421</v>
      </c>
      <c r="Y301" t="s">
        <v>787</v>
      </c>
      <c r="Z301" t="s">
        <v>1258</v>
      </c>
      <c r="AA301" t="s">
        <v>19238</v>
      </c>
      <c r="AB301" t="s">
        <v>844</v>
      </c>
      <c r="AC301" t="s">
        <v>791</v>
      </c>
      <c r="AD301" t="s">
        <v>1888</v>
      </c>
      <c r="AF301" t="s">
        <v>786</v>
      </c>
      <c r="AG301">
        <v>4</v>
      </c>
      <c r="AH301">
        <v>102.7</v>
      </c>
      <c r="AI301">
        <v>1</v>
      </c>
      <c r="AJ301">
        <v>61030</v>
      </c>
      <c r="AK301" t="s">
        <v>1598</v>
      </c>
      <c r="AL301">
        <v>61030</v>
      </c>
      <c r="AM301" t="s">
        <v>2980</v>
      </c>
      <c r="AN301">
        <v>99.9</v>
      </c>
      <c r="AO301" s="72">
        <v>34.96</v>
      </c>
      <c r="AP301" t="s">
        <v>15116</v>
      </c>
      <c r="AQ301" t="s">
        <v>2981</v>
      </c>
      <c r="AV301" t="s">
        <v>18426</v>
      </c>
      <c r="AW301">
        <v>0</v>
      </c>
      <c r="AX301" t="s">
        <v>15815</v>
      </c>
      <c r="AY301" t="s">
        <v>18422</v>
      </c>
      <c r="AZ301" t="s">
        <v>15119</v>
      </c>
      <c r="BC301" t="s">
        <v>19239</v>
      </c>
      <c r="BD301" t="s">
        <v>114</v>
      </c>
      <c r="BF301" t="s">
        <v>115</v>
      </c>
      <c r="BG301" t="s">
        <v>116</v>
      </c>
      <c r="BM301" t="s">
        <v>117</v>
      </c>
      <c r="BN301">
        <v>113179</v>
      </c>
      <c r="BO301">
        <v>3432197333</v>
      </c>
      <c r="BP301">
        <v>3432197333</v>
      </c>
      <c r="BQ301">
        <v>422061</v>
      </c>
      <c r="BR301">
        <v>9287</v>
      </c>
      <c r="BX301" t="s">
        <v>18423</v>
      </c>
      <c r="CA301" t="s">
        <v>18424</v>
      </c>
      <c r="CB301" t="s">
        <v>18425</v>
      </c>
      <c r="CD301">
        <v>1</v>
      </c>
      <c r="CF301" t="s">
        <v>118</v>
      </c>
      <c r="CG301">
        <v>0</v>
      </c>
      <c r="CH301" t="s">
        <v>119</v>
      </c>
      <c r="CI301" t="s">
        <v>119</v>
      </c>
      <c r="CJ301" t="s">
        <v>120</v>
      </c>
      <c r="CL301" s="34" t="s">
        <v>19240</v>
      </c>
      <c r="CM301" t="s">
        <v>121</v>
      </c>
      <c r="CN301" s="34" t="s">
        <v>19240</v>
      </c>
      <c r="CP301" t="s">
        <v>1258</v>
      </c>
      <c r="CR301">
        <f t="shared" si="32"/>
        <v>24</v>
      </c>
    </row>
    <row r="302" spans="1:96" customFormat="1" hidden="1">
      <c r="A302" t="s">
        <v>111</v>
      </c>
      <c r="B302" t="s">
        <v>18413</v>
      </c>
      <c r="C302">
        <v>514687</v>
      </c>
      <c r="D302" s="1">
        <v>45589</v>
      </c>
      <c r="E302" t="s">
        <v>20415</v>
      </c>
      <c r="F302" t="s">
        <v>2072</v>
      </c>
      <c r="G302" t="s">
        <v>18414</v>
      </c>
      <c r="H302" s="34" t="s">
        <v>18415</v>
      </c>
      <c r="I302" t="s">
        <v>18416</v>
      </c>
      <c r="J302">
        <v>5531999930310</v>
      </c>
      <c r="K302" t="s">
        <v>8</v>
      </c>
      <c r="L302" t="s">
        <v>3172</v>
      </c>
      <c r="M302">
        <v>5189303290404</v>
      </c>
      <c r="N302" t="s">
        <v>112</v>
      </c>
      <c r="O302" t="s">
        <v>18417</v>
      </c>
      <c r="P302" t="s">
        <v>18418</v>
      </c>
      <c r="Q302">
        <v>231</v>
      </c>
      <c r="R302" t="s">
        <v>18419</v>
      </c>
      <c r="S302" t="s">
        <v>15708</v>
      </c>
      <c r="U302" t="s">
        <v>18420</v>
      </c>
      <c r="V302" t="s">
        <v>779</v>
      </c>
      <c r="W302" t="s">
        <v>780</v>
      </c>
      <c r="X302" t="s">
        <v>18421</v>
      </c>
      <c r="Y302" t="s">
        <v>787</v>
      </c>
      <c r="Z302" t="s">
        <v>1258</v>
      </c>
      <c r="AA302" t="s">
        <v>19238</v>
      </c>
      <c r="AB302" t="s">
        <v>844</v>
      </c>
      <c r="AC302" t="s">
        <v>791</v>
      </c>
      <c r="AD302" t="s">
        <v>1888</v>
      </c>
      <c r="AF302" t="s">
        <v>786</v>
      </c>
      <c r="AG302">
        <v>4</v>
      </c>
      <c r="AH302">
        <v>102.7</v>
      </c>
      <c r="AI302">
        <v>1</v>
      </c>
      <c r="AJ302">
        <v>1111</v>
      </c>
      <c r="AK302" t="s">
        <v>788</v>
      </c>
      <c r="AL302">
        <v>1110</v>
      </c>
      <c r="AM302" t="s">
        <v>1256</v>
      </c>
      <c r="AN302">
        <v>21.9</v>
      </c>
      <c r="AO302" s="72">
        <v>7.66</v>
      </c>
      <c r="AP302" t="s">
        <v>15063</v>
      </c>
      <c r="AQ302" t="s">
        <v>1257</v>
      </c>
      <c r="AV302" t="s">
        <v>15124</v>
      </c>
      <c r="AW302">
        <v>0</v>
      </c>
      <c r="AX302" t="s">
        <v>15815</v>
      </c>
      <c r="AY302" t="s">
        <v>18422</v>
      </c>
      <c r="AZ302" t="s">
        <v>15119</v>
      </c>
      <c r="BC302" t="s">
        <v>19239</v>
      </c>
      <c r="BD302" t="s">
        <v>114</v>
      </c>
      <c r="BF302" t="s">
        <v>115</v>
      </c>
      <c r="BG302" t="s">
        <v>116</v>
      </c>
      <c r="BM302" t="s">
        <v>117</v>
      </c>
      <c r="BN302">
        <v>113179</v>
      </c>
      <c r="BO302">
        <v>3432197333</v>
      </c>
      <c r="BP302">
        <v>3432197333</v>
      </c>
      <c r="BQ302">
        <v>422061</v>
      </c>
      <c r="BR302">
        <v>9287</v>
      </c>
      <c r="BX302" t="s">
        <v>18423</v>
      </c>
      <c r="CA302" t="s">
        <v>18424</v>
      </c>
      <c r="CB302" t="s">
        <v>18425</v>
      </c>
      <c r="CD302">
        <v>1</v>
      </c>
      <c r="CF302" t="s">
        <v>118</v>
      </c>
      <c r="CG302">
        <v>0</v>
      </c>
      <c r="CH302" t="s">
        <v>119</v>
      </c>
      <c r="CI302" t="s">
        <v>119</v>
      </c>
      <c r="CJ302" t="s">
        <v>120</v>
      </c>
      <c r="CL302" s="34" t="s">
        <v>19240</v>
      </c>
      <c r="CM302" t="s">
        <v>121</v>
      </c>
      <c r="CN302" s="34" t="s">
        <v>19240</v>
      </c>
      <c r="CP302" t="s">
        <v>1258</v>
      </c>
      <c r="CR302">
        <f t="shared" si="32"/>
        <v>24</v>
      </c>
    </row>
    <row r="303" spans="1:96" customFormat="1" hidden="1">
      <c r="A303" t="s">
        <v>111</v>
      </c>
      <c r="B303" t="s">
        <v>18413</v>
      </c>
      <c r="C303">
        <v>514687</v>
      </c>
      <c r="D303" s="1">
        <v>45589</v>
      </c>
      <c r="E303" t="s">
        <v>20415</v>
      </c>
      <c r="F303" t="s">
        <v>2072</v>
      </c>
      <c r="G303" t="s">
        <v>18414</v>
      </c>
      <c r="H303" s="34" t="s">
        <v>18415</v>
      </c>
      <c r="I303" t="s">
        <v>18416</v>
      </c>
      <c r="J303">
        <v>5531999930310</v>
      </c>
      <c r="K303" t="s">
        <v>8</v>
      </c>
      <c r="L303" t="s">
        <v>3172</v>
      </c>
      <c r="M303">
        <v>5189303290404</v>
      </c>
      <c r="N303" t="s">
        <v>112</v>
      </c>
      <c r="O303" t="s">
        <v>18417</v>
      </c>
      <c r="P303" t="s">
        <v>18418</v>
      </c>
      <c r="Q303">
        <v>231</v>
      </c>
      <c r="R303" t="s">
        <v>18419</v>
      </c>
      <c r="S303" t="s">
        <v>15708</v>
      </c>
      <c r="U303" t="s">
        <v>18420</v>
      </c>
      <c r="V303" t="s">
        <v>779</v>
      </c>
      <c r="W303" t="s">
        <v>780</v>
      </c>
      <c r="X303" t="s">
        <v>18421</v>
      </c>
      <c r="Y303" t="s">
        <v>787</v>
      </c>
      <c r="Z303" t="s">
        <v>1258</v>
      </c>
      <c r="AA303" t="s">
        <v>19238</v>
      </c>
      <c r="AB303" t="s">
        <v>844</v>
      </c>
      <c r="AC303" t="s">
        <v>791</v>
      </c>
      <c r="AD303" t="s">
        <v>1888</v>
      </c>
      <c r="AF303" t="s">
        <v>786</v>
      </c>
      <c r="AG303">
        <v>4</v>
      </c>
      <c r="AH303">
        <v>102.7</v>
      </c>
      <c r="AI303">
        <v>1</v>
      </c>
      <c r="AJ303">
        <v>61050</v>
      </c>
      <c r="AK303" t="s">
        <v>1598</v>
      </c>
      <c r="AL303">
        <v>61050</v>
      </c>
      <c r="AM303" t="s">
        <v>2983</v>
      </c>
      <c r="AN303">
        <v>99.9</v>
      </c>
      <c r="AO303" s="72">
        <v>34.96</v>
      </c>
      <c r="AP303" t="s">
        <v>15116</v>
      </c>
      <c r="AQ303" t="s">
        <v>2984</v>
      </c>
      <c r="AV303" t="s">
        <v>18426</v>
      </c>
      <c r="AW303">
        <v>0</v>
      </c>
      <c r="AX303" t="s">
        <v>15815</v>
      </c>
      <c r="AY303" t="s">
        <v>18422</v>
      </c>
      <c r="AZ303" t="s">
        <v>15119</v>
      </c>
      <c r="BC303" t="s">
        <v>19239</v>
      </c>
      <c r="BD303" t="s">
        <v>114</v>
      </c>
      <c r="BF303" t="s">
        <v>115</v>
      </c>
      <c r="BG303" t="s">
        <v>116</v>
      </c>
      <c r="BM303" t="s">
        <v>117</v>
      </c>
      <c r="BN303">
        <v>113179</v>
      </c>
      <c r="BO303">
        <v>3432197333</v>
      </c>
      <c r="BP303">
        <v>3432197333</v>
      </c>
      <c r="BQ303">
        <v>422061</v>
      </c>
      <c r="BR303">
        <v>9287</v>
      </c>
      <c r="BX303" t="s">
        <v>18423</v>
      </c>
      <c r="CA303" t="s">
        <v>18424</v>
      </c>
      <c r="CB303" t="s">
        <v>18425</v>
      </c>
      <c r="CD303">
        <v>1</v>
      </c>
      <c r="CF303" t="s">
        <v>118</v>
      </c>
      <c r="CG303">
        <v>0</v>
      </c>
      <c r="CH303" t="s">
        <v>119</v>
      </c>
      <c r="CI303" t="s">
        <v>119</v>
      </c>
      <c r="CJ303" t="s">
        <v>120</v>
      </c>
      <c r="CL303" s="34" t="s">
        <v>19240</v>
      </c>
      <c r="CM303" t="s">
        <v>121</v>
      </c>
      <c r="CN303" s="34" t="s">
        <v>19240</v>
      </c>
      <c r="CP303" t="s">
        <v>1258</v>
      </c>
      <c r="CR303">
        <f t="shared" si="32"/>
        <v>24</v>
      </c>
    </row>
    <row r="304" spans="1:96" customFormat="1" hidden="1">
      <c r="A304" t="s">
        <v>111</v>
      </c>
      <c r="B304" t="s">
        <v>18427</v>
      </c>
      <c r="C304">
        <v>514685</v>
      </c>
      <c r="D304" s="1">
        <v>45589</v>
      </c>
      <c r="E304" t="s">
        <v>20416</v>
      </c>
      <c r="F304" t="s">
        <v>18428</v>
      </c>
      <c r="G304" t="s">
        <v>13325</v>
      </c>
      <c r="H304">
        <v>42802990802</v>
      </c>
      <c r="I304" t="s">
        <v>18429</v>
      </c>
      <c r="J304">
        <v>5511959617761</v>
      </c>
      <c r="K304" t="s">
        <v>2</v>
      </c>
      <c r="L304" t="s">
        <v>127</v>
      </c>
      <c r="M304">
        <v>5189294357265</v>
      </c>
      <c r="N304" t="s">
        <v>112</v>
      </c>
      <c r="O304" t="s">
        <v>18430</v>
      </c>
      <c r="P304" t="s">
        <v>18431</v>
      </c>
      <c r="Q304">
        <v>33</v>
      </c>
      <c r="R304" t="s">
        <v>18432</v>
      </c>
      <c r="S304" t="s">
        <v>7517</v>
      </c>
      <c r="U304" t="s">
        <v>18433</v>
      </c>
      <c r="V304" t="s">
        <v>122</v>
      </c>
      <c r="W304" t="s">
        <v>123</v>
      </c>
      <c r="X304" t="s">
        <v>16183</v>
      </c>
      <c r="Y304" t="s">
        <v>792</v>
      </c>
      <c r="Z304" t="s">
        <v>1258</v>
      </c>
      <c r="AA304" t="s">
        <v>18937</v>
      </c>
      <c r="AE304" t="s">
        <v>16148</v>
      </c>
      <c r="AF304" t="s">
        <v>125</v>
      </c>
      <c r="AG304">
        <v>1</v>
      </c>
      <c r="AH304">
        <v>99.95</v>
      </c>
      <c r="AI304">
        <v>3</v>
      </c>
      <c r="AJ304">
        <v>142807</v>
      </c>
      <c r="AK304" t="s">
        <v>781</v>
      </c>
      <c r="AL304">
        <v>1113</v>
      </c>
      <c r="AM304" t="s">
        <v>800</v>
      </c>
      <c r="AN304">
        <v>6.99</v>
      </c>
      <c r="AO304" s="72">
        <v>5.59</v>
      </c>
      <c r="AP304" t="s">
        <v>18435</v>
      </c>
      <c r="AQ304" t="s">
        <v>802</v>
      </c>
      <c r="AV304" t="s">
        <v>18436</v>
      </c>
      <c r="AW304">
        <v>0</v>
      </c>
      <c r="AX304" t="s">
        <v>18434</v>
      </c>
      <c r="AY304" t="s">
        <v>18437</v>
      </c>
      <c r="AZ304" t="s">
        <v>18438</v>
      </c>
      <c r="BC304" s="34" t="s">
        <v>18938</v>
      </c>
      <c r="BD304" t="s">
        <v>114</v>
      </c>
      <c r="BF304" t="s">
        <v>115</v>
      </c>
      <c r="BG304" t="s">
        <v>116</v>
      </c>
      <c r="BM304" t="s">
        <v>117</v>
      </c>
      <c r="BN304">
        <v>297436</v>
      </c>
      <c r="BO304">
        <v>3432050584</v>
      </c>
      <c r="BP304">
        <v>3432050584</v>
      </c>
      <c r="BQ304">
        <v>550209</v>
      </c>
      <c r="BR304">
        <v>6370</v>
      </c>
      <c r="BX304" t="s">
        <v>18439</v>
      </c>
      <c r="CA304" t="s">
        <v>18440</v>
      </c>
      <c r="CB304" t="s">
        <v>18441</v>
      </c>
      <c r="CD304">
        <v>1</v>
      </c>
      <c r="CF304" t="s">
        <v>118</v>
      </c>
      <c r="CG304">
        <v>0</v>
      </c>
      <c r="CH304" t="s">
        <v>119</v>
      </c>
      <c r="CI304" t="s">
        <v>119</v>
      </c>
      <c r="CJ304" t="s">
        <v>120</v>
      </c>
      <c r="CL304" s="34" t="s">
        <v>18939</v>
      </c>
      <c r="CM304" t="s">
        <v>121</v>
      </c>
      <c r="CN304" s="34" t="s">
        <v>18939</v>
      </c>
      <c r="CP304" t="s">
        <v>1258</v>
      </c>
      <c r="CR304">
        <f t="shared" si="32"/>
        <v>24</v>
      </c>
    </row>
    <row r="305" spans="1:96" customFormat="1" hidden="1">
      <c r="A305" t="s">
        <v>111</v>
      </c>
      <c r="B305" t="s">
        <v>18427</v>
      </c>
      <c r="C305">
        <v>514685</v>
      </c>
      <c r="D305" s="1">
        <v>45589</v>
      </c>
      <c r="E305" t="s">
        <v>20416</v>
      </c>
      <c r="F305" t="s">
        <v>18428</v>
      </c>
      <c r="G305" t="s">
        <v>13325</v>
      </c>
      <c r="H305">
        <v>42802990802</v>
      </c>
      <c r="I305" t="s">
        <v>18429</v>
      </c>
      <c r="J305">
        <v>5511959617761</v>
      </c>
      <c r="K305" t="s">
        <v>2</v>
      </c>
      <c r="L305" t="s">
        <v>127</v>
      </c>
      <c r="M305">
        <v>5189294357265</v>
      </c>
      <c r="N305" t="s">
        <v>112</v>
      </c>
      <c r="O305" t="s">
        <v>18430</v>
      </c>
      <c r="P305" t="s">
        <v>18431</v>
      </c>
      <c r="Q305">
        <v>33</v>
      </c>
      <c r="R305" t="s">
        <v>18432</v>
      </c>
      <c r="S305" t="s">
        <v>7517</v>
      </c>
      <c r="U305" t="s">
        <v>18433</v>
      </c>
      <c r="V305" t="s">
        <v>122</v>
      </c>
      <c r="W305" t="s">
        <v>123</v>
      </c>
      <c r="X305" t="s">
        <v>16183</v>
      </c>
      <c r="Y305" t="s">
        <v>792</v>
      </c>
      <c r="Z305" t="s">
        <v>1258</v>
      </c>
      <c r="AA305" t="s">
        <v>18937</v>
      </c>
      <c r="AE305" t="s">
        <v>16148</v>
      </c>
      <c r="AF305" t="s">
        <v>125</v>
      </c>
      <c r="AG305">
        <v>1</v>
      </c>
      <c r="AH305">
        <v>99.95</v>
      </c>
      <c r="AI305">
        <v>2</v>
      </c>
      <c r="AJ305">
        <v>1110</v>
      </c>
      <c r="AK305" t="s">
        <v>788</v>
      </c>
      <c r="AL305">
        <v>1112</v>
      </c>
      <c r="AM305" t="s">
        <v>1252</v>
      </c>
      <c r="AN305">
        <v>21.9</v>
      </c>
      <c r="AO305" s="72">
        <v>6.13</v>
      </c>
      <c r="AP305" t="s">
        <v>16666</v>
      </c>
      <c r="AQ305" t="s">
        <v>1254</v>
      </c>
      <c r="AV305" t="s">
        <v>18442</v>
      </c>
      <c r="AW305">
        <v>0</v>
      </c>
      <c r="AX305" t="s">
        <v>18434</v>
      </c>
      <c r="AY305" t="s">
        <v>18437</v>
      </c>
      <c r="AZ305" t="s">
        <v>18438</v>
      </c>
      <c r="BC305" s="34" t="s">
        <v>18938</v>
      </c>
      <c r="BD305" t="s">
        <v>114</v>
      </c>
      <c r="BF305" t="s">
        <v>115</v>
      </c>
      <c r="BG305" t="s">
        <v>116</v>
      </c>
      <c r="BM305" t="s">
        <v>117</v>
      </c>
      <c r="BN305">
        <v>297436</v>
      </c>
      <c r="BO305">
        <v>3432050584</v>
      </c>
      <c r="BP305">
        <v>3432050584</v>
      </c>
      <c r="BQ305">
        <v>550209</v>
      </c>
      <c r="BR305">
        <v>6370</v>
      </c>
      <c r="BX305" t="s">
        <v>18439</v>
      </c>
      <c r="CA305" t="s">
        <v>18440</v>
      </c>
      <c r="CB305" t="s">
        <v>18441</v>
      </c>
      <c r="CD305">
        <v>1</v>
      </c>
      <c r="CF305" t="s">
        <v>118</v>
      </c>
      <c r="CG305">
        <v>0</v>
      </c>
      <c r="CH305" t="s">
        <v>119</v>
      </c>
      <c r="CI305" t="s">
        <v>119</v>
      </c>
      <c r="CJ305" t="s">
        <v>120</v>
      </c>
      <c r="CL305" s="34" t="s">
        <v>18939</v>
      </c>
      <c r="CM305" t="s">
        <v>121</v>
      </c>
      <c r="CN305" s="34" t="s">
        <v>18939</v>
      </c>
      <c r="CP305" t="s">
        <v>1258</v>
      </c>
      <c r="CR305">
        <f t="shared" si="32"/>
        <v>24</v>
      </c>
    </row>
    <row r="306" spans="1:96" customFormat="1" hidden="1">
      <c r="A306" t="s">
        <v>111</v>
      </c>
      <c r="B306" t="s">
        <v>18427</v>
      </c>
      <c r="C306">
        <v>514685</v>
      </c>
      <c r="D306" s="1">
        <v>45589</v>
      </c>
      <c r="E306" t="s">
        <v>20416</v>
      </c>
      <c r="F306" t="s">
        <v>18428</v>
      </c>
      <c r="G306" t="s">
        <v>13325</v>
      </c>
      <c r="H306">
        <v>42802990802</v>
      </c>
      <c r="I306" t="s">
        <v>18429</v>
      </c>
      <c r="J306">
        <v>5511959617761</v>
      </c>
      <c r="K306" t="s">
        <v>2</v>
      </c>
      <c r="L306" t="s">
        <v>127</v>
      </c>
      <c r="M306">
        <v>5189294357265</v>
      </c>
      <c r="N306" t="s">
        <v>112</v>
      </c>
      <c r="O306" t="s">
        <v>18430</v>
      </c>
      <c r="P306" t="s">
        <v>18431</v>
      </c>
      <c r="Q306">
        <v>33</v>
      </c>
      <c r="R306" t="s">
        <v>18432</v>
      </c>
      <c r="S306" t="s">
        <v>7517</v>
      </c>
      <c r="U306" t="s">
        <v>18433</v>
      </c>
      <c r="V306" t="s">
        <v>122</v>
      </c>
      <c r="W306" t="s">
        <v>123</v>
      </c>
      <c r="X306" t="s">
        <v>16183</v>
      </c>
      <c r="Y306" t="s">
        <v>792</v>
      </c>
      <c r="Z306" t="s">
        <v>1258</v>
      </c>
      <c r="AA306" t="s">
        <v>18937</v>
      </c>
      <c r="AE306" t="s">
        <v>16148</v>
      </c>
      <c r="AF306" t="s">
        <v>125</v>
      </c>
      <c r="AG306">
        <v>1</v>
      </c>
      <c r="AH306">
        <v>99.95</v>
      </c>
      <c r="AI306">
        <v>2</v>
      </c>
      <c r="AJ306">
        <v>1006</v>
      </c>
      <c r="AK306" t="s">
        <v>788</v>
      </c>
      <c r="AL306">
        <v>1111</v>
      </c>
      <c r="AM306" t="s">
        <v>789</v>
      </c>
      <c r="AN306">
        <v>21.9</v>
      </c>
      <c r="AO306" s="72">
        <v>6.13</v>
      </c>
      <c r="AP306" t="s">
        <v>16666</v>
      </c>
      <c r="AQ306" t="s">
        <v>790</v>
      </c>
      <c r="AV306" t="s">
        <v>18442</v>
      </c>
      <c r="AW306">
        <v>0</v>
      </c>
      <c r="AX306" t="s">
        <v>18434</v>
      </c>
      <c r="AY306" t="s">
        <v>18437</v>
      </c>
      <c r="AZ306" t="s">
        <v>18438</v>
      </c>
      <c r="BC306" s="34" t="s">
        <v>18938</v>
      </c>
      <c r="BD306" t="s">
        <v>114</v>
      </c>
      <c r="BF306" t="s">
        <v>115</v>
      </c>
      <c r="BG306" t="s">
        <v>116</v>
      </c>
      <c r="BM306" t="s">
        <v>117</v>
      </c>
      <c r="BN306">
        <v>297436</v>
      </c>
      <c r="BO306">
        <v>3432050584</v>
      </c>
      <c r="BP306">
        <v>3432050584</v>
      </c>
      <c r="BQ306">
        <v>550209</v>
      </c>
      <c r="BR306">
        <v>6370</v>
      </c>
      <c r="BX306" t="s">
        <v>18439</v>
      </c>
      <c r="CA306" t="s">
        <v>18440</v>
      </c>
      <c r="CB306" t="s">
        <v>18441</v>
      </c>
      <c r="CD306">
        <v>1</v>
      </c>
      <c r="CF306" t="s">
        <v>118</v>
      </c>
      <c r="CG306">
        <v>0</v>
      </c>
      <c r="CH306" t="s">
        <v>119</v>
      </c>
      <c r="CI306" t="s">
        <v>119</v>
      </c>
      <c r="CJ306" t="s">
        <v>120</v>
      </c>
      <c r="CL306" s="34" t="s">
        <v>18939</v>
      </c>
      <c r="CM306" t="s">
        <v>121</v>
      </c>
      <c r="CN306" s="34" t="s">
        <v>18939</v>
      </c>
      <c r="CP306" t="s">
        <v>1258</v>
      </c>
      <c r="CR306">
        <f t="shared" si="32"/>
        <v>24</v>
      </c>
    </row>
    <row r="307" spans="1:96" customFormat="1" hidden="1">
      <c r="A307" t="s">
        <v>111</v>
      </c>
      <c r="B307" t="s">
        <v>18427</v>
      </c>
      <c r="C307">
        <v>514685</v>
      </c>
      <c r="D307" s="1">
        <v>45589</v>
      </c>
      <c r="E307" t="s">
        <v>20416</v>
      </c>
      <c r="F307" t="s">
        <v>18428</v>
      </c>
      <c r="G307" t="s">
        <v>13325</v>
      </c>
      <c r="H307">
        <v>42802990802</v>
      </c>
      <c r="I307" t="s">
        <v>18429</v>
      </c>
      <c r="J307">
        <v>5511959617761</v>
      </c>
      <c r="K307" t="s">
        <v>2</v>
      </c>
      <c r="L307" t="s">
        <v>127</v>
      </c>
      <c r="M307">
        <v>5189294357265</v>
      </c>
      <c r="N307" t="s">
        <v>112</v>
      </c>
      <c r="O307" t="s">
        <v>18430</v>
      </c>
      <c r="P307" t="s">
        <v>18431</v>
      </c>
      <c r="Q307">
        <v>33</v>
      </c>
      <c r="R307" t="s">
        <v>18432</v>
      </c>
      <c r="S307" t="s">
        <v>7517</v>
      </c>
      <c r="U307" t="s">
        <v>18433</v>
      </c>
      <c r="V307" t="s">
        <v>122</v>
      </c>
      <c r="W307" t="s">
        <v>123</v>
      </c>
      <c r="X307" t="s">
        <v>16183</v>
      </c>
      <c r="Y307" t="s">
        <v>792</v>
      </c>
      <c r="Z307" t="s">
        <v>1258</v>
      </c>
      <c r="AA307" t="s">
        <v>18937</v>
      </c>
      <c r="AE307" t="s">
        <v>16148</v>
      </c>
      <c r="AF307" t="s">
        <v>125</v>
      </c>
      <c r="AG307">
        <v>1</v>
      </c>
      <c r="AH307">
        <v>99.95</v>
      </c>
      <c r="AI307">
        <v>1</v>
      </c>
      <c r="AJ307">
        <v>142796</v>
      </c>
      <c r="AK307" t="s">
        <v>783</v>
      </c>
      <c r="AL307">
        <v>1609</v>
      </c>
      <c r="AM307" t="s">
        <v>826</v>
      </c>
      <c r="AN307">
        <v>34.9</v>
      </c>
      <c r="AO307" s="72">
        <v>27.92</v>
      </c>
      <c r="AP307" t="s">
        <v>18443</v>
      </c>
      <c r="AQ307" t="s">
        <v>807</v>
      </c>
      <c r="AV307" t="s">
        <v>18444</v>
      </c>
      <c r="AW307">
        <v>0</v>
      </c>
      <c r="AX307" t="s">
        <v>18434</v>
      </c>
      <c r="AY307" t="s">
        <v>18437</v>
      </c>
      <c r="AZ307" t="s">
        <v>18438</v>
      </c>
      <c r="BC307" s="34" t="s">
        <v>18938</v>
      </c>
      <c r="BD307" t="s">
        <v>114</v>
      </c>
      <c r="BF307" t="s">
        <v>115</v>
      </c>
      <c r="BG307" t="s">
        <v>116</v>
      </c>
      <c r="BM307" t="s">
        <v>117</v>
      </c>
      <c r="BN307">
        <v>297436</v>
      </c>
      <c r="BO307">
        <v>3432050584</v>
      </c>
      <c r="BP307">
        <v>3432050584</v>
      </c>
      <c r="BQ307">
        <v>550209</v>
      </c>
      <c r="BR307">
        <v>6370</v>
      </c>
      <c r="BX307" t="s">
        <v>18439</v>
      </c>
      <c r="CA307" t="s">
        <v>18440</v>
      </c>
      <c r="CB307" t="s">
        <v>18441</v>
      </c>
      <c r="CD307">
        <v>1</v>
      </c>
      <c r="CF307" t="s">
        <v>118</v>
      </c>
      <c r="CG307">
        <v>0</v>
      </c>
      <c r="CH307" t="s">
        <v>119</v>
      </c>
      <c r="CI307" t="s">
        <v>119</v>
      </c>
      <c r="CJ307" t="s">
        <v>120</v>
      </c>
      <c r="CL307" s="34" t="s">
        <v>18939</v>
      </c>
      <c r="CM307" t="s">
        <v>121</v>
      </c>
      <c r="CN307" s="34" t="s">
        <v>18939</v>
      </c>
      <c r="CP307" t="s">
        <v>1258</v>
      </c>
      <c r="CR307">
        <f t="shared" si="32"/>
        <v>24</v>
      </c>
    </row>
    <row r="308" spans="1:96" customFormat="1" hidden="1">
      <c r="A308" t="s">
        <v>111</v>
      </c>
      <c r="B308" t="s">
        <v>18427</v>
      </c>
      <c r="C308">
        <v>514685</v>
      </c>
      <c r="D308" s="1">
        <v>45589</v>
      </c>
      <c r="E308" t="s">
        <v>20416</v>
      </c>
      <c r="F308" t="s">
        <v>18428</v>
      </c>
      <c r="G308" t="s">
        <v>13325</v>
      </c>
      <c r="H308">
        <v>42802990802</v>
      </c>
      <c r="I308" t="s">
        <v>18429</v>
      </c>
      <c r="J308">
        <v>5511959617761</v>
      </c>
      <c r="K308" t="s">
        <v>2</v>
      </c>
      <c r="L308" t="s">
        <v>127</v>
      </c>
      <c r="M308">
        <v>5189294357265</v>
      </c>
      <c r="N308" t="s">
        <v>112</v>
      </c>
      <c r="O308" t="s">
        <v>18430</v>
      </c>
      <c r="P308" t="s">
        <v>18431</v>
      </c>
      <c r="Q308">
        <v>33</v>
      </c>
      <c r="R308" t="s">
        <v>18432</v>
      </c>
      <c r="S308" t="s">
        <v>7517</v>
      </c>
      <c r="U308" t="s">
        <v>18433</v>
      </c>
      <c r="V308" t="s">
        <v>122</v>
      </c>
      <c r="W308" t="s">
        <v>123</v>
      </c>
      <c r="X308" t="s">
        <v>16183</v>
      </c>
      <c r="Y308" t="s">
        <v>792</v>
      </c>
      <c r="Z308" t="s">
        <v>1258</v>
      </c>
      <c r="AA308" t="s">
        <v>18937</v>
      </c>
      <c r="AE308" t="s">
        <v>16148</v>
      </c>
      <c r="AF308" t="s">
        <v>125</v>
      </c>
      <c r="AG308">
        <v>1</v>
      </c>
      <c r="AH308">
        <v>99.95</v>
      </c>
      <c r="AI308">
        <v>1</v>
      </c>
      <c r="AJ308">
        <v>2201</v>
      </c>
      <c r="AK308" t="s">
        <v>1471</v>
      </c>
      <c r="AL308">
        <v>2201</v>
      </c>
      <c r="AM308" t="s">
        <v>1472</v>
      </c>
      <c r="AN308">
        <v>49.9</v>
      </c>
      <c r="AO308" s="72">
        <v>13.97</v>
      </c>
      <c r="AP308" t="s">
        <v>17666</v>
      </c>
      <c r="AQ308" t="s">
        <v>1473</v>
      </c>
      <c r="AV308" t="s">
        <v>18445</v>
      </c>
      <c r="AW308">
        <v>0</v>
      </c>
      <c r="AX308" t="s">
        <v>18434</v>
      </c>
      <c r="AY308" t="s">
        <v>18437</v>
      </c>
      <c r="AZ308" t="s">
        <v>18438</v>
      </c>
      <c r="BC308" s="34" t="s">
        <v>18938</v>
      </c>
      <c r="BD308" t="s">
        <v>114</v>
      </c>
      <c r="BF308" t="s">
        <v>115</v>
      </c>
      <c r="BG308" t="s">
        <v>116</v>
      </c>
      <c r="BM308" t="s">
        <v>117</v>
      </c>
      <c r="BN308">
        <v>297436</v>
      </c>
      <c r="BO308">
        <v>3432050584</v>
      </c>
      <c r="BP308">
        <v>3432050584</v>
      </c>
      <c r="BQ308">
        <v>550209</v>
      </c>
      <c r="BR308">
        <v>6370</v>
      </c>
      <c r="BX308" t="s">
        <v>18439</v>
      </c>
      <c r="CA308" t="s">
        <v>18440</v>
      </c>
      <c r="CB308" t="s">
        <v>18441</v>
      </c>
      <c r="CD308">
        <v>1</v>
      </c>
      <c r="CF308" t="s">
        <v>118</v>
      </c>
      <c r="CG308">
        <v>0</v>
      </c>
      <c r="CH308" t="s">
        <v>119</v>
      </c>
      <c r="CI308" t="s">
        <v>119</v>
      </c>
      <c r="CJ308" t="s">
        <v>120</v>
      </c>
      <c r="CL308" s="34" t="s">
        <v>18939</v>
      </c>
      <c r="CM308" t="s">
        <v>121</v>
      </c>
      <c r="CN308" s="34" t="s">
        <v>18939</v>
      </c>
      <c r="CP308" t="s">
        <v>1258</v>
      </c>
      <c r="CR308">
        <f t="shared" si="32"/>
        <v>24</v>
      </c>
    </row>
    <row r="309" spans="1:96" customFormat="1" hidden="1">
      <c r="A309" t="s">
        <v>111</v>
      </c>
      <c r="B309" t="s">
        <v>18427</v>
      </c>
      <c r="C309">
        <v>514685</v>
      </c>
      <c r="D309" s="1">
        <v>45589</v>
      </c>
      <c r="E309" t="s">
        <v>20416</v>
      </c>
      <c r="F309" t="s">
        <v>18428</v>
      </c>
      <c r="G309" t="s">
        <v>13325</v>
      </c>
      <c r="H309">
        <v>42802990802</v>
      </c>
      <c r="I309" t="s">
        <v>18429</v>
      </c>
      <c r="J309">
        <v>5511959617761</v>
      </c>
      <c r="K309" t="s">
        <v>2</v>
      </c>
      <c r="L309" t="s">
        <v>127</v>
      </c>
      <c r="M309">
        <v>5189294357265</v>
      </c>
      <c r="N309" t="s">
        <v>112</v>
      </c>
      <c r="O309" t="s">
        <v>18430</v>
      </c>
      <c r="P309" t="s">
        <v>18431</v>
      </c>
      <c r="Q309">
        <v>33</v>
      </c>
      <c r="R309" t="s">
        <v>18432</v>
      </c>
      <c r="S309" t="s">
        <v>7517</v>
      </c>
      <c r="U309" t="s">
        <v>18433</v>
      </c>
      <c r="V309" t="s">
        <v>122</v>
      </c>
      <c r="W309" t="s">
        <v>123</v>
      </c>
      <c r="X309" t="s">
        <v>16183</v>
      </c>
      <c r="Y309" t="s">
        <v>792</v>
      </c>
      <c r="Z309" t="s">
        <v>1258</v>
      </c>
      <c r="AA309" t="s">
        <v>18937</v>
      </c>
      <c r="AE309" t="s">
        <v>16148</v>
      </c>
      <c r="AF309" t="s">
        <v>125</v>
      </c>
      <c r="AG309">
        <v>1</v>
      </c>
      <c r="AH309">
        <v>99.95</v>
      </c>
      <c r="AI309">
        <v>1</v>
      </c>
      <c r="AJ309">
        <v>2103</v>
      </c>
      <c r="AK309" t="s">
        <v>2344</v>
      </c>
      <c r="AL309">
        <v>2103</v>
      </c>
      <c r="AM309" t="s">
        <v>2345</v>
      </c>
      <c r="AN309">
        <v>59.9</v>
      </c>
      <c r="AO309" s="72">
        <v>16.77</v>
      </c>
      <c r="AP309" t="s">
        <v>18435</v>
      </c>
      <c r="AQ309" t="s">
        <v>2346</v>
      </c>
      <c r="AV309" t="s">
        <v>18444</v>
      </c>
      <c r="AW309">
        <v>0</v>
      </c>
      <c r="AX309" t="s">
        <v>18434</v>
      </c>
      <c r="AY309" t="s">
        <v>18437</v>
      </c>
      <c r="AZ309" t="s">
        <v>18438</v>
      </c>
      <c r="BC309" s="34" t="s">
        <v>18938</v>
      </c>
      <c r="BD309" t="s">
        <v>114</v>
      </c>
      <c r="BF309" t="s">
        <v>115</v>
      </c>
      <c r="BG309" t="s">
        <v>116</v>
      </c>
      <c r="BM309" t="s">
        <v>117</v>
      </c>
      <c r="BN309">
        <v>297436</v>
      </c>
      <c r="BO309">
        <v>3432050584</v>
      </c>
      <c r="BP309">
        <v>3432050584</v>
      </c>
      <c r="BQ309">
        <v>550209</v>
      </c>
      <c r="BR309">
        <v>6370</v>
      </c>
      <c r="BX309" t="s">
        <v>18439</v>
      </c>
      <c r="CA309" t="s">
        <v>18440</v>
      </c>
      <c r="CB309" t="s">
        <v>18441</v>
      </c>
      <c r="CD309">
        <v>1</v>
      </c>
      <c r="CF309" t="s">
        <v>118</v>
      </c>
      <c r="CG309">
        <v>0</v>
      </c>
      <c r="CH309" t="s">
        <v>119</v>
      </c>
      <c r="CI309" t="s">
        <v>119</v>
      </c>
      <c r="CJ309" t="s">
        <v>120</v>
      </c>
      <c r="CL309" s="34" t="s">
        <v>18939</v>
      </c>
      <c r="CM309" t="s">
        <v>121</v>
      </c>
      <c r="CN309" s="34" t="s">
        <v>18939</v>
      </c>
      <c r="CP309" t="s">
        <v>1258</v>
      </c>
      <c r="CR309">
        <f t="shared" si="32"/>
        <v>24</v>
      </c>
    </row>
    <row r="310" spans="1:96" customFormat="1" hidden="1">
      <c r="A310" t="s">
        <v>111</v>
      </c>
      <c r="B310" t="s">
        <v>19393</v>
      </c>
      <c r="C310">
        <v>514851</v>
      </c>
      <c r="D310" s="1">
        <v>45593</v>
      </c>
      <c r="E310" t="s">
        <v>20417</v>
      </c>
      <c r="F310" t="s">
        <v>10242</v>
      </c>
      <c r="G310" t="s">
        <v>10497</v>
      </c>
      <c r="H310" s="34" t="s">
        <v>19394</v>
      </c>
      <c r="I310" t="s">
        <v>19395</v>
      </c>
      <c r="J310">
        <v>5551982659524</v>
      </c>
      <c r="K310" t="s">
        <v>6</v>
      </c>
      <c r="L310" t="s">
        <v>1680</v>
      </c>
      <c r="M310">
        <v>5190410262948</v>
      </c>
      <c r="N310" t="s">
        <v>112</v>
      </c>
      <c r="O310" t="s">
        <v>19396</v>
      </c>
      <c r="P310" t="s">
        <v>19397</v>
      </c>
      <c r="Q310">
        <v>96</v>
      </c>
      <c r="R310" t="s">
        <v>19398</v>
      </c>
      <c r="S310" t="s">
        <v>2343</v>
      </c>
      <c r="U310" t="s">
        <v>19399</v>
      </c>
      <c r="V310" t="s">
        <v>122</v>
      </c>
      <c r="W310" t="s">
        <v>772</v>
      </c>
      <c r="X310" t="s">
        <v>19400</v>
      </c>
      <c r="Y310" t="s">
        <v>129</v>
      </c>
      <c r="Z310" t="s">
        <v>1258</v>
      </c>
      <c r="AA310" t="s">
        <v>19866</v>
      </c>
      <c r="AB310" t="s">
        <v>844</v>
      </c>
      <c r="AC310" t="s">
        <v>791</v>
      </c>
      <c r="AD310" t="s">
        <v>1888</v>
      </c>
      <c r="AE310" t="s">
        <v>827</v>
      </c>
      <c r="AF310" t="s">
        <v>125</v>
      </c>
      <c r="AG310">
        <v>3</v>
      </c>
      <c r="AH310">
        <v>225.64</v>
      </c>
      <c r="AI310">
        <v>1</v>
      </c>
      <c r="AJ310">
        <v>61030</v>
      </c>
      <c r="AK310" t="s">
        <v>1598</v>
      </c>
      <c r="AL310">
        <v>61030</v>
      </c>
      <c r="AM310" t="s">
        <v>2980</v>
      </c>
      <c r="AN310">
        <v>99.9</v>
      </c>
      <c r="AO310" s="72">
        <v>31.46</v>
      </c>
      <c r="AP310" t="s">
        <v>15141</v>
      </c>
      <c r="AQ310" t="s">
        <v>2981</v>
      </c>
      <c r="AV310" t="s">
        <v>1751</v>
      </c>
      <c r="AW310">
        <v>0</v>
      </c>
      <c r="AX310" t="s">
        <v>19401</v>
      </c>
      <c r="AY310" t="s">
        <v>19402</v>
      </c>
      <c r="AZ310" t="s">
        <v>15137</v>
      </c>
      <c r="BC310" s="34" t="s">
        <v>19869</v>
      </c>
      <c r="BD310" t="s">
        <v>114</v>
      </c>
      <c r="BF310" t="s">
        <v>115</v>
      </c>
      <c r="BG310" t="s">
        <v>116</v>
      </c>
      <c r="BM310" t="s">
        <v>117</v>
      </c>
      <c r="BN310">
        <v>629636</v>
      </c>
      <c r="BO310">
        <v>3452770477</v>
      </c>
      <c r="BP310">
        <v>3452770477</v>
      </c>
      <c r="BQ310">
        <v>534696</v>
      </c>
      <c r="BR310">
        <v>4890</v>
      </c>
      <c r="BX310" t="s">
        <v>19403</v>
      </c>
      <c r="CA310" t="s">
        <v>19404</v>
      </c>
      <c r="CB310" t="s">
        <v>19405</v>
      </c>
      <c r="CD310">
        <v>1</v>
      </c>
      <c r="CF310" t="s">
        <v>118</v>
      </c>
      <c r="CG310">
        <v>0</v>
      </c>
      <c r="CH310" t="s">
        <v>119</v>
      </c>
      <c r="CI310" t="s">
        <v>119</v>
      </c>
      <c r="CJ310" t="s">
        <v>120</v>
      </c>
      <c r="CL310" s="34" t="s">
        <v>19870</v>
      </c>
      <c r="CM310" t="s">
        <v>121</v>
      </c>
      <c r="CN310" s="34" t="s">
        <v>19870</v>
      </c>
      <c r="CP310" t="s">
        <v>1258</v>
      </c>
      <c r="CR310">
        <f t="shared" si="32"/>
        <v>28</v>
      </c>
    </row>
    <row r="311" spans="1:96" customFormat="1" hidden="1">
      <c r="A311" t="s">
        <v>111</v>
      </c>
      <c r="B311" t="s">
        <v>19393</v>
      </c>
      <c r="C311">
        <v>514851</v>
      </c>
      <c r="D311" s="1">
        <v>45593</v>
      </c>
      <c r="E311" t="s">
        <v>20417</v>
      </c>
      <c r="F311" t="s">
        <v>10242</v>
      </c>
      <c r="G311" t="s">
        <v>10497</v>
      </c>
      <c r="H311" s="34" t="s">
        <v>19394</v>
      </c>
      <c r="I311" t="s">
        <v>19395</v>
      </c>
      <c r="J311">
        <v>5551982659524</v>
      </c>
      <c r="K311" t="s">
        <v>6</v>
      </c>
      <c r="L311" t="s">
        <v>1680</v>
      </c>
      <c r="M311">
        <v>5190410262948</v>
      </c>
      <c r="N311" t="s">
        <v>112</v>
      </c>
      <c r="O311" t="s">
        <v>19396</v>
      </c>
      <c r="P311" t="s">
        <v>19397</v>
      </c>
      <c r="Q311">
        <v>96</v>
      </c>
      <c r="R311" t="s">
        <v>19398</v>
      </c>
      <c r="S311" t="s">
        <v>2343</v>
      </c>
      <c r="U311" t="s">
        <v>19399</v>
      </c>
      <c r="V311" t="s">
        <v>122</v>
      </c>
      <c r="W311" t="s">
        <v>772</v>
      </c>
      <c r="X311" t="s">
        <v>19400</v>
      </c>
      <c r="Y311" t="s">
        <v>129</v>
      </c>
      <c r="Z311" t="s">
        <v>1258</v>
      </c>
      <c r="AA311" t="s">
        <v>19866</v>
      </c>
      <c r="AB311" t="s">
        <v>844</v>
      </c>
      <c r="AC311" t="s">
        <v>791</v>
      </c>
      <c r="AD311" t="s">
        <v>1888</v>
      </c>
      <c r="AE311" t="s">
        <v>827</v>
      </c>
      <c r="AF311" t="s">
        <v>125</v>
      </c>
      <c r="AG311">
        <v>3</v>
      </c>
      <c r="AH311">
        <v>225.64</v>
      </c>
      <c r="AI311">
        <v>1</v>
      </c>
      <c r="AJ311">
        <v>142817</v>
      </c>
      <c r="AK311" t="s">
        <v>1598</v>
      </c>
      <c r="AL311">
        <v>61040</v>
      </c>
      <c r="AM311" t="s">
        <v>1608</v>
      </c>
      <c r="AN311">
        <v>99.9</v>
      </c>
      <c r="AO311" s="72">
        <v>31.46</v>
      </c>
      <c r="AP311" t="s">
        <v>15141</v>
      </c>
      <c r="AQ311" t="s">
        <v>1609</v>
      </c>
      <c r="AV311" t="s">
        <v>1751</v>
      </c>
      <c r="AW311">
        <v>0</v>
      </c>
      <c r="AX311" t="s">
        <v>19401</v>
      </c>
      <c r="AY311" t="s">
        <v>19402</v>
      </c>
      <c r="AZ311" t="s">
        <v>15137</v>
      </c>
      <c r="BC311" s="34" t="s">
        <v>19869</v>
      </c>
      <c r="BD311" t="s">
        <v>114</v>
      </c>
      <c r="BF311" t="s">
        <v>115</v>
      </c>
      <c r="BG311" t="s">
        <v>116</v>
      </c>
      <c r="BM311" t="s">
        <v>117</v>
      </c>
      <c r="BN311">
        <v>629636</v>
      </c>
      <c r="BO311">
        <v>3452770477</v>
      </c>
      <c r="BP311">
        <v>3452770477</v>
      </c>
      <c r="BQ311">
        <v>534696</v>
      </c>
      <c r="BR311">
        <v>4890</v>
      </c>
      <c r="BX311" t="s">
        <v>19403</v>
      </c>
      <c r="CA311" t="s">
        <v>19404</v>
      </c>
      <c r="CB311" t="s">
        <v>19405</v>
      </c>
      <c r="CD311">
        <v>1</v>
      </c>
      <c r="CF311" t="s">
        <v>118</v>
      </c>
      <c r="CG311">
        <v>0</v>
      </c>
      <c r="CH311" t="s">
        <v>119</v>
      </c>
      <c r="CI311" t="s">
        <v>119</v>
      </c>
      <c r="CJ311" t="s">
        <v>120</v>
      </c>
      <c r="CL311" s="34" t="s">
        <v>19870</v>
      </c>
      <c r="CM311" t="s">
        <v>121</v>
      </c>
      <c r="CN311" s="34" t="s">
        <v>19870</v>
      </c>
      <c r="CP311" t="s">
        <v>1258</v>
      </c>
      <c r="CR311">
        <f t="shared" si="32"/>
        <v>28</v>
      </c>
    </row>
    <row r="312" spans="1:96" customFormat="1" hidden="1">
      <c r="A312" t="s">
        <v>111</v>
      </c>
      <c r="B312" t="s">
        <v>19393</v>
      </c>
      <c r="C312">
        <v>514851</v>
      </c>
      <c r="D312" s="1">
        <v>45593</v>
      </c>
      <c r="E312" t="s">
        <v>20417</v>
      </c>
      <c r="F312" t="s">
        <v>10242</v>
      </c>
      <c r="G312" t="s">
        <v>10497</v>
      </c>
      <c r="H312" s="34" t="s">
        <v>19394</v>
      </c>
      <c r="I312" t="s">
        <v>19395</v>
      </c>
      <c r="J312">
        <v>5551982659524</v>
      </c>
      <c r="K312" t="s">
        <v>6</v>
      </c>
      <c r="L312" t="s">
        <v>1680</v>
      </c>
      <c r="M312">
        <v>5190410262948</v>
      </c>
      <c r="N312" t="s">
        <v>112</v>
      </c>
      <c r="O312" t="s">
        <v>19396</v>
      </c>
      <c r="P312" t="s">
        <v>19397</v>
      </c>
      <c r="Q312">
        <v>96</v>
      </c>
      <c r="R312" t="s">
        <v>19398</v>
      </c>
      <c r="S312" t="s">
        <v>2343</v>
      </c>
      <c r="U312" t="s">
        <v>19399</v>
      </c>
      <c r="V312" t="s">
        <v>122</v>
      </c>
      <c r="W312" t="s">
        <v>772</v>
      </c>
      <c r="X312" t="s">
        <v>19400</v>
      </c>
      <c r="Y312" t="s">
        <v>129</v>
      </c>
      <c r="Z312" t="s">
        <v>1258</v>
      </c>
      <c r="AA312" t="s">
        <v>19866</v>
      </c>
      <c r="AB312" t="s">
        <v>844</v>
      </c>
      <c r="AC312" t="s">
        <v>791</v>
      </c>
      <c r="AD312" t="s">
        <v>1888</v>
      </c>
      <c r="AE312" t="s">
        <v>827</v>
      </c>
      <c r="AF312" t="s">
        <v>125</v>
      </c>
      <c r="AG312">
        <v>3</v>
      </c>
      <c r="AH312">
        <v>225.64</v>
      </c>
      <c r="AI312">
        <v>1</v>
      </c>
      <c r="AJ312">
        <v>143126</v>
      </c>
      <c r="AK312" t="s">
        <v>775</v>
      </c>
      <c r="AL312">
        <v>1407</v>
      </c>
      <c r="AM312" t="s">
        <v>3262</v>
      </c>
      <c r="AN312">
        <v>79.900000000000006</v>
      </c>
      <c r="AO312" s="72">
        <v>71.91</v>
      </c>
      <c r="AP312" t="s">
        <v>1282</v>
      </c>
      <c r="AQ312" t="s">
        <v>3264</v>
      </c>
      <c r="AV312" t="s">
        <v>15124</v>
      </c>
      <c r="AW312">
        <v>0</v>
      </c>
      <c r="AX312" t="s">
        <v>19401</v>
      </c>
      <c r="AY312" t="s">
        <v>19402</v>
      </c>
      <c r="AZ312" t="s">
        <v>15137</v>
      </c>
      <c r="BC312" s="34" t="s">
        <v>19869</v>
      </c>
      <c r="BD312" t="s">
        <v>114</v>
      </c>
      <c r="BF312" t="s">
        <v>115</v>
      </c>
      <c r="BG312" t="s">
        <v>116</v>
      </c>
      <c r="BM312" t="s">
        <v>117</v>
      </c>
      <c r="BN312">
        <v>629636</v>
      </c>
      <c r="BO312">
        <v>3452770477</v>
      </c>
      <c r="BP312">
        <v>3452770477</v>
      </c>
      <c r="BQ312">
        <v>534696</v>
      </c>
      <c r="BR312">
        <v>4890</v>
      </c>
      <c r="BX312" t="s">
        <v>19403</v>
      </c>
      <c r="CA312" t="s">
        <v>19404</v>
      </c>
      <c r="CB312" t="s">
        <v>19405</v>
      </c>
      <c r="CD312">
        <v>1</v>
      </c>
      <c r="CF312" t="s">
        <v>118</v>
      </c>
      <c r="CG312">
        <v>0</v>
      </c>
      <c r="CH312" t="s">
        <v>119</v>
      </c>
      <c r="CI312" t="s">
        <v>119</v>
      </c>
      <c r="CJ312" t="s">
        <v>120</v>
      </c>
      <c r="CL312" s="34" t="s">
        <v>19870</v>
      </c>
      <c r="CM312" t="s">
        <v>121</v>
      </c>
      <c r="CN312" s="34" t="s">
        <v>19870</v>
      </c>
      <c r="CP312" t="s">
        <v>1258</v>
      </c>
      <c r="CR312">
        <f t="shared" si="32"/>
        <v>28</v>
      </c>
    </row>
    <row r="313" spans="1:96" customFormat="1" hidden="1">
      <c r="A313" t="s">
        <v>111</v>
      </c>
      <c r="B313" t="s">
        <v>19393</v>
      </c>
      <c r="C313">
        <v>514851</v>
      </c>
      <c r="D313" s="1">
        <v>45593</v>
      </c>
      <c r="E313" t="s">
        <v>20417</v>
      </c>
      <c r="F313" t="s">
        <v>10242</v>
      </c>
      <c r="G313" t="s">
        <v>10497</v>
      </c>
      <c r="H313" s="34" t="s">
        <v>19394</v>
      </c>
      <c r="I313" t="s">
        <v>19395</v>
      </c>
      <c r="J313">
        <v>5551982659524</v>
      </c>
      <c r="K313" t="s">
        <v>6</v>
      </c>
      <c r="L313" t="s">
        <v>1680</v>
      </c>
      <c r="M313">
        <v>5190410262948</v>
      </c>
      <c r="N313" t="s">
        <v>112</v>
      </c>
      <c r="O313" t="s">
        <v>19396</v>
      </c>
      <c r="P313" t="s">
        <v>19397</v>
      </c>
      <c r="Q313">
        <v>96</v>
      </c>
      <c r="R313" t="s">
        <v>19398</v>
      </c>
      <c r="S313" t="s">
        <v>2343</v>
      </c>
      <c r="U313" t="s">
        <v>19399</v>
      </c>
      <c r="V313" t="s">
        <v>122</v>
      </c>
      <c r="W313" t="s">
        <v>772</v>
      </c>
      <c r="X313" t="s">
        <v>19400</v>
      </c>
      <c r="Y313" t="s">
        <v>129</v>
      </c>
      <c r="Z313" t="s">
        <v>1258</v>
      </c>
      <c r="AA313" t="s">
        <v>19866</v>
      </c>
      <c r="AB313" t="s">
        <v>844</v>
      </c>
      <c r="AC313" t="s">
        <v>791</v>
      </c>
      <c r="AD313" t="s">
        <v>1888</v>
      </c>
      <c r="AE313" t="s">
        <v>827</v>
      </c>
      <c r="AF313" t="s">
        <v>125</v>
      </c>
      <c r="AG313">
        <v>3</v>
      </c>
      <c r="AH313">
        <v>225.64</v>
      </c>
      <c r="AI313">
        <v>1</v>
      </c>
      <c r="AJ313">
        <v>5101</v>
      </c>
      <c r="AK313" t="s">
        <v>1018</v>
      </c>
      <c r="AL313">
        <v>5101</v>
      </c>
      <c r="AM313" t="s">
        <v>830</v>
      </c>
      <c r="AN313">
        <v>46.9</v>
      </c>
      <c r="AO313" s="72">
        <v>14.78</v>
      </c>
      <c r="AP313" t="s">
        <v>2266</v>
      </c>
      <c r="AQ313" t="s">
        <v>1019</v>
      </c>
      <c r="AV313" t="s">
        <v>15124</v>
      </c>
      <c r="AW313">
        <v>0</v>
      </c>
      <c r="AX313" t="s">
        <v>19401</v>
      </c>
      <c r="AY313" t="s">
        <v>19402</v>
      </c>
      <c r="AZ313" t="s">
        <v>15137</v>
      </c>
      <c r="BC313" s="34" t="s">
        <v>19869</v>
      </c>
      <c r="BD313" t="s">
        <v>114</v>
      </c>
      <c r="BF313" t="s">
        <v>115</v>
      </c>
      <c r="BG313" t="s">
        <v>116</v>
      </c>
      <c r="BM313" t="s">
        <v>117</v>
      </c>
      <c r="BN313">
        <v>629636</v>
      </c>
      <c r="BO313">
        <v>3452770477</v>
      </c>
      <c r="BP313">
        <v>3452770477</v>
      </c>
      <c r="BQ313">
        <v>534696</v>
      </c>
      <c r="BR313">
        <v>4890</v>
      </c>
      <c r="BX313" t="s">
        <v>19403</v>
      </c>
      <c r="CA313" t="s">
        <v>19404</v>
      </c>
      <c r="CB313" t="s">
        <v>19405</v>
      </c>
      <c r="CD313">
        <v>1</v>
      </c>
      <c r="CF313" t="s">
        <v>118</v>
      </c>
      <c r="CG313">
        <v>0</v>
      </c>
      <c r="CH313" t="s">
        <v>119</v>
      </c>
      <c r="CI313" t="s">
        <v>119</v>
      </c>
      <c r="CJ313" t="s">
        <v>120</v>
      </c>
      <c r="CL313" s="34" t="s">
        <v>19870</v>
      </c>
      <c r="CM313" t="s">
        <v>121</v>
      </c>
      <c r="CN313" s="34" t="s">
        <v>19870</v>
      </c>
      <c r="CP313" t="s">
        <v>1258</v>
      </c>
      <c r="CR313">
        <f t="shared" si="32"/>
        <v>28</v>
      </c>
    </row>
    <row r="314" spans="1:96" customFormat="1" hidden="1">
      <c r="A314" t="s">
        <v>111</v>
      </c>
      <c r="B314" t="s">
        <v>19393</v>
      </c>
      <c r="C314">
        <v>514851</v>
      </c>
      <c r="D314" s="1">
        <v>45593</v>
      </c>
      <c r="E314" t="s">
        <v>20417</v>
      </c>
      <c r="F314" t="s">
        <v>10242</v>
      </c>
      <c r="G314" t="s">
        <v>10497</v>
      </c>
      <c r="H314" s="34" t="s">
        <v>19394</v>
      </c>
      <c r="I314" t="s">
        <v>19395</v>
      </c>
      <c r="J314">
        <v>5551982659524</v>
      </c>
      <c r="K314" t="s">
        <v>6</v>
      </c>
      <c r="L314" t="s">
        <v>1680</v>
      </c>
      <c r="M314">
        <v>5190410262948</v>
      </c>
      <c r="N314" t="s">
        <v>112</v>
      </c>
      <c r="O314" t="s">
        <v>19396</v>
      </c>
      <c r="P314" t="s">
        <v>19397</v>
      </c>
      <c r="Q314">
        <v>96</v>
      </c>
      <c r="R314" t="s">
        <v>19398</v>
      </c>
      <c r="S314" t="s">
        <v>2343</v>
      </c>
      <c r="U314" t="s">
        <v>19399</v>
      </c>
      <c r="V314" t="s">
        <v>122</v>
      </c>
      <c r="W314" t="s">
        <v>772</v>
      </c>
      <c r="X314" t="s">
        <v>19400</v>
      </c>
      <c r="Y314" t="s">
        <v>129</v>
      </c>
      <c r="Z314" t="s">
        <v>1258</v>
      </c>
      <c r="AA314" t="s">
        <v>19866</v>
      </c>
      <c r="AB314" t="s">
        <v>844</v>
      </c>
      <c r="AC314" t="s">
        <v>791</v>
      </c>
      <c r="AD314" t="s">
        <v>1888</v>
      </c>
      <c r="AE314" t="s">
        <v>827</v>
      </c>
      <c r="AF314" t="s">
        <v>125</v>
      </c>
      <c r="AG314">
        <v>3</v>
      </c>
      <c r="AH314">
        <v>225.64</v>
      </c>
      <c r="AI314">
        <v>2</v>
      </c>
      <c r="AJ314">
        <v>2201</v>
      </c>
      <c r="AK314" t="s">
        <v>1471</v>
      </c>
      <c r="AL314">
        <v>2201</v>
      </c>
      <c r="AM314" t="s">
        <v>1472</v>
      </c>
      <c r="AN314">
        <v>49.9</v>
      </c>
      <c r="AO314" s="72">
        <v>15.71</v>
      </c>
      <c r="AP314" t="s">
        <v>16625</v>
      </c>
      <c r="AQ314" t="s">
        <v>1473</v>
      </c>
      <c r="AV314" t="s">
        <v>2285</v>
      </c>
      <c r="AW314">
        <v>0</v>
      </c>
      <c r="AX314" t="s">
        <v>19401</v>
      </c>
      <c r="AY314" t="s">
        <v>19402</v>
      </c>
      <c r="AZ314" t="s">
        <v>15137</v>
      </c>
      <c r="BC314" s="34" t="s">
        <v>19869</v>
      </c>
      <c r="BD314" t="s">
        <v>114</v>
      </c>
      <c r="BF314" t="s">
        <v>115</v>
      </c>
      <c r="BG314" t="s">
        <v>116</v>
      </c>
      <c r="BM314" t="s">
        <v>117</v>
      </c>
      <c r="BN314">
        <v>629636</v>
      </c>
      <c r="BO314">
        <v>3452770477</v>
      </c>
      <c r="BP314">
        <v>3452770477</v>
      </c>
      <c r="BQ314">
        <v>534696</v>
      </c>
      <c r="BR314">
        <v>4890</v>
      </c>
      <c r="BX314" t="s">
        <v>19403</v>
      </c>
      <c r="CA314" t="s">
        <v>19404</v>
      </c>
      <c r="CB314" t="s">
        <v>19405</v>
      </c>
      <c r="CD314">
        <v>1</v>
      </c>
      <c r="CF314" t="s">
        <v>118</v>
      </c>
      <c r="CG314">
        <v>0</v>
      </c>
      <c r="CH314" t="s">
        <v>119</v>
      </c>
      <c r="CI314" t="s">
        <v>119</v>
      </c>
      <c r="CJ314" t="s">
        <v>120</v>
      </c>
      <c r="CL314" s="34" t="s">
        <v>19870</v>
      </c>
      <c r="CM314" t="s">
        <v>121</v>
      </c>
      <c r="CN314" s="34" t="s">
        <v>19870</v>
      </c>
      <c r="CP314" t="s">
        <v>1258</v>
      </c>
      <c r="CR314">
        <f t="shared" si="32"/>
        <v>28</v>
      </c>
    </row>
    <row r="315" spans="1:96" customFormat="1" hidden="1">
      <c r="A315" t="s">
        <v>111</v>
      </c>
      <c r="B315" t="s">
        <v>19393</v>
      </c>
      <c r="C315">
        <v>514851</v>
      </c>
      <c r="D315" s="1">
        <v>45593</v>
      </c>
      <c r="E315" t="s">
        <v>20417</v>
      </c>
      <c r="F315" t="s">
        <v>10242</v>
      </c>
      <c r="G315" t="s">
        <v>10497</v>
      </c>
      <c r="H315" s="34" t="s">
        <v>19394</v>
      </c>
      <c r="I315" t="s">
        <v>19395</v>
      </c>
      <c r="J315">
        <v>5551982659524</v>
      </c>
      <c r="K315" t="s">
        <v>6</v>
      </c>
      <c r="L315" t="s">
        <v>1680</v>
      </c>
      <c r="M315">
        <v>5190410262948</v>
      </c>
      <c r="N315" t="s">
        <v>112</v>
      </c>
      <c r="O315" t="s">
        <v>19396</v>
      </c>
      <c r="P315" t="s">
        <v>19397</v>
      </c>
      <c r="Q315">
        <v>96</v>
      </c>
      <c r="R315" t="s">
        <v>19398</v>
      </c>
      <c r="S315" t="s">
        <v>2343</v>
      </c>
      <c r="U315" t="s">
        <v>19399</v>
      </c>
      <c r="V315" t="s">
        <v>122</v>
      </c>
      <c r="W315" t="s">
        <v>772</v>
      </c>
      <c r="X315" t="s">
        <v>19400</v>
      </c>
      <c r="Y315" t="s">
        <v>129</v>
      </c>
      <c r="Z315" t="s">
        <v>1258</v>
      </c>
      <c r="AA315" t="s">
        <v>19866</v>
      </c>
      <c r="AB315" t="s">
        <v>844</v>
      </c>
      <c r="AC315" t="s">
        <v>791</v>
      </c>
      <c r="AD315" t="s">
        <v>1888</v>
      </c>
      <c r="AE315" t="s">
        <v>827</v>
      </c>
      <c r="AF315" t="s">
        <v>125</v>
      </c>
      <c r="AG315">
        <v>3</v>
      </c>
      <c r="AH315">
        <v>225.64</v>
      </c>
      <c r="AI315">
        <v>2</v>
      </c>
      <c r="AJ315">
        <v>2103</v>
      </c>
      <c r="AK315" t="s">
        <v>2344</v>
      </c>
      <c r="AL315">
        <v>2103</v>
      </c>
      <c r="AM315" t="s">
        <v>2345</v>
      </c>
      <c r="AN315">
        <v>59.9</v>
      </c>
      <c r="AO315" s="72">
        <v>18.86</v>
      </c>
      <c r="AP315" t="s">
        <v>16582</v>
      </c>
      <c r="AQ315" t="s">
        <v>2346</v>
      </c>
      <c r="AV315" t="s">
        <v>2285</v>
      </c>
      <c r="AW315">
        <v>0</v>
      </c>
      <c r="AX315" t="s">
        <v>19401</v>
      </c>
      <c r="AY315" t="s">
        <v>19402</v>
      </c>
      <c r="AZ315" t="s">
        <v>15137</v>
      </c>
      <c r="BC315" s="34" t="s">
        <v>19869</v>
      </c>
      <c r="BD315" t="s">
        <v>114</v>
      </c>
      <c r="BF315" t="s">
        <v>115</v>
      </c>
      <c r="BG315" t="s">
        <v>116</v>
      </c>
      <c r="BM315" t="s">
        <v>117</v>
      </c>
      <c r="BN315">
        <v>629636</v>
      </c>
      <c r="BO315">
        <v>3452770477</v>
      </c>
      <c r="BP315">
        <v>3452770477</v>
      </c>
      <c r="BQ315">
        <v>534696</v>
      </c>
      <c r="BR315">
        <v>4890</v>
      </c>
      <c r="BX315" t="s">
        <v>19403</v>
      </c>
      <c r="CA315" t="s">
        <v>19404</v>
      </c>
      <c r="CB315" t="s">
        <v>19405</v>
      </c>
      <c r="CD315">
        <v>1</v>
      </c>
      <c r="CF315" t="s">
        <v>118</v>
      </c>
      <c r="CG315">
        <v>0</v>
      </c>
      <c r="CH315" t="s">
        <v>119</v>
      </c>
      <c r="CI315" t="s">
        <v>119</v>
      </c>
      <c r="CJ315" t="s">
        <v>120</v>
      </c>
      <c r="CL315" s="34" t="s">
        <v>19870</v>
      </c>
      <c r="CM315" t="s">
        <v>121</v>
      </c>
      <c r="CN315" s="34" t="s">
        <v>19870</v>
      </c>
      <c r="CP315" t="s">
        <v>1258</v>
      </c>
      <c r="CR315">
        <f t="shared" si="32"/>
        <v>28</v>
      </c>
    </row>
    <row r="316" spans="1:96" customFormat="1" hidden="1">
      <c r="A316" t="s">
        <v>111</v>
      </c>
      <c r="B316" t="s">
        <v>19393</v>
      </c>
      <c r="C316">
        <v>514851</v>
      </c>
      <c r="D316" s="1">
        <v>45593</v>
      </c>
      <c r="E316" t="s">
        <v>20417</v>
      </c>
      <c r="F316" t="s">
        <v>10242</v>
      </c>
      <c r="G316" t="s">
        <v>10497</v>
      </c>
      <c r="H316" s="34" t="s">
        <v>19394</v>
      </c>
      <c r="I316" t="s">
        <v>19395</v>
      </c>
      <c r="J316">
        <v>5551982659524</v>
      </c>
      <c r="K316" t="s">
        <v>6</v>
      </c>
      <c r="L316" t="s">
        <v>1680</v>
      </c>
      <c r="M316">
        <v>5190410262948</v>
      </c>
      <c r="N316" t="s">
        <v>112</v>
      </c>
      <c r="O316" t="s">
        <v>19396</v>
      </c>
      <c r="P316" t="s">
        <v>19397</v>
      </c>
      <c r="Q316">
        <v>96</v>
      </c>
      <c r="R316" t="s">
        <v>19398</v>
      </c>
      <c r="S316" t="s">
        <v>2343</v>
      </c>
      <c r="U316" t="s">
        <v>19399</v>
      </c>
      <c r="V316" t="s">
        <v>122</v>
      </c>
      <c r="W316" t="s">
        <v>772</v>
      </c>
      <c r="X316" t="s">
        <v>19400</v>
      </c>
      <c r="Y316" t="s">
        <v>129</v>
      </c>
      <c r="Z316" t="s">
        <v>1258</v>
      </c>
      <c r="AA316" t="s">
        <v>19866</v>
      </c>
      <c r="AB316" t="s">
        <v>844</v>
      </c>
      <c r="AC316" t="s">
        <v>791</v>
      </c>
      <c r="AD316" t="s">
        <v>1888</v>
      </c>
      <c r="AE316" t="s">
        <v>827</v>
      </c>
      <c r="AF316" t="s">
        <v>125</v>
      </c>
      <c r="AG316">
        <v>3</v>
      </c>
      <c r="AH316">
        <v>225.64</v>
      </c>
      <c r="AI316">
        <v>1</v>
      </c>
      <c r="AJ316">
        <v>1110</v>
      </c>
      <c r="AK316" t="s">
        <v>788</v>
      </c>
      <c r="AL316">
        <v>1112</v>
      </c>
      <c r="AM316" t="s">
        <v>1252</v>
      </c>
      <c r="AN316">
        <v>21.9</v>
      </c>
      <c r="AO316" s="72">
        <v>6.89</v>
      </c>
      <c r="AP316" t="s">
        <v>3919</v>
      </c>
      <c r="AQ316" t="s">
        <v>1254</v>
      </c>
      <c r="AV316" t="s">
        <v>15124</v>
      </c>
      <c r="AW316">
        <v>0</v>
      </c>
      <c r="AX316" t="s">
        <v>19401</v>
      </c>
      <c r="AY316" t="s">
        <v>19402</v>
      </c>
      <c r="AZ316" t="s">
        <v>15137</v>
      </c>
      <c r="BC316" s="34" t="s">
        <v>19869</v>
      </c>
      <c r="BD316" t="s">
        <v>114</v>
      </c>
      <c r="BF316" t="s">
        <v>115</v>
      </c>
      <c r="BG316" t="s">
        <v>116</v>
      </c>
      <c r="BM316" t="s">
        <v>117</v>
      </c>
      <c r="BN316">
        <v>629636</v>
      </c>
      <c r="BO316">
        <v>3452770477</v>
      </c>
      <c r="BP316">
        <v>3452770477</v>
      </c>
      <c r="BQ316">
        <v>534696</v>
      </c>
      <c r="BR316">
        <v>4890</v>
      </c>
      <c r="BX316" t="s">
        <v>19403</v>
      </c>
      <c r="CA316" t="s">
        <v>19404</v>
      </c>
      <c r="CB316" t="s">
        <v>19405</v>
      </c>
      <c r="CD316">
        <v>1</v>
      </c>
      <c r="CF316" t="s">
        <v>118</v>
      </c>
      <c r="CG316">
        <v>0</v>
      </c>
      <c r="CH316" t="s">
        <v>119</v>
      </c>
      <c r="CI316" t="s">
        <v>119</v>
      </c>
      <c r="CJ316" t="s">
        <v>120</v>
      </c>
      <c r="CL316" s="34" t="s">
        <v>19870</v>
      </c>
      <c r="CM316" t="s">
        <v>121</v>
      </c>
      <c r="CN316" s="34" t="s">
        <v>19870</v>
      </c>
      <c r="CP316" t="s">
        <v>1258</v>
      </c>
      <c r="CR316">
        <f t="shared" si="32"/>
        <v>28</v>
      </c>
    </row>
    <row r="317" spans="1:96" customFormat="1" hidden="1">
      <c r="A317" t="s">
        <v>111</v>
      </c>
      <c r="B317" t="s">
        <v>17881</v>
      </c>
      <c r="C317">
        <v>514675</v>
      </c>
      <c r="D317" s="1">
        <v>45588</v>
      </c>
      <c r="E317" t="s">
        <v>20418</v>
      </c>
      <c r="F317" t="s">
        <v>17882</v>
      </c>
      <c r="G317" t="s">
        <v>15048</v>
      </c>
      <c r="H317" s="34" t="s">
        <v>17883</v>
      </c>
      <c r="I317" t="s">
        <v>17884</v>
      </c>
      <c r="J317">
        <v>5563981308304</v>
      </c>
      <c r="K317" t="s">
        <v>12167</v>
      </c>
      <c r="L317" t="s">
        <v>7744</v>
      </c>
      <c r="M317">
        <v>5189171250543</v>
      </c>
      <c r="N317" t="s">
        <v>112</v>
      </c>
      <c r="O317" t="s">
        <v>17885</v>
      </c>
      <c r="P317" t="s">
        <v>17886</v>
      </c>
      <c r="Q317">
        <v>27</v>
      </c>
      <c r="S317" t="s">
        <v>10572</v>
      </c>
      <c r="U317" t="s">
        <v>17887</v>
      </c>
      <c r="V317" t="s">
        <v>122</v>
      </c>
      <c r="W317" t="s">
        <v>772</v>
      </c>
      <c r="X317" t="s">
        <v>16183</v>
      </c>
      <c r="Y317" t="s">
        <v>129</v>
      </c>
      <c r="Z317" t="s">
        <v>1258</v>
      </c>
      <c r="AA317" t="s">
        <v>18446</v>
      </c>
      <c r="AF317" t="s">
        <v>113</v>
      </c>
      <c r="AG317">
        <v>1</v>
      </c>
      <c r="AH317">
        <v>78.81</v>
      </c>
      <c r="AI317">
        <v>3</v>
      </c>
      <c r="AJ317">
        <v>1110</v>
      </c>
      <c r="AK317" t="s">
        <v>788</v>
      </c>
      <c r="AL317">
        <v>1112</v>
      </c>
      <c r="AM317" t="s">
        <v>1252</v>
      </c>
      <c r="AN317">
        <v>21.9</v>
      </c>
      <c r="AO317" s="72">
        <v>6.89</v>
      </c>
      <c r="AP317" t="s">
        <v>15353</v>
      </c>
      <c r="AQ317" t="s">
        <v>1254</v>
      </c>
      <c r="AV317" t="s">
        <v>17889</v>
      </c>
      <c r="AW317" t="s">
        <v>17889</v>
      </c>
      <c r="AX317" t="s">
        <v>17888</v>
      </c>
      <c r="AY317" t="s">
        <v>17890</v>
      </c>
      <c r="AZ317" t="s">
        <v>15204</v>
      </c>
      <c r="BC317" s="34" t="s">
        <v>18447</v>
      </c>
      <c r="BD317" t="s">
        <v>114</v>
      </c>
      <c r="BF317" t="s">
        <v>115</v>
      </c>
      <c r="BG317" t="s">
        <v>116</v>
      </c>
      <c r="BM317" t="s">
        <v>117</v>
      </c>
      <c r="BO317">
        <v>3430997154</v>
      </c>
      <c r="BX317" t="s">
        <v>17891</v>
      </c>
      <c r="CA317" t="s">
        <v>17892</v>
      </c>
      <c r="CB317" t="s">
        <v>17893</v>
      </c>
      <c r="CD317">
        <v>1</v>
      </c>
      <c r="CF317" t="s">
        <v>118</v>
      </c>
      <c r="CG317">
        <v>0</v>
      </c>
      <c r="CH317" t="s">
        <v>119</v>
      </c>
      <c r="CI317" t="s">
        <v>119</v>
      </c>
      <c r="CJ317" t="s">
        <v>120</v>
      </c>
      <c r="CL317" s="34" t="s">
        <v>18448</v>
      </c>
      <c r="CM317" t="s">
        <v>121</v>
      </c>
      <c r="CN317" s="34" t="s">
        <v>18448</v>
      </c>
      <c r="CP317" t="s">
        <v>1258</v>
      </c>
      <c r="CR317">
        <f t="shared" si="32"/>
        <v>23</v>
      </c>
    </row>
    <row r="318" spans="1:96" customFormat="1" hidden="1">
      <c r="A318" t="s">
        <v>111</v>
      </c>
      <c r="B318" t="s">
        <v>17881</v>
      </c>
      <c r="C318">
        <v>514675</v>
      </c>
      <c r="D318" s="1">
        <v>45588</v>
      </c>
      <c r="E318" t="s">
        <v>20418</v>
      </c>
      <c r="F318" t="s">
        <v>17882</v>
      </c>
      <c r="G318" t="s">
        <v>15048</v>
      </c>
      <c r="H318" s="34" t="s">
        <v>17883</v>
      </c>
      <c r="I318" t="s">
        <v>17884</v>
      </c>
      <c r="J318">
        <v>5563981308304</v>
      </c>
      <c r="K318" t="s">
        <v>12167</v>
      </c>
      <c r="L318" t="s">
        <v>7744</v>
      </c>
      <c r="M318">
        <v>5189171250543</v>
      </c>
      <c r="N318" t="s">
        <v>112</v>
      </c>
      <c r="O318" t="s">
        <v>17885</v>
      </c>
      <c r="P318" t="s">
        <v>17886</v>
      </c>
      <c r="Q318">
        <v>27</v>
      </c>
      <c r="S318" t="s">
        <v>10572</v>
      </c>
      <c r="U318" t="s">
        <v>17887</v>
      </c>
      <c r="V318" t="s">
        <v>122</v>
      </c>
      <c r="W318" t="s">
        <v>772</v>
      </c>
      <c r="X318" t="s">
        <v>16183</v>
      </c>
      <c r="Y318" t="s">
        <v>129</v>
      </c>
      <c r="Z318" t="s">
        <v>1258</v>
      </c>
      <c r="AA318" t="s">
        <v>18446</v>
      </c>
      <c r="AF318" t="s">
        <v>113</v>
      </c>
      <c r="AG318">
        <v>1</v>
      </c>
      <c r="AH318">
        <v>78.81</v>
      </c>
      <c r="AI318">
        <v>3</v>
      </c>
      <c r="AJ318">
        <v>1006</v>
      </c>
      <c r="AK318" t="s">
        <v>788</v>
      </c>
      <c r="AL318">
        <v>1111</v>
      </c>
      <c r="AM318" t="s">
        <v>789</v>
      </c>
      <c r="AN318">
        <v>21.9</v>
      </c>
      <c r="AO318" s="72">
        <v>6.89</v>
      </c>
      <c r="AP318" t="s">
        <v>15353</v>
      </c>
      <c r="AQ318" t="s">
        <v>790</v>
      </c>
      <c r="AV318" t="s">
        <v>17889</v>
      </c>
      <c r="AW318" t="s">
        <v>17889</v>
      </c>
      <c r="AX318" t="s">
        <v>17888</v>
      </c>
      <c r="AY318" t="s">
        <v>17890</v>
      </c>
      <c r="AZ318" t="s">
        <v>15204</v>
      </c>
      <c r="BC318" s="34" t="s">
        <v>18447</v>
      </c>
      <c r="BD318" t="s">
        <v>114</v>
      </c>
      <c r="BF318" t="s">
        <v>115</v>
      </c>
      <c r="BG318" t="s">
        <v>116</v>
      </c>
      <c r="BM318" t="s">
        <v>117</v>
      </c>
      <c r="BO318">
        <v>3430997154</v>
      </c>
      <c r="BX318" t="s">
        <v>17891</v>
      </c>
      <c r="CA318" t="s">
        <v>17892</v>
      </c>
      <c r="CB318" t="s">
        <v>17893</v>
      </c>
      <c r="CD318">
        <v>1</v>
      </c>
      <c r="CF318" t="s">
        <v>118</v>
      </c>
      <c r="CG318">
        <v>0</v>
      </c>
      <c r="CH318" t="s">
        <v>119</v>
      </c>
      <c r="CI318" t="s">
        <v>119</v>
      </c>
      <c r="CJ318" t="s">
        <v>120</v>
      </c>
      <c r="CL318" s="34" t="s">
        <v>18448</v>
      </c>
      <c r="CM318" t="s">
        <v>121</v>
      </c>
      <c r="CN318" s="34" t="s">
        <v>18448</v>
      </c>
      <c r="CP318" t="s">
        <v>1258</v>
      </c>
      <c r="CR318">
        <f t="shared" si="32"/>
        <v>23</v>
      </c>
    </row>
    <row r="319" spans="1:96" customFormat="1" hidden="1">
      <c r="A319" t="s">
        <v>111</v>
      </c>
      <c r="B319" t="s">
        <v>17881</v>
      </c>
      <c r="C319">
        <v>514675</v>
      </c>
      <c r="D319" s="1">
        <v>45588</v>
      </c>
      <c r="E319" t="s">
        <v>20418</v>
      </c>
      <c r="F319" t="s">
        <v>17882</v>
      </c>
      <c r="G319" t="s">
        <v>15048</v>
      </c>
      <c r="H319" s="34" t="s">
        <v>17883</v>
      </c>
      <c r="I319" t="s">
        <v>17884</v>
      </c>
      <c r="J319">
        <v>5563981308304</v>
      </c>
      <c r="K319" t="s">
        <v>12167</v>
      </c>
      <c r="L319" t="s">
        <v>7744</v>
      </c>
      <c r="M319">
        <v>5189171250543</v>
      </c>
      <c r="N319" t="s">
        <v>112</v>
      </c>
      <c r="O319" t="s">
        <v>17885</v>
      </c>
      <c r="P319" t="s">
        <v>17886</v>
      </c>
      <c r="Q319">
        <v>27</v>
      </c>
      <c r="S319" t="s">
        <v>10572</v>
      </c>
      <c r="U319" t="s">
        <v>17887</v>
      </c>
      <c r="V319" t="s">
        <v>122</v>
      </c>
      <c r="W319" t="s">
        <v>772</v>
      </c>
      <c r="X319" t="s">
        <v>16183</v>
      </c>
      <c r="Y319" t="s">
        <v>129</v>
      </c>
      <c r="Z319" t="s">
        <v>1258</v>
      </c>
      <c r="AA319" t="s">
        <v>18446</v>
      </c>
      <c r="AF319" t="s">
        <v>113</v>
      </c>
      <c r="AG319">
        <v>1</v>
      </c>
      <c r="AH319">
        <v>78.81</v>
      </c>
      <c r="AI319">
        <v>3</v>
      </c>
      <c r="AJ319">
        <v>1111</v>
      </c>
      <c r="AK319" t="s">
        <v>788</v>
      </c>
      <c r="AL319">
        <v>1110</v>
      </c>
      <c r="AM319" t="s">
        <v>1256</v>
      </c>
      <c r="AN319">
        <v>21.9</v>
      </c>
      <c r="AO319" s="72">
        <v>6.89</v>
      </c>
      <c r="AP319" t="s">
        <v>15353</v>
      </c>
      <c r="AQ319" t="s">
        <v>1257</v>
      </c>
      <c r="AV319" t="s">
        <v>17889</v>
      </c>
      <c r="AW319" t="s">
        <v>17889</v>
      </c>
      <c r="AX319" t="s">
        <v>17888</v>
      </c>
      <c r="AY319" t="s">
        <v>17890</v>
      </c>
      <c r="AZ319" t="s">
        <v>15204</v>
      </c>
      <c r="BC319" s="34" t="s">
        <v>18447</v>
      </c>
      <c r="BD319" t="s">
        <v>114</v>
      </c>
      <c r="BF319" t="s">
        <v>115</v>
      </c>
      <c r="BG319" t="s">
        <v>116</v>
      </c>
      <c r="BM319" t="s">
        <v>117</v>
      </c>
      <c r="BO319">
        <v>3430997154</v>
      </c>
      <c r="BX319" t="s">
        <v>17891</v>
      </c>
      <c r="CA319" t="s">
        <v>17892</v>
      </c>
      <c r="CB319" t="s">
        <v>17893</v>
      </c>
      <c r="CD319">
        <v>1</v>
      </c>
      <c r="CF319" t="s">
        <v>118</v>
      </c>
      <c r="CG319">
        <v>0</v>
      </c>
      <c r="CH319" t="s">
        <v>119</v>
      </c>
      <c r="CI319" t="s">
        <v>119</v>
      </c>
      <c r="CJ319" t="s">
        <v>120</v>
      </c>
      <c r="CL319" s="34" t="s">
        <v>18448</v>
      </c>
      <c r="CM319" t="s">
        <v>121</v>
      </c>
      <c r="CN319" s="34" t="s">
        <v>18448</v>
      </c>
      <c r="CP319" t="s">
        <v>1258</v>
      </c>
      <c r="CR319">
        <f t="shared" si="32"/>
        <v>23</v>
      </c>
    </row>
    <row r="320" spans="1:96" customFormat="1" hidden="1">
      <c r="A320" t="s">
        <v>111</v>
      </c>
      <c r="B320" t="s">
        <v>19406</v>
      </c>
      <c r="C320">
        <v>514849</v>
      </c>
      <c r="D320" s="1">
        <v>45593</v>
      </c>
      <c r="E320" t="s">
        <v>20419</v>
      </c>
      <c r="F320" t="s">
        <v>937</v>
      </c>
      <c r="G320" t="s">
        <v>938</v>
      </c>
      <c r="H320">
        <v>38284309882</v>
      </c>
      <c r="I320" t="s">
        <v>1962</v>
      </c>
      <c r="J320">
        <v>5516999915594</v>
      </c>
      <c r="K320" t="s">
        <v>2</v>
      </c>
      <c r="L320" t="s">
        <v>939</v>
      </c>
      <c r="M320">
        <v>5142901565661</v>
      </c>
      <c r="N320" t="s">
        <v>112</v>
      </c>
      <c r="O320" t="s">
        <v>940</v>
      </c>
      <c r="P320" t="s">
        <v>941</v>
      </c>
      <c r="Q320">
        <v>395</v>
      </c>
      <c r="S320" t="s">
        <v>942</v>
      </c>
      <c r="U320" t="s">
        <v>943</v>
      </c>
      <c r="V320" t="s">
        <v>122</v>
      </c>
      <c r="W320" t="s">
        <v>123</v>
      </c>
      <c r="X320" t="s">
        <v>19407</v>
      </c>
      <c r="Y320" t="s">
        <v>129</v>
      </c>
      <c r="Z320" t="s">
        <v>1258</v>
      </c>
      <c r="AA320" t="s">
        <v>19871</v>
      </c>
      <c r="AB320" t="s">
        <v>773</v>
      </c>
      <c r="AC320" t="s">
        <v>774</v>
      </c>
      <c r="AF320" t="s">
        <v>113</v>
      </c>
      <c r="AG320">
        <v>1</v>
      </c>
      <c r="AH320">
        <v>121.37</v>
      </c>
      <c r="AI320">
        <v>1</v>
      </c>
      <c r="AJ320">
        <v>142820</v>
      </c>
      <c r="AK320" t="s">
        <v>808</v>
      </c>
      <c r="AL320">
        <v>3116</v>
      </c>
      <c r="AM320" t="s">
        <v>3939</v>
      </c>
      <c r="AN320">
        <v>99.9</v>
      </c>
      <c r="AO320" s="72">
        <v>89.91</v>
      </c>
      <c r="AP320" t="s">
        <v>19409</v>
      </c>
      <c r="AQ320" t="s">
        <v>3940</v>
      </c>
      <c r="AV320" t="s">
        <v>4066</v>
      </c>
      <c r="AW320">
        <v>0</v>
      </c>
      <c r="AX320" t="s">
        <v>19408</v>
      </c>
      <c r="AY320" t="s">
        <v>19410</v>
      </c>
      <c r="AZ320" t="s">
        <v>15078</v>
      </c>
      <c r="BC320" s="34" t="s">
        <v>19872</v>
      </c>
      <c r="BD320" t="s">
        <v>114</v>
      </c>
      <c r="BF320" t="s">
        <v>115</v>
      </c>
      <c r="BG320" t="s">
        <v>116</v>
      </c>
      <c r="BM320" t="s">
        <v>117</v>
      </c>
      <c r="BO320">
        <v>3452318270</v>
      </c>
      <c r="BX320" t="s">
        <v>19411</v>
      </c>
      <c r="CA320" t="s">
        <v>19412</v>
      </c>
      <c r="CB320" t="s">
        <v>19413</v>
      </c>
      <c r="CD320">
        <v>1</v>
      </c>
      <c r="CF320" t="s">
        <v>118</v>
      </c>
      <c r="CG320">
        <v>0</v>
      </c>
      <c r="CH320" t="s">
        <v>119</v>
      </c>
      <c r="CI320" t="s">
        <v>119</v>
      </c>
      <c r="CJ320" t="s">
        <v>120</v>
      </c>
      <c r="CL320" s="34" t="s">
        <v>19873</v>
      </c>
      <c r="CM320" t="s">
        <v>121</v>
      </c>
      <c r="CN320" s="34" t="s">
        <v>19873</v>
      </c>
      <c r="CP320" t="s">
        <v>1258</v>
      </c>
      <c r="CR320">
        <f t="shared" si="32"/>
        <v>28</v>
      </c>
    </row>
    <row r="321" spans="1:108" hidden="1">
      <c r="A321" t="s">
        <v>111</v>
      </c>
      <c r="B321" t="s">
        <v>19406</v>
      </c>
      <c r="C321">
        <v>514849</v>
      </c>
      <c r="D321" s="1">
        <v>45593</v>
      </c>
      <c r="E321" t="s">
        <v>20419</v>
      </c>
      <c r="F321" t="s">
        <v>937</v>
      </c>
      <c r="G321" t="s">
        <v>938</v>
      </c>
      <c r="H321">
        <v>38284309882</v>
      </c>
      <c r="I321" t="s">
        <v>1962</v>
      </c>
      <c r="J321">
        <v>5516999915594</v>
      </c>
      <c r="K321" t="s">
        <v>2</v>
      </c>
      <c r="L321" t="s">
        <v>939</v>
      </c>
      <c r="M321">
        <v>5142901565661</v>
      </c>
      <c r="N321" t="s">
        <v>112</v>
      </c>
      <c r="O321" t="s">
        <v>940</v>
      </c>
      <c r="P321" t="s">
        <v>941</v>
      </c>
      <c r="Q321">
        <v>395</v>
      </c>
      <c r="S321" t="s">
        <v>942</v>
      </c>
      <c r="U321" t="s">
        <v>943</v>
      </c>
      <c r="V321" t="s">
        <v>122</v>
      </c>
      <c r="W321" t="s">
        <v>123</v>
      </c>
      <c r="X321" t="s">
        <v>19407</v>
      </c>
      <c r="Y321" t="s">
        <v>129</v>
      </c>
      <c r="Z321" t="s">
        <v>1258</v>
      </c>
      <c r="AA321" t="s">
        <v>19871</v>
      </c>
      <c r="AB321" t="s">
        <v>773</v>
      </c>
      <c r="AC321" t="s">
        <v>774</v>
      </c>
      <c r="AF321" t="s">
        <v>113</v>
      </c>
      <c r="AG321">
        <v>1</v>
      </c>
      <c r="AH321">
        <v>121.37</v>
      </c>
      <c r="AI321">
        <v>1</v>
      </c>
      <c r="AJ321">
        <v>61030</v>
      </c>
      <c r="AK321" t="s">
        <v>1598</v>
      </c>
      <c r="AL321">
        <v>61030</v>
      </c>
      <c r="AM321" t="s">
        <v>2980</v>
      </c>
      <c r="AN321">
        <v>99.9</v>
      </c>
      <c r="AO321" s="72">
        <v>31.46</v>
      </c>
      <c r="AP321" t="s">
        <v>15141</v>
      </c>
      <c r="AQ321" t="s">
        <v>2981</v>
      </c>
      <c r="AV321" t="s">
        <v>19414</v>
      </c>
      <c r="AW321">
        <v>0</v>
      </c>
      <c r="AX321" t="s">
        <v>19408</v>
      </c>
      <c r="AY321" t="s">
        <v>19410</v>
      </c>
      <c r="AZ321" t="s">
        <v>15078</v>
      </c>
      <c r="BC321" s="34" t="s">
        <v>19872</v>
      </c>
      <c r="BD321" t="s">
        <v>114</v>
      </c>
      <c r="BF321" t="s">
        <v>115</v>
      </c>
      <c r="BG321" t="s">
        <v>116</v>
      </c>
      <c r="BM321" t="s">
        <v>117</v>
      </c>
      <c r="BO321">
        <v>3452318270</v>
      </c>
      <c r="BX321" t="s">
        <v>19411</v>
      </c>
      <c r="CA321" t="s">
        <v>19412</v>
      </c>
      <c r="CB321" t="s">
        <v>19413</v>
      </c>
      <c r="CD321">
        <v>1</v>
      </c>
      <c r="CF321" t="s">
        <v>118</v>
      </c>
      <c r="CG321">
        <v>0</v>
      </c>
      <c r="CH321" t="s">
        <v>119</v>
      </c>
      <c r="CI321" t="s">
        <v>119</v>
      </c>
      <c r="CJ321" t="s">
        <v>120</v>
      </c>
      <c r="CL321" s="34" t="s">
        <v>19873</v>
      </c>
      <c r="CM321" t="s">
        <v>121</v>
      </c>
      <c r="CN321" s="34" t="s">
        <v>19873</v>
      </c>
      <c r="CP321" t="s">
        <v>1258</v>
      </c>
      <c r="CR321">
        <f t="shared" si="32"/>
        <v>28</v>
      </c>
      <c r="CS321"/>
      <c r="CT321"/>
      <c r="CU321"/>
      <c r="CV321"/>
      <c r="CW321"/>
      <c r="CX321"/>
      <c r="CY321"/>
      <c r="CZ321"/>
      <c r="DA321"/>
      <c r="DB321"/>
      <c r="DC321"/>
      <c r="DD321"/>
    </row>
    <row r="322" spans="1:108" hidden="1">
      <c r="A322" t="s">
        <v>111</v>
      </c>
      <c r="B322" t="s">
        <v>17894</v>
      </c>
      <c r="C322">
        <v>514667</v>
      </c>
      <c r="D322" s="1">
        <v>45588</v>
      </c>
      <c r="E322" t="s">
        <v>20420</v>
      </c>
      <c r="F322" t="s">
        <v>17895</v>
      </c>
      <c r="G322" t="s">
        <v>17896</v>
      </c>
      <c r="H322">
        <v>43093863856</v>
      </c>
      <c r="I322" t="s">
        <v>17897</v>
      </c>
      <c r="J322">
        <v>5519983118229</v>
      </c>
      <c r="K322" t="s">
        <v>2</v>
      </c>
      <c r="L322" t="s">
        <v>7252</v>
      </c>
      <c r="M322">
        <v>5189160605247</v>
      </c>
      <c r="N322" t="s">
        <v>112</v>
      </c>
      <c r="O322" t="s">
        <v>17898</v>
      </c>
      <c r="P322" t="s">
        <v>17899</v>
      </c>
      <c r="Q322">
        <v>37</v>
      </c>
      <c r="R322" t="s">
        <v>17900</v>
      </c>
      <c r="S322" t="s">
        <v>17901</v>
      </c>
      <c r="U322" t="s">
        <v>17902</v>
      </c>
      <c r="V322" t="s">
        <v>779</v>
      </c>
      <c r="W322" t="s">
        <v>780</v>
      </c>
      <c r="X322" t="s">
        <v>15861</v>
      </c>
      <c r="Y322" t="s">
        <v>1312</v>
      </c>
      <c r="Z322" t="s">
        <v>1258</v>
      </c>
      <c r="AA322" t="s">
        <v>19241</v>
      </c>
      <c r="AB322" t="s">
        <v>1216</v>
      </c>
      <c r="AC322" t="s">
        <v>1217</v>
      </c>
      <c r="AD322" t="s">
        <v>1218</v>
      </c>
      <c r="AF322" t="s">
        <v>113</v>
      </c>
      <c r="AG322">
        <v>1</v>
      </c>
      <c r="AH322">
        <v>125.84</v>
      </c>
      <c r="AI322">
        <v>1</v>
      </c>
      <c r="AJ322">
        <v>142817</v>
      </c>
      <c r="AK322" t="s">
        <v>1598</v>
      </c>
      <c r="AL322">
        <v>61040</v>
      </c>
      <c r="AM322" t="s">
        <v>1608</v>
      </c>
      <c r="AN322">
        <v>99.9</v>
      </c>
      <c r="AO322" s="72">
        <v>31.46</v>
      </c>
      <c r="AP322" t="s">
        <v>15141</v>
      </c>
      <c r="AQ322" t="s">
        <v>1609</v>
      </c>
      <c r="AV322" t="s">
        <v>17903</v>
      </c>
      <c r="AW322">
        <v>0</v>
      </c>
      <c r="AX322" t="s">
        <v>16939</v>
      </c>
      <c r="AY322" t="s">
        <v>16940</v>
      </c>
      <c r="AZ322" t="s">
        <v>15817</v>
      </c>
      <c r="BC322" t="s">
        <v>19242</v>
      </c>
      <c r="BD322" t="s">
        <v>114</v>
      </c>
      <c r="BF322" t="s">
        <v>115</v>
      </c>
      <c r="BG322" t="s">
        <v>116</v>
      </c>
      <c r="BM322" t="s">
        <v>117</v>
      </c>
      <c r="BO322">
        <v>3430663406</v>
      </c>
      <c r="BX322" t="s">
        <v>17904</v>
      </c>
      <c r="CA322" t="s">
        <v>17905</v>
      </c>
      <c r="CB322" t="s">
        <v>17906</v>
      </c>
      <c r="CD322">
        <v>1</v>
      </c>
      <c r="CF322" t="s">
        <v>118</v>
      </c>
      <c r="CG322">
        <v>0</v>
      </c>
      <c r="CH322" t="s">
        <v>119</v>
      </c>
      <c r="CI322" t="s">
        <v>119</v>
      </c>
      <c r="CJ322" t="s">
        <v>120</v>
      </c>
      <c r="CL322" s="34" t="s">
        <v>19243</v>
      </c>
      <c r="CM322" t="s">
        <v>121</v>
      </c>
      <c r="CN322" s="34" t="s">
        <v>19243</v>
      </c>
      <c r="CP322" t="s">
        <v>1258</v>
      </c>
      <c r="CR322">
        <f t="shared" si="32"/>
        <v>23</v>
      </c>
      <c r="CS322"/>
      <c r="CT322"/>
      <c r="CU322"/>
      <c r="CV322"/>
      <c r="CW322"/>
      <c r="CX322"/>
      <c r="CY322"/>
      <c r="CZ322"/>
      <c r="DA322"/>
      <c r="DB322"/>
      <c r="DC322"/>
      <c r="DD322"/>
    </row>
    <row r="323" spans="1:108" hidden="1">
      <c r="A323" t="s">
        <v>111</v>
      </c>
      <c r="B323" t="s">
        <v>17894</v>
      </c>
      <c r="C323">
        <v>514667</v>
      </c>
      <c r="D323" s="1">
        <v>45588</v>
      </c>
      <c r="E323" t="s">
        <v>20420</v>
      </c>
      <c r="F323" t="s">
        <v>17895</v>
      </c>
      <c r="G323" t="s">
        <v>17896</v>
      </c>
      <c r="H323">
        <v>43093863856</v>
      </c>
      <c r="I323" t="s">
        <v>17897</v>
      </c>
      <c r="J323">
        <v>5519983118229</v>
      </c>
      <c r="K323" t="s">
        <v>2</v>
      </c>
      <c r="L323" t="s">
        <v>7252</v>
      </c>
      <c r="M323">
        <v>5189160605247</v>
      </c>
      <c r="N323" t="s">
        <v>112</v>
      </c>
      <c r="O323" t="s">
        <v>17898</v>
      </c>
      <c r="P323" t="s">
        <v>17899</v>
      </c>
      <c r="Q323">
        <v>37</v>
      </c>
      <c r="R323" t="s">
        <v>17900</v>
      </c>
      <c r="S323" t="s">
        <v>17901</v>
      </c>
      <c r="U323" t="s">
        <v>17902</v>
      </c>
      <c r="V323" t="s">
        <v>779</v>
      </c>
      <c r="W323" t="s">
        <v>780</v>
      </c>
      <c r="X323" t="s">
        <v>15861</v>
      </c>
      <c r="Y323" t="s">
        <v>1312</v>
      </c>
      <c r="Z323" t="s">
        <v>1258</v>
      </c>
      <c r="AA323" t="s">
        <v>19241</v>
      </c>
      <c r="AB323" t="s">
        <v>1216</v>
      </c>
      <c r="AC323" t="s">
        <v>1217</v>
      </c>
      <c r="AD323" t="s">
        <v>1218</v>
      </c>
      <c r="AF323" t="s">
        <v>113</v>
      </c>
      <c r="AG323">
        <v>1</v>
      </c>
      <c r="AH323">
        <v>125.84</v>
      </c>
      <c r="AI323">
        <v>1</v>
      </c>
      <c r="AJ323">
        <v>61030</v>
      </c>
      <c r="AK323" t="s">
        <v>1598</v>
      </c>
      <c r="AL323">
        <v>61030</v>
      </c>
      <c r="AM323" t="s">
        <v>2980</v>
      </c>
      <c r="AN323">
        <v>99.9</v>
      </c>
      <c r="AO323" s="72">
        <v>31.46</v>
      </c>
      <c r="AP323" t="s">
        <v>15141</v>
      </c>
      <c r="AQ323" t="s">
        <v>2981</v>
      </c>
      <c r="AV323" t="s">
        <v>16213</v>
      </c>
      <c r="AW323">
        <v>0</v>
      </c>
      <c r="AX323" t="s">
        <v>16939</v>
      </c>
      <c r="AY323" t="s">
        <v>16940</v>
      </c>
      <c r="AZ323" t="s">
        <v>15817</v>
      </c>
      <c r="BC323" t="s">
        <v>19242</v>
      </c>
      <c r="BD323" t="s">
        <v>114</v>
      </c>
      <c r="BF323" t="s">
        <v>115</v>
      </c>
      <c r="BG323" t="s">
        <v>116</v>
      </c>
      <c r="BM323" t="s">
        <v>117</v>
      </c>
      <c r="BO323">
        <v>3430663406</v>
      </c>
      <c r="BX323" t="s">
        <v>17904</v>
      </c>
      <c r="CA323" t="s">
        <v>17905</v>
      </c>
      <c r="CB323" t="s">
        <v>17906</v>
      </c>
      <c r="CD323">
        <v>1</v>
      </c>
      <c r="CF323" t="s">
        <v>118</v>
      </c>
      <c r="CG323">
        <v>0</v>
      </c>
      <c r="CH323" t="s">
        <v>119</v>
      </c>
      <c r="CI323" t="s">
        <v>119</v>
      </c>
      <c r="CJ323" t="s">
        <v>120</v>
      </c>
      <c r="CL323" s="34" t="s">
        <v>19243</v>
      </c>
      <c r="CM323" t="s">
        <v>121</v>
      </c>
      <c r="CN323" s="34" t="s">
        <v>19243</v>
      </c>
      <c r="CP323" t="s">
        <v>1258</v>
      </c>
      <c r="CR323">
        <f t="shared" ref="CR323:CR386" si="33">DAY(D323)</f>
        <v>23</v>
      </c>
      <c r="CS323"/>
      <c r="CT323"/>
      <c r="CU323"/>
      <c r="CV323"/>
      <c r="CW323"/>
      <c r="CX323"/>
      <c r="CY323"/>
      <c r="CZ323"/>
      <c r="DA323"/>
      <c r="DB323"/>
      <c r="DC323"/>
      <c r="DD323"/>
    </row>
    <row r="324" spans="1:108" hidden="1">
      <c r="A324" t="s">
        <v>111</v>
      </c>
      <c r="B324" t="s">
        <v>17894</v>
      </c>
      <c r="C324">
        <v>514667</v>
      </c>
      <c r="D324" s="1">
        <v>45588</v>
      </c>
      <c r="E324" t="s">
        <v>20420</v>
      </c>
      <c r="F324" t="s">
        <v>17895</v>
      </c>
      <c r="G324" t="s">
        <v>17896</v>
      </c>
      <c r="H324">
        <v>43093863856</v>
      </c>
      <c r="I324" t="s">
        <v>17897</v>
      </c>
      <c r="J324">
        <v>5519983118229</v>
      </c>
      <c r="K324" t="s">
        <v>2</v>
      </c>
      <c r="L324" t="s">
        <v>7252</v>
      </c>
      <c r="M324">
        <v>5189160605247</v>
      </c>
      <c r="N324" t="s">
        <v>112</v>
      </c>
      <c r="O324" t="s">
        <v>17898</v>
      </c>
      <c r="P324" t="s">
        <v>17899</v>
      </c>
      <c r="Q324">
        <v>37</v>
      </c>
      <c r="R324" t="s">
        <v>17900</v>
      </c>
      <c r="S324" t="s">
        <v>17901</v>
      </c>
      <c r="U324" t="s">
        <v>17902</v>
      </c>
      <c r="V324" t="s">
        <v>779</v>
      </c>
      <c r="W324" t="s">
        <v>780</v>
      </c>
      <c r="X324" t="s">
        <v>15861</v>
      </c>
      <c r="Y324" t="s">
        <v>1312</v>
      </c>
      <c r="Z324" t="s">
        <v>1258</v>
      </c>
      <c r="AA324" t="s">
        <v>19241</v>
      </c>
      <c r="AB324" t="s">
        <v>1216</v>
      </c>
      <c r="AC324" t="s">
        <v>1217</v>
      </c>
      <c r="AD324" t="s">
        <v>1218</v>
      </c>
      <c r="AF324" t="s">
        <v>113</v>
      </c>
      <c r="AG324">
        <v>1</v>
      </c>
      <c r="AH324">
        <v>125.84</v>
      </c>
      <c r="AI324">
        <v>1</v>
      </c>
      <c r="AJ324">
        <v>61010</v>
      </c>
      <c r="AK324" t="s">
        <v>1598</v>
      </c>
      <c r="AL324">
        <v>61010</v>
      </c>
      <c r="AM324" t="s">
        <v>1599</v>
      </c>
      <c r="AN324">
        <v>99.9</v>
      </c>
      <c r="AO324" s="72">
        <v>31.46</v>
      </c>
      <c r="AP324" t="s">
        <v>15141</v>
      </c>
      <c r="AQ324" t="s">
        <v>1602</v>
      </c>
      <c r="AV324" t="s">
        <v>16213</v>
      </c>
      <c r="AW324">
        <v>0</v>
      </c>
      <c r="AX324" t="s">
        <v>16939</v>
      </c>
      <c r="AY324" t="s">
        <v>16940</v>
      </c>
      <c r="AZ324" t="s">
        <v>15817</v>
      </c>
      <c r="BC324" t="s">
        <v>19242</v>
      </c>
      <c r="BD324" t="s">
        <v>114</v>
      </c>
      <c r="BF324" t="s">
        <v>115</v>
      </c>
      <c r="BG324" t="s">
        <v>116</v>
      </c>
      <c r="BM324" t="s">
        <v>117</v>
      </c>
      <c r="BO324">
        <v>3430663406</v>
      </c>
      <c r="BX324" t="s">
        <v>17904</v>
      </c>
      <c r="CA324" t="s">
        <v>17905</v>
      </c>
      <c r="CB324" t="s">
        <v>17906</v>
      </c>
      <c r="CD324">
        <v>1</v>
      </c>
      <c r="CF324" t="s">
        <v>118</v>
      </c>
      <c r="CG324">
        <v>0</v>
      </c>
      <c r="CH324" t="s">
        <v>119</v>
      </c>
      <c r="CI324" t="s">
        <v>119</v>
      </c>
      <c r="CJ324" t="s">
        <v>120</v>
      </c>
      <c r="CL324" s="34" t="s">
        <v>19243</v>
      </c>
      <c r="CM324" t="s">
        <v>121</v>
      </c>
      <c r="CN324" s="34" t="s">
        <v>19243</v>
      </c>
      <c r="CP324" t="s">
        <v>1258</v>
      </c>
      <c r="CR324">
        <f t="shared" si="33"/>
        <v>23</v>
      </c>
      <c r="CS324"/>
      <c r="CT324"/>
      <c r="CU324"/>
      <c r="CV324"/>
      <c r="CW324"/>
      <c r="CX324"/>
      <c r="CY324"/>
      <c r="CZ324"/>
      <c r="DA324"/>
      <c r="DB324"/>
      <c r="DC324"/>
      <c r="DD324"/>
    </row>
    <row r="325" spans="1:108" hidden="1">
      <c r="A325" t="s">
        <v>111</v>
      </c>
      <c r="B325" t="s">
        <v>17894</v>
      </c>
      <c r="C325">
        <v>514667</v>
      </c>
      <c r="D325" s="1">
        <v>45588</v>
      </c>
      <c r="E325" t="s">
        <v>20420</v>
      </c>
      <c r="F325" t="s">
        <v>17895</v>
      </c>
      <c r="G325" t="s">
        <v>17896</v>
      </c>
      <c r="H325">
        <v>43093863856</v>
      </c>
      <c r="I325" t="s">
        <v>17897</v>
      </c>
      <c r="J325">
        <v>5519983118229</v>
      </c>
      <c r="K325" t="s">
        <v>2</v>
      </c>
      <c r="L325" t="s">
        <v>7252</v>
      </c>
      <c r="M325">
        <v>5189160605247</v>
      </c>
      <c r="N325" t="s">
        <v>112</v>
      </c>
      <c r="O325" t="s">
        <v>17898</v>
      </c>
      <c r="P325" t="s">
        <v>17899</v>
      </c>
      <c r="Q325">
        <v>37</v>
      </c>
      <c r="R325" t="s">
        <v>17900</v>
      </c>
      <c r="S325" t="s">
        <v>17901</v>
      </c>
      <c r="U325" t="s">
        <v>17902</v>
      </c>
      <c r="V325" t="s">
        <v>779</v>
      </c>
      <c r="W325" t="s">
        <v>780</v>
      </c>
      <c r="X325" t="s">
        <v>15861</v>
      </c>
      <c r="Y325" t="s">
        <v>1312</v>
      </c>
      <c r="Z325" t="s">
        <v>1258</v>
      </c>
      <c r="AA325" t="s">
        <v>19241</v>
      </c>
      <c r="AB325" t="s">
        <v>1216</v>
      </c>
      <c r="AC325" t="s">
        <v>1217</v>
      </c>
      <c r="AD325" t="s">
        <v>1218</v>
      </c>
      <c r="AF325" t="s">
        <v>113</v>
      </c>
      <c r="AG325">
        <v>1</v>
      </c>
      <c r="AH325">
        <v>125.84</v>
      </c>
      <c r="AI325">
        <v>1</v>
      </c>
      <c r="AJ325">
        <v>61050</v>
      </c>
      <c r="AK325" t="s">
        <v>1598</v>
      </c>
      <c r="AL325">
        <v>61050</v>
      </c>
      <c r="AM325" t="s">
        <v>2983</v>
      </c>
      <c r="AN325">
        <v>99.9</v>
      </c>
      <c r="AO325" s="72">
        <v>31.46</v>
      </c>
      <c r="AP325" t="s">
        <v>15141</v>
      </c>
      <c r="AQ325" t="s">
        <v>2984</v>
      </c>
      <c r="AV325" t="s">
        <v>16213</v>
      </c>
      <c r="AW325">
        <v>0</v>
      </c>
      <c r="AX325" t="s">
        <v>16939</v>
      </c>
      <c r="AY325" t="s">
        <v>16940</v>
      </c>
      <c r="AZ325" t="s">
        <v>15817</v>
      </c>
      <c r="BC325" t="s">
        <v>19242</v>
      </c>
      <c r="BD325" t="s">
        <v>114</v>
      </c>
      <c r="BF325" t="s">
        <v>115</v>
      </c>
      <c r="BG325" t="s">
        <v>116</v>
      </c>
      <c r="BM325" t="s">
        <v>117</v>
      </c>
      <c r="BO325">
        <v>3430663406</v>
      </c>
      <c r="BX325" t="s">
        <v>17904</v>
      </c>
      <c r="CA325" t="s">
        <v>17905</v>
      </c>
      <c r="CB325" t="s">
        <v>17906</v>
      </c>
      <c r="CD325">
        <v>1</v>
      </c>
      <c r="CF325" t="s">
        <v>118</v>
      </c>
      <c r="CG325">
        <v>0</v>
      </c>
      <c r="CH325" t="s">
        <v>119</v>
      </c>
      <c r="CI325" t="s">
        <v>119</v>
      </c>
      <c r="CJ325" t="s">
        <v>120</v>
      </c>
      <c r="CL325" s="34" t="s">
        <v>19243</v>
      </c>
      <c r="CM325" t="s">
        <v>121</v>
      </c>
      <c r="CN325" s="34" t="s">
        <v>19243</v>
      </c>
      <c r="CP325" t="s">
        <v>1258</v>
      </c>
      <c r="CR325">
        <f t="shared" si="33"/>
        <v>23</v>
      </c>
      <c r="CS325"/>
      <c r="CT325"/>
      <c r="CU325"/>
      <c r="CV325"/>
      <c r="CW325"/>
      <c r="CX325"/>
      <c r="CY325"/>
      <c r="CZ325"/>
      <c r="DA325"/>
      <c r="DB325"/>
      <c r="DC325"/>
      <c r="DD325"/>
    </row>
    <row r="326" spans="1:108" hidden="1">
      <c r="A326" t="s">
        <v>111</v>
      </c>
      <c r="B326" t="s">
        <v>19415</v>
      </c>
      <c r="C326">
        <v>514845</v>
      </c>
      <c r="D326" s="1">
        <v>45593</v>
      </c>
      <c r="E326" t="s">
        <v>20421</v>
      </c>
      <c r="F326" t="s">
        <v>19416</v>
      </c>
      <c r="G326" t="s">
        <v>19417</v>
      </c>
      <c r="H326">
        <v>35642042882</v>
      </c>
      <c r="I326" t="s">
        <v>19418</v>
      </c>
      <c r="J326">
        <v>5562985947841</v>
      </c>
      <c r="K326" t="s">
        <v>7</v>
      </c>
      <c r="L326" t="s">
        <v>138</v>
      </c>
      <c r="M326">
        <v>5190363691569</v>
      </c>
      <c r="N326" t="s">
        <v>112</v>
      </c>
      <c r="O326" t="s">
        <v>19419</v>
      </c>
      <c r="P326" t="s">
        <v>19420</v>
      </c>
      <c r="Q326" t="s">
        <v>19421</v>
      </c>
      <c r="R326" t="s">
        <v>19422</v>
      </c>
      <c r="S326" t="s">
        <v>19423</v>
      </c>
      <c r="U326" t="s">
        <v>19424</v>
      </c>
      <c r="V326" t="s">
        <v>815</v>
      </c>
      <c r="W326" t="s">
        <v>816</v>
      </c>
      <c r="X326" t="s">
        <v>19425</v>
      </c>
      <c r="Y326" t="s">
        <v>821</v>
      </c>
      <c r="Z326" t="s">
        <v>1258</v>
      </c>
      <c r="AA326" t="s">
        <v>19871</v>
      </c>
      <c r="AF326" t="s">
        <v>786</v>
      </c>
      <c r="AG326">
        <v>3</v>
      </c>
      <c r="AH326">
        <v>153.19999999999999</v>
      </c>
      <c r="AI326">
        <v>10</v>
      </c>
      <c r="AJ326">
        <v>1110</v>
      </c>
      <c r="AK326" t="s">
        <v>788</v>
      </c>
      <c r="AL326">
        <v>1112</v>
      </c>
      <c r="AM326" t="s">
        <v>1252</v>
      </c>
      <c r="AN326">
        <v>21.9</v>
      </c>
      <c r="AO326" s="72">
        <v>7.66</v>
      </c>
      <c r="AP326" t="s">
        <v>18146</v>
      </c>
      <c r="AQ326" t="s">
        <v>1254</v>
      </c>
      <c r="AV326" t="s">
        <v>2512</v>
      </c>
      <c r="AW326">
        <v>0</v>
      </c>
      <c r="AX326" t="s">
        <v>18661</v>
      </c>
      <c r="AY326" t="s">
        <v>18662</v>
      </c>
      <c r="AZ326" t="s">
        <v>15119</v>
      </c>
      <c r="BC326" t="s">
        <v>19874</v>
      </c>
      <c r="BD326" t="s">
        <v>114</v>
      </c>
      <c r="BF326" t="s">
        <v>115</v>
      </c>
      <c r="BG326" t="s">
        <v>116</v>
      </c>
      <c r="BM326" t="s">
        <v>117</v>
      </c>
      <c r="BN326" s="34" t="s">
        <v>19426</v>
      </c>
      <c r="BO326">
        <v>3451763734</v>
      </c>
      <c r="BP326">
        <v>3451763734</v>
      </c>
      <c r="BQ326">
        <v>498556</v>
      </c>
      <c r="BR326">
        <v>6695</v>
      </c>
      <c r="BX326" t="s">
        <v>19427</v>
      </c>
      <c r="CA326" t="s">
        <v>19428</v>
      </c>
      <c r="CB326" t="s">
        <v>19429</v>
      </c>
      <c r="CD326">
        <v>1</v>
      </c>
      <c r="CF326" t="s">
        <v>118</v>
      </c>
      <c r="CG326">
        <v>0</v>
      </c>
      <c r="CH326" t="s">
        <v>119</v>
      </c>
      <c r="CI326" t="s">
        <v>119</v>
      </c>
      <c r="CJ326" t="s">
        <v>120</v>
      </c>
      <c r="CL326" s="34" t="s">
        <v>19875</v>
      </c>
      <c r="CM326" t="s">
        <v>121</v>
      </c>
      <c r="CN326" s="34" t="s">
        <v>19875</v>
      </c>
      <c r="CP326" t="s">
        <v>1258</v>
      </c>
      <c r="CR326">
        <f t="shared" si="33"/>
        <v>28</v>
      </c>
      <c r="CS326"/>
      <c r="CT326"/>
      <c r="CU326"/>
      <c r="CV326"/>
      <c r="CW326"/>
      <c r="CX326"/>
      <c r="CY326"/>
      <c r="CZ326"/>
      <c r="DA326"/>
      <c r="DB326"/>
      <c r="DC326"/>
      <c r="DD326"/>
    </row>
    <row r="327" spans="1:108" hidden="1">
      <c r="A327" t="s">
        <v>111</v>
      </c>
      <c r="B327" t="s">
        <v>19415</v>
      </c>
      <c r="C327">
        <v>514845</v>
      </c>
      <c r="D327" s="1">
        <v>45593</v>
      </c>
      <c r="E327" t="s">
        <v>20421</v>
      </c>
      <c r="F327" t="s">
        <v>19416</v>
      </c>
      <c r="G327" t="s">
        <v>19417</v>
      </c>
      <c r="H327">
        <v>35642042882</v>
      </c>
      <c r="I327" t="s">
        <v>19418</v>
      </c>
      <c r="J327">
        <v>5562985947841</v>
      </c>
      <c r="K327" t="s">
        <v>7</v>
      </c>
      <c r="L327" t="s">
        <v>138</v>
      </c>
      <c r="M327">
        <v>5190363691569</v>
      </c>
      <c r="N327" t="s">
        <v>112</v>
      </c>
      <c r="O327" t="s">
        <v>19419</v>
      </c>
      <c r="P327" t="s">
        <v>19420</v>
      </c>
      <c r="Q327" t="s">
        <v>19421</v>
      </c>
      <c r="R327" t="s">
        <v>19422</v>
      </c>
      <c r="S327" t="s">
        <v>19423</v>
      </c>
      <c r="U327" t="s">
        <v>19424</v>
      </c>
      <c r="V327" t="s">
        <v>815</v>
      </c>
      <c r="W327" t="s">
        <v>816</v>
      </c>
      <c r="X327" t="s">
        <v>19425</v>
      </c>
      <c r="Y327" t="s">
        <v>821</v>
      </c>
      <c r="Z327" t="s">
        <v>1258</v>
      </c>
      <c r="AA327" t="s">
        <v>19871</v>
      </c>
      <c r="AF327" t="s">
        <v>786</v>
      </c>
      <c r="AG327">
        <v>3</v>
      </c>
      <c r="AH327">
        <v>153.19999999999999</v>
      </c>
      <c r="AI327">
        <v>10</v>
      </c>
      <c r="AJ327">
        <v>1006</v>
      </c>
      <c r="AK327" t="s">
        <v>788</v>
      </c>
      <c r="AL327">
        <v>1111</v>
      </c>
      <c r="AM327" t="s">
        <v>789</v>
      </c>
      <c r="AN327">
        <v>21.9</v>
      </c>
      <c r="AO327" s="72">
        <v>7.66</v>
      </c>
      <c r="AP327" t="s">
        <v>18146</v>
      </c>
      <c r="AQ327" t="s">
        <v>790</v>
      </c>
      <c r="AV327" t="s">
        <v>2512</v>
      </c>
      <c r="AW327">
        <v>0</v>
      </c>
      <c r="AX327" t="s">
        <v>18661</v>
      </c>
      <c r="AY327" t="s">
        <v>18662</v>
      </c>
      <c r="AZ327" t="s">
        <v>15119</v>
      </c>
      <c r="BC327" t="s">
        <v>19874</v>
      </c>
      <c r="BD327" t="s">
        <v>114</v>
      </c>
      <c r="BF327" t="s">
        <v>115</v>
      </c>
      <c r="BG327" t="s">
        <v>116</v>
      </c>
      <c r="BM327" t="s">
        <v>117</v>
      </c>
      <c r="BN327" s="34" t="s">
        <v>19426</v>
      </c>
      <c r="BO327">
        <v>3451763734</v>
      </c>
      <c r="BP327">
        <v>3451763734</v>
      </c>
      <c r="BQ327">
        <v>498556</v>
      </c>
      <c r="BR327">
        <v>6695</v>
      </c>
      <c r="BX327" t="s">
        <v>19427</v>
      </c>
      <c r="CA327" t="s">
        <v>19428</v>
      </c>
      <c r="CB327" t="s">
        <v>19429</v>
      </c>
      <c r="CD327">
        <v>1</v>
      </c>
      <c r="CF327" t="s">
        <v>118</v>
      </c>
      <c r="CG327">
        <v>0</v>
      </c>
      <c r="CH327" t="s">
        <v>119</v>
      </c>
      <c r="CI327" t="s">
        <v>119</v>
      </c>
      <c r="CJ327" t="s">
        <v>120</v>
      </c>
      <c r="CL327" s="34" t="s">
        <v>19875</v>
      </c>
      <c r="CM327" t="s">
        <v>121</v>
      </c>
      <c r="CN327" s="34" t="s">
        <v>19875</v>
      </c>
      <c r="CP327" t="s">
        <v>1258</v>
      </c>
      <c r="CR327">
        <f t="shared" si="33"/>
        <v>28</v>
      </c>
      <c r="CS327"/>
      <c r="CT327"/>
      <c r="CU327"/>
      <c r="CV327"/>
      <c r="CW327"/>
      <c r="CX327"/>
      <c r="CY327"/>
      <c r="CZ327"/>
      <c r="DA327"/>
      <c r="DB327"/>
      <c r="DC327"/>
      <c r="DD327"/>
    </row>
    <row r="328" spans="1:108">
      <c r="A328" t="s">
        <v>111</v>
      </c>
      <c r="B328" t="s">
        <v>17907</v>
      </c>
      <c r="C328">
        <v>514663</v>
      </c>
      <c r="D328" s="1">
        <v>45588</v>
      </c>
      <c r="E328" t="s">
        <v>20422</v>
      </c>
      <c r="F328" t="s">
        <v>17908</v>
      </c>
      <c r="G328" t="s">
        <v>17909</v>
      </c>
      <c r="H328">
        <v>10441074480</v>
      </c>
      <c r="I328" t="s">
        <v>17910</v>
      </c>
      <c r="J328">
        <v>5582993475341</v>
      </c>
      <c r="K328" t="s">
        <v>10</v>
      </c>
      <c r="L328" t="s">
        <v>17911</v>
      </c>
      <c r="M328">
        <v>5189125999854</v>
      </c>
      <c r="N328" t="s">
        <v>112</v>
      </c>
      <c r="O328" t="s">
        <v>17912</v>
      </c>
      <c r="P328" t="s">
        <v>17913</v>
      </c>
      <c r="Q328">
        <v>541</v>
      </c>
      <c r="R328" t="s">
        <v>17914</v>
      </c>
      <c r="S328" t="s">
        <v>17915</v>
      </c>
      <c r="U328" t="s">
        <v>17916</v>
      </c>
      <c r="V328" t="s">
        <v>122</v>
      </c>
      <c r="W328" t="s">
        <v>772</v>
      </c>
      <c r="X328" t="s">
        <v>17917</v>
      </c>
      <c r="Y328" t="s">
        <v>1596</v>
      </c>
      <c r="Z328" t="s">
        <v>1258</v>
      </c>
      <c r="AA328" t="s">
        <v>18449</v>
      </c>
      <c r="AB328" t="s">
        <v>773</v>
      </c>
      <c r="AC328" t="s">
        <v>774</v>
      </c>
      <c r="AE328" t="s">
        <v>1167</v>
      </c>
      <c r="AF328" t="s">
        <v>786</v>
      </c>
      <c r="AG328">
        <v>5</v>
      </c>
      <c r="AH328">
        <v>109.16</v>
      </c>
      <c r="AI328">
        <v>2</v>
      </c>
      <c r="AJ328">
        <v>61030</v>
      </c>
      <c r="AK328" t="s">
        <v>1598</v>
      </c>
      <c r="AL328">
        <v>61030</v>
      </c>
      <c r="AM328" t="s">
        <v>2980</v>
      </c>
      <c r="AN328">
        <v>99.9</v>
      </c>
      <c r="AO328" s="72">
        <v>33.909999999999997</v>
      </c>
      <c r="AP328" s="72" t="s">
        <v>17036</v>
      </c>
      <c r="AQ328" t="s">
        <v>2981</v>
      </c>
      <c r="AV328" t="s">
        <v>17919</v>
      </c>
      <c r="AW328">
        <v>0</v>
      </c>
      <c r="AX328" t="s">
        <v>17918</v>
      </c>
      <c r="AY328" t="s">
        <v>17920</v>
      </c>
      <c r="AZ328" t="s">
        <v>15369</v>
      </c>
      <c r="BC328" s="34" t="s">
        <v>18450</v>
      </c>
      <c r="BD328" t="s">
        <v>114</v>
      </c>
      <c r="BF328" t="s">
        <v>115</v>
      </c>
      <c r="BG328" t="s">
        <v>116</v>
      </c>
      <c r="BM328" t="s">
        <v>117</v>
      </c>
      <c r="BN328">
        <v>828512</v>
      </c>
      <c r="BO328">
        <v>3429622968</v>
      </c>
      <c r="BP328">
        <v>3429622968</v>
      </c>
      <c r="BQ328">
        <v>458919</v>
      </c>
      <c r="BR328">
        <v>4263</v>
      </c>
      <c r="BX328" t="s">
        <v>17921</v>
      </c>
      <c r="CA328" t="s">
        <v>17922</v>
      </c>
      <c r="CB328" t="s">
        <v>17923</v>
      </c>
      <c r="CD328">
        <v>1</v>
      </c>
      <c r="CF328" t="s">
        <v>118</v>
      </c>
      <c r="CG328">
        <v>0</v>
      </c>
      <c r="CH328" t="s">
        <v>119</v>
      </c>
      <c r="CI328" t="s">
        <v>119</v>
      </c>
      <c r="CJ328" t="s">
        <v>120</v>
      </c>
      <c r="CL328" s="34" t="s">
        <v>18451</v>
      </c>
      <c r="CM328" t="s">
        <v>121</v>
      </c>
      <c r="CN328" s="34" t="s">
        <v>18451</v>
      </c>
      <c r="CP328" t="s">
        <v>1258</v>
      </c>
      <c r="CR328" s="65">
        <f t="shared" si="33"/>
        <v>23</v>
      </c>
      <c r="CS328" s="65" t="s">
        <v>4</v>
      </c>
      <c r="CT328" s="65" t="s">
        <v>4</v>
      </c>
      <c r="CU328" s="65">
        <v>3</v>
      </c>
      <c r="CV328" s="65">
        <f t="shared" ref="CV328:CV330" si="34">ROUNDUP(AO328,0)</f>
        <v>34</v>
      </c>
      <c r="CW328" s="65" t="e">
        <f t="shared" ref="CW328:CW330" si="35">CV328*CS328</f>
        <v>#VALUE!</v>
      </c>
      <c r="CX328" s="65" t="e">
        <f t="shared" ref="CX328:CX330" si="36">CV328*CT328</f>
        <v>#VALUE!</v>
      </c>
      <c r="CY328" s="65">
        <f t="shared" ref="CY328:CY330" si="37">CV328*CU328</f>
        <v>102</v>
      </c>
      <c r="CZ328" s="73">
        <v>4.3700000000000003E-2</v>
      </c>
      <c r="DA328" s="74" t="e">
        <f t="shared" ref="DA328:DA330" si="38">CZ328*CW328</f>
        <v>#VALUE!</v>
      </c>
      <c r="DB328" s="74" t="e">
        <f t="shared" ref="DB328:DB330" si="39">CZ328*CX328</f>
        <v>#VALUE!</v>
      </c>
      <c r="DC328" s="75">
        <f t="shared" ref="DC328:DC330" si="40">CZ328*CY328</f>
        <v>4.4574000000000007</v>
      </c>
    </row>
    <row r="329" spans="1:108">
      <c r="A329" t="s">
        <v>111</v>
      </c>
      <c r="B329" t="s">
        <v>17907</v>
      </c>
      <c r="C329">
        <v>514663</v>
      </c>
      <c r="D329" s="1">
        <v>45588</v>
      </c>
      <c r="E329" t="s">
        <v>20422</v>
      </c>
      <c r="F329" t="s">
        <v>17908</v>
      </c>
      <c r="G329" t="s">
        <v>17909</v>
      </c>
      <c r="H329">
        <v>10441074480</v>
      </c>
      <c r="I329" t="s">
        <v>17910</v>
      </c>
      <c r="J329">
        <v>5582993475341</v>
      </c>
      <c r="K329" t="s">
        <v>10</v>
      </c>
      <c r="L329" t="s">
        <v>17911</v>
      </c>
      <c r="M329">
        <v>5189125999854</v>
      </c>
      <c r="N329" t="s">
        <v>112</v>
      </c>
      <c r="O329" t="s">
        <v>17912</v>
      </c>
      <c r="P329" t="s">
        <v>17913</v>
      </c>
      <c r="Q329">
        <v>541</v>
      </c>
      <c r="R329" t="s">
        <v>17914</v>
      </c>
      <c r="S329" t="s">
        <v>17915</v>
      </c>
      <c r="U329" t="s">
        <v>17916</v>
      </c>
      <c r="V329" t="s">
        <v>122</v>
      </c>
      <c r="W329" t="s">
        <v>772</v>
      </c>
      <c r="X329" t="s">
        <v>17917</v>
      </c>
      <c r="Y329" t="s">
        <v>1596</v>
      </c>
      <c r="Z329" t="s">
        <v>1258</v>
      </c>
      <c r="AA329" t="s">
        <v>18449</v>
      </c>
      <c r="AB329" t="s">
        <v>773</v>
      </c>
      <c r="AC329" t="s">
        <v>774</v>
      </c>
      <c r="AE329" t="s">
        <v>1167</v>
      </c>
      <c r="AF329" t="s">
        <v>786</v>
      </c>
      <c r="AG329">
        <v>5</v>
      </c>
      <c r="AH329">
        <v>109.16</v>
      </c>
      <c r="AI329">
        <v>1</v>
      </c>
      <c r="AJ329">
        <v>61050</v>
      </c>
      <c r="AK329" t="s">
        <v>1598</v>
      </c>
      <c r="AL329">
        <v>61050</v>
      </c>
      <c r="AM329" t="s">
        <v>2983</v>
      </c>
      <c r="AN329">
        <v>99.9</v>
      </c>
      <c r="AO329" s="72">
        <v>33.909999999999997</v>
      </c>
      <c r="AP329" s="72" t="s">
        <v>15438</v>
      </c>
      <c r="AQ329" t="s">
        <v>2984</v>
      </c>
      <c r="AV329" t="s">
        <v>17924</v>
      </c>
      <c r="AW329">
        <v>0</v>
      </c>
      <c r="AX329" t="s">
        <v>17918</v>
      </c>
      <c r="AY329" t="s">
        <v>17920</v>
      </c>
      <c r="AZ329" t="s">
        <v>15369</v>
      </c>
      <c r="BC329" s="34" t="s">
        <v>18450</v>
      </c>
      <c r="BD329" t="s">
        <v>114</v>
      </c>
      <c r="BF329" t="s">
        <v>115</v>
      </c>
      <c r="BG329" t="s">
        <v>116</v>
      </c>
      <c r="BM329" t="s">
        <v>117</v>
      </c>
      <c r="BN329">
        <v>828512</v>
      </c>
      <c r="BO329">
        <v>3429622968</v>
      </c>
      <c r="BP329">
        <v>3429622968</v>
      </c>
      <c r="BQ329">
        <v>458919</v>
      </c>
      <c r="BR329">
        <v>4263</v>
      </c>
      <c r="BX329" t="s">
        <v>17921</v>
      </c>
      <c r="CA329" t="s">
        <v>17922</v>
      </c>
      <c r="CB329" t="s">
        <v>17923</v>
      </c>
      <c r="CD329">
        <v>1</v>
      </c>
      <c r="CF329" t="s">
        <v>118</v>
      </c>
      <c r="CG329">
        <v>0</v>
      </c>
      <c r="CH329" t="s">
        <v>119</v>
      </c>
      <c r="CI329" t="s">
        <v>119</v>
      </c>
      <c r="CJ329" t="s">
        <v>120</v>
      </c>
      <c r="CL329" s="34" t="s">
        <v>18451</v>
      </c>
      <c r="CM329" t="s">
        <v>121</v>
      </c>
      <c r="CN329" s="34" t="s">
        <v>18451</v>
      </c>
      <c r="CP329" t="s">
        <v>1258</v>
      </c>
      <c r="CR329" s="65">
        <f t="shared" si="33"/>
        <v>23</v>
      </c>
      <c r="CS329" s="65" t="s">
        <v>4</v>
      </c>
      <c r="CT329" s="65" t="s">
        <v>4</v>
      </c>
      <c r="CU329" s="65">
        <v>3</v>
      </c>
      <c r="CV329" s="65">
        <f t="shared" si="34"/>
        <v>34</v>
      </c>
      <c r="CW329" s="65" t="e">
        <f t="shared" si="35"/>
        <v>#VALUE!</v>
      </c>
      <c r="CX329" s="65" t="e">
        <f t="shared" si="36"/>
        <v>#VALUE!</v>
      </c>
      <c r="CY329" s="65">
        <f t="shared" si="37"/>
        <v>102</v>
      </c>
      <c r="CZ329" s="73">
        <v>4.3700000000000003E-2</v>
      </c>
      <c r="DA329" s="74" t="e">
        <f t="shared" si="38"/>
        <v>#VALUE!</v>
      </c>
      <c r="DB329" s="74" t="e">
        <f t="shared" si="39"/>
        <v>#VALUE!</v>
      </c>
      <c r="DC329" s="75">
        <f t="shared" si="40"/>
        <v>4.4574000000000007</v>
      </c>
    </row>
    <row r="330" spans="1:108">
      <c r="A330" t="s">
        <v>111</v>
      </c>
      <c r="B330" t="s">
        <v>17907</v>
      </c>
      <c r="C330">
        <v>514663</v>
      </c>
      <c r="D330" s="1">
        <v>45588</v>
      </c>
      <c r="E330" t="s">
        <v>20422</v>
      </c>
      <c r="F330" t="s">
        <v>17908</v>
      </c>
      <c r="G330" t="s">
        <v>17909</v>
      </c>
      <c r="H330">
        <v>10441074480</v>
      </c>
      <c r="I330" t="s">
        <v>17910</v>
      </c>
      <c r="J330">
        <v>5582993475341</v>
      </c>
      <c r="K330" t="s">
        <v>10</v>
      </c>
      <c r="L330" t="s">
        <v>17911</v>
      </c>
      <c r="M330">
        <v>5189125999854</v>
      </c>
      <c r="N330" t="s">
        <v>112</v>
      </c>
      <c r="O330" t="s">
        <v>17912</v>
      </c>
      <c r="P330" t="s">
        <v>17913</v>
      </c>
      <c r="Q330">
        <v>541</v>
      </c>
      <c r="R330" t="s">
        <v>17914</v>
      </c>
      <c r="S330" t="s">
        <v>17915</v>
      </c>
      <c r="U330" t="s">
        <v>17916</v>
      </c>
      <c r="V330" t="s">
        <v>122</v>
      </c>
      <c r="W330" t="s">
        <v>772</v>
      </c>
      <c r="X330" t="s">
        <v>17917</v>
      </c>
      <c r="Y330" t="s">
        <v>1596</v>
      </c>
      <c r="Z330" t="s">
        <v>1258</v>
      </c>
      <c r="AA330" t="s">
        <v>18449</v>
      </c>
      <c r="AB330" t="s">
        <v>773</v>
      </c>
      <c r="AC330" t="s">
        <v>774</v>
      </c>
      <c r="AE330" t="s">
        <v>1167</v>
      </c>
      <c r="AF330" t="s">
        <v>786</v>
      </c>
      <c r="AG330">
        <v>5</v>
      </c>
      <c r="AH330">
        <v>109.16</v>
      </c>
      <c r="AI330">
        <v>1</v>
      </c>
      <c r="AJ330">
        <v>1110</v>
      </c>
      <c r="AK330" t="s">
        <v>788</v>
      </c>
      <c r="AL330">
        <v>1112</v>
      </c>
      <c r="AM330" t="s">
        <v>1252</v>
      </c>
      <c r="AN330">
        <v>21.9</v>
      </c>
      <c r="AO330" s="72">
        <v>7.43</v>
      </c>
      <c r="AP330" s="72" t="s">
        <v>15340</v>
      </c>
      <c r="AQ330" t="s">
        <v>1254</v>
      </c>
      <c r="AV330" t="s">
        <v>4400</v>
      </c>
      <c r="AW330">
        <v>0</v>
      </c>
      <c r="AX330" t="s">
        <v>17918</v>
      </c>
      <c r="AY330" t="s">
        <v>17920</v>
      </c>
      <c r="AZ330" t="s">
        <v>15369</v>
      </c>
      <c r="BC330" s="34" t="s">
        <v>18450</v>
      </c>
      <c r="BD330" t="s">
        <v>114</v>
      </c>
      <c r="BF330" t="s">
        <v>115</v>
      </c>
      <c r="BG330" t="s">
        <v>116</v>
      </c>
      <c r="BM330" t="s">
        <v>117</v>
      </c>
      <c r="BN330">
        <v>828512</v>
      </c>
      <c r="BO330">
        <v>3429622968</v>
      </c>
      <c r="BP330">
        <v>3429622968</v>
      </c>
      <c r="BQ330">
        <v>458919</v>
      </c>
      <c r="BR330">
        <v>4263</v>
      </c>
      <c r="BX330" t="s">
        <v>17921</v>
      </c>
      <c r="CA330" t="s">
        <v>17922</v>
      </c>
      <c r="CB330" t="s">
        <v>17923</v>
      </c>
      <c r="CD330">
        <v>1</v>
      </c>
      <c r="CF330" t="s">
        <v>118</v>
      </c>
      <c r="CG330">
        <v>0</v>
      </c>
      <c r="CH330" t="s">
        <v>119</v>
      </c>
      <c r="CI330" t="s">
        <v>119</v>
      </c>
      <c r="CJ330" t="s">
        <v>120</v>
      </c>
      <c r="CL330" s="34" t="s">
        <v>18451</v>
      </c>
      <c r="CM330" t="s">
        <v>121</v>
      </c>
      <c r="CN330" s="34" t="s">
        <v>18451</v>
      </c>
      <c r="CP330" t="s">
        <v>1258</v>
      </c>
      <c r="CR330" s="65">
        <f t="shared" si="33"/>
        <v>23</v>
      </c>
      <c r="CS330" s="65" t="s">
        <v>4</v>
      </c>
      <c r="CT330" s="65" t="s">
        <v>4</v>
      </c>
      <c r="CU330" s="65">
        <v>3</v>
      </c>
      <c r="CV330" s="65">
        <f t="shared" si="34"/>
        <v>8</v>
      </c>
      <c r="CW330" s="65" t="e">
        <f t="shared" si="35"/>
        <v>#VALUE!</v>
      </c>
      <c r="CX330" s="65" t="e">
        <f t="shared" si="36"/>
        <v>#VALUE!</v>
      </c>
      <c r="CY330" s="65">
        <f t="shared" si="37"/>
        <v>24</v>
      </c>
      <c r="CZ330" s="73">
        <v>4.3700000000000003E-2</v>
      </c>
      <c r="DA330" s="74" t="e">
        <f t="shared" si="38"/>
        <v>#VALUE!</v>
      </c>
      <c r="DB330" s="74" t="e">
        <f t="shared" si="39"/>
        <v>#VALUE!</v>
      </c>
      <c r="DC330" s="75">
        <f t="shared" si="40"/>
        <v>1.0488</v>
      </c>
    </row>
    <row r="331" spans="1:108" hidden="1">
      <c r="A331" t="s">
        <v>111</v>
      </c>
      <c r="B331" t="s">
        <v>19430</v>
      </c>
      <c r="C331">
        <v>514837</v>
      </c>
      <c r="D331" s="1">
        <v>45593</v>
      </c>
      <c r="E331" t="s">
        <v>20423</v>
      </c>
      <c r="F331" t="s">
        <v>9180</v>
      </c>
      <c r="G331" t="s">
        <v>13571</v>
      </c>
      <c r="H331">
        <v>35626866841</v>
      </c>
      <c r="I331" t="s">
        <v>19431</v>
      </c>
      <c r="J331">
        <v>5511996417538</v>
      </c>
      <c r="K331" t="s">
        <v>2</v>
      </c>
      <c r="L331" t="s">
        <v>127</v>
      </c>
      <c r="M331">
        <v>5133630643329</v>
      </c>
      <c r="N331" t="s">
        <v>112</v>
      </c>
      <c r="O331" t="s">
        <v>19432</v>
      </c>
      <c r="P331" t="s">
        <v>14689</v>
      </c>
      <c r="Q331">
        <v>730</v>
      </c>
      <c r="R331" t="s">
        <v>19433</v>
      </c>
      <c r="S331" t="s">
        <v>14686</v>
      </c>
      <c r="U331" t="s">
        <v>19434</v>
      </c>
      <c r="V331" t="s">
        <v>122</v>
      </c>
      <c r="W331" t="s">
        <v>123</v>
      </c>
      <c r="X331" t="s">
        <v>19435</v>
      </c>
      <c r="Y331" t="s">
        <v>792</v>
      </c>
      <c r="Z331" t="s">
        <v>1258</v>
      </c>
      <c r="AA331" t="s">
        <v>19876</v>
      </c>
      <c r="AB331" t="s">
        <v>1216</v>
      </c>
      <c r="AC331" t="s">
        <v>1217</v>
      </c>
      <c r="AD331" t="s">
        <v>1218</v>
      </c>
      <c r="AF331" t="s">
        <v>113</v>
      </c>
      <c r="AG331">
        <v>1</v>
      </c>
      <c r="AH331">
        <v>161.46</v>
      </c>
      <c r="AI331">
        <v>2</v>
      </c>
      <c r="AJ331">
        <v>5103</v>
      </c>
      <c r="AK331" t="s">
        <v>775</v>
      </c>
      <c r="AL331">
        <v>5103</v>
      </c>
      <c r="AM331" t="s">
        <v>1348</v>
      </c>
      <c r="AN331">
        <v>29.9</v>
      </c>
      <c r="AO331" s="72">
        <v>26.91</v>
      </c>
      <c r="AP331" t="s">
        <v>18788</v>
      </c>
      <c r="AQ331" t="s">
        <v>1349</v>
      </c>
      <c r="AV331" t="s">
        <v>17282</v>
      </c>
      <c r="AW331">
        <v>0</v>
      </c>
      <c r="AX331" t="s">
        <v>19436</v>
      </c>
      <c r="AY331" t="s">
        <v>19437</v>
      </c>
      <c r="AZ331" t="s">
        <v>2339</v>
      </c>
      <c r="BC331" s="34" t="s">
        <v>19877</v>
      </c>
      <c r="BD331" t="s">
        <v>114</v>
      </c>
      <c r="BF331" t="s">
        <v>115</v>
      </c>
      <c r="BG331" t="s">
        <v>116</v>
      </c>
      <c r="BM331" t="s">
        <v>117</v>
      </c>
      <c r="BO331">
        <v>3451353271</v>
      </c>
      <c r="BX331" t="s">
        <v>19438</v>
      </c>
      <c r="CA331" t="s">
        <v>19439</v>
      </c>
      <c r="CB331" t="s">
        <v>19440</v>
      </c>
      <c r="CD331">
        <v>1</v>
      </c>
      <c r="CF331" t="s">
        <v>118</v>
      </c>
      <c r="CG331">
        <v>0</v>
      </c>
      <c r="CH331" t="s">
        <v>119</v>
      </c>
      <c r="CI331" t="s">
        <v>119</v>
      </c>
      <c r="CJ331" t="s">
        <v>120</v>
      </c>
      <c r="CL331" s="34" t="s">
        <v>19878</v>
      </c>
      <c r="CM331" t="s">
        <v>121</v>
      </c>
      <c r="CN331" s="34" t="s">
        <v>19878</v>
      </c>
      <c r="CP331" t="s">
        <v>1258</v>
      </c>
      <c r="CR331">
        <f t="shared" si="33"/>
        <v>28</v>
      </c>
      <c r="CS331"/>
      <c r="CT331"/>
      <c r="CU331"/>
      <c r="CV331"/>
      <c r="CW331"/>
      <c r="CX331"/>
      <c r="CY331"/>
      <c r="CZ331"/>
      <c r="DA331"/>
      <c r="DB331"/>
      <c r="DC331"/>
      <c r="DD331"/>
    </row>
    <row r="332" spans="1:108" hidden="1">
      <c r="A332" t="s">
        <v>111</v>
      </c>
      <c r="B332" t="s">
        <v>19430</v>
      </c>
      <c r="C332">
        <v>514837</v>
      </c>
      <c r="D332" s="1">
        <v>45593</v>
      </c>
      <c r="E332" t="s">
        <v>20423</v>
      </c>
      <c r="F332" t="s">
        <v>9180</v>
      </c>
      <c r="G332" t="s">
        <v>13571</v>
      </c>
      <c r="H332">
        <v>35626866841</v>
      </c>
      <c r="I332" t="s">
        <v>19431</v>
      </c>
      <c r="J332">
        <v>5511996417538</v>
      </c>
      <c r="K332" t="s">
        <v>2</v>
      </c>
      <c r="L332" t="s">
        <v>127</v>
      </c>
      <c r="M332">
        <v>5133630643329</v>
      </c>
      <c r="N332" t="s">
        <v>112</v>
      </c>
      <c r="O332" t="s">
        <v>19432</v>
      </c>
      <c r="P332" t="s">
        <v>14689</v>
      </c>
      <c r="Q332">
        <v>730</v>
      </c>
      <c r="R332" t="s">
        <v>19433</v>
      </c>
      <c r="S332" t="s">
        <v>14686</v>
      </c>
      <c r="U332" t="s">
        <v>19434</v>
      </c>
      <c r="V332" t="s">
        <v>122</v>
      </c>
      <c r="W332" t="s">
        <v>123</v>
      </c>
      <c r="X332" t="s">
        <v>19435</v>
      </c>
      <c r="Y332" t="s">
        <v>792</v>
      </c>
      <c r="Z332" t="s">
        <v>1258</v>
      </c>
      <c r="AA332" t="s">
        <v>19876</v>
      </c>
      <c r="AB332" t="s">
        <v>1216</v>
      </c>
      <c r="AC332" t="s">
        <v>1217</v>
      </c>
      <c r="AD332" t="s">
        <v>1218</v>
      </c>
      <c r="AF332" t="s">
        <v>113</v>
      </c>
      <c r="AG332">
        <v>1</v>
      </c>
      <c r="AH332">
        <v>161.46</v>
      </c>
      <c r="AI332">
        <v>2</v>
      </c>
      <c r="AJ332">
        <v>1603</v>
      </c>
      <c r="AK332" t="s">
        <v>775</v>
      </c>
      <c r="AL332">
        <v>1603</v>
      </c>
      <c r="AM332" t="s">
        <v>825</v>
      </c>
      <c r="AN332">
        <v>29.9</v>
      </c>
      <c r="AO332" s="72">
        <v>26.91</v>
      </c>
      <c r="AP332" t="s">
        <v>18788</v>
      </c>
      <c r="AQ332" t="s">
        <v>823</v>
      </c>
      <c r="AV332" t="s">
        <v>16483</v>
      </c>
      <c r="AW332">
        <v>0</v>
      </c>
      <c r="AX332" t="s">
        <v>19436</v>
      </c>
      <c r="AY332" t="s">
        <v>19437</v>
      </c>
      <c r="AZ332" t="s">
        <v>2339</v>
      </c>
      <c r="BC332" s="34" t="s">
        <v>19877</v>
      </c>
      <c r="BD332" t="s">
        <v>114</v>
      </c>
      <c r="BF332" t="s">
        <v>115</v>
      </c>
      <c r="BG332" t="s">
        <v>116</v>
      </c>
      <c r="BM332" t="s">
        <v>117</v>
      </c>
      <c r="BO332">
        <v>3451353271</v>
      </c>
      <c r="BX332" t="s">
        <v>19438</v>
      </c>
      <c r="CA332" t="s">
        <v>19439</v>
      </c>
      <c r="CB332" t="s">
        <v>19440</v>
      </c>
      <c r="CD332">
        <v>1</v>
      </c>
      <c r="CF332" t="s">
        <v>118</v>
      </c>
      <c r="CG332">
        <v>0</v>
      </c>
      <c r="CH332" t="s">
        <v>119</v>
      </c>
      <c r="CI332" t="s">
        <v>119</v>
      </c>
      <c r="CJ332" t="s">
        <v>120</v>
      </c>
      <c r="CL332" s="34" t="s">
        <v>19878</v>
      </c>
      <c r="CM332" t="s">
        <v>121</v>
      </c>
      <c r="CN332" s="34" t="s">
        <v>19878</v>
      </c>
      <c r="CP332" t="s">
        <v>1258</v>
      </c>
      <c r="CR332">
        <f t="shared" si="33"/>
        <v>28</v>
      </c>
      <c r="CS332"/>
      <c r="CT332"/>
      <c r="CU332"/>
      <c r="CV332"/>
      <c r="CW332"/>
      <c r="CX332"/>
      <c r="CY332"/>
      <c r="CZ332"/>
      <c r="DA332"/>
      <c r="DB332"/>
      <c r="DC332"/>
      <c r="DD332"/>
    </row>
    <row r="333" spans="1:108" hidden="1">
      <c r="A333" t="s">
        <v>111</v>
      </c>
      <c r="B333" t="s">
        <v>19430</v>
      </c>
      <c r="C333">
        <v>514837</v>
      </c>
      <c r="D333" s="1">
        <v>45593</v>
      </c>
      <c r="E333" t="s">
        <v>20423</v>
      </c>
      <c r="F333" t="s">
        <v>9180</v>
      </c>
      <c r="G333" t="s">
        <v>13571</v>
      </c>
      <c r="H333">
        <v>35626866841</v>
      </c>
      <c r="I333" t="s">
        <v>19431</v>
      </c>
      <c r="J333">
        <v>5511996417538</v>
      </c>
      <c r="K333" t="s">
        <v>2</v>
      </c>
      <c r="L333" t="s">
        <v>127</v>
      </c>
      <c r="M333">
        <v>5133630643329</v>
      </c>
      <c r="N333" t="s">
        <v>112</v>
      </c>
      <c r="O333" t="s">
        <v>19432</v>
      </c>
      <c r="P333" t="s">
        <v>14689</v>
      </c>
      <c r="Q333">
        <v>730</v>
      </c>
      <c r="R333" t="s">
        <v>19433</v>
      </c>
      <c r="S333" t="s">
        <v>14686</v>
      </c>
      <c r="U333" t="s">
        <v>19434</v>
      </c>
      <c r="V333" t="s">
        <v>122</v>
      </c>
      <c r="W333" t="s">
        <v>123</v>
      </c>
      <c r="X333" t="s">
        <v>19435</v>
      </c>
      <c r="Y333" t="s">
        <v>792</v>
      </c>
      <c r="Z333" t="s">
        <v>1258</v>
      </c>
      <c r="AA333" t="s">
        <v>19876</v>
      </c>
      <c r="AB333" t="s">
        <v>1216</v>
      </c>
      <c r="AC333" t="s">
        <v>1217</v>
      </c>
      <c r="AD333" t="s">
        <v>1218</v>
      </c>
      <c r="AF333" t="s">
        <v>113</v>
      </c>
      <c r="AG333">
        <v>1</v>
      </c>
      <c r="AH333">
        <v>161.46</v>
      </c>
      <c r="AI333">
        <v>2</v>
      </c>
      <c r="AJ333">
        <v>1403</v>
      </c>
      <c r="AK333" t="s">
        <v>775</v>
      </c>
      <c r="AL333">
        <v>1403</v>
      </c>
      <c r="AM333" t="s">
        <v>824</v>
      </c>
      <c r="AN333">
        <v>29.9</v>
      </c>
      <c r="AO333" s="72">
        <v>26.91</v>
      </c>
      <c r="AP333" t="s">
        <v>18788</v>
      </c>
      <c r="AQ333" t="s">
        <v>822</v>
      </c>
      <c r="AV333" t="s">
        <v>16483</v>
      </c>
      <c r="AW333">
        <v>0</v>
      </c>
      <c r="AX333" t="s">
        <v>19436</v>
      </c>
      <c r="AY333" t="s">
        <v>19437</v>
      </c>
      <c r="AZ333" t="s">
        <v>2339</v>
      </c>
      <c r="BC333" s="34" t="s">
        <v>19877</v>
      </c>
      <c r="BD333" t="s">
        <v>114</v>
      </c>
      <c r="BF333" t="s">
        <v>115</v>
      </c>
      <c r="BG333" t="s">
        <v>116</v>
      </c>
      <c r="BM333" t="s">
        <v>117</v>
      </c>
      <c r="BO333">
        <v>3451353271</v>
      </c>
      <c r="BX333" t="s">
        <v>19438</v>
      </c>
      <c r="CA333" t="s">
        <v>19439</v>
      </c>
      <c r="CB333" t="s">
        <v>19440</v>
      </c>
      <c r="CD333">
        <v>1</v>
      </c>
      <c r="CF333" t="s">
        <v>118</v>
      </c>
      <c r="CG333">
        <v>0</v>
      </c>
      <c r="CH333" t="s">
        <v>119</v>
      </c>
      <c r="CI333" t="s">
        <v>119</v>
      </c>
      <c r="CJ333" t="s">
        <v>120</v>
      </c>
      <c r="CL333" s="34" t="s">
        <v>19878</v>
      </c>
      <c r="CM333" t="s">
        <v>121</v>
      </c>
      <c r="CN333" s="34" t="s">
        <v>19878</v>
      </c>
      <c r="CP333" t="s">
        <v>1258</v>
      </c>
      <c r="CR333">
        <f t="shared" si="33"/>
        <v>28</v>
      </c>
      <c r="CS333"/>
      <c r="CT333"/>
      <c r="CU333"/>
      <c r="CV333"/>
      <c r="CW333"/>
      <c r="CX333"/>
      <c r="CY333"/>
      <c r="CZ333"/>
      <c r="DA333"/>
      <c r="DB333"/>
      <c r="DC333"/>
      <c r="DD333"/>
    </row>
    <row r="334" spans="1:108" hidden="1">
      <c r="A334" t="s">
        <v>111</v>
      </c>
      <c r="B334" t="s">
        <v>17925</v>
      </c>
      <c r="C334">
        <v>514661</v>
      </c>
      <c r="D334" s="1">
        <v>45588</v>
      </c>
      <c r="E334" t="s">
        <v>20424</v>
      </c>
      <c r="F334" t="s">
        <v>17926</v>
      </c>
      <c r="G334" t="s">
        <v>1587</v>
      </c>
      <c r="H334">
        <v>39259205875</v>
      </c>
      <c r="I334" t="s">
        <v>17927</v>
      </c>
      <c r="J334">
        <v>5511958343800</v>
      </c>
      <c r="K334" t="s">
        <v>2</v>
      </c>
      <c r="L334" t="s">
        <v>12234</v>
      </c>
      <c r="M334">
        <v>5189108750433</v>
      </c>
      <c r="N334" t="s">
        <v>112</v>
      </c>
      <c r="O334" t="s">
        <v>17928</v>
      </c>
      <c r="P334" t="s">
        <v>17929</v>
      </c>
      <c r="Q334">
        <v>163</v>
      </c>
      <c r="S334" t="s">
        <v>17930</v>
      </c>
      <c r="U334" t="s">
        <v>17931</v>
      </c>
      <c r="V334" t="s">
        <v>122</v>
      </c>
      <c r="W334" t="s">
        <v>123</v>
      </c>
      <c r="X334" t="s">
        <v>17932</v>
      </c>
      <c r="Y334" t="s">
        <v>792</v>
      </c>
      <c r="Z334" t="s">
        <v>1258</v>
      </c>
      <c r="AA334" t="s">
        <v>18452</v>
      </c>
      <c r="AF334" t="s">
        <v>125</v>
      </c>
      <c r="AG334">
        <v>1</v>
      </c>
      <c r="AH334">
        <v>103.9</v>
      </c>
      <c r="AI334">
        <v>2</v>
      </c>
      <c r="AJ334">
        <v>1111</v>
      </c>
      <c r="AK334" t="s">
        <v>788</v>
      </c>
      <c r="AL334">
        <v>1110</v>
      </c>
      <c r="AM334" t="s">
        <v>1256</v>
      </c>
      <c r="AN334">
        <v>21.9</v>
      </c>
      <c r="AO334" s="72">
        <v>7.66</v>
      </c>
      <c r="AP334" t="s">
        <v>15064</v>
      </c>
      <c r="AQ334" t="s">
        <v>1257</v>
      </c>
      <c r="AV334" t="s">
        <v>15385</v>
      </c>
      <c r="AW334">
        <v>0</v>
      </c>
      <c r="AX334" t="s">
        <v>16643</v>
      </c>
      <c r="AY334" t="s">
        <v>16644</v>
      </c>
      <c r="AZ334" t="s">
        <v>15119</v>
      </c>
      <c r="BC334" s="34" t="s">
        <v>18453</v>
      </c>
      <c r="BD334" t="s">
        <v>114</v>
      </c>
      <c r="BF334" t="s">
        <v>115</v>
      </c>
      <c r="BG334" t="s">
        <v>116</v>
      </c>
      <c r="BM334" t="s">
        <v>117</v>
      </c>
      <c r="BN334" s="34" t="s">
        <v>17933</v>
      </c>
      <c r="BO334">
        <v>3429282402</v>
      </c>
      <c r="BP334">
        <v>3429282402</v>
      </c>
      <c r="BQ334">
        <v>541187</v>
      </c>
      <c r="BR334">
        <v>9898</v>
      </c>
      <c r="BX334" t="s">
        <v>17934</v>
      </c>
      <c r="CA334" t="s">
        <v>17935</v>
      </c>
      <c r="CB334" t="s">
        <v>17936</v>
      </c>
      <c r="CD334">
        <v>1</v>
      </c>
      <c r="CF334" t="s">
        <v>118</v>
      </c>
      <c r="CG334">
        <v>0</v>
      </c>
      <c r="CH334" t="s">
        <v>119</v>
      </c>
      <c r="CI334" t="s">
        <v>119</v>
      </c>
      <c r="CJ334" t="s">
        <v>120</v>
      </c>
      <c r="CL334" s="34" t="s">
        <v>18454</v>
      </c>
      <c r="CM334" t="s">
        <v>121</v>
      </c>
      <c r="CN334" s="34" t="s">
        <v>18454</v>
      </c>
      <c r="CP334" t="s">
        <v>1258</v>
      </c>
      <c r="CR334">
        <f t="shared" si="33"/>
        <v>23</v>
      </c>
      <c r="CS334"/>
      <c r="CT334"/>
      <c r="CU334"/>
      <c r="CV334"/>
      <c r="CW334"/>
      <c r="CX334"/>
      <c r="CY334"/>
      <c r="CZ334"/>
      <c r="DA334"/>
      <c r="DB334"/>
      <c r="DC334"/>
      <c r="DD334"/>
    </row>
    <row r="335" spans="1:108" hidden="1">
      <c r="A335" t="s">
        <v>111</v>
      </c>
      <c r="B335" t="s">
        <v>17925</v>
      </c>
      <c r="C335">
        <v>514661</v>
      </c>
      <c r="D335" s="1">
        <v>45588</v>
      </c>
      <c r="E335" t="s">
        <v>20424</v>
      </c>
      <c r="F335" t="s">
        <v>17926</v>
      </c>
      <c r="G335" t="s">
        <v>1587</v>
      </c>
      <c r="H335">
        <v>39259205875</v>
      </c>
      <c r="I335" t="s">
        <v>17927</v>
      </c>
      <c r="J335">
        <v>5511958343800</v>
      </c>
      <c r="K335" t="s">
        <v>2</v>
      </c>
      <c r="L335" t="s">
        <v>12234</v>
      </c>
      <c r="M335">
        <v>5189108750433</v>
      </c>
      <c r="N335" t="s">
        <v>112</v>
      </c>
      <c r="O335" t="s">
        <v>17928</v>
      </c>
      <c r="P335" t="s">
        <v>17929</v>
      </c>
      <c r="Q335">
        <v>163</v>
      </c>
      <c r="S335" t="s">
        <v>17930</v>
      </c>
      <c r="U335" t="s">
        <v>17931</v>
      </c>
      <c r="V335" t="s">
        <v>122</v>
      </c>
      <c r="W335" t="s">
        <v>123</v>
      </c>
      <c r="X335" t="s">
        <v>17932</v>
      </c>
      <c r="Y335" t="s">
        <v>792</v>
      </c>
      <c r="Z335" t="s">
        <v>1258</v>
      </c>
      <c r="AA335" t="s">
        <v>18452</v>
      </c>
      <c r="AF335" t="s">
        <v>125</v>
      </c>
      <c r="AG335">
        <v>1</v>
      </c>
      <c r="AH335">
        <v>103.9</v>
      </c>
      <c r="AI335">
        <v>4</v>
      </c>
      <c r="AJ335">
        <v>1110</v>
      </c>
      <c r="AK335" t="s">
        <v>788</v>
      </c>
      <c r="AL335">
        <v>1112</v>
      </c>
      <c r="AM335" t="s">
        <v>1252</v>
      </c>
      <c r="AN335">
        <v>21.9</v>
      </c>
      <c r="AO335" s="72">
        <v>7.66</v>
      </c>
      <c r="AP335" t="s">
        <v>16343</v>
      </c>
      <c r="AQ335" t="s">
        <v>1254</v>
      </c>
      <c r="AV335" t="s">
        <v>17937</v>
      </c>
      <c r="AW335">
        <v>0</v>
      </c>
      <c r="AX335" t="s">
        <v>16643</v>
      </c>
      <c r="AY335" t="s">
        <v>16644</v>
      </c>
      <c r="AZ335" t="s">
        <v>15119</v>
      </c>
      <c r="BC335" s="34" t="s">
        <v>18453</v>
      </c>
      <c r="BD335" t="s">
        <v>114</v>
      </c>
      <c r="BF335" t="s">
        <v>115</v>
      </c>
      <c r="BG335" t="s">
        <v>116</v>
      </c>
      <c r="BM335" t="s">
        <v>117</v>
      </c>
      <c r="BN335" s="34" t="s">
        <v>17933</v>
      </c>
      <c r="BO335">
        <v>3429282402</v>
      </c>
      <c r="BP335">
        <v>3429282402</v>
      </c>
      <c r="BQ335">
        <v>541187</v>
      </c>
      <c r="BR335">
        <v>9898</v>
      </c>
      <c r="BX335" t="s">
        <v>17934</v>
      </c>
      <c r="CA335" t="s">
        <v>17935</v>
      </c>
      <c r="CB335" t="s">
        <v>17936</v>
      </c>
      <c r="CD335">
        <v>1</v>
      </c>
      <c r="CF335" t="s">
        <v>118</v>
      </c>
      <c r="CG335">
        <v>0</v>
      </c>
      <c r="CH335" t="s">
        <v>119</v>
      </c>
      <c r="CI335" t="s">
        <v>119</v>
      </c>
      <c r="CJ335" t="s">
        <v>120</v>
      </c>
      <c r="CL335" s="34" t="s">
        <v>18454</v>
      </c>
      <c r="CM335" t="s">
        <v>121</v>
      </c>
      <c r="CN335" s="34" t="s">
        <v>18454</v>
      </c>
      <c r="CP335" t="s">
        <v>1258</v>
      </c>
      <c r="CR335">
        <f t="shared" si="33"/>
        <v>23</v>
      </c>
      <c r="CS335"/>
      <c r="CT335"/>
      <c r="CU335"/>
      <c r="CV335"/>
      <c r="CW335"/>
      <c r="CX335"/>
      <c r="CY335"/>
      <c r="CZ335"/>
      <c r="DA335"/>
      <c r="DB335"/>
      <c r="DC335"/>
      <c r="DD335"/>
    </row>
    <row r="336" spans="1:108" hidden="1">
      <c r="A336" t="s">
        <v>111</v>
      </c>
      <c r="B336" t="s">
        <v>17925</v>
      </c>
      <c r="C336">
        <v>514661</v>
      </c>
      <c r="D336" s="1">
        <v>45588</v>
      </c>
      <c r="E336" t="s">
        <v>20424</v>
      </c>
      <c r="F336" t="s">
        <v>17926</v>
      </c>
      <c r="G336" t="s">
        <v>1587</v>
      </c>
      <c r="H336">
        <v>39259205875</v>
      </c>
      <c r="I336" t="s">
        <v>17927</v>
      </c>
      <c r="J336">
        <v>5511958343800</v>
      </c>
      <c r="K336" t="s">
        <v>2</v>
      </c>
      <c r="L336" t="s">
        <v>12234</v>
      </c>
      <c r="M336">
        <v>5189108750433</v>
      </c>
      <c r="N336" t="s">
        <v>112</v>
      </c>
      <c r="O336" t="s">
        <v>17928</v>
      </c>
      <c r="P336" t="s">
        <v>17929</v>
      </c>
      <c r="Q336">
        <v>163</v>
      </c>
      <c r="S336" t="s">
        <v>17930</v>
      </c>
      <c r="U336" t="s">
        <v>17931</v>
      </c>
      <c r="V336" t="s">
        <v>122</v>
      </c>
      <c r="W336" t="s">
        <v>123</v>
      </c>
      <c r="X336" t="s">
        <v>17932</v>
      </c>
      <c r="Y336" t="s">
        <v>792</v>
      </c>
      <c r="Z336" t="s">
        <v>1258</v>
      </c>
      <c r="AA336" t="s">
        <v>18452</v>
      </c>
      <c r="AF336" t="s">
        <v>125</v>
      </c>
      <c r="AG336">
        <v>1</v>
      </c>
      <c r="AH336">
        <v>103.9</v>
      </c>
      <c r="AI336">
        <v>3</v>
      </c>
      <c r="AJ336">
        <v>1006</v>
      </c>
      <c r="AK336" t="s">
        <v>788</v>
      </c>
      <c r="AL336">
        <v>1111</v>
      </c>
      <c r="AM336" t="s">
        <v>789</v>
      </c>
      <c r="AN336">
        <v>21.9</v>
      </c>
      <c r="AO336" s="72">
        <v>7.66</v>
      </c>
      <c r="AP336" t="s">
        <v>15231</v>
      </c>
      <c r="AQ336" t="s">
        <v>790</v>
      </c>
      <c r="AV336" t="s">
        <v>17938</v>
      </c>
      <c r="AW336">
        <v>0</v>
      </c>
      <c r="AX336" t="s">
        <v>16643</v>
      </c>
      <c r="AY336" t="s">
        <v>16644</v>
      </c>
      <c r="AZ336" t="s">
        <v>15119</v>
      </c>
      <c r="BC336" s="34" t="s">
        <v>18453</v>
      </c>
      <c r="BD336" t="s">
        <v>114</v>
      </c>
      <c r="BF336" t="s">
        <v>115</v>
      </c>
      <c r="BG336" t="s">
        <v>116</v>
      </c>
      <c r="BM336" t="s">
        <v>117</v>
      </c>
      <c r="BN336" s="34" t="s">
        <v>17933</v>
      </c>
      <c r="BO336">
        <v>3429282402</v>
      </c>
      <c r="BP336">
        <v>3429282402</v>
      </c>
      <c r="BQ336">
        <v>541187</v>
      </c>
      <c r="BR336">
        <v>9898</v>
      </c>
      <c r="BX336" t="s">
        <v>17934</v>
      </c>
      <c r="CA336" t="s">
        <v>17935</v>
      </c>
      <c r="CB336" t="s">
        <v>17936</v>
      </c>
      <c r="CD336">
        <v>1</v>
      </c>
      <c r="CF336" t="s">
        <v>118</v>
      </c>
      <c r="CG336">
        <v>0</v>
      </c>
      <c r="CH336" t="s">
        <v>119</v>
      </c>
      <c r="CI336" t="s">
        <v>119</v>
      </c>
      <c r="CJ336" t="s">
        <v>120</v>
      </c>
      <c r="CL336" s="34" t="s">
        <v>18454</v>
      </c>
      <c r="CM336" t="s">
        <v>121</v>
      </c>
      <c r="CN336" s="34" t="s">
        <v>18454</v>
      </c>
      <c r="CP336" t="s">
        <v>1258</v>
      </c>
      <c r="CR336">
        <f t="shared" si="33"/>
        <v>23</v>
      </c>
      <c r="CS336"/>
      <c r="CT336"/>
      <c r="CU336"/>
      <c r="CV336"/>
      <c r="CW336"/>
      <c r="CX336"/>
      <c r="CY336"/>
      <c r="CZ336"/>
      <c r="DA336"/>
      <c r="DB336"/>
      <c r="DC336"/>
      <c r="DD336"/>
    </row>
    <row r="337" spans="1:96" customFormat="1" hidden="1">
      <c r="A337" t="s">
        <v>111</v>
      </c>
      <c r="B337" t="s">
        <v>17925</v>
      </c>
      <c r="C337">
        <v>514661</v>
      </c>
      <c r="D337" s="1">
        <v>45588</v>
      </c>
      <c r="E337" t="s">
        <v>20424</v>
      </c>
      <c r="F337" t="s">
        <v>17926</v>
      </c>
      <c r="G337" t="s">
        <v>1587</v>
      </c>
      <c r="H337">
        <v>39259205875</v>
      </c>
      <c r="I337" t="s">
        <v>17927</v>
      </c>
      <c r="J337">
        <v>5511958343800</v>
      </c>
      <c r="K337" t="s">
        <v>2</v>
      </c>
      <c r="L337" t="s">
        <v>12234</v>
      </c>
      <c r="M337">
        <v>5189108750433</v>
      </c>
      <c r="N337" t="s">
        <v>112</v>
      </c>
      <c r="O337" t="s">
        <v>17928</v>
      </c>
      <c r="P337" t="s">
        <v>17929</v>
      </c>
      <c r="Q337">
        <v>163</v>
      </c>
      <c r="S337" t="s">
        <v>17930</v>
      </c>
      <c r="U337" t="s">
        <v>17931</v>
      </c>
      <c r="V337" t="s">
        <v>122</v>
      </c>
      <c r="W337" t="s">
        <v>123</v>
      </c>
      <c r="X337" t="s">
        <v>17932</v>
      </c>
      <c r="Y337" t="s">
        <v>792</v>
      </c>
      <c r="Z337" t="s">
        <v>1258</v>
      </c>
      <c r="AA337" t="s">
        <v>18452</v>
      </c>
      <c r="AF337" t="s">
        <v>125</v>
      </c>
      <c r="AG337">
        <v>1</v>
      </c>
      <c r="AH337">
        <v>103.9</v>
      </c>
      <c r="AI337">
        <v>1</v>
      </c>
      <c r="AJ337">
        <v>61010</v>
      </c>
      <c r="AK337" t="s">
        <v>1598</v>
      </c>
      <c r="AL337">
        <v>61010</v>
      </c>
      <c r="AM337" t="s">
        <v>1599</v>
      </c>
      <c r="AN337">
        <v>99.9</v>
      </c>
      <c r="AO337" s="72">
        <v>34.96</v>
      </c>
      <c r="AP337" t="s">
        <v>15116</v>
      </c>
      <c r="AQ337" t="s">
        <v>1602</v>
      </c>
      <c r="AV337" t="s">
        <v>17939</v>
      </c>
      <c r="AW337">
        <v>0</v>
      </c>
      <c r="AX337" t="s">
        <v>16643</v>
      </c>
      <c r="AY337" t="s">
        <v>16644</v>
      </c>
      <c r="AZ337" t="s">
        <v>15119</v>
      </c>
      <c r="BC337" s="34" t="s">
        <v>18453</v>
      </c>
      <c r="BD337" t="s">
        <v>114</v>
      </c>
      <c r="BF337" t="s">
        <v>115</v>
      </c>
      <c r="BG337" t="s">
        <v>116</v>
      </c>
      <c r="BM337" t="s">
        <v>117</v>
      </c>
      <c r="BN337" s="34" t="s">
        <v>17933</v>
      </c>
      <c r="BO337">
        <v>3429282402</v>
      </c>
      <c r="BP337">
        <v>3429282402</v>
      </c>
      <c r="BQ337">
        <v>541187</v>
      </c>
      <c r="BR337">
        <v>9898</v>
      </c>
      <c r="BX337" t="s">
        <v>17934</v>
      </c>
      <c r="CA337" t="s">
        <v>17935</v>
      </c>
      <c r="CB337" t="s">
        <v>17936</v>
      </c>
      <c r="CD337">
        <v>1</v>
      </c>
      <c r="CF337" t="s">
        <v>118</v>
      </c>
      <c r="CG337">
        <v>0</v>
      </c>
      <c r="CH337" t="s">
        <v>119</v>
      </c>
      <c r="CI337" t="s">
        <v>119</v>
      </c>
      <c r="CJ337" t="s">
        <v>120</v>
      </c>
      <c r="CL337" s="34" t="s">
        <v>18454</v>
      </c>
      <c r="CM337" t="s">
        <v>121</v>
      </c>
      <c r="CN337" s="34" t="s">
        <v>18454</v>
      </c>
      <c r="CP337" t="s">
        <v>1258</v>
      </c>
      <c r="CR337">
        <f t="shared" si="33"/>
        <v>23</v>
      </c>
    </row>
    <row r="338" spans="1:96" customFormat="1" hidden="1">
      <c r="A338" t="s">
        <v>111</v>
      </c>
      <c r="B338" t="s">
        <v>18489</v>
      </c>
      <c r="C338">
        <v>514833</v>
      </c>
      <c r="D338" s="1">
        <v>45592</v>
      </c>
      <c r="E338" t="s">
        <v>20425</v>
      </c>
      <c r="F338" t="s">
        <v>18490</v>
      </c>
      <c r="G338" t="s">
        <v>18491</v>
      </c>
      <c r="H338">
        <v>28514356801</v>
      </c>
      <c r="I338" t="s">
        <v>18492</v>
      </c>
      <c r="J338">
        <v>5516993282504</v>
      </c>
      <c r="K338" t="s">
        <v>12</v>
      </c>
      <c r="L338" t="s">
        <v>18493</v>
      </c>
      <c r="M338">
        <v>5190232351482</v>
      </c>
      <c r="N338" t="s">
        <v>112</v>
      </c>
      <c r="O338" t="s">
        <v>18494</v>
      </c>
      <c r="P338" t="s">
        <v>18495</v>
      </c>
      <c r="Q338">
        <v>183</v>
      </c>
      <c r="R338" t="s">
        <v>18496</v>
      </c>
      <c r="S338" t="s">
        <v>1593</v>
      </c>
      <c r="U338" t="s">
        <v>18497</v>
      </c>
      <c r="V338" t="s">
        <v>779</v>
      </c>
      <c r="W338" t="s">
        <v>780</v>
      </c>
      <c r="X338" t="s">
        <v>17627</v>
      </c>
      <c r="Y338" t="s">
        <v>2544</v>
      </c>
      <c r="Z338" t="s">
        <v>1258</v>
      </c>
      <c r="AA338" t="s">
        <v>19441</v>
      </c>
      <c r="AF338" t="s">
        <v>113</v>
      </c>
      <c r="AG338">
        <v>1</v>
      </c>
      <c r="AH338">
        <v>159.88</v>
      </c>
      <c r="AI338">
        <v>2</v>
      </c>
      <c r="AJ338">
        <v>1006</v>
      </c>
      <c r="AK338" t="s">
        <v>788</v>
      </c>
      <c r="AL338">
        <v>1111</v>
      </c>
      <c r="AM338" t="s">
        <v>789</v>
      </c>
      <c r="AN338">
        <v>21.9</v>
      </c>
      <c r="AO338" s="72">
        <v>6.89</v>
      </c>
      <c r="AP338" t="s">
        <v>15881</v>
      </c>
      <c r="AQ338" t="s">
        <v>790</v>
      </c>
      <c r="AV338" t="s">
        <v>4388</v>
      </c>
      <c r="AW338">
        <v>0</v>
      </c>
      <c r="AX338" t="s">
        <v>18498</v>
      </c>
      <c r="AY338" t="s">
        <v>18499</v>
      </c>
      <c r="AZ338" t="s">
        <v>15252</v>
      </c>
      <c r="BC338" t="s">
        <v>19442</v>
      </c>
      <c r="BD338" t="s">
        <v>114</v>
      </c>
      <c r="BF338" t="s">
        <v>115</v>
      </c>
      <c r="BG338" t="s">
        <v>116</v>
      </c>
      <c r="BM338" t="s">
        <v>117</v>
      </c>
      <c r="BO338">
        <v>3450719261</v>
      </c>
      <c r="BX338" t="s">
        <v>18500</v>
      </c>
      <c r="CA338" t="s">
        <v>18501</v>
      </c>
      <c r="CB338" t="s">
        <v>18502</v>
      </c>
      <c r="CD338">
        <v>1</v>
      </c>
      <c r="CF338" t="s">
        <v>118</v>
      </c>
      <c r="CG338">
        <v>0</v>
      </c>
      <c r="CH338" t="s">
        <v>119</v>
      </c>
      <c r="CI338" t="s">
        <v>119</v>
      </c>
      <c r="CJ338" t="s">
        <v>120</v>
      </c>
      <c r="CL338" s="34" t="s">
        <v>19443</v>
      </c>
      <c r="CM338" t="s">
        <v>121</v>
      </c>
      <c r="CN338" s="34" t="s">
        <v>19443</v>
      </c>
      <c r="CP338" t="s">
        <v>1258</v>
      </c>
      <c r="CR338">
        <f t="shared" si="33"/>
        <v>27</v>
      </c>
    </row>
    <row r="339" spans="1:96" customFormat="1" hidden="1">
      <c r="A339" t="s">
        <v>111</v>
      </c>
      <c r="B339" t="s">
        <v>18489</v>
      </c>
      <c r="C339">
        <v>514833</v>
      </c>
      <c r="D339" s="1">
        <v>45592</v>
      </c>
      <c r="E339" t="s">
        <v>20425</v>
      </c>
      <c r="F339" t="s">
        <v>18490</v>
      </c>
      <c r="G339" t="s">
        <v>18491</v>
      </c>
      <c r="H339">
        <v>28514356801</v>
      </c>
      <c r="I339" t="s">
        <v>18492</v>
      </c>
      <c r="J339">
        <v>5516993282504</v>
      </c>
      <c r="K339" t="s">
        <v>12</v>
      </c>
      <c r="L339" t="s">
        <v>18493</v>
      </c>
      <c r="M339">
        <v>5190232351482</v>
      </c>
      <c r="N339" t="s">
        <v>112</v>
      </c>
      <c r="O339" t="s">
        <v>18494</v>
      </c>
      <c r="P339" t="s">
        <v>18495</v>
      </c>
      <c r="Q339">
        <v>183</v>
      </c>
      <c r="R339" t="s">
        <v>18496</v>
      </c>
      <c r="S339" t="s">
        <v>1593</v>
      </c>
      <c r="U339" t="s">
        <v>18497</v>
      </c>
      <c r="V339" t="s">
        <v>779</v>
      </c>
      <c r="W339" t="s">
        <v>780</v>
      </c>
      <c r="X339" t="s">
        <v>17627</v>
      </c>
      <c r="Y339" t="s">
        <v>2544</v>
      </c>
      <c r="Z339" t="s">
        <v>1258</v>
      </c>
      <c r="AA339" t="s">
        <v>19441</v>
      </c>
      <c r="AF339" t="s">
        <v>113</v>
      </c>
      <c r="AG339">
        <v>1</v>
      </c>
      <c r="AH339">
        <v>159.88</v>
      </c>
      <c r="AI339">
        <v>2</v>
      </c>
      <c r="AJ339">
        <v>1111</v>
      </c>
      <c r="AK339" t="s">
        <v>788</v>
      </c>
      <c r="AL339">
        <v>1110</v>
      </c>
      <c r="AM339" t="s">
        <v>1256</v>
      </c>
      <c r="AN339">
        <v>21.9</v>
      </c>
      <c r="AO339" s="72">
        <v>6.89</v>
      </c>
      <c r="AP339" t="s">
        <v>15881</v>
      </c>
      <c r="AQ339" t="s">
        <v>1257</v>
      </c>
      <c r="AV339" t="s">
        <v>4388</v>
      </c>
      <c r="AW339">
        <v>0</v>
      </c>
      <c r="AX339" t="s">
        <v>18498</v>
      </c>
      <c r="AY339" t="s">
        <v>18499</v>
      </c>
      <c r="AZ339" t="s">
        <v>15252</v>
      </c>
      <c r="BC339" t="s">
        <v>19442</v>
      </c>
      <c r="BD339" t="s">
        <v>114</v>
      </c>
      <c r="BF339" t="s">
        <v>115</v>
      </c>
      <c r="BG339" t="s">
        <v>116</v>
      </c>
      <c r="BM339" t="s">
        <v>117</v>
      </c>
      <c r="BO339">
        <v>3450719261</v>
      </c>
      <c r="BX339" t="s">
        <v>18500</v>
      </c>
      <c r="CA339" t="s">
        <v>18501</v>
      </c>
      <c r="CB339" t="s">
        <v>18502</v>
      </c>
      <c r="CD339">
        <v>1</v>
      </c>
      <c r="CF339" t="s">
        <v>118</v>
      </c>
      <c r="CG339">
        <v>0</v>
      </c>
      <c r="CH339" t="s">
        <v>119</v>
      </c>
      <c r="CI339" t="s">
        <v>119</v>
      </c>
      <c r="CJ339" t="s">
        <v>120</v>
      </c>
      <c r="CL339" s="34" t="s">
        <v>19443</v>
      </c>
      <c r="CM339" t="s">
        <v>121</v>
      </c>
      <c r="CN339" s="34" t="s">
        <v>19443</v>
      </c>
      <c r="CP339" t="s">
        <v>1258</v>
      </c>
      <c r="CR339">
        <f t="shared" si="33"/>
        <v>27</v>
      </c>
    </row>
    <row r="340" spans="1:96" customFormat="1" hidden="1">
      <c r="A340" t="s">
        <v>111</v>
      </c>
      <c r="B340" t="s">
        <v>18489</v>
      </c>
      <c r="C340">
        <v>514833</v>
      </c>
      <c r="D340" s="1">
        <v>45592</v>
      </c>
      <c r="E340" t="s">
        <v>20425</v>
      </c>
      <c r="F340" t="s">
        <v>18490</v>
      </c>
      <c r="G340" t="s">
        <v>18491</v>
      </c>
      <c r="H340">
        <v>28514356801</v>
      </c>
      <c r="I340" t="s">
        <v>18492</v>
      </c>
      <c r="J340">
        <v>5516993282504</v>
      </c>
      <c r="K340" t="s">
        <v>12</v>
      </c>
      <c r="L340" t="s">
        <v>18493</v>
      </c>
      <c r="M340">
        <v>5190232351482</v>
      </c>
      <c r="N340" t="s">
        <v>112</v>
      </c>
      <c r="O340" t="s">
        <v>18494</v>
      </c>
      <c r="P340" t="s">
        <v>18495</v>
      </c>
      <c r="Q340">
        <v>183</v>
      </c>
      <c r="R340" t="s">
        <v>18496</v>
      </c>
      <c r="S340" t="s">
        <v>1593</v>
      </c>
      <c r="U340" t="s">
        <v>18497</v>
      </c>
      <c r="V340" t="s">
        <v>779</v>
      </c>
      <c r="W340" t="s">
        <v>780</v>
      </c>
      <c r="X340" t="s">
        <v>17627</v>
      </c>
      <c r="Y340" t="s">
        <v>2544</v>
      </c>
      <c r="Z340" t="s">
        <v>1258</v>
      </c>
      <c r="AA340" t="s">
        <v>19441</v>
      </c>
      <c r="AF340" t="s">
        <v>113</v>
      </c>
      <c r="AG340">
        <v>1</v>
      </c>
      <c r="AH340">
        <v>159.88</v>
      </c>
      <c r="AI340">
        <v>2</v>
      </c>
      <c r="AJ340">
        <v>1110</v>
      </c>
      <c r="AK340" t="s">
        <v>788</v>
      </c>
      <c r="AL340">
        <v>1112</v>
      </c>
      <c r="AM340" t="s">
        <v>1252</v>
      </c>
      <c r="AN340">
        <v>21.9</v>
      </c>
      <c r="AO340" s="72">
        <v>6.89</v>
      </c>
      <c r="AP340" t="s">
        <v>15881</v>
      </c>
      <c r="AQ340" t="s">
        <v>1254</v>
      </c>
      <c r="AV340" t="s">
        <v>4388</v>
      </c>
      <c r="AW340">
        <v>0</v>
      </c>
      <c r="AX340" t="s">
        <v>18498</v>
      </c>
      <c r="AY340" t="s">
        <v>18499</v>
      </c>
      <c r="AZ340" t="s">
        <v>15252</v>
      </c>
      <c r="BC340" t="s">
        <v>19442</v>
      </c>
      <c r="BD340" t="s">
        <v>114</v>
      </c>
      <c r="BF340" t="s">
        <v>115</v>
      </c>
      <c r="BG340" t="s">
        <v>116</v>
      </c>
      <c r="BM340" t="s">
        <v>117</v>
      </c>
      <c r="BO340">
        <v>3450719261</v>
      </c>
      <c r="BX340" t="s">
        <v>18500</v>
      </c>
      <c r="CA340" t="s">
        <v>18501</v>
      </c>
      <c r="CB340" t="s">
        <v>18502</v>
      </c>
      <c r="CD340">
        <v>1</v>
      </c>
      <c r="CF340" t="s">
        <v>118</v>
      </c>
      <c r="CG340">
        <v>0</v>
      </c>
      <c r="CH340" t="s">
        <v>119</v>
      </c>
      <c r="CI340" t="s">
        <v>119</v>
      </c>
      <c r="CJ340" t="s">
        <v>120</v>
      </c>
      <c r="CL340" s="34" t="s">
        <v>19443</v>
      </c>
      <c r="CM340" t="s">
        <v>121</v>
      </c>
      <c r="CN340" s="34" t="s">
        <v>19443</v>
      </c>
      <c r="CP340" t="s">
        <v>1258</v>
      </c>
      <c r="CR340">
        <f t="shared" si="33"/>
        <v>27</v>
      </c>
    </row>
    <row r="341" spans="1:96" customFormat="1" hidden="1">
      <c r="A341" t="s">
        <v>111</v>
      </c>
      <c r="B341" t="s">
        <v>18489</v>
      </c>
      <c r="C341">
        <v>514833</v>
      </c>
      <c r="D341" s="1">
        <v>45592</v>
      </c>
      <c r="E341" t="s">
        <v>20425</v>
      </c>
      <c r="F341" t="s">
        <v>18490</v>
      </c>
      <c r="G341" t="s">
        <v>18491</v>
      </c>
      <c r="H341">
        <v>28514356801</v>
      </c>
      <c r="I341" t="s">
        <v>18492</v>
      </c>
      <c r="J341">
        <v>5516993282504</v>
      </c>
      <c r="K341" t="s">
        <v>12</v>
      </c>
      <c r="L341" t="s">
        <v>18493</v>
      </c>
      <c r="M341">
        <v>5190232351482</v>
      </c>
      <c r="N341" t="s">
        <v>112</v>
      </c>
      <c r="O341" t="s">
        <v>18494</v>
      </c>
      <c r="P341" t="s">
        <v>18495</v>
      </c>
      <c r="Q341">
        <v>183</v>
      </c>
      <c r="R341" t="s">
        <v>18496</v>
      </c>
      <c r="S341" t="s">
        <v>1593</v>
      </c>
      <c r="U341" t="s">
        <v>18497</v>
      </c>
      <c r="V341" t="s">
        <v>779</v>
      </c>
      <c r="W341" t="s">
        <v>780</v>
      </c>
      <c r="X341" t="s">
        <v>17627</v>
      </c>
      <c r="Y341" t="s">
        <v>2544</v>
      </c>
      <c r="Z341" t="s">
        <v>1258</v>
      </c>
      <c r="AA341" t="s">
        <v>19441</v>
      </c>
      <c r="AF341" t="s">
        <v>113</v>
      </c>
      <c r="AG341">
        <v>1</v>
      </c>
      <c r="AH341">
        <v>159.88</v>
      </c>
      <c r="AI341">
        <v>1</v>
      </c>
      <c r="AJ341">
        <v>142807</v>
      </c>
      <c r="AK341" t="s">
        <v>781</v>
      </c>
      <c r="AL341">
        <v>1113</v>
      </c>
      <c r="AM341" t="s">
        <v>800</v>
      </c>
      <c r="AN341">
        <v>6.99</v>
      </c>
      <c r="AO341" s="72">
        <v>6.29</v>
      </c>
      <c r="AP341" t="s">
        <v>15170</v>
      </c>
      <c r="AQ341" t="s">
        <v>802</v>
      </c>
      <c r="AV341" t="s">
        <v>2285</v>
      </c>
      <c r="AW341">
        <v>0</v>
      </c>
      <c r="AX341" t="s">
        <v>18498</v>
      </c>
      <c r="AY341" t="s">
        <v>18499</v>
      </c>
      <c r="AZ341" t="s">
        <v>15252</v>
      </c>
      <c r="BC341" t="s">
        <v>19442</v>
      </c>
      <c r="BD341" t="s">
        <v>114</v>
      </c>
      <c r="BF341" t="s">
        <v>115</v>
      </c>
      <c r="BG341" t="s">
        <v>116</v>
      </c>
      <c r="BM341" t="s">
        <v>117</v>
      </c>
      <c r="BO341">
        <v>3450719261</v>
      </c>
      <c r="BX341" t="s">
        <v>18500</v>
      </c>
      <c r="CA341" t="s">
        <v>18501</v>
      </c>
      <c r="CB341" t="s">
        <v>18502</v>
      </c>
      <c r="CD341">
        <v>1</v>
      </c>
      <c r="CF341" t="s">
        <v>118</v>
      </c>
      <c r="CG341">
        <v>0</v>
      </c>
      <c r="CH341" t="s">
        <v>119</v>
      </c>
      <c r="CI341" t="s">
        <v>119</v>
      </c>
      <c r="CJ341" t="s">
        <v>120</v>
      </c>
      <c r="CL341" s="34" t="s">
        <v>19443</v>
      </c>
      <c r="CM341" t="s">
        <v>121</v>
      </c>
      <c r="CN341" s="34" t="s">
        <v>19443</v>
      </c>
      <c r="CP341" t="s">
        <v>1258</v>
      </c>
      <c r="CR341">
        <f t="shared" si="33"/>
        <v>27</v>
      </c>
    </row>
    <row r="342" spans="1:96" customFormat="1" hidden="1">
      <c r="A342" t="s">
        <v>111</v>
      </c>
      <c r="B342" t="s">
        <v>18489</v>
      </c>
      <c r="C342">
        <v>514833</v>
      </c>
      <c r="D342" s="1">
        <v>45592</v>
      </c>
      <c r="E342" t="s">
        <v>20425</v>
      </c>
      <c r="F342" t="s">
        <v>18490</v>
      </c>
      <c r="G342" t="s">
        <v>18491</v>
      </c>
      <c r="H342">
        <v>28514356801</v>
      </c>
      <c r="I342" t="s">
        <v>18492</v>
      </c>
      <c r="J342">
        <v>5516993282504</v>
      </c>
      <c r="K342" t="s">
        <v>12</v>
      </c>
      <c r="L342" t="s">
        <v>18493</v>
      </c>
      <c r="M342">
        <v>5190232351482</v>
      </c>
      <c r="N342" t="s">
        <v>112</v>
      </c>
      <c r="O342" t="s">
        <v>18494</v>
      </c>
      <c r="P342" t="s">
        <v>18495</v>
      </c>
      <c r="Q342">
        <v>183</v>
      </c>
      <c r="R342" t="s">
        <v>18496</v>
      </c>
      <c r="S342" t="s">
        <v>1593</v>
      </c>
      <c r="U342" t="s">
        <v>18497</v>
      </c>
      <c r="V342" t="s">
        <v>779</v>
      </c>
      <c r="W342" t="s">
        <v>780</v>
      </c>
      <c r="X342" t="s">
        <v>17627</v>
      </c>
      <c r="Y342" t="s">
        <v>2544</v>
      </c>
      <c r="Z342" t="s">
        <v>1258</v>
      </c>
      <c r="AA342" t="s">
        <v>19441</v>
      </c>
      <c r="AF342" t="s">
        <v>113</v>
      </c>
      <c r="AG342">
        <v>1</v>
      </c>
      <c r="AH342">
        <v>159.88</v>
      </c>
      <c r="AI342">
        <v>1</v>
      </c>
      <c r="AJ342">
        <v>61030</v>
      </c>
      <c r="AK342" t="s">
        <v>1598</v>
      </c>
      <c r="AL342">
        <v>61030</v>
      </c>
      <c r="AM342" t="s">
        <v>2980</v>
      </c>
      <c r="AN342">
        <v>99.9</v>
      </c>
      <c r="AO342" s="72">
        <v>31.46</v>
      </c>
      <c r="AP342" t="s">
        <v>15141</v>
      </c>
      <c r="AQ342" t="s">
        <v>2981</v>
      </c>
      <c r="AV342" t="s">
        <v>18503</v>
      </c>
      <c r="AW342">
        <v>0</v>
      </c>
      <c r="AX342" t="s">
        <v>18498</v>
      </c>
      <c r="AY342" t="s">
        <v>18499</v>
      </c>
      <c r="AZ342" t="s">
        <v>15252</v>
      </c>
      <c r="BC342" t="s">
        <v>19442</v>
      </c>
      <c r="BD342" t="s">
        <v>114</v>
      </c>
      <c r="BF342" t="s">
        <v>115</v>
      </c>
      <c r="BG342" t="s">
        <v>116</v>
      </c>
      <c r="BM342" t="s">
        <v>117</v>
      </c>
      <c r="BO342">
        <v>3450719261</v>
      </c>
      <c r="BX342" t="s">
        <v>18500</v>
      </c>
      <c r="CA342" t="s">
        <v>18501</v>
      </c>
      <c r="CB342" t="s">
        <v>18502</v>
      </c>
      <c r="CD342">
        <v>1</v>
      </c>
      <c r="CF342" t="s">
        <v>118</v>
      </c>
      <c r="CG342">
        <v>0</v>
      </c>
      <c r="CH342" t="s">
        <v>119</v>
      </c>
      <c r="CI342" t="s">
        <v>119</v>
      </c>
      <c r="CJ342" t="s">
        <v>120</v>
      </c>
      <c r="CL342" s="34" t="s">
        <v>19443</v>
      </c>
      <c r="CM342" t="s">
        <v>121</v>
      </c>
      <c r="CN342" s="34" t="s">
        <v>19443</v>
      </c>
      <c r="CP342" t="s">
        <v>1258</v>
      </c>
      <c r="CR342">
        <f t="shared" si="33"/>
        <v>27</v>
      </c>
    </row>
    <row r="343" spans="1:96" customFormat="1" hidden="1">
      <c r="A343" t="s">
        <v>111</v>
      </c>
      <c r="B343" t="s">
        <v>18489</v>
      </c>
      <c r="C343">
        <v>514833</v>
      </c>
      <c r="D343" s="1">
        <v>45592</v>
      </c>
      <c r="E343" t="s">
        <v>20425</v>
      </c>
      <c r="F343" t="s">
        <v>18490</v>
      </c>
      <c r="G343" t="s">
        <v>18491</v>
      </c>
      <c r="H343">
        <v>28514356801</v>
      </c>
      <c r="I343" t="s">
        <v>18492</v>
      </c>
      <c r="J343">
        <v>5516993282504</v>
      </c>
      <c r="K343" t="s">
        <v>12</v>
      </c>
      <c r="L343" t="s">
        <v>18493</v>
      </c>
      <c r="M343">
        <v>5190232351482</v>
      </c>
      <c r="N343" t="s">
        <v>112</v>
      </c>
      <c r="O343" t="s">
        <v>18494</v>
      </c>
      <c r="P343" t="s">
        <v>18495</v>
      </c>
      <c r="Q343">
        <v>183</v>
      </c>
      <c r="R343" t="s">
        <v>18496</v>
      </c>
      <c r="S343" t="s">
        <v>1593</v>
      </c>
      <c r="U343" t="s">
        <v>18497</v>
      </c>
      <c r="V343" t="s">
        <v>779</v>
      </c>
      <c r="W343" t="s">
        <v>780</v>
      </c>
      <c r="X343" t="s">
        <v>17627</v>
      </c>
      <c r="Y343" t="s">
        <v>2544</v>
      </c>
      <c r="Z343" t="s">
        <v>1258</v>
      </c>
      <c r="AA343" t="s">
        <v>19441</v>
      </c>
      <c r="AF343" t="s">
        <v>113</v>
      </c>
      <c r="AG343">
        <v>1</v>
      </c>
      <c r="AH343">
        <v>159.88</v>
      </c>
      <c r="AI343">
        <v>1</v>
      </c>
      <c r="AJ343">
        <v>142828</v>
      </c>
      <c r="AK343" t="s">
        <v>783</v>
      </c>
      <c r="AL343">
        <v>1608</v>
      </c>
      <c r="AM343" t="s">
        <v>1791</v>
      </c>
      <c r="AN343">
        <v>49.9</v>
      </c>
      <c r="AO343" s="72">
        <v>31.44</v>
      </c>
      <c r="AP343" t="s">
        <v>15256</v>
      </c>
      <c r="AQ343" t="s">
        <v>1792</v>
      </c>
      <c r="AV343" t="s">
        <v>15125</v>
      </c>
      <c r="AW343">
        <v>0</v>
      </c>
      <c r="AX343" t="s">
        <v>18498</v>
      </c>
      <c r="AY343" t="s">
        <v>18499</v>
      </c>
      <c r="AZ343" t="s">
        <v>15252</v>
      </c>
      <c r="BC343" t="s">
        <v>19442</v>
      </c>
      <c r="BD343" t="s">
        <v>114</v>
      </c>
      <c r="BF343" t="s">
        <v>115</v>
      </c>
      <c r="BG343" t="s">
        <v>116</v>
      </c>
      <c r="BM343" t="s">
        <v>117</v>
      </c>
      <c r="BO343">
        <v>3450719261</v>
      </c>
      <c r="BX343" t="s">
        <v>18500</v>
      </c>
      <c r="CA343" t="s">
        <v>18501</v>
      </c>
      <c r="CB343" t="s">
        <v>18502</v>
      </c>
      <c r="CD343">
        <v>1</v>
      </c>
      <c r="CF343" t="s">
        <v>118</v>
      </c>
      <c r="CG343">
        <v>0</v>
      </c>
      <c r="CH343" t="s">
        <v>119</v>
      </c>
      <c r="CI343" t="s">
        <v>119</v>
      </c>
      <c r="CJ343" t="s">
        <v>120</v>
      </c>
      <c r="CL343" s="34" t="s">
        <v>19443</v>
      </c>
      <c r="CM343" t="s">
        <v>121</v>
      </c>
      <c r="CN343" s="34" t="s">
        <v>19443</v>
      </c>
      <c r="CP343" t="s">
        <v>1258</v>
      </c>
      <c r="CR343">
        <f t="shared" si="33"/>
        <v>27</v>
      </c>
    </row>
    <row r="344" spans="1:96" customFormat="1" hidden="1">
      <c r="A344" t="s">
        <v>111</v>
      </c>
      <c r="B344" t="s">
        <v>18489</v>
      </c>
      <c r="C344">
        <v>514833</v>
      </c>
      <c r="D344" s="1">
        <v>45592</v>
      </c>
      <c r="E344" t="s">
        <v>20425</v>
      </c>
      <c r="F344" t="s">
        <v>18490</v>
      </c>
      <c r="G344" t="s">
        <v>18491</v>
      </c>
      <c r="H344">
        <v>28514356801</v>
      </c>
      <c r="I344" t="s">
        <v>18492</v>
      </c>
      <c r="J344">
        <v>5516993282504</v>
      </c>
      <c r="K344" t="s">
        <v>12</v>
      </c>
      <c r="L344" t="s">
        <v>18493</v>
      </c>
      <c r="M344">
        <v>5190232351482</v>
      </c>
      <c r="N344" t="s">
        <v>112</v>
      </c>
      <c r="O344" t="s">
        <v>18494</v>
      </c>
      <c r="P344" t="s">
        <v>18495</v>
      </c>
      <c r="Q344">
        <v>183</v>
      </c>
      <c r="R344" t="s">
        <v>18496</v>
      </c>
      <c r="S344" t="s">
        <v>1593</v>
      </c>
      <c r="U344" t="s">
        <v>18497</v>
      </c>
      <c r="V344" t="s">
        <v>779</v>
      </c>
      <c r="W344" t="s">
        <v>780</v>
      </c>
      <c r="X344" t="s">
        <v>17627</v>
      </c>
      <c r="Y344" t="s">
        <v>2544</v>
      </c>
      <c r="Z344" t="s">
        <v>1258</v>
      </c>
      <c r="AA344" t="s">
        <v>19441</v>
      </c>
      <c r="AF344" t="s">
        <v>113</v>
      </c>
      <c r="AG344">
        <v>1</v>
      </c>
      <c r="AH344">
        <v>159.88</v>
      </c>
      <c r="AI344">
        <v>1</v>
      </c>
      <c r="AJ344">
        <v>2201</v>
      </c>
      <c r="AK344" t="s">
        <v>1471</v>
      </c>
      <c r="AL344">
        <v>2201</v>
      </c>
      <c r="AM344" t="s">
        <v>1472</v>
      </c>
      <c r="AN344">
        <v>49.9</v>
      </c>
      <c r="AO344" s="72">
        <v>15.71</v>
      </c>
      <c r="AP344" t="s">
        <v>15525</v>
      </c>
      <c r="AQ344" t="s">
        <v>1473</v>
      </c>
      <c r="AV344" t="s">
        <v>2285</v>
      </c>
      <c r="AW344">
        <v>0</v>
      </c>
      <c r="AX344" t="s">
        <v>18498</v>
      </c>
      <c r="AY344" t="s">
        <v>18499</v>
      </c>
      <c r="AZ344" t="s">
        <v>15252</v>
      </c>
      <c r="BC344" t="s">
        <v>19442</v>
      </c>
      <c r="BD344" t="s">
        <v>114</v>
      </c>
      <c r="BF344" t="s">
        <v>115</v>
      </c>
      <c r="BG344" t="s">
        <v>116</v>
      </c>
      <c r="BM344" t="s">
        <v>117</v>
      </c>
      <c r="BO344">
        <v>3450719261</v>
      </c>
      <c r="BX344" t="s">
        <v>18500</v>
      </c>
      <c r="CA344" t="s">
        <v>18501</v>
      </c>
      <c r="CB344" t="s">
        <v>18502</v>
      </c>
      <c r="CD344">
        <v>1</v>
      </c>
      <c r="CF344" t="s">
        <v>118</v>
      </c>
      <c r="CG344">
        <v>0</v>
      </c>
      <c r="CH344" t="s">
        <v>119</v>
      </c>
      <c r="CI344" t="s">
        <v>119</v>
      </c>
      <c r="CJ344" t="s">
        <v>120</v>
      </c>
      <c r="CL344" s="34" t="s">
        <v>19443</v>
      </c>
      <c r="CM344" t="s">
        <v>121</v>
      </c>
      <c r="CN344" s="34" t="s">
        <v>19443</v>
      </c>
      <c r="CP344" t="s">
        <v>1258</v>
      </c>
      <c r="CR344">
        <f t="shared" si="33"/>
        <v>27</v>
      </c>
    </row>
    <row r="345" spans="1:96" customFormat="1" hidden="1">
      <c r="A345" t="s">
        <v>111</v>
      </c>
      <c r="B345" t="s">
        <v>18489</v>
      </c>
      <c r="C345">
        <v>514833</v>
      </c>
      <c r="D345" s="1">
        <v>45592</v>
      </c>
      <c r="E345" t="s">
        <v>20425</v>
      </c>
      <c r="F345" t="s">
        <v>18490</v>
      </c>
      <c r="G345" t="s">
        <v>18491</v>
      </c>
      <c r="H345">
        <v>28514356801</v>
      </c>
      <c r="I345" t="s">
        <v>18492</v>
      </c>
      <c r="J345">
        <v>5516993282504</v>
      </c>
      <c r="K345" t="s">
        <v>12</v>
      </c>
      <c r="L345" t="s">
        <v>18493</v>
      </c>
      <c r="M345">
        <v>5190232351482</v>
      </c>
      <c r="N345" t="s">
        <v>112</v>
      </c>
      <c r="O345" t="s">
        <v>18494</v>
      </c>
      <c r="P345" t="s">
        <v>18495</v>
      </c>
      <c r="Q345">
        <v>183</v>
      </c>
      <c r="R345" t="s">
        <v>18496</v>
      </c>
      <c r="S345" t="s">
        <v>1593</v>
      </c>
      <c r="U345" t="s">
        <v>18497</v>
      </c>
      <c r="V345" t="s">
        <v>779</v>
      </c>
      <c r="W345" t="s">
        <v>780</v>
      </c>
      <c r="X345" t="s">
        <v>17627</v>
      </c>
      <c r="Y345" t="s">
        <v>2544</v>
      </c>
      <c r="Z345" t="s">
        <v>1258</v>
      </c>
      <c r="AA345" t="s">
        <v>19441</v>
      </c>
      <c r="AF345" t="s">
        <v>113</v>
      </c>
      <c r="AG345">
        <v>1</v>
      </c>
      <c r="AH345">
        <v>159.88</v>
      </c>
      <c r="AI345">
        <v>1</v>
      </c>
      <c r="AJ345">
        <v>5101</v>
      </c>
      <c r="AK345" t="s">
        <v>1018</v>
      </c>
      <c r="AL345">
        <v>5101</v>
      </c>
      <c r="AM345" t="s">
        <v>830</v>
      </c>
      <c r="AN345">
        <v>46.9</v>
      </c>
      <c r="AO345" s="72">
        <v>14.78</v>
      </c>
      <c r="AP345" t="s">
        <v>2266</v>
      </c>
      <c r="AQ345" t="s">
        <v>1019</v>
      </c>
      <c r="AV345" t="s">
        <v>2285</v>
      </c>
      <c r="AW345">
        <v>0</v>
      </c>
      <c r="AX345" t="s">
        <v>18498</v>
      </c>
      <c r="AY345" t="s">
        <v>18499</v>
      </c>
      <c r="AZ345" t="s">
        <v>15252</v>
      </c>
      <c r="BC345" t="s">
        <v>19442</v>
      </c>
      <c r="BD345" t="s">
        <v>114</v>
      </c>
      <c r="BF345" t="s">
        <v>115</v>
      </c>
      <c r="BG345" t="s">
        <v>116</v>
      </c>
      <c r="BM345" t="s">
        <v>117</v>
      </c>
      <c r="BO345">
        <v>3450719261</v>
      </c>
      <c r="BX345" t="s">
        <v>18500</v>
      </c>
      <c r="CA345" t="s">
        <v>18501</v>
      </c>
      <c r="CB345" t="s">
        <v>18502</v>
      </c>
      <c r="CD345">
        <v>1</v>
      </c>
      <c r="CF345" t="s">
        <v>118</v>
      </c>
      <c r="CG345">
        <v>0</v>
      </c>
      <c r="CH345" t="s">
        <v>119</v>
      </c>
      <c r="CI345" t="s">
        <v>119</v>
      </c>
      <c r="CJ345" t="s">
        <v>120</v>
      </c>
      <c r="CL345" s="34" t="s">
        <v>19443</v>
      </c>
      <c r="CM345" t="s">
        <v>121</v>
      </c>
      <c r="CN345" s="34" t="s">
        <v>19443</v>
      </c>
      <c r="CP345" t="s">
        <v>1258</v>
      </c>
      <c r="CR345">
        <f t="shared" si="33"/>
        <v>27</v>
      </c>
    </row>
    <row r="346" spans="1:96" customFormat="1" hidden="1">
      <c r="A346" t="s">
        <v>111</v>
      </c>
      <c r="B346" t="s">
        <v>18489</v>
      </c>
      <c r="C346">
        <v>514833</v>
      </c>
      <c r="D346" s="1">
        <v>45592</v>
      </c>
      <c r="E346" t="s">
        <v>20425</v>
      </c>
      <c r="F346" t="s">
        <v>18490</v>
      </c>
      <c r="G346" t="s">
        <v>18491</v>
      </c>
      <c r="H346">
        <v>28514356801</v>
      </c>
      <c r="I346" t="s">
        <v>18492</v>
      </c>
      <c r="J346">
        <v>5516993282504</v>
      </c>
      <c r="K346" t="s">
        <v>12</v>
      </c>
      <c r="L346" t="s">
        <v>18493</v>
      </c>
      <c r="M346">
        <v>5190232351482</v>
      </c>
      <c r="N346" t="s">
        <v>112</v>
      </c>
      <c r="O346" t="s">
        <v>18494</v>
      </c>
      <c r="P346" t="s">
        <v>18495</v>
      </c>
      <c r="Q346">
        <v>183</v>
      </c>
      <c r="R346" t="s">
        <v>18496</v>
      </c>
      <c r="S346" t="s">
        <v>1593</v>
      </c>
      <c r="U346" t="s">
        <v>18497</v>
      </c>
      <c r="V346" t="s">
        <v>779</v>
      </c>
      <c r="W346" t="s">
        <v>780</v>
      </c>
      <c r="X346" t="s">
        <v>17627</v>
      </c>
      <c r="Y346" t="s">
        <v>2544</v>
      </c>
      <c r="Z346" t="s">
        <v>1258</v>
      </c>
      <c r="AA346" t="s">
        <v>19441</v>
      </c>
      <c r="AF346" t="s">
        <v>113</v>
      </c>
      <c r="AG346">
        <v>1</v>
      </c>
      <c r="AH346">
        <v>159.88</v>
      </c>
      <c r="AI346">
        <v>1</v>
      </c>
      <c r="AJ346">
        <v>2103</v>
      </c>
      <c r="AK346" t="s">
        <v>2344</v>
      </c>
      <c r="AL346">
        <v>2103</v>
      </c>
      <c r="AM346" t="s">
        <v>2345</v>
      </c>
      <c r="AN346">
        <v>59.9</v>
      </c>
      <c r="AO346" s="72">
        <v>18.86</v>
      </c>
      <c r="AP346" t="s">
        <v>15190</v>
      </c>
      <c r="AQ346" t="s">
        <v>2346</v>
      </c>
      <c r="AV346" t="s">
        <v>2285</v>
      </c>
      <c r="AW346">
        <v>0</v>
      </c>
      <c r="AX346" t="s">
        <v>18498</v>
      </c>
      <c r="AY346" t="s">
        <v>18499</v>
      </c>
      <c r="AZ346" t="s">
        <v>15252</v>
      </c>
      <c r="BC346" t="s">
        <v>19442</v>
      </c>
      <c r="BD346" t="s">
        <v>114</v>
      </c>
      <c r="BF346" t="s">
        <v>115</v>
      </c>
      <c r="BG346" t="s">
        <v>116</v>
      </c>
      <c r="BM346" t="s">
        <v>117</v>
      </c>
      <c r="BO346">
        <v>3450719261</v>
      </c>
      <c r="BX346" t="s">
        <v>18500</v>
      </c>
      <c r="CA346" t="s">
        <v>18501</v>
      </c>
      <c r="CB346" t="s">
        <v>18502</v>
      </c>
      <c r="CD346">
        <v>1</v>
      </c>
      <c r="CF346" t="s">
        <v>118</v>
      </c>
      <c r="CG346">
        <v>0</v>
      </c>
      <c r="CH346" t="s">
        <v>119</v>
      </c>
      <c r="CI346" t="s">
        <v>119</v>
      </c>
      <c r="CJ346" t="s">
        <v>120</v>
      </c>
      <c r="CL346" s="34" t="s">
        <v>19443</v>
      </c>
      <c r="CM346" t="s">
        <v>121</v>
      </c>
      <c r="CN346" s="34" t="s">
        <v>19443</v>
      </c>
      <c r="CP346" t="s">
        <v>1258</v>
      </c>
      <c r="CR346">
        <f t="shared" si="33"/>
        <v>27</v>
      </c>
    </row>
    <row r="347" spans="1:96" customFormat="1" hidden="1">
      <c r="A347" t="s">
        <v>111</v>
      </c>
      <c r="B347" t="s">
        <v>17940</v>
      </c>
      <c r="C347">
        <v>514659</v>
      </c>
      <c r="D347" s="1">
        <v>45588</v>
      </c>
      <c r="E347" t="s">
        <v>20426</v>
      </c>
      <c r="F347" t="s">
        <v>17941</v>
      </c>
      <c r="G347" t="s">
        <v>17942</v>
      </c>
      <c r="H347">
        <v>53649605104</v>
      </c>
      <c r="I347" t="s">
        <v>17943</v>
      </c>
      <c r="J347">
        <v>5562981500238</v>
      </c>
      <c r="K347" t="s">
        <v>7</v>
      </c>
      <c r="L347" t="s">
        <v>138</v>
      </c>
      <c r="M347">
        <v>5161381001442</v>
      </c>
      <c r="N347" t="s">
        <v>112</v>
      </c>
      <c r="O347" t="s">
        <v>17944</v>
      </c>
      <c r="P347" t="s">
        <v>17945</v>
      </c>
      <c r="Q347">
        <v>979</v>
      </c>
      <c r="R347" t="s">
        <v>17946</v>
      </c>
      <c r="S347" t="s">
        <v>17947</v>
      </c>
      <c r="U347" t="s">
        <v>17948</v>
      </c>
      <c r="V347" t="s">
        <v>815</v>
      </c>
      <c r="W347" t="s">
        <v>816</v>
      </c>
      <c r="X347" t="s">
        <v>17949</v>
      </c>
      <c r="Y347" t="s">
        <v>821</v>
      </c>
      <c r="Z347" t="s">
        <v>1258</v>
      </c>
      <c r="AA347" t="s">
        <v>19244</v>
      </c>
      <c r="AB347" t="s">
        <v>1216</v>
      </c>
      <c r="AC347" t="s">
        <v>1774</v>
      </c>
      <c r="AD347" t="s">
        <v>17950</v>
      </c>
      <c r="AF347" t="s">
        <v>113</v>
      </c>
      <c r="AG347">
        <v>1</v>
      </c>
      <c r="AH347">
        <v>197.51</v>
      </c>
      <c r="AI347">
        <v>2</v>
      </c>
      <c r="AJ347">
        <v>142826</v>
      </c>
      <c r="AK347" t="s">
        <v>775</v>
      </c>
      <c r="AL347">
        <v>1409</v>
      </c>
      <c r="AM347" t="s">
        <v>847</v>
      </c>
      <c r="AN347">
        <v>59.9</v>
      </c>
      <c r="AO347" s="72">
        <v>53.91</v>
      </c>
      <c r="AP347" t="s">
        <v>17953</v>
      </c>
      <c r="AQ347" t="s">
        <v>848</v>
      </c>
      <c r="AV347" t="s">
        <v>17954</v>
      </c>
      <c r="AW347">
        <v>0</v>
      </c>
      <c r="AX347" t="s">
        <v>17951</v>
      </c>
      <c r="AY347" t="s">
        <v>17955</v>
      </c>
      <c r="AZ347" t="s">
        <v>15078</v>
      </c>
      <c r="BC347" t="s">
        <v>19245</v>
      </c>
      <c r="BD347" t="s">
        <v>114</v>
      </c>
      <c r="BF347" t="s">
        <v>115</v>
      </c>
      <c r="BG347" t="s">
        <v>116</v>
      </c>
      <c r="BM347" t="s">
        <v>117</v>
      </c>
      <c r="BO347">
        <v>3429244819</v>
      </c>
      <c r="BX347" t="s">
        <v>17956</v>
      </c>
      <c r="CA347" t="s">
        <v>17957</v>
      </c>
      <c r="CB347" t="s">
        <v>17958</v>
      </c>
      <c r="CD347">
        <v>1</v>
      </c>
      <c r="CF347" t="s">
        <v>118</v>
      </c>
      <c r="CG347">
        <v>0</v>
      </c>
      <c r="CH347" t="s">
        <v>119</v>
      </c>
      <c r="CI347" t="s">
        <v>119</v>
      </c>
      <c r="CJ347" t="s">
        <v>120</v>
      </c>
      <c r="CL347" s="34" t="s">
        <v>19246</v>
      </c>
      <c r="CM347" t="s">
        <v>121</v>
      </c>
      <c r="CN347" s="34" t="s">
        <v>19246</v>
      </c>
      <c r="CP347" t="s">
        <v>1258</v>
      </c>
      <c r="CR347">
        <f t="shared" si="33"/>
        <v>23</v>
      </c>
    </row>
    <row r="348" spans="1:96" customFormat="1" hidden="1">
      <c r="A348" t="s">
        <v>111</v>
      </c>
      <c r="B348" t="s">
        <v>17940</v>
      </c>
      <c r="C348">
        <v>514659</v>
      </c>
      <c r="D348" s="1">
        <v>45588</v>
      </c>
      <c r="E348" t="s">
        <v>20426</v>
      </c>
      <c r="F348" t="s">
        <v>17941</v>
      </c>
      <c r="G348" t="s">
        <v>17942</v>
      </c>
      <c r="H348">
        <v>53649605104</v>
      </c>
      <c r="I348" t="s">
        <v>17943</v>
      </c>
      <c r="J348">
        <v>5562981500238</v>
      </c>
      <c r="K348" t="s">
        <v>7</v>
      </c>
      <c r="L348" t="s">
        <v>138</v>
      </c>
      <c r="M348">
        <v>5161381001442</v>
      </c>
      <c r="N348" t="s">
        <v>112</v>
      </c>
      <c r="O348" t="s">
        <v>17944</v>
      </c>
      <c r="P348" t="s">
        <v>17945</v>
      </c>
      <c r="Q348">
        <v>979</v>
      </c>
      <c r="R348" t="s">
        <v>17946</v>
      </c>
      <c r="S348" t="s">
        <v>17947</v>
      </c>
      <c r="U348" t="s">
        <v>17948</v>
      </c>
      <c r="V348" t="s">
        <v>815</v>
      </c>
      <c r="W348" t="s">
        <v>816</v>
      </c>
      <c r="X348" t="s">
        <v>17949</v>
      </c>
      <c r="Y348" t="s">
        <v>821</v>
      </c>
      <c r="Z348" t="s">
        <v>1258</v>
      </c>
      <c r="AA348" t="s">
        <v>19244</v>
      </c>
      <c r="AB348" t="s">
        <v>1216</v>
      </c>
      <c r="AC348" t="s">
        <v>1774</v>
      </c>
      <c r="AD348" t="s">
        <v>17950</v>
      </c>
      <c r="AF348" t="s">
        <v>113</v>
      </c>
      <c r="AG348">
        <v>1</v>
      </c>
      <c r="AH348">
        <v>197.51</v>
      </c>
      <c r="AI348">
        <v>4</v>
      </c>
      <c r="AJ348">
        <v>1110</v>
      </c>
      <c r="AK348" t="s">
        <v>788</v>
      </c>
      <c r="AL348">
        <v>1112</v>
      </c>
      <c r="AM348" t="s">
        <v>1252</v>
      </c>
      <c r="AN348">
        <v>21.9</v>
      </c>
      <c r="AO348" s="72">
        <v>6.89</v>
      </c>
      <c r="AP348" t="s">
        <v>15821</v>
      </c>
      <c r="AQ348" t="s">
        <v>1254</v>
      </c>
      <c r="AV348" t="s">
        <v>15065</v>
      </c>
      <c r="AW348">
        <v>0</v>
      </c>
      <c r="AX348" t="s">
        <v>17951</v>
      </c>
      <c r="AY348" t="s">
        <v>17955</v>
      </c>
      <c r="AZ348" t="s">
        <v>15078</v>
      </c>
      <c r="BC348" t="s">
        <v>19245</v>
      </c>
      <c r="BD348" t="s">
        <v>114</v>
      </c>
      <c r="BF348" t="s">
        <v>115</v>
      </c>
      <c r="BG348" t="s">
        <v>116</v>
      </c>
      <c r="BM348" t="s">
        <v>117</v>
      </c>
      <c r="BO348">
        <v>3429244819</v>
      </c>
      <c r="BX348" t="s">
        <v>17956</v>
      </c>
      <c r="CA348" t="s">
        <v>17957</v>
      </c>
      <c r="CB348" t="s">
        <v>17958</v>
      </c>
      <c r="CD348">
        <v>1</v>
      </c>
      <c r="CF348" t="s">
        <v>118</v>
      </c>
      <c r="CG348">
        <v>0</v>
      </c>
      <c r="CH348" t="s">
        <v>119</v>
      </c>
      <c r="CI348" t="s">
        <v>119</v>
      </c>
      <c r="CJ348" t="s">
        <v>120</v>
      </c>
      <c r="CL348" s="34" t="s">
        <v>19246</v>
      </c>
      <c r="CM348" t="s">
        <v>121</v>
      </c>
      <c r="CN348" s="34" t="s">
        <v>19246</v>
      </c>
      <c r="CP348" t="s">
        <v>1258</v>
      </c>
      <c r="CR348">
        <f t="shared" si="33"/>
        <v>23</v>
      </c>
    </row>
    <row r="349" spans="1:96" customFormat="1" hidden="1">
      <c r="A349" t="s">
        <v>111</v>
      </c>
      <c r="B349" t="s">
        <v>17940</v>
      </c>
      <c r="C349">
        <v>514659</v>
      </c>
      <c r="D349" s="1">
        <v>45588</v>
      </c>
      <c r="E349" t="s">
        <v>20426</v>
      </c>
      <c r="F349" t="s">
        <v>17941</v>
      </c>
      <c r="G349" t="s">
        <v>17942</v>
      </c>
      <c r="H349">
        <v>53649605104</v>
      </c>
      <c r="I349" t="s">
        <v>17943</v>
      </c>
      <c r="J349">
        <v>5562981500238</v>
      </c>
      <c r="K349" t="s">
        <v>7</v>
      </c>
      <c r="L349" t="s">
        <v>138</v>
      </c>
      <c r="M349">
        <v>5161381001442</v>
      </c>
      <c r="N349" t="s">
        <v>112</v>
      </c>
      <c r="O349" t="s">
        <v>17944</v>
      </c>
      <c r="P349" t="s">
        <v>17945</v>
      </c>
      <c r="Q349">
        <v>979</v>
      </c>
      <c r="R349" t="s">
        <v>17946</v>
      </c>
      <c r="S349" t="s">
        <v>17947</v>
      </c>
      <c r="U349" t="s">
        <v>17948</v>
      </c>
      <c r="V349" t="s">
        <v>815</v>
      </c>
      <c r="W349" t="s">
        <v>816</v>
      </c>
      <c r="X349" t="s">
        <v>17949</v>
      </c>
      <c r="Y349" t="s">
        <v>821</v>
      </c>
      <c r="Z349" t="s">
        <v>1258</v>
      </c>
      <c r="AA349" t="s">
        <v>19244</v>
      </c>
      <c r="AB349" t="s">
        <v>1216</v>
      </c>
      <c r="AC349" t="s">
        <v>1774</v>
      </c>
      <c r="AD349" t="s">
        <v>17950</v>
      </c>
      <c r="AF349" t="s">
        <v>113</v>
      </c>
      <c r="AG349">
        <v>1</v>
      </c>
      <c r="AH349">
        <v>197.51</v>
      </c>
      <c r="AI349">
        <v>4</v>
      </c>
      <c r="AJ349">
        <v>1006</v>
      </c>
      <c r="AK349" t="s">
        <v>788</v>
      </c>
      <c r="AL349">
        <v>1111</v>
      </c>
      <c r="AM349" t="s">
        <v>789</v>
      </c>
      <c r="AN349">
        <v>21.9</v>
      </c>
      <c r="AO349" s="72">
        <v>6.89</v>
      </c>
      <c r="AP349" t="s">
        <v>15821</v>
      </c>
      <c r="AQ349" t="s">
        <v>790</v>
      </c>
      <c r="AV349" t="s">
        <v>16740</v>
      </c>
      <c r="AW349">
        <v>0</v>
      </c>
      <c r="AX349" t="s">
        <v>17951</v>
      </c>
      <c r="AY349" t="s">
        <v>17955</v>
      </c>
      <c r="AZ349" t="s">
        <v>15078</v>
      </c>
      <c r="BC349" t="s">
        <v>19245</v>
      </c>
      <c r="BD349" t="s">
        <v>114</v>
      </c>
      <c r="BF349" t="s">
        <v>115</v>
      </c>
      <c r="BG349" t="s">
        <v>116</v>
      </c>
      <c r="BM349" t="s">
        <v>117</v>
      </c>
      <c r="BO349">
        <v>3429244819</v>
      </c>
      <c r="BX349" t="s">
        <v>17956</v>
      </c>
      <c r="CA349" t="s">
        <v>17957</v>
      </c>
      <c r="CB349" t="s">
        <v>17958</v>
      </c>
      <c r="CD349">
        <v>1</v>
      </c>
      <c r="CF349" t="s">
        <v>118</v>
      </c>
      <c r="CG349">
        <v>0</v>
      </c>
      <c r="CH349" t="s">
        <v>119</v>
      </c>
      <c r="CI349" t="s">
        <v>119</v>
      </c>
      <c r="CJ349" t="s">
        <v>120</v>
      </c>
      <c r="CL349" s="34" t="s">
        <v>19246</v>
      </c>
      <c r="CM349" t="s">
        <v>121</v>
      </c>
      <c r="CN349" s="34" t="s">
        <v>19246</v>
      </c>
      <c r="CP349" t="s">
        <v>1258</v>
      </c>
      <c r="CR349">
        <f t="shared" si="33"/>
        <v>23</v>
      </c>
    </row>
    <row r="350" spans="1:96" customFormat="1" hidden="1">
      <c r="A350" t="s">
        <v>111</v>
      </c>
      <c r="B350" t="s">
        <v>17940</v>
      </c>
      <c r="C350">
        <v>514659</v>
      </c>
      <c r="D350" s="1">
        <v>45588</v>
      </c>
      <c r="E350" t="s">
        <v>20426</v>
      </c>
      <c r="F350" t="s">
        <v>17941</v>
      </c>
      <c r="G350" t="s">
        <v>17942</v>
      </c>
      <c r="H350">
        <v>53649605104</v>
      </c>
      <c r="I350" t="s">
        <v>17943</v>
      </c>
      <c r="J350">
        <v>5562981500238</v>
      </c>
      <c r="K350" t="s">
        <v>7</v>
      </c>
      <c r="L350" t="s">
        <v>138</v>
      </c>
      <c r="M350">
        <v>5161381001442</v>
      </c>
      <c r="N350" t="s">
        <v>112</v>
      </c>
      <c r="O350" t="s">
        <v>17944</v>
      </c>
      <c r="P350" t="s">
        <v>17945</v>
      </c>
      <c r="Q350">
        <v>979</v>
      </c>
      <c r="R350" t="s">
        <v>17946</v>
      </c>
      <c r="S350" t="s">
        <v>17947</v>
      </c>
      <c r="U350" t="s">
        <v>17948</v>
      </c>
      <c r="V350" t="s">
        <v>815</v>
      </c>
      <c r="W350" t="s">
        <v>816</v>
      </c>
      <c r="X350" t="s">
        <v>17949</v>
      </c>
      <c r="Y350" t="s">
        <v>821</v>
      </c>
      <c r="Z350" t="s">
        <v>1258</v>
      </c>
      <c r="AA350" t="s">
        <v>19244</v>
      </c>
      <c r="AB350" t="s">
        <v>1216</v>
      </c>
      <c r="AC350" t="s">
        <v>1774</v>
      </c>
      <c r="AD350" t="s">
        <v>17950</v>
      </c>
      <c r="AF350" t="s">
        <v>113</v>
      </c>
      <c r="AG350">
        <v>1</v>
      </c>
      <c r="AH350">
        <v>197.51</v>
      </c>
      <c r="AI350">
        <v>1</v>
      </c>
      <c r="AJ350">
        <v>2201</v>
      </c>
      <c r="AK350" t="s">
        <v>1471</v>
      </c>
      <c r="AL350">
        <v>2201</v>
      </c>
      <c r="AM350" t="s">
        <v>1472</v>
      </c>
      <c r="AN350">
        <v>49.9</v>
      </c>
      <c r="AO350" s="72">
        <v>15.71</v>
      </c>
      <c r="AP350" t="s">
        <v>15525</v>
      </c>
      <c r="AQ350" t="s">
        <v>1473</v>
      </c>
      <c r="AV350" t="s">
        <v>17959</v>
      </c>
      <c r="AW350">
        <v>0</v>
      </c>
      <c r="AX350" t="s">
        <v>17951</v>
      </c>
      <c r="AY350" t="s">
        <v>17955</v>
      </c>
      <c r="AZ350" t="s">
        <v>15078</v>
      </c>
      <c r="BC350" t="s">
        <v>19245</v>
      </c>
      <c r="BD350" t="s">
        <v>114</v>
      </c>
      <c r="BF350" t="s">
        <v>115</v>
      </c>
      <c r="BG350" t="s">
        <v>116</v>
      </c>
      <c r="BM350" t="s">
        <v>117</v>
      </c>
      <c r="BO350">
        <v>3429244819</v>
      </c>
      <c r="BX350" t="s">
        <v>17956</v>
      </c>
      <c r="CA350" t="s">
        <v>17957</v>
      </c>
      <c r="CB350" t="s">
        <v>17958</v>
      </c>
      <c r="CD350">
        <v>1</v>
      </c>
      <c r="CF350" t="s">
        <v>118</v>
      </c>
      <c r="CG350">
        <v>0</v>
      </c>
      <c r="CH350" t="s">
        <v>119</v>
      </c>
      <c r="CI350" t="s">
        <v>119</v>
      </c>
      <c r="CJ350" t="s">
        <v>120</v>
      </c>
      <c r="CL350" s="34" t="s">
        <v>19246</v>
      </c>
      <c r="CM350" t="s">
        <v>121</v>
      </c>
      <c r="CN350" s="34" t="s">
        <v>19246</v>
      </c>
      <c r="CP350" t="s">
        <v>1258</v>
      </c>
      <c r="CR350">
        <f t="shared" si="33"/>
        <v>23</v>
      </c>
    </row>
    <row r="351" spans="1:96" customFormat="1" hidden="1">
      <c r="A351" t="s">
        <v>111</v>
      </c>
      <c r="B351" t="s">
        <v>17940</v>
      </c>
      <c r="C351">
        <v>514659</v>
      </c>
      <c r="D351" s="1">
        <v>45588</v>
      </c>
      <c r="E351" t="s">
        <v>20426</v>
      </c>
      <c r="F351" t="s">
        <v>17941</v>
      </c>
      <c r="G351" t="s">
        <v>17942</v>
      </c>
      <c r="H351">
        <v>53649605104</v>
      </c>
      <c r="I351" t="s">
        <v>17943</v>
      </c>
      <c r="J351">
        <v>5562981500238</v>
      </c>
      <c r="K351" t="s">
        <v>7</v>
      </c>
      <c r="L351" t="s">
        <v>138</v>
      </c>
      <c r="M351">
        <v>5161381001442</v>
      </c>
      <c r="N351" t="s">
        <v>112</v>
      </c>
      <c r="O351" t="s">
        <v>17944</v>
      </c>
      <c r="P351" t="s">
        <v>17945</v>
      </c>
      <c r="Q351">
        <v>979</v>
      </c>
      <c r="R351" t="s">
        <v>17946</v>
      </c>
      <c r="S351" t="s">
        <v>17947</v>
      </c>
      <c r="U351" t="s">
        <v>17948</v>
      </c>
      <c r="V351" t="s">
        <v>815</v>
      </c>
      <c r="W351" t="s">
        <v>816</v>
      </c>
      <c r="X351" t="s">
        <v>17949</v>
      </c>
      <c r="Y351" t="s">
        <v>821</v>
      </c>
      <c r="Z351" t="s">
        <v>1258</v>
      </c>
      <c r="AA351" t="s">
        <v>19244</v>
      </c>
      <c r="AB351" t="s">
        <v>1216</v>
      </c>
      <c r="AC351" t="s">
        <v>1774</v>
      </c>
      <c r="AD351" t="s">
        <v>17950</v>
      </c>
      <c r="AF351" t="s">
        <v>113</v>
      </c>
      <c r="AG351">
        <v>1</v>
      </c>
      <c r="AH351">
        <v>197.51</v>
      </c>
      <c r="AI351">
        <v>1</v>
      </c>
      <c r="AJ351">
        <v>2103</v>
      </c>
      <c r="AK351" t="s">
        <v>2344</v>
      </c>
      <c r="AL351">
        <v>2103</v>
      </c>
      <c r="AM351" t="s">
        <v>2345</v>
      </c>
      <c r="AN351">
        <v>59.9</v>
      </c>
      <c r="AO351" s="72">
        <v>18.86</v>
      </c>
      <c r="AP351" t="s">
        <v>15190</v>
      </c>
      <c r="AQ351" t="s">
        <v>2346</v>
      </c>
      <c r="AV351" t="s">
        <v>17960</v>
      </c>
      <c r="AW351">
        <v>0</v>
      </c>
      <c r="AX351" t="s">
        <v>17951</v>
      </c>
      <c r="AY351" t="s">
        <v>17955</v>
      </c>
      <c r="AZ351" t="s">
        <v>15078</v>
      </c>
      <c r="BC351" t="s">
        <v>19245</v>
      </c>
      <c r="BD351" t="s">
        <v>114</v>
      </c>
      <c r="BF351" t="s">
        <v>115</v>
      </c>
      <c r="BG351" t="s">
        <v>116</v>
      </c>
      <c r="BM351" t="s">
        <v>117</v>
      </c>
      <c r="BO351">
        <v>3429244819</v>
      </c>
      <c r="BX351" t="s">
        <v>17956</v>
      </c>
      <c r="CA351" t="s">
        <v>17957</v>
      </c>
      <c r="CB351" t="s">
        <v>17958</v>
      </c>
      <c r="CD351">
        <v>1</v>
      </c>
      <c r="CF351" t="s">
        <v>118</v>
      </c>
      <c r="CG351">
        <v>0</v>
      </c>
      <c r="CH351" t="s">
        <v>119</v>
      </c>
      <c r="CI351" t="s">
        <v>119</v>
      </c>
      <c r="CJ351" t="s">
        <v>120</v>
      </c>
      <c r="CL351" s="34" t="s">
        <v>19246</v>
      </c>
      <c r="CM351" t="s">
        <v>121</v>
      </c>
      <c r="CN351" s="34" t="s">
        <v>19246</v>
      </c>
      <c r="CP351" t="s">
        <v>1258</v>
      </c>
      <c r="CR351">
        <f t="shared" si="33"/>
        <v>23</v>
      </c>
    </row>
    <row r="352" spans="1:96" customFormat="1" hidden="1">
      <c r="A352" t="s">
        <v>111</v>
      </c>
      <c r="B352" t="s">
        <v>17976</v>
      </c>
      <c r="C352">
        <v>514657</v>
      </c>
      <c r="D352" s="1">
        <v>45588</v>
      </c>
      <c r="E352" t="s">
        <v>20427</v>
      </c>
      <c r="F352" t="s">
        <v>17977</v>
      </c>
      <c r="G352" t="s">
        <v>17978</v>
      </c>
      <c r="H352">
        <v>95357521972</v>
      </c>
      <c r="I352" t="s">
        <v>17979</v>
      </c>
      <c r="J352">
        <v>5547999021410</v>
      </c>
      <c r="K352" t="s">
        <v>11</v>
      </c>
      <c r="L352" t="s">
        <v>17688</v>
      </c>
      <c r="M352">
        <v>5189103080883</v>
      </c>
      <c r="N352" t="s">
        <v>112</v>
      </c>
      <c r="O352" t="s">
        <v>17980</v>
      </c>
      <c r="P352" t="s">
        <v>17981</v>
      </c>
      <c r="Q352">
        <v>461</v>
      </c>
      <c r="R352" t="s">
        <v>17982</v>
      </c>
      <c r="S352" t="s">
        <v>17983</v>
      </c>
      <c r="U352" t="s">
        <v>17984</v>
      </c>
      <c r="V352" t="s">
        <v>779</v>
      </c>
      <c r="W352" t="s">
        <v>780</v>
      </c>
      <c r="X352" t="s">
        <v>17985</v>
      </c>
      <c r="Y352" t="s">
        <v>787</v>
      </c>
      <c r="Z352" t="s">
        <v>1258</v>
      </c>
      <c r="AA352" t="s">
        <v>19247</v>
      </c>
      <c r="AB352" t="s">
        <v>844</v>
      </c>
      <c r="AC352" t="s">
        <v>791</v>
      </c>
      <c r="AD352" t="s">
        <v>4041</v>
      </c>
      <c r="AF352" t="s">
        <v>125</v>
      </c>
      <c r="AG352">
        <v>5</v>
      </c>
      <c r="AH352">
        <v>282.58</v>
      </c>
      <c r="AI352">
        <v>1</v>
      </c>
      <c r="AJ352">
        <v>1403</v>
      </c>
      <c r="AK352" t="s">
        <v>775</v>
      </c>
      <c r="AL352">
        <v>1403</v>
      </c>
      <c r="AM352" t="s">
        <v>824</v>
      </c>
      <c r="AN352">
        <v>29.9</v>
      </c>
      <c r="AO352" s="72">
        <v>29.9</v>
      </c>
      <c r="AP352" t="s">
        <v>820</v>
      </c>
      <c r="AQ352" t="s">
        <v>822</v>
      </c>
      <c r="AV352" t="s">
        <v>1724</v>
      </c>
      <c r="AW352">
        <v>0</v>
      </c>
      <c r="AX352" t="s">
        <v>17986</v>
      </c>
      <c r="AY352" t="s">
        <v>15603</v>
      </c>
      <c r="AZ352" t="s">
        <v>15058</v>
      </c>
      <c r="BC352" t="s">
        <v>19248</v>
      </c>
      <c r="BD352" t="s">
        <v>114</v>
      </c>
      <c r="BF352" t="s">
        <v>115</v>
      </c>
      <c r="BG352" t="s">
        <v>116</v>
      </c>
      <c r="BM352" t="s">
        <v>117</v>
      </c>
      <c r="BN352">
        <v>824857</v>
      </c>
      <c r="BO352">
        <v>3429120449</v>
      </c>
      <c r="BP352">
        <v>3429120449</v>
      </c>
      <c r="BQ352">
        <v>515894</v>
      </c>
      <c r="BR352" s="34" t="s">
        <v>17987</v>
      </c>
      <c r="BX352" t="s">
        <v>17988</v>
      </c>
      <c r="CA352" t="s">
        <v>17989</v>
      </c>
      <c r="CB352" t="s">
        <v>17990</v>
      </c>
      <c r="CD352">
        <v>1</v>
      </c>
      <c r="CF352" t="s">
        <v>118</v>
      </c>
      <c r="CG352">
        <v>0</v>
      </c>
      <c r="CH352" t="s">
        <v>119</v>
      </c>
      <c r="CI352" t="s">
        <v>119</v>
      </c>
      <c r="CJ352" t="s">
        <v>120</v>
      </c>
      <c r="CL352" s="34" t="s">
        <v>19249</v>
      </c>
      <c r="CM352" t="s">
        <v>121</v>
      </c>
      <c r="CN352" s="34" t="s">
        <v>19249</v>
      </c>
      <c r="CP352" t="s">
        <v>1258</v>
      </c>
      <c r="CR352">
        <f t="shared" si="33"/>
        <v>23</v>
      </c>
    </row>
    <row r="353" spans="1:96" customFormat="1" hidden="1">
      <c r="A353" t="s">
        <v>111</v>
      </c>
      <c r="B353" t="s">
        <v>17976</v>
      </c>
      <c r="C353">
        <v>514657</v>
      </c>
      <c r="D353" s="1">
        <v>45588</v>
      </c>
      <c r="E353" t="s">
        <v>20427</v>
      </c>
      <c r="F353" t="s">
        <v>17977</v>
      </c>
      <c r="G353" t="s">
        <v>17978</v>
      </c>
      <c r="H353">
        <v>95357521972</v>
      </c>
      <c r="I353" t="s">
        <v>17979</v>
      </c>
      <c r="J353">
        <v>5547999021410</v>
      </c>
      <c r="K353" t="s">
        <v>11</v>
      </c>
      <c r="L353" t="s">
        <v>17688</v>
      </c>
      <c r="M353">
        <v>5189103080883</v>
      </c>
      <c r="N353" t="s">
        <v>112</v>
      </c>
      <c r="O353" t="s">
        <v>17980</v>
      </c>
      <c r="P353" t="s">
        <v>17981</v>
      </c>
      <c r="Q353">
        <v>461</v>
      </c>
      <c r="R353" t="s">
        <v>17982</v>
      </c>
      <c r="S353" t="s">
        <v>17983</v>
      </c>
      <c r="U353" t="s">
        <v>17984</v>
      </c>
      <c r="V353" t="s">
        <v>779</v>
      </c>
      <c r="W353" t="s">
        <v>780</v>
      </c>
      <c r="X353" t="s">
        <v>17985</v>
      </c>
      <c r="Y353" t="s">
        <v>787</v>
      </c>
      <c r="Z353" t="s">
        <v>1258</v>
      </c>
      <c r="AA353" t="s">
        <v>19247</v>
      </c>
      <c r="AB353" t="s">
        <v>844</v>
      </c>
      <c r="AC353" t="s">
        <v>791</v>
      </c>
      <c r="AD353" t="s">
        <v>4041</v>
      </c>
      <c r="AF353" t="s">
        <v>125</v>
      </c>
      <c r="AG353">
        <v>5</v>
      </c>
      <c r="AH353">
        <v>282.58</v>
      </c>
      <c r="AI353">
        <v>1</v>
      </c>
      <c r="AJ353">
        <v>1110</v>
      </c>
      <c r="AK353" t="s">
        <v>788</v>
      </c>
      <c r="AL353">
        <v>1112</v>
      </c>
      <c r="AM353" t="s">
        <v>1252</v>
      </c>
      <c r="AN353">
        <v>21.9</v>
      </c>
      <c r="AO353" s="72">
        <v>7.66</v>
      </c>
      <c r="AP353" t="s">
        <v>15063</v>
      </c>
      <c r="AQ353" t="s">
        <v>1254</v>
      </c>
      <c r="AV353" t="s">
        <v>17991</v>
      </c>
      <c r="AW353">
        <v>0</v>
      </c>
      <c r="AX353" t="s">
        <v>17986</v>
      </c>
      <c r="AY353" t="s">
        <v>15603</v>
      </c>
      <c r="AZ353" t="s">
        <v>15058</v>
      </c>
      <c r="BC353" t="s">
        <v>19248</v>
      </c>
      <c r="BD353" t="s">
        <v>114</v>
      </c>
      <c r="BF353" t="s">
        <v>115</v>
      </c>
      <c r="BG353" t="s">
        <v>116</v>
      </c>
      <c r="BM353" t="s">
        <v>117</v>
      </c>
      <c r="BN353">
        <v>824857</v>
      </c>
      <c r="BO353">
        <v>3429120449</v>
      </c>
      <c r="BP353">
        <v>3429120449</v>
      </c>
      <c r="BQ353">
        <v>515894</v>
      </c>
      <c r="BR353" s="34" t="s">
        <v>17987</v>
      </c>
      <c r="BX353" t="s">
        <v>17988</v>
      </c>
      <c r="CA353" t="s">
        <v>17989</v>
      </c>
      <c r="CB353" t="s">
        <v>17990</v>
      </c>
      <c r="CD353">
        <v>1</v>
      </c>
      <c r="CF353" t="s">
        <v>118</v>
      </c>
      <c r="CG353">
        <v>0</v>
      </c>
      <c r="CH353" t="s">
        <v>119</v>
      </c>
      <c r="CI353" t="s">
        <v>119</v>
      </c>
      <c r="CJ353" t="s">
        <v>120</v>
      </c>
      <c r="CL353" s="34" t="s">
        <v>19249</v>
      </c>
      <c r="CM353" t="s">
        <v>121</v>
      </c>
      <c r="CN353" s="34" t="s">
        <v>19249</v>
      </c>
      <c r="CP353" t="s">
        <v>1258</v>
      </c>
      <c r="CR353">
        <f t="shared" si="33"/>
        <v>23</v>
      </c>
    </row>
    <row r="354" spans="1:96" customFormat="1" hidden="1">
      <c r="A354" t="s">
        <v>111</v>
      </c>
      <c r="B354" t="s">
        <v>17976</v>
      </c>
      <c r="C354">
        <v>514657</v>
      </c>
      <c r="D354" s="1">
        <v>45588</v>
      </c>
      <c r="E354" t="s">
        <v>20427</v>
      </c>
      <c r="F354" t="s">
        <v>17977</v>
      </c>
      <c r="G354" t="s">
        <v>17978</v>
      </c>
      <c r="H354">
        <v>95357521972</v>
      </c>
      <c r="I354" t="s">
        <v>17979</v>
      </c>
      <c r="J354">
        <v>5547999021410</v>
      </c>
      <c r="K354" t="s">
        <v>11</v>
      </c>
      <c r="L354" t="s">
        <v>17688</v>
      </c>
      <c r="M354">
        <v>5189103080883</v>
      </c>
      <c r="N354" t="s">
        <v>112</v>
      </c>
      <c r="O354" t="s">
        <v>17980</v>
      </c>
      <c r="P354" t="s">
        <v>17981</v>
      </c>
      <c r="Q354">
        <v>461</v>
      </c>
      <c r="R354" t="s">
        <v>17982</v>
      </c>
      <c r="S354" t="s">
        <v>17983</v>
      </c>
      <c r="U354" t="s">
        <v>17984</v>
      </c>
      <c r="V354" t="s">
        <v>779</v>
      </c>
      <c r="W354" t="s">
        <v>780</v>
      </c>
      <c r="X354" t="s">
        <v>17985</v>
      </c>
      <c r="Y354" t="s">
        <v>787</v>
      </c>
      <c r="Z354" t="s">
        <v>1258</v>
      </c>
      <c r="AA354" t="s">
        <v>19247</v>
      </c>
      <c r="AB354" t="s">
        <v>844</v>
      </c>
      <c r="AC354" t="s">
        <v>791</v>
      </c>
      <c r="AD354" t="s">
        <v>4041</v>
      </c>
      <c r="AF354" t="s">
        <v>125</v>
      </c>
      <c r="AG354">
        <v>5</v>
      </c>
      <c r="AH354">
        <v>282.58</v>
      </c>
      <c r="AI354">
        <v>1</v>
      </c>
      <c r="AJ354">
        <v>1006</v>
      </c>
      <c r="AK354" t="s">
        <v>788</v>
      </c>
      <c r="AL354">
        <v>1111</v>
      </c>
      <c r="AM354" t="s">
        <v>789</v>
      </c>
      <c r="AN354">
        <v>21.9</v>
      </c>
      <c r="AO354" s="72">
        <v>7.66</v>
      </c>
      <c r="AP354" t="s">
        <v>15063</v>
      </c>
      <c r="AQ354" t="s">
        <v>790</v>
      </c>
      <c r="AV354" t="s">
        <v>1730</v>
      </c>
      <c r="AW354">
        <v>0</v>
      </c>
      <c r="AX354" t="s">
        <v>17986</v>
      </c>
      <c r="AY354" t="s">
        <v>15603</v>
      </c>
      <c r="AZ354" t="s">
        <v>15058</v>
      </c>
      <c r="BC354" t="s">
        <v>19248</v>
      </c>
      <c r="BD354" t="s">
        <v>114</v>
      </c>
      <c r="BF354" t="s">
        <v>115</v>
      </c>
      <c r="BG354" t="s">
        <v>116</v>
      </c>
      <c r="BM354" t="s">
        <v>117</v>
      </c>
      <c r="BN354">
        <v>824857</v>
      </c>
      <c r="BO354">
        <v>3429120449</v>
      </c>
      <c r="BP354">
        <v>3429120449</v>
      </c>
      <c r="BQ354">
        <v>515894</v>
      </c>
      <c r="BR354" s="34" t="s">
        <v>17987</v>
      </c>
      <c r="BX354" t="s">
        <v>17988</v>
      </c>
      <c r="CA354" t="s">
        <v>17989</v>
      </c>
      <c r="CB354" t="s">
        <v>17990</v>
      </c>
      <c r="CD354">
        <v>1</v>
      </c>
      <c r="CF354" t="s">
        <v>118</v>
      </c>
      <c r="CG354">
        <v>0</v>
      </c>
      <c r="CH354" t="s">
        <v>119</v>
      </c>
      <c r="CI354" t="s">
        <v>119</v>
      </c>
      <c r="CJ354" t="s">
        <v>120</v>
      </c>
      <c r="CL354" s="34" t="s">
        <v>19249</v>
      </c>
      <c r="CM354" t="s">
        <v>121</v>
      </c>
      <c r="CN354" s="34" t="s">
        <v>19249</v>
      </c>
      <c r="CP354" t="s">
        <v>1258</v>
      </c>
      <c r="CR354">
        <f t="shared" si="33"/>
        <v>23</v>
      </c>
    </row>
    <row r="355" spans="1:96" customFormat="1" hidden="1">
      <c r="A355" t="s">
        <v>111</v>
      </c>
      <c r="B355" t="s">
        <v>17976</v>
      </c>
      <c r="C355">
        <v>514657</v>
      </c>
      <c r="D355" s="1">
        <v>45588</v>
      </c>
      <c r="E355" t="s">
        <v>20427</v>
      </c>
      <c r="F355" t="s">
        <v>17977</v>
      </c>
      <c r="G355" t="s">
        <v>17978</v>
      </c>
      <c r="H355">
        <v>95357521972</v>
      </c>
      <c r="I355" t="s">
        <v>17979</v>
      </c>
      <c r="J355">
        <v>5547999021410</v>
      </c>
      <c r="K355" t="s">
        <v>11</v>
      </c>
      <c r="L355" t="s">
        <v>17688</v>
      </c>
      <c r="M355">
        <v>5189103080883</v>
      </c>
      <c r="N355" t="s">
        <v>112</v>
      </c>
      <c r="O355" t="s">
        <v>17980</v>
      </c>
      <c r="P355" t="s">
        <v>17981</v>
      </c>
      <c r="Q355">
        <v>461</v>
      </c>
      <c r="R355" t="s">
        <v>17982</v>
      </c>
      <c r="S355" t="s">
        <v>17983</v>
      </c>
      <c r="U355" t="s">
        <v>17984</v>
      </c>
      <c r="V355" t="s">
        <v>779</v>
      </c>
      <c r="W355" t="s">
        <v>780</v>
      </c>
      <c r="X355" t="s">
        <v>17985</v>
      </c>
      <c r="Y355" t="s">
        <v>787</v>
      </c>
      <c r="Z355" t="s">
        <v>1258</v>
      </c>
      <c r="AA355" t="s">
        <v>19247</v>
      </c>
      <c r="AB355" t="s">
        <v>844</v>
      </c>
      <c r="AC355" t="s">
        <v>791</v>
      </c>
      <c r="AD355" t="s">
        <v>4041</v>
      </c>
      <c r="AF355" t="s">
        <v>125</v>
      </c>
      <c r="AG355">
        <v>5</v>
      </c>
      <c r="AH355">
        <v>282.58</v>
      </c>
      <c r="AI355">
        <v>1</v>
      </c>
      <c r="AJ355">
        <v>5103</v>
      </c>
      <c r="AK355" t="s">
        <v>775</v>
      </c>
      <c r="AL355">
        <v>5103</v>
      </c>
      <c r="AM355" t="s">
        <v>1348</v>
      </c>
      <c r="AN355">
        <v>29.9</v>
      </c>
      <c r="AO355" s="72">
        <v>29.9</v>
      </c>
      <c r="AP355" t="s">
        <v>820</v>
      </c>
      <c r="AQ355" t="s">
        <v>1349</v>
      </c>
      <c r="AV355" t="s">
        <v>1724</v>
      </c>
      <c r="AW355">
        <v>0</v>
      </c>
      <c r="AX355" t="s">
        <v>17986</v>
      </c>
      <c r="AY355" t="s">
        <v>15603</v>
      </c>
      <c r="AZ355" t="s">
        <v>15058</v>
      </c>
      <c r="BC355" t="s">
        <v>19248</v>
      </c>
      <c r="BD355" t="s">
        <v>114</v>
      </c>
      <c r="BF355" t="s">
        <v>115</v>
      </c>
      <c r="BG355" t="s">
        <v>116</v>
      </c>
      <c r="BM355" t="s">
        <v>117</v>
      </c>
      <c r="BN355">
        <v>824857</v>
      </c>
      <c r="BO355">
        <v>3429120449</v>
      </c>
      <c r="BP355">
        <v>3429120449</v>
      </c>
      <c r="BQ355">
        <v>515894</v>
      </c>
      <c r="BR355" s="34" t="s">
        <v>17987</v>
      </c>
      <c r="BX355" t="s">
        <v>17988</v>
      </c>
      <c r="CA355" t="s">
        <v>17989</v>
      </c>
      <c r="CB355" t="s">
        <v>17990</v>
      </c>
      <c r="CD355">
        <v>1</v>
      </c>
      <c r="CF355" t="s">
        <v>118</v>
      </c>
      <c r="CG355">
        <v>0</v>
      </c>
      <c r="CH355" t="s">
        <v>119</v>
      </c>
      <c r="CI355" t="s">
        <v>119</v>
      </c>
      <c r="CJ355" t="s">
        <v>120</v>
      </c>
      <c r="CL355" s="34" t="s">
        <v>19249</v>
      </c>
      <c r="CM355" t="s">
        <v>121</v>
      </c>
      <c r="CN355" s="34" t="s">
        <v>19249</v>
      </c>
      <c r="CP355" t="s">
        <v>1258</v>
      </c>
      <c r="CR355">
        <f t="shared" si="33"/>
        <v>23</v>
      </c>
    </row>
    <row r="356" spans="1:96" customFormat="1" hidden="1">
      <c r="A356" t="s">
        <v>111</v>
      </c>
      <c r="B356" t="s">
        <v>17976</v>
      </c>
      <c r="C356">
        <v>514657</v>
      </c>
      <c r="D356" s="1">
        <v>45588</v>
      </c>
      <c r="E356" t="s">
        <v>20427</v>
      </c>
      <c r="F356" t="s">
        <v>17977</v>
      </c>
      <c r="G356" t="s">
        <v>17978</v>
      </c>
      <c r="H356">
        <v>95357521972</v>
      </c>
      <c r="I356" t="s">
        <v>17979</v>
      </c>
      <c r="J356">
        <v>5547999021410</v>
      </c>
      <c r="K356" t="s">
        <v>11</v>
      </c>
      <c r="L356" t="s">
        <v>17688</v>
      </c>
      <c r="M356">
        <v>5189103080883</v>
      </c>
      <c r="N356" t="s">
        <v>112</v>
      </c>
      <c r="O356" t="s">
        <v>17980</v>
      </c>
      <c r="P356" t="s">
        <v>17981</v>
      </c>
      <c r="Q356">
        <v>461</v>
      </c>
      <c r="R356" t="s">
        <v>17982</v>
      </c>
      <c r="S356" t="s">
        <v>17983</v>
      </c>
      <c r="U356" t="s">
        <v>17984</v>
      </c>
      <c r="V356" t="s">
        <v>779</v>
      </c>
      <c r="W356" t="s">
        <v>780</v>
      </c>
      <c r="X356" t="s">
        <v>17985</v>
      </c>
      <c r="Y356" t="s">
        <v>787</v>
      </c>
      <c r="Z356" t="s">
        <v>1258</v>
      </c>
      <c r="AA356" t="s">
        <v>19247</v>
      </c>
      <c r="AB356" t="s">
        <v>844</v>
      </c>
      <c r="AC356" t="s">
        <v>791</v>
      </c>
      <c r="AD356" t="s">
        <v>4041</v>
      </c>
      <c r="AF356" t="s">
        <v>125</v>
      </c>
      <c r="AG356">
        <v>5</v>
      </c>
      <c r="AH356">
        <v>282.58</v>
      </c>
      <c r="AI356">
        <v>1</v>
      </c>
      <c r="AJ356">
        <v>141653</v>
      </c>
      <c r="AK356" t="s">
        <v>1169</v>
      </c>
      <c r="AL356">
        <v>2503</v>
      </c>
      <c r="AM356" t="s">
        <v>1180</v>
      </c>
      <c r="AN356">
        <v>69.900000000000006</v>
      </c>
      <c r="AO356" s="72">
        <v>69.900000000000006</v>
      </c>
      <c r="AP356" t="s">
        <v>805</v>
      </c>
      <c r="AQ356" t="s">
        <v>1182</v>
      </c>
      <c r="AV356" t="s">
        <v>1730</v>
      </c>
      <c r="AW356">
        <v>0</v>
      </c>
      <c r="AX356" t="s">
        <v>17986</v>
      </c>
      <c r="AY356" t="s">
        <v>15603</v>
      </c>
      <c r="AZ356" t="s">
        <v>15058</v>
      </c>
      <c r="BC356" t="s">
        <v>19248</v>
      </c>
      <c r="BD356" t="s">
        <v>114</v>
      </c>
      <c r="BF356" t="s">
        <v>115</v>
      </c>
      <c r="BG356" t="s">
        <v>116</v>
      </c>
      <c r="BM356" t="s">
        <v>117</v>
      </c>
      <c r="BN356">
        <v>824857</v>
      </c>
      <c r="BO356">
        <v>3429120449</v>
      </c>
      <c r="BP356">
        <v>3429120449</v>
      </c>
      <c r="BQ356">
        <v>515894</v>
      </c>
      <c r="BR356" s="34" t="s">
        <v>17987</v>
      </c>
      <c r="BX356" t="s">
        <v>17988</v>
      </c>
      <c r="CA356" t="s">
        <v>17989</v>
      </c>
      <c r="CB356" t="s">
        <v>17990</v>
      </c>
      <c r="CD356">
        <v>1</v>
      </c>
      <c r="CF356" t="s">
        <v>118</v>
      </c>
      <c r="CG356">
        <v>0</v>
      </c>
      <c r="CH356" t="s">
        <v>119</v>
      </c>
      <c r="CI356" t="s">
        <v>119</v>
      </c>
      <c r="CJ356" t="s">
        <v>120</v>
      </c>
      <c r="CL356" s="34" t="s">
        <v>19249</v>
      </c>
      <c r="CM356" t="s">
        <v>121</v>
      </c>
      <c r="CN356" s="34" t="s">
        <v>19249</v>
      </c>
      <c r="CP356" t="s">
        <v>1258</v>
      </c>
      <c r="CR356">
        <f t="shared" si="33"/>
        <v>23</v>
      </c>
    </row>
    <row r="357" spans="1:96" customFormat="1" hidden="1">
      <c r="A357" t="s">
        <v>111</v>
      </c>
      <c r="B357" t="s">
        <v>17976</v>
      </c>
      <c r="C357">
        <v>514657</v>
      </c>
      <c r="D357" s="1">
        <v>45588</v>
      </c>
      <c r="E357" t="s">
        <v>20427</v>
      </c>
      <c r="F357" t="s">
        <v>17977</v>
      </c>
      <c r="G357" t="s">
        <v>17978</v>
      </c>
      <c r="H357">
        <v>95357521972</v>
      </c>
      <c r="I357" t="s">
        <v>17979</v>
      </c>
      <c r="J357">
        <v>5547999021410</v>
      </c>
      <c r="K357" t="s">
        <v>11</v>
      </c>
      <c r="L357" t="s">
        <v>17688</v>
      </c>
      <c r="M357">
        <v>5189103080883</v>
      </c>
      <c r="N357" t="s">
        <v>112</v>
      </c>
      <c r="O357" t="s">
        <v>17980</v>
      </c>
      <c r="P357" t="s">
        <v>17981</v>
      </c>
      <c r="Q357">
        <v>461</v>
      </c>
      <c r="R357" t="s">
        <v>17982</v>
      </c>
      <c r="S357" t="s">
        <v>17983</v>
      </c>
      <c r="U357" t="s">
        <v>17984</v>
      </c>
      <c r="V357" t="s">
        <v>779</v>
      </c>
      <c r="W357" t="s">
        <v>780</v>
      </c>
      <c r="X357" t="s">
        <v>17985</v>
      </c>
      <c r="Y357" t="s">
        <v>787</v>
      </c>
      <c r="Z357" t="s">
        <v>1258</v>
      </c>
      <c r="AA357" t="s">
        <v>19247</v>
      </c>
      <c r="AB357" t="s">
        <v>844</v>
      </c>
      <c r="AC357" t="s">
        <v>791</v>
      </c>
      <c r="AD357" t="s">
        <v>4041</v>
      </c>
      <c r="AF357" t="s">
        <v>125</v>
      </c>
      <c r="AG357">
        <v>5</v>
      </c>
      <c r="AH357">
        <v>282.58</v>
      </c>
      <c r="AI357">
        <v>1</v>
      </c>
      <c r="AJ357">
        <v>1111</v>
      </c>
      <c r="AK357" t="s">
        <v>788</v>
      </c>
      <c r="AL357">
        <v>1110</v>
      </c>
      <c r="AM357" t="s">
        <v>1256</v>
      </c>
      <c r="AN357">
        <v>21.9</v>
      </c>
      <c r="AO357" s="72">
        <v>7.66</v>
      </c>
      <c r="AP357" t="s">
        <v>15063</v>
      </c>
      <c r="AQ357" t="s">
        <v>1257</v>
      </c>
      <c r="AV357" t="s">
        <v>1730</v>
      </c>
      <c r="AW357">
        <v>0</v>
      </c>
      <c r="AX357" t="s">
        <v>17986</v>
      </c>
      <c r="AY357" t="s">
        <v>15603</v>
      </c>
      <c r="AZ357" t="s">
        <v>15058</v>
      </c>
      <c r="BC357" t="s">
        <v>19248</v>
      </c>
      <c r="BD357" t="s">
        <v>114</v>
      </c>
      <c r="BF357" t="s">
        <v>115</v>
      </c>
      <c r="BG357" t="s">
        <v>116</v>
      </c>
      <c r="BM357" t="s">
        <v>117</v>
      </c>
      <c r="BN357">
        <v>824857</v>
      </c>
      <c r="BO357">
        <v>3429120449</v>
      </c>
      <c r="BP357">
        <v>3429120449</v>
      </c>
      <c r="BQ357">
        <v>515894</v>
      </c>
      <c r="BR357" s="34" t="s">
        <v>17987</v>
      </c>
      <c r="BX357" t="s">
        <v>17988</v>
      </c>
      <c r="CA357" t="s">
        <v>17989</v>
      </c>
      <c r="CB357" t="s">
        <v>17990</v>
      </c>
      <c r="CD357">
        <v>1</v>
      </c>
      <c r="CF357" t="s">
        <v>118</v>
      </c>
      <c r="CG357">
        <v>0</v>
      </c>
      <c r="CH357" t="s">
        <v>119</v>
      </c>
      <c r="CI357" t="s">
        <v>119</v>
      </c>
      <c r="CJ357" t="s">
        <v>120</v>
      </c>
      <c r="CL357" s="34" t="s">
        <v>19249</v>
      </c>
      <c r="CM357" t="s">
        <v>121</v>
      </c>
      <c r="CN357" s="34" t="s">
        <v>19249</v>
      </c>
      <c r="CP357" t="s">
        <v>1258</v>
      </c>
      <c r="CR357">
        <f t="shared" si="33"/>
        <v>23</v>
      </c>
    </row>
    <row r="358" spans="1:96" customFormat="1" hidden="1">
      <c r="A358" t="s">
        <v>111</v>
      </c>
      <c r="B358" t="s">
        <v>17976</v>
      </c>
      <c r="C358">
        <v>514657</v>
      </c>
      <c r="D358" s="1">
        <v>45588</v>
      </c>
      <c r="E358" t="s">
        <v>20427</v>
      </c>
      <c r="F358" t="s">
        <v>17977</v>
      </c>
      <c r="G358" t="s">
        <v>17978</v>
      </c>
      <c r="H358">
        <v>95357521972</v>
      </c>
      <c r="I358" t="s">
        <v>17979</v>
      </c>
      <c r="J358">
        <v>5547999021410</v>
      </c>
      <c r="K358" t="s">
        <v>11</v>
      </c>
      <c r="L358" t="s">
        <v>17688</v>
      </c>
      <c r="M358">
        <v>5189103080883</v>
      </c>
      <c r="N358" t="s">
        <v>112</v>
      </c>
      <c r="O358" t="s">
        <v>17980</v>
      </c>
      <c r="P358" t="s">
        <v>17981</v>
      </c>
      <c r="Q358">
        <v>461</v>
      </c>
      <c r="R358" t="s">
        <v>17982</v>
      </c>
      <c r="S358" t="s">
        <v>17983</v>
      </c>
      <c r="U358" t="s">
        <v>17984</v>
      </c>
      <c r="V358" t="s">
        <v>779</v>
      </c>
      <c r="W358" t="s">
        <v>780</v>
      </c>
      <c r="X358" t="s">
        <v>17985</v>
      </c>
      <c r="Y358" t="s">
        <v>787</v>
      </c>
      <c r="Z358" t="s">
        <v>1258</v>
      </c>
      <c r="AA358" t="s">
        <v>19247</v>
      </c>
      <c r="AB358" t="s">
        <v>844</v>
      </c>
      <c r="AC358" t="s">
        <v>791</v>
      </c>
      <c r="AD358" t="s">
        <v>4041</v>
      </c>
      <c r="AF358" t="s">
        <v>125</v>
      </c>
      <c r="AG358">
        <v>5</v>
      </c>
      <c r="AH358">
        <v>282.58</v>
      </c>
      <c r="AI358">
        <v>1</v>
      </c>
      <c r="AJ358">
        <v>143029</v>
      </c>
      <c r="AK358" t="s">
        <v>781</v>
      </c>
      <c r="AL358">
        <v>8701</v>
      </c>
      <c r="AM358" t="s">
        <v>809</v>
      </c>
      <c r="AN358">
        <v>129.9</v>
      </c>
      <c r="AO358" s="72">
        <v>129.9</v>
      </c>
      <c r="AP358" t="s">
        <v>796</v>
      </c>
      <c r="AQ358" t="s">
        <v>810</v>
      </c>
      <c r="AV358" t="s">
        <v>1724</v>
      </c>
      <c r="AW358">
        <v>0</v>
      </c>
      <c r="AX358" t="s">
        <v>17986</v>
      </c>
      <c r="AY358" t="s">
        <v>15603</v>
      </c>
      <c r="AZ358" t="s">
        <v>15058</v>
      </c>
      <c r="BC358" t="s">
        <v>19248</v>
      </c>
      <c r="BD358" t="s">
        <v>114</v>
      </c>
      <c r="BF358" t="s">
        <v>115</v>
      </c>
      <c r="BG358" t="s">
        <v>116</v>
      </c>
      <c r="BM358" t="s">
        <v>117</v>
      </c>
      <c r="BN358">
        <v>824857</v>
      </c>
      <c r="BO358">
        <v>3429120449</v>
      </c>
      <c r="BP358">
        <v>3429120449</v>
      </c>
      <c r="BQ358">
        <v>515894</v>
      </c>
      <c r="BR358" s="34" t="s">
        <v>17987</v>
      </c>
      <c r="BX358" t="s">
        <v>17988</v>
      </c>
      <c r="CA358" t="s">
        <v>17989</v>
      </c>
      <c r="CB358" t="s">
        <v>17990</v>
      </c>
      <c r="CD358">
        <v>1</v>
      </c>
      <c r="CF358" t="s">
        <v>118</v>
      </c>
      <c r="CG358">
        <v>0</v>
      </c>
      <c r="CH358" t="s">
        <v>119</v>
      </c>
      <c r="CI358" t="s">
        <v>119</v>
      </c>
      <c r="CJ358" t="s">
        <v>120</v>
      </c>
      <c r="CL358" s="34" t="s">
        <v>19249</v>
      </c>
      <c r="CM358" t="s">
        <v>121</v>
      </c>
      <c r="CN358" s="34" t="s">
        <v>19249</v>
      </c>
      <c r="CP358" t="s">
        <v>1258</v>
      </c>
      <c r="CR358">
        <f t="shared" si="33"/>
        <v>23</v>
      </c>
    </row>
    <row r="359" spans="1:96" customFormat="1" hidden="1">
      <c r="A359" t="s">
        <v>111</v>
      </c>
      <c r="B359" t="s">
        <v>18504</v>
      </c>
      <c r="C359">
        <v>514831</v>
      </c>
      <c r="D359" s="1">
        <v>45592</v>
      </c>
      <c r="E359" t="s">
        <v>20428</v>
      </c>
      <c r="F359" t="s">
        <v>18505</v>
      </c>
      <c r="G359" t="s">
        <v>15048</v>
      </c>
      <c r="H359">
        <v>16858732780</v>
      </c>
      <c r="I359" t="s">
        <v>18506</v>
      </c>
      <c r="J359">
        <v>5521988839423</v>
      </c>
      <c r="K359" t="s">
        <v>5</v>
      </c>
      <c r="L359" t="s">
        <v>1188</v>
      </c>
      <c r="M359">
        <v>5190215188635</v>
      </c>
      <c r="N359" t="s">
        <v>112</v>
      </c>
      <c r="O359" t="s">
        <v>18507</v>
      </c>
      <c r="P359" t="s">
        <v>18508</v>
      </c>
      <c r="Q359">
        <v>108</v>
      </c>
      <c r="R359" t="s">
        <v>18509</v>
      </c>
      <c r="S359" t="s">
        <v>9151</v>
      </c>
      <c r="U359" t="s">
        <v>18510</v>
      </c>
      <c r="V359" t="s">
        <v>122</v>
      </c>
      <c r="W359" t="s">
        <v>123</v>
      </c>
      <c r="X359" t="s">
        <v>16128</v>
      </c>
      <c r="Y359" t="s">
        <v>787</v>
      </c>
      <c r="Z359" t="s">
        <v>1258</v>
      </c>
      <c r="AA359" t="s">
        <v>19444</v>
      </c>
      <c r="AF359" t="s">
        <v>125</v>
      </c>
      <c r="AG359">
        <v>5</v>
      </c>
      <c r="AH359">
        <v>102.78</v>
      </c>
      <c r="AI359">
        <v>1</v>
      </c>
      <c r="AJ359">
        <v>1111</v>
      </c>
      <c r="AK359" t="s">
        <v>788</v>
      </c>
      <c r="AL359">
        <v>1110</v>
      </c>
      <c r="AM359" t="s">
        <v>1256</v>
      </c>
      <c r="AN359">
        <v>21.9</v>
      </c>
      <c r="AO359" s="72">
        <v>7.66</v>
      </c>
      <c r="AP359" t="s">
        <v>15063</v>
      </c>
      <c r="AQ359" t="s">
        <v>1257</v>
      </c>
      <c r="AV359" t="s">
        <v>18512</v>
      </c>
      <c r="AW359">
        <v>0</v>
      </c>
      <c r="AX359" t="s">
        <v>18511</v>
      </c>
      <c r="AY359" t="s">
        <v>15603</v>
      </c>
      <c r="AZ359" t="s">
        <v>15119</v>
      </c>
      <c r="BC359" s="34" t="s">
        <v>19445</v>
      </c>
      <c r="BD359" t="s">
        <v>114</v>
      </c>
      <c r="BF359" t="s">
        <v>115</v>
      </c>
      <c r="BG359" t="s">
        <v>116</v>
      </c>
      <c r="BM359" t="s">
        <v>117</v>
      </c>
      <c r="BN359">
        <v>643901</v>
      </c>
      <c r="BO359">
        <v>3450357021</v>
      </c>
      <c r="BP359">
        <v>3450357021</v>
      </c>
      <c r="BQ359">
        <v>550209</v>
      </c>
      <c r="BR359">
        <v>9612</v>
      </c>
      <c r="BX359" t="s">
        <v>18513</v>
      </c>
      <c r="CA359" t="s">
        <v>18514</v>
      </c>
      <c r="CB359" t="s">
        <v>18515</v>
      </c>
      <c r="CD359">
        <v>1</v>
      </c>
      <c r="CF359" t="s">
        <v>118</v>
      </c>
      <c r="CG359">
        <v>0</v>
      </c>
      <c r="CH359" t="s">
        <v>119</v>
      </c>
      <c r="CI359" t="s">
        <v>119</v>
      </c>
      <c r="CJ359" t="s">
        <v>120</v>
      </c>
      <c r="CL359" s="34" t="s">
        <v>19446</v>
      </c>
      <c r="CM359" t="s">
        <v>121</v>
      </c>
      <c r="CN359" s="34" t="s">
        <v>19446</v>
      </c>
      <c r="CP359" t="s">
        <v>1258</v>
      </c>
      <c r="CR359">
        <f t="shared" si="33"/>
        <v>27</v>
      </c>
    </row>
    <row r="360" spans="1:96" customFormat="1" hidden="1">
      <c r="A360" t="s">
        <v>111</v>
      </c>
      <c r="B360" t="s">
        <v>18504</v>
      </c>
      <c r="C360">
        <v>514831</v>
      </c>
      <c r="D360" s="1">
        <v>45592</v>
      </c>
      <c r="E360" t="s">
        <v>20428</v>
      </c>
      <c r="F360" t="s">
        <v>18505</v>
      </c>
      <c r="G360" t="s">
        <v>15048</v>
      </c>
      <c r="H360">
        <v>16858732780</v>
      </c>
      <c r="I360" t="s">
        <v>18506</v>
      </c>
      <c r="J360">
        <v>5521988839423</v>
      </c>
      <c r="K360" t="s">
        <v>5</v>
      </c>
      <c r="L360" t="s">
        <v>1188</v>
      </c>
      <c r="M360">
        <v>5190215188635</v>
      </c>
      <c r="N360" t="s">
        <v>112</v>
      </c>
      <c r="O360" t="s">
        <v>18507</v>
      </c>
      <c r="P360" t="s">
        <v>18508</v>
      </c>
      <c r="Q360">
        <v>108</v>
      </c>
      <c r="R360" t="s">
        <v>18509</v>
      </c>
      <c r="S360" t="s">
        <v>9151</v>
      </c>
      <c r="U360" t="s">
        <v>18510</v>
      </c>
      <c r="V360" t="s">
        <v>122</v>
      </c>
      <c r="W360" t="s">
        <v>123</v>
      </c>
      <c r="X360" t="s">
        <v>16128</v>
      </c>
      <c r="Y360" t="s">
        <v>787</v>
      </c>
      <c r="Z360" t="s">
        <v>1258</v>
      </c>
      <c r="AA360" t="s">
        <v>19444</v>
      </c>
      <c r="AF360" t="s">
        <v>125</v>
      </c>
      <c r="AG360">
        <v>5</v>
      </c>
      <c r="AH360">
        <v>102.78</v>
      </c>
      <c r="AI360">
        <v>1</v>
      </c>
      <c r="AJ360">
        <v>1110</v>
      </c>
      <c r="AK360" t="s">
        <v>788</v>
      </c>
      <c r="AL360">
        <v>1112</v>
      </c>
      <c r="AM360" t="s">
        <v>1252</v>
      </c>
      <c r="AN360">
        <v>21.9</v>
      </c>
      <c r="AO360" s="72">
        <v>7.66</v>
      </c>
      <c r="AP360" t="s">
        <v>15063</v>
      </c>
      <c r="AQ360" t="s">
        <v>1254</v>
      </c>
      <c r="AV360" t="s">
        <v>18516</v>
      </c>
      <c r="AW360">
        <v>0</v>
      </c>
      <c r="AX360" t="s">
        <v>18511</v>
      </c>
      <c r="AY360" t="s">
        <v>15603</v>
      </c>
      <c r="AZ360" t="s">
        <v>15119</v>
      </c>
      <c r="BC360" s="34" t="s">
        <v>19445</v>
      </c>
      <c r="BD360" t="s">
        <v>114</v>
      </c>
      <c r="BF360" t="s">
        <v>115</v>
      </c>
      <c r="BG360" t="s">
        <v>116</v>
      </c>
      <c r="BM360" t="s">
        <v>117</v>
      </c>
      <c r="BN360">
        <v>643901</v>
      </c>
      <c r="BO360">
        <v>3450357021</v>
      </c>
      <c r="BP360">
        <v>3450357021</v>
      </c>
      <c r="BQ360">
        <v>550209</v>
      </c>
      <c r="BR360">
        <v>9612</v>
      </c>
      <c r="BX360" t="s">
        <v>18513</v>
      </c>
      <c r="CA360" t="s">
        <v>18514</v>
      </c>
      <c r="CB360" t="s">
        <v>18515</v>
      </c>
      <c r="CD360">
        <v>1</v>
      </c>
      <c r="CF360" t="s">
        <v>118</v>
      </c>
      <c r="CG360">
        <v>0</v>
      </c>
      <c r="CH360" t="s">
        <v>119</v>
      </c>
      <c r="CI360" t="s">
        <v>119</v>
      </c>
      <c r="CJ360" t="s">
        <v>120</v>
      </c>
      <c r="CL360" s="34" t="s">
        <v>19446</v>
      </c>
      <c r="CM360" t="s">
        <v>121</v>
      </c>
      <c r="CN360" s="34" t="s">
        <v>19446</v>
      </c>
      <c r="CP360" t="s">
        <v>1258</v>
      </c>
      <c r="CR360">
        <f t="shared" si="33"/>
        <v>27</v>
      </c>
    </row>
    <row r="361" spans="1:96" customFormat="1" hidden="1">
      <c r="A361" t="s">
        <v>111</v>
      </c>
      <c r="B361" t="s">
        <v>18504</v>
      </c>
      <c r="C361">
        <v>514831</v>
      </c>
      <c r="D361" s="1">
        <v>45592</v>
      </c>
      <c r="E361" t="s">
        <v>20428</v>
      </c>
      <c r="F361" t="s">
        <v>18505</v>
      </c>
      <c r="G361" t="s">
        <v>15048</v>
      </c>
      <c r="H361">
        <v>16858732780</v>
      </c>
      <c r="I361" t="s">
        <v>18506</v>
      </c>
      <c r="J361">
        <v>5521988839423</v>
      </c>
      <c r="K361" t="s">
        <v>5</v>
      </c>
      <c r="L361" t="s">
        <v>1188</v>
      </c>
      <c r="M361">
        <v>5190215188635</v>
      </c>
      <c r="N361" t="s">
        <v>112</v>
      </c>
      <c r="O361" t="s">
        <v>18507</v>
      </c>
      <c r="P361" t="s">
        <v>18508</v>
      </c>
      <c r="Q361">
        <v>108</v>
      </c>
      <c r="R361" t="s">
        <v>18509</v>
      </c>
      <c r="S361" t="s">
        <v>9151</v>
      </c>
      <c r="U361" t="s">
        <v>18510</v>
      </c>
      <c r="V361" t="s">
        <v>122</v>
      </c>
      <c r="W361" t="s">
        <v>123</v>
      </c>
      <c r="X361" t="s">
        <v>16128</v>
      </c>
      <c r="Y361" t="s">
        <v>787</v>
      </c>
      <c r="Z361" t="s">
        <v>1258</v>
      </c>
      <c r="AA361" t="s">
        <v>19444</v>
      </c>
      <c r="AF361" t="s">
        <v>125</v>
      </c>
      <c r="AG361">
        <v>5</v>
      </c>
      <c r="AH361">
        <v>102.78</v>
      </c>
      <c r="AI361">
        <v>1</v>
      </c>
      <c r="AJ361">
        <v>1006</v>
      </c>
      <c r="AK361" t="s">
        <v>788</v>
      </c>
      <c r="AL361">
        <v>1111</v>
      </c>
      <c r="AM361" t="s">
        <v>789</v>
      </c>
      <c r="AN361">
        <v>21.9</v>
      </c>
      <c r="AO361" s="72">
        <v>7.66</v>
      </c>
      <c r="AP361" t="s">
        <v>15063</v>
      </c>
      <c r="AQ361" t="s">
        <v>790</v>
      </c>
      <c r="AV361" t="s">
        <v>18516</v>
      </c>
      <c r="AW361">
        <v>0</v>
      </c>
      <c r="AX361" t="s">
        <v>18511</v>
      </c>
      <c r="AY361" t="s">
        <v>15603</v>
      </c>
      <c r="AZ361" t="s">
        <v>15119</v>
      </c>
      <c r="BC361" s="34" t="s">
        <v>19445</v>
      </c>
      <c r="BD361" t="s">
        <v>114</v>
      </c>
      <c r="BF361" t="s">
        <v>115</v>
      </c>
      <c r="BG361" t="s">
        <v>116</v>
      </c>
      <c r="BM361" t="s">
        <v>117</v>
      </c>
      <c r="BN361">
        <v>643901</v>
      </c>
      <c r="BO361">
        <v>3450357021</v>
      </c>
      <c r="BP361">
        <v>3450357021</v>
      </c>
      <c r="BQ361">
        <v>550209</v>
      </c>
      <c r="BR361">
        <v>9612</v>
      </c>
      <c r="BX361" t="s">
        <v>18513</v>
      </c>
      <c r="CA361" t="s">
        <v>18514</v>
      </c>
      <c r="CB361" t="s">
        <v>18515</v>
      </c>
      <c r="CD361">
        <v>1</v>
      </c>
      <c r="CF361" t="s">
        <v>118</v>
      </c>
      <c r="CG361">
        <v>0</v>
      </c>
      <c r="CH361" t="s">
        <v>119</v>
      </c>
      <c r="CI361" t="s">
        <v>119</v>
      </c>
      <c r="CJ361" t="s">
        <v>120</v>
      </c>
      <c r="CL361" s="34" t="s">
        <v>19446</v>
      </c>
      <c r="CM361" t="s">
        <v>121</v>
      </c>
      <c r="CN361" s="34" t="s">
        <v>19446</v>
      </c>
      <c r="CP361" t="s">
        <v>1258</v>
      </c>
      <c r="CR361">
        <f t="shared" si="33"/>
        <v>27</v>
      </c>
    </row>
    <row r="362" spans="1:96" customFormat="1" hidden="1">
      <c r="A362" t="s">
        <v>111</v>
      </c>
      <c r="B362" t="s">
        <v>18504</v>
      </c>
      <c r="C362">
        <v>514831</v>
      </c>
      <c r="D362" s="1">
        <v>45592</v>
      </c>
      <c r="E362" t="s">
        <v>20428</v>
      </c>
      <c r="F362" t="s">
        <v>18505</v>
      </c>
      <c r="G362" t="s">
        <v>15048</v>
      </c>
      <c r="H362">
        <v>16858732780</v>
      </c>
      <c r="I362" t="s">
        <v>18506</v>
      </c>
      <c r="J362">
        <v>5521988839423</v>
      </c>
      <c r="K362" t="s">
        <v>5</v>
      </c>
      <c r="L362" t="s">
        <v>1188</v>
      </c>
      <c r="M362">
        <v>5190215188635</v>
      </c>
      <c r="N362" t="s">
        <v>112</v>
      </c>
      <c r="O362" t="s">
        <v>18507</v>
      </c>
      <c r="P362" t="s">
        <v>18508</v>
      </c>
      <c r="Q362">
        <v>108</v>
      </c>
      <c r="R362" t="s">
        <v>18509</v>
      </c>
      <c r="S362" t="s">
        <v>9151</v>
      </c>
      <c r="U362" t="s">
        <v>18510</v>
      </c>
      <c r="V362" t="s">
        <v>122</v>
      </c>
      <c r="W362" t="s">
        <v>123</v>
      </c>
      <c r="X362" t="s">
        <v>16128</v>
      </c>
      <c r="Y362" t="s">
        <v>787</v>
      </c>
      <c r="Z362" t="s">
        <v>1258</v>
      </c>
      <c r="AA362" t="s">
        <v>19444</v>
      </c>
      <c r="AF362" t="s">
        <v>125</v>
      </c>
      <c r="AG362">
        <v>5</v>
      </c>
      <c r="AH362">
        <v>102.78</v>
      </c>
      <c r="AI362">
        <v>1</v>
      </c>
      <c r="AJ362">
        <v>3101</v>
      </c>
      <c r="AK362" t="s">
        <v>776</v>
      </c>
      <c r="AL362">
        <v>3101</v>
      </c>
      <c r="AM362" t="s">
        <v>1699</v>
      </c>
      <c r="AN362">
        <v>49.9</v>
      </c>
      <c r="AO362" s="72">
        <v>49.9</v>
      </c>
      <c r="AP362" t="s">
        <v>795</v>
      </c>
      <c r="AQ362" t="s">
        <v>1701</v>
      </c>
      <c r="AV362" t="s">
        <v>18516</v>
      </c>
      <c r="AW362">
        <v>0</v>
      </c>
      <c r="AX362" t="s">
        <v>18511</v>
      </c>
      <c r="AY362" t="s">
        <v>15603</v>
      </c>
      <c r="AZ362" t="s">
        <v>15119</v>
      </c>
      <c r="BC362" s="34" t="s">
        <v>19445</v>
      </c>
      <c r="BD362" t="s">
        <v>114</v>
      </c>
      <c r="BF362" t="s">
        <v>115</v>
      </c>
      <c r="BG362" t="s">
        <v>116</v>
      </c>
      <c r="BM362" t="s">
        <v>117</v>
      </c>
      <c r="BN362">
        <v>643901</v>
      </c>
      <c r="BO362">
        <v>3450357021</v>
      </c>
      <c r="BP362">
        <v>3450357021</v>
      </c>
      <c r="BQ362">
        <v>550209</v>
      </c>
      <c r="BR362">
        <v>9612</v>
      </c>
      <c r="BX362" t="s">
        <v>18513</v>
      </c>
      <c r="CA362" t="s">
        <v>18514</v>
      </c>
      <c r="CB362" t="s">
        <v>18515</v>
      </c>
      <c r="CD362">
        <v>1</v>
      </c>
      <c r="CF362" t="s">
        <v>118</v>
      </c>
      <c r="CG362">
        <v>0</v>
      </c>
      <c r="CH362" t="s">
        <v>119</v>
      </c>
      <c r="CI362" t="s">
        <v>119</v>
      </c>
      <c r="CJ362" t="s">
        <v>120</v>
      </c>
      <c r="CL362" s="34" t="s">
        <v>19446</v>
      </c>
      <c r="CM362" t="s">
        <v>121</v>
      </c>
      <c r="CN362" s="34" t="s">
        <v>19446</v>
      </c>
      <c r="CP362" t="s">
        <v>1258</v>
      </c>
      <c r="CR362">
        <f t="shared" si="33"/>
        <v>27</v>
      </c>
    </row>
    <row r="363" spans="1:96" customFormat="1" hidden="1">
      <c r="A363" t="s">
        <v>111</v>
      </c>
      <c r="B363" t="s">
        <v>18504</v>
      </c>
      <c r="C363">
        <v>514831</v>
      </c>
      <c r="D363" s="1">
        <v>45592</v>
      </c>
      <c r="E363" t="s">
        <v>20428</v>
      </c>
      <c r="F363" t="s">
        <v>18505</v>
      </c>
      <c r="G363" t="s">
        <v>15048</v>
      </c>
      <c r="H363">
        <v>16858732780</v>
      </c>
      <c r="I363" t="s">
        <v>18506</v>
      </c>
      <c r="J363">
        <v>5521988839423</v>
      </c>
      <c r="K363" t="s">
        <v>5</v>
      </c>
      <c r="L363" t="s">
        <v>1188</v>
      </c>
      <c r="M363">
        <v>5190215188635</v>
      </c>
      <c r="N363" t="s">
        <v>112</v>
      </c>
      <c r="O363" t="s">
        <v>18507</v>
      </c>
      <c r="P363" t="s">
        <v>18508</v>
      </c>
      <c r="Q363">
        <v>108</v>
      </c>
      <c r="R363" t="s">
        <v>18509</v>
      </c>
      <c r="S363" t="s">
        <v>9151</v>
      </c>
      <c r="U363" t="s">
        <v>18510</v>
      </c>
      <c r="V363" t="s">
        <v>122</v>
      </c>
      <c r="W363" t="s">
        <v>123</v>
      </c>
      <c r="X363" t="s">
        <v>16128</v>
      </c>
      <c r="Y363" t="s">
        <v>787</v>
      </c>
      <c r="Z363" t="s">
        <v>1258</v>
      </c>
      <c r="AA363" t="s">
        <v>19444</v>
      </c>
      <c r="AF363" t="s">
        <v>125</v>
      </c>
      <c r="AG363">
        <v>5</v>
      </c>
      <c r="AH363">
        <v>102.78</v>
      </c>
      <c r="AI363">
        <v>1</v>
      </c>
      <c r="AJ363">
        <v>1403</v>
      </c>
      <c r="AK363" t="s">
        <v>775</v>
      </c>
      <c r="AL363">
        <v>1403</v>
      </c>
      <c r="AM363" t="s">
        <v>824</v>
      </c>
      <c r="AN363">
        <v>29.9</v>
      </c>
      <c r="AO363" s="72">
        <v>29.9</v>
      </c>
      <c r="AP363" t="s">
        <v>820</v>
      </c>
      <c r="AQ363" t="s">
        <v>822</v>
      </c>
      <c r="AV363" t="s">
        <v>4355</v>
      </c>
      <c r="AW363">
        <v>0</v>
      </c>
      <c r="AX363" t="s">
        <v>18511</v>
      </c>
      <c r="AY363" t="s">
        <v>15603</v>
      </c>
      <c r="AZ363" t="s">
        <v>15119</v>
      </c>
      <c r="BC363" s="34" t="s">
        <v>19445</v>
      </c>
      <c r="BD363" t="s">
        <v>114</v>
      </c>
      <c r="BF363" t="s">
        <v>115</v>
      </c>
      <c r="BG363" t="s">
        <v>116</v>
      </c>
      <c r="BM363" t="s">
        <v>117</v>
      </c>
      <c r="BN363">
        <v>643901</v>
      </c>
      <c r="BO363">
        <v>3450357021</v>
      </c>
      <c r="BP363">
        <v>3450357021</v>
      </c>
      <c r="BQ363">
        <v>550209</v>
      </c>
      <c r="BR363">
        <v>9612</v>
      </c>
      <c r="BX363" t="s">
        <v>18513</v>
      </c>
      <c r="CA363" t="s">
        <v>18514</v>
      </c>
      <c r="CB363" t="s">
        <v>18515</v>
      </c>
      <c r="CD363">
        <v>1</v>
      </c>
      <c r="CF363" t="s">
        <v>118</v>
      </c>
      <c r="CG363">
        <v>0</v>
      </c>
      <c r="CH363" t="s">
        <v>119</v>
      </c>
      <c r="CI363" t="s">
        <v>119</v>
      </c>
      <c r="CJ363" t="s">
        <v>120</v>
      </c>
      <c r="CL363" s="34" t="s">
        <v>19446</v>
      </c>
      <c r="CM363" t="s">
        <v>121</v>
      </c>
      <c r="CN363" s="34" t="s">
        <v>19446</v>
      </c>
      <c r="CP363" t="s">
        <v>1258</v>
      </c>
      <c r="CR363">
        <f t="shared" si="33"/>
        <v>27</v>
      </c>
    </row>
    <row r="364" spans="1:96" customFormat="1" hidden="1">
      <c r="A364" t="s">
        <v>111</v>
      </c>
      <c r="B364" t="s">
        <v>17992</v>
      </c>
      <c r="C364">
        <v>514655</v>
      </c>
      <c r="D364" s="1">
        <v>45588</v>
      </c>
      <c r="E364" t="s">
        <v>20429</v>
      </c>
      <c r="F364" t="s">
        <v>1286</v>
      </c>
      <c r="G364" t="s">
        <v>17993</v>
      </c>
      <c r="H364">
        <v>29865290898</v>
      </c>
      <c r="I364" t="s">
        <v>17994</v>
      </c>
      <c r="J364">
        <v>5511991148412</v>
      </c>
      <c r="K364" t="s">
        <v>2</v>
      </c>
      <c r="L364" t="s">
        <v>17995</v>
      </c>
      <c r="M364">
        <v>5189086126722</v>
      </c>
      <c r="N364" t="s">
        <v>112</v>
      </c>
      <c r="O364" t="s">
        <v>17996</v>
      </c>
      <c r="P364" t="s">
        <v>17997</v>
      </c>
      <c r="Q364">
        <v>175</v>
      </c>
      <c r="R364" t="s">
        <v>1412</v>
      </c>
      <c r="S364" t="s">
        <v>17998</v>
      </c>
      <c r="U364" t="s">
        <v>17999</v>
      </c>
      <c r="V364" t="s">
        <v>779</v>
      </c>
      <c r="W364" t="s">
        <v>780</v>
      </c>
      <c r="X364" t="s">
        <v>18000</v>
      </c>
      <c r="Y364" t="s">
        <v>787</v>
      </c>
      <c r="Z364" t="s">
        <v>1258</v>
      </c>
      <c r="AA364" t="s">
        <v>19250</v>
      </c>
      <c r="AB364" t="s">
        <v>844</v>
      </c>
      <c r="AC364" t="s">
        <v>791</v>
      </c>
      <c r="AD364" t="s">
        <v>1338</v>
      </c>
      <c r="AF364" t="s">
        <v>113</v>
      </c>
      <c r="AG364">
        <v>1</v>
      </c>
      <c r="AH364">
        <v>372.96</v>
      </c>
      <c r="AI364">
        <v>1</v>
      </c>
      <c r="AJ364">
        <v>142817</v>
      </c>
      <c r="AK364" t="s">
        <v>1598</v>
      </c>
      <c r="AL364">
        <v>61040</v>
      </c>
      <c r="AM364" t="s">
        <v>1608</v>
      </c>
      <c r="AN364">
        <v>99.9</v>
      </c>
      <c r="AO364" s="72">
        <v>31.46</v>
      </c>
      <c r="AP364" t="s">
        <v>15141</v>
      </c>
      <c r="AQ364" t="s">
        <v>1609</v>
      </c>
      <c r="AV364" t="s">
        <v>17824</v>
      </c>
      <c r="AW364">
        <v>0</v>
      </c>
      <c r="AX364" t="s">
        <v>18001</v>
      </c>
      <c r="AY364" t="s">
        <v>18002</v>
      </c>
      <c r="AZ364" t="s">
        <v>15252</v>
      </c>
      <c r="BC364" t="s">
        <v>19251</v>
      </c>
      <c r="BD364" t="s">
        <v>114</v>
      </c>
      <c r="BF364" t="s">
        <v>115</v>
      </c>
      <c r="BG364" t="s">
        <v>116</v>
      </c>
      <c r="BM364" t="s">
        <v>117</v>
      </c>
      <c r="BO364">
        <v>3428679524</v>
      </c>
      <c r="BX364" t="s">
        <v>18003</v>
      </c>
      <c r="CA364" t="s">
        <v>18004</v>
      </c>
      <c r="CB364" t="s">
        <v>18005</v>
      </c>
      <c r="CD364">
        <v>1</v>
      </c>
      <c r="CF364" t="s">
        <v>118</v>
      </c>
      <c r="CG364">
        <v>0</v>
      </c>
      <c r="CH364" t="s">
        <v>119</v>
      </c>
      <c r="CI364" t="s">
        <v>119</v>
      </c>
      <c r="CJ364" t="s">
        <v>120</v>
      </c>
      <c r="CL364" s="34" t="s">
        <v>19252</v>
      </c>
      <c r="CM364" t="s">
        <v>121</v>
      </c>
      <c r="CN364" s="34" t="s">
        <v>19252</v>
      </c>
      <c r="CP364" t="s">
        <v>1258</v>
      </c>
      <c r="CR364">
        <f t="shared" si="33"/>
        <v>23</v>
      </c>
    </row>
    <row r="365" spans="1:96" customFormat="1" hidden="1">
      <c r="A365" t="s">
        <v>111</v>
      </c>
      <c r="B365" t="s">
        <v>17992</v>
      </c>
      <c r="C365">
        <v>514655</v>
      </c>
      <c r="D365" s="1">
        <v>45588</v>
      </c>
      <c r="E365" t="s">
        <v>20429</v>
      </c>
      <c r="F365" t="s">
        <v>1286</v>
      </c>
      <c r="G365" t="s">
        <v>17993</v>
      </c>
      <c r="H365">
        <v>29865290898</v>
      </c>
      <c r="I365" t="s">
        <v>17994</v>
      </c>
      <c r="J365">
        <v>5511991148412</v>
      </c>
      <c r="K365" t="s">
        <v>2</v>
      </c>
      <c r="L365" t="s">
        <v>17995</v>
      </c>
      <c r="M365">
        <v>5189086126722</v>
      </c>
      <c r="N365" t="s">
        <v>112</v>
      </c>
      <c r="O365" t="s">
        <v>17996</v>
      </c>
      <c r="P365" t="s">
        <v>17997</v>
      </c>
      <c r="Q365">
        <v>175</v>
      </c>
      <c r="R365" t="s">
        <v>1412</v>
      </c>
      <c r="S365" t="s">
        <v>17998</v>
      </c>
      <c r="U365" t="s">
        <v>17999</v>
      </c>
      <c r="V365" t="s">
        <v>779</v>
      </c>
      <c r="W365" t="s">
        <v>780</v>
      </c>
      <c r="X365" t="s">
        <v>18000</v>
      </c>
      <c r="Y365" t="s">
        <v>787</v>
      </c>
      <c r="Z365" t="s">
        <v>1258</v>
      </c>
      <c r="AA365" t="s">
        <v>19250</v>
      </c>
      <c r="AB365" t="s">
        <v>844</v>
      </c>
      <c r="AC365" t="s">
        <v>791</v>
      </c>
      <c r="AD365" t="s">
        <v>1338</v>
      </c>
      <c r="AF365" t="s">
        <v>113</v>
      </c>
      <c r="AG365">
        <v>1</v>
      </c>
      <c r="AH365">
        <v>372.96</v>
      </c>
      <c r="AI365">
        <v>1</v>
      </c>
      <c r="AJ365">
        <v>1403</v>
      </c>
      <c r="AK365" t="s">
        <v>775</v>
      </c>
      <c r="AL365">
        <v>1403</v>
      </c>
      <c r="AM365" t="s">
        <v>824</v>
      </c>
      <c r="AN365">
        <v>29.9</v>
      </c>
      <c r="AO365" s="72">
        <v>26.91</v>
      </c>
      <c r="AP365" t="s">
        <v>2337</v>
      </c>
      <c r="AQ365" t="s">
        <v>822</v>
      </c>
      <c r="AV365" t="s">
        <v>15125</v>
      </c>
      <c r="AW365">
        <v>0</v>
      </c>
      <c r="AX365" t="s">
        <v>18001</v>
      </c>
      <c r="AY365" t="s">
        <v>18002</v>
      </c>
      <c r="AZ365" t="s">
        <v>15252</v>
      </c>
      <c r="BC365" t="s">
        <v>19251</v>
      </c>
      <c r="BD365" t="s">
        <v>114</v>
      </c>
      <c r="BF365" t="s">
        <v>115</v>
      </c>
      <c r="BG365" t="s">
        <v>116</v>
      </c>
      <c r="BM365" t="s">
        <v>117</v>
      </c>
      <c r="BO365">
        <v>3428679524</v>
      </c>
      <c r="BX365" t="s">
        <v>18003</v>
      </c>
      <c r="CA365" t="s">
        <v>18004</v>
      </c>
      <c r="CB365" t="s">
        <v>18005</v>
      </c>
      <c r="CD365">
        <v>1</v>
      </c>
      <c r="CF365" t="s">
        <v>118</v>
      </c>
      <c r="CG365">
        <v>0</v>
      </c>
      <c r="CH365" t="s">
        <v>119</v>
      </c>
      <c r="CI365" t="s">
        <v>119</v>
      </c>
      <c r="CJ365" t="s">
        <v>120</v>
      </c>
      <c r="CL365" s="34" t="s">
        <v>19252</v>
      </c>
      <c r="CM365" t="s">
        <v>121</v>
      </c>
      <c r="CN365" s="34" t="s">
        <v>19252</v>
      </c>
      <c r="CP365" t="s">
        <v>1258</v>
      </c>
      <c r="CR365">
        <f t="shared" si="33"/>
        <v>23</v>
      </c>
    </row>
    <row r="366" spans="1:96" customFormat="1" hidden="1">
      <c r="A366" t="s">
        <v>111</v>
      </c>
      <c r="B366" t="s">
        <v>17992</v>
      </c>
      <c r="C366">
        <v>514655</v>
      </c>
      <c r="D366" s="1">
        <v>45588</v>
      </c>
      <c r="E366" t="s">
        <v>20429</v>
      </c>
      <c r="F366" t="s">
        <v>1286</v>
      </c>
      <c r="G366" t="s">
        <v>17993</v>
      </c>
      <c r="H366">
        <v>29865290898</v>
      </c>
      <c r="I366" t="s">
        <v>17994</v>
      </c>
      <c r="J366">
        <v>5511991148412</v>
      </c>
      <c r="K366" t="s">
        <v>2</v>
      </c>
      <c r="L366" t="s">
        <v>17995</v>
      </c>
      <c r="M366">
        <v>5189086126722</v>
      </c>
      <c r="N366" t="s">
        <v>112</v>
      </c>
      <c r="O366" t="s">
        <v>17996</v>
      </c>
      <c r="P366" t="s">
        <v>17997</v>
      </c>
      <c r="Q366">
        <v>175</v>
      </c>
      <c r="R366" t="s">
        <v>1412</v>
      </c>
      <c r="S366" t="s">
        <v>17998</v>
      </c>
      <c r="U366" t="s">
        <v>17999</v>
      </c>
      <c r="V366" t="s">
        <v>779</v>
      </c>
      <c r="W366" t="s">
        <v>780</v>
      </c>
      <c r="X366" t="s">
        <v>18000</v>
      </c>
      <c r="Y366" t="s">
        <v>787</v>
      </c>
      <c r="Z366" t="s">
        <v>1258</v>
      </c>
      <c r="AA366" t="s">
        <v>19250</v>
      </c>
      <c r="AB366" t="s">
        <v>844</v>
      </c>
      <c r="AC366" t="s">
        <v>791</v>
      </c>
      <c r="AD366" t="s">
        <v>1338</v>
      </c>
      <c r="AF366" t="s">
        <v>113</v>
      </c>
      <c r="AG366">
        <v>1</v>
      </c>
      <c r="AH366">
        <v>372.96</v>
      </c>
      <c r="AI366">
        <v>1</v>
      </c>
      <c r="AJ366">
        <v>1111</v>
      </c>
      <c r="AK366" t="s">
        <v>788</v>
      </c>
      <c r="AL366">
        <v>1110</v>
      </c>
      <c r="AM366" t="s">
        <v>1256</v>
      </c>
      <c r="AN366">
        <v>21.9</v>
      </c>
      <c r="AO366" s="72">
        <v>6.89</v>
      </c>
      <c r="AP366" t="s">
        <v>3919</v>
      </c>
      <c r="AQ366" t="s">
        <v>1257</v>
      </c>
      <c r="AV366" t="s">
        <v>15125</v>
      </c>
      <c r="AW366">
        <v>0</v>
      </c>
      <c r="AX366" t="s">
        <v>18001</v>
      </c>
      <c r="AY366" t="s">
        <v>18002</v>
      </c>
      <c r="AZ366" t="s">
        <v>15252</v>
      </c>
      <c r="BC366" t="s">
        <v>19251</v>
      </c>
      <c r="BD366" t="s">
        <v>114</v>
      </c>
      <c r="BF366" t="s">
        <v>115</v>
      </c>
      <c r="BG366" t="s">
        <v>116</v>
      </c>
      <c r="BM366" t="s">
        <v>117</v>
      </c>
      <c r="BO366">
        <v>3428679524</v>
      </c>
      <c r="BX366" t="s">
        <v>18003</v>
      </c>
      <c r="CA366" t="s">
        <v>18004</v>
      </c>
      <c r="CB366" t="s">
        <v>18005</v>
      </c>
      <c r="CD366">
        <v>1</v>
      </c>
      <c r="CF366" t="s">
        <v>118</v>
      </c>
      <c r="CG366">
        <v>0</v>
      </c>
      <c r="CH366" t="s">
        <v>119</v>
      </c>
      <c r="CI366" t="s">
        <v>119</v>
      </c>
      <c r="CJ366" t="s">
        <v>120</v>
      </c>
      <c r="CL366" s="34" t="s">
        <v>19252</v>
      </c>
      <c r="CM366" t="s">
        <v>121</v>
      </c>
      <c r="CN366" s="34" t="s">
        <v>19252</v>
      </c>
      <c r="CP366" t="s">
        <v>1258</v>
      </c>
      <c r="CR366">
        <f t="shared" si="33"/>
        <v>23</v>
      </c>
    </row>
    <row r="367" spans="1:96" customFormat="1" hidden="1">
      <c r="A367" t="s">
        <v>111</v>
      </c>
      <c r="B367" t="s">
        <v>17992</v>
      </c>
      <c r="C367">
        <v>514655</v>
      </c>
      <c r="D367" s="1">
        <v>45588</v>
      </c>
      <c r="E367" t="s">
        <v>20429</v>
      </c>
      <c r="F367" t="s">
        <v>1286</v>
      </c>
      <c r="G367" t="s">
        <v>17993</v>
      </c>
      <c r="H367">
        <v>29865290898</v>
      </c>
      <c r="I367" t="s">
        <v>17994</v>
      </c>
      <c r="J367">
        <v>5511991148412</v>
      </c>
      <c r="K367" t="s">
        <v>2</v>
      </c>
      <c r="L367" t="s">
        <v>17995</v>
      </c>
      <c r="M367">
        <v>5189086126722</v>
      </c>
      <c r="N367" t="s">
        <v>112</v>
      </c>
      <c r="O367" t="s">
        <v>17996</v>
      </c>
      <c r="P367" t="s">
        <v>17997</v>
      </c>
      <c r="Q367">
        <v>175</v>
      </c>
      <c r="R367" t="s">
        <v>1412</v>
      </c>
      <c r="S367" t="s">
        <v>17998</v>
      </c>
      <c r="U367" t="s">
        <v>17999</v>
      </c>
      <c r="V367" t="s">
        <v>779</v>
      </c>
      <c r="W367" t="s">
        <v>780</v>
      </c>
      <c r="X367" t="s">
        <v>18000</v>
      </c>
      <c r="Y367" t="s">
        <v>787</v>
      </c>
      <c r="Z367" t="s">
        <v>1258</v>
      </c>
      <c r="AA367" t="s">
        <v>19250</v>
      </c>
      <c r="AB367" t="s">
        <v>844</v>
      </c>
      <c r="AC367" t="s">
        <v>791</v>
      </c>
      <c r="AD367" t="s">
        <v>1338</v>
      </c>
      <c r="AF367" t="s">
        <v>113</v>
      </c>
      <c r="AG367">
        <v>1</v>
      </c>
      <c r="AH367">
        <v>372.96</v>
      </c>
      <c r="AI367">
        <v>1</v>
      </c>
      <c r="AJ367">
        <v>142814</v>
      </c>
      <c r="AK367" t="s">
        <v>1280</v>
      </c>
      <c r="AL367">
        <v>3109</v>
      </c>
      <c r="AM367" t="s">
        <v>1757</v>
      </c>
      <c r="AN367">
        <v>79.900000000000006</v>
      </c>
      <c r="AO367" s="72">
        <v>71.91</v>
      </c>
      <c r="AP367" t="s">
        <v>1282</v>
      </c>
      <c r="AQ367" t="s">
        <v>1758</v>
      </c>
      <c r="AV367" t="s">
        <v>15125</v>
      </c>
      <c r="AW367">
        <v>0</v>
      </c>
      <c r="AX367" t="s">
        <v>18001</v>
      </c>
      <c r="AY367" t="s">
        <v>18002</v>
      </c>
      <c r="AZ367" t="s">
        <v>15252</v>
      </c>
      <c r="BC367" t="s">
        <v>19251</v>
      </c>
      <c r="BD367" t="s">
        <v>114</v>
      </c>
      <c r="BF367" t="s">
        <v>115</v>
      </c>
      <c r="BG367" t="s">
        <v>116</v>
      </c>
      <c r="BM367" t="s">
        <v>117</v>
      </c>
      <c r="BO367">
        <v>3428679524</v>
      </c>
      <c r="BX367" t="s">
        <v>18003</v>
      </c>
      <c r="CA367" t="s">
        <v>18004</v>
      </c>
      <c r="CB367" t="s">
        <v>18005</v>
      </c>
      <c r="CD367">
        <v>1</v>
      </c>
      <c r="CF367" t="s">
        <v>118</v>
      </c>
      <c r="CG367">
        <v>0</v>
      </c>
      <c r="CH367" t="s">
        <v>119</v>
      </c>
      <c r="CI367" t="s">
        <v>119</v>
      </c>
      <c r="CJ367" t="s">
        <v>120</v>
      </c>
      <c r="CL367" s="34" t="s">
        <v>19252</v>
      </c>
      <c r="CM367" t="s">
        <v>121</v>
      </c>
      <c r="CN367" s="34" t="s">
        <v>19252</v>
      </c>
      <c r="CP367" t="s">
        <v>1258</v>
      </c>
      <c r="CR367">
        <f t="shared" si="33"/>
        <v>23</v>
      </c>
    </row>
    <row r="368" spans="1:96" customFormat="1" hidden="1">
      <c r="A368" t="s">
        <v>111</v>
      </c>
      <c r="B368" t="s">
        <v>17992</v>
      </c>
      <c r="C368">
        <v>514655</v>
      </c>
      <c r="D368" s="1">
        <v>45588</v>
      </c>
      <c r="E368" t="s">
        <v>20429</v>
      </c>
      <c r="F368" t="s">
        <v>1286</v>
      </c>
      <c r="G368" t="s">
        <v>17993</v>
      </c>
      <c r="H368">
        <v>29865290898</v>
      </c>
      <c r="I368" t="s">
        <v>17994</v>
      </c>
      <c r="J368">
        <v>5511991148412</v>
      </c>
      <c r="K368" t="s">
        <v>2</v>
      </c>
      <c r="L368" t="s">
        <v>17995</v>
      </c>
      <c r="M368">
        <v>5189086126722</v>
      </c>
      <c r="N368" t="s">
        <v>112</v>
      </c>
      <c r="O368" t="s">
        <v>17996</v>
      </c>
      <c r="P368" t="s">
        <v>17997</v>
      </c>
      <c r="Q368">
        <v>175</v>
      </c>
      <c r="R368" t="s">
        <v>1412</v>
      </c>
      <c r="S368" t="s">
        <v>17998</v>
      </c>
      <c r="U368" t="s">
        <v>17999</v>
      </c>
      <c r="V368" t="s">
        <v>779</v>
      </c>
      <c r="W368" t="s">
        <v>780</v>
      </c>
      <c r="X368" t="s">
        <v>18000</v>
      </c>
      <c r="Y368" t="s">
        <v>787</v>
      </c>
      <c r="Z368" t="s">
        <v>1258</v>
      </c>
      <c r="AA368" t="s">
        <v>19250</v>
      </c>
      <c r="AB368" t="s">
        <v>844</v>
      </c>
      <c r="AC368" t="s">
        <v>791</v>
      </c>
      <c r="AD368" t="s">
        <v>1338</v>
      </c>
      <c r="AF368" t="s">
        <v>113</v>
      </c>
      <c r="AG368">
        <v>1</v>
      </c>
      <c r="AH368">
        <v>372.96</v>
      </c>
      <c r="AI368">
        <v>1</v>
      </c>
      <c r="AJ368">
        <v>61050</v>
      </c>
      <c r="AK368" t="s">
        <v>1598</v>
      </c>
      <c r="AL368">
        <v>61050</v>
      </c>
      <c r="AM368" t="s">
        <v>2983</v>
      </c>
      <c r="AN368">
        <v>99.9</v>
      </c>
      <c r="AO368" s="72">
        <v>31.46</v>
      </c>
      <c r="AP368" t="s">
        <v>15141</v>
      </c>
      <c r="AQ368" t="s">
        <v>2984</v>
      </c>
      <c r="AV368" t="s">
        <v>18006</v>
      </c>
      <c r="AW368">
        <v>0</v>
      </c>
      <c r="AX368" t="s">
        <v>18001</v>
      </c>
      <c r="AY368" t="s">
        <v>18002</v>
      </c>
      <c r="AZ368" t="s">
        <v>15252</v>
      </c>
      <c r="BC368" t="s">
        <v>19251</v>
      </c>
      <c r="BD368" t="s">
        <v>114</v>
      </c>
      <c r="BF368" t="s">
        <v>115</v>
      </c>
      <c r="BG368" t="s">
        <v>116</v>
      </c>
      <c r="BM368" t="s">
        <v>117</v>
      </c>
      <c r="BO368">
        <v>3428679524</v>
      </c>
      <c r="BX368" t="s">
        <v>18003</v>
      </c>
      <c r="CA368" t="s">
        <v>18004</v>
      </c>
      <c r="CB368" t="s">
        <v>18005</v>
      </c>
      <c r="CD368">
        <v>1</v>
      </c>
      <c r="CF368" t="s">
        <v>118</v>
      </c>
      <c r="CG368">
        <v>0</v>
      </c>
      <c r="CH368" t="s">
        <v>119</v>
      </c>
      <c r="CI368" t="s">
        <v>119</v>
      </c>
      <c r="CJ368" t="s">
        <v>120</v>
      </c>
      <c r="CL368" s="34" t="s">
        <v>19252</v>
      </c>
      <c r="CM368" t="s">
        <v>121</v>
      </c>
      <c r="CN368" s="34" t="s">
        <v>19252</v>
      </c>
      <c r="CP368" t="s">
        <v>1258</v>
      </c>
      <c r="CR368">
        <f t="shared" si="33"/>
        <v>23</v>
      </c>
    </row>
    <row r="369" spans="1:96" customFormat="1" hidden="1">
      <c r="A369" t="s">
        <v>111</v>
      </c>
      <c r="B369" t="s">
        <v>17992</v>
      </c>
      <c r="C369">
        <v>514655</v>
      </c>
      <c r="D369" s="1">
        <v>45588</v>
      </c>
      <c r="E369" t="s">
        <v>20429</v>
      </c>
      <c r="F369" t="s">
        <v>1286</v>
      </c>
      <c r="G369" t="s">
        <v>17993</v>
      </c>
      <c r="H369">
        <v>29865290898</v>
      </c>
      <c r="I369" t="s">
        <v>17994</v>
      </c>
      <c r="J369">
        <v>5511991148412</v>
      </c>
      <c r="K369" t="s">
        <v>2</v>
      </c>
      <c r="L369" t="s">
        <v>17995</v>
      </c>
      <c r="M369">
        <v>5189086126722</v>
      </c>
      <c r="N369" t="s">
        <v>112</v>
      </c>
      <c r="O369" t="s">
        <v>17996</v>
      </c>
      <c r="P369" t="s">
        <v>17997</v>
      </c>
      <c r="Q369">
        <v>175</v>
      </c>
      <c r="R369" t="s">
        <v>1412</v>
      </c>
      <c r="S369" t="s">
        <v>17998</v>
      </c>
      <c r="U369" t="s">
        <v>17999</v>
      </c>
      <c r="V369" t="s">
        <v>779</v>
      </c>
      <c r="W369" t="s">
        <v>780</v>
      </c>
      <c r="X369" t="s">
        <v>18000</v>
      </c>
      <c r="Y369" t="s">
        <v>787</v>
      </c>
      <c r="Z369" t="s">
        <v>1258</v>
      </c>
      <c r="AA369" t="s">
        <v>19250</v>
      </c>
      <c r="AB369" t="s">
        <v>844</v>
      </c>
      <c r="AC369" t="s">
        <v>791</v>
      </c>
      <c r="AD369" t="s">
        <v>1338</v>
      </c>
      <c r="AF369" t="s">
        <v>113</v>
      </c>
      <c r="AG369">
        <v>1</v>
      </c>
      <c r="AH369">
        <v>372.96</v>
      </c>
      <c r="AI369">
        <v>1</v>
      </c>
      <c r="AJ369">
        <v>2201</v>
      </c>
      <c r="AK369" t="s">
        <v>1471</v>
      </c>
      <c r="AL369">
        <v>2201</v>
      </c>
      <c r="AM369" t="s">
        <v>1472</v>
      </c>
      <c r="AN369">
        <v>49.9</v>
      </c>
      <c r="AO369" s="72">
        <v>15.71</v>
      </c>
      <c r="AP369" t="s">
        <v>15525</v>
      </c>
      <c r="AQ369" t="s">
        <v>1473</v>
      </c>
      <c r="AV369" t="s">
        <v>15125</v>
      </c>
      <c r="AW369">
        <v>0</v>
      </c>
      <c r="AX369" t="s">
        <v>18001</v>
      </c>
      <c r="AY369" t="s">
        <v>18002</v>
      </c>
      <c r="AZ369" t="s">
        <v>15252</v>
      </c>
      <c r="BC369" t="s">
        <v>19251</v>
      </c>
      <c r="BD369" t="s">
        <v>114</v>
      </c>
      <c r="BF369" t="s">
        <v>115</v>
      </c>
      <c r="BG369" t="s">
        <v>116</v>
      </c>
      <c r="BM369" t="s">
        <v>117</v>
      </c>
      <c r="BO369">
        <v>3428679524</v>
      </c>
      <c r="BX369" t="s">
        <v>18003</v>
      </c>
      <c r="CA369" t="s">
        <v>18004</v>
      </c>
      <c r="CB369" t="s">
        <v>18005</v>
      </c>
      <c r="CD369">
        <v>1</v>
      </c>
      <c r="CF369" t="s">
        <v>118</v>
      </c>
      <c r="CG369">
        <v>0</v>
      </c>
      <c r="CH369" t="s">
        <v>119</v>
      </c>
      <c r="CI369" t="s">
        <v>119</v>
      </c>
      <c r="CJ369" t="s">
        <v>120</v>
      </c>
      <c r="CL369" s="34" t="s">
        <v>19252</v>
      </c>
      <c r="CM369" t="s">
        <v>121</v>
      </c>
      <c r="CN369" s="34" t="s">
        <v>19252</v>
      </c>
      <c r="CP369" t="s">
        <v>1258</v>
      </c>
      <c r="CR369">
        <f t="shared" si="33"/>
        <v>23</v>
      </c>
    </row>
    <row r="370" spans="1:96" customFormat="1" hidden="1">
      <c r="A370" t="s">
        <v>111</v>
      </c>
      <c r="B370" t="s">
        <v>17992</v>
      </c>
      <c r="C370">
        <v>514655</v>
      </c>
      <c r="D370" s="1">
        <v>45588</v>
      </c>
      <c r="E370" t="s">
        <v>20429</v>
      </c>
      <c r="F370" t="s">
        <v>1286</v>
      </c>
      <c r="G370" t="s">
        <v>17993</v>
      </c>
      <c r="H370">
        <v>29865290898</v>
      </c>
      <c r="I370" t="s">
        <v>17994</v>
      </c>
      <c r="J370">
        <v>5511991148412</v>
      </c>
      <c r="K370" t="s">
        <v>2</v>
      </c>
      <c r="L370" t="s">
        <v>17995</v>
      </c>
      <c r="M370">
        <v>5189086126722</v>
      </c>
      <c r="N370" t="s">
        <v>112</v>
      </c>
      <c r="O370" t="s">
        <v>17996</v>
      </c>
      <c r="P370" t="s">
        <v>17997</v>
      </c>
      <c r="Q370">
        <v>175</v>
      </c>
      <c r="R370" t="s">
        <v>1412</v>
      </c>
      <c r="S370" t="s">
        <v>17998</v>
      </c>
      <c r="U370" t="s">
        <v>17999</v>
      </c>
      <c r="V370" t="s">
        <v>779</v>
      </c>
      <c r="W370" t="s">
        <v>780</v>
      </c>
      <c r="X370" t="s">
        <v>18000</v>
      </c>
      <c r="Y370" t="s">
        <v>787</v>
      </c>
      <c r="Z370" t="s">
        <v>1258</v>
      </c>
      <c r="AA370" t="s">
        <v>19250</v>
      </c>
      <c r="AB370" t="s">
        <v>844</v>
      </c>
      <c r="AC370" t="s">
        <v>791</v>
      </c>
      <c r="AD370" t="s">
        <v>1338</v>
      </c>
      <c r="AF370" t="s">
        <v>113</v>
      </c>
      <c r="AG370">
        <v>1</v>
      </c>
      <c r="AH370">
        <v>372.96</v>
      </c>
      <c r="AI370">
        <v>1</v>
      </c>
      <c r="AJ370">
        <v>61030</v>
      </c>
      <c r="AK370" t="s">
        <v>1598</v>
      </c>
      <c r="AL370">
        <v>61030</v>
      </c>
      <c r="AM370" t="s">
        <v>2980</v>
      </c>
      <c r="AN370">
        <v>99.9</v>
      </c>
      <c r="AO370" s="72">
        <v>31.46</v>
      </c>
      <c r="AP370" t="s">
        <v>15141</v>
      </c>
      <c r="AQ370" t="s">
        <v>2981</v>
      </c>
      <c r="AV370" t="s">
        <v>18006</v>
      </c>
      <c r="AW370">
        <v>0</v>
      </c>
      <c r="AX370" t="s">
        <v>18001</v>
      </c>
      <c r="AY370" t="s">
        <v>18002</v>
      </c>
      <c r="AZ370" t="s">
        <v>15252</v>
      </c>
      <c r="BC370" t="s">
        <v>19251</v>
      </c>
      <c r="BD370" t="s">
        <v>114</v>
      </c>
      <c r="BF370" t="s">
        <v>115</v>
      </c>
      <c r="BG370" t="s">
        <v>116</v>
      </c>
      <c r="BM370" t="s">
        <v>117</v>
      </c>
      <c r="BO370">
        <v>3428679524</v>
      </c>
      <c r="BX370" t="s">
        <v>18003</v>
      </c>
      <c r="CA370" t="s">
        <v>18004</v>
      </c>
      <c r="CB370" t="s">
        <v>18005</v>
      </c>
      <c r="CD370">
        <v>1</v>
      </c>
      <c r="CF370" t="s">
        <v>118</v>
      </c>
      <c r="CG370">
        <v>0</v>
      </c>
      <c r="CH370" t="s">
        <v>119</v>
      </c>
      <c r="CI370" t="s">
        <v>119</v>
      </c>
      <c r="CJ370" t="s">
        <v>120</v>
      </c>
      <c r="CL370" s="34" t="s">
        <v>19252</v>
      </c>
      <c r="CM370" t="s">
        <v>121</v>
      </c>
      <c r="CN370" s="34" t="s">
        <v>19252</v>
      </c>
      <c r="CP370" t="s">
        <v>1258</v>
      </c>
      <c r="CR370">
        <f t="shared" si="33"/>
        <v>23</v>
      </c>
    </row>
    <row r="371" spans="1:96" customFormat="1" hidden="1">
      <c r="A371" t="s">
        <v>111</v>
      </c>
      <c r="B371" t="s">
        <v>17992</v>
      </c>
      <c r="C371">
        <v>514655</v>
      </c>
      <c r="D371" s="1">
        <v>45588</v>
      </c>
      <c r="E371" t="s">
        <v>20429</v>
      </c>
      <c r="F371" t="s">
        <v>1286</v>
      </c>
      <c r="G371" t="s">
        <v>17993</v>
      </c>
      <c r="H371">
        <v>29865290898</v>
      </c>
      <c r="I371" t="s">
        <v>17994</v>
      </c>
      <c r="J371">
        <v>5511991148412</v>
      </c>
      <c r="K371" t="s">
        <v>2</v>
      </c>
      <c r="L371" t="s">
        <v>17995</v>
      </c>
      <c r="M371">
        <v>5189086126722</v>
      </c>
      <c r="N371" t="s">
        <v>112</v>
      </c>
      <c r="O371" t="s">
        <v>17996</v>
      </c>
      <c r="P371" t="s">
        <v>17997</v>
      </c>
      <c r="Q371">
        <v>175</v>
      </c>
      <c r="R371" t="s">
        <v>1412</v>
      </c>
      <c r="S371" t="s">
        <v>17998</v>
      </c>
      <c r="U371" t="s">
        <v>17999</v>
      </c>
      <c r="V371" t="s">
        <v>779</v>
      </c>
      <c r="W371" t="s">
        <v>780</v>
      </c>
      <c r="X371" t="s">
        <v>18000</v>
      </c>
      <c r="Y371" t="s">
        <v>787</v>
      </c>
      <c r="Z371" t="s">
        <v>1258</v>
      </c>
      <c r="AA371" t="s">
        <v>19250</v>
      </c>
      <c r="AB371" t="s">
        <v>844</v>
      </c>
      <c r="AC371" t="s">
        <v>791</v>
      </c>
      <c r="AD371" t="s">
        <v>1338</v>
      </c>
      <c r="AF371" t="s">
        <v>113</v>
      </c>
      <c r="AG371">
        <v>1</v>
      </c>
      <c r="AH371">
        <v>372.96</v>
      </c>
      <c r="AI371">
        <v>1</v>
      </c>
      <c r="AJ371">
        <v>142796</v>
      </c>
      <c r="AK371" t="s">
        <v>783</v>
      </c>
      <c r="AL371">
        <v>1609</v>
      </c>
      <c r="AM371" t="s">
        <v>826</v>
      </c>
      <c r="AN371">
        <v>34.9</v>
      </c>
      <c r="AO371" s="72">
        <v>31.41</v>
      </c>
      <c r="AP371" t="s">
        <v>2947</v>
      </c>
      <c r="AQ371" t="s">
        <v>807</v>
      </c>
      <c r="AV371" t="s">
        <v>15125</v>
      </c>
      <c r="AW371">
        <v>0</v>
      </c>
      <c r="AX371" t="s">
        <v>18001</v>
      </c>
      <c r="AY371" t="s">
        <v>18002</v>
      </c>
      <c r="AZ371" t="s">
        <v>15252</v>
      </c>
      <c r="BC371" t="s">
        <v>19251</v>
      </c>
      <c r="BD371" t="s">
        <v>114</v>
      </c>
      <c r="BF371" t="s">
        <v>115</v>
      </c>
      <c r="BG371" t="s">
        <v>116</v>
      </c>
      <c r="BM371" t="s">
        <v>117</v>
      </c>
      <c r="BO371">
        <v>3428679524</v>
      </c>
      <c r="BX371" t="s">
        <v>18003</v>
      </c>
      <c r="CA371" t="s">
        <v>18004</v>
      </c>
      <c r="CB371" t="s">
        <v>18005</v>
      </c>
      <c r="CD371">
        <v>1</v>
      </c>
      <c r="CF371" t="s">
        <v>118</v>
      </c>
      <c r="CG371">
        <v>0</v>
      </c>
      <c r="CH371" t="s">
        <v>119</v>
      </c>
      <c r="CI371" t="s">
        <v>119</v>
      </c>
      <c r="CJ371" t="s">
        <v>120</v>
      </c>
      <c r="CL371" s="34" t="s">
        <v>19252</v>
      </c>
      <c r="CM371" t="s">
        <v>121</v>
      </c>
      <c r="CN371" s="34" t="s">
        <v>19252</v>
      </c>
      <c r="CP371" t="s">
        <v>1258</v>
      </c>
      <c r="CR371">
        <f t="shared" si="33"/>
        <v>23</v>
      </c>
    </row>
    <row r="372" spans="1:96" customFormat="1" hidden="1">
      <c r="A372" t="s">
        <v>111</v>
      </c>
      <c r="B372" t="s">
        <v>17992</v>
      </c>
      <c r="C372">
        <v>514655</v>
      </c>
      <c r="D372" s="1">
        <v>45588</v>
      </c>
      <c r="E372" t="s">
        <v>20429</v>
      </c>
      <c r="F372" t="s">
        <v>1286</v>
      </c>
      <c r="G372" t="s">
        <v>17993</v>
      </c>
      <c r="H372">
        <v>29865290898</v>
      </c>
      <c r="I372" t="s">
        <v>17994</v>
      </c>
      <c r="J372">
        <v>5511991148412</v>
      </c>
      <c r="K372" t="s">
        <v>2</v>
      </c>
      <c r="L372" t="s">
        <v>17995</v>
      </c>
      <c r="M372">
        <v>5189086126722</v>
      </c>
      <c r="N372" t="s">
        <v>112</v>
      </c>
      <c r="O372" t="s">
        <v>17996</v>
      </c>
      <c r="P372" t="s">
        <v>17997</v>
      </c>
      <c r="Q372">
        <v>175</v>
      </c>
      <c r="R372" t="s">
        <v>1412</v>
      </c>
      <c r="S372" t="s">
        <v>17998</v>
      </c>
      <c r="U372" t="s">
        <v>17999</v>
      </c>
      <c r="V372" t="s">
        <v>779</v>
      </c>
      <c r="W372" t="s">
        <v>780</v>
      </c>
      <c r="X372" t="s">
        <v>18000</v>
      </c>
      <c r="Y372" t="s">
        <v>787</v>
      </c>
      <c r="Z372" t="s">
        <v>1258</v>
      </c>
      <c r="AA372" t="s">
        <v>19250</v>
      </c>
      <c r="AB372" t="s">
        <v>844</v>
      </c>
      <c r="AC372" t="s">
        <v>791</v>
      </c>
      <c r="AD372" t="s">
        <v>1338</v>
      </c>
      <c r="AF372" t="s">
        <v>113</v>
      </c>
      <c r="AG372">
        <v>1</v>
      </c>
      <c r="AH372">
        <v>372.96</v>
      </c>
      <c r="AI372">
        <v>1</v>
      </c>
      <c r="AJ372">
        <v>61010</v>
      </c>
      <c r="AK372" t="s">
        <v>1598</v>
      </c>
      <c r="AL372">
        <v>61010</v>
      </c>
      <c r="AM372" t="s">
        <v>1599</v>
      </c>
      <c r="AN372">
        <v>99.9</v>
      </c>
      <c r="AO372" s="72">
        <v>31.46</v>
      </c>
      <c r="AP372" t="s">
        <v>15141</v>
      </c>
      <c r="AQ372" t="s">
        <v>1602</v>
      </c>
      <c r="AV372" t="s">
        <v>18006</v>
      </c>
      <c r="AW372">
        <v>0</v>
      </c>
      <c r="AX372" t="s">
        <v>18001</v>
      </c>
      <c r="AY372" t="s">
        <v>18002</v>
      </c>
      <c r="AZ372" t="s">
        <v>15252</v>
      </c>
      <c r="BC372" t="s">
        <v>19251</v>
      </c>
      <c r="BD372" t="s">
        <v>114</v>
      </c>
      <c r="BF372" t="s">
        <v>115</v>
      </c>
      <c r="BG372" t="s">
        <v>116</v>
      </c>
      <c r="BM372" t="s">
        <v>117</v>
      </c>
      <c r="BO372">
        <v>3428679524</v>
      </c>
      <c r="BX372" t="s">
        <v>18003</v>
      </c>
      <c r="CA372" t="s">
        <v>18004</v>
      </c>
      <c r="CB372" t="s">
        <v>18005</v>
      </c>
      <c r="CD372">
        <v>1</v>
      </c>
      <c r="CF372" t="s">
        <v>118</v>
      </c>
      <c r="CG372">
        <v>0</v>
      </c>
      <c r="CH372" t="s">
        <v>119</v>
      </c>
      <c r="CI372" t="s">
        <v>119</v>
      </c>
      <c r="CJ372" t="s">
        <v>120</v>
      </c>
      <c r="CL372" s="34" t="s">
        <v>19252</v>
      </c>
      <c r="CM372" t="s">
        <v>121</v>
      </c>
      <c r="CN372" s="34" t="s">
        <v>19252</v>
      </c>
      <c r="CP372" t="s">
        <v>1258</v>
      </c>
      <c r="CR372">
        <f t="shared" si="33"/>
        <v>23</v>
      </c>
    </row>
    <row r="373" spans="1:96" customFormat="1" hidden="1">
      <c r="A373" t="s">
        <v>111</v>
      </c>
      <c r="B373" t="s">
        <v>17992</v>
      </c>
      <c r="C373">
        <v>514655</v>
      </c>
      <c r="D373" s="1">
        <v>45588</v>
      </c>
      <c r="E373" t="s">
        <v>20429</v>
      </c>
      <c r="F373" t="s">
        <v>1286</v>
      </c>
      <c r="G373" t="s">
        <v>17993</v>
      </c>
      <c r="H373">
        <v>29865290898</v>
      </c>
      <c r="I373" t="s">
        <v>17994</v>
      </c>
      <c r="J373">
        <v>5511991148412</v>
      </c>
      <c r="K373" t="s">
        <v>2</v>
      </c>
      <c r="L373" t="s">
        <v>17995</v>
      </c>
      <c r="M373">
        <v>5189086126722</v>
      </c>
      <c r="N373" t="s">
        <v>112</v>
      </c>
      <c r="O373" t="s">
        <v>17996</v>
      </c>
      <c r="P373" t="s">
        <v>17997</v>
      </c>
      <c r="Q373">
        <v>175</v>
      </c>
      <c r="R373" t="s">
        <v>1412</v>
      </c>
      <c r="S373" t="s">
        <v>17998</v>
      </c>
      <c r="U373" t="s">
        <v>17999</v>
      </c>
      <c r="V373" t="s">
        <v>779</v>
      </c>
      <c r="W373" t="s">
        <v>780</v>
      </c>
      <c r="X373" t="s">
        <v>18000</v>
      </c>
      <c r="Y373" t="s">
        <v>787</v>
      </c>
      <c r="Z373" t="s">
        <v>1258</v>
      </c>
      <c r="AA373" t="s">
        <v>19250</v>
      </c>
      <c r="AB373" t="s">
        <v>844</v>
      </c>
      <c r="AC373" t="s">
        <v>791</v>
      </c>
      <c r="AD373" t="s">
        <v>1338</v>
      </c>
      <c r="AF373" t="s">
        <v>113</v>
      </c>
      <c r="AG373">
        <v>1</v>
      </c>
      <c r="AH373">
        <v>372.96</v>
      </c>
      <c r="AI373">
        <v>1</v>
      </c>
      <c r="AJ373">
        <v>142795</v>
      </c>
      <c r="AK373" t="s">
        <v>783</v>
      </c>
      <c r="AL373">
        <v>1607</v>
      </c>
      <c r="AM373" t="s">
        <v>784</v>
      </c>
      <c r="AN373">
        <v>34.9</v>
      </c>
      <c r="AO373" s="72">
        <v>31.41</v>
      </c>
      <c r="AP373" t="s">
        <v>2947</v>
      </c>
      <c r="AQ373" t="s">
        <v>785</v>
      </c>
      <c r="AV373" t="s">
        <v>15125</v>
      </c>
      <c r="AW373">
        <v>0</v>
      </c>
      <c r="AX373" t="s">
        <v>18001</v>
      </c>
      <c r="AY373" t="s">
        <v>18002</v>
      </c>
      <c r="AZ373" t="s">
        <v>15252</v>
      </c>
      <c r="BC373" t="s">
        <v>19251</v>
      </c>
      <c r="BD373" t="s">
        <v>114</v>
      </c>
      <c r="BF373" t="s">
        <v>115</v>
      </c>
      <c r="BG373" t="s">
        <v>116</v>
      </c>
      <c r="BM373" t="s">
        <v>117</v>
      </c>
      <c r="BO373">
        <v>3428679524</v>
      </c>
      <c r="BX373" t="s">
        <v>18003</v>
      </c>
      <c r="CA373" t="s">
        <v>18004</v>
      </c>
      <c r="CB373" t="s">
        <v>18005</v>
      </c>
      <c r="CD373">
        <v>1</v>
      </c>
      <c r="CF373" t="s">
        <v>118</v>
      </c>
      <c r="CG373">
        <v>0</v>
      </c>
      <c r="CH373" t="s">
        <v>119</v>
      </c>
      <c r="CI373" t="s">
        <v>119</v>
      </c>
      <c r="CJ373" t="s">
        <v>120</v>
      </c>
      <c r="CL373" s="34" t="s">
        <v>19252</v>
      </c>
      <c r="CM373" t="s">
        <v>121</v>
      </c>
      <c r="CN373" s="34" t="s">
        <v>19252</v>
      </c>
      <c r="CP373" t="s">
        <v>1258</v>
      </c>
      <c r="CR373">
        <f t="shared" si="33"/>
        <v>23</v>
      </c>
    </row>
    <row r="374" spans="1:96" customFormat="1" hidden="1">
      <c r="A374" t="s">
        <v>111</v>
      </c>
      <c r="B374" t="s">
        <v>17992</v>
      </c>
      <c r="C374">
        <v>514655</v>
      </c>
      <c r="D374" s="1">
        <v>45588</v>
      </c>
      <c r="E374" t="s">
        <v>20429</v>
      </c>
      <c r="F374" t="s">
        <v>1286</v>
      </c>
      <c r="G374" t="s">
        <v>17993</v>
      </c>
      <c r="H374">
        <v>29865290898</v>
      </c>
      <c r="I374" t="s">
        <v>17994</v>
      </c>
      <c r="J374">
        <v>5511991148412</v>
      </c>
      <c r="K374" t="s">
        <v>2</v>
      </c>
      <c r="L374" t="s">
        <v>17995</v>
      </c>
      <c r="M374">
        <v>5189086126722</v>
      </c>
      <c r="N374" t="s">
        <v>112</v>
      </c>
      <c r="O374" t="s">
        <v>17996</v>
      </c>
      <c r="P374" t="s">
        <v>17997</v>
      </c>
      <c r="Q374">
        <v>175</v>
      </c>
      <c r="R374" t="s">
        <v>1412</v>
      </c>
      <c r="S374" t="s">
        <v>17998</v>
      </c>
      <c r="U374" t="s">
        <v>17999</v>
      </c>
      <c r="V374" t="s">
        <v>779</v>
      </c>
      <c r="W374" t="s">
        <v>780</v>
      </c>
      <c r="X374" t="s">
        <v>18000</v>
      </c>
      <c r="Y374" t="s">
        <v>787</v>
      </c>
      <c r="Z374" t="s">
        <v>1258</v>
      </c>
      <c r="AA374" t="s">
        <v>19250</v>
      </c>
      <c r="AB374" t="s">
        <v>844</v>
      </c>
      <c r="AC374" t="s">
        <v>791</v>
      </c>
      <c r="AD374" t="s">
        <v>1338</v>
      </c>
      <c r="AF374" t="s">
        <v>113</v>
      </c>
      <c r="AG374">
        <v>1</v>
      </c>
      <c r="AH374">
        <v>372.96</v>
      </c>
      <c r="AI374">
        <v>2</v>
      </c>
      <c r="AJ374">
        <v>142828</v>
      </c>
      <c r="AK374" t="s">
        <v>783</v>
      </c>
      <c r="AL374">
        <v>1608</v>
      </c>
      <c r="AM374" t="s">
        <v>1791</v>
      </c>
      <c r="AN374">
        <v>49.9</v>
      </c>
      <c r="AO374" s="72">
        <v>31.44</v>
      </c>
      <c r="AP374" t="s">
        <v>16549</v>
      </c>
      <c r="AQ374" t="s">
        <v>1792</v>
      </c>
      <c r="AV374" t="s">
        <v>15125</v>
      </c>
      <c r="AW374">
        <v>0</v>
      </c>
      <c r="AX374" t="s">
        <v>18001</v>
      </c>
      <c r="AY374" t="s">
        <v>18002</v>
      </c>
      <c r="AZ374" t="s">
        <v>15252</v>
      </c>
      <c r="BC374" t="s">
        <v>19251</v>
      </c>
      <c r="BD374" t="s">
        <v>114</v>
      </c>
      <c r="BF374" t="s">
        <v>115</v>
      </c>
      <c r="BG374" t="s">
        <v>116</v>
      </c>
      <c r="BM374" t="s">
        <v>117</v>
      </c>
      <c r="BO374">
        <v>3428679524</v>
      </c>
      <c r="BX374" t="s">
        <v>18003</v>
      </c>
      <c r="CA374" t="s">
        <v>18004</v>
      </c>
      <c r="CB374" t="s">
        <v>18005</v>
      </c>
      <c r="CD374">
        <v>1</v>
      </c>
      <c r="CF374" t="s">
        <v>118</v>
      </c>
      <c r="CG374">
        <v>0</v>
      </c>
      <c r="CH374" t="s">
        <v>119</v>
      </c>
      <c r="CI374" t="s">
        <v>119</v>
      </c>
      <c r="CJ374" t="s">
        <v>120</v>
      </c>
      <c r="CL374" s="34" t="s">
        <v>19252</v>
      </c>
      <c r="CM374" t="s">
        <v>121</v>
      </c>
      <c r="CN374" s="34" t="s">
        <v>19252</v>
      </c>
      <c r="CP374" t="s">
        <v>1258</v>
      </c>
      <c r="CR374">
        <f t="shared" si="33"/>
        <v>23</v>
      </c>
    </row>
    <row r="375" spans="1:96" customFormat="1" hidden="1">
      <c r="A375" t="s">
        <v>111</v>
      </c>
      <c r="B375" t="s">
        <v>18520</v>
      </c>
      <c r="C375">
        <v>514829</v>
      </c>
      <c r="D375" s="1">
        <v>45592</v>
      </c>
      <c r="E375" t="s">
        <v>20430</v>
      </c>
      <c r="F375" t="s">
        <v>18521</v>
      </c>
      <c r="G375" t="s">
        <v>18522</v>
      </c>
      <c r="H375">
        <v>26378241821</v>
      </c>
      <c r="I375" t="s">
        <v>18523</v>
      </c>
      <c r="J375">
        <v>5511971142390</v>
      </c>
      <c r="K375" t="s">
        <v>2</v>
      </c>
      <c r="L375" t="s">
        <v>6481</v>
      </c>
      <c r="M375">
        <v>5190202098099</v>
      </c>
      <c r="N375" t="s">
        <v>112</v>
      </c>
      <c r="O375" t="s">
        <v>18524</v>
      </c>
      <c r="P375" t="s">
        <v>18525</v>
      </c>
      <c r="Q375">
        <v>148</v>
      </c>
      <c r="R375" t="s">
        <v>18526</v>
      </c>
      <c r="S375" t="s">
        <v>18527</v>
      </c>
      <c r="U375" t="s">
        <v>18528</v>
      </c>
      <c r="V375" t="s">
        <v>122</v>
      </c>
      <c r="W375" t="s">
        <v>123</v>
      </c>
      <c r="X375" t="s">
        <v>15383</v>
      </c>
      <c r="Y375" t="s">
        <v>129</v>
      </c>
      <c r="Z375" t="s">
        <v>1258</v>
      </c>
      <c r="AA375" t="s">
        <v>19447</v>
      </c>
      <c r="AE375" t="s">
        <v>1889</v>
      </c>
      <c r="AF375" t="s">
        <v>113</v>
      </c>
      <c r="AG375">
        <v>1</v>
      </c>
      <c r="AH375">
        <v>62.58</v>
      </c>
      <c r="AI375">
        <v>3</v>
      </c>
      <c r="AJ375">
        <v>2201</v>
      </c>
      <c r="AK375" t="s">
        <v>1471</v>
      </c>
      <c r="AL375">
        <v>2201</v>
      </c>
      <c r="AM375" t="s">
        <v>1472</v>
      </c>
      <c r="AN375">
        <v>49.9</v>
      </c>
      <c r="AO375" s="72">
        <v>14.14</v>
      </c>
      <c r="AP375" t="s">
        <v>17283</v>
      </c>
      <c r="AQ375" t="s">
        <v>1473</v>
      </c>
      <c r="AV375" t="s">
        <v>18530</v>
      </c>
      <c r="AW375" t="s">
        <v>18530</v>
      </c>
      <c r="AX375" t="s">
        <v>18529</v>
      </c>
      <c r="AY375" t="s">
        <v>18531</v>
      </c>
      <c r="AZ375" t="s">
        <v>15484</v>
      </c>
      <c r="BC375" s="34" t="s">
        <v>19448</v>
      </c>
      <c r="BD375" t="s">
        <v>114</v>
      </c>
      <c r="BF375" t="s">
        <v>115</v>
      </c>
      <c r="BG375" t="s">
        <v>116</v>
      </c>
      <c r="BM375" t="s">
        <v>117</v>
      </c>
      <c r="BO375">
        <v>3450035918</v>
      </c>
      <c r="BX375" t="s">
        <v>18532</v>
      </c>
      <c r="CA375" t="s">
        <v>18533</v>
      </c>
      <c r="CB375" t="s">
        <v>18534</v>
      </c>
      <c r="CD375">
        <v>1</v>
      </c>
      <c r="CF375" t="s">
        <v>118</v>
      </c>
      <c r="CG375">
        <v>0</v>
      </c>
      <c r="CH375" t="s">
        <v>119</v>
      </c>
      <c r="CI375" t="s">
        <v>119</v>
      </c>
      <c r="CJ375" t="s">
        <v>120</v>
      </c>
      <c r="CL375" s="34" t="s">
        <v>19449</v>
      </c>
      <c r="CM375" t="s">
        <v>121</v>
      </c>
      <c r="CN375" s="34" t="s">
        <v>19449</v>
      </c>
      <c r="CP375" t="s">
        <v>1258</v>
      </c>
      <c r="CR375">
        <f t="shared" si="33"/>
        <v>27</v>
      </c>
    </row>
    <row r="376" spans="1:96" customFormat="1" hidden="1">
      <c r="A376" t="s">
        <v>111</v>
      </c>
      <c r="B376" t="s">
        <v>18535</v>
      </c>
      <c r="C376">
        <v>514827</v>
      </c>
      <c r="D376" s="1">
        <v>45592</v>
      </c>
      <c r="E376" t="s">
        <v>20431</v>
      </c>
      <c r="F376" t="s">
        <v>11745</v>
      </c>
      <c r="G376" t="s">
        <v>18536</v>
      </c>
      <c r="H376">
        <v>34003386809</v>
      </c>
      <c r="I376" t="s">
        <v>18537</v>
      </c>
      <c r="J376">
        <v>5511941439963</v>
      </c>
      <c r="K376" t="s">
        <v>2</v>
      </c>
      <c r="L376" t="s">
        <v>5785</v>
      </c>
      <c r="M376">
        <v>5190183573279</v>
      </c>
      <c r="N376" t="s">
        <v>112</v>
      </c>
      <c r="O376" t="s">
        <v>18538</v>
      </c>
      <c r="P376" t="s">
        <v>18539</v>
      </c>
      <c r="Q376">
        <v>26</v>
      </c>
      <c r="R376" t="s">
        <v>18540</v>
      </c>
      <c r="S376" t="s">
        <v>18541</v>
      </c>
      <c r="U376" t="s">
        <v>18542</v>
      </c>
      <c r="V376" t="s">
        <v>779</v>
      </c>
      <c r="W376" t="s">
        <v>780</v>
      </c>
      <c r="X376" t="s">
        <v>18543</v>
      </c>
      <c r="Y376" t="s">
        <v>1312</v>
      </c>
      <c r="Z376" t="s">
        <v>1258</v>
      </c>
      <c r="AA376" t="s">
        <v>19450</v>
      </c>
      <c r="AB376" t="s">
        <v>844</v>
      </c>
      <c r="AC376" t="s">
        <v>791</v>
      </c>
      <c r="AD376" t="s">
        <v>1338</v>
      </c>
      <c r="AF376" t="s">
        <v>786</v>
      </c>
      <c r="AG376">
        <v>3</v>
      </c>
      <c r="AH376">
        <v>67.86</v>
      </c>
      <c r="AI376">
        <v>4</v>
      </c>
      <c r="AJ376">
        <v>1110</v>
      </c>
      <c r="AK376" t="s">
        <v>788</v>
      </c>
      <c r="AL376">
        <v>1112</v>
      </c>
      <c r="AM376" t="s">
        <v>1252</v>
      </c>
      <c r="AN376">
        <v>21.9</v>
      </c>
      <c r="AO376" s="72">
        <v>7.66</v>
      </c>
      <c r="AP376" t="s">
        <v>16343</v>
      </c>
      <c r="AQ376" t="s">
        <v>1254</v>
      </c>
      <c r="AV376" t="s">
        <v>18545</v>
      </c>
      <c r="AW376" t="s">
        <v>18545</v>
      </c>
      <c r="AX376" t="s">
        <v>18544</v>
      </c>
      <c r="AY376" t="s">
        <v>15712</v>
      </c>
      <c r="AZ376" t="s">
        <v>15555</v>
      </c>
      <c r="BC376" t="s">
        <v>19451</v>
      </c>
      <c r="BD376" t="s">
        <v>114</v>
      </c>
      <c r="BF376" t="s">
        <v>115</v>
      </c>
      <c r="BG376" t="s">
        <v>116</v>
      </c>
      <c r="BM376" t="s">
        <v>117</v>
      </c>
      <c r="BN376">
        <v>265072</v>
      </c>
      <c r="BO376">
        <v>3449669020</v>
      </c>
      <c r="BP376">
        <v>3449669020</v>
      </c>
      <c r="BQ376">
        <v>407843</v>
      </c>
      <c r="BR376">
        <v>1176</v>
      </c>
      <c r="BX376" t="s">
        <v>18546</v>
      </c>
      <c r="CA376" t="s">
        <v>18547</v>
      </c>
      <c r="CB376" t="s">
        <v>18548</v>
      </c>
      <c r="CD376">
        <v>1</v>
      </c>
      <c r="CF376" t="s">
        <v>118</v>
      </c>
      <c r="CG376">
        <v>0</v>
      </c>
      <c r="CH376" t="s">
        <v>119</v>
      </c>
      <c r="CI376" t="s">
        <v>119</v>
      </c>
      <c r="CJ376" t="s">
        <v>120</v>
      </c>
      <c r="CL376" s="34" t="s">
        <v>19452</v>
      </c>
      <c r="CM376" t="s">
        <v>121</v>
      </c>
      <c r="CN376" s="34" t="s">
        <v>19452</v>
      </c>
      <c r="CP376" t="s">
        <v>1258</v>
      </c>
      <c r="CR376">
        <f t="shared" si="33"/>
        <v>27</v>
      </c>
    </row>
    <row r="377" spans="1:96" customFormat="1" hidden="1">
      <c r="A377" t="s">
        <v>111</v>
      </c>
      <c r="B377" t="s">
        <v>18535</v>
      </c>
      <c r="C377">
        <v>514827</v>
      </c>
      <c r="D377" s="1">
        <v>45592</v>
      </c>
      <c r="E377" t="s">
        <v>20431</v>
      </c>
      <c r="F377" t="s">
        <v>11745</v>
      </c>
      <c r="G377" t="s">
        <v>18536</v>
      </c>
      <c r="H377">
        <v>34003386809</v>
      </c>
      <c r="I377" t="s">
        <v>18537</v>
      </c>
      <c r="J377">
        <v>5511941439963</v>
      </c>
      <c r="K377" t="s">
        <v>2</v>
      </c>
      <c r="L377" t="s">
        <v>5785</v>
      </c>
      <c r="M377">
        <v>5190183573279</v>
      </c>
      <c r="N377" t="s">
        <v>112</v>
      </c>
      <c r="O377" t="s">
        <v>18538</v>
      </c>
      <c r="P377" t="s">
        <v>18539</v>
      </c>
      <c r="Q377">
        <v>26</v>
      </c>
      <c r="R377" t="s">
        <v>18540</v>
      </c>
      <c r="S377" t="s">
        <v>18541</v>
      </c>
      <c r="U377" t="s">
        <v>18542</v>
      </c>
      <c r="V377" t="s">
        <v>779</v>
      </c>
      <c r="W377" t="s">
        <v>780</v>
      </c>
      <c r="X377" t="s">
        <v>18543</v>
      </c>
      <c r="Y377" t="s">
        <v>1312</v>
      </c>
      <c r="Z377" t="s">
        <v>1258</v>
      </c>
      <c r="AA377" t="s">
        <v>19450</v>
      </c>
      <c r="AB377" t="s">
        <v>844</v>
      </c>
      <c r="AC377" t="s">
        <v>791</v>
      </c>
      <c r="AD377" t="s">
        <v>1338</v>
      </c>
      <c r="AF377" t="s">
        <v>786</v>
      </c>
      <c r="AG377">
        <v>3</v>
      </c>
      <c r="AH377">
        <v>67.86</v>
      </c>
      <c r="AI377">
        <v>2</v>
      </c>
      <c r="AJ377">
        <v>1111</v>
      </c>
      <c r="AK377" t="s">
        <v>788</v>
      </c>
      <c r="AL377">
        <v>1110</v>
      </c>
      <c r="AM377" t="s">
        <v>1256</v>
      </c>
      <c r="AN377">
        <v>21.9</v>
      </c>
      <c r="AO377" s="72">
        <v>7.66</v>
      </c>
      <c r="AP377" t="s">
        <v>15064</v>
      </c>
      <c r="AQ377" t="s">
        <v>1257</v>
      </c>
      <c r="AV377" t="s">
        <v>16606</v>
      </c>
      <c r="AW377" t="s">
        <v>16606</v>
      </c>
      <c r="AX377" t="s">
        <v>18544</v>
      </c>
      <c r="AY377" t="s">
        <v>15712</v>
      </c>
      <c r="AZ377" t="s">
        <v>15555</v>
      </c>
      <c r="BC377" t="s">
        <v>19451</v>
      </c>
      <c r="BD377" t="s">
        <v>114</v>
      </c>
      <c r="BF377" t="s">
        <v>115</v>
      </c>
      <c r="BG377" t="s">
        <v>116</v>
      </c>
      <c r="BM377" t="s">
        <v>117</v>
      </c>
      <c r="BN377">
        <v>265072</v>
      </c>
      <c r="BO377">
        <v>3449669020</v>
      </c>
      <c r="BP377">
        <v>3449669020</v>
      </c>
      <c r="BQ377">
        <v>407843</v>
      </c>
      <c r="BR377">
        <v>1176</v>
      </c>
      <c r="BX377" t="s">
        <v>18546</v>
      </c>
      <c r="CA377" t="s">
        <v>18547</v>
      </c>
      <c r="CB377" t="s">
        <v>18548</v>
      </c>
      <c r="CD377">
        <v>1</v>
      </c>
      <c r="CF377" t="s">
        <v>118</v>
      </c>
      <c r="CG377">
        <v>0</v>
      </c>
      <c r="CH377" t="s">
        <v>119</v>
      </c>
      <c r="CI377" t="s">
        <v>119</v>
      </c>
      <c r="CJ377" t="s">
        <v>120</v>
      </c>
      <c r="CL377" s="34" t="s">
        <v>19452</v>
      </c>
      <c r="CM377" t="s">
        <v>121</v>
      </c>
      <c r="CN377" s="34" t="s">
        <v>19452</v>
      </c>
      <c r="CP377" t="s">
        <v>1258</v>
      </c>
      <c r="CR377">
        <f t="shared" si="33"/>
        <v>27</v>
      </c>
    </row>
    <row r="378" spans="1:96" customFormat="1" hidden="1">
      <c r="A378" t="s">
        <v>111</v>
      </c>
      <c r="B378" t="s">
        <v>18549</v>
      </c>
      <c r="C378">
        <v>514821</v>
      </c>
      <c r="D378" s="1">
        <v>45592</v>
      </c>
      <c r="E378" t="s">
        <v>20432</v>
      </c>
      <c r="F378" t="s">
        <v>1265</v>
      </c>
      <c r="G378" t="s">
        <v>18550</v>
      </c>
      <c r="H378">
        <v>17603977843</v>
      </c>
      <c r="I378" t="s">
        <v>18551</v>
      </c>
      <c r="J378">
        <v>5554996780192</v>
      </c>
      <c r="K378" t="s">
        <v>6</v>
      </c>
      <c r="L378" t="s">
        <v>18552</v>
      </c>
      <c r="M378">
        <v>5190160068996</v>
      </c>
      <c r="N378" t="s">
        <v>112</v>
      </c>
      <c r="O378" t="s">
        <v>18553</v>
      </c>
      <c r="P378" t="s">
        <v>18554</v>
      </c>
      <c r="Q378">
        <v>611</v>
      </c>
      <c r="R378" t="s">
        <v>18555</v>
      </c>
      <c r="S378" t="s">
        <v>18556</v>
      </c>
      <c r="U378" t="s">
        <v>18557</v>
      </c>
      <c r="V378" t="s">
        <v>122</v>
      </c>
      <c r="W378" t="s">
        <v>772</v>
      </c>
      <c r="X378" t="s">
        <v>15449</v>
      </c>
      <c r="Y378" t="s">
        <v>1596</v>
      </c>
      <c r="Z378" t="s">
        <v>1258</v>
      </c>
      <c r="AA378" t="s">
        <v>19453</v>
      </c>
      <c r="AB378" t="s">
        <v>844</v>
      </c>
      <c r="AC378" t="s">
        <v>791</v>
      </c>
      <c r="AD378" t="s">
        <v>883</v>
      </c>
      <c r="AE378" t="s">
        <v>15833</v>
      </c>
      <c r="AF378" t="s">
        <v>786</v>
      </c>
      <c r="AG378">
        <v>5</v>
      </c>
      <c r="AH378">
        <v>100.44</v>
      </c>
      <c r="AI378">
        <v>1</v>
      </c>
      <c r="AJ378">
        <v>1111</v>
      </c>
      <c r="AK378" t="s">
        <v>788</v>
      </c>
      <c r="AL378">
        <v>1110</v>
      </c>
      <c r="AM378" t="s">
        <v>1256</v>
      </c>
      <c r="AN378">
        <v>21.9</v>
      </c>
      <c r="AO378" s="72">
        <v>6.89</v>
      </c>
      <c r="AP378" t="s">
        <v>3919</v>
      </c>
      <c r="AQ378" t="s">
        <v>1257</v>
      </c>
      <c r="AV378" t="s">
        <v>17291</v>
      </c>
      <c r="AW378">
        <v>0</v>
      </c>
      <c r="AX378" t="s">
        <v>18558</v>
      </c>
      <c r="AY378" t="s">
        <v>18559</v>
      </c>
      <c r="AZ378" t="s">
        <v>15137</v>
      </c>
      <c r="BC378" s="34" t="s">
        <v>19454</v>
      </c>
      <c r="BD378" t="s">
        <v>114</v>
      </c>
      <c r="BF378" t="s">
        <v>115</v>
      </c>
      <c r="BG378" t="s">
        <v>116</v>
      </c>
      <c r="BM378" t="s">
        <v>117</v>
      </c>
      <c r="BN378">
        <v>727578</v>
      </c>
      <c r="BO378">
        <v>3449277328</v>
      </c>
      <c r="BP378">
        <v>3449277328</v>
      </c>
      <c r="BQ378">
        <v>407843</v>
      </c>
      <c r="BR378">
        <v>5027</v>
      </c>
      <c r="BX378" t="s">
        <v>18560</v>
      </c>
      <c r="CA378" t="s">
        <v>18561</v>
      </c>
      <c r="CB378" t="s">
        <v>18562</v>
      </c>
      <c r="CD378">
        <v>1</v>
      </c>
      <c r="CF378" t="s">
        <v>118</v>
      </c>
      <c r="CG378">
        <v>0</v>
      </c>
      <c r="CH378" t="s">
        <v>119</v>
      </c>
      <c r="CI378" t="s">
        <v>119</v>
      </c>
      <c r="CJ378" t="s">
        <v>120</v>
      </c>
      <c r="CL378" s="34" t="s">
        <v>19455</v>
      </c>
      <c r="CM378" t="s">
        <v>121</v>
      </c>
      <c r="CN378" s="34" t="s">
        <v>19455</v>
      </c>
      <c r="CP378" t="s">
        <v>1258</v>
      </c>
      <c r="CR378">
        <f t="shared" si="33"/>
        <v>27</v>
      </c>
    </row>
    <row r="379" spans="1:96" customFormat="1" hidden="1">
      <c r="A379" t="s">
        <v>111</v>
      </c>
      <c r="B379" t="s">
        <v>18549</v>
      </c>
      <c r="C379">
        <v>514821</v>
      </c>
      <c r="D379" s="1">
        <v>45592</v>
      </c>
      <c r="E379" t="s">
        <v>20432</v>
      </c>
      <c r="F379" t="s">
        <v>1265</v>
      </c>
      <c r="G379" t="s">
        <v>18550</v>
      </c>
      <c r="H379">
        <v>17603977843</v>
      </c>
      <c r="I379" t="s">
        <v>18551</v>
      </c>
      <c r="J379">
        <v>5554996780192</v>
      </c>
      <c r="K379" t="s">
        <v>6</v>
      </c>
      <c r="L379" t="s">
        <v>18552</v>
      </c>
      <c r="M379">
        <v>5190160068996</v>
      </c>
      <c r="N379" t="s">
        <v>112</v>
      </c>
      <c r="O379" t="s">
        <v>18553</v>
      </c>
      <c r="P379" t="s">
        <v>18554</v>
      </c>
      <c r="Q379">
        <v>611</v>
      </c>
      <c r="R379" t="s">
        <v>18555</v>
      </c>
      <c r="S379" t="s">
        <v>18556</v>
      </c>
      <c r="U379" t="s">
        <v>18557</v>
      </c>
      <c r="V379" t="s">
        <v>122</v>
      </c>
      <c r="W379" t="s">
        <v>772</v>
      </c>
      <c r="X379" t="s">
        <v>15449</v>
      </c>
      <c r="Y379" t="s">
        <v>1596</v>
      </c>
      <c r="Z379" t="s">
        <v>1258</v>
      </c>
      <c r="AA379" t="s">
        <v>19453</v>
      </c>
      <c r="AB379" t="s">
        <v>844</v>
      </c>
      <c r="AC379" t="s">
        <v>791</v>
      </c>
      <c r="AD379" t="s">
        <v>883</v>
      </c>
      <c r="AE379" t="s">
        <v>15833</v>
      </c>
      <c r="AF379" t="s">
        <v>786</v>
      </c>
      <c r="AG379">
        <v>5</v>
      </c>
      <c r="AH379">
        <v>100.44</v>
      </c>
      <c r="AI379">
        <v>2</v>
      </c>
      <c r="AJ379">
        <v>1110</v>
      </c>
      <c r="AK379" t="s">
        <v>788</v>
      </c>
      <c r="AL379">
        <v>1112</v>
      </c>
      <c r="AM379" t="s">
        <v>1252</v>
      </c>
      <c r="AN379">
        <v>21.9</v>
      </c>
      <c r="AO379" s="72">
        <v>6.89</v>
      </c>
      <c r="AP379" t="s">
        <v>15881</v>
      </c>
      <c r="AQ379" t="s">
        <v>1254</v>
      </c>
      <c r="AV379" t="s">
        <v>3440</v>
      </c>
      <c r="AW379">
        <v>0</v>
      </c>
      <c r="AX379" t="s">
        <v>18558</v>
      </c>
      <c r="AY379" t="s">
        <v>18559</v>
      </c>
      <c r="AZ379" t="s">
        <v>15137</v>
      </c>
      <c r="BC379" s="34" t="s">
        <v>19454</v>
      </c>
      <c r="BD379" t="s">
        <v>114</v>
      </c>
      <c r="BF379" t="s">
        <v>115</v>
      </c>
      <c r="BG379" t="s">
        <v>116</v>
      </c>
      <c r="BM379" t="s">
        <v>117</v>
      </c>
      <c r="BN379">
        <v>727578</v>
      </c>
      <c r="BO379">
        <v>3449277328</v>
      </c>
      <c r="BP379">
        <v>3449277328</v>
      </c>
      <c r="BQ379">
        <v>407843</v>
      </c>
      <c r="BR379">
        <v>5027</v>
      </c>
      <c r="BX379" t="s">
        <v>18560</v>
      </c>
      <c r="CA379" t="s">
        <v>18561</v>
      </c>
      <c r="CB379" t="s">
        <v>18562</v>
      </c>
      <c r="CD379">
        <v>1</v>
      </c>
      <c r="CF379" t="s">
        <v>118</v>
      </c>
      <c r="CG379">
        <v>0</v>
      </c>
      <c r="CH379" t="s">
        <v>119</v>
      </c>
      <c r="CI379" t="s">
        <v>119</v>
      </c>
      <c r="CJ379" t="s">
        <v>120</v>
      </c>
      <c r="CL379" s="34" t="s">
        <v>19455</v>
      </c>
      <c r="CM379" t="s">
        <v>121</v>
      </c>
      <c r="CN379" s="34" t="s">
        <v>19455</v>
      </c>
      <c r="CP379" t="s">
        <v>1258</v>
      </c>
      <c r="CR379">
        <f t="shared" si="33"/>
        <v>27</v>
      </c>
    </row>
    <row r="380" spans="1:96" customFormat="1" hidden="1">
      <c r="A380" t="s">
        <v>111</v>
      </c>
      <c r="B380" t="s">
        <v>18549</v>
      </c>
      <c r="C380">
        <v>514821</v>
      </c>
      <c r="D380" s="1">
        <v>45592</v>
      </c>
      <c r="E380" t="s">
        <v>20432</v>
      </c>
      <c r="F380" t="s">
        <v>1265</v>
      </c>
      <c r="G380" t="s">
        <v>18550</v>
      </c>
      <c r="H380">
        <v>17603977843</v>
      </c>
      <c r="I380" t="s">
        <v>18551</v>
      </c>
      <c r="J380">
        <v>5554996780192</v>
      </c>
      <c r="K380" t="s">
        <v>6</v>
      </c>
      <c r="L380" t="s">
        <v>18552</v>
      </c>
      <c r="M380">
        <v>5190160068996</v>
      </c>
      <c r="N380" t="s">
        <v>112</v>
      </c>
      <c r="O380" t="s">
        <v>18553</v>
      </c>
      <c r="P380" t="s">
        <v>18554</v>
      </c>
      <c r="Q380">
        <v>611</v>
      </c>
      <c r="R380" t="s">
        <v>18555</v>
      </c>
      <c r="S380" t="s">
        <v>18556</v>
      </c>
      <c r="U380" t="s">
        <v>18557</v>
      </c>
      <c r="V380" t="s">
        <v>122</v>
      </c>
      <c r="W380" t="s">
        <v>772</v>
      </c>
      <c r="X380" t="s">
        <v>15449</v>
      </c>
      <c r="Y380" t="s">
        <v>1596</v>
      </c>
      <c r="Z380" t="s">
        <v>1258</v>
      </c>
      <c r="AA380" t="s">
        <v>19453</v>
      </c>
      <c r="AB380" t="s">
        <v>844</v>
      </c>
      <c r="AC380" t="s">
        <v>791</v>
      </c>
      <c r="AD380" t="s">
        <v>883</v>
      </c>
      <c r="AE380" t="s">
        <v>15833</v>
      </c>
      <c r="AF380" t="s">
        <v>786</v>
      </c>
      <c r="AG380">
        <v>5</v>
      </c>
      <c r="AH380">
        <v>100.44</v>
      </c>
      <c r="AI380">
        <v>3</v>
      </c>
      <c r="AJ380">
        <v>2201</v>
      </c>
      <c r="AK380" t="s">
        <v>1471</v>
      </c>
      <c r="AL380">
        <v>2201</v>
      </c>
      <c r="AM380" t="s">
        <v>1472</v>
      </c>
      <c r="AN380">
        <v>49.9</v>
      </c>
      <c r="AO380" s="72">
        <v>15.71</v>
      </c>
      <c r="AP380" t="s">
        <v>18563</v>
      </c>
      <c r="AQ380" t="s">
        <v>1473</v>
      </c>
      <c r="AV380" t="s">
        <v>18329</v>
      </c>
      <c r="AW380">
        <v>0</v>
      </c>
      <c r="AX380" t="s">
        <v>18558</v>
      </c>
      <c r="AY380" t="s">
        <v>18559</v>
      </c>
      <c r="AZ380" t="s">
        <v>15137</v>
      </c>
      <c r="BC380" s="34" t="s">
        <v>19454</v>
      </c>
      <c r="BD380" t="s">
        <v>114</v>
      </c>
      <c r="BF380" t="s">
        <v>115</v>
      </c>
      <c r="BG380" t="s">
        <v>116</v>
      </c>
      <c r="BM380" t="s">
        <v>117</v>
      </c>
      <c r="BN380">
        <v>727578</v>
      </c>
      <c r="BO380">
        <v>3449277328</v>
      </c>
      <c r="BP380">
        <v>3449277328</v>
      </c>
      <c r="BQ380">
        <v>407843</v>
      </c>
      <c r="BR380">
        <v>5027</v>
      </c>
      <c r="BX380" t="s">
        <v>18560</v>
      </c>
      <c r="CA380" t="s">
        <v>18561</v>
      </c>
      <c r="CB380" t="s">
        <v>18562</v>
      </c>
      <c r="CD380">
        <v>1</v>
      </c>
      <c r="CF380" t="s">
        <v>118</v>
      </c>
      <c r="CG380">
        <v>0</v>
      </c>
      <c r="CH380" t="s">
        <v>119</v>
      </c>
      <c r="CI380" t="s">
        <v>119</v>
      </c>
      <c r="CJ380" t="s">
        <v>120</v>
      </c>
      <c r="CL380" s="34" t="s">
        <v>19455</v>
      </c>
      <c r="CM380" t="s">
        <v>121</v>
      </c>
      <c r="CN380" s="34" t="s">
        <v>19455</v>
      </c>
      <c r="CP380" t="s">
        <v>1258</v>
      </c>
      <c r="CR380">
        <f t="shared" si="33"/>
        <v>27</v>
      </c>
    </row>
    <row r="381" spans="1:96" customFormat="1" hidden="1">
      <c r="A381" t="s">
        <v>111</v>
      </c>
      <c r="B381" t="s">
        <v>18549</v>
      </c>
      <c r="C381">
        <v>514821</v>
      </c>
      <c r="D381" s="1">
        <v>45592</v>
      </c>
      <c r="E381" t="s">
        <v>20432</v>
      </c>
      <c r="F381" t="s">
        <v>1265</v>
      </c>
      <c r="G381" t="s">
        <v>18550</v>
      </c>
      <c r="H381">
        <v>17603977843</v>
      </c>
      <c r="I381" t="s">
        <v>18551</v>
      </c>
      <c r="J381">
        <v>5554996780192</v>
      </c>
      <c r="K381" t="s">
        <v>6</v>
      </c>
      <c r="L381" t="s">
        <v>18552</v>
      </c>
      <c r="M381">
        <v>5190160068996</v>
      </c>
      <c r="N381" t="s">
        <v>112</v>
      </c>
      <c r="O381" t="s">
        <v>18553</v>
      </c>
      <c r="P381" t="s">
        <v>18554</v>
      </c>
      <c r="Q381">
        <v>611</v>
      </c>
      <c r="R381" t="s">
        <v>18555</v>
      </c>
      <c r="S381" t="s">
        <v>18556</v>
      </c>
      <c r="U381" t="s">
        <v>18557</v>
      </c>
      <c r="V381" t="s">
        <v>122</v>
      </c>
      <c r="W381" t="s">
        <v>772</v>
      </c>
      <c r="X381" t="s">
        <v>15449</v>
      </c>
      <c r="Y381" t="s">
        <v>1596</v>
      </c>
      <c r="Z381" t="s">
        <v>1258</v>
      </c>
      <c r="AA381" t="s">
        <v>19453</v>
      </c>
      <c r="AB381" t="s">
        <v>844</v>
      </c>
      <c r="AC381" t="s">
        <v>791</v>
      </c>
      <c r="AD381" t="s">
        <v>883</v>
      </c>
      <c r="AE381" t="s">
        <v>15833</v>
      </c>
      <c r="AF381" t="s">
        <v>786</v>
      </c>
      <c r="AG381">
        <v>5</v>
      </c>
      <c r="AH381">
        <v>100.44</v>
      </c>
      <c r="AI381">
        <v>2</v>
      </c>
      <c r="AJ381">
        <v>1006</v>
      </c>
      <c r="AK381" t="s">
        <v>788</v>
      </c>
      <c r="AL381">
        <v>1111</v>
      </c>
      <c r="AM381" t="s">
        <v>789</v>
      </c>
      <c r="AN381">
        <v>21.9</v>
      </c>
      <c r="AO381" s="72">
        <v>6.89</v>
      </c>
      <c r="AP381" t="s">
        <v>15881</v>
      </c>
      <c r="AQ381" t="s">
        <v>790</v>
      </c>
      <c r="AV381" t="s">
        <v>3440</v>
      </c>
      <c r="AW381">
        <v>0</v>
      </c>
      <c r="AX381" t="s">
        <v>18558</v>
      </c>
      <c r="AY381" t="s">
        <v>18559</v>
      </c>
      <c r="AZ381" t="s">
        <v>15137</v>
      </c>
      <c r="BC381" s="34" t="s">
        <v>19454</v>
      </c>
      <c r="BD381" t="s">
        <v>114</v>
      </c>
      <c r="BF381" t="s">
        <v>115</v>
      </c>
      <c r="BG381" t="s">
        <v>116</v>
      </c>
      <c r="BM381" t="s">
        <v>117</v>
      </c>
      <c r="BN381">
        <v>727578</v>
      </c>
      <c r="BO381">
        <v>3449277328</v>
      </c>
      <c r="BP381">
        <v>3449277328</v>
      </c>
      <c r="BQ381">
        <v>407843</v>
      </c>
      <c r="BR381">
        <v>5027</v>
      </c>
      <c r="BX381" t="s">
        <v>18560</v>
      </c>
      <c r="CA381" t="s">
        <v>18561</v>
      </c>
      <c r="CB381" t="s">
        <v>18562</v>
      </c>
      <c r="CD381">
        <v>1</v>
      </c>
      <c r="CF381" t="s">
        <v>118</v>
      </c>
      <c r="CG381">
        <v>0</v>
      </c>
      <c r="CH381" t="s">
        <v>119</v>
      </c>
      <c r="CI381" t="s">
        <v>119</v>
      </c>
      <c r="CJ381" t="s">
        <v>120</v>
      </c>
      <c r="CL381" s="34" t="s">
        <v>19455</v>
      </c>
      <c r="CM381" t="s">
        <v>121</v>
      </c>
      <c r="CN381" s="34" t="s">
        <v>19455</v>
      </c>
      <c r="CP381" t="s">
        <v>1258</v>
      </c>
      <c r="CR381">
        <f t="shared" si="33"/>
        <v>27</v>
      </c>
    </row>
    <row r="382" spans="1:96" customFormat="1" hidden="1">
      <c r="A382" t="s">
        <v>111</v>
      </c>
      <c r="B382" t="s">
        <v>18549</v>
      </c>
      <c r="C382">
        <v>514821</v>
      </c>
      <c r="D382" s="1">
        <v>45592</v>
      </c>
      <c r="E382" t="s">
        <v>20432</v>
      </c>
      <c r="F382" t="s">
        <v>1265</v>
      </c>
      <c r="G382" t="s">
        <v>18550</v>
      </c>
      <c r="H382">
        <v>17603977843</v>
      </c>
      <c r="I382" t="s">
        <v>18551</v>
      </c>
      <c r="J382">
        <v>5554996780192</v>
      </c>
      <c r="K382" t="s">
        <v>6</v>
      </c>
      <c r="L382" t="s">
        <v>18552</v>
      </c>
      <c r="M382">
        <v>5190160068996</v>
      </c>
      <c r="N382" t="s">
        <v>112</v>
      </c>
      <c r="O382" t="s">
        <v>18553</v>
      </c>
      <c r="P382" t="s">
        <v>18554</v>
      </c>
      <c r="Q382">
        <v>611</v>
      </c>
      <c r="R382" t="s">
        <v>18555</v>
      </c>
      <c r="S382" t="s">
        <v>18556</v>
      </c>
      <c r="U382" t="s">
        <v>18557</v>
      </c>
      <c r="V382" t="s">
        <v>122</v>
      </c>
      <c r="W382" t="s">
        <v>772</v>
      </c>
      <c r="X382" t="s">
        <v>15449</v>
      </c>
      <c r="Y382" t="s">
        <v>1596</v>
      </c>
      <c r="Z382" t="s">
        <v>1258</v>
      </c>
      <c r="AA382" t="s">
        <v>19453</v>
      </c>
      <c r="AB382" t="s">
        <v>844</v>
      </c>
      <c r="AC382" t="s">
        <v>791</v>
      </c>
      <c r="AD382" t="s">
        <v>883</v>
      </c>
      <c r="AE382" t="s">
        <v>15833</v>
      </c>
      <c r="AF382" t="s">
        <v>786</v>
      </c>
      <c r="AG382">
        <v>5</v>
      </c>
      <c r="AH382">
        <v>100.44</v>
      </c>
      <c r="AI382">
        <v>1</v>
      </c>
      <c r="AJ382">
        <v>2103</v>
      </c>
      <c r="AK382" t="s">
        <v>2344</v>
      </c>
      <c r="AL382">
        <v>2103</v>
      </c>
      <c r="AM382" t="s">
        <v>2345</v>
      </c>
      <c r="AN382">
        <v>59.9</v>
      </c>
      <c r="AO382" s="72">
        <v>18.86</v>
      </c>
      <c r="AP382" t="s">
        <v>15190</v>
      </c>
      <c r="AQ382" t="s">
        <v>2346</v>
      </c>
      <c r="AV382" t="s">
        <v>18564</v>
      </c>
      <c r="AW382">
        <v>0</v>
      </c>
      <c r="AX382" t="s">
        <v>18558</v>
      </c>
      <c r="AY382" t="s">
        <v>18559</v>
      </c>
      <c r="AZ382" t="s">
        <v>15137</v>
      </c>
      <c r="BC382" s="34" t="s">
        <v>19454</v>
      </c>
      <c r="BD382" t="s">
        <v>114</v>
      </c>
      <c r="BF382" t="s">
        <v>115</v>
      </c>
      <c r="BG382" t="s">
        <v>116</v>
      </c>
      <c r="BM382" t="s">
        <v>117</v>
      </c>
      <c r="BN382">
        <v>727578</v>
      </c>
      <c r="BO382">
        <v>3449277328</v>
      </c>
      <c r="BP382">
        <v>3449277328</v>
      </c>
      <c r="BQ382">
        <v>407843</v>
      </c>
      <c r="BR382">
        <v>5027</v>
      </c>
      <c r="BX382" t="s">
        <v>18560</v>
      </c>
      <c r="CA382" t="s">
        <v>18561</v>
      </c>
      <c r="CB382" t="s">
        <v>18562</v>
      </c>
      <c r="CD382">
        <v>1</v>
      </c>
      <c r="CF382" t="s">
        <v>118</v>
      </c>
      <c r="CG382">
        <v>0</v>
      </c>
      <c r="CH382" t="s">
        <v>119</v>
      </c>
      <c r="CI382" t="s">
        <v>119</v>
      </c>
      <c r="CJ382" t="s">
        <v>120</v>
      </c>
      <c r="CL382" s="34" t="s">
        <v>19455</v>
      </c>
      <c r="CM382" t="s">
        <v>121</v>
      </c>
      <c r="CN382" s="34" t="s">
        <v>19455</v>
      </c>
      <c r="CP382" t="s">
        <v>1258</v>
      </c>
      <c r="CR382">
        <f t="shared" si="33"/>
        <v>27</v>
      </c>
    </row>
    <row r="383" spans="1:96" customFormat="1" hidden="1">
      <c r="A383" t="s">
        <v>111</v>
      </c>
      <c r="B383" t="s">
        <v>18565</v>
      </c>
      <c r="C383">
        <v>514819</v>
      </c>
      <c r="D383" s="1">
        <v>45592</v>
      </c>
      <c r="E383" t="s">
        <v>20433</v>
      </c>
      <c r="F383" t="s">
        <v>18566</v>
      </c>
      <c r="G383" t="s">
        <v>4341</v>
      </c>
      <c r="H383">
        <v>27740796832</v>
      </c>
      <c r="I383" t="s">
        <v>18567</v>
      </c>
      <c r="J383">
        <v>5511974952180</v>
      </c>
      <c r="K383" t="s">
        <v>2</v>
      </c>
      <c r="L383" t="s">
        <v>127</v>
      </c>
      <c r="M383">
        <v>5160821246904</v>
      </c>
      <c r="N383" t="s">
        <v>112</v>
      </c>
      <c r="O383" t="s">
        <v>18568</v>
      </c>
      <c r="P383" t="s">
        <v>18569</v>
      </c>
      <c r="Q383">
        <v>109</v>
      </c>
      <c r="R383" t="s">
        <v>18570</v>
      </c>
      <c r="S383" t="s">
        <v>18571</v>
      </c>
      <c r="U383" t="s">
        <v>18572</v>
      </c>
      <c r="V383" t="s">
        <v>122</v>
      </c>
      <c r="W383" t="s">
        <v>123</v>
      </c>
      <c r="X383" t="s">
        <v>15383</v>
      </c>
      <c r="Y383" t="s">
        <v>129</v>
      </c>
      <c r="Z383" t="s">
        <v>1258</v>
      </c>
      <c r="AA383" t="s">
        <v>19879</v>
      </c>
      <c r="AB383" t="s">
        <v>773</v>
      </c>
      <c r="AC383" t="s">
        <v>774</v>
      </c>
      <c r="AF383" t="s">
        <v>125</v>
      </c>
      <c r="AG383">
        <v>5</v>
      </c>
      <c r="AH383">
        <v>304.25</v>
      </c>
      <c r="AI383">
        <v>1</v>
      </c>
      <c r="AJ383">
        <v>2201</v>
      </c>
      <c r="AK383" t="s">
        <v>1471</v>
      </c>
      <c r="AL383">
        <v>2201</v>
      </c>
      <c r="AM383" t="s">
        <v>1472</v>
      </c>
      <c r="AN383">
        <v>49.9</v>
      </c>
      <c r="AO383" s="72">
        <v>17.46</v>
      </c>
      <c r="AP383" t="s">
        <v>15683</v>
      </c>
      <c r="AQ383" t="s">
        <v>1473</v>
      </c>
      <c r="AV383" t="s">
        <v>17702</v>
      </c>
      <c r="AW383">
        <v>0</v>
      </c>
      <c r="AX383" t="s">
        <v>18573</v>
      </c>
      <c r="AY383" t="s">
        <v>18574</v>
      </c>
      <c r="AZ383" t="s">
        <v>15119</v>
      </c>
      <c r="BC383" s="34" t="s">
        <v>19880</v>
      </c>
      <c r="BD383" t="s">
        <v>114</v>
      </c>
      <c r="BF383" t="s">
        <v>115</v>
      </c>
      <c r="BG383" t="s">
        <v>116</v>
      </c>
      <c r="BM383" t="s">
        <v>117</v>
      </c>
      <c r="BN383" s="34" t="s">
        <v>18575</v>
      </c>
      <c r="BO383">
        <v>3449174489</v>
      </c>
      <c r="BP383">
        <v>3449174489</v>
      </c>
      <c r="BQ383">
        <v>548083</v>
      </c>
      <c r="BR383">
        <v>9396</v>
      </c>
      <c r="BX383" t="s">
        <v>18576</v>
      </c>
      <c r="CA383" t="s">
        <v>18577</v>
      </c>
      <c r="CB383" t="s">
        <v>18578</v>
      </c>
      <c r="CD383">
        <v>1</v>
      </c>
      <c r="CF383" t="s">
        <v>118</v>
      </c>
      <c r="CG383">
        <v>0</v>
      </c>
      <c r="CH383" t="s">
        <v>119</v>
      </c>
      <c r="CI383" t="s">
        <v>119</v>
      </c>
      <c r="CJ383" t="s">
        <v>120</v>
      </c>
      <c r="CL383" s="34" t="s">
        <v>19881</v>
      </c>
      <c r="CM383" t="s">
        <v>121</v>
      </c>
      <c r="CN383" s="34" t="s">
        <v>19881</v>
      </c>
      <c r="CP383" t="s">
        <v>1258</v>
      </c>
      <c r="CR383">
        <f t="shared" si="33"/>
        <v>27</v>
      </c>
    </row>
    <row r="384" spans="1:96" customFormat="1" hidden="1">
      <c r="A384" t="s">
        <v>111</v>
      </c>
      <c r="B384" t="s">
        <v>18565</v>
      </c>
      <c r="C384">
        <v>514819</v>
      </c>
      <c r="D384" s="1">
        <v>45592</v>
      </c>
      <c r="E384" t="s">
        <v>20433</v>
      </c>
      <c r="F384" t="s">
        <v>18566</v>
      </c>
      <c r="G384" t="s">
        <v>4341</v>
      </c>
      <c r="H384">
        <v>27740796832</v>
      </c>
      <c r="I384" t="s">
        <v>18567</v>
      </c>
      <c r="J384">
        <v>5511974952180</v>
      </c>
      <c r="K384" t="s">
        <v>2</v>
      </c>
      <c r="L384" t="s">
        <v>127</v>
      </c>
      <c r="M384">
        <v>5160821246904</v>
      </c>
      <c r="N384" t="s">
        <v>112</v>
      </c>
      <c r="O384" t="s">
        <v>18568</v>
      </c>
      <c r="P384" t="s">
        <v>18569</v>
      </c>
      <c r="Q384">
        <v>109</v>
      </c>
      <c r="R384" t="s">
        <v>18570</v>
      </c>
      <c r="S384" t="s">
        <v>18571</v>
      </c>
      <c r="U384" t="s">
        <v>18572</v>
      </c>
      <c r="V384" t="s">
        <v>122</v>
      </c>
      <c r="W384" t="s">
        <v>123</v>
      </c>
      <c r="X384" t="s">
        <v>15383</v>
      </c>
      <c r="Y384" t="s">
        <v>129</v>
      </c>
      <c r="Z384" t="s">
        <v>1258</v>
      </c>
      <c r="AA384" t="s">
        <v>19879</v>
      </c>
      <c r="AB384" t="s">
        <v>773</v>
      </c>
      <c r="AC384" t="s">
        <v>774</v>
      </c>
      <c r="AF384" t="s">
        <v>125</v>
      </c>
      <c r="AG384">
        <v>5</v>
      </c>
      <c r="AH384">
        <v>304.25</v>
      </c>
      <c r="AI384">
        <v>1</v>
      </c>
      <c r="AJ384">
        <v>142807</v>
      </c>
      <c r="AK384" t="s">
        <v>781</v>
      </c>
      <c r="AL384">
        <v>1113</v>
      </c>
      <c r="AM384" t="s">
        <v>800</v>
      </c>
      <c r="AN384">
        <v>6.99</v>
      </c>
      <c r="AO384" s="72">
        <v>6.99</v>
      </c>
      <c r="AP384" t="s">
        <v>801</v>
      </c>
      <c r="AQ384" t="s">
        <v>802</v>
      </c>
      <c r="AV384" t="s">
        <v>17702</v>
      </c>
      <c r="AW384">
        <v>0</v>
      </c>
      <c r="AX384" t="s">
        <v>18573</v>
      </c>
      <c r="AY384" t="s">
        <v>18574</v>
      </c>
      <c r="AZ384" t="s">
        <v>15119</v>
      </c>
      <c r="BC384" s="34" t="s">
        <v>19880</v>
      </c>
      <c r="BD384" t="s">
        <v>114</v>
      </c>
      <c r="BF384" t="s">
        <v>115</v>
      </c>
      <c r="BG384" t="s">
        <v>116</v>
      </c>
      <c r="BM384" t="s">
        <v>117</v>
      </c>
      <c r="BN384" s="34" t="s">
        <v>18575</v>
      </c>
      <c r="BO384">
        <v>3449174489</v>
      </c>
      <c r="BP384">
        <v>3449174489</v>
      </c>
      <c r="BQ384">
        <v>548083</v>
      </c>
      <c r="BR384">
        <v>9396</v>
      </c>
      <c r="BX384" t="s">
        <v>18576</v>
      </c>
      <c r="CA384" t="s">
        <v>18577</v>
      </c>
      <c r="CB384" t="s">
        <v>18578</v>
      </c>
      <c r="CD384">
        <v>1</v>
      </c>
      <c r="CF384" t="s">
        <v>118</v>
      </c>
      <c r="CG384">
        <v>0</v>
      </c>
      <c r="CH384" t="s">
        <v>119</v>
      </c>
      <c r="CI384" t="s">
        <v>119</v>
      </c>
      <c r="CJ384" t="s">
        <v>120</v>
      </c>
      <c r="CL384" s="34" t="s">
        <v>19881</v>
      </c>
      <c r="CM384" t="s">
        <v>121</v>
      </c>
      <c r="CN384" s="34" t="s">
        <v>19881</v>
      </c>
      <c r="CP384" t="s">
        <v>1258</v>
      </c>
      <c r="CR384">
        <f t="shared" si="33"/>
        <v>27</v>
      </c>
    </row>
    <row r="385" spans="1:96" customFormat="1" hidden="1">
      <c r="A385" t="s">
        <v>111</v>
      </c>
      <c r="B385" t="s">
        <v>18565</v>
      </c>
      <c r="C385">
        <v>514819</v>
      </c>
      <c r="D385" s="1">
        <v>45592</v>
      </c>
      <c r="E385" t="s">
        <v>20433</v>
      </c>
      <c r="F385" t="s">
        <v>18566</v>
      </c>
      <c r="G385" t="s">
        <v>4341</v>
      </c>
      <c r="H385">
        <v>27740796832</v>
      </c>
      <c r="I385" t="s">
        <v>18567</v>
      </c>
      <c r="J385">
        <v>5511974952180</v>
      </c>
      <c r="K385" t="s">
        <v>2</v>
      </c>
      <c r="L385" t="s">
        <v>127</v>
      </c>
      <c r="M385">
        <v>5160821246904</v>
      </c>
      <c r="N385" t="s">
        <v>112</v>
      </c>
      <c r="O385" t="s">
        <v>18568</v>
      </c>
      <c r="P385" t="s">
        <v>18569</v>
      </c>
      <c r="Q385">
        <v>109</v>
      </c>
      <c r="R385" t="s">
        <v>18570</v>
      </c>
      <c r="S385" t="s">
        <v>18571</v>
      </c>
      <c r="U385" t="s">
        <v>18572</v>
      </c>
      <c r="V385" t="s">
        <v>122</v>
      </c>
      <c r="W385" t="s">
        <v>123</v>
      </c>
      <c r="X385" t="s">
        <v>15383</v>
      </c>
      <c r="Y385" t="s">
        <v>129</v>
      </c>
      <c r="Z385" t="s">
        <v>1258</v>
      </c>
      <c r="AA385" t="s">
        <v>19879</v>
      </c>
      <c r="AB385" t="s">
        <v>773</v>
      </c>
      <c r="AC385" t="s">
        <v>774</v>
      </c>
      <c r="AF385" t="s">
        <v>125</v>
      </c>
      <c r="AG385">
        <v>5</v>
      </c>
      <c r="AH385">
        <v>304.25</v>
      </c>
      <c r="AI385">
        <v>1</v>
      </c>
      <c r="AJ385">
        <v>142818</v>
      </c>
      <c r="AK385" t="s">
        <v>808</v>
      </c>
      <c r="AL385">
        <v>3114</v>
      </c>
      <c r="AM385" t="s">
        <v>1920</v>
      </c>
      <c r="AN385">
        <v>149.9</v>
      </c>
      <c r="AO385" s="72">
        <v>149.9</v>
      </c>
      <c r="AP385" t="s">
        <v>1921</v>
      </c>
      <c r="AQ385" t="s">
        <v>1923</v>
      </c>
      <c r="AV385" t="s">
        <v>934</v>
      </c>
      <c r="AW385">
        <v>0</v>
      </c>
      <c r="AX385" t="s">
        <v>18573</v>
      </c>
      <c r="AY385" t="s">
        <v>18574</v>
      </c>
      <c r="AZ385" t="s">
        <v>15119</v>
      </c>
      <c r="BC385" s="34" t="s">
        <v>19880</v>
      </c>
      <c r="BD385" t="s">
        <v>114</v>
      </c>
      <c r="BF385" t="s">
        <v>115</v>
      </c>
      <c r="BG385" t="s">
        <v>116</v>
      </c>
      <c r="BM385" t="s">
        <v>117</v>
      </c>
      <c r="BN385" s="34" t="s">
        <v>18575</v>
      </c>
      <c r="BO385">
        <v>3449174489</v>
      </c>
      <c r="BP385">
        <v>3449174489</v>
      </c>
      <c r="BQ385">
        <v>548083</v>
      </c>
      <c r="BR385">
        <v>9396</v>
      </c>
      <c r="BX385" t="s">
        <v>18576</v>
      </c>
      <c r="CA385" t="s">
        <v>18577</v>
      </c>
      <c r="CB385" t="s">
        <v>18578</v>
      </c>
      <c r="CD385">
        <v>1</v>
      </c>
      <c r="CF385" t="s">
        <v>118</v>
      </c>
      <c r="CG385">
        <v>0</v>
      </c>
      <c r="CH385" t="s">
        <v>119</v>
      </c>
      <c r="CI385" t="s">
        <v>119</v>
      </c>
      <c r="CJ385" t="s">
        <v>120</v>
      </c>
      <c r="CL385" s="34" t="s">
        <v>19881</v>
      </c>
      <c r="CM385" t="s">
        <v>121</v>
      </c>
      <c r="CN385" s="34" t="s">
        <v>19881</v>
      </c>
      <c r="CP385" t="s">
        <v>1258</v>
      </c>
      <c r="CR385">
        <f t="shared" si="33"/>
        <v>27</v>
      </c>
    </row>
    <row r="386" spans="1:96" customFormat="1" hidden="1">
      <c r="A386" t="s">
        <v>111</v>
      </c>
      <c r="B386" t="s">
        <v>18565</v>
      </c>
      <c r="C386">
        <v>514819</v>
      </c>
      <c r="D386" s="1">
        <v>45592</v>
      </c>
      <c r="E386" t="s">
        <v>20433</v>
      </c>
      <c r="F386" t="s">
        <v>18566</v>
      </c>
      <c r="G386" t="s">
        <v>4341</v>
      </c>
      <c r="H386">
        <v>27740796832</v>
      </c>
      <c r="I386" t="s">
        <v>18567</v>
      </c>
      <c r="J386">
        <v>5511974952180</v>
      </c>
      <c r="K386" t="s">
        <v>2</v>
      </c>
      <c r="L386" t="s">
        <v>127</v>
      </c>
      <c r="M386">
        <v>5160821246904</v>
      </c>
      <c r="N386" t="s">
        <v>112</v>
      </c>
      <c r="O386" t="s">
        <v>18568</v>
      </c>
      <c r="P386" t="s">
        <v>18569</v>
      </c>
      <c r="Q386">
        <v>109</v>
      </c>
      <c r="R386" t="s">
        <v>18570</v>
      </c>
      <c r="S386" t="s">
        <v>18571</v>
      </c>
      <c r="U386" t="s">
        <v>18572</v>
      </c>
      <c r="V386" t="s">
        <v>122</v>
      </c>
      <c r="W386" t="s">
        <v>123</v>
      </c>
      <c r="X386" t="s">
        <v>15383</v>
      </c>
      <c r="Y386" t="s">
        <v>129</v>
      </c>
      <c r="Z386" t="s">
        <v>1258</v>
      </c>
      <c r="AA386" t="s">
        <v>19879</v>
      </c>
      <c r="AB386" t="s">
        <v>773</v>
      </c>
      <c r="AC386" t="s">
        <v>774</v>
      </c>
      <c r="AF386" t="s">
        <v>125</v>
      </c>
      <c r="AG386">
        <v>5</v>
      </c>
      <c r="AH386">
        <v>304.25</v>
      </c>
      <c r="AI386">
        <v>1</v>
      </c>
      <c r="AJ386">
        <v>142819</v>
      </c>
      <c r="AK386" t="s">
        <v>808</v>
      </c>
      <c r="AL386">
        <v>3115</v>
      </c>
      <c r="AM386" t="s">
        <v>841</v>
      </c>
      <c r="AN386">
        <v>129.9</v>
      </c>
      <c r="AO386" s="72">
        <v>129.9</v>
      </c>
      <c r="AP386" t="s">
        <v>796</v>
      </c>
      <c r="AQ386" t="s">
        <v>842</v>
      </c>
      <c r="AV386" t="s">
        <v>1924</v>
      </c>
      <c r="AW386">
        <v>0</v>
      </c>
      <c r="AX386" t="s">
        <v>18573</v>
      </c>
      <c r="AY386" t="s">
        <v>18574</v>
      </c>
      <c r="AZ386" t="s">
        <v>15119</v>
      </c>
      <c r="BC386" s="34" t="s">
        <v>19880</v>
      </c>
      <c r="BD386" t="s">
        <v>114</v>
      </c>
      <c r="BF386" t="s">
        <v>115</v>
      </c>
      <c r="BG386" t="s">
        <v>116</v>
      </c>
      <c r="BM386" t="s">
        <v>117</v>
      </c>
      <c r="BN386" s="34" t="s">
        <v>18575</v>
      </c>
      <c r="BO386">
        <v>3449174489</v>
      </c>
      <c r="BP386">
        <v>3449174489</v>
      </c>
      <c r="BQ386">
        <v>548083</v>
      </c>
      <c r="BR386">
        <v>9396</v>
      </c>
      <c r="BX386" t="s">
        <v>18576</v>
      </c>
      <c r="CA386" t="s">
        <v>18577</v>
      </c>
      <c r="CB386" t="s">
        <v>18578</v>
      </c>
      <c r="CD386">
        <v>1</v>
      </c>
      <c r="CF386" t="s">
        <v>118</v>
      </c>
      <c r="CG386">
        <v>0</v>
      </c>
      <c r="CH386" t="s">
        <v>119</v>
      </c>
      <c r="CI386" t="s">
        <v>119</v>
      </c>
      <c r="CJ386" t="s">
        <v>120</v>
      </c>
      <c r="CL386" s="34" t="s">
        <v>19881</v>
      </c>
      <c r="CM386" t="s">
        <v>121</v>
      </c>
      <c r="CN386" s="34" t="s">
        <v>19881</v>
      </c>
      <c r="CP386" t="s">
        <v>1258</v>
      </c>
      <c r="CR386">
        <f t="shared" si="33"/>
        <v>27</v>
      </c>
    </row>
    <row r="387" spans="1:96" customFormat="1" hidden="1">
      <c r="A387" t="s">
        <v>111</v>
      </c>
      <c r="B387" t="s">
        <v>16554</v>
      </c>
      <c r="C387">
        <v>514491</v>
      </c>
      <c r="D387" s="1">
        <v>45585</v>
      </c>
      <c r="E387" t="s">
        <v>20434</v>
      </c>
      <c r="F387" t="s">
        <v>1286</v>
      </c>
      <c r="G387" t="s">
        <v>3363</v>
      </c>
      <c r="H387">
        <v>98327178334</v>
      </c>
      <c r="I387" t="s">
        <v>16555</v>
      </c>
      <c r="J387">
        <v>5599985258657</v>
      </c>
      <c r="K387" t="s">
        <v>128</v>
      </c>
      <c r="L387" t="s">
        <v>16556</v>
      </c>
      <c r="M387">
        <v>5144064910419</v>
      </c>
      <c r="N387" t="s">
        <v>112</v>
      </c>
      <c r="O387" t="s">
        <v>16557</v>
      </c>
      <c r="P387" t="s">
        <v>16558</v>
      </c>
      <c r="Q387">
        <v>159</v>
      </c>
      <c r="R387" t="s">
        <v>16559</v>
      </c>
      <c r="S387" t="s">
        <v>16560</v>
      </c>
      <c r="U387" t="s">
        <v>16561</v>
      </c>
      <c r="V387" t="s">
        <v>779</v>
      </c>
      <c r="W387" t="s">
        <v>780</v>
      </c>
      <c r="X387" t="s">
        <v>16562</v>
      </c>
      <c r="Y387" t="s">
        <v>1513</v>
      </c>
      <c r="Z387" t="s">
        <v>1258</v>
      </c>
      <c r="AA387" t="s">
        <v>18940</v>
      </c>
      <c r="AB387" t="s">
        <v>15113</v>
      </c>
      <c r="AC387" t="s">
        <v>15114</v>
      </c>
      <c r="AF387" t="s">
        <v>786</v>
      </c>
      <c r="AG387">
        <v>1</v>
      </c>
      <c r="AH387">
        <v>123.1</v>
      </c>
      <c r="AI387">
        <v>2</v>
      </c>
      <c r="AJ387">
        <v>1006</v>
      </c>
      <c r="AK387" t="s">
        <v>788</v>
      </c>
      <c r="AL387">
        <v>1111</v>
      </c>
      <c r="AM387" t="s">
        <v>789</v>
      </c>
      <c r="AN387">
        <v>21.9</v>
      </c>
      <c r="AO387" s="72">
        <v>7.66</v>
      </c>
      <c r="AP387" t="s">
        <v>15064</v>
      </c>
      <c r="AQ387" t="s">
        <v>790</v>
      </c>
      <c r="AV387" t="s">
        <v>16564</v>
      </c>
      <c r="AW387">
        <v>0</v>
      </c>
      <c r="AX387" t="s">
        <v>16563</v>
      </c>
      <c r="AY387" t="s">
        <v>15233</v>
      </c>
      <c r="AZ387" t="s">
        <v>15119</v>
      </c>
      <c r="BC387" t="s">
        <v>18941</v>
      </c>
      <c r="BD387" t="s">
        <v>114</v>
      </c>
      <c r="BF387" t="s">
        <v>115</v>
      </c>
      <c r="BG387" t="s">
        <v>116</v>
      </c>
      <c r="BM387" t="s">
        <v>117</v>
      </c>
      <c r="BN387">
        <v>104974</v>
      </c>
      <c r="BO387">
        <v>3416846943</v>
      </c>
      <c r="BP387">
        <v>3416846943</v>
      </c>
      <c r="BQ387">
        <v>422061</v>
      </c>
      <c r="BR387">
        <v>4298</v>
      </c>
      <c r="BX387" t="s">
        <v>16565</v>
      </c>
      <c r="CA387" t="s">
        <v>16566</v>
      </c>
      <c r="CB387" t="s">
        <v>16567</v>
      </c>
      <c r="CD387">
        <v>1</v>
      </c>
      <c r="CF387" t="s">
        <v>118</v>
      </c>
      <c r="CG387">
        <v>0</v>
      </c>
      <c r="CH387" t="s">
        <v>119</v>
      </c>
      <c r="CI387" t="s">
        <v>119</v>
      </c>
      <c r="CJ387" t="s">
        <v>120</v>
      </c>
      <c r="CL387" s="34" t="s">
        <v>18942</v>
      </c>
      <c r="CM387" t="s">
        <v>121</v>
      </c>
      <c r="CN387" s="34" t="s">
        <v>18942</v>
      </c>
      <c r="CP387" t="s">
        <v>1258</v>
      </c>
      <c r="CR387">
        <f t="shared" ref="CR387:CR450" si="41">DAY(D387)</f>
        <v>20</v>
      </c>
    </row>
    <row r="388" spans="1:96" customFormat="1" hidden="1">
      <c r="A388" t="s">
        <v>111</v>
      </c>
      <c r="B388" t="s">
        <v>16554</v>
      </c>
      <c r="C388">
        <v>514491</v>
      </c>
      <c r="D388" s="1">
        <v>45585</v>
      </c>
      <c r="E388" t="s">
        <v>20434</v>
      </c>
      <c r="F388" t="s">
        <v>1286</v>
      </c>
      <c r="G388" t="s">
        <v>3363</v>
      </c>
      <c r="H388">
        <v>98327178334</v>
      </c>
      <c r="I388" t="s">
        <v>16555</v>
      </c>
      <c r="J388">
        <v>5599985258657</v>
      </c>
      <c r="K388" t="s">
        <v>128</v>
      </c>
      <c r="L388" t="s">
        <v>16556</v>
      </c>
      <c r="M388">
        <v>5144064910419</v>
      </c>
      <c r="N388" t="s">
        <v>112</v>
      </c>
      <c r="O388" t="s">
        <v>16557</v>
      </c>
      <c r="P388" t="s">
        <v>16558</v>
      </c>
      <c r="Q388">
        <v>159</v>
      </c>
      <c r="R388" t="s">
        <v>16559</v>
      </c>
      <c r="S388" t="s">
        <v>16560</v>
      </c>
      <c r="U388" t="s">
        <v>16561</v>
      </c>
      <c r="V388" t="s">
        <v>779</v>
      </c>
      <c r="W388" t="s">
        <v>780</v>
      </c>
      <c r="X388" t="s">
        <v>16562</v>
      </c>
      <c r="Y388" t="s">
        <v>1513</v>
      </c>
      <c r="Z388" t="s">
        <v>1258</v>
      </c>
      <c r="AA388" t="s">
        <v>18940</v>
      </c>
      <c r="AB388" t="s">
        <v>15113</v>
      </c>
      <c r="AC388" t="s">
        <v>15114</v>
      </c>
      <c r="AF388" t="s">
        <v>786</v>
      </c>
      <c r="AG388">
        <v>1</v>
      </c>
      <c r="AH388">
        <v>123.1</v>
      </c>
      <c r="AI388">
        <v>2</v>
      </c>
      <c r="AJ388">
        <v>1110</v>
      </c>
      <c r="AK388" t="s">
        <v>788</v>
      </c>
      <c r="AL388">
        <v>1112</v>
      </c>
      <c r="AM388" t="s">
        <v>1252</v>
      </c>
      <c r="AN388">
        <v>21.9</v>
      </c>
      <c r="AO388" s="72">
        <v>7.66</v>
      </c>
      <c r="AP388" t="s">
        <v>15064</v>
      </c>
      <c r="AQ388" t="s">
        <v>1254</v>
      </c>
      <c r="AV388" t="s">
        <v>16564</v>
      </c>
      <c r="AW388">
        <v>0</v>
      </c>
      <c r="AX388" t="s">
        <v>16563</v>
      </c>
      <c r="AY388" t="s">
        <v>15233</v>
      </c>
      <c r="AZ388" t="s">
        <v>15119</v>
      </c>
      <c r="BC388" t="s">
        <v>18941</v>
      </c>
      <c r="BD388" t="s">
        <v>114</v>
      </c>
      <c r="BF388" t="s">
        <v>115</v>
      </c>
      <c r="BG388" t="s">
        <v>116</v>
      </c>
      <c r="BM388" t="s">
        <v>117</v>
      </c>
      <c r="BN388">
        <v>104974</v>
      </c>
      <c r="BO388">
        <v>3416846943</v>
      </c>
      <c r="BP388">
        <v>3416846943</v>
      </c>
      <c r="BQ388">
        <v>422061</v>
      </c>
      <c r="BR388">
        <v>4298</v>
      </c>
      <c r="BX388" t="s">
        <v>16565</v>
      </c>
      <c r="CA388" t="s">
        <v>16566</v>
      </c>
      <c r="CB388" t="s">
        <v>16567</v>
      </c>
      <c r="CD388">
        <v>1</v>
      </c>
      <c r="CF388" t="s">
        <v>118</v>
      </c>
      <c r="CG388">
        <v>0</v>
      </c>
      <c r="CH388" t="s">
        <v>119</v>
      </c>
      <c r="CI388" t="s">
        <v>119</v>
      </c>
      <c r="CJ388" t="s">
        <v>120</v>
      </c>
      <c r="CL388" s="34" t="s">
        <v>18942</v>
      </c>
      <c r="CM388" t="s">
        <v>121</v>
      </c>
      <c r="CN388" s="34" t="s">
        <v>18942</v>
      </c>
      <c r="CP388" t="s">
        <v>1258</v>
      </c>
      <c r="CR388">
        <f t="shared" si="41"/>
        <v>20</v>
      </c>
    </row>
    <row r="389" spans="1:96" customFormat="1" hidden="1">
      <c r="A389" t="s">
        <v>111</v>
      </c>
      <c r="B389" t="s">
        <v>16554</v>
      </c>
      <c r="C389">
        <v>514491</v>
      </c>
      <c r="D389" s="1">
        <v>45585</v>
      </c>
      <c r="E389" t="s">
        <v>20434</v>
      </c>
      <c r="F389" t="s">
        <v>1286</v>
      </c>
      <c r="G389" t="s">
        <v>3363</v>
      </c>
      <c r="H389">
        <v>98327178334</v>
      </c>
      <c r="I389" t="s">
        <v>16555</v>
      </c>
      <c r="J389">
        <v>5599985258657</v>
      </c>
      <c r="K389" t="s">
        <v>128</v>
      </c>
      <c r="L389" t="s">
        <v>16556</v>
      </c>
      <c r="M389">
        <v>5144064910419</v>
      </c>
      <c r="N389" t="s">
        <v>112</v>
      </c>
      <c r="O389" t="s">
        <v>16557</v>
      </c>
      <c r="P389" t="s">
        <v>16558</v>
      </c>
      <c r="Q389">
        <v>159</v>
      </c>
      <c r="R389" t="s">
        <v>16559</v>
      </c>
      <c r="S389" t="s">
        <v>16560</v>
      </c>
      <c r="U389" t="s">
        <v>16561</v>
      </c>
      <c r="V389" t="s">
        <v>779</v>
      </c>
      <c r="W389" t="s">
        <v>780</v>
      </c>
      <c r="X389" t="s">
        <v>16562</v>
      </c>
      <c r="Y389" t="s">
        <v>1513</v>
      </c>
      <c r="Z389" t="s">
        <v>1258</v>
      </c>
      <c r="AA389" t="s">
        <v>18940</v>
      </c>
      <c r="AB389" t="s">
        <v>15113</v>
      </c>
      <c r="AC389" t="s">
        <v>15114</v>
      </c>
      <c r="AF389" t="s">
        <v>786</v>
      </c>
      <c r="AG389">
        <v>1</v>
      </c>
      <c r="AH389">
        <v>123.1</v>
      </c>
      <c r="AI389">
        <v>1</v>
      </c>
      <c r="AJ389">
        <v>1111</v>
      </c>
      <c r="AK389" t="s">
        <v>788</v>
      </c>
      <c r="AL389">
        <v>1110</v>
      </c>
      <c r="AM389" t="s">
        <v>1256</v>
      </c>
      <c r="AN389">
        <v>21.9</v>
      </c>
      <c r="AO389" s="72">
        <v>7.66</v>
      </c>
      <c r="AP389" t="s">
        <v>15063</v>
      </c>
      <c r="AQ389" t="s">
        <v>1257</v>
      </c>
      <c r="AV389" t="s">
        <v>16568</v>
      </c>
      <c r="AW389">
        <v>0</v>
      </c>
      <c r="AX389" t="s">
        <v>16563</v>
      </c>
      <c r="AY389" t="s">
        <v>15233</v>
      </c>
      <c r="AZ389" t="s">
        <v>15119</v>
      </c>
      <c r="BC389" t="s">
        <v>18941</v>
      </c>
      <c r="BD389" t="s">
        <v>114</v>
      </c>
      <c r="BF389" t="s">
        <v>115</v>
      </c>
      <c r="BG389" t="s">
        <v>116</v>
      </c>
      <c r="BM389" t="s">
        <v>117</v>
      </c>
      <c r="BN389">
        <v>104974</v>
      </c>
      <c r="BO389">
        <v>3416846943</v>
      </c>
      <c r="BP389">
        <v>3416846943</v>
      </c>
      <c r="BQ389">
        <v>422061</v>
      </c>
      <c r="BR389">
        <v>4298</v>
      </c>
      <c r="BX389" t="s">
        <v>16565</v>
      </c>
      <c r="CA389" t="s">
        <v>16566</v>
      </c>
      <c r="CB389" t="s">
        <v>16567</v>
      </c>
      <c r="CD389">
        <v>1</v>
      </c>
      <c r="CF389" t="s">
        <v>118</v>
      </c>
      <c r="CG389">
        <v>0</v>
      </c>
      <c r="CH389" t="s">
        <v>119</v>
      </c>
      <c r="CI389" t="s">
        <v>119</v>
      </c>
      <c r="CJ389" t="s">
        <v>120</v>
      </c>
      <c r="CL389" s="34" t="s">
        <v>18942</v>
      </c>
      <c r="CM389" t="s">
        <v>121</v>
      </c>
      <c r="CN389" s="34" t="s">
        <v>18942</v>
      </c>
      <c r="CP389" t="s">
        <v>1258</v>
      </c>
      <c r="CR389">
        <f t="shared" si="41"/>
        <v>20</v>
      </c>
    </row>
    <row r="390" spans="1:96" customFormat="1" hidden="1">
      <c r="A390" t="s">
        <v>111</v>
      </c>
      <c r="B390" t="s">
        <v>16554</v>
      </c>
      <c r="C390">
        <v>514491</v>
      </c>
      <c r="D390" s="1">
        <v>45585</v>
      </c>
      <c r="E390" t="s">
        <v>20434</v>
      </c>
      <c r="F390" t="s">
        <v>1286</v>
      </c>
      <c r="G390" t="s">
        <v>3363</v>
      </c>
      <c r="H390">
        <v>98327178334</v>
      </c>
      <c r="I390" t="s">
        <v>16555</v>
      </c>
      <c r="J390">
        <v>5599985258657</v>
      </c>
      <c r="K390" t="s">
        <v>128</v>
      </c>
      <c r="L390" t="s">
        <v>16556</v>
      </c>
      <c r="M390">
        <v>5144064910419</v>
      </c>
      <c r="N390" t="s">
        <v>112</v>
      </c>
      <c r="O390" t="s">
        <v>16557</v>
      </c>
      <c r="P390" t="s">
        <v>16558</v>
      </c>
      <c r="Q390">
        <v>159</v>
      </c>
      <c r="R390" t="s">
        <v>16559</v>
      </c>
      <c r="S390" t="s">
        <v>16560</v>
      </c>
      <c r="U390" t="s">
        <v>16561</v>
      </c>
      <c r="V390" t="s">
        <v>779</v>
      </c>
      <c r="W390" t="s">
        <v>780</v>
      </c>
      <c r="X390" t="s">
        <v>16562</v>
      </c>
      <c r="Y390" t="s">
        <v>1513</v>
      </c>
      <c r="Z390" t="s">
        <v>1258</v>
      </c>
      <c r="AA390" t="s">
        <v>18940</v>
      </c>
      <c r="AB390" t="s">
        <v>15113</v>
      </c>
      <c r="AC390" t="s">
        <v>15114</v>
      </c>
      <c r="AF390" t="s">
        <v>786</v>
      </c>
      <c r="AG390">
        <v>1</v>
      </c>
      <c r="AH390">
        <v>123.1</v>
      </c>
      <c r="AI390">
        <v>1</v>
      </c>
      <c r="AJ390">
        <v>142795</v>
      </c>
      <c r="AK390" t="s">
        <v>783</v>
      </c>
      <c r="AL390">
        <v>1607</v>
      </c>
      <c r="AM390" t="s">
        <v>784</v>
      </c>
      <c r="AN390">
        <v>34.9</v>
      </c>
      <c r="AO390" s="72">
        <v>34.9</v>
      </c>
      <c r="AP390" t="s">
        <v>794</v>
      </c>
      <c r="AQ390" t="s">
        <v>785</v>
      </c>
      <c r="AV390" t="s">
        <v>16569</v>
      </c>
      <c r="AW390">
        <v>0</v>
      </c>
      <c r="AX390" t="s">
        <v>16563</v>
      </c>
      <c r="AY390" t="s">
        <v>15233</v>
      </c>
      <c r="AZ390" t="s">
        <v>15119</v>
      </c>
      <c r="BC390" t="s">
        <v>18941</v>
      </c>
      <c r="BD390" t="s">
        <v>114</v>
      </c>
      <c r="BF390" t="s">
        <v>115</v>
      </c>
      <c r="BG390" t="s">
        <v>116</v>
      </c>
      <c r="BM390" t="s">
        <v>117</v>
      </c>
      <c r="BN390">
        <v>104974</v>
      </c>
      <c r="BO390">
        <v>3416846943</v>
      </c>
      <c r="BP390">
        <v>3416846943</v>
      </c>
      <c r="BQ390">
        <v>422061</v>
      </c>
      <c r="BR390">
        <v>4298</v>
      </c>
      <c r="BX390" t="s">
        <v>16565</v>
      </c>
      <c r="CA390" t="s">
        <v>16566</v>
      </c>
      <c r="CB390" t="s">
        <v>16567</v>
      </c>
      <c r="CD390">
        <v>1</v>
      </c>
      <c r="CF390" t="s">
        <v>118</v>
      </c>
      <c r="CG390">
        <v>0</v>
      </c>
      <c r="CH390" t="s">
        <v>119</v>
      </c>
      <c r="CI390" t="s">
        <v>119</v>
      </c>
      <c r="CJ390" t="s">
        <v>120</v>
      </c>
      <c r="CL390" s="34" t="s">
        <v>18942</v>
      </c>
      <c r="CM390" t="s">
        <v>121</v>
      </c>
      <c r="CN390" s="34" t="s">
        <v>18942</v>
      </c>
      <c r="CP390" t="s">
        <v>1258</v>
      </c>
      <c r="CR390">
        <f t="shared" si="41"/>
        <v>20</v>
      </c>
    </row>
    <row r="391" spans="1:96" customFormat="1" hidden="1">
      <c r="A391" t="s">
        <v>111</v>
      </c>
      <c r="B391" t="s">
        <v>16554</v>
      </c>
      <c r="C391">
        <v>514491</v>
      </c>
      <c r="D391" s="1">
        <v>45585</v>
      </c>
      <c r="E391" t="s">
        <v>20434</v>
      </c>
      <c r="F391" t="s">
        <v>1286</v>
      </c>
      <c r="G391" t="s">
        <v>3363</v>
      </c>
      <c r="H391">
        <v>98327178334</v>
      </c>
      <c r="I391" t="s">
        <v>16555</v>
      </c>
      <c r="J391">
        <v>5599985258657</v>
      </c>
      <c r="K391" t="s">
        <v>128</v>
      </c>
      <c r="L391" t="s">
        <v>16556</v>
      </c>
      <c r="M391">
        <v>5144064910419</v>
      </c>
      <c r="N391" t="s">
        <v>112</v>
      </c>
      <c r="O391" t="s">
        <v>16557</v>
      </c>
      <c r="P391" t="s">
        <v>16558</v>
      </c>
      <c r="Q391">
        <v>159</v>
      </c>
      <c r="R391" t="s">
        <v>16559</v>
      </c>
      <c r="S391" t="s">
        <v>16560</v>
      </c>
      <c r="U391" t="s">
        <v>16561</v>
      </c>
      <c r="V391" t="s">
        <v>779</v>
      </c>
      <c r="W391" t="s">
        <v>780</v>
      </c>
      <c r="X391" t="s">
        <v>16562</v>
      </c>
      <c r="Y391" t="s">
        <v>1513</v>
      </c>
      <c r="Z391" t="s">
        <v>1258</v>
      </c>
      <c r="AA391" t="s">
        <v>18940</v>
      </c>
      <c r="AB391" t="s">
        <v>15113</v>
      </c>
      <c r="AC391" t="s">
        <v>15114</v>
      </c>
      <c r="AF391" t="s">
        <v>786</v>
      </c>
      <c r="AG391">
        <v>1</v>
      </c>
      <c r="AH391">
        <v>123.1</v>
      </c>
      <c r="AI391">
        <v>1</v>
      </c>
      <c r="AJ391">
        <v>3101</v>
      </c>
      <c r="AK391" t="s">
        <v>776</v>
      </c>
      <c r="AL391">
        <v>3101</v>
      </c>
      <c r="AM391" t="s">
        <v>1699</v>
      </c>
      <c r="AN391">
        <v>49.9</v>
      </c>
      <c r="AO391" s="72">
        <v>49.9</v>
      </c>
      <c r="AP391" t="s">
        <v>795</v>
      </c>
      <c r="AQ391" t="s">
        <v>1701</v>
      </c>
      <c r="AV391" t="s">
        <v>16569</v>
      </c>
      <c r="AW391">
        <v>0</v>
      </c>
      <c r="AX391" t="s">
        <v>16563</v>
      </c>
      <c r="AY391" t="s">
        <v>15233</v>
      </c>
      <c r="AZ391" t="s">
        <v>15119</v>
      </c>
      <c r="BC391" t="s">
        <v>18941</v>
      </c>
      <c r="BD391" t="s">
        <v>114</v>
      </c>
      <c r="BF391" t="s">
        <v>115</v>
      </c>
      <c r="BG391" t="s">
        <v>116</v>
      </c>
      <c r="BM391" t="s">
        <v>117</v>
      </c>
      <c r="BN391">
        <v>104974</v>
      </c>
      <c r="BO391">
        <v>3416846943</v>
      </c>
      <c r="BP391">
        <v>3416846943</v>
      </c>
      <c r="BQ391">
        <v>422061</v>
      </c>
      <c r="BR391">
        <v>4298</v>
      </c>
      <c r="BX391" t="s">
        <v>16565</v>
      </c>
      <c r="CA391" t="s">
        <v>16566</v>
      </c>
      <c r="CB391" t="s">
        <v>16567</v>
      </c>
      <c r="CD391">
        <v>1</v>
      </c>
      <c r="CF391" t="s">
        <v>118</v>
      </c>
      <c r="CG391">
        <v>0</v>
      </c>
      <c r="CH391" t="s">
        <v>119</v>
      </c>
      <c r="CI391" t="s">
        <v>119</v>
      </c>
      <c r="CJ391" t="s">
        <v>120</v>
      </c>
      <c r="CL391" s="34" t="s">
        <v>18942</v>
      </c>
      <c r="CM391" t="s">
        <v>121</v>
      </c>
      <c r="CN391" s="34" t="s">
        <v>18942</v>
      </c>
      <c r="CP391" t="s">
        <v>1258</v>
      </c>
      <c r="CR391">
        <f t="shared" si="41"/>
        <v>20</v>
      </c>
    </row>
    <row r="392" spans="1:96" customFormat="1" hidden="1">
      <c r="A392" t="s">
        <v>111</v>
      </c>
      <c r="B392" t="s">
        <v>16573</v>
      </c>
      <c r="C392">
        <v>514489</v>
      </c>
      <c r="D392" s="1">
        <v>45585</v>
      </c>
      <c r="E392" t="s">
        <v>20435</v>
      </c>
      <c r="F392" t="s">
        <v>15018</v>
      </c>
      <c r="G392" t="s">
        <v>16574</v>
      </c>
      <c r="H392">
        <v>14443885846</v>
      </c>
      <c r="I392" t="s">
        <v>16575</v>
      </c>
      <c r="J392">
        <v>5519982663144</v>
      </c>
      <c r="K392" t="s">
        <v>2</v>
      </c>
      <c r="L392" t="s">
        <v>2186</v>
      </c>
      <c r="M392">
        <v>5188309027047</v>
      </c>
      <c r="N392" t="s">
        <v>112</v>
      </c>
      <c r="O392" t="s">
        <v>16576</v>
      </c>
      <c r="P392" t="s">
        <v>16577</v>
      </c>
      <c r="Q392">
        <v>125</v>
      </c>
      <c r="R392" t="s">
        <v>16578</v>
      </c>
      <c r="S392" t="s">
        <v>16579</v>
      </c>
      <c r="U392" t="s">
        <v>16580</v>
      </c>
      <c r="V392" t="s">
        <v>779</v>
      </c>
      <c r="W392" t="s">
        <v>780</v>
      </c>
      <c r="X392" t="s">
        <v>3240</v>
      </c>
      <c r="Y392" t="s">
        <v>787</v>
      </c>
      <c r="Z392" t="s">
        <v>1258</v>
      </c>
      <c r="AA392" t="s">
        <v>18943</v>
      </c>
      <c r="AF392" t="s">
        <v>113</v>
      </c>
      <c r="AG392">
        <v>1</v>
      </c>
      <c r="AH392">
        <v>235.36</v>
      </c>
      <c r="AI392">
        <v>2</v>
      </c>
      <c r="AJ392">
        <v>2103</v>
      </c>
      <c r="AK392" t="s">
        <v>2344</v>
      </c>
      <c r="AL392">
        <v>2103</v>
      </c>
      <c r="AM392" t="s">
        <v>2345</v>
      </c>
      <c r="AN392">
        <v>59.9</v>
      </c>
      <c r="AO392" s="72">
        <v>18.86</v>
      </c>
      <c r="AP392" t="s">
        <v>16582</v>
      </c>
      <c r="AQ392" t="s">
        <v>2346</v>
      </c>
      <c r="AV392" t="s">
        <v>16583</v>
      </c>
      <c r="AW392">
        <v>0</v>
      </c>
      <c r="AX392" t="s">
        <v>16581</v>
      </c>
      <c r="AY392" t="s">
        <v>16584</v>
      </c>
      <c r="AZ392" t="s">
        <v>15817</v>
      </c>
      <c r="BC392" t="s">
        <v>18944</v>
      </c>
      <c r="BD392" t="s">
        <v>114</v>
      </c>
      <c r="BF392" t="s">
        <v>115</v>
      </c>
      <c r="BG392" t="s">
        <v>116</v>
      </c>
      <c r="BM392" t="s">
        <v>117</v>
      </c>
      <c r="BO392">
        <v>3416487884</v>
      </c>
      <c r="BX392" t="s">
        <v>16585</v>
      </c>
      <c r="CA392" t="s">
        <v>16586</v>
      </c>
      <c r="CB392" t="s">
        <v>16587</v>
      </c>
      <c r="CD392">
        <v>1</v>
      </c>
      <c r="CF392" t="s">
        <v>118</v>
      </c>
      <c r="CG392">
        <v>0</v>
      </c>
      <c r="CH392" t="s">
        <v>119</v>
      </c>
      <c r="CI392" t="s">
        <v>119</v>
      </c>
      <c r="CJ392" t="s">
        <v>120</v>
      </c>
      <c r="CL392" s="34" t="s">
        <v>18945</v>
      </c>
      <c r="CM392" t="s">
        <v>121</v>
      </c>
      <c r="CN392" s="34" t="s">
        <v>18945</v>
      </c>
      <c r="CP392" t="s">
        <v>1258</v>
      </c>
      <c r="CR392">
        <f t="shared" si="41"/>
        <v>20</v>
      </c>
    </row>
    <row r="393" spans="1:96" customFormat="1" hidden="1">
      <c r="A393" t="s">
        <v>111</v>
      </c>
      <c r="B393" t="s">
        <v>16573</v>
      </c>
      <c r="C393">
        <v>514489</v>
      </c>
      <c r="D393" s="1">
        <v>45585</v>
      </c>
      <c r="E393" t="s">
        <v>20435</v>
      </c>
      <c r="F393" t="s">
        <v>15018</v>
      </c>
      <c r="G393" t="s">
        <v>16574</v>
      </c>
      <c r="H393">
        <v>14443885846</v>
      </c>
      <c r="I393" t="s">
        <v>16575</v>
      </c>
      <c r="J393">
        <v>5519982663144</v>
      </c>
      <c r="K393" t="s">
        <v>2</v>
      </c>
      <c r="L393" t="s">
        <v>2186</v>
      </c>
      <c r="M393">
        <v>5188309027047</v>
      </c>
      <c r="N393" t="s">
        <v>112</v>
      </c>
      <c r="O393" t="s">
        <v>16576</v>
      </c>
      <c r="P393" t="s">
        <v>16577</v>
      </c>
      <c r="Q393">
        <v>125</v>
      </c>
      <c r="R393" t="s">
        <v>16578</v>
      </c>
      <c r="S393" t="s">
        <v>16579</v>
      </c>
      <c r="U393" t="s">
        <v>16580</v>
      </c>
      <c r="V393" t="s">
        <v>779</v>
      </c>
      <c r="W393" t="s">
        <v>780</v>
      </c>
      <c r="X393" t="s">
        <v>3240</v>
      </c>
      <c r="Y393" t="s">
        <v>787</v>
      </c>
      <c r="Z393" t="s">
        <v>1258</v>
      </c>
      <c r="AA393" t="s">
        <v>18943</v>
      </c>
      <c r="AF393" t="s">
        <v>113</v>
      </c>
      <c r="AG393">
        <v>1</v>
      </c>
      <c r="AH393">
        <v>235.36</v>
      </c>
      <c r="AI393">
        <v>1</v>
      </c>
      <c r="AJ393">
        <v>2502</v>
      </c>
      <c r="AK393" t="s">
        <v>1169</v>
      </c>
      <c r="AL393">
        <v>2501</v>
      </c>
      <c r="AM393" t="s">
        <v>1325</v>
      </c>
      <c r="AN393">
        <v>62.9</v>
      </c>
      <c r="AO393" s="72">
        <v>56.61</v>
      </c>
      <c r="AP393" t="s">
        <v>3243</v>
      </c>
      <c r="AQ393" t="s">
        <v>1329</v>
      </c>
      <c r="AV393" t="s">
        <v>16588</v>
      </c>
      <c r="AW393">
        <v>0</v>
      </c>
      <c r="AX393" t="s">
        <v>16581</v>
      </c>
      <c r="AY393" t="s">
        <v>16584</v>
      </c>
      <c r="AZ393" t="s">
        <v>15817</v>
      </c>
      <c r="BC393" t="s">
        <v>18944</v>
      </c>
      <c r="BD393" t="s">
        <v>114</v>
      </c>
      <c r="BF393" t="s">
        <v>115</v>
      </c>
      <c r="BG393" t="s">
        <v>116</v>
      </c>
      <c r="BM393" t="s">
        <v>117</v>
      </c>
      <c r="BO393">
        <v>3416487884</v>
      </c>
      <c r="BX393" t="s">
        <v>16585</v>
      </c>
      <c r="CA393" t="s">
        <v>16586</v>
      </c>
      <c r="CB393" t="s">
        <v>16587</v>
      </c>
      <c r="CD393">
        <v>1</v>
      </c>
      <c r="CF393" t="s">
        <v>118</v>
      </c>
      <c r="CG393">
        <v>0</v>
      </c>
      <c r="CH393" t="s">
        <v>119</v>
      </c>
      <c r="CI393" t="s">
        <v>119</v>
      </c>
      <c r="CJ393" t="s">
        <v>120</v>
      </c>
      <c r="CL393" s="34" t="s">
        <v>18945</v>
      </c>
      <c r="CM393" t="s">
        <v>121</v>
      </c>
      <c r="CN393" s="34" t="s">
        <v>18945</v>
      </c>
      <c r="CP393" t="s">
        <v>1258</v>
      </c>
      <c r="CR393">
        <f t="shared" si="41"/>
        <v>20</v>
      </c>
    </row>
    <row r="394" spans="1:96" customFormat="1" hidden="1">
      <c r="A394" t="s">
        <v>111</v>
      </c>
      <c r="B394" t="s">
        <v>16573</v>
      </c>
      <c r="C394">
        <v>514489</v>
      </c>
      <c r="D394" s="1">
        <v>45585</v>
      </c>
      <c r="E394" t="s">
        <v>20435</v>
      </c>
      <c r="F394" t="s">
        <v>15018</v>
      </c>
      <c r="G394" t="s">
        <v>16574</v>
      </c>
      <c r="H394">
        <v>14443885846</v>
      </c>
      <c r="I394" t="s">
        <v>16575</v>
      </c>
      <c r="J394">
        <v>5519982663144</v>
      </c>
      <c r="K394" t="s">
        <v>2</v>
      </c>
      <c r="L394" t="s">
        <v>2186</v>
      </c>
      <c r="M394">
        <v>5188309027047</v>
      </c>
      <c r="N394" t="s">
        <v>112</v>
      </c>
      <c r="O394" t="s">
        <v>16576</v>
      </c>
      <c r="P394" t="s">
        <v>16577</v>
      </c>
      <c r="Q394">
        <v>125</v>
      </c>
      <c r="R394" t="s">
        <v>16578</v>
      </c>
      <c r="S394" t="s">
        <v>16579</v>
      </c>
      <c r="U394" t="s">
        <v>16580</v>
      </c>
      <c r="V394" t="s">
        <v>779</v>
      </c>
      <c r="W394" t="s">
        <v>780</v>
      </c>
      <c r="X394" t="s">
        <v>3240</v>
      </c>
      <c r="Y394" t="s">
        <v>787</v>
      </c>
      <c r="Z394" t="s">
        <v>1258</v>
      </c>
      <c r="AA394" t="s">
        <v>18943</v>
      </c>
      <c r="AF394" t="s">
        <v>113</v>
      </c>
      <c r="AG394">
        <v>1</v>
      </c>
      <c r="AH394">
        <v>235.36</v>
      </c>
      <c r="AI394">
        <v>1</v>
      </c>
      <c r="AJ394">
        <v>2500</v>
      </c>
      <c r="AK394" t="s">
        <v>1169</v>
      </c>
      <c r="AL394">
        <v>2502</v>
      </c>
      <c r="AM394" t="s">
        <v>1170</v>
      </c>
      <c r="AN394">
        <v>56.9</v>
      </c>
      <c r="AO394" s="72">
        <v>51.21</v>
      </c>
      <c r="AP394" t="s">
        <v>3249</v>
      </c>
      <c r="AQ394" t="s">
        <v>1173</v>
      </c>
      <c r="AV394" t="s">
        <v>16589</v>
      </c>
      <c r="AW394">
        <v>0</v>
      </c>
      <c r="AX394" t="s">
        <v>16581</v>
      </c>
      <c r="AY394" t="s">
        <v>16584</v>
      </c>
      <c r="AZ394" t="s">
        <v>15817</v>
      </c>
      <c r="BC394" t="s">
        <v>18944</v>
      </c>
      <c r="BD394" t="s">
        <v>114</v>
      </c>
      <c r="BF394" t="s">
        <v>115</v>
      </c>
      <c r="BG394" t="s">
        <v>116</v>
      </c>
      <c r="BM394" t="s">
        <v>117</v>
      </c>
      <c r="BO394">
        <v>3416487884</v>
      </c>
      <c r="BX394" t="s">
        <v>16585</v>
      </c>
      <c r="CA394" t="s">
        <v>16586</v>
      </c>
      <c r="CB394" t="s">
        <v>16587</v>
      </c>
      <c r="CD394">
        <v>1</v>
      </c>
      <c r="CF394" t="s">
        <v>118</v>
      </c>
      <c r="CG394">
        <v>0</v>
      </c>
      <c r="CH394" t="s">
        <v>119</v>
      </c>
      <c r="CI394" t="s">
        <v>119</v>
      </c>
      <c r="CJ394" t="s">
        <v>120</v>
      </c>
      <c r="CL394" s="34" t="s">
        <v>18945</v>
      </c>
      <c r="CM394" t="s">
        <v>121</v>
      </c>
      <c r="CN394" s="34" t="s">
        <v>18945</v>
      </c>
      <c r="CP394" t="s">
        <v>1258</v>
      </c>
      <c r="CR394">
        <f t="shared" si="41"/>
        <v>20</v>
      </c>
    </row>
    <row r="395" spans="1:96" customFormat="1" hidden="1">
      <c r="A395" t="s">
        <v>111</v>
      </c>
      <c r="B395" t="s">
        <v>16573</v>
      </c>
      <c r="C395">
        <v>514489</v>
      </c>
      <c r="D395" s="1">
        <v>45585</v>
      </c>
      <c r="E395" t="s">
        <v>20435</v>
      </c>
      <c r="F395" t="s">
        <v>15018</v>
      </c>
      <c r="G395" t="s">
        <v>16574</v>
      </c>
      <c r="H395">
        <v>14443885846</v>
      </c>
      <c r="I395" t="s">
        <v>16575</v>
      </c>
      <c r="J395">
        <v>5519982663144</v>
      </c>
      <c r="K395" t="s">
        <v>2</v>
      </c>
      <c r="L395" t="s">
        <v>2186</v>
      </c>
      <c r="M395">
        <v>5188309027047</v>
      </c>
      <c r="N395" t="s">
        <v>112</v>
      </c>
      <c r="O395" t="s">
        <v>16576</v>
      </c>
      <c r="P395" t="s">
        <v>16577</v>
      </c>
      <c r="Q395">
        <v>125</v>
      </c>
      <c r="R395" t="s">
        <v>16578</v>
      </c>
      <c r="S395" t="s">
        <v>16579</v>
      </c>
      <c r="U395" t="s">
        <v>16580</v>
      </c>
      <c r="V395" t="s">
        <v>779</v>
      </c>
      <c r="W395" t="s">
        <v>780</v>
      </c>
      <c r="X395" t="s">
        <v>3240</v>
      </c>
      <c r="Y395" t="s">
        <v>787</v>
      </c>
      <c r="Z395" t="s">
        <v>1258</v>
      </c>
      <c r="AA395" t="s">
        <v>18943</v>
      </c>
      <c r="AF395" t="s">
        <v>113</v>
      </c>
      <c r="AG395">
        <v>1</v>
      </c>
      <c r="AH395">
        <v>235.36</v>
      </c>
      <c r="AI395">
        <v>2</v>
      </c>
      <c r="AJ395">
        <v>3102</v>
      </c>
      <c r="AK395" t="s">
        <v>776</v>
      </c>
      <c r="AL395">
        <v>3102</v>
      </c>
      <c r="AM395" t="s">
        <v>777</v>
      </c>
      <c r="AN395">
        <v>49.9</v>
      </c>
      <c r="AO395" s="72">
        <v>44.91</v>
      </c>
      <c r="AP395" t="s">
        <v>16590</v>
      </c>
      <c r="AQ395" t="s">
        <v>778</v>
      </c>
      <c r="AV395" t="s">
        <v>16591</v>
      </c>
      <c r="AW395">
        <v>0</v>
      </c>
      <c r="AX395" t="s">
        <v>16581</v>
      </c>
      <c r="AY395" t="s">
        <v>16584</v>
      </c>
      <c r="AZ395" t="s">
        <v>15817</v>
      </c>
      <c r="BC395" t="s">
        <v>18944</v>
      </c>
      <c r="BD395" t="s">
        <v>114</v>
      </c>
      <c r="BF395" t="s">
        <v>115</v>
      </c>
      <c r="BG395" t="s">
        <v>116</v>
      </c>
      <c r="BM395" t="s">
        <v>117</v>
      </c>
      <c r="BO395">
        <v>3416487884</v>
      </c>
      <c r="BX395" t="s">
        <v>16585</v>
      </c>
      <c r="CA395" t="s">
        <v>16586</v>
      </c>
      <c r="CB395" t="s">
        <v>16587</v>
      </c>
      <c r="CD395">
        <v>1</v>
      </c>
      <c r="CF395" t="s">
        <v>118</v>
      </c>
      <c r="CG395">
        <v>0</v>
      </c>
      <c r="CH395" t="s">
        <v>119</v>
      </c>
      <c r="CI395" t="s">
        <v>119</v>
      </c>
      <c r="CJ395" t="s">
        <v>120</v>
      </c>
      <c r="CL395" s="34" t="s">
        <v>18945</v>
      </c>
      <c r="CM395" t="s">
        <v>121</v>
      </c>
      <c r="CN395" s="34" t="s">
        <v>18945</v>
      </c>
      <c r="CP395" t="s">
        <v>1258</v>
      </c>
      <c r="CR395">
        <f t="shared" si="41"/>
        <v>20</v>
      </c>
    </row>
    <row r="396" spans="1:96" customFormat="1" hidden="1">
      <c r="A396" t="s">
        <v>111</v>
      </c>
      <c r="B396" t="s">
        <v>16595</v>
      </c>
      <c r="C396">
        <v>514487</v>
      </c>
      <c r="D396" s="1">
        <v>45585</v>
      </c>
      <c r="E396" t="s">
        <v>20436</v>
      </c>
      <c r="F396" t="s">
        <v>16596</v>
      </c>
      <c r="G396" t="s">
        <v>16597</v>
      </c>
      <c r="H396" s="34" t="s">
        <v>16598</v>
      </c>
      <c r="I396" t="s">
        <v>16599</v>
      </c>
      <c r="J396">
        <v>552172794413</v>
      </c>
      <c r="K396" t="s">
        <v>5</v>
      </c>
      <c r="L396" t="s">
        <v>1188</v>
      </c>
      <c r="M396">
        <v>5188287943734</v>
      </c>
      <c r="N396" t="s">
        <v>112</v>
      </c>
      <c r="O396" t="s">
        <v>16600</v>
      </c>
      <c r="P396" t="s">
        <v>16601</v>
      </c>
      <c r="Q396">
        <v>255</v>
      </c>
      <c r="R396" t="s">
        <v>16602</v>
      </c>
      <c r="S396" t="s">
        <v>16603</v>
      </c>
      <c r="U396" t="s">
        <v>16604</v>
      </c>
      <c r="V396" t="s">
        <v>779</v>
      </c>
      <c r="W396" t="s">
        <v>780</v>
      </c>
      <c r="X396" t="s">
        <v>3240</v>
      </c>
      <c r="Y396" t="s">
        <v>787</v>
      </c>
      <c r="Z396" t="s">
        <v>1258</v>
      </c>
      <c r="AA396" t="s">
        <v>18946</v>
      </c>
      <c r="AB396" t="s">
        <v>773</v>
      </c>
      <c r="AC396" t="s">
        <v>774</v>
      </c>
      <c r="AF396" t="s">
        <v>113</v>
      </c>
      <c r="AG396">
        <v>1</v>
      </c>
      <c r="AH396">
        <v>41.97</v>
      </c>
      <c r="AI396">
        <v>1</v>
      </c>
      <c r="AJ396">
        <v>1111</v>
      </c>
      <c r="AK396" t="s">
        <v>788</v>
      </c>
      <c r="AL396">
        <v>1110</v>
      </c>
      <c r="AM396" t="s">
        <v>1256</v>
      </c>
      <c r="AN396">
        <v>21.9</v>
      </c>
      <c r="AO396" s="72">
        <v>6.89</v>
      </c>
      <c r="AP396" t="s">
        <v>3919</v>
      </c>
      <c r="AQ396" t="s">
        <v>1257</v>
      </c>
      <c r="AV396" t="s">
        <v>16606</v>
      </c>
      <c r="AW396" t="s">
        <v>16606</v>
      </c>
      <c r="AX396" t="s">
        <v>16605</v>
      </c>
      <c r="AY396" t="s">
        <v>16607</v>
      </c>
      <c r="AZ396" t="s">
        <v>15204</v>
      </c>
      <c r="BC396" t="s">
        <v>18947</v>
      </c>
      <c r="BD396" t="s">
        <v>114</v>
      </c>
      <c r="BF396" t="s">
        <v>115</v>
      </c>
      <c r="BG396" t="s">
        <v>116</v>
      </c>
      <c r="BM396" t="s">
        <v>117</v>
      </c>
      <c r="BO396">
        <v>3415829353</v>
      </c>
      <c r="BX396" t="s">
        <v>16608</v>
      </c>
      <c r="CA396" t="s">
        <v>16609</v>
      </c>
      <c r="CB396" t="s">
        <v>16610</v>
      </c>
      <c r="CD396">
        <v>1</v>
      </c>
      <c r="CF396" t="s">
        <v>118</v>
      </c>
      <c r="CG396">
        <v>0</v>
      </c>
      <c r="CH396" t="s">
        <v>119</v>
      </c>
      <c r="CI396" t="s">
        <v>119</v>
      </c>
      <c r="CJ396" t="s">
        <v>120</v>
      </c>
      <c r="CL396" s="34" t="s">
        <v>18948</v>
      </c>
      <c r="CM396" t="s">
        <v>121</v>
      </c>
      <c r="CN396" s="34" t="s">
        <v>18948</v>
      </c>
      <c r="CP396" t="s">
        <v>1258</v>
      </c>
      <c r="CR396">
        <f t="shared" si="41"/>
        <v>20</v>
      </c>
    </row>
    <row r="397" spans="1:96" customFormat="1" hidden="1">
      <c r="A397" t="s">
        <v>111</v>
      </c>
      <c r="B397" t="s">
        <v>16595</v>
      </c>
      <c r="C397">
        <v>514487</v>
      </c>
      <c r="D397" s="1">
        <v>45585</v>
      </c>
      <c r="E397" t="s">
        <v>20436</v>
      </c>
      <c r="F397" t="s">
        <v>16596</v>
      </c>
      <c r="G397" t="s">
        <v>16597</v>
      </c>
      <c r="H397" s="34" t="s">
        <v>16598</v>
      </c>
      <c r="I397" t="s">
        <v>16599</v>
      </c>
      <c r="J397">
        <v>552172794413</v>
      </c>
      <c r="K397" t="s">
        <v>5</v>
      </c>
      <c r="L397" t="s">
        <v>1188</v>
      </c>
      <c r="M397">
        <v>5188287943734</v>
      </c>
      <c r="N397" t="s">
        <v>112</v>
      </c>
      <c r="O397" t="s">
        <v>16600</v>
      </c>
      <c r="P397" t="s">
        <v>16601</v>
      </c>
      <c r="Q397">
        <v>255</v>
      </c>
      <c r="R397" t="s">
        <v>16602</v>
      </c>
      <c r="S397" t="s">
        <v>16603</v>
      </c>
      <c r="U397" t="s">
        <v>16604</v>
      </c>
      <c r="V397" t="s">
        <v>779</v>
      </c>
      <c r="W397" t="s">
        <v>780</v>
      </c>
      <c r="X397" t="s">
        <v>3240</v>
      </c>
      <c r="Y397" t="s">
        <v>787</v>
      </c>
      <c r="Z397" t="s">
        <v>1258</v>
      </c>
      <c r="AA397" t="s">
        <v>18946</v>
      </c>
      <c r="AB397" t="s">
        <v>773</v>
      </c>
      <c r="AC397" t="s">
        <v>774</v>
      </c>
      <c r="AF397" t="s">
        <v>113</v>
      </c>
      <c r="AG397">
        <v>1</v>
      </c>
      <c r="AH397">
        <v>41.97</v>
      </c>
      <c r="AI397">
        <v>1</v>
      </c>
      <c r="AJ397">
        <v>1110</v>
      </c>
      <c r="AK397" t="s">
        <v>788</v>
      </c>
      <c r="AL397">
        <v>1112</v>
      </c>
      <c r="AM397" t="s">
        <v>1252</v>
      </c>
      <c r="AN397">
        <v>21.9</v>
      </c>
      <c r="AO397" s="72">
        <v>6.89</v>
      </c>
      <c r="AP397" t="s">
        <v>3919</v>
      </c>
      <c r="AQ397" t="s">
        <v>1254</v>
      </c>
      <c r="AV397" t="s">
        <v>16606</v>
      </c>
      <c r="AW397" t="s">
        <v>16606</v>
      </c>
      <c r="AX397" t="s">
        <v>16605</v>
      </c>
      <c r="AY397" t="s">
        <v>16607</v>
      </c>
      <c r="AZ397" t="s">
        <v>15204</v>
      </c>
      <c r="BC397" t="s">
        <v>18947</v>
      </c>
      <c r="BD397" t="s">
        <v>114</v>
      </c>
      <c r="BF397" t="s">
        <v>115</v>
      </c>
      <c r="BG397" t="s">
        <v>116</v>
      </c>
      <c r="BM397" t="s">
        <v>117</v>
      </c>
      <c r="BO397">
        <v>3415829353</v>
      </c>
      <c r="BX397" t="s">
        <v>16608</v>
      </c>
      <c r="CA397" t="s">
        <v>16609</v>
      </c>
      <c r="CB397" t="s">
        <v>16610</v>
      </c>
      <c r="CD397">
        <v>1</v>
      </c>
      <c r="CF397" t="s">
        <v>118</v>
      </c>
      <c r="CG397">
        <v>0</v>
      </c>
      <c r="CH397" t="s">
        <v>119</v>
      </c>
      <c r="CI397" t="s">
        <v>119</v>
      </c>
      <c r="CJ397" t="s">
        <v>120</v>
      </c>
      <c r="CL397" s="34" t="s">
        <v>18948</v>
      </c>
      <c r="CM397" t="s">
        <v>121</v>
      </c>
      <c r="CN397" s="34" t="s">
        <v>18948</v>
      </c>
      <c r="CP397" t="s">
        <v>1258</v>
      </c>
      <c r="CR397">
        <f t="shared" si="41"/>
        <v>20</v>
      </c>
    </row>
    <row r="398" spans="1:96" customFormat="1" hidden="1">
      <c r="A398" t="s">
        <v>111</v>
      </c>
      <c r="B398" t="s">
        <v>16595</v>
      </c>
      <c r="C398">
        <v>514487</v>
      </c>
      <c r="D398" s="1">
        <v>45585</v>
      </c>
      <c r="E398" t="s">
        <v>20436</v>
      </c>
      <c r="F398" t="s">
        <v>16596</v>
      </c>
      <c r="G398" t="s">
        <v>16597</v>
      </c>
      <c r="H398" s="34" t="s">
        <v>16598</v>
      </c>
      <c r="I398" t="s">
        <v>16599</v>
      </c>
      <c r="J398">
        <v>552172794413</v>
      </c>
      <c r="K398" t="s">
        <v>5</v>
      </c>
      <c r="L398" t="s">
        <v>1188</v>
      </c>
      <c r="M398">
        <v>5188287943734</v>
      </c>
      <c r="N398" t="s">
        <v>112</v>
      </c>
      <c r="O398" t="s">
        <v>16600</v>
      </c>
      <c r="P398" t="s">
        <v>16601</v>
      </c>
      <c r="Q398">
        <v>255</v>
      </c>
      <c r="R398" t="s">
        <v>16602</v>
      </c>
      <c r="S398" t="s">
        <v>16603</v>
      </c>
      <c r="U398" t="s">
        <v>16604</v>
      </c>
      <c r="V398" t="s">
        <v>779</v>
      </c>
      <c r="W398" t="s">
        <v>780</v>
      </c>
      <c r="X398" t="s">
        <v>3240</v>
      </c>
      <c r="Y398" t="s">
        <v>787</v>
      </c>
      <c r="Z398" t="s">
        <v>1258</v>
      </c>
      <c r="AA398" t="s">
        <v>18946</v>
      </c>
      <c r="AB398" t="s">
        <v>773</v>
      </c>
      <c r="AC398" t="s">
        <v>774</v>
      </c>
      <c r="AF398" t="s">
        <v>113</v>
      </c>
      <c r="AG398">
        <v>1</v>
      </c>
      <c r="AH398">
        <v>41.97</v>
      </c>
      <c r="AI398">
        <v>1</v>
      </c>
      <c r="AJ398">
        <v>142807</v>
      </c>
      <c r="AK398" t="s">
        <v>781</v>
      </c>
      <c r="AL398">
        <v>1113</v>
      </c>
      <c r="AM398" t="s">
        <v>800</v>
      </c>
      <c r="AN398">
        <v>6.99</v>
      </c>
      <c r="AO398" s="72">
        <v>6.29</v>
      </c>
      <c r="AP398" t="s">
        <v>15170</v>
      </c>
      <c r="AQ398" t="s">
        <v>802</v>
      </c>
      <c r="AV398" t="s">
        <v>16606</v>
      </c>
      <c r="AW398" t="s">
        <v>16606</v>
      </c>
      <c r="AX398" t="s">
        <v>16605</v>
      </c>
      <c r="AY398" t="s">
        <v>16607</v>
      </c>
      <c r="AZ398" t="s">
        <v>15204</v>
      </c>
      <c r="BC398" t="s">
        <v>18947</v>
      </c>
      <c r="BD398" t="s">
        <v>114</v>
      </c>
      <c r="BF398" t="s">
        <v>115</v>
      </c>
      <c r="BG398" t="s">
        <v>116</v>
      </c>
      <c r="BM398" t="s">
        <v>117</v>
      </c>
      <c r="BO398">
        <v>3415829353</v>
      </c>
      <c r="BX398" t="s">
        <v>16608</v>
      </c>
      <c r="CA398" t="s">
        <v>16609</v>
      </c>
      <c r="CB398" t="s">
        <v>16610</v>
      </c>
      <c r="CD398">
        <v>1</v>
      </c>
      <c r="CF398" t="s">
        <v>118</v>
      </c>
      <c r="CG398">
        <v>0</v>
      </c>
      <c r="CH398" t="s">
        <v>119</v>
      </c>
      <c r="CI398" t="s">
        <v>119</v>
      </c>
      <c r="CJ398" t="s">
        <v>120</v>
      </c>
      <c r="CL398" s="34" t="s">
        <v>18948</v>
      </c>
      <c r="CM398" t="s">
        <v>121</v>
      </c>
      <c r="CN398" s="34" t="s">
        <v>18948</v>
      </c>
      <c r="CP398" t="s">
        <v>1258</v>
      </c>
      <c r="CR398">
        <f t="shared" si="41"/>
        <v>20</v>
      </c>
    </row>
    <row r="399" spans="1:96" customFormat="1" hidden="1">
      <c r="A399" t="s">
        <v>111</v>
      </c>
      <c r="B399" t="s">
        <v>16614</v>
      </c>
      <c r="C399">
        <v>514485</v>
      </c>
      <c r="D399" s="1">
        <v>45585</v>
      </c>
      <c r="E399" t="s">
        <v>20437</v>
      </c>
      <c r="F399" t="s">
        <v>16615</v>
      </c>
      <c r="G399" t="s">
        <v>1266</v>
      </c>
      <c r="H399" s="34" t="s">
        <v>16616</v>
      </c>
      <c r="I399" t="s">
        <v>16617</v>
      </c>
      <c r="J399">
        <v>5543991534835</v>
      </c>
      <c r="K399" t="s">
        <v>10</v>
      </c>
      <c r="L399" t="s">
        <v>16618</v>
      </c>
      <c r="M399">
        <v>5126081968812</v>
      </c>
      <c r="N399" t="s">
        <v>112</v>
      </c>
      <c r="O399" t="s">
        <v>16619</v>
      </c>
      <c r="P399" t="s">
        <v>16620</v>
      </c>
      <c r="Q399">
        <v>170</v>
      </c>
      <c r="R399" t="s">
        <v>16621</v>
      </c>
      <c r="S399" t="s">
        <v>16622</v>
      </c>
      <c r="U399" t="s">
        <v>16623</v>
      </c>
      <c r="V399" t="s">
        <v>779</v>
      </c>
      <c r="W399" t="s">
        <v>780</v>
      </c>
      <c r="X399" t="s">
        <v>16128</v>
      </c>
      <c r="Y399" t="s">
        <v>1750</v>
      </c>
      <c r="Z399" t="s">
        <v>1258</v>
      </c>
      <c r="AA399" t="s">
        <v>18949</v>
      </c>
      <c r="AB399" t="s">
        <v>844</v>
      </c>
      <c r="AC399" t="s">
        <v>791</v>
      </c>
      <c r="AD399" t="s">
        <v>883</v>
      </c>
      <c r="AE399" t="s">
        <v>4009</v>
      </c>
      <c r="AF399" t="s">
        <v>113</v>
      </c>
      <c r="AG399">
        <v>1</v>
      </c>
      <c r="AH399">
        <v>95.52</v>
      </c>
      <c r="AI399">
        <v>2</v>
      </c>
      <c r="AJ399">
        <v>2201</v>
      </c>
      <c r="AK399" t="s">
        <v>1471</v>
      </c>
      <c r="AL399">
        <v>2201</v>
      </c>
      <c r="AM399" t="s">
        <v>1472</v>
      </c>
      <c r="AN399">
        <v>49.9</v>
      </c>
      <c r="AO399" s="72">
        <v>15.71</v>
      </c>
      <c r="AP399" t="s">
        <v>16625</v>
      </c>
      <c r="AQ399" t="s">
        <v>1473</v>
      </c>
      <c r="AV399" t="s">
        <v>16506</v>
      </c>
      <c r="AW399">
        <v>0</v>
      </c>
      <c r="AX399" t="s">
        <v>16624</v>
      </c>
      <c r="AY399" t="s">
        <v>16626</v>
      </c>
      <c r="AZ399" t="s">
        <v>16242</v>
      </c>
      <c r="BC399" t="s">
        <v>18950</v>
      </c>
      <c r="BD399" t="s">
        <v>114</v>
      </c>
      <c r="BF399" t="s">
        <v>115</v>
      </c>
      <c r="BG399" t="s">
        <v>116</v>
      </c>
      <c r="BM399" t="s">
        <v>117</v>
      </c>
      <c r="BO399">
        <v>3415757050</v>
      </c>
      <c r="BX399" t="s">
        <v>16627</v>
      </c>
      <c r="CA399" t="s">
        <v>16628</v>
      </c>
      <c r="CB399" t="s">
        <v>16629</v>
      </c>
      <c r="CD399">
        <v>1</v>
      </c>
      <c r="CF399" t="s">
        <v>118</v>
      </c>
      <c r="CG399">
        <v>0</v>
      </c>
      <c r="CH399" t="s">
        <v>119</v>
      </c>
      <c r="CI399" t="s">
        <v>119</v>
      </c>
      <c r="CJ399" t="s">
        <v>120</v>
      </c>
      <c r="CL399" s="34" t="s">
        <v>18951</v>
      </c>
      <c r="CM399" t="s">
        <v>121</v>
      </c>
      <c r="CN399" s="34" t="s">
        <v>18951</v>
      </c>
      <c r="CP399" t="s">
        <v>1258</v>
      </c>
      <c r="CR399">
        <f t="shared" si="41"/>
        <v>20</v>
      </c>
    </row>
    <row r="400" spans="1:96" customFormat="1" hidden="1">
      <c r="A400" t="s">
        <v>111</v>
      </c>
      <c r="B400" t="s">
        <v>16614</v>
      </c>
      <c r="C400">
        <v>514485</v>
      </c>
      <c r="D400" s="1">
        <v>45585</v>
      </c>
      <c r="E400" t="s">
        <v>20437</v>
      </c>
      <c r="F400" t="s">
        <v>16615</v>
      </c>
      <c r="G400" t="s">
        <v>1266</v>
      </c>
      <c r="H400" s="34" t="s">
        <v>16616</v>
      </c>
      <c r="I400" t="s">
        <v>16617</v>
      </c>
      <c r="J400">
        <v>5543991534835</v>
      </c>
      <c r="K400" t="s">
        <v>10</v>
      </c>
      <c r="L400" t="s">
        <v>16618</v>
      </c>
      <c r="M400">
        <v>5126081968812</v>
      </c>
      <c r="N400" t="s">
        <v>112</v>
      </c>
      <c r="O400" t="s">
        <v>16619</v>
      </c>
      <c r="P400" t="s">
        <v>16620</v>
      </c>
      <c r="Q400">
        <v>170</v>
      </c>
      <c r="R400" t="s">
        <v>16621</v>
      </c>
      <c r="S400" t="s">
        <v>16622</v>
      </c>
      <c r="U400" t="s">
        <v>16623</v>
      </c>
      <c r="V400" t="s">
        <v>779</v>
      </c>
      <c r="W400" t="s">
        <v>780</v>
      </c>
      <c r="X400" t="s">
        <v>16128</v>
      </c>
      <c r="Y400" t="s">
        <v>1750</v>
      </c>
      <c r="Z400" t="s">
        <v>1258</v>
      </c>
      <c r="AA400" t="s">
        <v>18949</v>
      </c>
      <c r="AB400" t="s">
        <v>844</v>
      </c>
      <c r="AC400" t="s">
        <v>791</v>
      </c>
      <c r="AD400" t="s">
        <v>883</v>
      </c>
      <c r="AE400" t="s">
        <v>4009</v>
      </c>
      <c r="AF400" t="s">
        <v>113</v>
      </c>
      <c r="AG400">
        <v>1</v>
      </c>
      <c r="AH400">
        <v>95.52</v>
      </c>
      <c r="AI400">
        <v>1</v>
      </c>
      <c r="AJ400">
        <v>2103</v>
      </c>
      <c r="AK400" t="s">
        <v>2344</v>
      </c>
      <c r="AL400">
        <v>2103</v>
      </c>
      <c r="AM400" t="s">
        <v>2345</v>
      </c>
      <c r="AN400">
        <v>59.9</v>
      </c>
      <c r="AO400" s="72">
        <v>18.86</v>
      </c>
      <c r="AP400" t="s">
        <v>15190</v>
      </c>
      <c r="AQ400" t="s">
        <v>2346</v>
      </c>
      <c r="AV400" t="s">
        <v>2285</v>
      </c>
      <c r="AW400">
        <v>0</v>
      </c>
      <c r="AX400" t="s">
        <v>16624</v>
      </c>
      <c r="AY400" t="s">
        <v>16626</v>
      </c>
      <c r="AZ400" t="s">
        <v>16242</v>
      </c>
      <c r="BC400" t="s">
        <v>18950</v>
      </c>
      <c r="BD400" t="s">
        <v>114</v>
      </c>
      <c r="BF400" t="s">
        <v>115</v>
      </c>
      <c r="BG400" t="s">
        <v>116</v>
      </c>
      <c r="BM400" t="s">
        <v>117</v>
      </c>
      <c r="BO400">
        <v>3415757050</v>
      </c>
      <c r="BX400" t="s">
        <v>16627</v>
      </c>
      <c r="CA400" t="s">
        <v>16628</v>
      </c>
      <c r="CB400" t="s">
        <v>16629</v>
      </c>
      <c r="CD400">
        <v>1</v>
      </c>
      <c r="CF400" t="s">
        <v>118</v>
      </c>
      <c r="CG400">
        <v>0</v>
      </c>
      <c r="CH400" t="s">
        <v>119</v>
      </c>
      <c r="CI400" t="s">
        <v>119</v>
      </c>
      <c r="CJ400" t="s">
        <v>120</v>
      </c>
      <c r="CL400" s="34" t="s">
        <v>18951</v>
      </c>
      <c r="CM400" t="s">
        <v>121</v>
      </c>
      <c r="CN400" s="34" t="s">
        <v>18951</v>
      </c>
      <c r="CP400" t="s">
        <v>1258</v>
      </c>
      <c r="CR400">
        <f t="shared" si="41"/>
        <v>20</v>
      </c>
    </row>
    <row r="401" spans="1:96" customFormat="1" hidden="1">
      <c r="A401" t="s">
        <v>111</v>
      </c>
      <c r="B401" t="s">
        <v>16614</v>
      </c>
      <c r="C401">
        <v>514485</v>
      </c>
      <c r="D401" s="1">
        <v>45585</v>
      </c>
      <c r="E401" t="s">
        <v>20437</v>
      </c>
      <c r="F401" t="s">
        <v>16615</v>
      </c>
      <c r="G401" t="s">
        <v>1266</v>
      </c>
      <c r="H401" s="34" t="s">
        <v>16616</v>
      </c>
      <c r="I401" t="s">
        <v>16617</v>
      </c>
      <c r="J401">
        <v>5543991534835</v>
      </c>
      <c r="K401" t="s">
        <v>10</v>
      </c>
      <c r="L401" t="s">
        <v>16618</v>
      </c>
      <c r="M401">
        <v>5126081968812</v>
      </c>
      <c r="N401" t="s">
        <v>112</v>
      </c>
      <c r="O401" t="s">
        <v>16619</v>
      </c>
      <c r="P401" t="s">
        <v>16620</v>
      </c>
      <c r="Q401">
        <v>170</v>
      </c>
      <c r="R401" t="s">
        <v>16621</v>
      </c>
      <c r="S401" t="s">
        <v>16622</v>
      </c>
      <c r="U401" t="s">
        <v>16623</v>
      </c>
      <c r="V401" t="s">
        <v>779</v>
      </c>
      <c r="W401" t="s">
        <v>780</v>
      </c>
      <c r="X401" t="s">
        <v>16128</v>
      </c>
      <c r="Y401" t="s">
        <v>1750</v>
      </c>
      <c r="Z401" t="s">
        <v>1258</v>
      </c>
      <c r="AA401" t="s">
        <v>18949</v>
      </c>
      <c r="AB401" t="s">
        <v>844</v>
      </c>
      <c r="AC401" t="s">
        <v>791</v>
      </c>
      <c r="AD401" t="s">
        <v>883</v>
      </c>
      <c r="AE401" t="s">
        <v>4009</v>
      </c>
      <c r="AF401" t="s">
        <v>113</v>
      </c>
      <c r="AG401">
        <v>1</v>
      </c>
      <c r="AH401">
        <v>95.52</v>
      </c>
      <c r="AI401">
        <v>1</v>
      </c>
      <c r="AJ401">
        <v>1110</v>
      </c>
      <c r="AK401" t="s">
        <v>788</v>
      </c>
      <c r="AL401">
        <v>1112</v>
      </c>
      <c r="AM401" t="s">
        <v>1252</v>
      </c>
      <c r="AN401">
        <v>21.9</v>
      </c>
      <c r="AO401" s="72">
        <v>6.89</v>
      </c>
      <c r="AP401" t="s">
        <v>3919</v>
      </c>
      <c r="AQ401" t="s">
        <v>1254</v>
      </c>
      <c r="AV401" t="s">
        <v>2285</v>
      </c>
      <c r="AW401">
        <v>0</v>
      </c>
      <c r="AX401" t="s">
        <v>16624</v>
      </c>
      <c r="AY401" t="s">
        <v>16626</v>
      </c>
      <c r="AZ401" t="s">
        <v>16242</v>
      </c>
      <c r="BC401" t="s">
        <v>18950</v>
      </c>
      <c r="BD401" t="s">
        <v>114</v>
      </c>
      <c r="BF401" t="s">
        <v>115</v>
      </c>
      <c r="BG401" t="s">
        <v>116</v>
      </c>
      <c r="BM401" t="s">
        <v>117</v>
      </c>
      <c r="BO401">
        <v>3415757050</v>
      </c>
      <c r="BX401" t="s">
        <v>16627</v>
      </c>
      <c r="CA401" t="s">
        <v>16628</v>
      </c>
      <c r="CB401" t="s">
        <v>16629</v>
      </c>
      <c r="CD401">
        <v>1</v>
      </c>
      <c r="CF401" t="s">
        <v>118</v>
      </c>
      <c r="CG401">
        <v>0</v>
      </c>
      <c r="CH401" t="s">
        <v>119</v>
      </c>
      <c r="CI401" t="s">
        <v>119</v>
      </c>
      <c r="CJ401" t="s">
        <v>120</v>
      </c>
      <c r="CL401" s="34" t="s">
        <v>18951</v>
      </c>
      <c r="CM401" t="s">
        <v>121</v>
      </c>
      <c r="CN401" s="34" t="s">
        <v>18951</v>
      </c>
      <c r="CP401" t="s">
        <v>1258</v>
      </c>
      <c r="CR401">
        <f t="shared" si="41"/>
        <v>20</v>
      </c>
    </row>
    <row r="402" spans="1:96" customFormat="1" hidden="1">
      <c r="A402" t="s">
        <v>111</v>
      </c>
      <c r="B402" t="s">
        <v>16614</v>
      </c>
      <c r="C402">
        <v>514485</v>
      </c>
      <c r="D402" s="1">
        <v>45585</v>
      </c>
      <c r="E402" t="s">
        <v>20437</v>
      </c>
      <c r="F402" t="s">
        <v>16615</v>
      </c>
      <c r="G402" t="s">
        <v>1266</v>
      </c>
      <c r="H402" s="34" t="s">
        <v>16616</v>
      </c>
      <c r="I402" t="s">
        <v>16617</v>
      </c>
      <c r="J402">
        <v>5543991534835</v>
      </c>
      <c r="K402" t="s">
        <v>10</v>
      </c>
      <c r="L402" t="s">
        <v>16618</v>
      </c>
      <c r="M402">
        <v>5126081968812</v>
      </c>
      <c r="N402" t="s">
        <v>112</v>
      </c>
      <c r="O402" t="s">
        <v>16619</v>
      </c>
      <c r="P402" t="s">
        <v>16620</v>
      </c>
      <c r="Q402">
        <v>170</v>
      </c>
      <c r="R402" t="s">
        <v>16621</v>
      </c>
      <c r="S402" t="s">
        <v>16622</v>
      </c>
      <c r="U402" t="s">
        <v>16623</v>
      </c>
      <c r="V402" t="s">
        <v>779</v>
      </c>
      <c r="W402" t="s">
        <v>780</v>
      </c>
      <c r="X402" t="s">
        <v>16128</v>
      </c>
      <c r="Y402" t="s">
        <v>1750</v>
      </c>
      <c r="Z402" t="s">
        <v>1258</v>
      </c>
      <c r="AA402" t="s">
        <v>18949</v>
      </c>
      <c r="AB402" t="s">
        <v>844</v>
      </c>
      <c r="AC402" t="s">
        <v>791</v>
      </c>
      <c r="AD402" t="s">
        <v>883</v>
      </c>
      <c r="AE402" t="s">
        <v>4009</v>
      </c>
      <c r="AF402" t="s">
        <v>113</v>
      </c>
      <c r="AG402">
        <v>1</v>
      </c>
      <c r="AH402">
        <v>95.52</v>
      </c>
      <c r="AI402">
        <v>1</v>
      </c>
      <c r="AJ402">
        <v>61030</v>
      </c>
      <c r="AK402" t="s">
        <v>1598</v>
      </c>
      <c r="AL402">
        <v>61030</v>
      </c>
      <c r="AM402" t="s">
        <v>2980</v>
      </c>
      <c r="AN402">
        <v>99.9</v>
      </c>
      <c r="AO402" s="72">
        <v>31.46</v>
      </c>
      <c r="AP402" t="s">
        <v>15141</v>
      </c>
      <c r="AQ402" t="s">
        <v>2981</v>
      </c>
      <c r="AV402" t="s">
        <v>16630</v>
      </c>
      <c r="AW402">
        <v>0</v>
      </c>
      <c r="AX402" t="s">
        <v>16624</v>
      </c>
      <c r="AY402" t="s">
        <v>16626</v>
      </c>
      <c r="AZ402" t="s">
        <v>16242</v>
      </c>
      <c r="BC402" t="s">
        <v>18950</v>
      </c>
      <c r="BD402" t="s">
        <v>114</v>
      </c>
      <c r="BF402" t="s">
        <v>115</v>
      </c>
      <c r="BG402" t="s">
        <v>116</v>
      </c>
      <c r="BM402" t="s">
        <v>117</v>
      </c>
      <c r="BO402">
        <v>3415757050</v>
      </c>
      <c r="BX402" t="s">
        <v>16627</v>
      </c>
      <c r="CA402" t="s">
        <v>16628</v>
      </c>
      <c r="CB402" t="s">
        <v>16629</v>
      </c>
      <c r="CD402">
        <v>1</v>
      </c>
      <c r="CF402" t="s">
        <v>118</v>
      </c>
      <c r="CG402">
        <v>0</v>
      </c>
      <c r="CH402" t="s">
        <v>119</v>
      </c>
      <c r="CI402" t="s">
        <v>119</v>
      </c>
      <c r="CJ402" t="s">
        <v>120</v>
      </c>
      <c r="CL402" s="34" t="s">
        <v>18951</v>
      </c>
      <c r="CM402" t="s">
        <v>121</v>
      </c>
      <c r="CN402" s="34" t="s">
        <v>18951</v>
      </c>
      <c r="CP402" t="s">
        <v>1258</v>
      </c>
      <c r="CR402">
        <f t="shared" si="41"/>
        <v>20</v>
      </c>
    </row>
    <row r="403" spans="1:96" customFormat="1" hidden="1">
      <c r="A403" t="s">
        <v>111</v>
      </c>
      <c r="B403" t="s">
        <v>16614</v>
      </c>
      <c r="C403">
        <v>514485</v>
      </c>
      <c r="D403" s="1">
        <v>45585</v>
      </c>
      <c r="E403" t="s">
        <v>20437</v>
      </c>
      <c r="F403" t="s">
        <v>16615</v>
      </c>
      <c r="G403" t="s">
        <v>1266</v>
      </c>
      <c r="H403" s="34" t="s">
        <v>16616</v>
      </c>
      <c r="I403" t="s">
        <v>16617</v>
      </c>
      <c r="J403">
        <v>5543991534835</v>
      </c>
      <c r="K403" t="s">
        <v>10</v>
      </c>
      <c r="L403" t="s">
        <v>16618</v>
      </c>
      <c r="M403">
        <v>5126081968812</v>
      </c>
      <c r="N403" t="s">
        <v>112</v>
      </c>
      <c r="O403" t="s">
        <v>16619</v>
      </c>
      <c r="P403" t="s">
        <v>16620</v>
      </c>
      <c r="Q403">
        <v>170</v>
      </c>
      <c r="R403" t="s">
        <v>16621</v>
      </c>
      <c r="S403" t="s">
        <v>16622</v>
      </c>
      <c r="U403" t="s">
        <v>16623</v>
      </c>
      <c r="V403" t="s">
        <v>779</v>
      </c>
      <c r="W403" t="s">
        <v>780</v>
      </c>
      <c r="X403" t="s">
        <v>16128</v>
      </c>
      <c r="Y403" t="s">
        <v>1750</v>
      </c>
      <c r="Z403" t="s">
        <v>1258</v>
      </c>
      <c r="AA403" t="s">
        <v>18949</v>
      </c>
      <c r="AB403" t="s">
        <v>844</v>
      </c>
      <c r="AC403" t="s">
        <v>791</v>
      </c>
      <c r="AD403" t="s">
        <v>883</v>
      </c>
      <c r="AE403" t="s">
        <v>4009</v>
      </c>
      <c r="AF403" t="s">
        <v>113</v>
      </c>
      <c r="AG403">
        <v>1</v>
      </c>
      <c r="AH403">
        <v>95.52</v>
      </c>
      <c r="AI403">
        <v>1</v>
      </c>
      <c r="AJ403">
        <v>1111</v>
      </c>
      <c r="AK403" t="s">
        <v>788</v>
      </c>
      <c r="AL403">
        <v>1110</v>
      </c>
      <c r="AM403" t="s">
        <v>1256</v>
      </c>
      <c r="AN403">
        <v>21.9</v>
      </c>
      <c r="AO403" s="72">
        <v>6.89</v>
      </c>
      <c r="AP403" t="s">
        <v>3919</v>
      </c>
      <c r="AQ403" t="s">
        <v>1257</v>
      </c>
      <c r="AV403" t="s">
        <v>2285</v>
      </c>
      <c r="AW403">
        <v>0</v>
      </c>
      <c r="AX403" t="s">
        <v>16624</v>
      </c>
      <c r="AY403" t="s">
        <v>16626</v>
      </c>
      <c r="AZ403" t="s">
        <v>16242</v>
      </c>
      <c r="BC403" t="s">
        <v>18950</v>
      </c>
      <c r="BD403" t="s">
        <v>114</v>
      </c>
      <c r="BF403" t="s">
        <v>115</v>
      </c>
      <c r="BG403" t="s">
        <v>116</v>
      </c>
      <c r="BM403" t="s">
        <v>117</v>
      </c>
      <c r="BO403">
        <v>3415757050</v>
      </c>
      <c r="BX403" t="s">
        <v>16627</v>
      </c>
      <c r="CA403" t="s">
        <v>16628</v>
      </c>
      <c r="CB403" t="s">
        <v>16629</v>
      </c>
      <c r="CD403">
        <v>1</v>
      </c>
      <c r="CF403" t="s">
        <v>118</v>
      </c>
      <c r="CG403">
        <v>0</v>
      </c>
      <c r="CH403" t="s">
        <v>119</v>
      </c>
      <c r="CI403" t="s">
        <v>119</v>
      </c>
      <c r="CJ403" t="s">
        <v>120</v>
      </c>
      <c r="CL403" s="34" t="s">
        <v>18951</v>
      </c>
      <c r="CM403" t="s">
        <v>121</v>
      </c>
      <c r="CN403" s="34" t="s">
        <v>18951</v>
      </c>
      <c r="CP403" t="s">
        <v>1258</v>
      </c>
      <c r="CR403">
        <f t="shared" si="41"/>
        <v>20</v>
      </c>
    </row>
    <row r="404" spans="1:96" customFormat="1" hidden="1">
      <c r="A404" t="s">
        <v>111</v>
      </c>
      <c r="B404" t="s">
        <v>18007</v>
      </c>
      <c r="C404">
        <v>514653</v>
      </c>
      <c r="D404" s="1">
        <v>45588</v>
      </c>
      <c r="E404" t="s">
        <v>20438</v>
      </c>
      <c r="F404" t="s">
        <v>2039</v>
      </c>
      <c r="G404" t="s">
        <v>18008</v>
      </c>
      <c r="H404">
        <v>56869126968</v>
      </c>
      <c r="I404" t="s">
        <v>18009</v>
      </c>
      <c r="J404">
        <v>5543996258574</v>
      </c>
      <c r="K404" t="s">
        <v>10</v>
      </c>
      <c r="L404" t="s">
        <v>6713</v>
      </c>
      <c r="M404">
        <v>5155880440803</v>
      </c>
      <c r="N404" t="s">
        <v>112</v>
      </c>
      <c r="O404" t="s">
        <v>18010</v>
      </c>
      <c r="P404" t="s">
        <v>18011</v>
      </c>
      <c r="Q404">
        <v>1014</v>
      </c>
      <c r="R404" t="s">
        <v>18012</v>
      </c>
      <c r="S404" t="s">
        <v>124</v>
      </c>
      <c r="U404" t="s">
        <v>18013</v>
      </c>
      <c r="V404" t="s">
        <v>779</v>
      </c>
      <c r="W404" t="s">
        <v>780</v>
      </c>
      <c r="X404" t="s">
        <v>18014</v>
      </c>
      <c r="Y404" t="s">
        <v>787</v>
      </c>
      <c r="Z404" t="s">
        <v>1258</v>
      </c>
      <c r="AA404" t="s">
        <v>19253</v>
      </c>
      <c r="AB404" t="s">
        <v>15113</v>
      </c>
      <c r="AC404" t="s">
        <v>15114</v>
      </c>
      <c r="AF404" t="s">
        <v>786</v>
      </c>
      <c r="AG404">
        <v>3</v>
      </c>
      <c r="AH404">
        <v>392.02</v>
      </c>
      <c r="AI404">
        <v>1</v>
      </c>
      <c r="AJ404">
        <v>1110</v>
      </c>
      <c r="AK404" t="s">
        <v>788</v>
      </c>
      <c r="AL404">
        <v>1112</v>
      </c>
      <c r="AM404" t="s">
        <v>1252</v>
      </c>
      <c r="AN404">
        <v>21.9</v>
      </c>
      <c r="AO404" s="72">
        <v>7.66</v>
      </c>
      <c r="AP404" t="s">
        <v>15063</v>
      </c>
      <c r="AQ404" t="s">
        <v>1254</v>
      </c>
      <c r="AV404" t="s">
        <v>2285</v>
      </c>
      <c r="AW404">
        <v>0</v>
      </c>
      <c r="AX404" t="s">
        <v>18015</v>
      </c>
      <c r="AY404" t="s">
        <v>15386</v>
      </c>
      <c r="AZ404" t="s">
        <v>15119</v>
      </c>
      <c r="BC404" t="s">
        <v>19254</v>
      </c>
      <c r="BD404" t="s">
        <v>114</v>
      </c>
      <c r="BF404" t="s">
        <v>115</v>
      </c>
      <c r="BG404" t="s">
        <v>116</v>
      </c>
      <c r="BM404" t="s">
        <v>117</v>
      </c>
      <c r="BN404">
        <v>314786</v>
      </c>
      <c r="BO404">
        <v>3428627714</v>
      </c>
      <c r="BP404">
        <v>3428627714</v>
      </c>
      <c r="BQ404">
        <v>485464</v>
      </c>
      <c r="BR404">
        <v>2713</v>
      </c>
      <c r="BX404" t="s">
        <v>18016</v>
      </c>
      <c r="CA404" t="s">
        <v>18017</v>
      </c>
      <c r="CB404" t="s">
        <v>18018</v>
      </c>
      <c r="CD404">
        <v>1</v>
      </c>
      <c r="CF404" t="s">
        <v>118</v>
      </c>
      <c r="CG404">
        <v>0</v>
      </c>
      <c r="CH404" t="s">
        <v>119</v>
      </c>
      <c r="CI404" t="s">
        <v>119</v>
      </c>
      <c r="CJ404" t="s">
        <v>120</v>
      </c>
      <c r="CL404" s="34" t="s">
        <v>19255</v>
      </c>
      <c r="CM404" t="s">
        <v>121</v>
      </c>
      <c r="CN404" s="34" t="s">
        <v>19255</v>
      </c>
      <c r="CP404" t="s">
        <v>1258</v>
      </c>
      <c r="CR404">
        <f t="shared" si="41"/>
        <v>23</v>
      </c>
    </row>
    <row r="405" spans="1:96" customFormat="1" hidden="1">
      <c r="A405" t="s">
        <v>111</v>
      </c>
      <c r="B405" t="s">
        <v>18007</v>
      </c>
      <c r="C405">
        <v>514653</v>
      </c>
      <c r="D405" s="1">
        <v>45588</v>
      </c>
      <c r="E405" t="s">
        <v>20438</v>
      </c>
      <c r="F405" t="s">
        <v>2039</v>
      </c>
      <c r="G405" t="s">
        <v>18008</v>
      </c>
      <c r="H405">
        <v>56869126968</v>
      </c>
      <c r="I405" t="s">
        <v>18009</v>
      </c>
      <c r="J405">
        <v>5543996258574</v>
      </c>
      <c r="K405" t="s">
        <v>10</v>
      </c>
      <c r="L405" t="s">
        <v>6713</v>
      </c>
      <c r="M405">
        <v>5155880440803</v>
      </c>
      <c r="N405" t="s">
        <v>112</v>
      </c>
      <c r="O405" t="s">
        <v>18010</v>
      </c>
      <c r="P405" t="s">
        <v>18011</v>
      </c>
      <c r="Q405">
        <v>1014</v>
      </c>
      <c r="R405" t="s">
        <v>18012</v>
      </c>
      <c r="S405" t="s">
        <v>124</v>
      </c>
      <c r="U405" t="s">
        <v>18013</v>
      </c>
      <c r="V405" t="s">
        <v>779</v>
      </c>
      <c r="W405" t="s">
        <v>780</v>
      </c>
      <c r="X405" t="s">
        <v>18014</v>
      </c>
      <c r="Y405" t="s">
        <v>787</v>
      </c>
      <c r="Z405" t="s">
        <v>1258</v>
      </c>
      <c r="AA405" t="s">
        <v>19253</v>
      </c>
      <c r="AB405" t="s">
        <v>15113</v>
      </c>
      <c r="AC405" t="s">
        <v>15114</v>
      </c>
      <c r="AF405" t="s">
        <v>786</v>
      </c>
      <c r="AG405">
        <v>3</v>
      </c>
      <c r="AH405">
        <v>392.02</v>
      </c>
      <c r="AI405">
        <v>2</v>
      </c>
      <c r="AJ405">
        <v>1403</v>
      </c>
      <c r="AK405" t="s">
        <v>775</v>
      </c>
      <c r="AL405">
        <v>1403</v>
      </c>
      <c r="AM405" t="s">
        <v>824</v>
      </c>
      <c r="AN405">
        <v>29.9</v>
      </c>
      <c r="AO405" s="72">
        <v>29.9</v>
      </c>
      <c r="AP405" t="s">
        <v>1223</v>
      </c>
      <c r="AQ405" t="s">
        <v>822</v>
      </c>
      <c r="AV405" t="s">
        <v>16506</v>
      </c>
      <c r="AW405">
        <v>0</v>
      </c>
      <c r="AX405" t="s">
        <v>18015</v>
      </c>
      <c r="AY405" t="s">
        <v>15386</v>
      </c>
      <c r="AZ405" t="s">
        <v>15119</v>
      </c>
      <c r="BC405" t="s">
        <v>19254</v>
      </c>
      <c r="BD405" t="s">
        <v>114</v>
      </c>
      <c r="BF405" t="s">
        <v>115</v>
      </c>
      <c r="BG405" t="s">
        <v>116</v>
      </c>
      <c r="BM405" t="s">
        <v>117</v>
      </c>
      <c r="BN405">
        <v>314786</v>
      </c>
      <c r="BO405">
        <v>3428627714</v>
      </c>
      <c r="BP405">
        <v>3428627714</v>
      </c>
      <c r="BQ405">
        <v>485464</v>
      </c>
      <c r="BR405">
        <v>2713</v>
      </c>
      <c r="BX405" t="s">
        <v>18016</v>
      </c>
      <c r="CA405" t="s">
        <v>18017</v>
      </c>
      <c r="CB405" t="s">
        <v>18018</v>
      </c>
      <c r="CD405">
        <v>1</v>
      </c>
      <c r="CF405" t="s">
        <v>118</v>
      </c>
      <c r="CG405">
        <v>0</v>
      </c>
      <c r="CH405" t="s">
        <v>119</v>
      </c>
      <c r="CI405" t="s">
        <v>119</v>
      </c>
      <c r="CJ405" t="s">
        <v>120</v>
      </c>
      <c r="CL405" s="34" t="s">
        <v>19255</v>
      </c>
      <c r="CM405" t="s">
        <v>121</v>
      </c>
      <c r="CN405" s="34" t="s">
        <v>19255</v>
      </c>
      <c r="CP405" t="s">
        <v>1258</v>
      </c>
      <c r="CR405">
        <f t="shared" si="41"/>
        <v>23</v>
      </c>
    </row>
    <row r="406" spans="1:96" customFormat="1" hidden="1">
      <c r="A406" t="s">
        <v>111</v>
      </c>
      <c r="B406" t="s">
        <v>18007</v>
      </c>
      <c r="C406">
        <v>514653</v>
      </c>
      <c r="D406" s="1">
        <v>45588</v>
      </c>
      <c r="E406" t="s">
        <v>20438</v>
      </c>
      <c r="F406" t="s">
        <v>2039</v>
      </c>
      <c r="G406" t="s">
        <v>18008</v>
      </c>
      <c r="H406">
        <v>56869126968</v>
      </c>
      <c r="I406" t="s">
        <v>18009</v>
      </c>
      <c r="J406">
        <v>5543996258574</v>
      </c>
      <c r="K406" t="s">
        <v>10</v>
      </c>
      <c r="L406" t="s">
        <v>6713</v>
      </c>
      <c r="M406">
        <v>5155880440803</v>
      </c>
      <c r="N406" t="s">
        <v>112</v>
      </c>
      <c r="O406" t="s">
        <v>18010</v>
      </c>
      <c r="P406" t="s">
        <v>18011</v>
      </c>
      <c r="Q406">
        <v>1014</v>
      </c>
      <c r="R406" t="s">
        <v>18012</v>
      </c>
      <c r="S406" t="s">
        <v>124</v>
      </c>
      <c r="U406" t="s">
        <v>18013</v>
      </c>
      <c r="V406" t="s">
        <v>779</v>
      </c>
      <c r="W406" t="s">
        <v>780</v>
      </c>
      <c r="X406" t="s">
        <v>18014</v>
      </c>
      <c r="Y406" t="s">
        <v>787</v>
      </c>
      <c r="Z406" t="s">
        <v>1258</v>
      </c>
      <c r="AA406" t="s">
        <v>19253</v>
      </c>
      <c r="AB406" t="s">
        <v>15113</v>
      </c>
      <c r="AC406" t="s">
        <v>15114</v>
      </c>
      <c r="AF406" t="s">
        <v>786</v>
      </c>
      <c r="AG406">
        <v>3</v>
      </c>
      <c r="AH406">
        <v>392.02</v>
      </c>
      <c r="AI406">
        <v>1</v>
      </c>
      <c r="AJ406">
        <v>142817</v>
      </c>
      <c r="AK406" t="s">
        <v>1598</v>
      </c>
      <c r="AL406">
        <v>61040</v>
      </c>
      <c r="AM406" t="s">
        <v>1608</v>
      </c>
      <c r="AN406">
        <v>99.9</v>
      </c>
      <c r="AO406" s="72">
        <v>34.96</v>
      </c>
      <c r="AP406" t="s">
        <v>15116</v>
      </c>
      <c r="AQ406" t="s">
        <v>1609</v>
      </c>
      <c r="AV406" t="s">
        <v>18019</v>
      </c>
      <c r="AW406">
        <v>0</v>
      </c>
      <c r="AX406" t="s">
        <v>18015</v>
      </c>
      <c r="AY406" t="s">
        <v>15386</v>
      </c>
      <c r="AZ406" t="s">
        <v>15119</v>
      </c>
      <c r="BC406" t="s">
        <v>19254</v>
      </c>
      <c r="BD406" t="s">
        <v>114</v>
      </c>
      <c r="BF406" t="s">
        <v>115</v>
      </c>
      <c r="BG406" t="s">
        <v>116</v>
      </c>
      <c r="BM406" t="s">
        <v>117</v>
      </c>
      <c r="BN406">
        <v>314786</v>
      </c>
      <c r="BO406">
        <v>3428627714</v>
      </c>
      <c r="BP406">
        <v>3428627714</v>
      </c>
      <c r="BQ406">
        <v>485464</v>
      </c>
      <c r="BR406">
        <v>2713</v>
      </c>
      <c r="BX406" t="s">
        <v>18016</v>
      </c>
      <c r="CA406" t="s">
        <v>18017</v>
      </c>
      <c r="CB406" t="s">
        <v>18018</v>
      </c>
      <c r="CD406">
        <v>1</v>
      </c>
      <c r="CF406" t="s">
        <v>118</v>
      </c>
      <c r="CG406">
        <v>0</v>
      </c>
      <c r="CH406" t="s">
        <v>119</v>
      </c>
      <c r="CI406" t="s">
        <v>119</v>
      </c>
      <c r="CJ406" t="s">
        <v>120</v>
      </c>
      <c r="CL406" s="34" t="s">
        <v>19255</v>
      </c>
      <c r="CM406" t="s">
        <v>121</v>
      </c>
      <c r="CN406" s="34" t="s">
        <v>19255</v>
      </c>
      <c r="CP406" t="s">
        <v>1258</v>
      </c>
      <c r="CR406">
        <f t="shared" si="41"/>
        <v>23</v>
      </c>
    </row>
    <row r="407" spans="1:96" customFormat="1" hidden="1">
      <c r="A407" t="s">
        <v>111</v>
      </c>
      <c r="B407" t="s">
        <v>18007</v>
      </c>
      <c r="C407">
        <v>514653</v>
      </c>
      <c r="D407" s="1">
        <v>45588</v>
      </c>
      <c r="E407" t="s">
        <v>20438</v>
      </c>
      <c r="F407" t="s">
        <v>2039</v>
      </c>
      <c r="G407" t="s">
        <v>18008</v>
      </c>
      <c r="H407">
        <v>56869126968</v>
      </c>
      <c r="I407" t="s">
        <v>18009</v>
      </c>
      <c r="J407">
        <v>5543996258574</v>
      </c>
      <c r="K407" t="s">
        <v>10</v>
      </c>
      <c r="L407" t="s">
        <v>6713</v>
      </c>
      <c r="M407">
        <v>5155880440803</v>
      </c>
      <c r="N407" t="s">
        <v>112</v>
      </c>
      <c r="O407" t="s">
        <v>18010</v>
      </c>
      <c r="P407" t="s">
        <v>18011</v>
      </c>
      <c r="Q407">
        <v>1014</v>
      </c>
      <c r="R407" t="s">
        <v>18012</v>
      </c>
      <c r="S407" t="s">
        <v>124</v>
      </c>
      <c r="U407" t="s">
        <v>18013</v>
      </c>
      <c r="V407" t="s">
        <v>779</v>
      </c>
      <c r="W407" t="s">
        <v>780</v>
      </c>
      <c r="X407" t="s">
        <v>18014</v>
      </c>
      <c r="Y407" t="s">
        <v>787</v>
      </c>
      <c r="Z407" t="s">
        <v>1258</v>
      </c>
      <c r="AA407" t="s">
        <v>19253</v>
      </c>
      <c r="AB407" t="s">
        <v>15113</v>
      </c>
      <c r="AC407" t="s">
        <v>15114</v>
      </c>
      <c r="AF407" t="s">
        <v>786</v>
      </c>
      <c r="AG407">
        <v>3</v>
      </c>
      <c r="AH407">
        <v>392.02</v>
      </c>
      <c r="AI407">
        <v>1</v>
      </c>
      <c r="AJ407">
        <v>142819</v>
      </c>
      <c r="AK407" t="s">
        <v>808</v>
      </c>
      <c r="AL407">
        <v>3115</v>
      </c>
      <c r="AM407" t="s">
        <v>841</v>
      </c>
      <c r="AN407">
        <v>129.9</v>
      </c>
      <c r="AO407" s="72">
        <v>129.9</v>
      </c>
      <c r="AP407" t="s">
        <v>796</v>
      </c>
      <c r="AQ407" t="s">
        <v>842</v>
      </c>
      <c r="AV407" t="s">
        <v>2285</v>
      </c>
      <c r="AW407">
        <v>0</v>
      </c>
      <c r="AX407" t="s">
        <v>18015</v>
      </c>
      <c r="AY407" t="s">
        <v>15386</v>
      </c>
      <c r="AZ407" t="s">
        <v>15119</v>
      </c>
      <c r="BC407" t="s">
        <v>19254</v>
      </c>
      <c r="BD407" t="s">
        <v>114</v>
      </c>
      <c r="BF407" t="s">
        <v>115</v>
      </c>
      <c r="BG407" t="s">
        <v>116</v>
      </c>
      <c r="BM407" t="s">
        <v>117</v>
      </c>
      <c r="BN407">
        <v>314786</v>
      </c>
      <c r="BO407">
        <v>3428627714</v>
      </c>
      <c r="BP407">
        <v>3428627714</v>
      </c>
      <c r="BQ407">
        <v>485464</v>
      </c>
      <c r="BR407">
        <v>2713</v>
      </c>
      <c r="BX407" t="s">
        <v>18016</v>
      </c>
      <c r="CA407" t="s">
        <v>18017</v>
      </c>
      <c r="CB407" t="s">
        <v>18018</v>
      </c>
      <c r="CD407">
        <v>1</v>
      </c>
      <c r="CF407" t="s">
        <v>118</v>
      </c>
      <c r="CG407">
        <v>0</v>
      </c>
      <c r="CH407" t="s">
        <v>119</v>
      </c>
      <c r="CI407" t="s">
        <v>119</v>
      </c>
      <c r="CJ407" t="s">
        <v>120</v>
      </c>
      <c r="CL407" s="34" t="s">
        <v>19255</v>
      </c>
      <c r="CM407" t="s">
        <v>121</v>
      </c>
      <c r="CN407" s="34" t="s">
        <v>19255</v>
      </c>
      <c r="CP407" t="s">
        <v>1258</v>
      </c>
      <c r="CR407">
        <f t="shared" si="41"/>
        <v>23</v>
      </c>
    </row>
    <row r="408" spans="1:96" customFormat="1" hidden="1">
      <c r="A408" t="s">
        <v>111</v>
      </c>
      <c r="B408" t="s">
        <v>18007</v>
      </c>
      <c r="C408">
        <v>514653</v>
      </c>
      <c r="D408" s="1">
        <v>45588</v>
      </c>
      <c r="E408" t="s">
        <v>20438</v>
      </c>
      <c r="F408" t="s">
        <v>2039</v>
      </c>
      <c r="G408" t="s">
        <v>18008</v>
      </c>
      <c r="H408">
        <v>56869126968</v>
      </c>
      <c r="I408" t="s">
        <v>18009</v>
      </c>
      <c r="J408">
        <v>5543996258574</v>
      </c>
      <c r="K408" t="s">
        <v>10</v>
      </c>
      <c r="L408" t="s">
        <v>6713</v>
      </c>
      <c r="M408">
        <v>5155880440803</v>
      </c>
      <c r="N408" t="s">
        <v>112</v>
      </c>
      <c r="O408" t="s">
        <v>18010</v>
      </c>
      <c r="P408" t="s">
        <v>18011</v>
      </c>
      <c r="Q408">
        <v>1014</v>
      </c>
      <c r="R408" t="s">
        <v>18012</v>
      </c>
      <c r="S408" t="s">
        <v>124</v>
      </c>
      <c r="U408" t="s">
        <v>18013</v>
      </c>
      <c r="V408" t="s">
        <v>779</v>
      </c>
      <c r="W408" t="s">
        <v>780</v>
      </c>
      <c r="X408" t="s">
        <v>18014</v>
      </c>
      <c r="Y408" t="s">
        <v>787</v>
      </c>
      <c r="Z408" t="s">
        <v>1258</v>
      </c>
      <c r="AA408" t="s">
        <v>19253</v>
      </c>
      <c r="AB408" t="s">
        <v>15113</v>
      </c>
      <c r="AC408" t="s">
        <v>15114</v>
      </c>
      <c r="AF408" t="s">
        <v>786</v>
      </c>
      <c r="AG408">
        <v>3</v>
      </c>
      <c r="AH408">
        <v>392.02</v>
      </c>
      <c r="AI408">
        <v>1</v>
      </c>
      <c r="AJ408">
        <v>142832</v>
      </c>
      <c r="AK408" t="s">
        <v>4266</v>
      </c>
      <c r="AL408">
        <v>8124</v>
      </c>
      <c r="AM408" t="s">
        <v>18020</v>
      </c>
      <c r="AN408">
        <v>89.9</v>
      </c>
      <c r="AO408" s="72">
        <v>89.9</v>
      </c>
      <c r="AP408" t="s">
        <v>18021</v>
      </c>
      <c r="AQ408" t="s">
        <v>18022</v>
      </c>
      <c r="AV408" t="s">
        <v>2285</v>
      </c>
      <c r="AW408">
        <v>0</v>
      </c>
      <c r="AX408" t="s">
        <v>18015</v>
      </c>
      <c r="AY408" t="s">
        <v>15386</v>
      </c>
      <c r="AZ408" t="s">
        <v>15119</v>
      </c>
      <c r="BC408" t="s">
        <v>19254</v>
      </c>
      <c r="BD408" t="s">
        <v>114</v>
      </c>
      <c r="BF408" t="s">
        <v>115</v>
      </c>
      <c r="BG408" t="s">
        <v>116</v>
      </c>
      <c r="BM408" t="s">
        <v>117</v>
      </c>
      <c r="BN408">
        <v>314786</v>
      </c>
      <c r="BO408">
        <v>3428627714</v>
      </c>
      <c r="BP408">
        <v>3428627714</v>
      </c>
      <c r="BQ408">
        <v>485464</v>
      </c>
      <c r="BR408">
        <v>2713</v>
      </c>
      <c r="BX408" t="s">
        <v>18016</v>
      </c>
      <c r="CA408" t="s">
        <v>18017</v>
      </c>
      <c r="CB408" t="s">
        <v>18018</v>
      </c>
      <c r="CD408">
        <v>1</v>
      </c>
      <c r="CF408" t="s">
        <v>118</v>
      </c>
      <c r="CG408">
        <v>0</v>
      </c>
      <c r="CH408" t="s">
        <v>119</v>
      </c>
      <c r="CI408" t="s">
        <v>119</v>
      </c>
      <c r="CJ408" t="s">
        <v>120</v>
      </c>
      <c r="CL408" s="34" t="s">
        <v>19255</v>
      </c>
      <c r="CM408" t="s">
        <v>121</v>
      </c>
      <c r="CN408" s="34" t="s">
        <v>19255</v>
      </c>
      <c r="CP408" t="s">
        <v>1258</v>
      </c>
      <c r="CR408">
        <f t="shared" si="41"/>
        <v>23</v>
      </c>
    </row>
    <row r="409" spans="1:96" customFormat="1" hidden="1">
      <c r="A409" t="s">
        <v>111</v>
      </c>
      <c r="B409" t="s">
        <v>18007</v>
      </c>
      <c r="C409">
        <v>514653</v>
      </c>
      <c r="D409" s="1">
        <v>45588</v>
      </c>
      <c r="E409" t="s">
        <v>20438</v>
      </c>
      <c r="F409" t="s">
        <v>2039</v>
      </c>
      <c r="G409" t="s">
        <v>18008</v>
      </c>
      <c r="H409">
        <v>56869126968</v>
      </c>
      <c r="I409" t="s">
        <v>18009</v>
      </c>
      <c r="J409">
        <v>5543996258574</v>
      </c>
      <c r="K409" t="s">
        <v>10</v>
      </c>
      <c r="L409" t="s">
        <v>6713</v>
      </c>
      <c r="M409">
        <v>5155880440803</v>
      </c>
      <c r="N409" t="s">
        <v>112</v>
      </c>
      <c r="O409" t="s">
        <v>18010</v>
      </c>
      <c r="P409" t="s">
        <v>18011</v>
      </c>
      <c r="Q409">
        <v>1014</v>
      </c>
      <c r="R409" t="s">
        <v>18012</v>
      </c>
      <c r="S409" t="s">
        <v>124</v>
      </c>
      <c r="U409" t="s">
        <v>18013</v>
      </c>
      <c r="V409" t="s">
        <v>779</v>
      </c>
      <c r="W409" t="s">
        <v>780</v>
      </c>
      <c r="X409" t="s">
        <v>18014</v>
      </c>
      <c r="Y409" t="s">
        <v>787</v>
      </c>
      <c r="Z409" t="s">
        <v>1258</v>
      </c>
      <c r="AA409" t="s">
        <v>19253</v>
      </c>
      <c r="AB409" t="s">
        <v>15113</v>
      </c>
      <c r="AC409" t="s">
        <v>15114</v>
      </c>
      <c r="AF409" t="s">
        <v>786</v>
      </c>
      <c r="AG409">
        <v>3</v>
      </c>
      <c r="AH409">
        <v>392.02</v>
      </c>
      <c r="AI409">
        <v>2</v>
      </c>
      <c r="AJ409">
        <v>142795</v>
      </c>
      <c r="AK409" t="s">
        <v>783</v>
      </c>
      <c r="AL409">
        <v>1607</v>
      </c>
      <c r="AM409" t="s">
        <v>784</v>
      </c>
      <c r="AN409">
        <v>34.9</v>
      </c>
      <c r="AO409" s="72">
        <v>34.9</v>
      </c>
      <c r="AP409" t="s">
        <v>1451</v>
      </c>
      <c r="AQ409" t="s">
        <v>785</v>
      </c>
      <c r="AV409" t="s">
        <v>16506</v>
      </c>
      <c r="AW409">
        <v>0</v>
      </c>
      <c r="AX409" t="s">
        <v>18015</v>
      </c>
      <c r="AY409" t="s">
        <v>15386</v>
      </c>
      <c r="AZ409" t="s">
        <v>15119</v>
      </c>
      <c r="BC409" t="s">
        <v>19254</v>
      </c>
      <c r="BD409" t="s">
        <v>114</v>
      </c>
      <c r="BF409" t="s">
        <v>115</v>
      </c>
      <c r="BG409" t="s">
        <v>116</v>
      </c>
      <c r="BM409" t="s">
        <v>117</v>
      </c>
      <c r="BN409">
        <v>314786</v>
      </c>
      <c r="BO409">
        <v>3428627714</v>
      </c>
      <c r="BP409">
        <v>3428627714</v>
      </c>
      <c r="BQ409">
        <v>485464</v>
      </c>
      <c r="BR409">
        <v>2713</v>
      </c>
      <c r="BX409" t="s">
        <v>18016</v>
      </c>
      <c r="CA409" t="s">
        <v>18017</v>
      </c>
      <c r="CB409" t="s">
        <v>18018</v>
      </c>
      <c r="CD409">
        <v>1</v>
      </c>
      <c r="CF409" t="s">
        <v>118</v>
      </c>
      <c r="CG409">
        <v>0</v>
      </c>
      <c r="CH409" t="s">
        <v>119</v>
      </c>
      <c r="CI409" t="s">
        <v>119</v>
      </c>
      <c r="CJ409" t="s">
        <v>120</v>
      </c>
      <c r="CL409" s="34" t="s">
        <v>19255</v>
      </c>
      <c r="CM409" t="s">
        <v>121</v>
      </c>
      <c r="CN409" s="34" t="s">
        <v>19255</v>
      </c>
      <c r="CP409" t="s">
        <v>1258</v>
      </c>
      <c r="CR409">
        <f t="shared" si="41"/>
        <v>23</v>
      </c>
    </row>
    <row r="410" spans="1:96" customFormat="1" hidden="1">
      <c r="A410" t="s">
        <v>111</v>
      </c>
      <c r="B410" t="s">
        <v>18023</v>
      </c>
      <c r="C410">
        <v>514647</v>
      </c>
      <c r="D410" s="1">
        <v>45588</v>
      </c>
      <c r="E410" t="s">
        <v>20439</v>
      </c>
      <c r="F410" t="s">
        <v>2660</v>
      </c>
      <c r="G410" t="s">
        <v>18024</v>
      </c>
      <c r="H410">
        <v>10847082725</v>
      </c>
      <c r="I410" t="s">
        <v>18025</v>
      </c>
      <c r="J410">
        <v>5521984259872</v>
      </c>
      <c r="K410" t="s">
        <v>5</v>
      </c>
      <c r="L410" t="s">
        <v>1188</v>
      </c>
      <c r="M410">
        <v>5189057918388</v>
      </c>
      <c r="N410" t="s">
        <v>112</v>
      </c>
      <c r="O410" t="s">
        <v>18026</v>
      </c>
      <c r="P410" t="s">
        <v>18027</v>
      </c>
      <c r="Q410">
        <v>80</v>
      </c>
      <c r="R410" t="s">
        <v>18028</v>
      </c>
      <c r="S410" t="s">
        <v>18029</v>
      </c>
      <c r="U410" t="s">
        <v>18030</v>
      </c>
      <c r="V410" t="s">
        <v>122</v>
      </c>
      <c r="W410" t="s">
        <v>123</v>
      </c>
      <c r="X410" t="s">
        <v>18031</v>
      </c>
      <c r="Y410" t="s">
        <v>129</v>
      </c>
      <c r="Z410" t="s">
        <v>1258</v>
      </c>
      <c r="AA410" t="s">
        <v>18455</v>
      </c>
      <c r="AB410" t="s">
        <v>1216</v>
      </c>
      <c r="AC410" t="s">
        <v>17140</v>
      </c>
      <c r="AD410" t="s">
        <v>17141</v>
      </c>
      <c r="AE410" t="s">
        <v>827</v>
      </c>
      <c r="AF410" t="s">
        <v>125</v>
      </c>
      <c r="AG410">
        <v>1</v>
      </c>
      <c r="AH410">
        <v>78.900000000000006</v>
      </c>
      <c r="AI410">
        <v>2</v>
      </c>
      <c r="AJ410">
        <v>1110</v>
      </c>
      <c r="AK410" t="s">
        <v>788</v>
      </c>
      <c r="AL410">
        <v>1112</v>
      </c>
      <c r="AM410" t="s">
        <v>1252</v>
      </c>
      <c r="AN410">
        <v>21.9</v>
      </c>
      <c r="AO410" s="72">
        <v>6.89</v>
      </c>
      <c r="AP410" t="s">
        <v>15881</v>
      </c>
      <c r="AQ410" t="s">
        <v>1254</v>
      </c>
      <c r="AV410" t="s">
        <v>18033</v>
      </c>
      <c r="AW410" t="s">
        <v>18033</v>
      </c>
      <c r="AX410" t="s">
        <v>18032</v>
      </c>
      <c r="AY410" t="s">
        <v>18034</v>
      </c>
      <c r="AZ410" t="s">
        <v>16905</v>
      </c>
      <c r="BC410" s="34" t="s">
        <v>18456</v>
      </c>
      <c r="BD410" t="s">
        <v>114</v>
      </c>
      <c r="BF410" t="s">
        <v>115</v>
      </c>
      <c r="BG410" t="s">
        <v>116</v>
      </c>
      <c r="BM410" t="s">
        <v>117</v>
      </c>
      <c r="BN410">
        <v>282344</v>
      </c>
      <c r="BO410">
        <v>3428007040</v>
      </c>
      <c r="BP410">
        <v>3428007040</v>
      </c>
      <c r="BQ410">
        <v>520132</v>
      </c>
      <c r="BR410" s="34" t="s">
        <v>18035</v>
      </c>
      <c r="BX410" t="s">
        <v>18036</v>
      </c>
      <c r="CA410" t="s">
        <v>18037</v>
      </c>
      <c r="CB410" t="s">
        <v>18038</v>
      </c>
      <c r="CD410">
        <v>1</v>
      </c>
      <c r="CF410" t="s">
        <v>118</v>
      </c>
      <c r="CG410">
        <v>0</v>
      </c>
      <c r="CH410" t="s">
        <v>119</v>
      </c>
      <c r="CI410" t="s">
        <v>119</v>
      </c>
      <c r="CJ410" t="s">
        <v>120</v>
      </c>
      <c r="CL410" s="34" t="s">
        <v>18457</v>
      </c>
      <c r="CM410" t="s">
        <v>121</v>
      </c>
      <c r="CN410" s="34" t="s">
        <v>18457</v>
      </c>
      <c r="CP410" t="s">
        <v>1258</v>
      </c>
      <c r="CR410">
        <f t="shared" si="41"/>
        <v>23</v>
      </c>
    </row>
    <row r="411" spans="1:96" customFormat="1" hidden="1">
      <c r="A411" t="s">
        <v>111</v>
      </c>
      <c r="B411" t="s">
        <v>18023</v>
      </c>
      <c r="C411">
        <v>514647</v>
      </c>
      <c r="D411" s="1">
        <v>45588</v>
      </c>
      <c r="E411" t="s">
        <v>20439</v>
      </c>
      <c r="F411" t="s">
        <v>2660</v>
      </c>
      <c r="G411" t="s">
        <v>18024</v>
      </c>
      <c r="H411">
        <v>10847082725</v>
      </c>
      <c r="I411" t="s">
        <v>18025</v>
      </c>
      <c r="J411">
        <v>5521984259872</v>
      </c>
      <c r="K411" t="s">
        <v>5</v>
      </c>
      <c r="L411" t="s">
        <v>1188</v>
      </c>
      <c r="M411">
        <v>5189057918388</v>
      </c>
      <c r="N411" t="s">
        <v>112</v>
      </c>
      <c r="O411" t="s">
        <v>18026</v>
      </c>
      <c r="P411" t="s">
        <v>18027</v>
      </c>
      <c r="Q411">
        <v>80</v>
      </c>
      <c r="R411" t="s">
        <v>18028</v>
      </c>
      <c r="S411" t="s">
        <v>18029</v>
      </c>
      <c r="U411" t="s">
        <v>18030</v>
      </c>
      <c r="V411" t="s">
        <v>122</v>
      </c>
      <c r="W411" t="s">
        <v>123</v>
      </c>
      <c r="X411" t="s">
        <v>18031</v>
      </c>
      <c r="Y411" t="s">
        <v>129</v>
      </c>
      <c r="Z411" t="s">
        <v>1258</v>
      </c>
      <c r="AA411" t="s">
        <v>18455</v>
      </c>
      <c r="AB411" t="s">
        <v>1216</v>
      </c>
      <c r="AC411" t="s">
        <v>17140</v>
      </c>
      <c r="AD411" t="s">
        <v>17141</v>
      </c>
      <c r="AE411" t="s">
        <v>827</v>
      </c>
      <c r="AF411" t="s">
        <v>125</v>
      </c>
      <c r="AG411">
        <v>1</v>
      </c>
      <c r="AH411">
        <v>78.900000000000006</v>
      </c>
      <c r="AI411">
        <v>2</v>
      </c>
      <c r="AJ411">
        <v>1006</v>
      </c>
      <c r="AK411" t="s">
        <v>788</v>
      </c>
      <c r="AL411">
        <v>1111</v>
      </c>
      <c r="AM411" t="s">
        <v>789</v>
      </c>
      <c r="AN411">
        <v>21.9</v>
      </c>
      <c r="AO411" s="72">
        <v>6.89</v>
      </c>
      <c r="AP411" t="s">
        <v>15881</v>
      </c>
      <c r="AQ411" t="s">
        <v>790</v>
      </c>
      <c r="AV411" t="s">
        <v>18033</v>
      </c>
      <c r="AW411" t="s">
        <v>18033</v>
      </c>
      <c r="AX411" t="s">
        <v>18032</v>
      </c>
      <c r="AY411" t="s">
        <v>18034</v>
      </c>
      <c r="AZ411" t="s">
        <v>16905</v>
      </c>
      <c r="BC411" s="34" t="s">
        <v>18456</v>
      </c>
      <c r="BD411" t="s">
        <v>114</v>
      </c>
      <c r="BF411" t="s">
        <v>115</v>
      </c>
      <c r="BG411" t="s">
        <v>116</v>
      </c>
      <c r="BM411" t="s">
        <v>117</v>
      </c>
      <c r="BN411">
        <v>282344</v>
      </c>
      <c r="BO411">
        <v>3428007040</v>
      </c>
      <c r="BP411">
        <v>3428007040</v>
      </c>
      <c r="BQ411">
        <v>520132</v>
      </c>
      <c r="BR411" s="34" t="s">
        <v>18035</v>
      </c>
      <c r="BX411" t="s">
        <v>18036</v>
      </c>
      <c r="CA411" t="s">
        <v>18037</v>
      </c>
      <c r="CB411" t="s">
        <v>18038</v>
      </c>
      <c r="CD411">
        <v>1</v>
      </c>
      <c r="CF411" t="s">
        <v>118</v>
      </c>
      <c r="CG411">
        <v>0</v>
      </c>
      <c r="CH411" t="s">
        <v>119</v>
      </c>
      <c r="CI411" t="s">
        <v>119</v>
      </c>
      <c r="CJ411" t="s">
        <v>120</v>
      </c>
      <c r="CL411" s="34" t="s">
        <v>18457</v>
      </c>
      <c r="CM411" t="s">
        <v>121</v>
      </c>
      <c r="CN411" s="34" t="s">
        <v>18457</v>
      </c>
      <c r="CP411" t="s">
        <v>1258</v>
      </c>
      <c r="CR411">
        <f t="shared" si="41"/>
        <v>23</v>
      </c>
    </row>
    <row r="412" spans="1:96" customFormat="1" hidden="1">
      <c r="A412" t="s">
        <v>111</v>
      </c>
      <c r="B412" t="s">
        <v>18023</v>
      </c>
      <c r="C412">
        <v>514647</v>
      </c>
      <c r="D412" s="1">
        <v>45588</v>
      </c>
      <c r="E412" t="s">
        <v>20439</v>
      </c>
      <c r="F412" t="s">
        <v>2660</v>
      </c>
      <c r="G412" t="s">
        <v>18024</v>
      </c>
      <c r="H412">
        <v>10847082725</v>
      </c>
      <c r="I412" t="s">
        <v>18025</v>
      </c>
      <c r="J412">
        <v>5521984259872</v>
      </c>
      <c r="K412" t="s">
        <v>5</v>
      </c>
      <c r="L412" t="s">
        <v>1188</v>
      </c>
      <c r="M412">
        <v>5189057918388</v>
      </c>
      <c r="N412" t="s">
        <v>112</v>
      </c>
      <c r="O412" t="s">
        <v>18026</v>
      </c>
      <c r="P412" t="s">
        <v>18027</v>
      </c>
      <c r="Q412">
        <v>80</v>
      </c>
      <c r="R412" t="s">
        <v>18028</v>
      </c>
      <c r="S412" t="s">
        <v>18029</v>
      </c>
      <c r="U412" t="s">
        <v>18030</v>
      </c>
      <c r="V412" t="s">
        <v>122</v>
      </c>
      <c r="W412" t="s">
        <v>123</v>
      </c>
      <c r="X412" t="s">
        <v>18031</v>
      </c>
      <c r="Y412" t="s">
        <v>129</v>
      </c>
      <c r="Z412" t="s">
        <v>1258</v>
      </c>
      <c r="AA412" t="s">
        <v>18455</v>
      </c>
      <c r="AB412" t="s">
        <v>1216</v>
      </c>
      <c r="AC412" t="s">
        <v>17140</v>
      </c>
      <c r="AD412" t="s">
        <v>17141</v>
      </c>
      <c r="AE412" t="s">
        <v>827</v>
      </c>
      <c r="AF412" t="s">
        <v>125</v>
      </c>
      <c r="AG412">
        <v>1</v>
      </c>
      <c r="AH412">
        <v>78.900000000000006</v>
      </c>
      <c r="AI412">
        <v>1</v>
      </c>
      <c r="AJ412">
        <v>142795</v>
      </c>
      <c r="AK412" t="s">
        <v>783</v>
      </c>
      <c r="AL412">
        <v>1607</v>
      </c>
      <c r="AM412" t="s">
        <v>784</v>
      </c>
      <c r="AN412">
        <v>34.9</v>
      </c>
      <c r="AO412" s="72">
        <v>31.41</v>
      </c>
      <c r="AP412" t="s">
        <v>2947</v>
      </c>
      <c r="AQ412" t="s">
        <v>785</v>
      </c>
      <c r="AV412" t="s">
        <v>18039</v>
      </c>
      <c r="AW412" t="s">
        <v>18039</v>
      </c>
      <c r="AX412" t="s">
        <v>18032</v>
      </c>
      <c r="AY412" t="s">
        <v>18034</v>
      </c>
      <c r="AZ412" t="s">
        <v>16905</v>
      </c>
      <c r="BC412" s="34" t="s">
        <v>18456</v>
      </c>
      <c r="BD412" t="s">
        <v>114</v>
      </c>
      <c r="BF412" t="s">
        <v>115</v>
      </c>
      <c r="BG412" t="s">
        <v>116</v>
      </c>
      <c r="BM412" t="s">
        <v>117</v>
      </c>
      <c r="BN412">
        <v>282344</v>
      </c>
      <c r="BO412">
        <v>3428007040</v>
      </c>
      <c r="BP412">
        <v>3428007040</v>
      </c>
      <c r="BQ412">
        <v>520132</v>
      </c>
      <c r="BR412" s="34" t="s">
        <v>18035</v>
      </c>
      <c r="BX412" t="s">
        <v>18036</v>
      </c>
      <c r="CA412" t="s">
        <v>18037</v>
      </c>
      <c r="CB412" t="s">
        <v>18038</v>
      </c>
      <c r="CD412">
        <v>1</v>
      </c>
      <c r="CF412" t="s">
        <v>118</v>
      </c>
      <c r="CG412">
        <v>0</v>
      </c>
      <c r="CH412" t="s">
        <v>119</v>
      </c>
      <c r="CI412" t="s">
        <v>119</v>
      </c>
      <c r="CJ412" t="s">
        <v>120</v>
      </c>
      <c r="CL412" s="34" t="s">
        <v>18457</v>
      </c>
      <c r="CM412" t="s">
        <v>121</v>
      </c>
      <c r="CN412" s="34" t="s">
        <v>18457</v>
      </c>
      <c r="CP412" t="s">
        <v>1258</v>
      </c>
      <c r="CR412">
        <f t="shared" si="41"/>
        <v>23</v>
      </c>
    </row>
    <row r="413" spans="1:96" customFormat="1" hidden="1">
      <c r="A413" t="s">
        <v>111</v>
      </c>
      <c r="B413" t="s">
        <v>18040</v>
      </c>
      <c r="C413">
        <v>514645</v>
      </c>
      <c r="D413" s="1">
        <v>45588</v>
      </c>
      <c r="E413" t="s">
        <v>20440</v>
      </c>
      <c r="F413" t="s">
        <v>18041</v>
      </c>
      <c r="G413" t="s">
        <v>18042</v>
      </c>
      <c r="H413">
        <v>27430825850</v>
      </c>
      <c r="I413" t="s">
        <v>18043</v>
      </c>
      <c r="J413">
        <v>5511987289512</v>
      </c>
      <c r="K413" t="s">
        <v>2</v>
      </c>
      <c r="L413" t="s">
        <v>127</v>
      </c>
      <c r="M413">
        <v>5181106839207</v>
      </c>
      <c r="N413" t="s">
        <v>112</v>
      </c>
      <c r="O413" t="s">
        <v>18044</v>
      </c>
      <c r="P413" t="s">
        <v>18045</v>
      </c>
      <c r="Q413">
        <v>256</v>
      </c>
      <c r="S413" t="s">
        <v>18046</v>
      </c>
      <c r="U413" t="s">
        <v>18047</v>
      </c>
      <c r="V413" t="s">
        <v>122</v>
      </c>
      <c r="W413" t="s">
        <v>123</v>
      </c>
      <c r="X413" t="s">
        <v>18048</v>
      </c>
      <c r="Y413" t="s">
        <v>792</v>
      </c>
      <c r="Z413" t="s">
        <v>1258</v>
      </c>
      <c r="AA413" t="s">
        <v>18458</v>
      </c>
      <c r="AB413" t="s">
        <v>844</v>
      </c>
      <c r="AC413" t="s">
        <v>791</v>
      </c>
      <c r="AD413" t="s">
        <v>1888</v>
      </c>
      <c r="AF413" t="s">
        <v>113</v>
      </c>
      <c r="AG413">
        <v>1</v>
      </c>
      <c r="AH413">
        <v>54.21</v>
      </c>
      <c r="AI413">
        <v>5</v>
      </c>
      <c r="AJ413">
        <v>1111</v>
      </c>
      <c r="AK413" t="s">
        <v>788</v>
      </c>
      <c r="AL413">
        <v>1110</v>
      </c>
      <c r="AM413" t="s">
        <v>1256</v>
      </c>
      <c r="AN413">
        <v>21.9</v>
      </c>
      <c r="AO413" s="72">
        <v>6.89</v>
      </c>
      <c r="AP413" t="s">
        <v>16110</v>
      </c>
      <c r="AQ413" t="s">
        <v>1257</v>
      </c>
      <c r="AV413" t="s">
        <v>18050</v>
      </c>
      <c r="AW413" t="s">
        <v>18050</v>
      </c>
      <c r="AX413" t="s">
        <v>18049</v>
      </c>
      <c r="AY413" t="s">
        <v>18051</v>
      </c>
      <c r="AZ413" t="s">
        <v>15204</v>
      </c>
      <c r="BC413" s="34" t="s">
        <v>18459</v>
      </c>
      <c r="BD413" t="s">
        <v>114</v>
      </c>
      <c r="BF413" t="s">
        <v>115</v>
      </c>
      <c r="BG413" t="s">
        <v>116</v>
      </c>
      <c r="BM413" t="s">
        <v>117</v>
      </c>
      <c r="BO413">
        <v>3427874732</v>
      </c>
      <c r="BX413" t="s">
        <v>18052</v>
      </c>
      <c r="CA413" t="s">
        <v>18053</v>
      </c>
      <c r="CB413" t="s">
        <v>18054</v>
      </c>
      <c r="CD413">
        <v>1</v>
      </c>
      <c r="CF413" t="s">
        <v>118</v>
      </c>
      <c r="CG413">
        <v>0</v>
      </c>
      <c r="CH413" t="s">
        <v>119</v>
      </c>
      <c r="CI413" t="s">
        <v>119</v>
      </c>
      <c r="CJ413" t="s">
        <v>120</v>
      </c>
      <c r="CL413" s="34" t="s">
        <v>18460</v>
      </c>
      <c r="CM413" t="s">
        <v>121</v>
      </c>
      <c r="CN413" s="34" t="s">
        <v>18460</v>
      </c>
      <c r="CP413" t="s">
        <v>1258</v>
      </c>
      <c r="CR413">
        <f t="shared" si="41"/>
        <v>23</v>
      </c>
    </row>
    <row r="414" spans="1:96" customFormat="1" hidden="1">
      <c r="A414" t="s">
        <v>111</v>
      </c>
      <c r="B414" t="s">
        <v>17626</v>
      </c>
      <c r="C414">
        <v>514643</v>
      </c>
      <c r="D414" s="1">
        <v>45587</v>
      </c>
      <c r="E414" t="s">
        <v>20441</v>
      </c>
      <c r="F414" t="s">
        <v>2225</v>
      </c>
      <c r="G414" t="s">
        <v>2226</v>
      </c>
      <c r="H414">
        <v>97494062300</v>
      </c>
      <c r="I414" t="s">
        <v>2227</v>
      </c>
      <c r="J414">
        <v>5586999212305</v>
      </c>
      <c r="K414" t="s">
        <v>2228</v>
      </c>
      <c r="L414" t="s">
        <v>2229</v>
      </c>
      <c r="M414">
        <v>5184767300148</v>
      </c>
      <c r="N414" t="s">
        <v>112</v>
      </c>
      <c r="O414" t="s">
        <v>2225</v>
      </c>
      <c r="P414" t="s">
        <v>2230</v>
      </c>
      <c r="Q414">
        <v>2250</v>
      </c>
      <c r="R414" t="s">
        <v>2231</v>
      </c>
      <c r="S414" t="s">
        <v>2232</v>
      </c>
      <c r="U414" t="s">
        <v>2233</v>
      </c>
      <c r="V414" t="s">
        <v>122</v>
      </c>
      <c r="W414" t="s">
        <v>772</v>
      </c>
      <c r="X414" t="s">
        <v>17627</v>
      </c>
      <c r="Y414" t="s">
        <v>1596</v>
      </c>
      <c r="Z414" t="s">
        <v>1258</v>
      </c>
      <c r="AA414" t="s">
        <v>18055</v>
      </c>
      <c r="AB414" t="s">
        <v>844</v>
      </c>
      <c r="AC414" t="s">
        <v>774</v>
      </c>
      <c r="AF414" t="s">
        <v>786</v>
      </c>
      <c r="AG414">
        <v>5</v>
      </c>
      <c r="AH414">
        <v>107.2</v>
      </c>
      <c r="AI414">
        <v>3</v>
      </c>
      <c r="AJ414">
        <v>5101</v>
      </c>
      <c r="AK414" t="s">
        <v>1018</v>
      </c>
      <c r="AL414">
        <v>5101</v>
      </c>
      <c r="AM414" t="s">
        <v>830</v>
      </c>
      <c r="AN414">
        <v>46.9</v>
      </c>
      <c r="AO414" s="72">
        <v>16.420000000000002</v>
      </c>
      <c r="AP414" t="s">
        <v>17629</v>
      </c>
      <c r="AQ414" t="s">
        <v>1019</v>
      </c>
      <c r="AV414" t="s">
        <v>4398</v>
      </c>
      <c r="AW414">
        <v>0</v>
      </c>
      <c r="AX414" t="s">
        <v>17628</v>
      </c>
      <c r="AY414" t="s">
        <v>17630</v>
      </c>
      <c r="AZ414" t="s">
        <v>15119</v>
      </c>
      <c r="BC414" s="34" t="s">
        <v>18056</v>
      </c>
      <c r="BD414" t="s">
        <v>114</v>
      </c>
      <c r="BF414" t="s">
        <v>115</v>
      </c>
      <c r="BG414" t="s">
        <v>116</v>
      </c>
      <c r="BM414" t="s">
        <v>117</v>
      </c>
      <c r="BN414">
        <v>569579</v>
      </c>
      <c r="BO414">
        <v>3427255243</v>
      </c>
      <c r="BP414">
        <v>3427255243</v>
      </c>
      <c r="BQ414">
        <v>421958</v>
      </c>
      <c r="BR414">
        <v>6265</v>
      </c>
      <c r="BX414" t="s">
        <v>17631</v>
      </c>
      <c r="CA414" t="s">
        <v>17632</v>
      </c>
      <c r="CB414" t="s">
        <v>17633</v>
      </c>
      <c r="CD414">
        <v>1</v>
      </c>
      <c r="CF414" t="s">
        <v>118</v>
      </c>
      <c r="CG414">
        <v>0</v>
      </c>
      <c r="CH414" t="s">
        <v>119</v>
      </c>
      <c r="CI414" t="s">
        <v>119</v>
      </c>
      <c r="CJ414" t="s">
        <v>120</v>
      </c>
      <c r="CL414" s="34" t="s">
        <v>18057</v>
      </c>
      <c r="CM414" t="s">
        <v>121</v>
      </c>
      <c r="CN414" s="34" t="s">
        <v>18057</v>
      </c>
      <c r="CP414" t="s">
        <v>1258</v>
      </c>
      <c r="CR414">
        <f t="shared" si="41"/>
        <v>22</v>
      </c>
    </row>
    <row r="415" spans="1:96" customFormat="1" hidden="1">
      <c r="A415" t="s">
        <v>111</v>
      </c>
      <c r="B415" t="s">
        <v>17626</v>
      </c>
      <c r="C415">
        <v>514643</v>
      </c>
      <c r="D415" s="1">
        <v>45587</v>
      </c>
      <c r="E415" t="s">
        <v>20441</v>
      </c>
      <c r="F415" t="s">
        <v>2225</v>
      </c>
      <c r="G415" t="s">
        <v>2226</v>
      </c>
      <c r="H415">
        <v>97494062300</v>
      </c>
      <c r="I415" t="s">
        <v>2227</v>
      </c>
      <c r="J415">
        <v>5586999212305</v>
      </c>
      <c r="K415" t="s">
        <v>2228</v>
      </c>
      <c r="L415" t="s">
        <v>2229</v>
      </c>
      <c r="M415">
        <v>5184767300148</v>
      </c>
      <c r="N415" t="s">
        <v>112</v>
      </c>
      <c r="O415" t="s">
        <v>2225</v>
      </c>
      <c r="P415" t="s">
        <v>2230</v>
      </c>
      <c r="Q415">
        <v>2250</v>
      </c>
      <c r="R415" t="s">
        <v>2231</v>
      </c>
      <c r="S415" t="s">
        <v>2232</v>
      </c>
      <c r="U415" t="s">
        <v>2233</v>
      </c>
      <c r="V415" t="s">
        <v>122</v>
      </c>
      <c r="W415" t="s">
        <v>772</v>
      </c>
      <c r="X415" t="s">
        <v>17627</v>
      </c>
      <c r="Y415" t="s">
        <v>1596</v>
      </c>
      <c r="Z415" t="s">
        <v>1258</v>
      </c>
      <c r="AA415" t="s">
        <v>18055</v>
      </c>
      <c r="AB415" t="s">
        <v>844</v>
      </c>
      <c r="AC415" t="s">
        <v>774</v>
      </c>
      <c r="AF415" t="s">
        <v>786</v>
      </c>
      <c r="AG415">
        <v>5</v>
      </c>
      <c r="AH415">
        <v>107.2</v>
      </c>
      <c r="AI415">
        <v>1</v>
      </c>
      <c r="AJ415">
        <v>1110</v>
      </c>
      <c r="AK415" t="s">
        <v>788</v>
      </c>
      <c r="AL415">
        <v>1112</v>
      </c>
      <c r="AM415" t="s">
        <v>1252</v>
      </c>
      <c r="AN415">
        <v>21.9</v>
      </c>
      <c r="AO415" s="72">
        <v>7.66</v>
      </c>
      <c r="AP415" t="s">
        <v>15063</v>
      </c>
      <c r="AQ415" t="s">
        <v>1254</v>
      </c>
      <c r="AV415" t="s">
        <v>2285</v>
      </c>
      <c r="AW415">
        <v>0</v>
      </c>
      <c r="AX415" t="s">
        <v>17628</v>
      </c>
      <c r="AY415" t="s">
        <v>17630</v>
      </c>
      <c r="AZ415" t="s">
        <v>15119</v>
      </c>
      <c r="BC415" s="34" t="s">
        <v>18056</v>
      </c>
      <c r="BD415" t="s">
        <v>114</v>
      </c>
      <c r="BF415" t="s">
        <v>115</v>
      </c>
      <c r="BG415" t="s">
        <v>116</v>
      </c>
      <c r="BM415" t="s">
        <v>117</v>
      </c>
      <c r="BN415">
        <v>569579</v>
      </c>
      <c r="BO415">
        <v>3427255243</v>
      </c>
      <c r="BP415">
        <v>3427255243</v>
      </c>
      <c r="BQ415">
        <v>421958</v>
      </c>
      <c r="BR415">
        <v>6265</v>
      </c>
      <c r="BX415" t="s">
        <v>17631</v>
      </c>
      <c r="CA415" t="s">
        <v>17632</v>
      </c>
      <c r="CB415" t="s">
        <v>17633</v>
      </c>
      <c r="CD415">
        <v>1</v>
      </c>
      <c r="CF415" t="s">
        <v>118</v>
      </c>
      <c r="CG415">
        <v>0</v>
      </c>
      <c r="CH415" t="s">
        <v>119</v>
      </c>
      <c r="CI415" t="s">
        <v>119</v>
      </c>
      <c r="CJ415" t="s">
        <v>120</v>
      </c>
      <c r="CL415" s="34" t="s">
        <v>18057</v>
      </c>
      <c r="CM415" t="s">
        <v>121</v>
      </c>
      <c r="CN415" s="34" t="s">
        <v>18057</v>
      </c>
      <c r="CP415" t="s">
        <v>1258</v>
      </c>
      <c r="CR415">
        <f t="shared" si="41"/>
        <v>22</v>
      </c>
    </row>
    <row r="416" spans="1:96" customFormat="1" hidden="1">
      <c r="A416" t="s">
        <v>111</v>
      </c>
      <c r="B416" t="s">
        <v>17626</v>
      </c>
      <c r="C416">
        <v>514643</v>
      </c>
      <c r="D416" s="1">
        <v>45587</v>
      </c>
      <c r="E416" t="s">
        <v>20441</v>
      </c>
      <c r="F416" t="s">
        <v>2225</v>
      </c>
      <c r="G416" t="s">
        <v>2226</v>
      </c>
      <c r="H416">
        <v>97494062300</v>
      </c>
      <c r="I416" t="s">
        <v>2227</v>
      </c>
      <c r="J416">
        <v>5586999212305</v>
      </c>
      <c r="K416" t="s">
        <v>2228</v>
      </c>
      <c r="L416" t="s">
        <v>2229</v>
      </c>
      <c r="M416">
        <v>5184767300148</v>
      </c>
      <c r="N416" t="s">
        <v>112</v>
      </c>
      <c r="O416" t="s">
        <v>2225</v>
      </c>
      <c r="P416" t="s">
        <v>2230</v>
      </c>
      <c r="Q416">
        <v>2250</v>
      </c>
      <c r="R416" t="s">
        <v>2231</v>
      </c>
      <c r="S416" t="s">
        <v>2232</v>
      </c>
      <c r="U416" t="s">
        <v>2233</v>
      </c>
      <c r="V416" t="s">
        <v>122</v>
      </c>
      <c r="W416" t="s">
        <v>772</v>
      </c>
      <c r="X416" t="s">
        <v>17627</v>
      </c>
      <c r="Y416" t="s">
        <v>1596</v>
      </c>
      <c r="Z416" t="s">
        <v>1258</v>
      </c>
      <c r="AA416" t="s">
        <v>18055</v>
      </c>
      <c r="AB416" t="s">
        <v>844</v>
      </c>
      <c r="AC416" t="s">
        <v>774</v>
      </c>
      <c r="AF416" t="s">
        <v>786</v>
      </c>
      <c r="AG416">
        <v>5</v>
      </c>
      <c r="AH416">
        <v>107.2</v>
      </c>
      <c r="AI416">
        <v>1</v>
      </c>
      <c r="AJ416">
        <v>1006</v>
      </c>
      <c r="AK416" t="s">
        <v>788</v>
      </c>
      <c r="AL416">
        <v>1111</v>
      </c>
      <c r="AM416" t="s">
        <v>789</v>
      </c>
      <c r="AN416">
        <v>21.9</v>
      </c>
      <c r="AO416" s="72">
        <v>7.66</v>
      </c>
      <c r="AP416" t="s">
        <v>15063</v>
      </c>
      <c r="AQ416" t="s">
        <v>790</v>
      </c>
      <c r="AV416" t="s">
        <v>2285</v>
      </c>
      <c r="AW416">
        <v>0</v>
      </c>
      <c r="AX416" t="s">
        <v>17628</v>
      </c>
      <c r="AY416" t="s">
        <v>17630</v>
      </c>
      <c r="AZ416" t="s">
        <v>15119</v>
      </c>
      <c r="BC416" s="34" t="s">
        <v>18056</v>
      </c>
      <c r="BD416" t="s">
        <v>114</v>
      </c>
      <c r="BF416" t="s">
        <v>115</v>
      </c>
      <c r="BG416" t="s">
        <v>116</v>
      </c>
      <c r="BM416" t="s">
        <v>117</v>
      </c>
      <c r="BN416">
        <v>569579</v>
      </c>
      <c r="BO416">
        <v>3427255243</v>
      </c>
      <c r="BP416">
        <v>3427255243</v>
      </c>
      <c r="BQ416">
        <v>421958</v>
      </c>
      <c r="BR416">
        <v>6265</v>
      </c>
      <c r="BX416" t="s">
        <v>17631</v>
      </c>
      <c r="CA416" t="s">
        <v>17632</v>
      </c>
      <c r="CB416" t="s">
        <v>17633</v>
      </c>
      <c r="CD416">
        <v>1</v>
      </c>
      <c r="CF416" t="s">
        <v>118</v>
      </c>
      <c r="CG416">
        <v>0</v>
      </c>
      <c r="CH416" t="s">
        <v>119</v>
      </c>
      <c r="CI416" t="s">
        <v>119</v>
      </c>
      <c r="CJ416" t="s">
        <v>120</v>
      </c>
      <c r="CL416" s="34" t="s">
        <v>18057</v>
      </c>
      <c r="CM416" t="s">
        <v>121</v>
      </c>
      <c r="CN416" s="34" t="s">
        <v>18057</v>
      </c>
      <c r="CP416" t="s">
        <v>1258</v>
      </c>
      <c r="CR416">
        <f t="shared" si="41"/>
        <v>22</v>
      </c>
    </row>
    <row r="417" spans="1:108" hidden="1">
      <c r="A417" t="s">
        <v>111</v>
      </c>
      <c r="B417" t="s">
        <v>17626</v>
      </c>
      <c r="C417">
        <v>514643</v>
      </c>
      <c r="D417" s="1">
        <v>45587</v>
      </c>
      <c r="E417" t="s">
        <v>20441</v>
      </c>
      <c r="F417" t="s">
        <v>2225</v>
      </c>
      <c r="G417" t="s">
        <v>2226</v>
      </c>
      <c r="H417">
        <v>97494062300</v>
      </c>
      <c r="I417" t="s">
        <v>2227</v>
      </c>
      <c r="J417">
        <v>5586999212305</v>
      </c>
      <c r="K417" t="s">
        <v>2228</v>
      </c>
      <c r="L417" t="s">
        <v>2229</v>
      </c>
      <c r="M417">
        <v>5184767300148</v>
      </c>
      <c r="N417" t="s">
        <v>112</v>
      </c>
      <c r="O417" t="s">
        <v>2225</v>
      </c>
      <c r="P417" t="s">
        <v>2230</v>
      </c>
      <c r="Q417">
        <v>2250</v>
      </c>
      <c r="R417" t="s">
        <v>2231</v>
      </c>
      <c r="S417" t="s">
        <v>2232</v>
      </c>
      <c r="U417" t="s">
        <v>2233</v>
      </c>
      <c r="V417" t="s">
        <v>122</v>
      </c>
      <c r="W417" t="s">
        <v>772</v>
      </c>
      <c r="X417" t="s">
        <v>17627</v>
      </c>
      <c r="Y417" t="s">
        <v>1596</v>
      </c>
      <c r="Z417" t="s">
        <v>1258</v>
      </c>
      <c r="AA417" t="s">
        <v>18055</v>
      </c>
      <c r="AB417" t="s">
        <v>844</v>
      </c>
      <c r="AC417" t="s">
        <v>774</v>
      </c>
      <c r="AF417" t="s">
        <v>786</v>
      </c>
      <c r="AG417">
        <v>5</v>
      </c>
      <c r="AH417">
        <v>107.2</v>
      </c>
      <c r="AI417">
        <v>1</v>
      </c>
      <c r="AJ417">
        <v>1111</v>
      </c>
      <c r="AK417" t="s">
        <v>788</v>
      </c>
      <c r="AL417">
        <v>1110</v>
      </c>
      <c r="AM417" t="s">
        <v>1256</v>
      </c>
      <c r="AN417">
        <v>21.9</v>
      </c>
      <c r="AO417" s="72">
        <v>7.66</v>
      </c>
      <c r="AP417" t="s">
        <v>15063</v>
      </c>
      <c r="AQ417" t="s">
        <v>1257</v>
      </c>
      <c r="AV417" t="s">
        <v>2285</v>
      </c>
      <c r="AW417">
        <v>0</v>
      </c>
      <c r="AX417" t="s">
        <v>17628</v>
      </c>
      <c r="AY417" t="s">
        <v>17630</v>
      </c>
      <c r="AZ417" t="s">
        <v>15119</v>
      </c>
      <c r="BC417" s="34" t="s">
        <v>18056</v>
      </c>
      <c r="BD417" t="s">
        <v>114</v>
      </c>
      <c r="BF417" t="s">
        <v>115</v>
      </c>
      <c r="BG417" t="s">
        <v>116</v>
      </c>
      <c r="BM417" t="s">
        <v>117</v>
      </c>
      <c r="BN417">
        <v>569579</v>
      </c>
      <c r="BO417">
        <v>3427255243</v>
      </c>
      <c r="BP417">
        <v>3427255243</v>
      </c>
      <c r="BQ417">
        <v>421958</v>
      </c>
      <c r="BR417">
        <v>6265</v>
      </c>
      <c r="BX417" t="s">
        <v>17631</v>
      </c>
      <c r="CA417" t="s">
        <v>17632</v>
      </c>
      <c r="CB417" t="s">
        <v>17633</v>
      </c>
      <c r="CD417">
        <v>1</v>
      </c>
      <c r="CF417" t="s">
        <v>118</v>
      </c>
      <c r="CG417">
        <v>0</v>
      </c>
      <c r="CH417" t="s">
        <v>119</v>
      </c>
      <c r="CI417" t="s">
        <v>119</v>
      </c>
      <c r="CJ417" t="s">
        <v>120</v>
      </c>
      <c r="CL417" s="34" t="s">
        <v>18057</v>
      </c>
      <c r="CM417" t="s">
        <v>121</v>
      </c>
      <c r="CN417" s="34" t="s">
        <v>18057</v>
      </c>
      <c r="CP417" t="s">
        <v>1258</v>
      </c>
      <c r="CR417">
        <f t="shared" si="41"/>
        <v>22</v>
      </c>
      <c r="CS417"/>
      <c r="CT417"/>
      <c r="CU417"/>
      <c r="CV417"/>
      <c r="CW417"/>
      <c r="CX417"/>
      <c r="CY417"/>
      <c r="CZ417"/>
      <c r="DA417"/>
      <c r="DB417"/>
      <c r="DC417"/>
      <c r="DD417"/>
    </row>
    <row r="418" spans="1:108" hidden="1">
      <c r="A418" t="s">
        <v>111</v>
      </c>
      <c r="B418" t="s">
        <v>17626</v>
      </c>
      <c r="C418">
        <v>514643</v>
      </c>
      <c r="D418" s="1">
        <v>45587</v>
      </c>
      <c r="E418" t="s">
        <v>20441</v>
      </c>
      <c r="F418" t="s">
        <v>2225</v>
      </c>
      <c r="G418" t="s">
        <v>2226</v>
      </c>
      <c r="H418">
        <v>97494062300</v>
      </c>
      <c r="I418" t="s">
        <v>2227</v>
      </c>
      <c r="J418">
        <v>5586999212305</v>
      </c>
      <c r="K418" t="s">
        <v>2228</v>
      </c>
      <c r="L418" t="s">
        <v>2229</v>
      </c>
      <c r="M418">
        <v>5184767300148</v>
      </c>
      <c r="N418" t="s">
        <v>112</v>
      </c>
      <c r="O418" t="s">
        <v>2225</v>
      </c>
      <c r="P418" t="s">
        <v>2230</v>
      </c>
      <c r="Q418">
        <v>2250</v>
      </c>
      <c r="R418" t="s">
        <v>2231</v>
      </c>
      <c r="S418" t="s">
        <v>2232</v>
      </c>
      <c r="U418" t="s">
        <v>2233</v>
      </c>
      <c r="V418" t="s">
        <v>122</v>
      </c>
      <c r="W418" t="s">
        <v>772</v>
      </c>
      <c r="X418" t="s">
        <v>17627</v>
      </c>
      <c r="Y418" t="s">
        <v>1596</v>
      </c>
      <c r="Z418" t="s">
        <v>1258</v>
      </c>
      <c r="AA418" t="s">
        <v>18055</v>
      </c>
      <c r="AB418" t="s">
        <v>844</v>
      </c>
      <c r="AC418" t="s">
        <v>774</v>
      </c>
      <c r="AF418" t="s">
        <v>786</v>
      </c>
      <c r="AG418">
        <v>5</v>
      </c>
      <c r="AH418">
        <v>107.2</v>
      </c>
      <c r="AI418">
        <v>1</v>
      </c>
      <c r="AJ418">
        <v>61010</v>
      </c>
      <c r="AK418" t="s">
        <v>1598</v>
      </c>
      <c r="AL418">
        <v>61010</v>
      </c>
      <c r="AM418" t="s">
        <v>1599</v>
      </c>
      <c r="AN418">
        <v>99.9</v>
      </c>
      <c r="AO418" s="72">
        <v>34.96</v>
      </c>
      <c r="AP418" t="s">
        <v>15116</v>
      </c>
      <c r="AQ418" t="s">
        <v>1602</v>
      </c>
      <c r="AV418" t="s">
        <v>17634</v>
      </c>
      <c r="AW418">
        <v>0</v>
      </c>
      <c r="AX418" t="s">
        <v>17628</v>
      </c>
      <c r="AY418" t="s">
        <v>17630</v>
      </c>
      <c r="AZ418" t="s">
        <v>15119</v>
      </c>
      <c r="BC418" s="34" t="s">
        <v>18056</v>
      </c>
      <c r="BD418" t="s">
        <v>114</v>
      </c>
      <c r="BF418" t="s">
        <v>115</v>
      </c>
      <c r="BG418" t="s">
        <v>116</v>
      </c>
      <c r="BM418" t="s">
        <v>117</v>
      </c>
      <c r="BN418">
        <v>569579</v>
      </c>
      <c r="BO418">
        <v>3427255243</v>
      </c>
      <c r="BP418">
        <v>3427255243</v>
      </c>
      <c r="BQ418">
        <v>421958</v>
      </c>
      <c r="BR418">
        <v>6265</v>
      </c>
      <c r="BX418" t="s">
        <v>17631</v>
      </c>
      <c r="CA418" t="s">
        <v>17632</v>
      </c>
      <c r="CB418" t="s">
        <v>17633</v>
      </c>
      <c r="CD418">
        <v>1</v>
      </c>
      <c r="CF418" t="s">
        <v>118</v>
      </c>
      <c r="CG418">
        <v>0</v>
      </c>
      <c r="CH418" t="s">
        <v>119</v>
      </c>
      <c r="CI418" t="s">
        <v>119</v>
      </c>
      <c r="CJ418" t="s">
        <v>120</v>
      </c>
      <c r="CL418" s="34" t="s">
        <v>18057</v>
      </c>
      <c r="CM418" t="s">
        <v>121</v>
      </c>
      <c r="CN418" s="34" t="s">
        <v>18057</v>
      </c>
      <c r="CP418" t="s">
        <v>1258</v>
      </c>
      <c r="CR418">
        <f t="shared" si="41"/>
        <v>22</v>
      </c>
      <c r="CS418"/>
      <c r="CT418"/>
      <c r="CU418"/>
      <c r="CV418"/>
      <c r="CW418"/>
      <c r="CX418"/>
      <c r="CY418"/>
      <c r="CZ418"/>
      <c r="DA418"/>
      <c r="DB418"/>
      <c r="DC418"/>
      <c r="DD418"/>
    </row>
    <row r="419" spans="1:108" hidden="1">
      <c r="A419" t="s">
        <v>111</v>
      </c>
      <c r="B419" t="s">
        <v>17635</v>
      </c>
      <c r="C419">
        <v>514641</v>
      </c>
      <c r="D419" s="1">
        <v>45587</v>
      </c>
      <c r="E419" t="s">
        <v>20442</v>
      </c>
      <c r="F419" t="s">
        <v>17636</v>
      </c>
      <c r="G419" t="s">
        <v>17637</v>
      </c>
      <c r="H419" s="34" t="s">
        <v>17638</v>
      </c>
      <c r="I419" t="s">
        <v>17639</v>
      </c>
      <c r="J419">
        <v>5571993221131</v>
      </c>
      <c r="K419" t="s">
        <v>9</v>
      </c>
      <c r="L419" t="s">
        <v>2015</v>
      </c>
      <c r="M419">
        <v>5168247964392</v>
      </c>
      <c r="N419" t="s">
        <v>112</v>
      </c>
      <c r="O419" t="s">
        <v>17640</v>
      </c>
      <c r="P419" t="s">
        <v>17641</v>
      </c>
      <c r="Q419">
        <v>165</v>
      </c>
      <c r="R419" t="s">
        <v>17642</v>
      </c>
      <c r="S419" t="s">
        <v>17643</v>
      </c>
      <c r="U419" t="s">
        <v>17644</v>
      </c>
      <c r="V419" t="s">
        <v>122</v>
      </c>
      <c r="W419" t="s">
        <v>772</v>
      </c>
      <c r="X419" t="s">
        <v>15383</v>
      </c>
      <c r="Y419" t="s">
        <v>1312</v>
      </c>
      <c r="Z419" t="s">
        <v>1258</v>
      </c>
      <c r="AA419" t="s">
        <v>18058</v>
      </c>
      <c r="AF419" t="s">
        <v>125</v>
      </c>
      <c r="AG419">
        <v>5</v>
      </c>
      <c r="AH419">
        <v>99.58</v>
      </c>
      <c r="AI419">
        <v>13</v>
      </c>
      <c r="AJ419">
        <v>1111</v>
      </c>
      <c r="AK419" t="s">
        <v>788</v>
      </c>
      <c r="AL419">
        <v>1110</v>
      </c>
      <c r="AM419" t="s">
        <v>1256</v>
      </c>
      <c r="AN419">
        <v>21.9</v>
      </c>
      <c r="AO419" s="72">
        <v>7.66</v>
      </c>
      <c r="AP419" t="s">
        <v>17645</v>
      </c>
      <c r="AQ419" t="s">
        <v>1257</v>
      </c>
      <c r="AV419" t="s">
        <v>17646</v>
      </c>
      <c r="AW419">
        <v>0</v>
      </c>
      <c r="AX419" t="s">
        <v>17645</v>
      </c>
      <c r="AY419" t="s">
        <v>17647</v>
      </c>
      <c r="AZ419" t="s">
        <v>15119</v>
      </c>
      <c r="BC419" s="34" t="s">
        <v>18059</v>
      </c>
      <c r="BD419" t="s">
        <v>114</v>
      </c>
      <c r="BF419" t="s">
        <v>115</v>
      </c>
      <c r="BG419" t="s">
        <v>116</v>
      </c>
      <c r="BM419" t="s">
        <v>117</v>
      </c>
      <c r="BN419">
        <v>670779</v>
      </c>
      <c r="BO419">
        <v>3427131376</v>
      </c>
      <c r="BP419">
        <v>3427131376</v>
      </c>
      <c r="BQ419">
        <v>534696</v>
      </c>
      <c r="BR419">
        <v>6810</v>
      </c>
      <c r="BX419" t="s">
        <v>17648</v>
      </c>
      <c r="CA419" t="s">
        <v>17649</v>
      </c>
      <c r="CB419" t="s">
        <v>17650</v>
      </c>
      <c r="CD419">
        <v>1</v>
      </c>
      <c r="CF419" t="s">
        <v>118</v>
      </c>
      <c r="CG419">
        <v>0</v>
      </c>
      <c r="CH419" t="s">
        <v>119</v>
      </c>
      <c r="CI419" t="s">
        <v>119</v>
      </c>
      <c r="CJ419" t="s">
        <v>120</v>
      </c>
      <c r="CL419" s="34" t="s">
        <v>18060</v>
      </c>
      <c r="CM419" t="s">
        <v>121</v>
      </c>
      <c r="CN419" s="34" t="s">
        <v>18060</v>
      </c>
      <c r="CP419" t="s">
        <v>1258</v>
      </c>
      <c r="CR419">
        <f t="shared" si="41"/>
        <v>22</v>
      </c>
      <c r="CS419"/>
      <c r="CT419"/>
      <c r="CU419"/>
      <c r="CV419"/>
      <c r="CW419"/>
      <c r="CX419"/>
      <c r="CY419"/>
      <c r="CZ419"/>
      <c r="DA419"/>
      <c r="DB419"/>
      <c r="DC419"/>
      <c r="DD419"/>
    </row>
    <row r="420" spans="1:108" hidden="1">
      <c r="A420" t="s">
        <v>111</v>
      </c>
      <c r="B420" t="s">
        <v>17651</v>
      </c>
      <c r="C420">
        <v>514639</v>
      </c>
      <c r="D420" s="1">
        <v>45587</v>
      </c>
      <c r="E420" t="s">
        <v>20443</v>
      </c>
      <c r="F420" t="s">
        <v>17652</v>
      </c>
      <c r="G420" t="s">
        <v>17653</v>
      </c>
      <c r="H420">
        <v>35009992809</v>
      </c>
      <c r="I420" t="s">
        <v>17654</v>
      </c>
      <c r="J420">
        <v>5511993063524</v>
      </c>
      <c r="K420" t="s">
        <v>2</v>
      </c>
      <c r="L420" t="s">
        <v>3048</v>
      </c>
      <c r="M420">
        <v>5188878203580</v>
      </c>
      <c r="N420" t="s">
        <v>112</v>
      </c>
      <c r="O420" t="s">
        <v>17655</v>
      </c>
      <c r="P420" t="s">
        <v>17656</v>
      </c>
      <c r="Q420">
        <v>945</v>
      </c>
      <c r="R420" t="s">
        <v>17657</v>
      </c>
      <c r="S420" t="s">
        <v>11952</v>
      </c>
      <c r="U420" t="s">
        <v>17658</v>
      </c>
      <c r="V420" t="s">
        <v>779</v>
      </c>
      <c r="W420" t="s">
        <v>780</v>
      </c>
      <c r="X420" t="s">
        <v>15742</v>
      </c>
      <c r="Y420" t="s">
        <v>787</v>
      </c>
      <c r="Z420" t="s">
        <v>1258</v>
      </c>
      <c r="AA420" t="s">
        <v>18486</v>
      </c>
      <c r="AB420" t="s">
        <v>844</v>
      </c>
      <c r="AC420" t="s">
        <v>791</v>
      </c>
      <c r="AD420" t="s">
        <v>4041</v>
      </c>
      <c r="AE420" t="s">
        <v>16148</v>
      </c>
      <c r="AF420" t="s">
        <v>125</v>
      </c>
      <c r="AG420">
        <v>5</v>
      </c>
      <c r="AH420">
        <v>151.25</v>
      </c>
      <c r="AI420">
        <v>2</v>
      </c>
      <c r="AJ420">
        <v>142817</v>
      </c>
      <c r="AK420" t="s">
        <v>1598</v>
      </c>
      <c r="AL420">
        <v>61040</v>
      </c>
      <c r="AM420" t="s">
        <v>1608</v>
      </c>
      <c r="AN420">
        <v>99.9</v>
      </c>
      <c r="AO420" s="72">
        <v>27.97</v>
      </c>
      <c r="AP420" t="s">
        <v>17660</v>
      </c>
      <c r="AQ420" t="s">
        <v>1609</v>
      </c>
      <c r="AV420" t="s">
        <v>17661</v>
      </c>
      <c r="AW420">
        <v>0</v>
      </c>
      <c r="AX420" t="s">
        <v>17659</v>
      </c>
      <c r="AY420" t="s">
        <v>17662</v>
      </c>
      <c r="AZ420" t="s">
        <v>16668</v>
      </c>
      <c r="BC420" t="s">
        <v>18487</v>
      </c>
      <c r="BD420" t="s">
        <v>114</v>
      </c>
      <c r="BF420" t="s">
        <v>115</v>
      </c>
      <c r="BG420" t="s">
        <v>116</v>
      </c>
      <c r="BM420" t="s">
        <v>117</v>
      </c>
      <c r="BN420">
        <v>329459</v>
      </c>
      <c r="BO420">
        <v>3426405896</v>
      </c>
      <c r="BP420">
        <v>3426405896</v>
      </c>
      <c r="BQ420">
        <v>516292</v>
      </c>
      <c r="BR420">
        <v>3390</v>
      </c>
      <c r="BX420" t="s">
        <v>17663</v>
      </c>
      <c r="CA420" t="s">
        <v>17664</v>
      </c>
      <c r="CB420" t="s">
        <v>17665</v>
      </c>
      <c r="CD420">
        <v>1</v>
      </c>
      <c r="CF420" t="s">
        <v>118</v>
      </c>
      <c r="CG420">
        <v>0</v>
      </c>
      <c r="CH420" t="s">
        <v>119</v>
      </c>
      <c r="CI420" t="s">
        <v>119</v>
      </c>
      <c r="CJ420" t="s">
        <v>120</v>
      </c>
      <c r="CL420" s="34" t="s">
        <v>18488</v>
      </c>
      <c r="CM420" t="s">
        <v>121</v>
      </c>
      <c r="CN420" s="34" t="s">
        <v>18488</v>
      </c>
      <c r="CP420" t="s">
        <v>1258</v>
      </c>
      <c r="CR420">
        <f t="shared" si="41"/>
        <v>22</v>
      </c>
      <c r="CS420"/>
      <c r="CT420"/>
      <c r="CU420"/>
      <c r="CV420"/>
      <c r="CW420"/>
      <c r="CX420"/>
      <c r="CY420"/>
      <c r="CZ420"/>
      <c r="DA420"/>
      <c r="DB420"/>
      <c r="DC420"/>
      <c r="DD420"/>
    </row>
    <row r="421" spans="1:108" hidden="1">
      <c r="A421" t="s">
        <v>111</v>
      </c>
      <c r="B421" t="s">
        <v>17651</v>
      </c>
      <c r="C421">
        <v>514639</v>
      </c>
      <c r="D421" s="1">
        <v>45587</v>
      </c>
      <c r="E421" t="s">
        <v>20443</v>
      </c>
      <c r="F421" t="s">
        <v>17652</v>
      </c>
      <c r="G421" t="s">
        <v>17653</v>
      </c>
      <c r="H421">
        <v>35009992809</v>
      </c>
      <c r="I421" t="s">
        <v>17654</v>
      </c>
      <c r="J421">
        <v>5511993063524</v>
      </c>
      <c r="K421" t="s">
        <v>2</v>
      </c>
      <c r="L421" t="s">
        <v>3048</v>
      </c>
      <c r="M421">
        <v>5188878203580</v>
      </c>
      <c r="N421" t="s">
        <v>112</v>
      </c>
      <c r="O421" t="s">
        <v>17655</v>
      </c>
      <c r="P421" t="s">
        <v>17656</v>
      </c>
      <c r="Q421">
        <v>945</v>
      </c>
      <c r="R421" t="s">
        <v>17657</v>
      </c>
      <c r="S421" t="s">
        <v>11952</v>
      </c>
      <c r="U421" t="s">
        <v>17658</v>
      </c>
      <c r="V421" t="s">
        <v>779</v>
      </c>
      <c r="W421" t="s">
        <v>780</v>
      </c>
      <c r="X421" t="s">
        <v>15742</v>
      </c>
      <c r="Y421" t="s">
        <v>787</v>
      </c>
      <c r="Z421" t="s">
        <v>1258</v>
      </c>
      <c r="AA421" t="s">
        <v>18486</v>
      </c>
      <c r="AB421" t="s">
        <v>844</v>
      </c>
      <c r="AC421" t="s">
        <v>791</v>
      </c>
      <c r="AD421" t="s">
        <v>4041</v>
      </c>
      <c r="AE421" t="s">
        <v>16148</v>
      </c>
      <c r="AF421" t="s">
        <v>125</v>
      </c>
      <c r="AG421">
        <v>5</v>
      </c>
      <c r="AH421">
        <v>151.25</v>
      </c>
      <c r="AI421">
        <v>2</v>
      </c>
      <c r="AJ421">
        <v>61030</v>
      </c>
      <c r="AK421" t="s">
        <v>1598</v>
      </c>
      <c r="AL421">
        <v>61030</v>
      </c>
      <c r="AM421" t="s">
        <v>2980</v>
      </c>
      <c r="AN421">
        <v>99.9</v>
      </c>
      <c r="AO421" s="72">
        <v>27.97</v>
      </c>
      <c r="AP421" t="s">
        <v>17660</v>
      </c>
      <c r="AQ421" t="s">
        <v>2981</v>
      </c>
      <c r="AV421" t="s">
        <v>17661</v>
      </c>
      <c r="AW421">
        <v>0</v>
      </c>
      <c r="AX421" t="s">
        <v>17659</v>
      </c>
      <c r="AY421" t="s">
        <v>17662</v>
      </c>
      <c r="AZ421" t="s">
        <v>16668</v>
      </c>
      <c r="BC421" t="s">
        <v>18487</v>
      </c>
      <c r="BD421" t="s">
        <v>114</v>
      </c>
      <c r="BF421" t="s">
        <v>115</v>
      </c>
      <c r="BG421" t="s">
        <v>116</v>
      </c>
      <c r="BM421" t="s">
        <v>117</v>
      </c>
      <c r="BN421">
        <v>329459</v>
      </c>
      <c r="BO421">
        <v>3426405896</v>
      </c>
      <c r="BP421">
        <v>3426405896</v>
      </c>
      <c r="BQ421">
        <v>516292</v>
      </c>
      <c r="BR421">
        <v>3390</v>
      </c>
      <c r="BX421" t="s">
        <v>17663</v>
      </c>
      <c r="CA421" t="s">
        <v>17664</v>
      </c>
      <c r="CB421" t="s">
        <v>17665</v>
      </c>
      <c r="CD421">
        <v>1</v>
      </c>
      <c r="CF421" t="s">
        <v>118</v>
      </c>
      <c r="CG421">
        <v>0</v>
      </c>
      <c r="CH421" t="s">
        <v>119</v>
      </c>
      <c r="CI421" t="s">
        <v>119</v>
      </c>
      <c r="CJ421" t="s">
        <v>120</v>
      </c>
      <c r="CL421" s="34" t="s">
        <v>18488</v>
      </c>
      <c r="CM421" t="s">
        <v>121</v>
      </c>
      <c r="CN421" s="34" t="s">
        <v>18488</v>
      </c>
      <c r="CP421" t="s">
        <v>1258</v>
      </c>
      <c r="CR421">
        <f t="shared" si="41"/>
        <v>22</v>
      </c>
      <c r="CS421"/>
      <c r="CT421"/>
      <c r="CU421"/>
      <c r="CV421"/>
      <c r="CW421"/>
      <c r="CX421"/>
      <c r="CY421"/>
      <c r="CZ421"/>
      <c r="DA421"/>
      <c r="DB421"/>
      <c r="DC421"/>
      <c r="DD421"/>
    </row>
    <row r="422" spans="1:108" hidden="1">
      <c r="A422" t="s">
        <v>111</v>
      </c>
      <c r="B422" t="s">
        <v>17651</v>
      </c>
      <c r="C422">
        <v>514639</v>
      </c>
      <c r="D422" s="1">
        <v>45587</v>
      </c>
      <c r="E422" t="s">
        <v>20443</v>
      </c>
      <c r="F422" t="s">
        <v>17652</v>
      </c>
      <c r="G422" t="s">
        <v>17653</v>
      </c>
      <c r="H422">
        <v>35009992809</v>
      </c>
      <c r="I422" t="s">
        <v>17654</v>
      </c>
      <c r="J422">
        <v>5511993063524</v>
      </c>
      <c r="K422" t="s">
        <v>2</v>
      </c>
      <c r="L422" t="s">
        <v>3048</v>
      </c>
      <c r="M422">
        <v>5188878203580</v>
      </c>
      <c r="N422" t="s">
        <v>112</v>
      </c>
      <c r="O422" t="s">
        <v>17655</v>
      </c>
      <c r="P422" t="s">
        <v>17656</v>
      </c>
      <c r="Q422">
        <v>945</v>
      </c>
      <c r="R422" t="s">
        <v>17657</v>
      </c>
      <c r="S422" t="s">
        <v>11952</v>
      </c>
      <c r="U422" t="s">
        <v>17658</v>
      </c>
      <c r="V422" t="s">
        <v>779</v>
      </c>
      <c r="W422" t="s">
        <v>780</v>
      </c>
      <c r="X422" t="s">
        <v>15742</v>
      </c>
      <c r="Y422" t="s">
        <v>787</v>
      </c>
      <c r="Z422" t="s">
        <v>1258</v>
      </c>
      <c r="AA422" t="s">
        <v>18486</v>
      </c>
      <c r="AB422" t="s">
        <v>844</v>
      </c>
      <c r="AC422" t="s">
        <v>791</v>
      </c>
      <c r="AD422" t="s">
        <v>4041</v>
      </c>
      <c r="AE422" t="s">
        <v>16148</v>
      </c>
      <c r="AF422" t="s">
        <v>125</v>
      </c>
      <c r="AG422">
        <v>5</v>
      </c>
      <c r="AH422">
        <v>151.25</v>
      </c>
      <c r="AI422">
        <v>1</v>
      </c>
      <c r="AJ422">
        <v>1006</v>
      </c>
      <c r="AK422" t="s">
        <v>788</v>
      </c>
      <c r="AL422">
        <v>1111</v>
      </c>
      <c r="AM422" t="s">
        <v>789</v>
      </c>
      <c r="AN422">
        <v>21.9</v>
      </c>
      <c r="AO422" s="72">
        <v>6.13</v>
      </c>
      <c r="AP422" t="s">
        <v>16665</v>
      </c>
      <c r="AQ422" t="s">
        <v>790</v>
      </c>
      <c r="AV422" t="s">
        <v>15125</v>
      </c>
      <c r="AW422">
        <v>0</v>
      </c>
      <c r="AX422" t="s">
        <v>17659</v>
      </c>
      <c r="AY422" t="s">
        <v>17662</v>
      </c>
      <c r="AZ422" t="s">
        <v>16668</v>
      </c>
      <c r="BC422" t="s">
        <v>18487</v>
      </c>
      <c r="BD422" t="s">
        <v>114</v>
      </c>
      <c r="BF422" t="s">
        <v>115</v>
      </c>
      <c r="BG422" t="s">
        <v>116</v>
      </c>
      <c r="BM422" t="s">
        <v>117</v>
      </c>
      <c r="BN422">
        <v>329459</v>
      </c>
      <c r="BO422">
        <v>3426405896</v>
      </c>
      <c r="BP422">
        <v>3426405896</v>
      </c>
      <c r="BQ422">
        <v>516292</v>
      </c>
      <c r="BR422">
        <v>3390</v>
      </c>
      <c r="BX422" t="s">
        <v>17663</v>
      </c>
      <c r="CA422" t="s">
        <v>17664</v>
      </c>
      <c r="CB422" t="s">
        <v>17665</v>
      </c>
      <c r="CD422">
        <v>1</v>
      </c>
      <c r="CF422" t="s">
        <v>118</v>
      </c>
      <c r="CG422">
        <v>0</v>
      </c>
      <c r="CH422" t="s">
        <v>119</v>
      </c>
      <c r="CI422" t="s">
        <v>119</v>
      </c>
      <c r="CJ422" t="s">
        <v>120</v>
      </c>
      <c r="CL422" s="34" t="s">
        <v>18488</v>
      </c>
      <c r="CM422" t="s">
        <v>121</v>
      </c>
      <c r="CN422" s="34" t="s">
        <v>18488</v>
      </c>
      <c r="CP422" t="s">
        <v>1258</v>
      </c>
      <c r="CR422">
        <f t="shared" si="41"/>
        <v>22</v>
      </c>
      <c r="CS422"/>
      <c r="CT422"/>
      <c r="CU422"/>
      <c r="CV422"/>
      <c r="CW422"/>
      <c r="CX422"/>
      <c r="CY422"/>
      <c r="CZ422"/>
      <c r="DA422"/>
      <c r="DB422"/>
      <c r="DC422"/>
      <c r="DD422"/>
    </row>
    <row r="423" spans="1:108" hidden="1">
      <c r="A423" t="s">
        <v>111</v>
      </c>
      <c r="B423" t="s">
        <v>17651</v>
      </c>
      <c r="C423">
        <v>514639</v>
      </c>
      <c r="D423" s="1">
        <v>45587</v>
      </c>
      <c r="E423" t="s">
        <v>20443</v>
      </c>
      <c r="F423" t="s">
        <v>17652</v>
      </c>
      <c r="G423" t="s">
        <v>17653</v>
      </c>
      <c r="H423">
        <v>35009992809</v>
      </c>
      <c r="I423" t="s">
        <v>17654</v>
      </c>
      <c r="J423">
        <v>5511993063524</v>
      </c>
      <c r="K423" t="s">
        <v>2</v>
      </c>
      <c r="L423" t="s">
        <v>3048</v>
      </c>
      <c r="M423">
        <v>5188878203580</v>
      </c>
      <c r="N423" t="s">
        <v>112</v>
      </c>
      <c r="O423" t="s">
        <v>17655</v>
      </c>
      <c r="P423" t="s">
        <v>17656</v>
      </c>
      <c r="Q423">
        <v>945</v>
      </c>
      <c r="R423" t="s">
        <v>17657</v>
      </c>
      <c r="S423" t="s">
        <v>11952</v>
      </c>
      <c r="U423" t="s">
        <v>17658</v>
      </c>
      <c r="V423" t="s">
        <v>779</v>
      </c>
      <c r="W423" t="s">
        <v>780</v>
      </c>
      <c r="X423" t="s">
        <v>15742</v>
      </c>
      <c r="Y423" t="s">
        <v>787</v>
      </c>
      <c r="Z423" t="s">
        <v>1258</v>
      </c>
      <c r="AA423" t="s">
        <v>18486</v>
      </c>
      <c r="AB423" t="s">
        <v>844</v>
      </c>
      <c r="AC423" t="s">
        <v>791</v>
      </c>
      <c r="AD423" t="s">
        <v>4041</v>
      </c>
      <c r="AE423" t="s">
        <v>16148</v>
      </c>
      <c r="AF423" t="s">
        <v>125</v>
      </c>
      <c r="AG423">
        <v>5</v>
      </c>
      <c r="AH423">
        <v>151.25</v>
      </c>
      <c r="AI423">
        <v>1</v>
      </c>
      <c r="AJ423">
        <v>1110</v>
      </c>
      <c r="AK423" t="s">
        <v>788</v>
      </c>
      <c r="AL423">
        <v>1112</v>
      </c>
      <c r="AM423" t="s">
        <v>1252</v>
      </c>
      <c r="AN423">
        <v>21.9</v>
      </c>
      <c r="AO423" s="72">
        <v>6.13</v>
      </c>
      <c r="AP423" t="s">
        <v>16665</v>
      </c>
      <c r="AQ423" t="s">
        <v>1254</v>
      </c>
      <c r="AV423" t="s">
        <v>15125</v>
      </c>
      <c r="AW423">
        <v>0</v>
      </c>
      <c r="AX423" t="s">
        <v>17659</v>
      </c>
      <c r="AY423" t="s">
        <v>17662</v>
      </c>
      <c r="AZ423" t="s">
        <v>16668</v>
      </c>
      <c r="BC423" t="s">
        <v>18487</v>
      </c>
      <c r="BD423" t="s">
        <v>114</v>
      </c>
      <c r="BF423" t="s">
        <v>115</v>
      </c>
      <c r="BG423" t="s">
        <v>116</v>
      </c>
      <c r="BM423" t="s">
        <v>117</v>
      </c>
      <c r="BN423">
        <v>329459</v>
      </c>
      <c r="BO423">
        <v>3426405896</v>
      </c>
      <c r="BP423">
        <v>3426405896</v>
      </c>
      <c r="BQ423">
        <v>516292</v>
      </c>
      <c r="BR423">
        <v>3390</v>
      </c>
      <c r="BX423" t="s">
        <v>17663</v>
      </c>
      <c r="CA423" t="s">
        <v>17664</v>
      </c>
      <c r="CB423" t="s">
        <v>17665</v>
      </c>
      <c r="CD423">
        <v>1</v>
      </c>
      <c r="CF423" t="s">
        <v>118</v>
      </c>
      <c r="CG423">
        <v>0</v>
      </c>
      <c r="CH423" t="s">
        <v>119</v>
      </c>
      <c r="CI423" t="s">
        <v>119</v>
      </c>
      <c r="CJ423" t="s">
        <v>120</v>
      </c>
      <c r="CL423" s="34" t="s">
        <v>18488</v>
      </c>
      <c r="CM423" t="s">
        <v>121</v>
      </c>
      <c r="CN423" s="34" t="s">
        <v>18488</v>
      </c>
      <c r="CP423" t="s">
        <v>1258</v>
      </c>
      <c r="CR423">
        <f t="shared" si="41"/>
        <v>22</v>
      </c>
      <c r="CS423"/>
      <c r="CT423"/>
      <c r="CU423"/>
      <c r="CV423"/>
      <c r="CW423"/>
      <c r="CX423"/>
      <c r="CY423"/>
      <c r="CZ423"/>
      <c r="DA423"/>
      <c r="DB423"/>
      <c r="DC423"/>
      <c r="DD423"/>
    </row>
    <row r="424" spans="1:108" hidden="1">
      <c r="A424" t="s">
        <v>111</v>
      </c>
      <c r="B424" t="s">
        <v>17651</v>
      </c>
      <c r="C424">
        <v>514639</v>
      </c>
      <c r="D424" s="1">
        <v>45587</v>
      </c>
      <c r="E424" t="s">
        <v>20443</v>
      </c>
      <c r="F424" t="s">
        <v>17652</v>
      </c>
      <c r="G424" t="s">
        <v>17653</v>
      </c>
      <c r="H424">
        <v>35009992809</v>
      </c>
      <c r="I424" t="s">
        <v>17654</v>
      </c>
      <c r="J424">
        <v>5511993063524</v>
      </c>
      <c r="K424" t="s">
        <v>2</v>
      </c>
      <c r="L424" t="s">
        <v>3048</v>
      </c>
      <c r="M424">
        <v>5188878203580</v>
      </c>
      <c r="N424" t="s">
        <v>112</v>
      </c>
      <c r="O424" t="s">
        <v>17655</v>
      </c>
      <c r="P424" t="s">
        <v>17656</v>
      </c>
      <c r="Q424">
        <v>945</v>
      </c>
      <c r="R424" t="s">
        <v>17657</v>
      </c>
      <c r="S424" t="s">
        <v>11952</v>
      </c>
      <c r="U424" t="s">
        <v>17658</v>
      </c>
      <c r="V424" t="s">
        <v>779</v>
      </c>
      <c r="W424" t="s">
        <v>780</v>
      </c>
      <c r="X424" t="s">
        <v>15742</v>
      </c>
      <c r="Y424" t="s">
        <v>787</v>
      </c>
      <c r="Z424" t="s">
        <v>1258</v>
      </c>
      <c r="AA424" t="s">
        <v>18486</v>
      </c>
      <c r="AB424" t="s">
        <v>844</v>
      </c>
      <c r="AC424" t="s">
        <v>791</v>
      </c>
      <c r="AD424" t="s">
        <v>4041</v>
      </c>
      <c r="AE424" t="s">
        <v>16148</v>
      </c>
      <c r="AF424" t="s">
        <v>125</v>
      </c>
      <c r="AG424">
        <v>5</v>
      </c>
      <c r="AH424">
        <v>151.25</v>
      </c>
      <c r="AI424">
        <v>1</v>
      </c>
      <c r="AJ424">
        <v>5101</v>
      </c>
      <c r="AK424" t="s">
        <v>1018</v>
      </c>
      <c r="AL424">
        <v>5101</v>
      </c>
      <c r="AM424" t="s">
        <v>830</v>
      </c>
      <c r="AN424">
        <v>46.9</v>
      </c>
      <c r="AO424" s="72">
        <v>13.14</v>
      </c>
      <c r="AP424" t="s">
        <v>1847</v>
      </c>
      <c r="AQ424" t="s">
        <v>1019</v>
      </c>
      <c r="AV424" t="s">
        <v>15125</v>
      </c>
      <c r="AW424">
        <v>0</v>
      </c>
      <c r="AX424" t="s">
        <v>17659</v>
      </c>
      <c r="AY424" t="s">
        <v>17662</v>
      </c>
      <c r="AZ424" t="s">
        <v>16668</v>
      </c>
      <c r="BC424" t="s">
        <v>18487</v>
      </c>
      <c r="BD424" t="s">
        <v>114</v>
      </c>
      <c r="BF424" t="s">
        <v>115</v>
      </c>
      <c r="BG424" t="s">
        <v>116</v>
      </c>
      <c r="BM424" t="s">
        <v>117</v>
      </c>
      <c r="BN424">
        <v>329459</v>
      </c>
      <c r="BO424">
        <v>3426405896</v>
      </c>
      <c r="BP424">
        <v>3426405896</v>
      </c>
      <c r="BQ424">
        <v>516292</v>
      </c>
      <c r="BR424">
        <v>3390</v>
      </c>
      <c r="BX424" t="s">
        <v>17663</v>
      </c>
      <c r="CA424" t="s">
        <v>17664</v>
      </c>
      <c r="CB424" t="s">
        <v>17665</v>
      </c>
      <c r="CD424">
        <v>1</v>
      </c>
      <c r="CF424" t="s">
        <v>118</v>
      </c>
      <c r="CG424">
        <v>0</v>
      </c>
      <c r="CH424" t="s">
        <v>119</v>
      </c>
      <c r="CI424" t="s">
        <v>119</v>
      </c>
      <c r="CJ424" t="s">
        <v>120</v>
      </c>
      <c r="CL424" s="34" t="s">
        <v>18488</v>
      </c>
      <c r="CM424" t="s">
        <v>121</v>
      </c>
      <c r="CN424" s="34" t="s">
        <v>18488</v>
      </c>
      <c r="CP424" t="s">
        <v>1258</v>
      </c>
      <c r="CR424">
        <f t="shared" si="41"/>
        <v>22</v>
      </c>
      <c r="CS424"/>
      <c r="CT424"/>
      <c r="CU424"/>
      <c r="CV424"/>
      <c r="CW424"/>
      <c r="CX424"/>
      <c r="CY424"/>
      <c r="CZ424"/>
      <c r="DA424"/>
      <c r="DB424"/>
      <c r="DC424"/>
      <c r="DD424"/>
    </row>
    <row r="425" spans="1:108" hidden="1">
      <c r="A425" t="s">
        <v>111</v>
      </c>
      <c r="B425" t="s">
        <v>17651</v>
      </c>
      <c r="C425">
        <v>514639</v>
      </c>
      <c r="D425" s="1">
        <v>45587</v>
      </c>
      <c r="E425" t="s">
        <v>20443</v>
      </c>
      <c r="F425" t="s">
        <v>17652</v>
      </c>
      <c r="G425" t="s">
        <v>17653</v>
      </c>
      <c r="H425">
        <v>35009992809</v>
      </c>
      <c r="I425" t="s">
        <v>17654</v>
      </c>
      <c r="J425">
        <v>5511993063524</v>
      </c>
      <c r="K425" t="s">
        <v>2</v>
      </c>
      <c r="L425" t="s">
        <v>3048</v>
      </c>
      <c r="M425">
        <v>5188878203580</v>
      </c>
      <c r="N425" t="s">
        <v>112</v>
      </c>
      <c r="O425" t="s">
        <v>17655</v>
      </c>
      <c r="P425" t="s">
        <v>17656</v>
      </c>
      <c r="Q425">
        <v>945</v>
      </c>
      <c r="R425" t="s">
        <v>17657</v>
      </c>
      <c r="S425" t="s">
        <v>11952</v>
      </c>
      <c r="U425" t="s">
        <v>17658</v>
      </c>
      <c r="V425" t="s">
        <v>779</v>
      </c>
      <c r="W425" t="s">
        <v>780</v>
      </c>
      <c r="X425" t="s">
        <v>15742</v>
      </c>
      <c r="Y425" t="s">
        <v>787</v>
      </c>
      <c r="Z425" t="s">
        <v>1258</v>
      </c>
      <c r="AA425" t="s">
        <v>18486</v>
      </c>
      <c r="AB425" t="s">
        <v>844</v>
      </c>
      <c r="AC425" t="s">
        <v>791</v>
      </c>
      <c r="AD425" t="s">
        <v>4041</v>
      </c>
      <c r="AE425" t="s">
        <v>16148</v>
      </c>
      <c r="AF425" t="s">
        <v>125</v>
      </c>
      <c r="AG425">
        <v>5</v>
      </c>
      <c r="AH425">
        <v>151.25</v>
      </c>
      <c r="AI425">
        <v>1</v>
      </c>
      <c r="AJ425">
        <v>2201</v>
      </c>
      <c r="AK425" t="s">
        <v>1471</v>
      </c>
      <c r="AL425">
        <v>2201</v>
      </c>
      <c r="AM425" t="s">
        <v>1472</v>
      </c>
      <c r="AN425">
        <v>49.9</v>
      </c>
      <c r="AO425" s="72">
        <v>13.97</v>
      </c>
      <c r="AP425" t="s">
        <v>17666</v>
      </c>
      <c r="AQ425" t="s">
        <v>1473</v>
      </c>
      <c r="AV425" t="s">
        <v>15125</v>
      </c>
      <c r="AW425">
        <v>0</v>
      </c>
      <c r="AX425" t="s">
        <v>17659</v>
      </c>
      <c r="AY425" t="s">
        <v>17662</v>
      </c>
      <c r="AZ425" t="s">
        <v>16668</v>
      </c>
      <c r="BC425" t="s">
        <v>18487</v>
      </c>
      <c r="BD425" t="s">
        <v>114</v>
      </c>
      <c r="BF425" t="s">
        <v>115</v>
      </c>
      <c r="BG425" t="s">
        <v>116</v>
      </c>
      <c r="BM425" t="s">
        <v>117</v>
      </c>
      <c r="BN425">
        <v>329459</v>
      </c>
      <c r="BO425">
        <v>3426405896</v>
      </c>
      <c r="BP425">
        <v>3426405896</v>
      </c>
      <c r="BQ425">
        <v>516292</v>
      </c>
      <c r="BR425">
        <v>3390</v>
      </c>
      <c r="BX425" t="s">
        <v>17663</v>
      </c>
      <c r="CA425" t="s">
        <v>17664</v>
      </c>
      <c r="CB425" t="s">
        <v>17665</v>
      </c>
      <c r="CD425">
        <v>1</v>
      </c>
      <c r="CF425" t="s">
        <v>118</v>
      </c>
      <c r="CG425">
        <v>0</v>
      </c>
      <c r="CH425" t="s">
        <v>119</v>
      </c>
      <c r="CI425" t="s">
        <v>119</v>
      </c>
      <c r="CJ425" t="s">
        <v>120</v>
      </c>
      <c r="CL425" s="34" t="s">
        <v>18488</v>
      </c>
      <c r="CM425" t="s">
        <v>121</v>
      </c>
      <c r="CN425" s="34" t="s">
        <v>18488</v>
      </c>
      <c r="CP425" t="s">
        <v>1258</v>
      </c>
      <c r="CR425">
        <f t="shared" si="41"/>
        <v>22</v>
      </c>
      <c r="CS425"/>
      <c r="CT425"/>
      <c r="CU425"/>
      <c r="CV425"/>
      <c r="CW425"/>
      <c r="CX425"/>
      <c r="CY425"/>
      <c r="CZ425"/>
      <c r="DA425"/>
      <c r="DB425"/>
      <c r="DC425"/>
      <c r="DD425"/>
    </row>
    <row r="426" spans="1:108" hidden="1">
      <c r="A426" t="s">
        <v>111</v>
      </c>
      <c r="B426" t="s">
        <v>17667</v>
      </c>
      <c r="C426">
        <v>514637</v>
      </c>
      <c r="D426" s="1">
        <v>45587</v>
      </c>
      <c r="E426" t="s">
        <v>20444</v>
      </c>
      <c r="F426" t="s">
        <v>17668</v>
      </c>
      <c r="G426" t="s">
        <v>17669</v>
      </c>
      <c r="H426" s="34" t="s">
        <v>17670</v>
      </c>
      <c r="I426" t="s">
        <v>17671</v>
      </c>
      <c r="J426">
        <v>5554999714694</v>
      </c>
      <c r="K426" t="s">
        <v>6</v>
      </c>
      <c r="L426" t="s">
        <v>17672</v>
      </c>
      <c r="M426">
        <v>5179497300087</v>
      </c>
      <c r="N426" t="s">
        <v>112</v>
      </c>
      <c r="O426" t="s">
        <v>17673</v>
      </c>
      <c r="P426" t="s">
        <v>17674</v>
      </c>
      <c r="Q426">
        <v>236</v>
      </c>
      <c r="R426" t="s">
        <v>17675</v>
      </c>
      <c r="S426" t="s">
        <v>3663</v>
      </c>
      <c r="U426" t="s">
        <v>17676</v>
      </c>
      <c r="V426" t="s">
        <v>122</v>
      </c>
      <c r="W426" t="s">
        <v>772</v>
      </c>
      <c r="X426" t="s">
        <v>15383</v>
      </c>
      <c r="Y426" t="s">
        <v>1312</v>
      </c>
      <c r="Z426" t="s">
        <v>1258</v>
      </c>
      <c r="AA426" t="s">
        <v>18061</v>
      </c>
      <c r="AB426" t="s">
        <v>844</v>
      </c>
      <c r="AC426" t="s">
        <v>791</v>
      </c>
      <c r="AD426" t="s">
        <v>1888</v>
      </c>
      <c r="AF426" t="s">
        <v>125</v>
      </c>
      <c r="AG426">
        <v>5</v>
      </c>
      <c r="AH426">
        <v>245.56</v>
      </c>
      <c r="AI426">
        <v>2</v>
      </c>
      <c r="AJ426">
        <v>1111</v>
      </c>
      <c r="AK426" t="s">
        <v>788</v>
      </c>
      <c r="AL426">
        <v>1110</v>
      </c>
      <c r="AM426" t="s">
        <v>1256</v>
      </c>
      <c r="AN426">
        <v>21.9</v>
      </c>
      <c r="AO426" s="72">
        <v>7.66</v>
      </c>
      <c r="AP426" t="s">
        <v>15064</v>
      </c>
      <c r="AQ426" t="s">
        <v>1257</v>
      </c>
      <c r="AV426" t="s">
        <v>16150</v>
      </c>
      <c r="AW426">
        <v>0</v>
      </c>
      <c r="AX426" t="s">
        <v>17677</v>
      </c>
      <c r="AY426" t="s">
        <v>15712</v>
      </c>
      <c r="AZ426" t="s">
        <v>15119</v>
      </c>
      <c r="BC426" s="34" t="s">
        <v>18062</v>
      </c>
      <c r="BD426" t="s">
        <v>114</v>
      </c>
      <c r="BF426" t="s">
        <v>115</v>
      </c>
      <c r="BG426" t="s">
        <v>116</v>
      </c>
      <c r="BM426" t="s">
        <v>117</v>
      </c>
      <c r="BN426">
        <v>471025</v>
      </c>
      <c r="BO426">
        <v>3426174248</v>
      </c>
      <c r="BP426">
        <v>3426174248</v>
      </c>
      <c r="BQ426">
        <v>516136</v>
      </c>
      <c r="BR426">
        <v>6705</v>
      </c>
      <c r="BX426" t="s">
        <v>17678</v>
      </c>
      <c r="CA426" t="s">
        <v>17679</v>
      </c>
      <c r="CB426" t="s">
        <v>17680</v>
      </c>
      <c r="CD426">
        <v>1</v>
      </c>
      <c r="CF426" t="s">
        <v>118</v>
      </c>
      <c r="CG426">
        <v>0</v>
      </c>
      <c r="CH426" t="s">
        <v>119</v>
      </c>
      <c r="CI426" t="s">
        <v>119</v>
      </c>
      <c r="CJ426" t="s">
        <v>120</v>
      </c>
      <c r="CL426" s="34" t="s">
        <v>18063</v>
      </c>
      <c r="CM426" t="s">
        <v>121</v>
      </c>
      <c r="CN426" s="34" t="s">
        <v>18063</v>
      </c>
      <c r="CP426" t="s">
        <v>1258</v>
      </c>
      <c r="CR426">
        <f t="shared" si="41"/>
        <v>22</v>
      </c>
      <c r="CS426"/>
      <c r="CT426"/>
      <c r="CU426"/>
      <c r="CV426"/>
      <c r="CW426"/>
      <c r="CX426"/>
      <c r="CY426"/>
      <c r="CZ426"/>
      <c r="DA426"/>
      <c r="DB426"/>
      <c r="DC426"/>
      <c r="DD426"/>
    </row>
    <row r="427" spans="1:108" hidden="1">
      <c r="A427" t="s">
        <v>111</v>
      </c>
      <c r="B427" t="s">
        <v>17667</v>
      </c>
      <c r="C427">
        <v>514637</v>
      </c>
      <c r="D427" s="1">
        <v>45587</v>
      </c>
      <c r="E427" t="s">
        <v>20444</v>
      </c>
      <c r="F427" t="s">
        <v>17668</v>
      </c>
      <c r="G427" t="s">
        <v>17669</v>
      </c>
      <c r="H427" s="34" t="s">
        <v>17670</v>
      </c>
      <c r="I427" t="s">
        <v>17671</v>
      </c>
      <c r="J427">
        <v>5554999714694</v>
      </c>
      <c r="K427" t="s">
        <v>6</v>
      </c>
      <c r="L427" t="s">
        <v>17672</v>
      </c>
      <c r="M427">
        <v>5179497300087</v>
      </c>
      <c r="N427" t="s">
        <v>112</v>
      </c>
      <c r="O427" t="s">
        <v>17673</v>
      </c>
      <c r="P427" t="s">
        <v>17674</v>
      </c>
      <c r="Q427">
        <v>236</v>
      </c>
      <c r="R427" t="s">
        <v>17675</v>
      </c>
      <c r="S427" t="s">
        <v>3663</v>
      </c>
      <c r="U427" t="s">
        <v>17676</v>
      </c>
      <c r="V427" t="s">
        <v>122</v>
      </c>
      <c r="W427" t="s">
        <v>772</v>
      </c>
      <c r="X427" t="s">
        <v>15383</v>
      </c>
      <c r="Y427" t="s">
        <v>1312</v>
      </c>
      <c r="Z427" t="s">
        <v>1258</v>
      </c>
      <c r="AA427" t="s">
        <v>18061</v>
      </c>
      <c r="AB427" t="s">
        <v>844</v>
      </c>
      <c r="AC427" t="s">
        <v>791</v>
      </c>
      <c r="AD427" t="s">
        <v>1888</v>
      </c>
      <c r="AF427" t="s">
        <v>125</v>
      </c>
      <c r="AG427">
        <v>5</v>
      </c>
      <c r="AH427">
        <v>245.56</v>
      </c>
      <c r="AI427">
        <v>2</v>
      </c>
      <c r="AJ427">
        <v>1110</v>
      </c>
      <c r="AK427" t="s">
        <v>788</v>
      </c>
      <c r="AL427">
        <v>1112</v>
      </c>
      <c r="AM427" t="s">
        <v>1252</v>
      </c>
      <c r="AN427">
        <v>21.9</v>
      </c>
      <c r="AO427" s="72">
        <v>7.66</v>
      </c>
      <c r="AP427" t="s">
        <v>15064</v>
      </c>
      <c r="AQ427" t="s">
        <v>1254</v>
      </c>
      <c r="AV427" t="s">
        <v>16150</v>
      </c>
      <c r="AW427">
        <v>0</v>
      </c>
      <c r="AX427" t="s">
        <v>17677</v>
      </c>
      <c r="AY427" t="s">
        <v>15712</v>
      </c>
      <c r="AZ427" t="s">
        <v>15119</v>
      </c>
      <c r="BC427" s="34" t="s">
        <v>18062</v>
      </c>
      <c r="BD427" t="s">
        <v>114</v>
      </c>
      <c r="BF427" t="s">
        <v>115</v>
      </c>
      <c r="BG427" t="s">
        <v>116</v>
      </c>
      <c r="BM427" t="s">
        <v>117</v>
      </c>
      <c r="BN427">
        <v>471025</v>
      </c>
      <c r="BO427">
        <v>3426174248</v>
      </c>
      <c r="BP427">
        <v>3426174248</v>
      </c>
      <c r="BQ427">
        <v>516136</v>
      </c>
      <c r="BR427">
        <v>6705</v>
      </c>
      <c r="BX427" t="s">
        <v>17678</v>
      </c>
      <c r="CA427" t="s">
        <v>17679</v>
      </c>
      <c r="CB427" t="s">
        <v>17680</v>
      </c>
      <c r="CD427">
        <v>1</v>
      </c>
      <c r="CF427" t="s">
        <v>118</v>
      </c>
      <c r="CG427">
        <v>0</v>
      </c>
      <c r="CH427" t="s">
        <v>119</v>
      </c>
      <c r="CI427" t="s">
        <v>119</v>
      </c>
      <c r="CJ427" t="s">
        <v>120</v>
      </c>
      <c r="CL427" s="34" t="s">
        <v>18063</v>
      </c>
      <c r="CM427" t="s">
        <v>121</v>
      </c>
      <c r="CN427" s="34" t="s">
        <v>18063</v>
      </c>
      <c r="CP427" t="s">
        <v>1258</v>
      </c>
      <c r="CR427">
        <f t="shared" si="41"/>
        <v>22</v>
      </c>
      <c r="CS427"/>
      <c r="CT427"/>
      <c r="CU427"/>
      <c r="CV427"/>
      <c r="CW427"/>
      <c r="CX427"/>
      <c r="CY427"/>
      <c r="CZ427"/>
      <c r="DA427"/>
      <c r="DB427"/>
      <c r="DC427"/>
      <c r="DD427"/>
    </row>
    <row r="428" spans="1:108" hidden="1">
      <c r="A428" t="s">
        <v>111</v>
      </c>
      <c r="B428" t="s">
        <v>17667</v>
      </c>
      <c r="C428">
        <v>514637</v>
      </c>
      <c r="D428" s="1">
        <v>45587</v>
      </c>
      <c r="E428" t="s">
        <v>20444</v>
      </c>
      <c r="F428" t="s">
        <v>17668</v>
      </c>
      <c r="G428" t="s">
        <v>17669</v>
      </c>
      <c r="H428" s="34" t="s">
        <v>17670</v>
      </c>
      <c r="I428" t="s">
        <v>17671</v>
      </c>
      <c r="J428">
        <v>5554999714694</v>
      </c>
      <c r="K428" t="s">
        <v>6</v>
      </c>
      <c r="L428" t="s">
        <v>17672</v>
      </c>
      <c r="M428">
        <v>5179497300087</v>
      </c>
      <c r="N428" t="s">
        <v>112</v>
      </c>
      <c r="O428" t="s">
        <v>17673</v>
      </c>
      <c r="P428" t="s">
        <v>17674</v>
      </c>
      <c r="Q428">
        <v>236</v>
      </c>
      <c r="R428" t="s">
        <v>17675</v>
      </c>
      <c r="S428" t="s">
        <v>3663</v>
      </c>
      <c r="U428" t="s">
        <v>17676</v>
      </c>
      <c r="V428" t="s">
        <v>122</v>
      </c>
      <c r="W428" t="s">
        <v>772</v>
      </c>
      <c r="X428" t="s">
        <v>15383</v>
      </c>
      <c r="Y428" t="s">
        <v>1312</v>
      </c>
      <c r="Z428" t="s">
        <v>1258</v>
      </c>
      <c r="AA428" t="s">
        <v>18061</v>
      </c>
      <c r="AB428" t="s">
        <v>844</v>
      </c>
      <c r="AC428" t="s">
        <v>791</v>
      </c>
      <c r="AD428" t="s">
        <v>1888</v>
      </c>
      <c r="AF428" t="s">
        <v>125</v>
      </c>
      <c r="AG428">
        <v>5</v>
      </c>
      <c r="AH428">
        <v>245.56</v>
      </c>
      <c r="AI428">
        <v>2</v>
      </c>
      <c r="AJ428">
        <v>1006</v>
      </c>
      <c r="AK428" t="s">
        <v>788</v>
      </c>
      <c r="AL428">
        <v>1111</v>
      </c>
      <c r="AM428" t="s">
        <v>789</v>
      </c>
      <c r="AN428">
        <v>21.9</v>
      </c>
      <c r="AO428" s="72">
        <v>7.66</v>
      </c>
      <c r="AP428" t="s">
        <v>15064</v>
      </c>
      <c r="AQ428" t="s">
        <v>790</v>
      </c>
      <c r="AV428" t="s">
        <v>16150</v>
      </c>
      <c r="AW428">
        <v>0</v>
      </c>
      <c r="AX428" t="s">
        <v>17677</v>
      </c>
      <c r="AY428" t="s">
        <v>15712</v>
      </c>
      <c r="AZ428" t="s">
        <v>15119</v>
      </c>
      <c r="BC428" s="34" t="s">
        <v>18062</v>
      </c>
      <c r="BD428" t="s">
        <v>114</v>
      </c>
      <c r="BF428" t="s">
        <v>115</v>
      </c>
      <c r="BG428" t="s">
        <v>116</v>
      </c>
      <c r="BM428" t="s">
        <v>117</v>
      </c>
      <c r="BN428">
        <v>471025</v>
      </c>
      <c r="BO428">
        <v>3426174248</v>
      </c>
      <c r="BP428">
        <v>3426174248</v>
      </c>
      <c r="BQ428">
        <v>516136</v>
      </c>
      <c r="BR428">
        <v>6705</v>
      </c>
      <c r="BX428" t="s">
        <v>17678</v>
      </c>
      <c r="CA428" t="s">
        <v>17679</v>
      </c>
      <c r="CB428" t="s">
        <v>17680</v>
      </c>
      <c r="CD428">
        <v>1</v>
      </c>
      <c r="CF428" t="s">
        <v>118</v>
      </c>
      <c r="CG428">
        <v>0</v>
      </c>
      <c r="CH428" t="s">
        <v>119</v>
      </c>
      <c r="CI428" t="s">
        <v>119</v>
      </c>
      <c r="CJ428" t="s">
        <v>120</v>
      </c>
      <c r="CL428" s="34" t="s">
        <v>18063</v>
      </c>
      <c r="CM428" t="s">
        <v>121</v>
      </c>
      <c r="CN428" s="34" t="s">
        <v>18063</v>
      </c>
      <c r="CP428" t="s">
        <v>1258</v>
      </c>
      <c r="CR428">
        <f t="shared" si="41"/>
        <v>22</v>
      </c>
      <c r="CS428"/>
      <c r="CT428"/>
      <c r="CU428"/>
      <c r="CV428"/>
      <c r="CW428"/>
      <c r="CX428"/>
      <c r="CY428"/>
      <c r="CZ428"/>
      <c r="DA428"/>
      <c r="DB428"/>
      <c r="DC428"/>
      <c r="DD428"/>
    </row>
    <row r="429" spans="1:108" hidden="1">
      <c r="A429" t="s">
        <v>111</v>
      </c>
      <c r="B429" t="s">
        <v>17667</v>
      </c>
      <c r="C429">
        <v>514637</v>
      </c>
      <c r="D429" s="1">
        <v>45587</v>
      </c>
      <c r="E429" t="s">
        <v>20444</v>
      </c>
      <c r="F429" t="s">
        <v>17668</v>
      </c>
      <c r="G429" t="s">
        <v>17669</v>
      </c>
      <c r="H429" s="34" t="s">
        <v>17670</v>
      </c>
      <c r="I429" t="s">
        <v>17671</v>
      </c>
      <c r="J429">
        <v>5554999714694</v>
      </c>
      <c r="K429" t="s">
        <v>6</v>
      </c>
      <c r="L429" t="s">
        <v>17672</v>
      </c>
      <c r="M429">
        <v>5179497300087</v>
      </c>
      <c r="N429" t="s">
        <v>112</v>
      </c>
      <c r="O429" t="s">
        <v>17673</v>
      </c>
      <c r="P429" t="s">
        <v>17674</v>
      </c>
      <c r="Q429">
        <v>236</v>
      </c>
      <c r="R429" t="s">
        <v>17675</v>
      </c>
      <c r="S429" t="s">
        <v>3663</v>
      </c>
      <c r="U429" t="s">
        <v>17676</v>
      </c>
      <c r="V429" t="s">
        <v>122</v>
      </c>
      <c r="W429" t="s">
        <v>772</v>
      </c>
      <c r="X429" t="s">
        <v>15383</v>
      </c>
      <c r="Y429" t="s">
        <v>1312</v>
      </c>
      <c r="Z429" t="s">
        <v>1258</v>
      </c>
      <c r="AA429" t="s">
        <v>18061</v>
      </c>
      <c r="AB429" t="s">
        <v>844</v>
      </c>
      <c r="AC429" t="s">
        <v>791</v>
      </c>
      <c r="AD429" t="s">
        <v>1888</v>
      </c>
      <c r="AF429" t="s">
        <v>125</v>
      </c>
      <c r="AG429">
        <v>5</v>
      </c>
      <c r="AH429">
        <v>245.56</v>
      </c>
      <c r="AI429">
        <v>1</v>
      </c>
      <c r="AJ429">
        <v>1403</v>
      </c>
      <c r="AK429" t="s">
        <v>775</v>
      </c>
      <c r="AL429">
        <v>1403</v>
      </c>
      <c r="AM429" t="s">
        <v>824</v>
      </c>
      <c r="AN429">
        <v>29.9</v>
      </c>
      <c r="AO429" s="72">
        <v>29.9</v>
      </c>
      <c r="AP429" t="s">
        <v>820</v>
      </c>
      <c r="AQ429" t="s">
        <v>822</v>
      </c>
      <c r="AV429" t="s">
        <v>17681</v>
      </c>
      <c r="AW429">
        <v>0</v>
      </c>
      <c r="AX429" t="s">
        <v>17677</v>
      </c>
      <c r="AY429" t="s">
        <v>15712</v>
      </c>
      <c r="AZ429" t="s">
        <v>15119</v>
      </c>
      <c r="BC429" s="34" t="s">
        <v>18062</v>
      </c>
      <c r="BD429" t="s">
        <v>114</v>
      </c>
      <c r="BF429" t="s">
        <v>115</v>
      </c>
      <c r="BG429" t="s">
        <v>116</v>
      </c>
      <c r="BM429" t="s">
        <v>117</v>
      </c>
      <c r="BN429">
        <v>471025</v>
      </c>
      <c r="BO429">
        <v>3426174248</v>
      </c>
      <c r="BP429">
        <v>3426174248</v>
      </c>
      <c r="BQ429">
        <v>516136</v>
      </c>
      <c r="BR429">
        <v>6705</v>
      </c>
      <c r="BX429" t="s">
        <v>17678</v>
      </c>
      <c r="CA429" t="s">
        <v>17679</v>
      </c>
      <c r="CB429" t="s">
        <v>17680</v>
      </c>
      <c r="CD429">
        <v>1</v>
      </c>
      <c r="CF429" t="s">
        <v>118</v>
      </c>
      <c r="CG429">
        <v>0</v>
      </c>
      <c r="CH429" t="s">
        <v>119</v>
      </c>
      <c r="CI429" t="s">
        <v>119</v>
      </c>
      <c r="CJ429" t="s">
        <v>120</v>
      </c>
      <c r="CL429" s="34" t="s">
        <v>18063</v>
      </c>
      <c r="CM429" t="s">
        <v>121</v>
      </c>
      <c r="CN429" s="34" t="s">
        <v>18063</v>
      </c>
      <c r="CP429" t="s">
        <v>1258</v>
      </c>
      <c r="CR429">
        <f t="shared" si="41"/>
        <v>22</v>
      </c>
      <c r="CS429"/>
      <c r="CT429"/>
      <c r="CU429"/>
      <c r="CV429"/>
      <c r="CW429"/>
      <c r="CX429"/>
      <c r="CY429"/>
      <c r="CZ429"/>
      <c r="DA429"/>
      <c r="DB429"/>
      <c r="DC429"/>
      <c r="DD429"/>
    </row>
    <row r="430" spans="1:108" hidden="1">
      <c r="A430" t="s">
        <v>111</v>
      </c>
      <c r="B430" t="s">
        <v>17667</v>
      </c>
      <c r="C430">
        <v>514637</v>
      </c>
      <c r="D430" s="1">
        <v>45587</v>
      </c>
      <c r="E430" t="s">
        <v>20444</v>
      </c>
      <c r="F430" t="s">
        <v>17668</v>
      </c>
      <c r="G430" t="s">
        <v>17669</v>
      </c>
      <c r="H430" s="34" t="s">
        <v>17670</v>
      </c>
      <c r="I430" t="s">
        <v>17671</v>
      </c>
      <c r="J430">
        <v>5554999714694</v>
      </c>
      <c r="K430" t="s">
        <v>6</v>
      </c>
      <c r="L430" t="s">
        <v>17672</v>
      </c>
      <c r="M430">
        <v>5179497300087</v>
      </c>
      <c r="N430" t="s">
        <v>112</v>
      </c>
      <c r="O430" t="s">
        <v>17673</v>
      </c>
      <c r="P430" t="s">
        <v>17674</v>
      </c>
      <c r="Q430">
        <v>236</v>
      </c>
      <c r="R430" t="s">
        <v>17675</v>
      </c>
      <c r="S430" t="s">
        <v>3663</v>
      </c>
      <c r="U430" t="s">
        <v>17676</v>
      </c>
      <c r="V430" t="s">
        <v>122</v>
      </c>
      <c r="W430" t="s">
        <v>772</v>
      </c>
      <c r="X430" t="s">
        <v>15383</v>
      </c>
      <c r="Y430" t="s">
        <v>1312</v>
      </c>
      <c r="Z430" t="s">
        <v>1258</v>
      </c>
      <c r="AA430" t="s">
        <v>18061</v>
      </c>
      <c r="AB430" t="s">
        <v>844</v>
      </c>
      <c r="AC430" t="s">
        <v>791</v>
      </c>
      <c r="AD430" t="s">
        <v>1888</v>
      </c>
      <c r="AF430" t="s">
        <v>125</v>
      </c>
      <c r="AG430">
        <v>5</v>
      </c>
      <c r="AH430">
        <v>245.56</v>
      </c>
      <c r="AI430">
        <v>2</v>
      </c>
      <c r="AJ430">
        <v>142826</v>
      </c>
      <c r="AK430" t="s">
        <v>775</v>
      </c>
      <c r="AL430">
        <v>1409</v>
      </c>
      <c r="AM430" t="s">
        <v>847</v>
      </c>
      <c r="AN430">
        <v>59.9</v>
      </c>
      <c r="AO430" s="72">
        <v>59.9</v>
      </c>
      <c r="AP430" t="s">
        <v>17682</v>
      </c>
      <c r="AQ430" t="s">
        <v>848</v>
      </c>
      <c r="AV430" t="s">
        <v>16150</v>
      </c>
      <c r="AW430">
        <v>0</v>
      </c>
      <c r="AX430" t="s">
        <v>17677</v>
      </c>
      <c r="AY430" t="s">
        <v>15712</v>
      </c>
      <c r="AZ430" t="s">
        <v>15119</v>
      </c>
      <c r="BC430" s="34" t="s">
        <v>18062</v>
      </c>
      <c r="BD430" t="s">
        <v>114</v>
      </c>
      <c r="BF430" t="s">
        <v>115</v>
      </c>
      <c r="BG430" t="s">
        <v>116</v>
      </c>
      <c r="BM430" t="s">
        <v>117</v>
      </c>
      <c r="BN430">
        <v>471025</v>
      </c>
      <c r="BO430">
        <v>3426174248</v>
      </c>
      <c r="BP430">
        <v>3426174248</v>
      </c>
      <c r="BQ430">
        <v>516136</v>
      </c>
      <c r="BR430">
        <v>6705</v>
      </c>
      <c r="BX430" t="s">
        <v>17678</v>
      </c>
      <c r="CA430" t="s">
        <v>17679</v>
      </c>
      <c r="CB430" t="s">
        <v>17680</v>
      </c>
      <c r="CD430">
        <v>1</v>
      </c>
      <c r="CF430" t="s">
        <v>118</v>
      </c>
      <c r="CG430">
        <v>0</v>
      </c>
      <c r="CH430" t="s">
        <v>119</v>
      </c>
      <c r="CI430" t="s">
        <v>119</v>
      </c>
      <c r="CJ430" t="s">
        <v>120</v>
      </c>
      <c r="CL430" s="34" t="s">
        <v>18063</v>
      </c>
      <c r="CM430" t="s">
        <v>121</v>
      </c>
      <c r="CN430" s="34" t="s">
        <v>18063</v>
      </c>
      <c r="CP430" t="s">
        <v>1258</v>
      </c>
      <c r="CR430">
        <f t="shared" si="41"/>
        <v>22</v>
      </c>
      <c r="CS430"/>
      <c r="CT430"/>
      <c r="CU430"/>
      <c r="CV430"/>
      <c r="CW430"/>
      <c r="CX430"/>
      <c r="CY430"/>
      <c r="CZ430"/>
      <c r="DA430"/>
      <c r="DB430"/>
      <c r="DC430"/>
      <c r="DD430"/>
    </row>
    <row r="431" spans="1:108" hidden="1">
      <c r="A431" t="s">
        <v>111</v>
      </c>
      <c r="B431" t="s">
        <v>17667</v>
      </c>
      <c r="C431">
        <v>514637</v>
      </c>
      <c r="D431" s="1">
        <v>45587</v>
      </c>
      <c r="E431" t="s">
        <v>20444</v>
      </c>
      <c r="F431" t="s">
        <v>17668</v>
      </c>
      <c r="G431" t="s">
        <v>17669</v>
      </c>
      <c r="H431" s="34" t="s">
        <v>17670</v>
      </c>
      <c r="I431" t="s">
        <v>17671</v>
      </c>
      <c r="J431">
        <v>5554999714694</v>
      </c>
      <c r="K431" t="s">
        <v>6</v>
      </c>
      <c r="L431" t="s">
        <v>17672</v>
      </c>
      <c r="M431">
        <v>5179497300087</v>
      </c>
      <c r="N431" t="s">
        <v>112</v>
      </c>
      <c r="O431" t="s">
        <v>17673</v>
      </c>
      <c r="P431" t="s">
        <v>17674</v>
      </c>
      <c r="Q431">
        <v>236</v>
      </c>
      <c r="R431" t="s">
        <v>17675</v>
      </c>
      <c r="S431" t="s">
        <v>3663</v>
      </c>
      <c r="U431" t="s">
        <v>17676</v>
      </c>
      <c r="V431" t="s">
        <v>122</v>
      </c>
      <c r="W431" t="s">
        <v>772</v>
      </c>
      <c r="X431" t="s">
        <v>15383</v>
      </c>
      <c r="Y431" t="s">
        <v>1312</v>
      </c>
      <c r="Z431" t="s">
        <v>1258</v>
      </c>
      <c r="AA431" t="s">
        <v>18061</v>
      </c>
      <c r="AB431" t="s">
        <v>844</v>
      </c>
      <c r="AC431" t="s">
        <v>791</v>
      </c>
      <c r="AD431" t="s">
        <v>1888</v>
      </c>
      <c r="AF431" t="s">
        <v>125</v>
      </c>
      <c r="AG431">
        <v>5</v>
      </c>
      <c r="AH431">
        <v>245.56</v>
      </c>
      <c r="AI431">
        <v>1</v>
      </c>
      <c r="AJ431">
        <v>3102</v>
      </c>
      <c r="AK431" t="s">
        <v>776</v>
      </c>
      <c r="AL431">
        <v>3102</v>
      </c>
      <c r="AM431" t="s">
        <v>777</v>
      </c>
      <c r="AN431">
        <v>49.9</v>
      </c>
      <c r="AO431" s="72">
        <v>49.9</v>
      </c>
      <c r="AP431" t="s">
        <v>795</v>
      </c>
      <c r="AQ431" t="s">
        <v>778</v>
      </c>
      <c r="AV431" t="s">
        <v>17681</v>
      </c>
      <c r="AW431">
        <v>0</v>
      </c>
      <c r="AX431" t="s">
        <v>17677</v>
      </c>
      <c r="AY431" t="s">
        <v>15712</v>
      </c>
      <c r="AZ431" t="s">
        <v>15119</v>
      </c>
      <c r="BC431" s="34" t="s">
        <v>18062</v>
      </c>
      <c r="BD431" t="s">
        <v>114</v>
      </c>
      <c r="BF431" t="s">
        <v>115</v>
      </c>
      <c r="BG431" t="s">
        <v>116</v>
      </c>
      <c r="BM431" t="s">
        <v>117</v>
      </c>
      <c r="BN431">
        <v>471025</v>
      </c>
      <c r="BO431">
        <v>3426174248</v>
      </c>
      <c r="BP431">
        <v>3426174248</v>
      </c>
      <c r="BQ431">
        <v>516136</v>
      </c>
      <c r="BR431">
        <v>6705</v>
      </c>
      <c r="BX431" t="s">
        <v>17678</v>
      </c>
      <c r="CA431" t="s">
        <v>17679</v>
      </c>
      <c r="CB431" t="s">
        <v>17680</v>
      </c>
      <c r="CD431">
        <v>1</v>
      </c>
      <c r="CF431" t="s">
        <v>118</v>
      </c>
      <c r="CG431">
        <v>0</v>
      </c>
      <c r="CH431" t="s">
        <v>119</v>
      </c>
      <c r="CI431" t="s">
        <v>119</v>
      </c>
      <c r="CJ431" t="s">
        <v>120</v>
      </c>
      <c r="CL431" s="34" t="s">
        <v>18063</v>
      </c>
      <c r="CM431" t="s">
        <v>121</v>
      </c>
      <c r="CN431" s="34" t="s">
        <v>18063</v>
      </c>
      <c r="CP431" t="s">
        <v>1258</v>
      </c>
      <c r="CR431">
        <f t="shared" si="41"/>
        <v>22</v>
      </c>
      <c r="CS431"/>
      <c r="CT431"/>
      <c r="CU431"/>
      <c r="CV431"/>
      <c r="CW431"/>
      <c r="CX431"/>
      <c r="CY431"/>
      <c r="CZ431"/>
      <c r="DA431"/>
      <c r="DB431"/>
      <c r="DC431"/>
      <c r="DD431"/>
    </row>
    <row r="432" spans="1:108">
      <c r="A432" t="s">
        <v>111</v>
      </c>
      <c r="B432" t="s">
        <v>17686</v>
      </c>
      <c r="C432">
        <v>514635</v>
      </c>
      <c r="D432" s="1">
        <v>45587</v>
      </c>
      <c r="E432" t="s">
        <v>20445</v>
      </c>
      <c r="F432" t="s">
        <v>17687</v>
      </c>
      <c r="G432" t="s">
        <v>17688</v>
      </c>
      <c r="H432" s="34" t="s">
        <v>17689</v>
      </c>
      <c r="I432" t="s">
        <v>17690</v>
      </c>
      <c r="J432">
        <v>5598988297989</v>
      </c>
      <c r="K432" t="s">
        <v>126</v>
      </c>
      <c r="L432" t="s">
        <v>136</v>
      </c>
      <c r="M432">
        <v>1729552324973</v>
      </c>
      <c r="N432" t="s">
        <v>112</v>
      </c>
      <c r="O432" t="s">
        <v>17691</v>
      </c>
      <c r="P432" t="s">
        <v>17692</v>
      </c>
      <c r="Q432">
        <v>34</v>
      </c>
      <c r="R432" t="s">
        <v>17693</v>
      </c>
      <c r="S432" t="s">
        <v>3982</v>
      </c>
      <c r="U432" t="s">
        <v>17694</v>
      </c>
      <c r="V432" t="s">
        <v>779</v>
      </c>
      <c r="W432" t="s">
        <v>780</v>
      </c>
      <c r="X432" t="s">
        <v>15742</v>
      </c>
      <c r="Y432" t="s">
        <v>787</v>
      </c>
      <c r="Z432" t="s">
        <v>1258</v>
      </c>
      <c r="AA432" t="s">
        <v>18517</v>
      </c>
      <c r="AE432" t="s">
        <v>3356</v>
      </c>
      <c r="AF432" t="s">
        <v>786</v>
      </c>
      <c r="AG432">
        <v>5</v>
      </c>
      <c r="AH432">
        <v>131.68</v>
      </c>
      <c r="AI432">
        <v>1</v>
      </c>
      <c r="AJ432">
        <v>142796</v>
      </c>
      <c r="AK432" t="s">
        <v>783</v>
      </c>
      <c r="AL432">
        <v>1609</v>
      </c>
      <c r="AM432" t="s">
        <v>826</v>
      </c>
      <c r="AN432">
        <v>34.9</v>
      </c>
      <c r="AO432" s="72">
        <v>33.85</v>
      </c>
      <c r="AP432" s="72" t="s">
        <v>1398</v>
      </c>
      <c r="AQ432" t="s">
        <v>807</v>
      </c>
      <c r="AV432" t="s">
        <v>17696</v>
      </c>
      <c r="AW432">
        <v>0</v>
      </c>
      <c r="AX432" t="s">
        <v>17695</v>
      </c>
      <c r="AY432" t="s">
        <v>17697</v>
      </c>
      <c r="AZ432" t="s">
        <v>15334</v>
      </c>
      <c r="BC432" t="s">
        <v>18518</v>
      </c>
      <c r="BD432" t="s">
        <v>114</v>
      </c>
      <c r="BF432" t="s">
        <v>115</v>
      </c>
      <c r="BG432" t="s">
        <v>116</v>
      </c>
      <c r="BM432" t="s">
        <v>117</v>
      </c>
      <c r="BN432" s="34" t="s">
        <v>17698</v>
      </c>
      <c r="BO432">
        <v>3426068409</v>
      </c>
      <c r="BP432">
        <v>3426068409</v>
      </c>
      <c r="BQ432">
        <v>422007</v>
      </c>
      <c r="BR432">
        <v>9038</v>
      </c>
      <c r="BX432" t="s">
        <v>17699</v>
      </c>
      <c r="CA432" t="s">
        <v>17700</v>
      </c>
      <c r="CB432" t="s">
        <v>17701</v>
      </c>
      <c r="CD432">
        <v>1</v>
      </c>
      <c r="CF432" t="s">
        <v>118</v>
      </c>
      <c r="CG432">
        <v>0</v>
      </c>
      <c r="CH432" t="s">
        <v>119</v>
      </c>
      <c r="CI432" t="s">
        <v>119</v>
      </c>
      <c r="CJ432" t="s">
        <v>120</v>
      </c>
      <c r="CL432" s="34" t="s">
        <v>18519</v>
      </c>
      <c r="CM432" t="s">
        <v>121</v>
      </c>
      <c r="CN432" s="34" t="s">
        <v>18519</v>
      </c>
      <c r="CP432" t="s">
        <v>1258</v>
      </c>
      <c r="CR432" s="65">
        <f t="shared" si="41"/>
        <v>22</v>
      </c>
      <c r="CS432" s="65" t="s">
        <v>4</v>
      </c>
      <c r="CT432" s="65" t="s">
        <v>4</v>
      </c>
      <c r="CU432" s="65">
        <v>3</v>
      </c>
      <c r="CV432" s="65">
        <f t="shared" ref="CV432:CV434" si="42">ROUNDUP(AO432,0)</f>
        <v>34</v>
      </c>
      <c r="CW432" s="65" t="e">
        <f t="shared" ref="CW432:CW434" si="43">CV432*CS432</f>
        <v>#VALUE!</v>
      </c>
      <c r="CX432" s="65" t="e">
        <f t="shared" ref="CX432:CX434" si="44">CV432*CT432</f>
        <v>#VALUE!</v>
      </c>
      <c r="CY432" s="65">
        <f t="shared" ref="CY432:CY434" si="45">CV432*CU432</f>
        <v>102</v>
      </c>
      <c r="CZ432" s="73">
        <v>4.3700000000000003E-2</v>
      </c>
      <c r="DA432" s="74" t="e">
        <f t="shared" ref="DA432:DA434" si="46">CZ432*CW432</f>
        <v>#VALUE!</v>
      </c>
      <c r="DB432" s="74" t="e">
        <f t="shared" ref="DB432:DB434" si="47">CZ432*CX432</f>
        <v>#VALUE!</v>
      </c>
      <c r="DC432" s="75">
        <f t="shared" ref="DC432:DC434" si="48">CZ432*CY432</f>
        <v>4.4574000000000007</v>
      </c>
    </row>
    <row r="433" spans="1:108">
      <c r="A433" t="s">
        <v>111</v>
      </c>
      <c r="B433" t="s">
        <v>17686</v>
      </c>
      <c r="C433">
        <v>514635</v>
      </c>
      <c r="D433" s="1">
        <v>45587</v>
      </c>
      <c r="E433" t="s">
        <v>20445</v>
      </c>
      <c r="F433" t="s">
        <v>17687</v>
      </c>
      <c r="G433" t="s">
        <v>17688</v>
      </c>
      <c r="H433" s="34" t="s">
        <v>17689</v>
      </c>
      <c r="I433" t="s">
        <v>17690</v>
      </c>
      <c r="J433">
        <v>5598988297989</v>
      </c>
      <c r="K433" t="s">
        <v>126</v>
      </c>
      <c r="L433" t="s">
        <v>136</v>
      </c>
      <c r="M433">
        <v>1729552324973</v>
      </c>
      <c r="N433" t="s">
        <v>112</v>
      </c>
      <c r="O433" t="s">
        <v>17691</v>
      </c>
      <c r="P433" t="s">
        <v>17692</v>
      </c>
      <c r="Q433">
        <v>34</v>
      </c>
      <c r="R433" t="s">
        <v>17693</v>
      </c>
      <c r="S433" t="s">
        <v>3982</v>
      </c>
      <c r="U433" t="s">
        <v>17694</v>
      </c>
      <c r="V433" t="s">
        <v>779</v>
      </c>
      <c r="W433" t="s">
        <v>780</v>
      </c>
      <c r="X433" t="s">
        <v>15742</v>
      </c>
      <c r="Y433" t="s">
        <v>787</v>
      </c>
      <c r="Z433" t="s">
        <v>1258</v>
      </c>
      <c r="AA433" t="s">
        <v>18517</v>
      </c>
      <c r="AE433" t="s">
        <v>3356</v>
      </c>
      <c r="AF433" t="s">
        <v>786</v>
      </c>
      <c r="AG433">
        <v>5</v>
      </c>
      <c r="AH433">
        <v>131.68</v>
      </c>
      <c r="AI433">
        <v>1</v>
      </c>
      <c r="AJ433">
        <v>143126</v>
      </c>
      <c r="AK433" t="s">
        <v>775</v>
      </c>
      <c r="AL433">
        <v>1407</v>
      </c>
      <c r="AM433" t="s">
        <v>3262</v>
      </c>
      <c r="AN433">
        <v>79.900000000000006</v>
      </c>
      <c r="AO433" s="72">
        <v>77.5</v>
      </c>
      <c r="AP433" s="72" t="s">
        <v>3263</v>
      </c>
      <c r="AQ433" t="s">
        <v>3264</v>
      </c>
      <c r="AV433" t="s">
        <v>1367</v>
      </c>
      <c r="AW433">
        <v>0</v>
      </c>
      <c r="AX433" t="s">
        <v>17695</v>
      </c>
      <c r="AY433" t="s">
        <v>17697</v>
      </c>
      <c r="AZ433" t="s">
        <v>15334</v>
      </c>
      <c r="BC433" t="s">
        <v>18518</v>
      </c>
      <c r="BD433" t="s">
        <v>114</v>
      </c>
      <c r="BF433" t="s">
        <v>115</v>
      </c>
      <c r="BG433" t="s">
        <v>116</v>
      </c>
      <c r="BM433" t="s">
        <v>117</v>
      </c>
      <c r="BN433" s="34" t="s">
        <v>17698</v>
      </c>
      <c r="BO433">
        <v>3426068409</v>
      </c>
      <c r="BP433">
        <v>3426068409</v>
      </c>
      <c r="BQ433">
        <v>422007</v>
      </c>
      <c r="BR433">
        <v>9038</v>
      </c>
      <c r="BX433" t="s">
        <v>17699</v>
      </c>
      <c r="CA433" t="s">
        <v>17700</v>
      </c>
      <c r="CB433" t="s">
        <v>17701</v>
      </c>
      <c r="CD433">
        <v>1</v>
      </c>
      <c r="CF433" t="s">
        <v>118</v>
      </c>
      <c r="CG433">
        <v>0</v>
      </c>
      <c r="CH433" t="s">
        <v>119</v>
      </c>
      <c r="CI433" t="s">
        <v>119</v>
      </c>
      <c r="CJ433" t="s">
        <v>120</v>
      </c>
      <c r="CL433" s="34" t="s">
        <v>18519</v>
      </c>
      <c r="CM433" t="s">
        <v>121</v>
      </c>
      <c r="CN433" s="34" t="s">
        <v>18519</v>
      </c>
      <c r="CP433" t="s">
        <v>1258</v>
      </c>
      <c r="CR433" s="65">
        <f t="shared" si="41"/>
        <v>22</v>
      </c>
      <c r="CS433" s="65" t="s">
        <v>4</v>
      </c>
      <c r="CT433" s="65" t="s">
        <v>4</v>
      </c>
      <c r="CU433" s="65">
        <v>3</v>
      </c>
      <c r="CV433" s="65">
        <f t="shared" si="42"/>
        <v>78</v>
      </c>
      <c r="CW433" s="65" t="e">
        <f t="shared" si="43"/>
        <v>#VALUE!</v>
      </c>
      <c r="CX433" s="65" t="e">
        <f t="shared" si="44"/>
        <v>#VALUE!</v>
      </c>
      <c r="CY433" s="65">
        <f t="shared" si="45"/>
        <v>234</v>
      </c>
      <c r="CZ433" s="73">
        <v>4.3700000000000003E-2</v>
      </c>
      <c r="DA433" s="74" t="e">
        <f t="shared" si="46"/>
        <v>#VALUE!</v>
      </c>
      <c r="DB433" s="74" t="e">
        <f t="shared" si="47"/>
        <v>#VALUE!</v>
      </c>
      <c r="DC433" s="75">
        <f t="shared" si="48"/>
        <v>10.225800000000001</v>
      </c>
    </row>
    <row r="434" spans="1:108">
      <c r="A434" t="s">
        <v>111</v>
      </c>
      <c r="B434" t="s">
        <v>17686</v>
      </c>
      <c r="C434">
        <v>514635</v>
      </c>
      <c r="D434" s="1">
        <v>45587</v>
      </c>
      <c r="E434" t="s">
        <v>20445</v>
      </c>
      <c r="F434" t="s">
        <v>17687</v>
      </c>
      <c r="G434" t="s">
        <v>17688</v>
      </c>
      <c r="H434" s="34" t="s">
        <v>17689</v>
      </c>
      <c r="I434" t="s">
        <v>17690</v>
      </c>
      <c r="J434">
        <v>5598988297989</v>
      </c>
      <c r="K434" t="s">
        <v>126</v>
      </c>
      <c r="L434" t="s">
        <v>136</v>
      </c>
      <c r="M434">
        <v>1729552324973</v>
      </c>
      <c r="N434" t="s">
        <v>112</v>
      </c>
      <c r="O434" t="s">
        <v>17691</v>
      </c>
      <c r="P434" t="s">
        <v>17692</v>
      </c>
      <c r="Q434">
        <v>34</v>
      </c>
      <c r="R434" t="s">
        <v>17693</v>
      </c>
      <c r="S434" t="s">
        <v>3982</v>
      </c>
      <c r="U434" t="s">
        <v>17694</v>
      </c>
      <c r="V434" t="s">
        <v>779</v>
      </c>
      <c r="W434" t="s">
        <v>780</v>
      </c>
      <c r="X434" t="s">
        <v>15742</v>
      </c>
      <c r="Y434" t="s">
        <v>787</v>
      </c>
      <c r="Z434" t="s">
        <v>1258</v>
      </c>
      <c r="AA434" t="s">
        <v>18517</v>
      </c>
      <c r="AE434" t="s">
        <v>3356</v>
      </c>
      <c r="AF434" t="s">
        <v>786</v>
      </c>
      <c r="AG434">
        <v>5</v>
      </c>
      <c r="AH434">
        <v>131.68</v>
      </c>
      <c r="AI434">
        <v>1</v>
      </c>
      <c r="AJ434">
        <v>2103</v>
      </c>
      <c r="AK434" t="s">
        <v>2344</v>
      </c>
      <c r="AL434">
        <v>2103</v>
      </c>
      <c r="AM434" t="s">
        <v>2345</v>
      </c>
      <c r="AN434">
        <v>59.9</v>
      </c>
      <c r="AO434" s="72">
        <v>20.329999999999998</v>
      </c>
      <c r="AP434" s="72" t="s">
        <v>15504</v>
      </c>
      <c r="AQ434" t="s">
        <v>2346</v>
      </c>
      <c r="AV434" t="s">
        <v>17702</v>
      </c>
      <c r="AW434">
        <v>0</v>
      </c>
      <c r="AX434" t="s">
        <v>17695</v>
      </c>
      <c r="AY434" t="s">
        <v>17697</v>
      </c>
      <c r="AZ434" t="s">
        <v>15334</v>
      </c>
      <c r="BC434" t="s">
        <v>18518</v>
      </c>
      <c r="BD434" t="s">
        <v>114</v>
      </c>
      <c r="BF434" t="s">
        <v>115</v>
      </c>
      <c r="BG434" t="s">
        <v>116</v>
      </c>
      <c r="BM434" t="s">
        <v>117</v>
      </c>
      <c r="BN434" s="34" t="s">
        <v>17698</v>
      </c>
      <c r="BO434">
        <v>3426068409</v>
      </c>
      <c r="BP434">
        <v>3426068409</v>
      </c>
      <c r="BQ434">
        <v>422007</v>
      </c>
      <c r="BR434">
        <v>9038</v>
      </c>
      <c r="BX434" t="s">
        <v>17699</v>
      </c>
      <c r="CA434" t="s">
        <v>17700</v>
      </c>
      <c r="CB434" t="s">
        <v>17701</v>
      </c>
      <c r="CD434">
        <v>1</v>
      </c>
      <c r="CF434" t="s">
        <v>118</v>
      </c>
      <c r="CG434">
        <v>0</v>
      </c>
      <c r="CH434" t="s">
        <v>119</v>
      </c>
      <c r="CI434" t="s">
        <v>119</v>
      </c>
      <c r="CJ434" t="s">
        <v>120</v>
      </c>
      <c r="CL434" s="34" t="s">
        <v>18519</v>
      </c>
      <c r="CM434" t="s">
        <v>121</v>
      </c>
      <c r="CN434" s="34" t="s">
        <v>18519</v>
      </c>
      <c r="CP434" t="s">
        <v>1258</v>
      </c>
      <c r="CR434" s="65">
        <f t="shared" si="41"/>
        <v>22</v>
      </c>
      <c r="CS434" s="65" t="s">
        <v>4</v>
      </c>
      <c r="CT434" s="65" t="s">
        <v>4</v>
      </c>
      <c r="CU434" s="65">
        <v>3</v>
      </c>
      <c r="CV434" s="65">
        <f t="shared" si="42"/>
        <v>21</v>
      </c>
      <c r="CW434" s="65" t="e">
        <f t="shared" si="43"/>
        <v>#VALUE!</v>
      </c>
      <c r="CX434" s="65" t="e">
        <f t="shared" si="44"/>
        <v>#VALUE!</v>
      </c>
      <c r="CY434" s="65">
        <f t="shared" si="45"/>
        <v>63</v>
      </c>
      <c r="CZ434" s="73">
        <v>4.3700000000000003E-2</v>
      </c>
      <c r="DA434" s="74" t="e">
        <f t="shared" si="46"/>
        <v>#VALUE!</v>
      </c>
      <c r="DB434" s="74" t="e">
        <f t="shared" si="47"/>
        <v>#VALUE!</v>
      </c>
      <c r="DC434" s="75">
        <f t="shared" si="48"/>
        <v>2.7531000000000003</v>
      </c>
    </row>
    <row r="435" spans="1:108" hidden="1">
      <c r="A435" t="s">
        <v>111</v>
      </c>
      <c r="B435" t="s">
        <v>17703</v>
      </c>
      <c r="C435">
        <v>514633</v>
      </c>
      <c r="D435" s="1">
        <v>45587</v>
      </c>
      <c r="E435" t="s">
        <v>20446</v>
      </c>
      <c r="F435" t="s">
        <v>1712</v>
      </c>
      <c r="G435" t="s">
        <v>17704</v>
      </c>
      <c r="H435" s="34" t="s">
        <v>17705</v>
      </c>
      <c r="I435" t="s">
        <v>17706</v>
      </c>
      <c r="J435">
        <v>5519999134423</v>
      </c>
      <c r="K435" t="s">
        <v>5</v>
      </c>
      <c r="L435" t="s">
        <v>1188</v>
      </c>
      <c r="M435">
        <v>5188890014733</v>
      </c>
      <c r="N435" t="s">
        <v>112</v>
      </c>
      <c r="O435" t="s">
        <v>17707</v>
      </c>
      <c r="P435" t="s">
        <v>17708</v>
      </c>
      <c r="Q435">
        <v>2800</v>
      </c>
      <c r="R435" t="s">
        <v>17709</v>
      </c>
      <c r="S435" t="s">
        <v>4297</v>
      </c>
      <c r="U435" t="s">
        <v>17710</v>
      </c>
      <c r="V435" t="s">
        <v>122</v>
      </c>
      <c r="W435" t="s">
        <v>123</v>
      </c>
      <c r="X435" t="s">
        <v>17711</v>
      </c>
      <c r="Y435" t="s">
        <v>792</v>
      </c>
      <c r="Z435" t="s">
        <v>1258</v>
      </c>
      <c r="AA435" t="s">
        <v>18064</v>
      </c>
      <c r="AF435" t="s">
        <v>125</v>
      </c>
      <c r="AG435">
        <v>2</v>
      </c>
      <c r="AH435">
        <v>150.06</v>
      </c>
      <c r="AI435">
        <v>2</v>
      </c>
      <c r="AJ435">
        <v>1006</v>
      </c>
      <c r="AK435" t="s">
        <v>788</v>
      </c>
      <c r="AL435">
        <v>1111</v>
      </c>
      <c r="AM435" t="s">
        <v>789</v>
      </c>
      <c r="AN435">
        <v>21.9</v>
      </c>
      <c r="AO435" s="72">
        <v>7.66</v>
      </c>
      <c r="AP435" t="s">
        <v>15064</v>
      </c>
      <c r="AQ435" t="s">
        <v>790</v>
      </c>
      <c r="AV435" t="s">
        <v>4066</v>
      </c>
      <c r="AW435">
        <v>0</v>
      </c>
      <c r="AX435" t="s">
        <v>17712</v>
      </c>
      <c r="AY435" t="s">
        <v>17713</v>
      </c>
      <c r="AZ435" t="s">
        <v>15119</v>
      </c>
      <c r="BC435" s="34" t="s">
        <v>18065</v>
      </c>
      <c r="BD435" t="s">
        <v>114</v>
      </c>
      <c r="BF435" t="s">
        <v>115</v>
      </c>
      <c r="BG435" t="s">
        <v>116</v>
      </c>
      <c r="BM435" t="s">
        <v>117</v>
      </c>
      <c r="BN435" s="34" t="s">
        <v>17714</v>
      </c>
      <c r="BO435">
        <v>3426016071</v>
      </c>
      <c r="BP435">
        <v>3426016071</v>
      </c>
      <c r="BQ435">
        <v>531249</v>
      </c>
      <c r="BR435">
        <v>2767</v>
      </c>
      <c r="BX435" t="s">
        <v>17715</v>
      </c>
      <c r="CA435" t="s">
        <v>17716</v>
      </c>
      <c r="CB435" t="s">
        <v>17717</v>
      </c>
      <c r="CD435">
        <v>1</v>
      </c>
      <c r="CF435" t="s">
        <v>118</v>
      </c>
      <c r="CG435">
        <v>0</v>
      </c>
      <c r="CH435" t="s">
        <v>119</v>
      </c>
      <c r="CI435" t="s">
        <v>119</v>
      </c>
      <c r="CJ435" t="s">
        <v>120</v>
      </c>
      <c r="CL435" s="34" t="s">
        <v>18066</v>
      </c>
      <c r="CM435" t="s">
        <v>121</v>
      </c>
      <c r="CN435" s="34" t="s">
        <v>18066</v>
      </c>
      <c r="CP435" t="s">
        <v>1258</v>
      </c>
      <c r="CR435">
        <f t="shared" si="41"/>
        <v>22</v>
      </c>
      <c r="CS435"/>
      <c r="CT435"/>
      <c r="CU435"/>
      <c r="CV435"/>
      <c r="CW435"/>
      <c r="CX435"/>
      <c r="CY435"/>
      <c r="CZ435"/>
      <c r="DA435"/>
      <c r="DB435"/>
      <c r="DC435"/>
      <c r="DD435"/>
    </row>
    <row r="436" spans="1:108" hidden="1">
      <c r="A436" t="s">
        <v>111</v>
      </c>
      <c r="B436" t="s">
        <v>17703</v>
      </c>
      <c r="C436">
        <v>514633</v>
      </c>
      <c r="D436" s="1">
        <v>45587</v>
      </c>
      <c r="E436" t="s">
        <v>20446</v>
      </c>
      <c r="F436" t="s">
        <v>1712</v>
      </c>
      <c r="G436" t="s">
        <v>17704</v>
      </c>
      <c r="H436" s="34" t="s">
        <v>17705</v>
      </c>
      <c r="I436" t="s">
        <v>17706</v>
      </c>
      <c r="J436">
        <v>5519999134423</v>
      </c>
      <c r="K436" t="s">
        <v>5</v>
      </c>
      <c r="L436" t="s">
        <v>1188</v>
      </c>
      <c r="M436">
        <v>5188890014733</v>
      </c>
      <c r="N436" t="s">
        <v>112</v>
      </c>
      <c r="O436" t="s">
        <v>17707</v>
      </c>
      <c r="P436" t="s">
        <v>17708</v>
      </c>
      <c r="Q436">
        <v>2800</v>
      </c>
      <c r="R436" t="s">
        <v>17709</v>
      </c>
      <c r="S436" t="s">
        <v>4297</v>
      </c>
      <c r="U436" t="s">
        <v>17710</v>
      </c>
      <c r="V436" t="s">
        <v>122</v>
      </c>
      <c r="W436" t="s">
        <v>123</v>
      </c>
      <c r="X436" t="s">
        <v>17711</v>
      </c>
      <c r="Y436" t="s">
        <v>792</v>
      </c>
      <c r="Z436" t="s">
        <v>1258</v>
      </c>
      <c r="AA436" t="s">
        <v>18064</v>
      </c>
      <c r="AF436" t="s">
        <v>125</v>
      </c>
      <c r="AG436">
        <v>2</v>
      </c>
      <c r="AH436">
        <v>150.06</v>
      </c>
      <c r="AI436">
        <v>2</v>
      </c>
      <c r="AJ436">
        <v>61010</v>
      </c>
      <c r="AK436" t="s">
        <v>1598</v>
      </c>
      <c r="AL436">
        <v>61010</v>
      </c>
      <c r="AM436" t="s">
        <v>1599</v>
      </c>
      <c r="AN436">
        <v>99.9</v>
      </c>
      <c r="AO436" s="72">
        <v>34.96</v>
      </c>
      <c r="AP436" t="s">
        <v>17718</v>
      </c>
      <c r="AQ436" t="s">
        <v>1602</v>
      </c>
      <c r="AV436" t="s">
        <v>17719</v>
      </c>
      <c r="AW436">
        <v>0</v>
      </c>
      <c r="AX436" t="s">
        <v>17712</v>
      </c>
      <c r="AY436" t="s">
        <v>17713</v>
      </c>
      <c r="AZ436" t="s">
        <v>15119</v>
      </c>
      <c r="BC436" s="34" t="s">
        <v>18065</v>
      </c>
      <c r="BD436" t="s">
        <v>114</v>
      </c>
      <c r="BF436" t="s">
        <v>115</v>
      </c>
      <c r="BG436" t="s">
        <v>116</v>
      </c>
      <c r="BM436" t="s">
        <v>117</v>
      </c>
      <c r="BN436" s="34" t="s">
        <v>17714</v>
      </c>
      <c r="BO436">
        <v>3426016071</v>
      </c>
      <c r="BP436">
        <v>3426016071</v>
      </c>
      <c r="BQ436">
        <v>531249</v>
      </c>
      <c r="BR436">
        <v>2767</v>
      </c>
      <c r="BX436" t="s">
        <v>17715</v>
      </c>
      <c r="CA436" t="s">
        <v>17716</v>
      </c>
      <c r="CB436" t="s">
        <v>17717</v>
      </c>
      <c r="CD436">
        <v>1</v>
      </c>
      <c r="CF436" t="s">
        <v>118</v>
      </c>
      <c r="CG436">
        <v>0</v>
      </c>
      <c r="CH436" t="s">
        <v>119</v>
      </c>
      <c r="CI436" t="s">
        <v>119</v>
      </c>
      <c r="CJ436" t="s">
        <v>120</v>
      </c>
      <c r="CL436" s="34" t="s">
        <v>18066</v>
      </c>
      <c r="CM436" t="s">
        <v>121</v>
      </c>
      <c r="CN436" s="34" t="s">
        <v>18066</v>
      </c>
      <c r="CP436" t="s">
        <v>1258</v>
      </c>
      <c r="CR436">
        <f t="shared" si="41"/>
        <v>22</v>
      </c>
      <c r="CS436"/>
      <c r="CT436"/>
      <c r="CU436"/>
      <c r="CV436"/>
      <c r="CW436"/>
      <c r="CX436"/>
      <c r="CY436"/>
      <c r="CZ436"/>
      <c r="DA436"/>
      <c r="DB436"/>
      <c r="DC436"/>
      <c r="DD436"/>
    </row>
    <row r="437" spans="1:108" hidden="1">
      <c r="A437" t="s">
        <v>111</v>
      </c>
      <c r="B437" t="s">
        <v>17703</v>
      </c>
      <c r="C437">
        <v>514633</v>
      </c>
      <c r="D437" s="1">
        <v>45587</v>
      </c>
      <c r="E437" t="s">
        <v>20446</v>
      </c>
      <c r="F437" t="s">
        <v>1712</v>
      </c>
      <c r="G437" t="s">
        <v>17704</v>
      </c>
      <c r="H437" s="34" t="s">
        <v>17705</v>
      </c>
      <c r="I437" t="s">
        <v>17706</v>
      </c>
      <c r="J437">
        <v>5519999134423</v>
      </c>
      <c r="K437" t="s">
        <v>5</v>
      </c>
      <c r="L437" t="s">
        <v>1188</v>
      </c>
      <c r="M437">
        <v>5188890014733</v>
      </c>
      <c r="N437" t="s">
        <v>112</v>
      </c>
      <c r="O437" t="s">
        <v>17707</v>
      </c>
      <c r="P437" t="s">
        <v>17708</v>
      </c>
      <c r="Q437">
        <v>2800</v>
      </c>
      <c r="R437" t="s">
        <v>17709</v>
      </c>
      <c r="S437" t="s">
        <v>4297</v>
      </c>
      <c r="U437" t="s">
        <v>17710</v>
      </c>
      <c r="V437" t="s">
        <v>122</v>
      </c>
      <c r="W437" t="s">
        <v>123</v>
      </c>
      <c r="X437" t="s">
        <v>17711</v>
      </c>
      <c r="Y437" t="s">
        <v>792</v>
      </c>
      <c r="Z437" t="s">
        <v>1258</v>
      </c>
      <c r="AA437" t="s">
        <v>18064</v>
      </c>
      <c r="AF437" t="s">
        <v>125</v>
      </c>
      <c r="AG437">
        <v>2</v>
      </c>
      <c r="AH437">
        <v>150.06</v>
      </c>
      <c r="AI437">
        <v>2</v>
      </c>
      <c r="AJ437">
        <v>2201</v>
      </c>
      <c r="AK437" t="s">
        <v>1471</v>
      </c>
      <c r="AL437">
        <v>2201</v>
      </c>
      <c r="AM437" t="s">
        <v>1472</v>
      </c>
      <c r="AN437">
        <v>49.9</v>
      </c>
      <c r="AO437" s="72">
        <v>17.46</v>
      </c>
      <c r="AP437" t="s">
        <v>15684</v>
      </c>
      <c r="AQ437" t="s">
        <v>1473</v>
      </c>
      <c r="AV437" t="s">
        <v>4066</v>
      </c>
      <c r="AW437">
        <v>0</v>
      </c>
      <c r="AX437" t="s">
        <v>17712</v>
      </c>
      <c r="AY437" t="s">
        <v>17713</v>
      </c>
      <c r="AZ437" t="s">
        <v>15119</v>
      </c>
      <c r="BC437" s="34" t="s">
        <v>18065</v>
      </c>
      <c r="BD437" t="s">
        <v>114</v>
      </c>
      <c r="BF437" t="s">
        <v>115</v>
      </c>
      <c r="BG437" t="s">
        <v>116</v>
      </c>
      <c r="BM437" t="s">
        <v>117</v>
      </c>
      <c r="BN437" s="34" t="s">
        <v>17714</v>
      </c>
      <c r="BO437">
        <v>3426016071</v>
      </c>
      <c r="BP437">
        <v>3426016071</v>
      </c>
      <c r="BQ437">
        <v>531249</v>
      </c>
      <c r="BR437">
        <v>2767</v>
      </c>
      <c r="BX437" t="s">
        <v>17715</v>
      </c>
      <c r="CA437" t="s">
        <v>17716</v>
      </c>
      <c r="CB437" t="s">
        <v>17717</v>
      </c>
      <c r="CD437">
        <v>1</v>
      </c>
      <c r="CF437" t="s">
        <v>118</v>
      </c>
      <c r="CG437">
        <v>0</v>
      </c>
      <c r="CH437" t="s">
        <v>119</v>
      </c>
      <c r="CI437" t="s">
        <v>119</v>
      </c>
      <c r="CJ437" t="s">
        <v>120</v>
      </c>
      <c r="CL437" s="34" t="s">
        <v>18066</v>
      </c>
      <c r="CM437" t="s">
        <v>121</v>
      </c>
      <c r="CN437" s="34" t="s">
        <v>18066</v>
      </c>
      <c r="CP437" t="s">
        <v>1258</v>
      </c>
      <c r="CR437">
        <f t="shared" si="41"/>
        <v>22</v>
      </c>
      <c r="CS437"/>
      <c r="CT437"/>
      <c r="CU437"/>
      <c r="CV437"/>
      <c r="CW437"/>
      <c r="CX437"/>
      <c r="CY437"/>
      <c r="CZ437"/>
      <c r="DA437"/>
      <c r="DB437"/>
      <c r="DC437"/>
      <c r="DD437"/>
    </row>
    <row r="438" spans="1:108" hidden="1">
      <c r="A438" t="s">
        <v>111</v>
      </c>
      <c r="B438" t="s">
        <v>17703</v>
      </c>
      <c r="C438">
        <v>514633</v>
      </c>
      <c r="D438" s="1">
        <v>45587</v>
      </c>
      <c r="E438" t="s">
        <v>20446</v>
      </c>
      <c r="F438" t="s">
        <v>1712</v>
      </c>
      <c r="G438" t="s">
        <v>17704</v>
      </c>
      <c r="H438" s="34" t="s">
        <v>17705</v>
      </c>
      <c r="I438" t="s">
        <v>17706</v>
      </c>
      <c r="J438">
        <v>5519999134423</v>
      </c>
      <c r="K438" t="s">
        <v>5</v>
      </c>
      <c r="L438" t="s">
        <v>1188</v>
      </c>
      <c r="M438">
        <v>5188890014733</v>
      </c>
      <c r="N438" t="s">
        <v>112</v>
      </c>
      <c r="O438" t="s">
        <v>17707</v>
      </c>
      <c r="P438" t="s">
        <v>17708</v>
      </c>
      <c r="Q438">
        <v>2800</v>
      </c>
      <c r="R438" t="s">
        <v>17709</v>
      </c>
      <c r="S438" t="s">
        <v>4297</v>
      </c>
      <c r="U438" t="s">
        <v>17710</v>
      </c>
      <c r="V438" t="s">
        <v>122</v>
      </c>
      <c r="W438" t="s">
        <v>123</v>
      </c>
      <c r="X438" t="s">
        <v>17711</v>
      </c>
      <c r="Y438" t="s">
        <v>792</v>
      </c>
      <c r="Z438" t="s">
        <v>1258</v>
      </c>
      <c r="AA438" t="s">
        <v>18064</v>
      </c>
      <c r="AF438" t="s">
        <v>125</v>
      </c>
      <c r="AG438">
        <v>2</v>
      </c>
      <c r="AH438">
        <v>150.06</v>
      </c>
      <c r="AI438">
        <v>1</v>
      </c>
      <c r="AJ438">
        <v>1603</v>
      </c>
      <c r="AK438" t="s">
        <v>775</v>
      </c>
      <c r="AL438">
        <v>1603</v>
      </c>
      <c r="AM438" t="s">
        <v>825</v>
      </c>
      <c r="AN438">
        <v>29.9</v>
      </c>
      <c r="AO438" s="72">
        <v>29.9</v>
      </c>
      <c r="AP438" t="s">
        <v>820</v>
      </c>
      <c r="AQ438" t="s">
        <v>823</v>
      </c>
      <c r="AV438" t="s">
        <v>15124</v>
      </c>
      <c r="AW438">
        <v>0</v>
      </c>
      <c r="AX438" t="s">
        <v>17712</v>
      </c>
      <c r="AY438" t="s">
        <v>17713</v>
      </c>
      <c r="AZ438" t="s">
        <v>15119</v>
      </c>
      <c r="BC438" s="34" t="s">
        <v>18065</v>
      </c>
      <c r="BD438" t="s">
        <v>114</v>
      </c>
      <c r="BF438" t="s">
        <v>115</v>
      </c>
      <c r="BG438" t="s">
        <v>116</v>
      </c>
      <c r="BM438" t="s">
        <v>117</v>
      </c>
      <c r="BN438" s="34" t="s">
        <v>17714</v>
      </c>
      <c r="BO438">
        <v>3426016071</v>
      </c>
      <c r="BP438">
        <v>3426016071</v>
      </c>
      <c r="BQ438">
        <v>531249</v>
      </c>
      <c r="BR438">
        <v>2767</v>
      </c>
      <c r="BX438" t="s">
        <v>17715</v>
      </c>
      <c r="CA438" t="s">
        <v>17716</v>
      </c>
      <c r="CB438" t="s">
        <v>17717</v>
      </c>
      <c r="CD438">
        <v>1</v>
      </c>
      <c r="CF438" t="s">
        <v>118</v>
      </c>
      <c r="CG438">
        <v>0</v>
      </c>
      <c r="CH438" t="s">
        <v>119</v>
      </c>
      <c r="CI438" t="s">
        <v>119</v>
      </c>
      <c r="CJ438" t="s">
        <v>120</v>
      </c>
      <c r="CL438" s="34" t="s">
        <v>18066</v>
      </c>
      <c r="CM438" t="s">
        <v>121</v>
      </c>
      <c r="CN438" s="34" t="s">
        <v>18066</v>
      </c>
      <c r="CP438" t="s">
        <v>1258</v>
      </c>
      <c r="CR438">
        <f t="shared" si="41"/>
        <v>22</v>
      </c>
      <c r="CS438"/>
      <c r="CT438"/>
      <c r="CU438"/>
      <c r="CV438"/>
      <c r="CW438"/>
      <c r="CX438"/>
      <c r="CY438"/>
      <c r="CZ438"/>
      <c r="DA438"/>
      <c r="DB438"/>
      <c r="DC438"/>
      <c r="DD438"/>
    </row>
    <row r="439" spans="1:108" hidden="1">
      <c r="A439" t="s">
        <v>111</v>
      </c>
      <c r="B439" t="s">
        <v>17720</v>
      </c>
      <c r="C439">
        <v>514625</v>
      </c>
      <c r="D439" s="1">
        <v>45587</v>
      </c>
      <c r="E439" t="s">
        <v>20447</v>
      </c>
      <c r="F439" t="s">
        <v>6693</v>
      </c>
      <c r="G439" t="s">
        <v>10451</v>
      </c>
      <c r="H439">
        <v>15413635826</v>
      </c>
      <c r="I439" t="s">
        <v>17721</v>
      </c>
      <c r="J439">
        <v>5511947748712</v>
      </c>
      <c r="K439" t="s">
        <v>2</v>
      </c>
      <c r="L439" t="s">
        <v>127</v>
      </c>
      <c r="M439">
        <v>5187094459008</v>
      </c>
      <c r="N439" t="s">
        <v>112</v>
      </c>
      <c r="O439" t="s">
        <v>17722</v>
      </c>
      <c r="P439" t="s">
        <v>10454</v>
      </c>
      <c r="Q439">
        <v>466</v>
      </c>
      <c r="R439" t="s">
        <v>17723</v>
      </c>
      <c r="S439" t="s">
        <v>10457</v>
      </c>
      <c r="U439" t="s">
        <v>17724</v>
      </c>
      <c r="V439" t="s">
        <v>122</v>
      </c>
      <c r="W439" t="s">
        <v>123</v>
      </c>
      <c r="X439" t="s">
        <v>17725</v>
      </c>
      <c r="Y439" t="s">
        <v>792</v>
      </c>
      <c r="Z439" t="s">
        <v>1258</v>
      </c>
      <c r="AA439" t="s">
        <v>18067</v>
      </c>
      <c r="AB439" t="s">
        <v>1216</v>
      </c>
      <c r="AC439" t="s">
        <v>17140</v>
      </c>
      <c r="AD439" t="s">
        <v>17726</v>
      </c>
      <c r="AE439" t="s">
        <v>827</v>
      </c>
      <c r="AF439" t="s">
        <v>113</v>
      </c>
      <c r="AG439">
        <v>1</v>
      </c>
      <c r="AH439">
        <v>145.32</v>
      </c>
      <c r="AI439">
        <v>6</v>
      </c>
      <c r="AJ439">
        <v>1403</v>
      </c>
      <c r="AK439" t="s">
        <v>775</v>
      </c>
      <c r="AL439">
        <v>1403</v>
      </c>
      <c r="AM439" t="s">
        <v>824</v>
      </c>
      <c r="AN439">
        <v>29.9</v>
      </c>
      <c r="AO439" s="72">
        <v>24.22</v>
      </c>
      <c r="AP439" t="s">
        <v>17727</v>
      </c>
      <c r="AQ439" t="s">
        <v>822</v>
      </c>
      <c r="AV439" t="s">
        <v>17728</v>
      </c>
      <c r="AW439">
        <v>0</v>
      </c>
      <c r="AX439" t="s">
        <v>17727</v>
      </c>
      <c r="AY439" t="s">
        <v>17729</v>
      </c>
      <c r="AZ439" t="s">
        <v>4062</v>
      </c>
      <c r="BC439" s="34" t="s">
        <v>18068</v>
      </c>
      <c r="BD439" t="s">
        <v>114</v>
      </c>
      <c r="BF439" t="s">
        <v>115</v>
      </c>
      <c r="BG439" t="s">
        <v>116</v>
      </c>
      <c r="BM439" t="s">
        <v>117</v>
      </c>
      <c r="BO439">
        <v>3425530212</v>
      </c>
      <c r="BX439" t="s">
        <v>17730</v>
      </c>
      <c r="CA439" t="s">
        <v>17731</v>
      </c>
      <c r="CB439" t="s">
        <v>17732</v>
      </c>
      <c r="CD439">
        <v>1</v>
      </c>
      <c r="CF439" t="s">
        <v>118</v>
      </c>
      <c r="CG439">
        <v>0</v>
      </c>
      <c r="CH439" t="s">
        <v>119</v>
      </c>
      <c r="CI439" t="s">
        <v>119</v>
      </c>
      <c r="CJ439" t="s">
        <v>120</v>
      </c>
      <c r="CL439" s="34" t="s">
        <v>18069</v>
      </c>
      <c r="CM439" t="s">
        <v>121</v>
      </c>
      <c r="CN439" s="34" t="s">
        <v>18069</v>
      </c>
      <c r="CP439" t="s">
        <v>1258</v>
      </c>
      <c r="CR439">
        <f t="shared" si="41"/>
        <v>22</v>
      </c>
      <c r="CS439"/>
      <c r="CT439"/>
      <c r="CU439"/>
      <c r="CV439"/>
      <c r="CW439"/>
      <c r="CX439"/>
      <c r="CY439"/>
      <c r="CZ439"/>
      <c r="DA439"/>
      <c r="DB439"/>
      <c r="DC439"/>
      <c r="DD439"/>
    </row>
    <row r="440" spans="1:108" hidden="1">
      <c r="A440" t="s">
        <v>111</v>
      </c>
      <c r="B440" t="s">
        <v>17736</v>
      </c>
      <c r="C440">
        <v>514623</v>
      </c>
      <c r="D440" s="1">
        <v>45587</v>
      </c>
      <c r="E440" t="s">
        <v>20448</v>
      </c>
      <c r="F440" t="s">
        <v>17737</v>
      </c>
      <c r="G440" t="s">
        <v>1587</v>
      </c>
      <c r="H440" s="34" t="s">
        <v>17738</v>
      </c>
      <c r="I440" t="s">
        <v>17739</v>
      </c>
      <c r="J440">
        <v>5561986116534</v>
      </c>
      <c r="K440" t="s">
        <v>126</v>
      </c>
      <c r="L440" t="s">
        <v>136</v>
      </c>
      <c r="M440">
        <v>5132134290177</v>
      </c>
      <c r="N440" t="s">
        <v>112</v>
      </c>
      <c r="O440" t="s">
        <v>17740</v>
      </c>
      <c r="P440" t="s">
        <v>17741</v>
      </c>
      <c r="Q440">
        <v>305</v>
      </c>
      <c r="R440" t="s">
        <v>17742</v>
      </c>
      <c r="S440" t="s">
        <v>8290</v>
      </c>
      <c r="U440" t="s">
        <v>17743</v>
      </c>
      <c r="V440" t="s">
        <v>779</v>
      </c>
      <c r="W440" t="s">
        <v>780</v>
      </c>
      <c r="X440" t="s">
        <v>17744</v>
      </c>
      <c r="Y440" t="s">
        <v>782</v>
      </c>
      <c r="Z440" t="s">
        <v>1258</v>
      </c>
      <c r="AA440" t="s">
        <v>19256</v>
      </c>
      <c r="AB440" t="s">
        <v>773</v>
      </c>
      <c r="AC440" t="s">
        <v>774</v>
      </c>
      <c r="AF440" t="s">
        <v>786</v>
      </c>
      <c r="AG440">
        <v>4</v>
      </c>
      <c r="AH440">
        <v>119.6</v>
      </c>
      <c r="AI440">
        <v>4</v>
      </c>
      <c r="AJ440">
        <v>1403</v>
      </c>
      <c r="AK440" t="s">
        <v>775</v>
      </c>
      <c r="AL440">
        <v>1403</v>
      </c>
      <c r="AM440" t="s">
        <v>824</v>
      </c>
      <c r="AN440">
        <v>29.9</v>
      </c>
      <c r="AO440" s="72">
        <v>29.9</v>
      </c>
      <c r="AP440" t="s">
        <v>4183</v>
      </c>
      <c r="AQ440" t="s">
        <v>822</v>
      </c>
      <c r="AV440" t="s">
        <v>2495</v>
      </c>
      <c r="AW440">
        <v>0</v>
      </c>
      <c r="AX440" t="s">
        <v>4183</v>
      </c>
      <c r="AY440">
        <v>0</v>
      </c>
      <c r="AZ440" t="s">
        <v>2303</v>
      </c>
      <c r="BC440" t="s">
        <v>19257</v>
      </c>
      <c r="BD440" t="s">
        <v>114</v>
      </c>
      <c r="BF440" t="s">
        <v>115</v>
      </c>
      <c r="BG440" t="s">
        <v>116</v>
      </c>
      <c r="BM440" t="s">
        <v>117</v>
      </c>
      <c r="BN440">
        <v>939830</v>
      </c>
      <c r="BO440">
        <v>3425483448</v>
      </c>
      <c r="BP440">
        <v>3425483448</v>
      </c>
      <c r="BQ440">
        <v>412791</v>
      </c>
      <c r="BR440">
        <v>8068</v>
      </c>
      <c r="BX440" t="s">
        <v>17745</v>
      </c>
      <c r="CA440" t="s">
        <v>17746</v>
      </c>
      <c r="CB440" t="s">
        <v>17747</v>
      </c>
      <c r="CD440">
        <v>1</v>
      </c>
      <c r="CF440" t="s">
        <v>118</v>
      </c>
      <c r="CG440">
        <v>0</v>
      </c>
      <c r="CH440" t="s">
        <v>119</v>
      </c>
      <c r="CI440" t="s">
        <v>119</v>
      </c>
      <c r="CJ440" t="s">
        <v>120</v>
      </c>
      <c r="CL440" s="34" t="s">
        <v>19258</v>
      </c>
      <c r="CM440" t="s">
        <v>121</v>
      </c>
      <c r="CN440" s="34" t="s">
        <v>19258</v>
      </c>
      <c r="CP440" t="s">
        <v>1258</v>
      </c>
      <c r="CR440">
        <f t="shared" si="41"/>
        <v>22</v>
      </c>
      <c r="CS440"/>
      <c r="CT440"/>
      <c r="CU440"/>
      <c r="CV440"/>
      <c r="CW440"/>
      <c r="CX440"/>
      <c r="CY440"/>
      <c r="CZ440"/>
      <c r="DA440"/>
      <c r="DB440"/>
      <c r="DC440"/>
      <c r="DD440"/>
    </row>
    <row r="441" spans="1:108" hidden="1">
      <c r="A441" t="s">
        <v>111</v>
      </c>
      <c r="B441" t="s">
        <v>17750</v>
      </c>
      <c r="C441">
        <v>514621</v>
      </c>
      <c r="D441" s="1">
        <v>45587</v>
      </c>
      <c r="E441" t="s">
        <v>20449</v>
      </c>
      <c r="F441" t="s">
        <v>10242</v>
      </c>
      <c r="G441" t="s">
        <v>1587</v>
      </c>
      <c r="H441">
        <v>10701401982</v>
      </c>
      <c r="I441" t="s">
        <v>17751</v>
      </c>
      <c r="J441">
        <v>5547997824262</v>
      </c>
      <c r="K441" t="s">
        <v>11</v>
      </c>
      <c r="L441" t="s">
        <v>17752</v>
      </c>
      <c r="M441">
        <v>5188869437505</v>
      </c>
      <c r="N441" t="s">
        <v>112</v>
      </c>
      <c r="O441" t="s">
        <v>17753</v>
      </c>
      <c r="P441" t="s">
        <v>17754</v>
      </c>
      <c r="Q441">
        <v>447</v>
      </c>
      <c r="R441" t="s">
        <v>17755</v>
      </c>
      <c r="S441" t="s">
        <v>17756</v>
      </c>
      <c r="U441" t="s">
        <v>17757</v>
      </c>
      <c r="V441" t="s">
        <v>779</v>
      </c>
      <c r="W441" t="s">
        <v>780</v>
      </c>
      <c r="X441" t="s">
        <v>17758</v>
      </c>
      <c r="Y441" t="s">
        <v>2316</v>
      </c>
      <c r="Z441" t="s">
        <v>1258</v>
      </c>
      <c r="AA441" t="s">
        <v>18579</v>
      </c>
      <c r="AF441" t="s">
        <v>125</v>
      </c>
      <c r="AG441">
        <v>5</v>
      </c>
      <c r="AH441">
        <v>104.86</v>
      </c>
      <c r="AI441">
        <v>1</v>
      </c>
      <c r="AJ441">
        <v>142817</v>
      </c>
      <c r="AK441" t="s">
        <v>1598</v>
      </c>
      <c r="AL441">
        <v>61040</v>
      </c>
      <c r="AM441" t="s">
        <v>1608</v>
      </c>
      <c r="AN441">
        <v>99.9</v>
      </c>
      <c r="AO441" s="72">
        <v>34.96</v>
      </c>
      <c r="AP441" t="s">
        <v>15116</v>
      </c>
      <c r="AQ441" t="s">
        <v>1609</v>
      </c>
      <c r="AV441" t="s">
        <v>17760</v>
      </c>
      <c r="AW441">
        <v>0</v>
      </c>
      <c r="AX441" t="s">
        <v>17759</v>
      </c>
      <c r="AY441" t="s">
        <v>17761</v>
      </c>
      <c r="AZ441" t="s">
        <v>15119</v>
      </c>
      <c r="BC441" t="s">
        <v>18580</v>
      </c>
      <c r="BD441" t="s">
        <v>114</v>
      </c>
      <c r="BF441" t="s">
        <v>115</v>
      </c>
      <c r="BG441" t="s">
        <v>116</v>
      </c>
      <c r="BM441" t="s">
        <v>117</v>
      </c>
      <c r="BN441">
        <v>149467</v>
      </c>
      <c r="BO441">
        <v>3425479062</v>
      </c>
      <c r="BP441">
        <v>3425479062</v>
      </c>
      <c r="BQ441">
        <v>550209</v>
      </c>
      <c r="BR441" s="34" t="s">
        <v>17762</v>
      </c>
      <c r="BX441" t="s">
        <v>17763</v>
      </c>
      <c r="CA441" t="s">
        <v>17764</v>
      </c>
      <c r="CB441" t="s">
        <v>17765</v>
      </c>
      <c r="CD441">
        <v>1</v>
      </c>
      <c r="CF441" t="s">
        <v>118</v>
      </c>
      <c r="CG441">
        <v>0</v>
      </c>
      <c r="CH441" t="s">
        <v>119</v>
      </c>
      <c r="CI441" t="s">
        <v>119</v>
      </c>
      <c r="CJ441" t="s">
        <v>120</v>
      </c>
      <c r="CL441" s="34" t="s">
        <v>18581</v>
      </c>
      <c r="CM441" t="s">
        <v>121</v>
      </c>
      <c r="CN441" s="34" t="s">
        <v>18581</v>
      </c>
      <c r="CP441" t="s">
        <v>1258</v>
      </c>
      <c r="CR441">
        <f t="shared" si="41"/>
        <v>22</v>
      </c>
      <c r="CS441"/>
      <c r="CT441"/>
      <c r="CU441"/>
      <c r="CV441"/>
      <c r="CW441"/>
      <c r="CX441"/>
      <c r="CY441"/>
      <c r="CZ441"/>
      <c r="DA441"/>
      <c r="DB441"/>
      <c r="DC441"/>
      <c r="DD441"/>
    </row>
    <row r="442" spans="1:108" hidden="1">
      <c r="A442" t="s">
        <v>111</v>
      </c>
      <c r="B442" t="s">
        <v>17750</v>
      </c>
      <c r="C442">
        <v>514621</v>
      </c>
      <c r="D442" s="1">
        <v>45587</v>
      </c>
      <c r="E442" t="s">
        <v>20449</v>
      </c>
      <c r="F442" t="s">
        <v>10242</v>
      </c>
      <c r="G442" t="s">
        <v>1587</v>
      </c>
      <c r="H442">
        <v>10701401982</v>
      </c>
      <c r="I442" t="s">
        <v>17751</v>
      </c>
      <c r="J442">
        <v>5547997824262</v>
      </c>
      <c r="K442" t="s">
        <v>11</v>
      </c>
      <c r="L442" t="s">
        <v>17752</v>
      </c>
      <c r="M442">
        <v>5188869437505</v>
      </c>
      <c r="N442" t="s">
        <v>112</v>
      </c>
      <c r="O442" t="s">
        <v>17753</v>
      </c>
      <c r="P442" t="s">
        <v>17754</v>
      </c>
      <c r="Q442">
        <v>447</v>
      </c>
      <c r="R442" t="s">
        <v>17755</v>
      </c>
      <c r="S442" t="s">
        <v>17756</v>
      </c>
      <c r="U442" t="s">
        <v>17757</v>
      </c>
      <c r="V442" t="s">
        <v>779</v>
      </c>
      <c r="W442" t="s">
        <v>780</v>
      </c>
      <c r="X442" t="s">
        <v>17758</v>
      </c>
      <c r="Y442" t="s">
        <v>2316</v>
      </c>
      <c r="Z442" t="s">
        <v>1258</v>
      </c>
      <c r="AA442" t="s">
        <v>18579</v>
      </c>
      <c r="AF442" t="s">
        <v>125</v>
      </c>
      <c r="AG442">
        <v>5</v>
      </c>
      <c r="AH442">
        <v>104.86</v>
      </c>
      <c r="AI442">
        <v>1</v>
      </c>
      <c r="AJ442">
        <v>61030</v>
      </c>
      <c r="AK442" t="s">
        <v>1598</v>
      </c>
      <c r="AL442">
        <v>61030</v>
      </c>
      <c r="AM442" t="s">
        <v>2980</v>
      </c>
      <c r="AN442">
        <v>99.9</v>
      </c>
      <c r="AO442" s="72">
        <v>34.96</v>
      </c>
      <c r="AP442" t="s">
        <v>15116</v>
      </c>
      <c r="AQ442" t="s">
        <v>2981</v>
      </c>
      <c r="AV442" t="s">
        <v>17760</v>
      </c>
      <c r="AW442">
        <v>0</v>
      </c>
      <c r="AX442" t="s">
        <v>17759</v>
      </c>
      <c r="AY442" t="s">
        <v>17761</v>
      </c>
      <c r="AZ442" t="s">
        <v>15119</v>
      </c>
      <c r="BC442" t="s">
        <v>18580</v>
      </c>
      <c r="BD442" t="s">
        <v>114</v>
      </c>
      <c r="BF442" t="s">
        <v>115</v>
      </c>
      <c r="BG442" t="s">
        <v>116</v>
      </c>
      <c r="BM442" t="s">
        <v>117</v>
      </c>
      <c r="BN442">
        <v>149467</v>
      </c>
      <c r="BO442">
        <v>3425479062</v>
      </c>
      <c r="BP442">
        <v>3425479062</v>
      </c>
      <c r="BQ442">
        <v>550209</v>
      </c>
      <c r="BR442" s="34" t="s">
        <v>17762</v>
      </c>
      <c r="BX442" t="s">
        <v>17763</v>
      </c>
      <c r="CA442" t="s">
        <v>17764</v>
      </c>
      <c r="CB442" t="s">
        <v>17765</v>
      </c>
      <c r="CD442">
        <v>1</v>
      </c>
      <c r="CF442" t="s">
        <v>118</v>
      </c>
      <c r="CG442">
        <v>0</v>
      </c>
      <c r="CH442" t="s">
        <v>119</v>
      </c>
      <c r="CI442" t="s">
        <v>119</v>
      </c>
      <c r="CJ442" t="s">
        <v>120</v>
      </c>
      <c r="CL442" s="34" t="s">
        <v>18581</v>
      </c>
      <c r="CM442" t="s">
        <v>121</v>
      </c>
      <c r="CN442" s="34" t="s">
        <v>18581</v>
      </c>
      <c r="CP442" t="s">
        <v>1258</v>
      </c>
      <c r="CR442">
        <f t="shared" si="41"/>
        <v>22</v>
      </c>
      <c r="CS442"/>
      <c r="CT442"/>
      <c r="CU442"/>
      <c r="CV442"/>
      <c r="CW442"/>
      <c r="CX442"/>
      <c r="CY442"/>
      <c r="CZ442"/>
      <c r="DA442"/>
      <c r="DB442"/>
      <c r="DC442"/>
      <c r="DD442"/>
    </row>
    <row r="443" spans="1:108" hidden="1">
      <c r="A443" t="s">
        <v>111</v>
      </c>
      <c r="B443" t="s">
        <v>17750</v>
      </c>
      <c r="C443">
        <v>514621</v>
      </c>
      <c r="D443" s="1">
        <v>45587</v>
      </c>
      <c r="E443" t="s">
        <v>20449</v>
      </c>
      <c r="F443" t="s">
        <v>10242</v>
      </c>
      <c r="G443" t="s">
        <v>1587</v>
      </c>
      <c r="H443">
        <v>10701401982</v>
      </c>
      <c r="I443" t="s">
        <v>17751</v>
      </c>
      <c r="J443">
        <v>5547997824262</v>
      </c>
      <c r="K443" t="s">
        <v>11</v>
      </c>
      <c r="L443" t="s">
        <v>17752</v>
      </c>
      <c r="M443">
        <v>5188869437505</v>
      </c>
      <c r="N443" t="s">
        <v>112</v>
      </c>
      <c r="O443" t="s">
        <v>17753</v>
      </c>
      <c r="P443" t="s">
        <v>17754</v>
      </c>
      <c r="Q443">
        <v>447</v>
      </c>
      <c r="R443" t="s">
        <v>17755</v>
      </c>
      <c r="S443" t="s">
        <v>17756</v>
      </c>
      <c r="U443" t="s">
        <v>17757</v>
      </c>
      <c r="V443" t="s">
        <v>779</v>
      </c>
      <c r="W443" t="s">
        <v>780</v>
      </c>
      <c r="X443" t="s">
        <v>17758</v>
      </c>
      <c r="Y443" t="s">
        <v>2316</v>
      </c>
      <c r="Z443" t="s">
        <v>1258</v>
      </c>
      <c r="AA443" t="s">
        <v>18579</v>
      </c>
      <c r="AF443" t="s">
        <v>125</v>
      </c>
      <c r="AG443">
        <v>5</v>
      </c>
      <c r="AH443">
        <v>104.86</v>
      </c>
      <c r="AI443">
        <v>2</v>
      </c>
      <c r="AJ443">
        <v>142807</v>
      </c>
      <c r="AK443" t="s">
        <v>781</v>
      </c>
      <c r="AL443">
        <v>1113</v>
      </c>
      <c r="AM443" t="s">
        <v>800</v>
      </c>
      <c r="AN443">
        <v>6.99</v>
      </c>
      <c r="AO443" s="72">
        <v>6.99</v>
      </c>
      <c r="AP443" t="s">
        <v>17766</v>
      </c>
      <c r="AQ443" t="s">
        <v>802</v>
      </c>
      <c r="AV443" t="s">
        <v>2285</v>
      </c>
      <c r="AW443">
        <v>0</v>
      </c>
      <c r="AX443" t="s">
        <v>17759</v>
      </c>
      <c r="AY443" t="s">
        <v>17761</v>
      </c>
      <c r="AZ443" t="s">
        <v>15119</v>
      </c>
      <c r="BC443" t="s">
        <v>18580</v>
      </c>
      <c r="BD443" t="s">
        <v>114</v>
      </c>
      <c r="BF443" t="s">
        <v>115</v>
      </c>
      <c r="BG443" t="s">
        <v>116</v>
      </c>
      <c r="BM443" t="s">
        <v>117</v>
      </c>
      <c r="BN443">
        <v>149467</v>
      </c>
      <c r="BO443">
        <v>3425479062</v>
      </c>
      <c r="BP443">
        <v>3425479062</v>
      </c>
      <c r="BQ443">
        <v>550209</v>
      </c>
      <c r="BR443" s="34" t="s">
        <v>17762</v>
      </c>
      <c r="BX443" t="s">
        <v>17763</v>
      </c>
      <c r="CA443" t="s">
        <v>17764</v>
      </c>
      <c r="CB443" t="s">
        <v>17765</v>
      </c>
      <c r="CD443">
        <v>1</v>
      </c>
      <c r="CF443" t="s">
        <v>118</v>
      </c>
      <c r="CG443">
        <v>0</v>
      </c>
      <c r="CH443" t="s">
        <v>119</v>
      </c>
      <c r="CI443" t="s">
        <v>119</v>
      </c>
      <c r="CJ443" t="s">
        <v>120</v>
      </c>
      <c r="CL443" s="34" t="s">
        <v>18581</v>
      </c>
      <c r="CM443" t="s">
        <v>121</v>
      </c>
      <c r="CN443" s="34" t="s">
        <v>18581</v>
      </c>
      <c r="CP443" t="s">
        <v>1258</v>
      </c>
      <c r="CR443">
        <f t="shared" si="41"/>
        <v>22</v>
      </c>
      <c r="CS443"/>
      <c r="CT443"/>
      <c r="CU443"/>
      <c r="CV443"/>
      <c r="CW443"/>
      <c r="CX443"/>
      <c r="CY443"/>
      <c r="CZ443"/>
      <c r="DA443"/>
      <c r="DB443"/>
      <c r="DC443"/>
      <c r="DD443"/>
    </row>
    <row r="444" spans="1:108" hidden="1">
      <c r="A444" t="s">
        <v>111</v>
      </c>
      <c r="B444" t="s">
        <v>17750</v>
      </c>
      <c r="C444">
        <v>514621</v>
      </c>
      <c r="D444" s="1">
        <v>45587</v>
      </c>
      <c r="E444" t="s">
        <v>20449</v>
      </c>
      <c r="F444" t="s">
        <v>10242</v>
      </c>
      <c r="G444" t="s">
        <v>1587</v>
      </c>
      <c r="H444">
        <v>10701401982</v>
      </c>
      <c r="I444" t="s">
        <v>17751</v>
      </c>
      <c r="J444">
        <v>5547997824262</v>
      </c>
      <c r="K444" t="s">
        <v>11</v>
      </c>
      <c r="L444" t="s">
        <v>17752</v>
      </c>
      <c r="M444">
        <v>5188869437505</v>
      </c>
      <c r="N444" t="s">
        <v>112</v>
      </c>
      <c r="O444" t="s">
        <v>17753</v>
      </c>
      <c r="P444" t="s">
        <v>17754</v>
      </c>
      <c r="Q444">
        <v>447</v>
      </c>
      <c r="R444" t="s">
        <v>17755</v>
      </c>
      <c r="S444" t="s">
        <v>17756</v>
      </c>
      <c r="U444" t="s">
        <v>17757</v>
      </c>
      <c r="V444" t="s">
        <v>779</v>
      </c>
      <c r="W444" t="s">
        <v>780</v>
      </c>
      <c r="X444" t="s">
        <v>17758</v>
      </c>
      <c r="Y444" t="s">
        <v>2316</v>
      </c>
      <c r="Z444" t="s">
        <v>1258</v>
      </c>
      <c r="AA444" t="s">
        <v>18579</v>
      </c>
      <c r="AF444" t="s">
        <v>125</v>
      </c>
      <c r="AG444">
        <v>5</v>
      </c>
      <c r="AH444">
        <v>104.86</v>
      </c>
      <c r="AI444">
        <v>1</v>
      </c>
      <c r="AJ444">
        <v>2103</v>
      </c>
      <c r="AK444" t="s">
        <v>2344</v>
      </c>
      <c r="AL444">
        <v>2103</v>
      </c>
      <c r="AM444" t="s">
        <v>2345</v>
      </c>
      <c r="AN444">
        <v>59.9</v>
      </c>
      <c r="AO444" s="72">
        <v>20.96</v>
      </c>
      <c r="AP444" t="s">
        <v>15763</v>
      </c>
      <c r="AQ444" t="s">
        <v>2346</v>
      </c>
      <c r="AV444" t="s">
        <v>4400</v>
      </c>
      <c r="AW444">
        <v>0</v>
      </c>
      <c r="AX444" t="s">
        <v>17759</v>
      </c>
      <c r="AY444" t="s">
        <v>17761</v>
      </c>
      <c r="AZ444" t="s">
        <v>15119</v>
      </c>
      <c r="BC444" t="s">
        <v>18580</v>
      </c>
      <c r="BD444" t="s">
        <v>114</v>
      </c>
      <c r="BF444" t="s">
        <v>115</v>
      </c>
      <c r="BG444" t="s">
        <v>116</v>
      </c>
      <c r="BM444" t="s">
        <v>117</v>
      </c>
      <c r="BN444">
        <v>149467</v>
      </c>
      <c r="BO444">
        <v>3425479062</v>
      </c>
      <c r="BP444">
        <v>3425479062</v>
      </c>
      <c r="BQ444">
        <v>550209</v>
      </c>
      <c r="BR444" s="34" t="s">
        <v>17762</v>
      </c>
      <c r="BX444" t="s">
        <v>17763</v>
      </c>
      <c r="CA444" t="s">
        <v>17764</v>
      </c>
      <c r="CB444" t="s">
        <v>17765</v>
      </c>
      <c r="CD444">
        <v>1</v>
      </c>
      <c r="CF444" t="s">
        <v>118</v>
      </c>
      <c r="CG444">
        <v>0</v>
      </c>
      <c r="CH444" t="s">
        <v>119</v>
      </c>
      <c r="CI444" t="s">
        <v>119</v>
      </c>
      <c r="CJ444" t="s">
        <v>120</v>
      </c>
      <c r="CL444" s="34" t="s">
        <v>18581</v>
      </c>
      <c r="CM444" t="s">
        <v>121</v>
      </c>
      <c r="CN444" s="34" t="s">
        <v>18581</v>
      </c>
      <c r="CP444" t="s">
        <v>1258</v>
      </c>
      <c r="CR444">
        <f t="shared" si="41"/>
        <v>22</v>
      </c>
      <c r="CS444"/>
      <c r="CT444"/>
      <c r="CU444"/>
      <c r="CV444"/>
      <c r="CW444"/>
      <c r="CX444"/>
      <c r="CY444"/>
      <c r="CZ444"/>
      <c r="DA444"/>
      <c r="DB444"/>
      <c r="DC444"/>
      <c r="DD444"/>
    </row>
    <row r="445" spans="1:108" hidden="1">
      <c r="A445" t="s">
        <v>111</v>
      </c>
      <c r="B445" t="s">
        <v>17770</v>
      </c>
      <c r="C445">
        <v>514617</v>
      </c>
      <c r="D445" s="1">
        <v>45587</v>
      </c>
      <c r="E445" t="s">
        <v>20450</v>
      </c>
      <c r="F445" t="s">
        <v>17771</v>
      </c>
      <c r="G445" t="s">
        <v>17772</v>
      </c>
      <c r="H445">
        <v>31763198863</v>
      </c>
      <c r="I445" t="s">
        <v>17773</v>
      </c>
      <c r="J445">
        <v>5511984081684</v>
      </c>
      <c r="K445" t="s">
        <v>2</v>
      </c>
      <c r="L445" t="s">
        <v>127</v>
      </c>
      <c r="M445">
        <v>5164814606439</v>
      </c>
      <c r="N445" t="s">
        <v>112</v>
      </c>
      <c r="O445" t="s">
        <v>17774</v>
      </c>
      <c r="P445" t="s">
        <v>17775</v>
      </c>
      <c r="Q445">
        <v>326</v>
      </c>
      <c r="R445" t="s">
        <v>17776</v>
      </c>
      <c r="S445" t="s">
        <v>7239</v>
      </c>
      <c r="U445" t="s">
        <v>17777</v>
      </c>
      <c r="V445" t="s">
        <v>122</v>
      </c>
      <c r="W445" t="s">
        <v>123</v>
      </c>
      <c r="X445" t="s">
        <v>17778</v>
      </c>
      <c r="Y445" t="s">
        <v>792</v>
      </c>
      <c r="Z445" t="s">
        <v>1258</v>
      </c>
      <c r="AA445" t="s">
        <v>18070</v>
      </c>
      <c r="AB445" t="s">
        <v>773</v>
      </c>
      <c r="AC445" t="s">
        <v>774</v>
      </c>
      <c r="AF445" t="s">
        <v>125</v>
      </c>
      <c r="AG445">
        <v>1</v>
      </c>
      <c r="AH445">
        <v>99.7</v>
      </c>
      <c r="AI445">
        <v>8</v>
      </c>
      <c r="AJ445">
        <v>1111</v>
      </c>
      <c r="AK445" t="s">
        <v>788</v>
      </c>
      <c r="AL445">
        <v>1110</v>
      </c>
      <c r="AM445" t="s">
        <v>1256</v>
      </c>
      <c r="AN445">
        <v>21.9</v>
      </c>
      <c r="AO445" s="72">
        <v>7.66</v>
      </c>
      <c r="AP445" t="s">
        <v>16256</v>
      </c>
      <c r="AQ445" t="s">
        <v>1257</v>
      </c>
      <c r="AV445" t="s">
        <v>17779</v>
      </c>
      <c r="AW445">
        <v>0</v>
      </c>
      <c r="AX445" t="s">
        <v>16255</v>
      </c>
      <c r="AY445" t="s">
        <v>16258</v>
      </c>
      <c r="AZ445" t="s">
        <v>15119</v>
      </c>
      <c r="BC445" s="34" t="s">
        <v>18071</v>
      </c>
      <c r="BD445" t="s">
        <v>114</v>
      </c>
      <c r="BF445" t="s">
        <v>115</v>
      </c>
      <c r="BG445" t="s">
        <v>116</v>
      </c>
      <c r="BM445" t="s">
        <v>117</v>
      </c>
      <c r="BN445">
        <v>452179</v>
      </c>
      <c r="BO445">
        <v>3425281140</v>
      </c>
      <c r="BP445">
        <v>3425281140</v>
      </c>
      <c r="BQ445">
        <v>520048</v>
      </c>
      <c r="BR445">
        <v>9461</v>
      </c>
      <c r="BX445" t="s">
        <v>17780</v>
      </c>
      <c r="CA445" t="s">
        <v>17781</v>
      </c>
      <c r="CB445" t="s">
        <v>17782</v>
      </c>
      <c r="CD445">
        <v>1</v>
      </c>
      <c r="CF445" t="s">
        <v>118</v>
      </c>
      <c r="CG445">
        <v>0</v>
      </c>
      <c r="CH445" t="s">
        <v>119</v>
      </c>
      <c r="CI445" t="s">
        <v>119</v>
      </c>
      <c r="CJ445" t="s">
        <v>120</v>
      </c>
      <c r="CL445" s="34" t="s">
        <v>18072</v>
      </c>
      <c r="CM445" t="s">
        <v>121</v>
      </c>
      <c r="CN445" s="34" t="s">
        <v>18072</v>
      </c>
      <c r="CP445" t="s">
        <v>1258</v>
      </c>
      <c r="CR445">
        <f t="shared" si="41"/>
        <v>22</v>
      </c>
      <c r="CS445"/>
      <c r="CT445"/>
      <c r="CU445"/>
      <c r="CV445"/>
      <c r="CW445"/>
      <c r="CX445"/>
      <c r="CY445"/>
      <c r="CZ445"/>
      <c r="DA445"/>
      <c r="DB445"/>
      <c r="DC445"/>
      <c r="DD445"/>
    </row>
    <row r="446" spans="1:108" hidden="1">
      <c r="A446" t="s">
        <v>111</v>
      </c>
      <c r="B446" t="s">
        <v>17770</v>
      </c>
      <c r="C446">
        <v>514617</v>
      </c>
      <c r="D446" s="1">
        <v>45587</v>
      </c>
      <c r="E446" t="s">
        <v>20450</v>
      </c>
      <c r="F446" t="s">
        <v>17771</v>
      </c>
      <c r="G446" t="s">
        <v>17772</v>
      </c>
      <c r="H446">
        <v>31763198863</v>
      </c>
      <c r="I446" t="s">
        <v>17773</v>
      </c>
      <c r="J446">
        <v>5511984081684</v>
      </c>
      <c r="K446" t="s">
        <v>2</v>
      </c>
      <c r="L446" t="s">
        <v>127</v>
      </c>
      <c r="M446">
        <v>5164814606439</v>
      </c>
      <c r="N446" t="s">
        <v>112</v>
      </c>
      <c r="O446" t="s">
        <v>17774</v>
      </c>
      <c r="P446" t="s">
        <v>17775</v>
      </c>
      <c r="Q446">
        <v>326</v>
      </c>
      <c r="R446" t="s">
        <v>17776</v>
      </c>
      <c r="S446" t="s">
        <v>7239</v>
      </c>
      <c r="U446" t="s">
        <v>17777</v>
      </c>
      <c r="V446" t="s">
        <v>122</v>
      </c>
      <c r="W446" t="s">
        <v>123</v>
      </c>
      <c r="X446" t="s">
        <v>17778</v>
      </c>
      <c r="Y446" t="s">
        <v>792</v>
      </c>
      <c r="Z446" t="s">
        <v>1258</v>
      </c>
      <c r="AA446" t="s">
        <v>18070</v>
      </c>
      <c r="AB446" t="s">
        <v>773</v>
      </c>
      <c r="AC446" t="s">
        <v>774</v>
      </c>
      <c r="AF446" t="s">
        <v>125</v>
      </c>
      <c r="AG446">
        <v>1</v>
      </c>
      <c r="AH446">
        <v>99.7</v>
      </c>
      <c r="AI446">
        <v>1</v>
      </c>
      <c r="AJ446">
        <v>2201</v>
      </c>
      <c r="AK446" t="s">
        <v>1471</v>
      </c>
      <c r="AL446">
        <v>2201</v>
      </c>
      <c r="AM446" t="s">
        <v>1472</v>
      </c>
      <c r="AN446">
        <v>49.9</v>
      </c>
      <c r="AO446" s="72">
        <v>17.46</v>
      </c>
      <c r="AP446" t="s">
        <v>15683</v>
      </c>
      <c r="AQ446" t="s">
        <v>1473</v>
      </c>
      <c r="AV446" t="s">
        <v>16550</v>
      </c>
      <c r="AW446">
        <v>0</v>
      </c>
      <c r="AX446" t="s">
        <v>16255</v>
      </c>
      <c r="AY446" t="s">
        <v>16258</v>
      </c>
      <c r="AZ446" t="s">
        <v>15119</v>
      </c>
      <c r="BC446" s="34" t="s">
        <v>18071</v>
      </c>
      <c r="BD446" t="s">
        <v>114</v>
      </c>
      <c r="BF446" t="s">
        <v>115</v>
      </c>
      <c r="BG446" t="s">
        <v>116</v>
      </c>
      <c r="BM446" t="s">
        <v>117</v>
      </c>
      <c r="BN446">
        <v>452179</v>
      </c>
      <c r="BO446">
        <v>3425281140</v>
      </c>
      <c r="BP446">
        <v>3425281140</v>
      </c>
      <c r="BQ446">
        <v>520048</v>
      </c>
      <c r="BR446">
        <v>9461</v>
      </c>
      <c r="BX446" t="s">
        <v>17780</v>
      </c>
      <c r="CA446" t="s">
        <v>17781</v>
      </c>
      <c r="CB446" t="s">
        <v>17782</v>
      </c>
      <c r="CD446">
        <v>1</v>
      </c>
      <c r="CF446" t="s">
        <v>118</v>
      </c>
      <c r="CG446">
        <v>0</v>
      </c>
      <c r="CH446" t="s">
        <v>119</v>
      </c>
      <c r="CI446" t="s">
        <v>119</v>
      </c>
      <c r="CJ446" t="s">
        <v>120</v>
      </c>
      <c r="CL446" s="34" t="s">
        <v>18072</v>
      </c>
      <c r="CM446" t="s">
        <v>121</v>
      </c>
      <c r="CN446" s="34" t="s">
        <v>18072</v>
      </c>
      <c r="CP446" t="s">
        <v>1258</v>
      </c>
      <c r="CR446">
        <f t="shared" si="41"/>
        <v>22</v>
      </c>
      <c r="CS446"/>
      <c r="CT446"/>
      <c r="CU446"/>
      <c r="CV446"/>
      <c r="CW446"/>
      <c r="CX446"/>
      <c r="CY446"/>
      <c r="CZ446"/>
      <c r="DA446"/>
      <c r="DB446"/>
      <c r="DC446"/>
      <c r="DD446"/>
    </row>
    <row r="447" spans="1:108" hidden="1">
      <c r="A447" t="s">
        <v>111</v>
      </c>
      <c r="B447" t="s">
        <v>17770</v>
      </c>
      <c r="C447">
        <v>514617</v>
      </c>
      <c r="D447" s="1">
        <v>45587</v>
      </c>
      <c r="E447" t="s">
        <v>20450</v>
      </c>
      <c r="F447" t="s">
        <v>17771</v>
      </c>
      <c r="G447" t="s">
        <v>17772</v>
      </c>
      <c r="H447">
        <v>31763198863</v>
      </c>
      <c r="I447" t="s">
        <v>17773</v>
      </c>
      <c r="J447">
        <v>5511984081684</v>
      </c>
      <c r="K447" t="s">
        <v>2</v>
      </c>
      <c r="L447" t="s">
        <v>127</v>
      </c>
      <c r="M447">
        <v>5164814606439</v>
      </c>
      <c r="N447" t="s">
        <v>112</v>
      </c>
      <c r="O447" t="s">
        <v>17774</v>
      </c>
      <c r="P447" t="s">
        <v>17775</v>
      </c>
      <c r="Q447">
        <v>326</v>
      </c>
      <c r="R447" t="s">
        <v>17776</v>
      </c>
      <c r="S447" t="s">
        <v>7239</v>
      </c>
      <c r="U447" t="s">
        <v>17777</v>
      </c>
      <c r="V447" t="s">
        <v>122</v>
      </c>
      <c r="W447" t="s">
        <v>123</v>
      </c>
      <c r="X447" t="s">
        <v>17778</v>
      </c>
      <c r="Y447" t="s">
        <v>792</v>
      </c>
      <c r="Z447" t="s">
        <v>1258</v>
      </c>
      <c r="AA447" t="s">
        <v>18070</v>
      </c>
      <c r="AB447" t="s">
        <v>773</v>
      </c>
      <c r="AC447" t="s">
        <v>774</v>
      </c>
      <c r="AF447" t="s">
        <v>125</v>
      </c>
      <c r="AG447">
        <v>1</v>
      </c>
      <c r="AH447">
        <v>99.7</v>
      </c>
      <c r="AI447">
        <v>1</v>
      </c>
      <c r="AJ447">
        <v>2103</v>
      </c>
      <c r="AK447" t="s">
        <v>2344</v>
      </c>
      <c r="AL447">
        <v>2103</v>
      </c>
      <c r="AM447" t="s">
        <v>2345</v>
      </c>
      <c r="AN447">
        <v>59.9</v>
      </c>
      <c r="AO447" s="72">
        <v>20.96</v>
      </c>
      <c r="AP447" t="s">
        <v>15763</v>
      </c>
      <c r="AQ447" t="s">
        <v>2346</v>
      </c>
      <c r="AV447" t="s">
        <v>17783</v>
      </c>
      <c r="AW447">
        <v>0</v>
      </c>
      <c r="AX447" t="s">
        <v>16255</v>
      </c>
      <c r="AY447" t="s">
        <v>16258</v>
      </c>
      <c r="AZ447" t="s">
        <v>15119</v>
      </c>
      <c r="BC447" s="34" t="s">
        <v>18071</v>
      </c>
      <c r="BD447" t="s">
        <v>114</v>
      </c>
      <c r="BF447" t="s">
        <v>115</v>
      </c>
      <c r="BG447" t="s">
        <v>116</v>
      </c>
      <c r="BM447" t="s">
        <v>117</v>
      </c>
      <c r="BN447">
        <v>452179</v>
      </c>
      <c r="BO447">
        <v>3425281140</v>
      </c>
      <c r="BP447">
        <v>3425281140</v>
      </c>
      <c r="BQ447">
        <v>520048</v>
      </c>
      <c r="BR447">
        <v>9461</v>
      </c>
      <c r="BX447" t="s">
        <v>17780</v>
      </c>
      <c r="CA447" t="s">
        <v>17781</v>
      </c>
      <c r="CB447" t="s">
        <v>17782</v>
      </c>
      <c r="CD447">
        <v>1</v>
      </c>
      <c r="CF447" t="s">
        <v>118</v>
      </c>
      <c r="CG447">
        <v>0</v>
      </c>
      <c r="CH447" t="s">
        <v>119</v>
      </c>
      <c r="CI447" t="s">
        <v>119</v>
      </c>
      <c r="CJ447" t="s">
        <v>120</v>
      </c>
      <c r="CL447" s="34" t="s">
        <v>18072</v>
      </c>
      <c r="CM447" t="s">
        <v>121</v>
      </c>
      <c r="CN447" s="34" t="s">
        <v>18072</v>
      </c>
      <c r="CP447" t="s">
        <v>1258</v>
      </c>
      <c r="CR447">
        <f t="shared" si="41"/>
        <v>22</v>
      </c>
      <c r="CS447"/>
      <c r="CT447"/>
      <c r="CU447"/>
      <c r="CV447"/>
      <c r="CW447"/>
      <c r="CX447"/>
      <c r="CY447"/>
      <c r="CZ447"/>
      <c r="DA447"/>
      <c r="DB447"/>
      <c r="DC447"/>
      <c r="DD447"/>
    </row>
    <row r="448" spans="1:108" hidden="1">
      <c r="A448" t="s">
        <v>111</v>
      </c>
      <c r="B448" t="s">
        <v>17784</v>
      </c>
      <c r="C448">
        <v>514613</v>
      </c>
      <c r="D448" s="1">
        <v>45587</v>
      </c>
      <c r="E448" t="s">
        <v>20451</v>
      </c>
      <c r="F448" t="s">
        <v>17785</v>
      </c>
      <c r="G448" t="s">
        <v>17786</v>
      </c>
      <c r="H448">
        <v>64301338004</v>
      </c>
      <c r="I448" t="s">
        <v>17787</v>
      </c>
      <c r="J448">
        <v>5547992432726</v>
      </c>
      <c r="K448" t="s">
        <v>11</v>
      </c>
      <c r="L448" t="s">
        <v>2885</v>
      </c>
      <c r="M448">
        <v>5188858705281</v>
      </c>
      <c r="N448" t="s">
        <v>112</v>
      </c>
      <c r="O448" t="s">
        <v>17788</v>
      </c>
      <c r="P448" t="s">
        <v>17789</v>
      </c>
      <c r="Q448">
        <v>791</v>
      </c>
      <c r="R448" t="s">
        <v>17790</v>
      </c>
      <c r="S448" t="s">
        <v>17791</v>
      </c>
      <c r="U448" t="s">
        <v>17792</v>
      </c>
      <c r="V448" t="s">
        <v>122</v>
      </c>
      <c r="W448" t="s">
        <v>772</v>
      </c>
      <c r="X448" t="s">
        <v>17793</v>
      </c>
      <c r="Y448" t="s">
        <v>129</v>
      </c>
      <c r="Z448" t="s">
        <v>1258</v>
      </c>
      <c r="AA448" t="s">
        <v>18073</v>
      </c>
      <c r="AE448" t="s">
        <v>4136</v>
      </c>
      <c r="AF448" t="s">
        <v>125</v>
      </c>
      <c r="AG448">
        <v>4</v>
      </c>
      <c r="AH448">
        <v>186.59</v>
      </c>
      <c r="AI448">
        <v>1</v>
      </c>
      <c r="AJ448">
        <v>143121</v>
      </c>
      <c r="AK448" t="s">
        <v>1221</v>
      </c>
      <c r="AL448">
        <v>1622</v>
      </c>
      <c r="AM448" t="s">
        <v>2868</v>
      </c>
      <c r="AN448">
        <v>69.8</v>
      </c>
      <c r="AO448" s="72">
        <v>59.33</v>
      </c>
      <c r="AP448" t="s">
        <v>17795</v>
      </c>
      <c r="AQ448" t="s">
        <v>2870</v>
      </c>
      <c r="AV448" t="s">
        <v>4275</v>
      </c>
      <c r="AW448">
        <v>0</v>
      </c>
      <c r="AX448" t="s">
        <v>17794</v>
      </c>
      <c r="AY448" t="s">
        <v>17796</v>
      </c>
      <c r="AZ448" t="s">
        <v>17797</v>
      </c>
      <c r="BC448" s="34" t="s">
        <v>18074</v>
      </c>
      <c r="BD448" t="s">
        <v>114</v>
      </c>
      <c r="BF448" t="s">
        <v>115</v>
      </c>
      <c r="BG448" t="s">
        <v>116</v>
      </c>
      <c r="BM448" t="s">
        <v>117</v>
      </c>
      <c r="BN448" t="s">
        <v>17798</v>
      </c>
      <c r="BO448">
        <v>3425084462</v>
      </c>
      <c r="BP448">
        <v>3425084462</v>
      </c>
      <c r="BQ448">
        <v>521433</v>
      </c>
      <c r="BR448">
        <v>6736</v>
      </c>
      <c r="BX448" t="s">
        <v>17799</v>
      </c>
      <c r="CA448" t="s">
        <v>17800</v>
      </c>
      <c r="CB448" t="s">
        <v>17801</v>
      </c>
      <c r="CD448">
        <v>1</v>
      </c>
      <c r="CF448" t="s">
        <v>118</v>
      </c>
      <c r="CG448">
        <v>0</v>
      </c>
      <c r="CH448" t="s">
        <v>119</v>
      </c>
      <c r="CI448" t="s">
        <v>119</v>
      </c>
      <c r="CJ448" t="s">
        <v>120</v>
      </c>
      <c r="CL448" s="34" t="s">
        <v>18075</v>
      </c>
      <c r="CM448" t="s">
        <v>121</v>
      </c>
      <c r="CN448" s="34" t="s">
        <v>18075</v>
      </c>
      <c r="CP448" t="s">
        <v>1258</v>
      </c>
      <c r="CR448">
        <f t="shared" si="41"/>
        <v>22</v>
      </c>
      <c r="CS448"/>
      <c r="CT448"/>
      <c r="CU448"/>
      <c r="CV448"/>
      <c r="CW448"/>
      <c r="CX448"/>
      <c r="CY448"/>
      <c r="CZ448"/>
      <c r="DA448"/>
      <c r="DB448"/>
      <c r="DC448"/>
      <c r="DD448"/>
    </row>
    <row r="449" spans="1:96" customFormat="1" hidden="1">
      <c r="A449" t="s">
        <v>111</v>
      </c>
      <c r="B449" t="s">
        <v>17784</v>
      </c>
      <c r="C449">
        <v>514613</v>
      </c>
      <c r="D449" s="1">
        <v>45587</v>
      </c>
      <c r="E449" t="s">
        <v>20451</v>
      </c>
      <c r="F449" t="s">
        <v>17785</v>
      </c>
      <c r="G449" t="s">
        <v>17786</v>
      </c>
      <c r="H449">
        <v>64301338004</v>
      </c>
      <c r="I449" t="s">
        <v>17787</v>
      </c>
      <c r="J449">
        <v>5547992432726</v>
      </c>
      <c r="K449" t="s">
        <v>11</v>
      </c>
      <c r="L449" t="s">
        <v>2885</v>
      </c>
      <c r="M449">
        <v>5188858705281</v>
      </c>
      <c r="N449" t="s">
        <v>112</v>
      </c>
      <c r="O449" t="s">
        <v>17788</v>
      </c>
      <c r="P449" t="s">
        <v>17789</v>
      </c>
      <c r="Q449">
        <v>791</v>
      </c>
      <c r="R449" t="s">
        <v>17790</v>
      </c>
      <c r="S449" t="s">
        <v>17791</v>
      </c>
      <c r="U449" t="s">
        <v>17792</v>
      </c>
      <c r="V449" t="s">
        <v>122</v>
      </c>
      <c r="W449" t="s">
        <v>772</v>
      </c>
      <c r="X449" t="s">
        <v>17793</v>
      </c>
      <c r="Y449" t="s">
        <v>129</v>
      </c>
      <c r="Z449" t="s">
        <v>1258</v>
      </c>
      <c r="AA449" t="s">
        <v>18073</v>
      </c>
      <c r="AE449" t="s">
        <v>4136</v>
      </c>
      <c r="AF449" t="s">
        <v>125</v>
      </c>
      <c r="AG449">
        <v>4</v>
      </c>
      <c r="AH449">
        <v>186.59</v>
      </c>
      <c r="AI449">
        <v>3</v>
      </c>
      <c r="AJ449">
        <v>3102</v>
      </c>
      <c r="AK449" t="s">
        <v>776</v>
      </c>
      <c r="AL449">
        <v>3102</v>
      </c>
      <c r="AM449" t="s">
        <v>777</v>
      </c>
      <c r="AN449">
        <v>49.9</v>
      </c>
      <c r="AO449" s="72">
        <v>42.42</v>
      </c>
      <c r="AP449" t="s">
        <v>17802</v>
      </c>
      <c r="AQ449" t="s">
        <v>778</v>
      </c>
      <c r="AV449" t="s">
        <v>17803</v>
      </c>
      <c r="AW449">
        <v>0</v>
      </c>
      <c r="AX449" t="s">
        <v>17794</v>
      </c>
      <c r="AY449" t="s">
        <v>17796</v>
      </c>
      <c r="AZ449" t="s">
        <v>17797</v>
      </c>
      <c r="BC449" s="34" t="s">
        <v>18074</v>
      </c>
      <c r="BD449" t="s">
        <v>114</v>
      </c>
      <c r="BF449" t="s">
        <v>115</v>
      </c>
      <c r="BG449" t="s">
        <v>116</v>
      </c>
      <c r="BM449" t="s">
        <v>117</v>
      </c>
      <c r="BN449" t="s">
        <v>17798</v>
      </c>
      <c r="BO449">
        <v>3425084462</v>
      </c>
      <c r="BP449">
        <v>3425084462</v>
      </c>
      <c r="BQ449">
        <v>521433</v>
      </c>
      <c r="BR449">
        <v>6736</v>
      </c>
      <c r="BX449" t="s">
        <v>17799</v>
      </c>
      <c r="CA449" t="s">
        <v>17800</v>
      </c>
      <c r="CB449" t="s">
        <v>17801</v>
      </c>
      <c r="CD449">
        <v>1</v>
      </c>
      <c r="CF449" t="s">
        <v>118</v>
      </c>
      <c r="CG449">
        <v>0</v>
      </c>
      <c r="CH449" t="s">
        <v>119</v>
      </c>
      <c r="CI449" t="s">
        <v>119</v>
      </c>
      <c r="CJ449" t="s">
        <v>120</v>
      </c>
      <c r="CL449" s="34" t="s">
        <v>18075</v>
      </c>
      <c r="CM449" t="s">
        <v>121</v>
      </c>
      <c r="CN449" s="34" t="s">
        <v>18075</v>
      </c>
      <c r="CP449" t="s">
        <v>1258</v>
      </c>
      <c r="CR449">
        <f t="shared" si="41"/>
        <v>22</v>
      </c>
    </row>
    <row r="450" spans="1:96" customFormat="1" hidden="1">
      <c r="A450" t="s">
        <v>111</v>
      </c>
      <c r="B450" t="s">
        <v>17804</v>
      </c>
      <c r="C450">
        <v>514609</v>
      </c>
      <c r="D450" s="1">
        <v>45587</v>
      </c>
      <c r="E450" t="s">
        <v>20452</v>
      </c>
      <c r="F450" t="s">
        <v>17805</v>
      </c>
      <c r="G450" t="s">
        <v>17806</v>
      </c>
      <c r="H450" s="34" t="s">
        <v>17807</v>
      </c>
      <c r="I450" t="s">
        <v>17808</v>
      </c>
      <c r="J450">
        <v>5588999595880</v>
      </c>
      <c r="K450" t="s">
        <v>13</v>
      </c>
      <c r="L450" t="s">
        <v>17809</v>
      </c>
      <c r="M450">
        <v>5188851881112</v>
      </c>
      <c r="N450" t="s">
        <v>112</v>
      </c>
      <c r="O450" t="s">
        <v>17810</v>
      </c>
      <c r="P450" t="s">
        <v>17811</v>
      </c>
      <c r="Q450">
        <v>114</v>
      </c>
      <c r="R450" t="s">
        <v>17812</v>
      </c>
      <c r="S450" t="s">
        <v>17813</v>
      </c>
      <c r="U450" t="s">
        <v>17814</v>
      </c>
      <c r="V450" t="s">
        <v>779</v>
      </c>
      <c r="W450" t="s">
        <v>780</v>
      </c>
      <c r="X450" t="s">
        <v>17815</v>
      </c>
      <c r="Y450" t="s">
        <v>1750</v>
      </c>
      <c r="Z450" t="s">
        <v>1258</v>
      </c>
      <c r="AA450" t="s">
        <v>18612</v>
      </c>
      <c r="AE450" t="s">
        <v>827</v>
      </c>
      <c r="AF450" t="s">
        <v>786</v>
      </c>
      <c r="AG450">
        <v>3</v>
      </c>
      <c r="AH450">
        <v>219.73</v>
      </c>
      <c r="AI450">
        <v>2</v>
      </c>
      <c r="AJ450">
        <v>1110</v>
      </c>
      <c r="AK450" t="s">
        <v>788</v>
      </c>
      <c r="AL450">
        <v>1112</v>
      </c>
      <c r="AM450" t="s">
        <v>1252</v>
      </c>
      <c r="AN450">
        <v>21.9</v>
      </c>
      <c r="AO450" s="72">
        <v>6.89</v>
      </c>
      <c r="AP450" t="s">
        <v>15881</v>
      </c>
      <c r="AQ450" t="s">
        <v>1254</v>
      </c>
      <c r="AV450" t="s">
        <v>17817</v>
      </c>
      <c r="AW450">
        <v>0</v>
      </c>
      <c r="AX450" t="s">
        <v>17816</v>
      </c>
      <c r="AY450" t="s">
        <v>17818</v>
      </c>
      <c r="AZ450" t="s">
        <v>15137</v>
      </c>
      <c r="BC450" t="s">
        <v>18613</v>
      </c>
      <c r="BD450" t="s">
        <v>114</v>
      </c>
      <c r="BF450" t="s">
        <v>115</v>
      </c>
      <c r="BG450" t="s">
        <v>116</v>
      </c>
      <c r="BM450" t="s">
        <v>117</v>
      </c>
      <c r="BN450">
        <v>680418</v>
      </c>
      <c r="BO450">
        <v>3424958928</v>
      </c>
      <c r="BP450">
        <v>3424958928</v>
      </c>
      <c r="BQ450">
        <v>499818</v>
      </c>
      <c r="BR450" s="34" t="s">
        <v>17819</v>
      </c>
      <c r="BX450" t="s">
        <v>17820</v>
      </c>
      <c r="CA450" t="s">
        <v>17821</v>
      </c>
      <c r="CB450" t="s">
        <v>17822</v>
      </c>
      <c r="CD450">
        <v>1</v>
      </c>
      <c r="CF450" t="s">
        <v>118</v>
      </c>
      <c r="CG450">
        <v>0</v>
      </c>
      <c r="CH450" t="s">
        <v>119</v>
      </c>
      <c r="CI450" t="s">
        <v>119</v>
      </c>
      <c r="CJ450" t="s">
        <v>120</v>
      </c>
      <c r="CL450" s="34" t="s">
        <v>18614</v>
      </c>
      <c r="CM450" t="s">
        <v>121</v>
      </c>
      <c r="CN450" s="34" t="s">
        <v>18614</v>
      </c>
      <c r="CP450" t="s">
        <v>1258</v>
      </c>
      <c r="CR450">
        <f t="shared" si="41"/>
        <v>22</v>
      </c>
    </row>
    <row r="451" spans="1:96" customFormat="1" hidden="1">
      <c r="A451" t="s">
        <v>111</v>
      </c>
      <c r="B451" t="s">
        <v>17804</v>
      </c>
      <c r="C451">
        <v>514609</v>
      </c>
      <c r="D451" s="1">
        <v>45587</v>
      </c>
      <c r="E451" t="s">
        <v>20452</v>
      </c>
      <c r="F451" t="s">
        <v>17805</v>
      </c>
      <c r="G451" t="s">
        <v>17806</v>
      </c>
      <c r="H451" s="34" t="s">
        <v>17807</v>
      </c>
      <c r="I451" t="s">
        <v>17808</v>
      </c>
      <c r="J451">
        <v>5588999595880</v>
      </c>
      <c r="K451" t="s">
        <v>13</v>
      </c>
      <c r="L451" t="s">
        <v>17809</v>
      </c>
      <c r="M451">
        <v>5188851881112</v>
      </c>
      <c r="N451" t="s">
        <v>112</v>
      </c>
      <c r="O451" t="s">
        <v>17810</v>
      </c>
      <c r="P451" t="s">
        <v>17811</v>
      </c>
      <c r="Q451">
        <v>114</v>
      </c>
      <c r="R451" t="s">
        <v>17812</v>
      </c>
      <c r="S451" t="s">
        <v>17813</v>
      </c>
      <c r="U451" t="s">
        <v>17814</v>
      </c>
      <c r="V451" t="s">
        <v>779</v>
      </c>
      <c r="W451" t="s">
        <v>780</v>
      </c>
      <c r="X451" t="s">
        <v>17815</v>
      </c>
      <c r="Y451" t="s">
        <v>1750</v>
      </c>
      <c r="Z451" t="s">
        <v>1258</v>
      </c>
      <c r="AA451" t="s">
        <v>18612</v>
      </c>
      <c r="AE451" t="s">
        <v>827</v>
      </c>
      <c r="AF451" t="s">
        <v>786</v>
      </c>
      <c r="AG451">
        <v>3</v>
      </c>
      <c r="AH451">
        <v>219.73</v>
      </c>
      <c r="AI451">
        <v>2</v>
      </c>
      <c r="AJ451">
        <v>1006</v>
      </c>
      <c r="AK451" t="s">
        <v>788</v>
      </c>
      <c r="AL451">
        <v>1111</v>
      </c>
      <c r="AM451" t="s">
        <v>789</v>
      </c>
      <c r="AN451">
        <v>21.9</v>
      </c>
      <c r="AO451" s="72">
        <v>6.89</v>
      </c>
      <c r="AP451" t="s">
        <v>15881</v>
      </c>
      <c r="AQ451" t="s">
        <v>790</v>
      </c>
      <c r="AV451" t="s">
        <v>17817</v>
      </c>
      <c r="AW451">
        <v>0</v>
      </c>
      <c r="AX451" t="s">
        <v>17816</v>
      </c>
      <c r="AY451" t="s">
        <v>17818</v>
      </c>
      <c r="AZ451" t="s">
        <v>15137</v>
      </c>
      <c r="BC451" t="s">
        <v>18613</v>
      </c>
      <c r="BD451" t="s">
        <v>114</v>
      </c>
      <c r="BF451" t="s">
        <v>115</v>
      </c>
      <c r="BG451" t="s">
        <v>116</v>
      </c>
      <c r="BM451" t="s">
        <v>117</v>
      </c>
      <c r="BN451">
        <v>680418</v>
      </c>
      <c r="BO451">
        <v>3424958928</v>
      </c>
      <c r="BP451">
        <v>3424958928</v>
      </c>
      <c r="BQ451">
        <v>499818</v>
      </c>
      <c r="BR451" s="34" t="s">
        <v>17819</v>
      </c>
      <c r="BX451" t="s">
        <v>17820</v>
      </c>
      <c r="CA451" t="s">
        <v>17821</v>
      </c>
      <c r="CB451" t="s">
        <v>17822</v>
      </c>
      <c r="CD451">
        <v>1</v>
      </c>
      <c r="CF451" t="s">
        <v>118</v>
      </c>
      <c r="CG451">
        <v>0</v>
      </c>
      <c r="CH451" t="s">
        <v>119</v>
      </c>
      <c r="CI451" t="s">
        <v>119</v>
      </c>
      <c r="CJ451" t="s">
        <v>120</v>
      </c>
      <c r="CL451" s="34" t="s">
        <v>18614</v>
      </c>
      <c r="CM451" t="s">
        <v>121</v>
      </c>
      <c r="CN451" s="34" t="s">
        <v>18614</v>
      </c>
      <c r="CP451" t="s">
        <v>1258</v>
      </c>
      <c r="CR451">
        <f t="shared" ref="CR451:CR514" si="49">DAY(D451)</f>
        <v>22</v>
      </c>
    </row>
    <row r="452" spans="1:96" customFormat="1" hidden="1">
      <c r="A452" t="s">
        <v>111</v>
      </c>
      <c r="B452" t="s">
        <v>17804</v>
      </c>
      <c r="C452">
        <v>514609</v>
      </c>
      <c r="D452" s="1">
        <v>45587</v>
      </c>
      <c r="E452" t="s">
        <v>20452</v>
      </c>
      <c r="F452" t="s">
        <v>17805</v>
      </c>
      <c r="G452" t="s">
        <v>17806</v>
      </c>
      <c r="H452" s="34" t="s">
        <v>17807</v>
      </c>
      <c r="I452" t="s">
        <v>17808</v>
      </c>
      <c r="J452">
        <v>5588999595880</v>
      </c>
      <c r="K452" t="s">
        <v>13</v>
      </c>
      <c r="L452" t="s">
        <v>17809</v>
      </c>
      <c r="M452">
        <v>5188851881112</v>
      </c>
      <c r="N452" t="s">
        <v>112</v>
      </c>
      <c r="O452" t="s">
        <v>17810</v>
      </c>
      <c r="P452" t="s">
        <v>17811</v>
      </c>
      <c r="Q452">
        <v>114</v>
      </c>
      <c r="R452" t="s">
        <v>17812</v>
      </c>
      <c r="S452" t="s">
        <v>17813</v>
      </c>
      <c r="U452" t="s">
        <v>17814</v>
      </c>
      <c r="V452" t="s">
        <v>779</v>
      </c>
      <c r="W452" t="s">
        <v>780</v>
      </c>
      <c r="X452" t="s">
        <v>17815</v>
      </c>
      <c r="Y452" t="s">
        <v>1750</v>
      </c>
      <c r="Z452" t="s">
        <v>1258</v>
      </c>
      <c r="AA452" t="s">
        <v>18612</v>
      </c>
      <c r="AE452" t="s">
        <v>827</v>
      </c>
      <c r="AF452" t="s">
        <v>786</v>
      </c>
      <c r="AG452">
        <v>3</v>
      </c>
      <c r="AH452">
        <v>219.73</v>
      </c>
      <c r="AI452">
        <v>2</v>
      </c>
      <c r="AJ452">
        <v>1111</v>
      </c>
      <c r="AK452" t="s">
        <v>788</v>
      </c>
      <c r="AL452">
        <v>1110</v>
      </c>
      <c r="AM452" t="s">
        <v>1256</v>
      </c>
      <c r="AN452">
        <v>21.9</v>
      </c>
      <c r="AO452" s="72">
        <v>6.89</v>
      </c>
      <c r="AP452" t="s">
        <v>15881</v>
      </c>
      <c r="AQ452" t="s">
        <v>1257</v>
      </c>
      <c r="AV452" t="s">
        <v>17817</v>
      </c>
      <c r="AW452">
        <v>0</v>
      </c>
      <c r="AX452" t="s">
        <v>17816</v>
      </c>
      <c r="AY452" t="s">
        <v>17818</v>
      </c>
      <c r="AZ452" t="s">
        <v>15137</v>
      </c>
      <c r="BC452" t="s">
        <v>18613</v>
      </c>
      <c r="BD452" t="s">
        <v>114</v>
      </c>
      <c r="BF452" t="s">
        <v>115</v>
      </c>
      <c r="BG452" t="s">
        <v>116</v>
      </c>
      <c r="BM452" t="s">
        <v>117</v>
      </c>
      <c r="BN452">
        <v>680418</v>
      </c>
      <c r="BO452">
        <v>3424958928</v>
      </c>
      <c r="BP452">
        <v>3424958928</v>
      </c>
      <c r="BQ452">
        <v>499818</v>
      </c>
      <c r="BR452" s="34" t="s">
        <v>17819</v>
      </c>
      <c r="BX452" t="s">
        <v>17820</v>
      </c>
      <c r="CA452" t="s">
        <v>17821</v>
      </c>
      <c r="CB452" t="s">
        <v>17822</v>
      </c>
      <c r="CD452">
        <v>1</v>
      </c>
      <c r="CF452" t="s">
        <v>118</v>
      </c>
      <c r="CG452">
        <v>0</v>
      </c>
      <c r="CH452" t="s">
        <v>119</v>
      </c>
      <c r="CI452" t="s">
        <v>119</v>
      </c>
      <c r="CJ452" t="s">
        <v>120</v>
      </c>
      <c r="CL452" s="34" t="s">
        <v>18614</v>
      </c>
      <c r="CM452" t="s">
        <v>121</v>
      </c>
      <c r="CN452" s="34" t="s">
        <v>18614</v>
      </c>
      <c r="CP452" t="s">
        <v>1258</v>
      </c>
      <c r="CR452">
        <f t="shared" si="49"/>
        <v>22</v>
      </c>
    </row>
    <row r="453" spans="1:96" customFormat="1" hidden="1">
      <c r="A453" t="s">
        <v>111</v>
      </c>
      <c r="B453" t="s">
        <v>17804</v>
      </c>
      <c r="C453">
        <v>514609</v>
      </c>
      <c r="D453" s="1">
        <v>45587</v>
      </c>
      <c r="E453" t="s">
        <v>20452</v>
      </c>
      <c r="F453" t="s">
        <v>17805</v>
      </c>
      <c r="G453" t="s">
        <v>17806</v>
      </c>
      <c r="H453" s="34" t="s">
        <v>17807</v>
      </c>
      <c r="I453" t="s">
        <v>17808</v>
      </c>
      <c r="J453">
        <v>5588999595880</v>
      </c>
      <c r="K453" t="s">
        <v>13</v>
      </c>
      <c r="L453" t="s">
        <v>17809</v>
      </c>
      <c r="M453">
        <v>5188851881112</v>
      </c>
      <c r="N453" t="s">
        <v>112</v>
      </c>
      <c r="O453" t="s">
        <v>17810</v>
      </c>
      <c r="P453" t="s">
        <v>17811</v>
      </c>
      <c r="Q453">
        <v>114</v>
      </c>
      <c r="R453" t="s">
        <v>17812</v>
      </c>
      <c r="S453" t="s">
        <v>17813</v>
      </c>
      <c r="U453" t="s">
        <v>17814</v>
      </c>
      <c r="V453" t="s">
        <v>779</v>
      </c>
      <c r="W453" t="s">
        <v>780</v>
      </c>
      <c r="X453" t="s">
        <v>17815</v>
      </c>
      <c r="Y453" t="s">
        <v>1750</v>
      </c>
      <c r="Z453" t="s">
        <v>1258</v>
      </c>
      <c r="AA453" t="s">
        <v>18612</v>
      </c>
      <c r="AE453" t="s">
        <v>827</v>
      </c>
      <c r="AF453" t="s">
        <v>786</v>
      </c>
      <c r="AG453">
        <v>3</v>
      </c>
      <c r="AH453">
        <v>219.73</v>
      </c>
      <c r="AI453">
        <v>2</v>
      </c>
      <c r="AJ453">
        <v>143126</v>
      </c>
      <c r="AK453" t="s">
        <v>775</v>
      </c>
      <c r="AL453">
        <v>1407</v>
      </c>
      <c r="AM453" t="s">
        <v>3262</v>
      </c>
      <c r="AN453">
        <v>79.900000000000006</v>
      </c>
      <c r="AO453" s="72">
        <v>71.91</v>
      </c>
      <c r="AP453" t="s">
        <v>17823</v>
      </c>
      <c r="AQ453" t="s">
        <v>3264</v>
      </c>
      <c r="AV453" t="s">
        <v>17817</v>
      </c>
      <c r="AW453">
        <v>0</v>
      </c>
      <c r="AX453" t="s">
        <v>17816</v>
      </c>
      <c r="AY453" t="s">
        <v>17818</v>
      </c>
      <c r="AZ453" t="s">
        <v>15137</v>
      </c>
      <c r="BC453" t="s">
        <v>18613</v>
      </c>
      <c r="BD453" t="s">
        <v>114</v>
      </c>
      <c r="BF453" t="s">
        <v>115</v>
      </c>
      <c r="BG453" t="s">
        <v>116</v>
      </c>
      <c r="BM453" t="s">
        <v>117</v>
      </c>
      <c r="BN453">
        <v>680418</v>
      </c>
      <c r="BO453">
        <v>3424958928</v>
      </c>
      <c r="BP453">
        <v>3424958928</v>
      </c>
      <c r="BQ453">
        <v>499818</v>
      </c>
      <c r="BR453" s="34" t="s">
        <v>17819</v>
      </c>
      <c r="BX453" t="s">
        <v>17820</v>
      </c>
      <c r="CA453" t="s">
        <v>17821</v>
      </c>
      <c r="CB453" t="s">
        <v>17822</v>
      </c>
      <c r="CD453">
        <v>1</v>
      </c>
      <c r="CF453" t="s">
        <v>118</v>
      </c>
      <c r="CG453">
        <v>0</v>
      </c>
      <c r="CH453" t="s">
        <v>119</v>
      </c>
      <c r="CI453" t="s">
        <v>119</v>
      </c>
      <c r="CJ453" t="s">
        <v>120</v>
      </c>
      <c r="CL453" s="34" t="s">
        <v>18614</v>
      </c>
      <c r="CM453" t="s">
        <v>121</v>
      </c>
      <c r="CN453" s="34" t="s">
        <v>18614</v>
      </c>
      <c r="CP453" t="s">
        <v>1258</v>
      </c>
      <c r="CR453">
        <f t="shared" si="49"/>
        <v>22</v>
      </c>
    </row>
    <row r="454" spans="1:96" customFormat="1" hidden="1">
      <c r="A454" t="s">
        <v>111</v>
      </c>
      <c r="B454" t="s">
        <v>17804</v>
      </c>
      <c r="C454">
        <v>514609</v>
      </c>
      <c r="D454" s="1">
        <v>45587</v>
      </c>
      <c r="E454" t="s">
        <v>20452</v>
      </c>
      <c r="F454" t="s">
        <v>17805</v>
      </c>
      <c r="G454" t="s">
        <v>17806</v>
      </c>
      <c r="H454" s="34" t="s">
        <v>17807</v>
      </c>
      <c r="I454" t="s">
        <v>17808</v>
      </c>
      <c r="J454">
        <v>5588999595880</v>
      </c>
      <c r="K454" t="s">
        <v>13</v>
      </c>
      <c r="L454" t="s">
        <v>17809</v>
      </c>
      <c r="M454">
        <v>5188851881112</v>
      </c>
      <c r="N454" t="s">
        <v>112</v>
      </c>
      <c r="O454" t="s">
        <v>17810</v>
      </c>
      <c r="P454" t="s">
        <v>17811</v>
      </c>
      <c r="Q454">
        <v>114</v>
      </c>
      <c r="R454" t="s">
        <v>17812</v>
      </c>
      <c r="S454" t="s">
        <v>17813</v>
      </c>
      <c r="U454" t="s">
        <v>17814</v>
      </c>
      <c r="V454" t="s">
        <v>779</v>
      </c>
      <c r="W454" t="s">
        <v>780</v>
      </c>
      <c r="X454" t="s">
        <v>17815</v>
      </c>
      <c r="Y454" t="s">
        <v>1750</v>
      </c>
      <c r="Z454" t="s">
        <v>1258</v>
      </c>
      <c r="AA454" t="s">
        <v>18612</v>
      </c>
      <c r="AE454" t="s">
        <v>827</v>
      </c>
      <c r="AF454" t="s">
        <v>786</v>
      </c>
      <c r="AG454">
        <v>3</v>
      </c>
      <c r="AH454">
        <v>219.73</v>
      </c>
      <c r="AI454">
        <v>1</v>
      </c>
      <c r="AJ454">
        <v>2201</v>
      </c>
      <c r="AK454" t="s">
        <v>1471</v>
      </c>
      <c r="AL454">
        <v>2201</v>
      </c>
      <c r="AM454" t="s">
        <v>1472</v>
      </c>
      <c r="AN454">
        <v>49.9</v>
      </c>
      <c r="AO454" s="72">
        <v>15.71</v>
      </c>
      <c r="AP454" t="s">
        <v>15525</v>
      </c>
      <c r="AQ454" t="s">
        <v>1473</v>
      </c>
      <c r="AV454" t="s">
        <v>17824</v>
      </c>
      <c r="AW454">
        <v>0</v>
      </c>
      <c r="AX454" t="s">
        <v>17816</v>
      </c>
      <c r="AY454" t="s">
        <v>17818</v>
      </c>
      <c r="AZ454" t="s">
        <v>15137</v>
      </c>
      <c r="BC454" t="s">
        <v>18613</v>
      </c>
      <c r="BD454" t="s">
        <v>114</v>
      </c>
      <c r="BF454" t="s">
        <v>115</v>
      </c>
      <c r="BG454" t="s">
        <v>116</v>
      </c>
      <c r="BM454" t="s">
        <v>117</v>
      </c>
      <c r="BN454">
        <v>680418</v>
      </c>
      <c r="BO454">
        <v>3424958928</v>
      </c>
      <c r="BP454">
        <v>3424958928</v>
      </c>
      <c r="BQ454">
        <v>499818</v>
      </c>
      <c r="BR454" s="34" t="s">
        <v>17819</v>
      </c>
      <c r="BX454" t="s">
        <v>17820</v>
      </c>
      <c r="CA454" t="s">
        <v>17821</v>
      </c>
      <c r="CB454" t="s">
        <v>17822</v>
      </c>
      <c r="CD454">
        <v>1</v>
      </c>
      <c r="CF454" t="s">
        <v>118</v>
      </c>
      <c r="CG454">
        <v>0</v>
      </c>
      <c r="CH454" t="s">
        <v>119</v>
      </c>
      <c r="CI454" t="s">
        <v>119</v>
      </c>
      <c r="CJ454" t="s">
        <v>120</v>
      </c>
      <c r="CL454" s="34" t="s">
        <v>18614</v>
      </c>
      <c r="CM454" t="s">
        <v>121</v>
      </c>
      <c r="CN454" s="34" t="s">
        <v>18614</v>
      </c>
      <c r="CP454" t="s">
        <v>1258</v>
      </c>
      <c r="CR454">
        <f t="shared" si="49"/>
        <v>22</v>
      </c>
    </row>
    <row r="455" spans="1:96" customFormat="1" hidden="1">
      <c r="A455" t="s">
        <v>111</v>
      </c>
      <c r="B455" t="s">
        <v>17804</v>
      </c>
      <c r="C455">
        <v>514609</v>
      </c>
      <c r="D455" s="1">
        <v>45587</v>
      </c>
      <c r="E455" t="s">
        <v>20452</v>
      </c>
      <c r="F455" t="s">
        <v>17805</v>
      </c>
      <c r="G455" t="s">
        <v>17806</v>
      </c>
      <c r="H455" s="34" t="s">
        <v>17807</v>
      </c>
      <c r="I455" t="s">
        <v>17808</v>
      </c>
      <c r="J455">
        <v>5588999595880</v>
      </c>
      <c r="K455" t="s">
        <v>13</v>
      </c>
      <c r="L455" t="s">
        <v>17809</v>
      </c>
      <c r="M455">
        <v>5188851881112</v>
      </c>
      <c r="N455" t="s">
        <v>112</v>
      </c>
      <c r="O455" t="s">
        <v>17810</v>
      </c>
      <c r="P455" t="s">
        <v>17811</v>
      </c>
      <c r="Q455">
        <v>114</v>
      </c>
      <c r="R455" t="s">
        <v>17812</v>
      </c>
      <c r="S455" t="s">
        <v>17813</v>
      </c>
      <c r="U455" t="s">
        <v>17814</v>
      </c>
      <c r="V455" t="s">
        <v>779</v>
      </c>
      <c r="W455" t="s">
        <v>780</v>
      </c>
      <c r="X455" t="s">
        <v>17815</v>
      </c>
      <c r="Y455" t="s">
        <v>1750</v>
      </c>
      <c r="Z455" t="s">
        <v>1258</v>
      </c>
      <c r="AA455" t="s">
        <v>18612</v>
      </c>
      <c r="AE455" t="s">
        <v>827</v>
      </c>
      <c r="AF455" t="s">
        <v>786</v>
      </c>
      <c r="AG455">
        <v>3</v>
      </c>
      <c r="AH455">
        <v>219.73</v>
      </c>
      <c r="AI455">
        <v>1</v>
      </c>
      <c r="AJ455">
        <v>2103</v>
      </c>
      <c r="AK455" t="s">
        <v>2344</v>
      </c>
      <c r="AL455">
        <v>2103</v>
      </c>
      <c r="AM455" t="s">
        <v>2345</v>
      </c>
      <c r="AN455">
        <v>59.9</v>
      </c>
      <c r="AO455" s="72">
        <v>18.86</v>
      </c>
      <c r="AP455" t="s">
        <v>15190</v>
      </c>
      <c r="AQ455" t="s">
        <v>2346</v>
      </c>
      <c r="AV455" t="s">
        <v>17825</v>
      </c>
      <c r="AW455">
        <v>0</v>
      </c>
      <c r="AX455" t="s">
        <v>17816</v>
      </c>
      <c r="AY455" t="s">
        <v>17818</v>
      </c>
      <c r="AZ455" t="s">
        <v>15137</v>
      </c>
      <c r="BC455" t="s">
        <v>18613</v>
      </c>
      <c r="BD455" t="s">
        <v>114</v>
      </c>
      <c r="BF455" t="s">
        <v>115</v>
      </c>
      <c r="BG455" t="s">
        <v>116</v>
      </c>
      <c r="BM455" t="s">
        <v>117</v>
      </c>
      <c r="BN455">
        <v>680418</v>
      </c>
      <c r="BO455">
        <v>3424958928</v>
      </c>
      <c r="BP455">
        <v>3424958928</v>
      </c>
      <c r="BQ455">
        <v>499818</v>
      </c>
      <c r="BR455" s="34" t="s">
        <v>17819</v>
      </c>
      <c r="BX455" t="s">
        <v>17820</v>
      </c>
      <c r="CA455" t="s">
        <v>17821</v>
      </c>
      <c r="CB455" t="s">
        <v>17822</v>
      </c>
      <c r="CD455">
        <v>1</v>
      </c>
      <c r="CF455" t="s">
        <v>118</v>
      </c>
      <c r="CG455">
        <v>0</v>
      </c>
      <c r="CH455" t="s">
        <v>119</v>
      </c>
      <c r="CI455" t="s">
        <v>119</v>
      </c>
      <c r="CJ455" t="s">
        <v>120</v>
      </c>
      <c r="CL455" s="34" t="s">
        <v>18614</v>
      </c>
      <c r="CM455" t="s">
        <v>121</v>
      </c>
      <c r="CN455" s="34" t="s">
        <v>18614</v>
      </c>
      <c r="CP455" t="s">
        <v>1258</v>
      </c>
      <c r="CR455">
        <f t="shared" si="49"/>
        <v>22</v>
      </c>
    </row>
    <row r="456" spans="1:96" customFormat="1" hidden="1">
      <c r="A456" t="s">
        <v>111</v>
      </c>
      <c r="B456" t="s">
        <v>16634</v>
      </c>
      <c r="C456">
        <v>514483</v>
      </c>
      <c r="D456" s="1">
        <v>45585</v>
      </c>
      <c r="E456" t="s">
        <v>20453</v>
      </c>
      <c r="F456" t="s">
        <v>16635</v>
      </c>
      <c r="G456" t="s">
        <v>1186</v>
      </c>
      <c r="H456" s="34" t="s">
        <v>16636</v>
      </c>
      <c r="I456" t="s">
        <v>16637</v>
      </c>
      <c r="J456">
        <v>5581986304934</v>
      </c>
      <c r="K456" t="s">
        <v>14</v>
      </c>
      <c r="L456" t="s">
        <v>4175</v>
      </c>
      <c r="M456">
        <v>5140077826422</v>
      </c>
      <c r="N456" t="s">
        <v>112</v>
      </c>
      <c r="O456" t="s">
        <v>16638</v>
      </c>
      <c r="P456" t="s">
        <v>16639</v>
      </c>
      <c r="Q456" s="34" t="s">
        <v>13208</v>
      </c>
      <c r="R456" t="s">
        <v>16640</v>
      </c>
      <c r="S456" t="s">
        <v>16641</v>
      </c>
      <c r="U456" t="s">
        <v>16642</v>
      </c>
      <c r="V456" t="s">
        <v>779</v>
      </c>
      <c r="W456" t="s">
        <v>780</v>
      </c>
      <c r="X456" t="s">
        <v>16183</v>
      </c>
      <c r="Y456" t="s">
        <v>1312</v>
      </c>
      <c r="Z456" t="s">
        <v>1258</v>
      </c>
      <c r="AA456" t="s">
        <v>18952</v>
      </c>
      <c r="AB456" t="s">
        <v>1216</v>
      </c>
      <c r="AC456" t="s">
        <v>1217</v>
      </c>
      <c r="AD456" t="s">
        <v>1218</v>
      </c>
      <c r="AF456" t="s">
        <v>125</v>
      </c>
      <c r="AG456">
        <v>1</v>
      </c>
      <c r="AH456">
        <v>103.9</v>
      </c>
      <c r="AI456">
        <v>3</v>
      </c>
      <c r="AJ456">
        <v>1110</v>
      </c>
      <c r="AK456" t="s">
        <v>788</v>
      </c>
      <c r="AL456">
        <v>1112</v>
      </c>
      <c r="AM456" t="s">
        <v>1252</v>
      </c>
      <c r="AN456">
        <v>21.9</v>
      </c>
      <c r="AO456" s="72">
        <v>7.66</v>
      </c>
      <c r="AP456" t="s">
        <v>15231</v>
      </c>
      <c r="AQ456" t="s">
        <v>1254</v>
      </c>
      <c r="AV456" t="s">
        <v>4398</v>
      </c>
      <c r="AW456">
        <v>0</v>
      </c>
      <c r="AX456" t="s">
        <v>16643</v>
      </c>
      <c r="AY456" t="s">
        <v>16644</v>
      </c>
      <c r="AZ456" t="s">
        <v>15119</v>
      </c>
      <c r="BC456" t="s">
        <v>18953</v>
      </c>
      <c r="BD456" t="s">
        <v>114</v>
      </c>
      <c r="BF456" t="s">
        <v>115</v>
      </c>
      <c r="BG456" t="s">
        <v>116</v>
      </c>
      <c r="BM456" t="s">
        <v>117</v>
      </c>
      <c r="BN456" t="s">
        <v>16645</v>
      </c>
      <c r="BO456">
        <v>3415315379</v>
      </c>
      <c r="BP456">
        <v>3415315379</v>
      </c>
      <c r="BQ456">
        <v>536380</v>
      </c>
      <c r="BR456">
        <v>6135</v>
      </c>
      <c r="BX456" t="s">
        <v>16646</v>
      </c>
      <c r="CA456" t="s">
        <v>16647</v>
      </c>
      <c r="CB456" t="s">
        <v>16648</v>
      </c>
      <c r="CD456">
        <v>1</v>
      </c>
      <c r="CF456" t="s">
        <v>118</v>
      </c>
      <c r="CG456">
        <v>0</v>
      </c>
      <c r="CH456" t="s">
        <v>119</v>
      </c>
      <c r="CI456" t="s">
        <v>119</v>
      </c>
      <c r="CJ456" t="s">
        <v>120</v>
      </c>
      <c r="CL456" s="34" t="s">
        <v>18954</v>
      </c>
      <c r="CM456" t="s">
        <v>121</v>
      </c>
      <c r="CN456" s="34" t="s">
        <v>18954</v>
      </c>
      <c r="CP456" t="s">
        <v>1258</v>
      </c>
      <c r="CR456">
        <f t="shared" si="49"/>
        <v>20</v>
      </c>
    </row>
    <row r="457" spans="1:96" customFormat="1" hidden="1">
      <c r="A457" t="s">
        <v>111</v>
      </c>
      <c r="B457" t="s">
        <v>16634</v>
      </c>
      <c r="C457">
        <v>514483</v>
      </c>
      <c r="D457" s="1">
        <v>45585</v>
      </c>
      <c r="E457" t="s">
        <v>20453</v>
      </c>
      <c r="F457" t="s">
        <v>16635</v>
      </c>
      <c r="G457" t="s">
        <v>1186</v>
      </c>
      <c r="H457" s="34" t="s">
        <v>16636</v>
      </c>
      <c r="I457" t="s">
        <v>16637</v>
      </c>
      <c r="J457">
        <v>5581986304934</v>
      </c>
      <c r="K457" t="s">
        <v>14</v>
      </c>
      <c r="L457" t="s">
        <v>4175</v>
      </c>
      <c r="M457">
        <v>5140077826422</v>
      </c>
      <c r="N457" t="s">
        <v>112</v>
      </c>
      <c r="O457" t="s">
        <v>16638</v>
      </c>
      <c r="P457" t="s">
        <v>16639</v>
      </c>
      <c r="Q457" s="34" t="s">
        <v>13208</v>
      </c>
      <c r="R457" t="s">
        <v>16640</v>
      </c>
      <c r="S457" t="s">
        <v>16641</v>
      </c>
      <c r="U457" t="s">
        <v>16642</v>
      </c>
      <c r="V457" t="s">
        <v>779</v>
      </c>
      <c r="W457" t="s">
        <v>780</v>
      </c>
      <c r="X457" t="s">
        <v>16183</v>
      </c>
      <c r="Y457" t="s">
        <v>1312</v>
      </c>
      <c r="Z457" t="s">
        <v>1258</v>
      </c>
      <c r="AA457" t="s">
        <v>18952</v>
      </c>
      <c r="AB457" t="s">
        <v>1216</v>
      </c>
      <c r="AC457" t="s">
        <v>1217</v>
      </c>
      <c r="AD457" t="s">
        <v>1218</v>
      </c>
      <c r="AF457" t="s">
        <v>125</v>
      </c>
      <c r="AG457">
        <v>1</v>
      </c>
      <c r="AH457">
        <v>103.9</v>
      </c>
      <c r="AI457">
        <v>4</v>
      </c>
      <c r="AJ457">
        <v>1006</v>
      </c>
      <c r="AK457" t="s">
        <v>788</v>
      </c>
      <c r="AL457">
        <v>1111</v>
      </c>
      <c r="AM457" t="s">
        <v>789</v>
      </c>
      <c r="AN457">
        <v>21.9</v>
      </c>
      <c r="AO457" s="72">
        <v>7.66</v>
      </c>
      <c r="AP457" t="s">
        <v>16343</v>
      </c>
      <c r="AQ457" t="s">
        <v>790</v>
      </c>
      <c r="AV457" t="s">
        <v>16649</v>
      </c>
      <c r="AW457">
        <v>0</v>
      </c>
      <c r="AX457" t="s">
        <v>16643</v>
      </c>
      <c r="AY457" t="s">
        <v>16644</v>
      </c>
      <c r="AZ457" t="s">
        <v>15119</v>
      </c>
      <c r="BC457" t="s">
        <v>18953</v>
      </c>
      <c r="BD457" t="s">
        <v>114</v>
      </c>
      <c r="BF457" t="s">
        <v>115</v>
      </c>
      <c r="BG457" t="s">
        <v>116</v>
      </c>
      <c r="BM457" t="s">
        <v>117</v>
      </c>
      <c r="BN457" t="s">
        <v>16645</v>
      </c>
      <c r="BO457">
        <v>3415315379</v>
      </c>
      <c r="BP457">
        <v>3415315379</v>
      </c>
      <c r="BQ457">
        <v>536380</v>
      </c>
      <c r="BR457">
        <v>6135</v>
      </c>
      <c r="BX457" t="s">
        <v>16646</v>
      </c>
      <c r="CA457" t="s">
        <v>16647</v>
      </c>
      <c r="CB457" t="s">
        <v>16648</v>
      </c>
      <c r="CD457">
        <v>1</v>
      </c>
      <c r="CF457" t="s">
        <v>118</v>
      </c>
      <c r="CG457">
        <v>0</v>
      </c>
      <c r="CH457" t="s">
        <v>119</v>
      </c>
      <c r="CI457" t="s">
        <v>119</v>
      </c>
      <c r="CJ457" t="s">
        <v>120</v>
      </c>
      <c r="CL457" s="34" t="s">
        <v>18954</v>
      </c>
      <c r="CM457" t="s">
        <v>121</v>
      </c>
      <c r="CN457" s="34" t="s">
        <v>18954</v>
      </c>
      <c r="CP457" t="s">
        <v>1258</v>
      </c>
      <c r="CR457">
        <f t="shared" si="49"/>
        <v>20</v>
      </c>
    </row>
    <row r="458" spans="1:96" customFormat="1" hidden="1">
      <c r="A458" t="s">
        <v>111</v>
      </c>
      <c r="B458" t="s">
        <v>16634</v>
      </c>
      <c r="C458">
        <v>514483</v>
      </c>
      <c r="D458" s="1">
        <v>45585</v>
      </c>
      <c r="E458" t="s">
        <v>20453</v>
      </c>
      <c r="F458" t="s">
        <v>16635</v>
      </c>
      <c r="G458" t="s">
        <v>1186</v>
      </c>
      <c r="H458" s="34" t="s">
        <v>16636</v>
      </c>
      <c r="I458" t="s">
        <v>16637</v>
      </c>
      <c r="J458">
        <v>5581986304934</v>
      </c>
      <c r="K458" t="s">
        <v>14</v>
      </c>
      <c r="L458" t="s">
        <v>4175</v>
      </c>
      <c r="M458">
        <v>5140077826422</v>
      </c>
      <c r="N458" t="s">
        <v>112</v>
      </c>
      <c r="O458" t="s">
        <v>16638</v>
      </c>
      <c r="P458" t="s">
        <v>16639</v>
      </c>
      <c r="Q458" s="34" t="s">
        <v>13208</v>
      </c>
      <c r="R458" t="s">
        <v>16640</v>
      </c>
      <c r="S458" t="s">
        <v>16641</v>
      </c>
      <c r="U458" t="s">
        <v>16642</v>
      </c>
      <c r="V458" t="s">
        <v>779</v>
      </c>
      <c r="W458" t="s">
        <v>780</v>
      </c>
      <c r="X458" t="s">
        <v>16183</v>
      </c>
      <c r="Y458" t="s">
        <v>1312</v>
      </c>
      <c r="Z458" t="s">
        <v>1258</v>
      </c>
      <c r="AA458" t="s">
        <v>18952</v>
      </c>
      <c r="AB458" t="s">
        <v>1216</v>
      </c>
      <c r="AC458" t="s">
        <v>1217</v>
      </c>
      <c r="AD458" t="s">
        <v>1218</v>
      </c>
      <c r="AF458" t="s">
        <v>125</v>
      </c>
      <c r="AG458">
        <v>1</v>
      </c>
      <c r="AH458">
        <v>103.9</v>
      </c>
      <c r="AI458">
        <v>2</v>
      </c>
      <c r="AJ458">
        <v>1111</v>
      </c>
      <c r="AK458" t="s">
        <v>788</v>
      </c>
      <c r="AL458">
        <v>1110</v>
      </c>
      <c r="AM458" t="s">
        <v>1256</v>
      </c>
      <c r="AN458">
        <v>21.9</v>
      </c>
      <c r="AO458" s="72">
        <v>7.66</v>
      </c>
      <c r="AP458" t="s">
        <v>15064</v>
      </c>
      <c r="AQ458" t="s">
        <v>1257</v>
      </c>
      <c r="AV458" t="s">
        <v>16506</v>
      </c>
      <c r="AW458">
        <v>0</v>
      </c>
      <c r="AX458" t="s">
        <v>16643</v>
      </c>
      <c r="AY458" t="s">
        <v>16644</v>
      </c>
      <c r="AZ458" t="s">
        <v>15119</v>
      </c>
      <c r="BC458" t="s">
        <v>18953</v>
      </c>
      <c r="BD458" t="s">
        <v>114</v>
      </c>
      <c r="BF458" t="s">
        <v>115</v>
      </c>
      <c r="BG458" t="s">
        <v>116</v>
      </c>
      <c r="BM458" t="s">
        <v>117</v>
      </c>
      <c r="BN458" t="s">
        <v>16645</v>
      </c>
      <c r="BO458">
        <v>3415315379</v>
      </c>
      <c r="BP458">
        <v>3415315379</v>
      </c>
      <c r="BQ458">
        <v>536380</v>
      </c>
      <c r="BR458">
        <v>6135</v>
      </c>
      <c r="BX458" t="s">
        <v>16646</v>
      </c>
      <c r="CA458" t="s">
        <v>16647</v>
      </c>
      <c r="CB458" t="s">
        <v>16648</v>
      </c>
      <c r="CD458">
        <v>1</v>
      </c>
      <c r="CF458" t="s">
        <v>118</v>
      </c>
      <c r="CG458">
        <v>0</v>
      </c>
      <c r="CH458" t="s">
        <v>119</v>
      </c>
      <c r="CI458" t="s">
        <v>119</v>
      </c>
      <c r="CJ458" t="s">
        <v>120</v>
      </c>
      <c r="CL458" s="34" t="s">
        <v>18954</v>
      </c>
      <c r="CM458" t="s">
        <v>121</v>
      </c>
      <c r="CN458" s="34" t="s">
        <v>18954</v>
      </c>
      <c r="CP458" t="s">
        <v>1258</v>
      </c>
      <c r="CR458">
        <f t="shared" si="49"/>
        <v>20</v>
      </c>
    </row>
    <row r="459" spans="1:96" customFormat="1" hidden="1">
      <c r="A459" t="s">
        <v>111</v>
      </c>
      <c r="B459" t="s">
        <v>16634</v>
      </c>
      <c r="C459">
        <v>514483</v>
      </c>
      <c r="D459" s="1">
        <v>45585</v>
      </c>
      <c r="E459" t="s">
        <v>20453</v>
      </c>
      <c r="F459" t="s">
        <v>16635</v>
      </c>
      <c r="G459" t="s">
        <v>1186</v>
      </c>
      <c r="H459" s="34" t="s">
        <v>16636</v>
      </c>
      <c r="I459" t="s">
        <v>16637</v>
      </c>
      <c r="J459">
        <v>5581986304934</v>
      </c>
      <c r="K459" t="s">
        <v>14</v>
      </c>
      <c r="L459" t="s">
        <v>4175</v>
      </c>
      <c r="M459">
        <v>5140077826422</v>
      </c>
      <c r="N459" t="s">
        <v>112</v>
      </c>
      <c r="O459" t="s">
        <v>16638</v>
      </c>
      <c r="P459" t="s">
        <v>16639</v>
      </c>
      <c r="Q459" s="34" t="s">
        <v>13208</v>
      </c>
      <c r="R459" t="s">
        <v>16640</v>
      </c>
      <c r="S459" t="s">
        <v>16641</v>
      </c>
      <c r="U459" t="s">
        <v>16642</v>
      </c>
      <c r="V459" t="s">
        <v>779</v>
      </c>
      <c r="W459" t="s">
        <v>780</v>
      </c>
      <c r="X459" t="s">
        <v>16183</v>
      </c>
      <c r="Y459" t="s">
        <v>1312</v>
      </c>
      <c r="Z459" t="s">
        <v>1258</v>
      </c>
      <c r="AA459" t="s">
        <v>18952</v>
      </c>
      <c r="AB459" t="s">
        <v>1216</v>
      </c>
      <c r="AC459" t="s">
        <v>1217</v>
      </c>
      <c r="AD459" t="s">
        <v>1218</v>
      </c>
      <c r="AF459" t="s">
        <v>125</v>
      </c>
      <c r="AG459">
        <v>1</v>
      </c>
      <c r="AH459">
        <v>103.9</v>
      </c>
      <c r="AI459">
        <v>1</v>
      </c>
      <c r="AJ459">
        <v>61030</v>
      </c>
      <c r="AK459" t="s">
        <v>1598</v>
      </c>
      <c r="AL459">
        <v>61030</v>
      </c>
      <c r="AM459" t="s">
        <v>2980</v>
      </c>
      <c r="AN459">
        <v>99.9</v>
      </c>
      <c r="AO459" s="72">
        <v>34.96</v>
      </c>
      <c r="AP459" t="s">
        <v>15116</v>
      </c>
      <c r="AQ459" t="s">
        <v>2981</v>
      </c>
      <c r="AV459" t="s">
        <v>16650</v>
      </c>
      <c r="AW459">
        <v>0</v>
      </c>
      <c r="AX459" t="s">
        <v>16643</v>
      </c>
      <c r="AY459" t="s">
        <v>16644</v>
      </c>
      <c r="AZ459" t="s">
        <v>15119</v>
      </c>
      <c r="BC459" t="s">
        <v>18953</v>
      </c>
      <c r="BD459" t="s">
        <v>114</v>
      </c>
      <c r="BF459" t="s">
        <v>115</v>
      </c>
      <c r="BG459" t="s">
        <v>116</v>
      </c>
      <c r="BM459" t="s">
        <v>117</v>
      </c>
      <c r="BN459" t="s">
        <v>16645</v>
      </c>
      <c r="BO459">
        <v>3415315379</v>
      </c>
      <c r="BP459">
        <v>3415315379</v>
      </c>
      <c r="BQ459">
        <v>536380</v>
      </c>
      <c r="BR459">
        <v>6135</v>
      </c>
      <c r="BX459" t="s">
        <v>16646</v>
      </c>
      <c r="CA459" t="s">
        <v>16647</v>
      </c>
      <c r="CB459" t="s">
        <v>16648</v>
      </c>
      <c r="CD459">
        <v>1</v>
      </c>
      <c r="CF459" t="s">
        <v>118</v>
      </c>
      <c r="CG459">
        <v>0</v>
      </c>
      <c r="CH459" t="s">
        <v>119</v>
      </c>
      <c r="CI459" t="s">
        <v>119</v>
      </c>
      <c r="CJ459" t="s">
        <v>120</v>
      </c>
      <c r="CL459" s="34" t="s">
        <v>18954</v>
      </c>
      <c r="CM459" t="s">
        <v>121</v>
      </c>
      <c r="CN459" s="34" t="s">
        <v>18954</v>
      </c>
      <c r="CP459" t="s">
        <v>1258</v>
      </c>
      <c r="CR459">
        <f t="shared" si="49"/>
        <v>20</v>
      </c>
    </row>
    <row r="460" spans="1:96" customFormat="1" hidden="1">
      <c r="A460" t="s">
        <v>111</v>
      </c>
      <c r="B460" t="s">
        <v>16654</v>
      </c>
      <c r="C460">
        <v>514481</v>
      </c>
      <c r="D460" s="1">
        <v>45585</v>
      </c>
      <c r="E460" t="s">
        <v>20454</v>
      </c>
      <c r="F460" t="s">
        <v>16655</v>
      </c>
      <c r="G460" t="s">
        <v>16656</v>
      </c>
      <c r="H460">
        <v>29536761807</v>
      </c>
      <c r="I460" t="s">
        <v>16657</v>
      </c>
      <c r="J460">
        <v>5511964040556</v>
      </c>
      <c r="K460" t="s">
        <v>2</v>
      </c>
      <c r="L460" t="s">
        <v>127</v>
      </c>
      <c r="M460">
        <v>5188187018745</v>
      </c>
      <c r="N460" t="s">
        <v>112</v>
      </c>
      <c r="O460" t="s">
        <v>16658</v>
      </c>
      <c r="P460" t="s">
        <v>16659</v>
      </c>
      <c r="Q460">
        <v>236</v>
      </c>
      <c r="R460" t="s">
        <v>16660</v>
      </c>
      <c r="S460" t="s">
        <v>16661</v>
      </c>
      <c r="U460" t="s">
        <v>16662</v>
      </c>
      <c r="V460" t="s">
        <v>122</v>
      </c>
      <c r="W460" t="s">
        <v>123</v>
      </c>
      <c r="X460" t="s">
        <v>3280</v>
      </c>
      <c r="Y460" t="s">
        <v>129</v>
      </c>
      <c r="Z460" t="s">
        <v>1258</v>
      </c>
      <c r="AA460" t="s">
        <v>17961</v>
      </c>
      <c r="AB460" t="s">
        <v>844</v>
      </c>
      <c r="AC460" t="s">
        <v>791</v>
      </c>
      <c r="AD460" t="s">
        <v>4041</v>
      </c>
      <c r="AE460" t="s">
        <v>16663</v>
      </c>
      <c r="AF460" t="s">
        <v>125</v>
      </c>
      <c r="AG460">
        <v>3</v>
      </c>
      <c r="AH460">
        <v>156.38</v>
      </c>
      <c r="AI460">
        <v>2</v>
      </c>
      <c r="AJ460">
        <v>1110</v>
      </c>
      <c r="AK460" t="s">
        <v>788</v>
      </c>
      <c r="AL460">
        <v>1112</v>
      </c>
      <c r="AM460" t="s">
        <v>1252</v>
      </c>
      <c r="AN460">
        <v>21.9</v>
      </c>
      <c r="AO460" s="72">
        <v>6.13</v>
      </c>
      <c r="AP460" t="s">
        <v>16666</v>
      </c>
      <c r="AQ460" t="s">
        <v>1254</v>
      </c>
      <c r="AV460" t="s">
        <v>1942</v>
      </c>
      <c r="AW460">
        <v>0</v>
      </c>
      <c r="AX460" t="s">
        <v>16664</v>
      </c>
      <c r="AY460" t="s">
        <v>16667</v>
      </c>
      <c r="AZ460" t="s">
        <v>16668</v>
      </c>
      <c r="BC460" s="34" t="s">
        <v>17962</v>
      </c>
      <c r="BD460" t="s">
        <v>114</v>
      </c>
      <c r="BF460" t="s">
        <v>115</v>
      </c>
      <c r="BG460" t="s">
        <v>116</v>
      </c>
      <c r="BM460" t="s">
        <v>117</v>
      </c>
      <c r="BN460" t="s">
        <v>16669</v>
      </c>
      <c r="BO460">
        <v>3414986488</v>
      </c>
      <c r="BP460">
        <v>3414986488</v>
      </c>
      <c r="BQ460">
        <v>230650</v>
      </c>
      <c r="BR460">
        <v>7952</v>
      </c>
      <c r="BX460" t="s">
        <v>16670</v>
      </c>
      <c r="CA460" t="s">
        <v>16671</v>
      </c>
      <c r="CB460" t="s">
        <v>16672</v>
      </c>
      <c r="CD460">
        <v>1</v>
      </c>
      <c r="CF460" t="s">
        <v>118</v>
      </c>
      <c r="CG460">
        <v>0</v>
      </c>
      <c r="CH460" t="s">
        <v>119</v>
      </c>
      <c r="CI460" t="s">
        <v>119</v>
      </c>
      <c r="CJ460" t="s">
        <v>120</v>
      </c>
      <c r="CL460" s="34" t="s">
        <v>17963</v>
      </c>
      <c r="CM460" t="s">
        <v>121</v>
      </c>
      <c r="CN460" s="34" t="s">
        <v>17963</v>
      </c>
      <c r="CP460" t="s">
        <v>1258</v>
      </c>
      <c r="CR460">
        <f t="shared" si="49"/>
        <v>20</v>
      </c>
    </row>
    <row r="461" spans="1:96" customFormat="1" hidden="1">
      <c r="A461" t="s">
        <v>111</v>
      </c>
      <c r="B461" t="s">
        <v>16654</v>
      </c>
      <c r="C461">
        <v>514481</v>
      </c>
      <c r="D461" s="1">
        <v>45585</v>
      </c>
      <c r="E461" t="s">
        <v>20454</v>
      </c>
      <c r="F461" t="s">
        <v>16655</v>
      </c>
      <c r="G461" t="s">
        <v>16656</v>
      </c>
      <c r="H461">
        <v>29536761807</v>
      </c>
      <c r="I461" t="s">
        <v>16657</v>
      </c>
      <c r="J461">
        <v>5511964040556</v>
      </c>
      <c r="K461" t="s">
        <v>2</v>
      </c>
      <c r="L461" t="s">
        <v>127</v>
      </c>
      <c r="M461">
        <v>5188187018745</v>
      </c>
      <c r="N461" t="s">
        <v>112</v>
      </c>
      <c r="O461" t="s">
        <v>16658</v>
      </c>
      <c r="P461" t="s">
        <v>16659</v>
      </c>
      <c r="Q461">
        <v>236</v>
      </c>
      <c r="R461" t="s">
        <v>16660</v>
      </c>
      <c r="S461" t="s">
        <v>16661</v>
      </c>
      <c r="U461" t="s">
        <v>16662</v>
      </c>
      <c r="V461" t="s">
        <v>122</v>
      </c>
      <c r="W461" t="s">
        <v>123</v>
      </c>
      <c r="X461" t="s">
        <v>3280</v>
      </c>
      <c r="Y461" t="s">
        <v>129</v>
      </c>
      <c r="Z461" t="s">
        <v>1258</v>
      </c>
      <c r="AA461" t="s">
        <v>17961</v>
      </c>
      <c r="AB461" t="s">
        <v>844</v>
      </c>
      <c r="AC461" t="s">
        <v>791</v>
      </c>
      <c r="AD461" t="s">
        <v>4041</v>
      </c>
      <c r="AE461" t="s">
        <v>16663</v>
      </c>
      <c r="AF461" t="s">
        <v>125</v>
      </c>
      <c r="AG461">
        <v>3</v>
      </c>
      <c r="AH461">
        <v>156.38</v>
      </c>
      <c r="AI461">
        <v>2</v>
      </c>
      <c r="AJ461">
        <v>1006</v>
      </c>
      <c r="AK461" t="s">
        <v>788</v>
      </c>
      <c r="AL461">
        <v>1111</v>
      </c>
      <c r="AM461" t="s">
        <v>789</v>
      </c>
      <c r="AN461">
        <v>21.9</v>
      </c>
      <c r="AO461" s="72">
        <v>6.13</v>
      </c>
      <c r="AP461" t="s">
        <v>16666</v>
      </c>
      <c r="AQ461" t="s">
        <v>790</v>
      </c>
      <c r="AV461" t="s">
        <v>1942</v>
      </c>
      <c r="AW461">
        <v>0</v>
      </c>
      <c r="AX461" t="s">
        <v>16664</v>
      </c>
      <c r="AY461" t="s">
        <v>16667</v>
      </c>
      <c r="AZ461" t="s">
        <v>16668</v>
      </c>
      <c r="BC461" s="34" t="s">
        <v>17962</v>
      </c>
      <c r="BD461" t="s">
        <v>114</v>
      </c>
      <c r="BF461" t="s">
        <v>115</v>
      </c>
      <c r="BG461" t="s">
        <v>116</v>
      </c>
      <c r="BM461" t="s">
        <v>117</v>
      </c>
      <c r="BN461" t="s">
        <v>16669</v>
      </c>
      <c r="BO461">
        <v>3414986488</v>
      </c>
      <c r="BP461">
        <v>3414986488</v>
      </c>
      <c r="BQ461">
        <v>230650</v>
      </c>
      <c r="BR461">
        <v>7952</v>
      </c>
      <c r="BX461" t="s">
        <v>16670</v>
      </c>
      <c r="CA461" t="s">
        <v>16671</v>
      </c>
      <c r="CB461" t="s">
        <v>16672</v>
      </c>
      <c r="CD461">
        <v>1</v>
      </c>
      <c r="CF461" t="s">
        <v>118</v>
      </c>
      <c r="CG461">
        <v>0</v>
      </c>
      <c r="CH461" t="s">
        <v>119</v>
      </c>
      <c r="CI461" t="s">
        <v>119</v>
      </c>
      <c r="CJ461" t="s">
        <v>120</v>
      </c>
      <c r="CL461" s="34" t="s">
        <v>17963</v>
      </c>
      <c r="CM461" t="s">
        <v>121</v>
      </c>
      <c r="CN461" s="34" t="s">
        <v>17963</v>
      </c>
      <c r="CP461" t="s">
        <v>1258</v>
      </c>
      <c r="CR461">
        <f t="shared" si="49"/>
        <v>20</v>
      </c>
    </row>
    <row r="462" spans="1:96" customFormat="1" hidden="1">
      <c r="A462" t="s">
        <v>111</v>
      </c>
      <c r="B462" t="s">
        <v>16654</v>
      </c>
      <c r="C462">
        <v>514481</v>
      </c>
      <c r="D462" s="1">
        <v>45585</v>
      </c>
      <c r="E462" t="s">
        <v>20454</v>
      </c>
      <c r="F462" t="s">
        <v>16655</v>
      </c>
      <c r="G462" t="s">
        <v>16656</v>
      </c>
      <c r="H462">
        <v>29536761807</v>
      </c>
      <c r="I462" t="s">
        <v>16657</v>
      </c>
      <c r="J462">
        <v>5511964040556</v>
      </c>
      <c r="K462" t="s">
        <v>2</v>
      </c>
      <c r="L462" t="s">
        <v>127</v>
      </c>
      <c r="M462">
        <v>5188187018745</v>
      </c>
      <c r="N462" t="s">
        <v>112</v>
      </c>
      <c r="O462" t="s">
        <v>16658</v>
      </c>
      <c r="P462" t="s">
        <v>16659</v>
      </c>
      <c r="Q462">
        <v>236</v>
      </c>
      <c r="R462" t="s">
        <v>16660</v>
      </c>
      <c r="S462" t="s">
        <v>16661</v>
      </c>
      <c r="U462" t="s">
        <v>16662</v>
      </c>
      <c r="V462" t="s">
        <v>122</v>
      </c>
      <c r="W462" t="s">
        <v>123</v>
      </c>
      <c r="X462" t="s">
        <v>3280</v>
      </c>
      <c r="Y462" t="s">
        <v>129</v>
      </c>
      <c r="Z462" t="s">
        <v>1258</v>
      </c>
      <c r="AA462" t="s">
        <v>17961</v>
      </c>
      <c r="AB462" t="s">
        <v>844</v>
      </c>
      <c r="AC462" t="s">
        <v>791</v>
      </c>
      <c r="AD462" t="s">
        <v>4041</v>
      </c>
      <c r="AE462" t="s">
        <v>16663</v>
      </c>
      <c r="AF462" t="s">
        <v>125</v>
      </c>
      <c r="AG462">
        <v>3</v>
      </c>
      <c r="AH462">
        <v>156.38</v>
      </c>
      <c r="AI462">
        <v>1</v>
      </c>
      <c r="AJ462">
        <v>1403</v>
      </c>
      <c r="AK462" t="s">
        <v>775</v>
      </c>
      <c r="AL462">
        <v>1403</v>
      </c>
      <c r="AM462" t="s">
        <v>824</v>
      </c>
      <c r="AN462">
        <v>29.9</v>
      </c>
      <c r="AO462" s="72">
        <v>23.92</v>
      </c>
      <c r="AP462" t="s">
        <v>3958</v>
      </c>
      <c r="AQ462" t="s">
        <v>822</v>
      </c>
      <c r="AV462" t="s">
        <v>16673</v>
      </c>
      <c r="AW462">
        <v>0</v>
      </c>
      <c r="AX462" t="s">
        <v>16664</v>
      </c>
      <c r="AY462" t="s">
        <v>16667</v>
      </c>
      <c r="AZ462" t="s">
        <v>16668</v>
      </c>
      <c r="BC462" s="34" t="s">
        <v>17962</v>
      </c>
      <c r="BD462" t="s">
        <v>114</v>
      </c>
      <c r="BF462" t="s">
        <v>115</v>
      </c>
      <c r="BG462" t="s">
        <v>116</v>
      </c>
      <c r="BM462" t="s">
        <v>117</v>
      </c>
      <c r="BN462" t="s">
        <v>16669</v>
      </c>
      <c r="BO462">
        <v>3414986488</v>
      </c>
      <c r="BP462">
        <v>3414986488</v>
      </c>
      <c r="BQ462">
        <v>230650</v>
      </c>
      <c r="BR462">
        <v>7952</v>
      </c>
      <c r="BX462" t="s">
        <v>16670</v>
      </c>
      <c r="CA462" t="s">
        <v>16671</v>
      </c>
      <c r="CB462" t="s">
        <v>16672</v>
      </c>
      <c r="CD462">
        <v>1</v>
      </c>
      <c r="CF462" t="s">
        <v>118</v>
      </c>
      <c r="CG462">
        <v>0</v>
      </c>
      <c r="CH462" t="s">
        <v>119</v>
      </c>
      <c r="CI462" t="s">
        <v>119</v>
      </c>
      <c r="CJ462" t="s">
        <v>120</v>
      </c>
      <c r="CL462" s="34" t="s">
        <v>17963</v>
      </c>
      <c r="CM462" t="s">
        <v>121</v>
      </c>
      <c r="CN462" s="34" t="s">
        <v>17963</v>
      </c>
      <c r="CP462" t="s">
        <v>1258</v>
      </c>
      <c r="CR462">
        <f t="shared" si="49"/>
        <v>20</v>
      </c>
    </row>
    <row r="463" spans="1:96" customFormat="1" hidden="1">
      <c r="A463" t="s">
        <v>111</v>
      </c>
      <c r="B463" t="s">
        <v>16654</v>
      </c>
      <c r="C463">
        <v>514481</v>
      </c>
      <c r="D463" s="1">
        <v>45585</v>
      </c>
      <c r="E463" t="s">
        <v>20454</v>
      </c>
      <c r="F463" t="s">
        <v>16655</v>
      </c>
      <c r="G463" t="s">
        <v>16656</v>
      </c>
      <c r="H463">
        <v>29536761807</v>
      </c>
      <c r="I463" t="s">
        <v>16657</v>
      </c>
      <c r="J463">
        <v>5511964040556</v>
      </c>
      <c r="K463" t="s">
        <v>2</v>
      </c>
      <c r="L463" t="s">
        <v>127</v>
      </c>
      <c r="M463">
        <v>5188187018745</v>
      </c>
      <c r="N463" t="s">
        <v>112</v>
      </c>
      <c r="O463" t="s">
        <v>16658</v>
      </c>
      <c r="P463" t="s">
        <v>16659</v>
      </c>
      <c r="Q463">
        <v>236</v>
      </c>
      <c r="R463" t="s">
        <v>16660</v>
      </c>
      <c r="S463" t="s">
        <v>16661</v>
      </c>
      <c r="U463" t="s">
        <v>16662</v>
      </c>
      <c r="V463" t="s">
        <v>122</v>
      </c>
      <c r="W463" t="s">
        <v>123</v>
      </c>
      <c r="X463" t="s">
        <v>3280</v>
      </c>
      <c r="Y463" t="s">
        <v>129</v>
      </c>
      <c r="Z463" t="s">
        <v>1258</v>
      </c>
      <c r="AA463" t="s">
        <v>17961</v>
      </c>
      <c r="AB463" t="s">
        <v>844</v>
      </c>
      <c r="AC463" t="s">
        <v>791</v>
      </c>
      <c r="AD463" t="s">
        <v>4041</v>
      </c>
      <c r="AE463" t="s">
        <v>16663</v>
      </c>
      <c r="AF463" t="s">
        <v>125</v>
      </c>
      <c r="AG463">
        <v>3</v>
      </c>
      <c r="AH463">
        <v>156.38</v>
      </c>
      <c r="AI463">
        <v>2</v>
      </c>
      <c r="AJ463">
        <v>1111</v>
      </c>
      <c r="AK463" t="s">
        <v>788</v>
      </c>
      <c r="AL463">
        <v>1110</v>
      </c>
      <c r="AM463" t="s">
        <v>1256</v>
      </c>
      <c r="AN463">
        <v>21.9</v>
      </c>
      <c r="AO463" s="72">
        <v>6.13</v>
      </c>
      <c r="AP463" t="s">
        <v>16666</v>
      </c>
      <c r="AQ463" t="s">
        <v>1257</v>
      </c>
      <c r="AV463" t="s">
        <v>1942</v>
      </c>
      <c r="AW463">
        <v>0</v>
      </c>
      <c r="AX463" t="s">
        <v>16664</v>
      </c>
      <c r="AY463" t="s">
        <v>16667</v>
      </c>
      <c r="AZ463" t="s">
        <v>16668</v>
      </c>
      <c r="BC463" s="34" t="s">
        <v>17962</v>
      </c>
      <c r="BD463" t="s">
        <v>114</v>
      </c>
      <c r="BF463" t="s">
        <v>115</v>
      </c>
      <c r="BG463" t="s">
        <v>116</v>
      </c>
      <c r="BM463" t="s">
        <v>117</v>
      </c>
      <c r="BN463" t="s">
        <v>16669</v>
      </c>
      <c r="BO463">
        <v>3414986488</v>
      </c>
      <c r="BP463">
        <v>3414986488</v>
      </c>
      <c r="BQ463">
        <v>230650</v>
      </c>
      <c r="BR463">
        <v>7952</v>
      </c>
      <c r="BX463" t="s">
        <v>16670</v>
      </c>
      <c r="CA463" t="s">
        <v>16671</v>
      </c>
      <c r="CB463" t="s">
        <v>16672</v>
      </c>
      <c r="CD463">
        <v>1</v>
      </c>
      <c r="CF463" t="s">
        <v>118</v>
      </c>
      <c r="CG463">
        <v>0</v>
      </c>
      <c r="CH463" t="s">
        <v>119</v>
      </c>
      <c r="CI463" t="s">
        <v>119</v>
      </c>
      <c r="CJ463" t="s">
        <v>120</v>
      </c>
      <c r="CL463" s="34" t="s">
        <v>17963</v>
      </c>
      <c r="CM463" t="s">
        <v>121</v>
      </c>
      <c r="CN463" s="34" t="s">
        <v>17963</v>
      </c>
      <c r="CP463" t="s">
        <v>1258</v>
      </c>
      <c r="CR463">
        <f t="shared" si="49"/>
        <v>20</v>
      </c>
    </row>
    <row r="464" spans="1:96" customFormat="1" hidden="1">
      <c r="A464" t="s">
        <v>111</v>
      </c>
      <c r="B464" t="s">
        <v>16654</v>
      </c>
      <c r="C464">
        <v>514481</v>
      </c>
      <c r="D464" s="1">
        <v>45585</v>
      </c>
      <c r="E464" t="s">
        <v>20454</v>
      </c>
      <c r="F464" t="s">
        <v>16655</v>
      </c>
      <c r="G464" t="s">
        <v>16656</v>
      </c>
      <c r="H464">
        <v>29536761807</v>
      </c>
      <c r="I464" t="s">
        <v>16657</v>
      </c>
      <c r="J464">
        <v>5511964040556</v>
      </c>
      <c r="K464" t="s">
        <v>2</v>
      </c>
      <c r="L464" t="s">
        <v>127</v>
      </c>
      <c r="M464">
        <v>5188187018745</v>
      </c>
      <c r="N464" t="s">
        <v>112</v>
      </c>
      <c r="O464" t="s">
        <v>16658</v>
      </c>
      <c r="P464" t="s">
        <v>16659</v>
      </c>
      <c r="Q464">
        <v>236</v>
      </c>
      <c r="R464" t="s">
        <v>16660</v>
      </c>
      <c r="S464" t="s">
        <v>16661</v>
      </c>
      <c r="U464" t="s">
        <v>16662</v>
      </c>
      <c r="V464" t="s">
        <v>122</v>
      </c>
      <c r="W464" t="s">
        <v>123</v>
      </c>
      <c r="X464" t="s">
        <v>3280</v>
      </c>
      <c r="Y464" t="s">
        <v>129</v>
      </c>
      <c r="Z464" t="s">
        <v>1258</v>
      </c>
      <c r="AA464" t="s">
        <v>17961</v>
      </c>
      <c r="AB464" t="s">
        <v>844</v>
      </c>
      <c r="AC464" t="s">
        <v>791</v>
      </c>
      <c r="AD464" t="s">
        <v>4041</v>
      </c>
      <c r="AE464" t="s">
        <v>16663</v>
      </c>
      <c r="AF464" t="s">
        <v>125</v>
      </c>
      <c r="AG464">
        <v>3</v>
      </c>
      <c r="AH464">
        <v>156.38</v>
      </c>
      <c r="AI464">
        <v>2</v>
      </c>
      <c r="AJ464">
        <v>5103</v>
      </c>
      <c r="AK464" t="s">
        <v>775</v>
      </c>
      <c r="AL464">
        <v>5103</v>
      </c>
      <c r="AM464" t="s">
        <v>1348</v>
      </c>
      <c r="AN464">
        <v>29.9</v>
      </c>
      <c r="AO464" s="72">
        <v>23.92</v>
      </c>
      <c r="AP464" t="s">
        <v>16674</v>
      </c>
      <c r="AQ464" t="s">
        <v>1349</v>
      </c>
      <c r="AV464" t="s">
        <v>16675</v>
      </c>
      <c r="AW464">
        <v>0</v>
      </c>
      <c r="AX464" t="s">
        <v>16664</v>
      </c>
      <c r="AY464" t="s">
        <v>16667</v>
      </c>
      <c r="AZ464" t="s">
        <v>16668</v>
      </c>
      <c r="BC464" s="34" t="s">
        <v>17962</v>
      </c>
      <c r="BD464" t="s">
        <v>114</v>
      </c>
      <c r="BF464" t="s">
        <v>115</v>
      </c>
      <c r="BG464" t="s">
        <v>116</v>
      </c>
      <c r="BM464" t="s">
        <v>117</v>
      </c>
      <c r="BN464" t="s">
        <v>16669</v>
      </c>
      <c r="BO464">
        <v>3414986488</v>
      </c>
      <c r="BP464">
        <v>3414986488</v>
      </c>
      <c r="BQ464">
        <v>230650</v>
      </c>
      <c r="BR464">
        <v>7952</v>
      </c>
      <c r="BX464" t="s">
        <v>16670</v>
      </c>
      <c r="CA464" t="s">
        <v>16671</v>
      </c>
      <c r="CB464" t="s">
        <v>16672</v>
      </c>
      <c r="CD464">
        <v>1</v>
      </c>
      <c r="CF464" t="s">
        <v>118</v>
      </c>
      <c r="CG464">
        <v>0</v>
      </c>
      <c r="CH464" t="s">
        <v>119</v>
      </c>
      <c r="CI464" t="s">
        <v>119</v>
      </c>
      <c r="CJ464" t="s">
        <v>120</v>
      </c>
      <c r="CL464" s="34" t="s">
        <v>17963</v>
      </c>
      <c r="CM464" t="s">
        <v>121</v>
      </c>
      <c r="CN464" s="34" t="s">
        <v>17963</v>
      </c>
      <c r="CP464" t="s">
        <v>1258</v>
      </c>
      <c r="CR464">
        <f t="shared" si="49"/>
        <v>20</v>
      </c>
    </row>
    <row r="465" spans="1:108" hidden="1">
      <c r="A465" t="s">
        <v>111</v>
      </c>
      <c r="B465" t="s">
        <v>16654</v>
      </c>
      <c r="C465">
        <v>514481</v>
      </c>
      <c r="D465" s="1">
        <v>45585</v>
      </c>
      <c r="E465" t="s">
        <v>20454</v>
      </c>
      <c r="F465" t="s">
        <v>16655</v>
      </c>
      <c r="G465" t="s">
        <v>16656</v>
      </c>
      <c r="H465">
        <v>29536761807</v>
      </c>
      <c r="I465" t="s">
        <v>16657</v>
      </c>
      <c r="J465">
        <v>5511964040556</v>
      </c>
      <c r="K465" t="s">
        <v>2</v>
      </c>
      <c r="L465" t="s">
        <v>127</v>
      </c>
      <c r="M465">
        <v>5188187018745</v>
      </c>
      <c r="N465" t="s">
        <v>112</v>
      </c>
      <c r="O465" t="s">
        <v>16658</v>
      </c>
      <c r="P465" t="s">
        <v>16659</v>
      </c>
      <c r="Q465">
        <v>236</v>
      </c>
      <c r="R465" t="s">
        <v>16660</v>
      </c>
      <c r="S465" t="s">
        <v>16661</v>
      </c>
      <c r="U465" t="s">
        <v>16662</v>
      </c>
      <c r="V465" t="s">
        <v>122</v>
      </c>
      <c r="W465" t="s">
        <v>123</v>
      </c>
      <c r="X465" t="s">
        <v>3280</v>
      </c>
      <c r="Y465" t="s">
        <v>129</v>
      </c>
      <c r="Z465" t="s">
        <v>1258</v>
      </c>
      <c r="AA465" t="s">
        <v>17961</v>
      </c>
      <c r="AB465" t="s">
        <v>844</v>
      </c>
      <c r="AC465" t="s">
        <v>791</v>
      </c>
      <c r="AD465" t="s">
        <v>4041</v>
      </c>
      <c r="AE465" t="s">
        <v>16663</v>
      </c>
      <c r="AF465" t="s">
        <v>125</v>
      </c>
      <c r="AG465">
        <v>3</v>
      </c>
      <c r="AH465">
        <v>156.38</v>
      </c>
      <c r="AI465">
        <v>2</v>
      </c>
      <c r="AJ465">
        <v>1603</v>
      </c>
      <c r="AK465" t="s">
        <v>775</v>
      </c>
      <c r="AL465">
        <v>1603</v>
      </c>
      <c r="AM465" t="s">
        <v>825</v>
      </c>
      <c r="AN465">
        <v>29.9</v>
      </c>
      <c r="AO465" s="72">
        <v>23.92</v>
      </c>
      <c r="AP465" t="s">
        <v>16674</v>
      </c>
      <c r="AQ465" t="s">
        <v>823</v>
      </c>
      <c r="AV465" t="s">
        <v>16675</v>
      </c>
      <c r="AW465">
        <v>0</v>
      </c>
      <c r="AX465" t="s">
        <v>16664</v>
      </c>
      <c r="AY465" t="s">
        <v>16667</v>
      </c>
      <c r="AZ465" t="s">
        <v>16668</v>
      </c>
      <c r="BC465" s="34" t="s">
        <v>17962</v>
      </c>
      <c r="BD465" t="s">
        <v>114</v>
      </c>
      <c r="BF465" t="s">
        <v>115</v>
      </c>
      <c r="BG465" t="s">
        <v>116</v>
      </c>
      <c r="BM465" t="s">
        <v>117</v>
      </c>
      <c r="BN465" t="s">
        <v>16669</v>
      </c>
      <c r="BO465">
        <v>3414986488</v>
      </c>
      <c r="BP465">
        <v>3414986488</v>
      </c>
      <c r="BQ465">
        <v>230650</v>
      </c>
      <c r="BR465">
        <v>7952</v>
      </c>
      <c r="BX465" t="s">
        <v>16670</v>
      </c>
      <c r="CA465" t="s">
        <v>16671</v>
      </c>
      <c r="CB465" t="s">
        <v>16672</v>
      </c>
      <c r="CD465">
        <v>1</v>
      </c>
      <c r="CF465" t="s">
        <v>118</v>
      </c>
      <c r="CG465">
        <v>0</v>
      </c>
      <c r="CH465" t="s">
        <v>119</v>
      </c>
      <c r="CI465" t="s">
        <v>119</v>
      </c>
      <c r="CJ465" t="s">
        <v>120</v>
      </c>
      <c r="CL465" s="34" t="s">
        <v>17963</v>
      </c>
      <c r="CM465" t="s">
        <v>121</v>
      </c>
      <c r="CN465" s="34" t="s">
        <v>17963</v>
      </c>
      <c r="CP465" t="s">
        <v>1258</v>
      </c>
      <c r="CR465">
        <f t="shared" si="49"/>
        <v>20</v>
      </c>
      <c r="CS465"/>
      <c r="CT465"/>
      <c r="CU465"/>
      <c r="CV465"/>
      <c r="CW465"/>
      <c r="CX465"/>
      <c r="CY465"/>
      <c r="CZ465"/>
      <c r="DA465"/>
      <c r="DB465"/>
      <c r="DC465"/>
      <c r="DD465"/>
    </row>
    <row r="466" spans="1:108">
      <c r="A466" t="s">
        <v>111</v>
      </c>
      <c r="B466" t="s">
        <v>16676</v>
      </c>
      <c r="C466">
        <v>514479</v>
      </c>
      <c r="D466" s="1">
        <v>45585</v>
      </c>
      <c r="E466" t="s">
        <v>20455</v>
      </c>
      <c r="F466" t="s">
        <v>13830</v>
      </c>
      <c r="G466" t="s">
        <v>16029</v>
      </c>
      <c r="H466" s="34" t="s">
        <v>16677</v>
      </c>
      <c r="I466" t="s">
        <v>16678</v>
      </c>
      <c r="J466">
        <v>5521991163897</v>
      </c>
      <c r="K466" t="s">
        <v>5</v>
      </c>
      <c r="L466" t="s">
        <v>1188</v>
      </c>
      <c r="M466">
        <v>5124625009914</v>
      </c>
      <c r="N466" t="s">
        <v>112</v>
      </c>
      <c r="O466" t="s">
        <v>16679</v>
      </c>
      <c r="P466" t="s">
        <v>16680</v>
      </c>
      <c r="Q466">
        <v>37</v>
      </c>
      <c r="R466" t="s">
        <v>16681</v>
      </c>
      <c r="S466" t="s">
        <v>16682</v>
      </c>
      <c r="U466" t="s">
        <v>16683</v>
      </c>
      <c r="V466" t="s">
        <v>122</v>
      </c>
      <c r="W466" t="s">
        <v>123</v>
      </c>
      <c r="X466" t="s">
        <v>3280</v>
      </c>
      <c r="Y466" t="s">
        <v>129</v>
      </c>
      <c r="Z466" t="s">
        <v>1258</v>
      </c>
      <c r="AA466" t="s">
        <v>17964</v>
      </c>
      <c r="AE466" t="s">
        <v>1167</v>
      </c>
      <c r="AF466" t="s">
        <v>786</v>
      </c>
      <c r="AG466">
        <v>5</v>
      </c>
      <c r="AH466">
        <v>290.5</v>
      </c>
      <c r="AI466">
        <v>1</v>
      </c>
      <c r="AJ466">
        <v>5103</v>
      </c>
      <c r="AK466" t="s">
        <v>775</v>
      </c>
      <c r="AL466">
        <v>5103</v>
      </c>
      <c r="AM466" t="s">
        <v>1348</v>
      </c>
      <c r="AN466">
        <v>29.9</v>
      </c>
      <c r="AO466" s="72">
        <v>29</v>
      </c>
      <c r="AP466" s="72">
        <v>29</v>
      </c>
      <c r="AQ466" t="s">
        <v>1349</v>
      </c>
      <c r="AV466" t="s">
        <v>16685</v>
      </c>
      <c r="AW466">
        <v>0</v>
      </c>
      <c r="AX466" t="s">
        <v>16684</v>
      </c>
      <c r="AY466">
        <v>-9</v>
      </c>
      <c r="AZ466" t="s">
        <v>2620</v>
      </c>
      <c r="BC466" s="34" t="s">
        <v>17965</v>
      </c>
      <c r="BD466" t="s">
        <v>114</v>
      </c>
      <c r="BF466" t="s">
        <v>115</v>
      </c>
      <c r="BG466" t="s">
        <v>116</v>
      </c>
      <c r="BM466" t="s">
        <v>117</v>
      </c>
      <c r="BN466">
        <v>642253</v>
      </c>
      <c r="BO466">
        <v>3414917179</v>
      </c>
      <c r="BP466">
        <v>3414917179</v>
      </c>
      <c r="BQ466">
        <v>480632</v>
      </c>
      <c r="BR466">
        <v>8063</v>
      </c>
      <c r="BX466" t="s">
        <v>16686</v>
      </c>
      <c r="CA466" t="s">
        <v>16687</v>
      </c>
      <c r="CB466" t="s">
        <v>16688</v>
      </c>
      <c r="CD466">
        <v>1</v>
      </c>
      <c r="CF466" t="s">
        <v>118</v>
      </c>
      <c r="CG466">
        <v>0</v>
      </c>
      <c r="CH466" t="s">
        <v>119</v>
      </c>
      <c r="CI466" t="s">
        <v>119</v>
      </c>
      <c r="CJ466" t="s">
        <v>120</v>
      </c>
      <c r="CL466" s="34" t="s">
        <v>17966</v>
      </c>
      <c r="CM466" t="s">
        <v>121</v>
      </c>
      <c r="CN466" s="34" t="s">
        <v>17966</v>
      </c>
      <c r="CP466" t="s">
        <v>1258</v>
      </c>
      <c r="CR466" s="65">
        <f t="shared" si="49"/>
        <v>20</v>
      </c>
      <c r="CS466" s="65">
        <v>10</v>
      </c>
      <c r="CT466" s="65">
        <v>8</v>
      </c>
      <c r="CU466" s="65" t="s">
        <v>4</v>
      </c>
      <c r="CV466" s="65">
        <f t="shared" ref="CV466:CV470" si="50">ROUNDUP(AO466,0)</f>
        <v>29</v>
      </c>
      <c r="CW466" s="65">
        <f t="shared" ref="CW466:CW470" si="51">CV466*CS466</f>
        <v>290</v>
      </c>
      <c r="CX466" s="65">
        <f t="shared" ref="CX466:CX470" si="52">CV466*CT466</f>
        <v>232</v>
      </c>
      <c r="CY466" s="65" t="e">
        <f t="shared" ref="CY466:CY470" si="53">CV466*CU466</f>
        <v>#VALUE!</v>
      </c>
      <c r="CZ466" s="73">
        <v>4.3700000000000003E-2</v>
      </c>
      <c r="DA466" s="74">
        <f t="shared" ref="DA466:DA470" si="54">CZ466*CW466</f>
        <v>12.673</v>
      </c>
      <c r="DB466" s="74">
        <f t="shared" ref="DB466:DB470" si="55">CZ466*CX466</f>
        <v>10.138400000000001</v>
      </c>
      <c r="DC466" s="75" t="e">
        <f t="shared" ref="DC466:DC470" si="56">CZ466*CY466</f>
        <v>#VALUE!</v>
      </c>
    </row>
    <row r="467" spans="1:108">
      <c r="A467" t="s">
        <v>111</v>
      </c>
      <c r="B467" t="s">
        <v>16676</v>
      </c>
      <c r="C467">
        <v>514479</v>
      </c>
      <c r="D467" s="1">
        <v>45585</v>
      </c>
      <c r="E467" t="s">
        <v>20455</v>
      </c>
      <c r="F467" t="s">
        <v>13830</v>
      </c>
      <c r="G467" t="s">
        <v>16029</v>
      </c>
      <c r="H467" s="34" t="s">
        <v>16677</v>
      </c>
      <c r="I467" t="s">
        <v>16678</v>
      </c>
      <c r="J467">
        <v>5521991163897</v>
      </c>
      <c r="K467" t="s">
        <v>5</v>
      </c>
      <c r="L467" t="s">
        <v>1188</v>
      </c>
      <c r="M467">
        <v>5124625009914</v>
      </c>
      <c r="N467" t="s">
        <v>112</v>
      </c>
      <c r="O467" t="s">
        <v>16679</v>
      </c>
      <c r="P467" t="s">
        <v>16680</v>
      </c>
      <c r="Q467">
        <v>37</v>
      </c>
      <c r="R467" t="s">
        <v>16681</v>
      </c>
      <c r="S467" t="s">
        <v>16682</v>
      </c>
      <c r="U467" t="s">
        <v>16683</v>
      </c>
      <c r="V467" t="s">
        <v>122</v>
      </c>
      <c r="W467" t="s">
        <v>123</v>
      </c>
      <c r="X467" t="s">
        <v>3280</v>
      </c>
      <c r="Y467" t="s">
        <v>129</v>
      </c>
      <c r="Z467" t="s">
        <v>1258</v>
      </c>
      <c r="AA467" t="s">
        <v>17964</v>
      </c>
      <c r="AE467" t="s">
        <v>1167</v>
      </c>
      <c r="AF467" t="s">
        <v>786</v>
      </c>
      <c r="AG467">
        <v>5</v>
      </c>
      <c r="AH467">
        <v>290.5</v>
      </c>
      <c r="AI467">
        <v>1</v>
      </c>
      <c r="AJ467">
        <v>3102</v>
      </c>
      <c r="AK467" t="s">
        <v>776</v>
      </c>
      <c r="AL467">
        <v>3102</v>
      </c>
      <c r="AM467" t="s">
        <v>777</v>
      </c>
      <c r="AN467">
        <v>49.9</v>
      </c>
      <c r="AO467" s="72">
        <v>48.4</v>
      </c>
      <c r="AP467" s="72" t="s">
        <v>1314</v>
      </c>
      <c r="AQ467" t="s">
        <v>778</v>
      </c>
      <c r="AV467" t="s">
        <v>16685</v>
      </c>
      <c r="AW467">
        <v>0</v>
      </c>
      <c r="AX467" t="s">
        <v>16684</v>
      </c>
      <c r="AY467">
        <v>-9</v>
      </c>
      <c r="AZ467" t="s">
        <v>2620</v>
      </c>
      <c r="BC467" s="34" t="s">
        <v>17965</v>
      </c>
      <c r="BD467" t="s">
        <v>114</v>
      </c>
      <c r="BF467" t="s">
        <v>115</v>
      </c>
      <c r="BG467" t="s">
        <v>116</v>
      </c>
      <c r="BM467" t="s">
        <v>117</v>
      </c>
      <c r="BN467">
        <v>642253</v>
      </c>
      <c r="BO467">
        <v>3414917179</v>
      </c>
      <c r="BP467">
        <v>3414917179</v>
      </c>
      <c r="BQ467">
        <v>480632</v>
      </c>
      <c r="BR467">
        <v>8063</v>
      </c>
      <c r="BX467" t="s">
        <v>16686</v>
      </c>
      <c r="CA467" t="s">
        <v>16687</v>
      </c>
      <c r="CB467" t="s">
        <v>16688</v>
      </c>
      <c r="CD467">
        <v>1</v>
      </c>
      <c r="CF467" t="s">
        <v>118</v>
      </c>
      <c r="CG467">
        <v>0</v>
      </c>
      <c r="CH467" t="s">
        <v>119</v>
      </c>
      <c r="CI467" t="s">
        <v>119</v>
      </c>
      <c r="CJ467" t="s">
        <v>120</v>
      </c>
      <c r="CL467" s="34" t="s">
        <v>17966</v>
      </c>
      <c r="CM467" t="s">
        <v>121</v>
      </c>
      <c r="CN467" s="34" t="s">
        <v>17966</v>
      </c>
      <c r="CP467" t="s">
        <v>1258</v>
      </c>
      <c r="CR467" s="65">
        <f t="shared" si="49"/>
        <v>20</v>
      </c>
      <c r="CS467" s="65">
        <v>10</v>
      </c>
      <c r="CT467" s="65">
        <v>8</v>
      </c>
      <c r="CU467" s="65" t="s">
        <v>4</v>
      </c>
      <c r="CV467" s="65">
        <f t="shared" si="50"/>
        <v>49</v>
      </c>
      <c r="CW467" s="65">
        <f t="shared" si="51"/>
        <v>490</v>
      </c>
      <c r="CX467" s="65">
        <f t="shared" si="52"/>
        <v>392</v>
      </c>
      <c r="CY467" s="65" t="e">
        <f t="shared" si="53"/>
        <v>#VALUE!</v>
      </c>
      <c r="CZ467" s="73">
        <v>4.3700000000000003E-2</v>
      </c>
      <c r="DA467" s="74">
        <f t="shared" si="54"/>
        <v>21.413</v>
      </c>
      <c r="DB467" s="74">
        <f t="shared" si="55"/>
        <v>17.130400000000002</v>
      </c>
      <c r="DC467" s="75" t="e">
        <f t="shared" si="56"/>
        <v>#VALUE!</v>
      </c>
    </row>
    <row r="468" spans="1:108">
      <c r="A468" t="s">
        <v>111</v>
      </c>
      <c r="B468" t="s">
        <v>16676</v>
      </c>
      <c r="C468">
        <v>514479</v>
      </c>
      <c r="D468" s="1">
        <v>45585</v>
      </c>
      <c r="E468" t="s">
        <v>20455</v>
      </c>
      <c r="F468" t="s">
        <v>13830</v>
      </c>
      <c r="G468" t="s">
        <v>16029</v>
      </c>
      <c r="H468" s="34" t="s">
        <v>16677</v>
      </c>
      <c r="I468" t="s">
        <v>16678</v>
      </c>
      <c r="J468">
        <v>5521991163897</v>
      </c>
      <c r="K468" t="s">
        <v>5</v>
      </c>
      <c r="L468" t="s">
        <v>1188</v>
      </c>
      <c r="M468">
        <v>5124625009914</v>
      </c>
      <c r="N468" t="s">
        <v>112</v>
      </c>
      <c r="O468" t="s">
        <v>16679</v>
      </c>
      <c r="P468" t="s">
        <v>16680</v>
      </c>
      <c r="Q468">
        <v>37</v>
      </c>
      <c r="R468" t="s">
        <v>16681</v>
      </c>
      <c r="S468" t="s">
        <v>16682</v>
      </c>
      <c r="U468" t="s">
        <v>16683</v>
      </c>
      <c r="V468" t="s">
        <v>122</v>
      </c>
      <c r="W468" t="s">
        <v>123</v>
      </c>
      <c r="X468" t="s">
        <v>3280</v>
      </c>
      <c r="Y468" t="s">
        <v>129</v>
      </c>
      <c r="Z468" t="s">
        <v>1258</v>
      </c>
      <c r="AA468" t="s">
        <v>17964</v>
      </c>
      <c r="AE468" t="s">
        <v>1167</v>
      </c>
      <c r="AF468" t="s">
        <v>786</v>
      </c>
      <c r="AG468">
        <v>5</v>
      </c>
      <c r="AH468">
        <v>290.5</v>
      </c>
      <c r="AI468">
        <v>1</v>
      </c>
      <c r="AJ468">
        <v>142820</v>
      </c>
      <c r="AK468" t="s">
        <v>808</v>
      </c>
      <c r="AL468">
        <v>3116</v>
      </c>
      <c r="AM468" t="s">
        <v>3939</v>
      </c>
      <c r="AN468">
        <v>99.9</v>
      </c>
      <c r="AO468" s="72">
        <v>96.9</v>
      </c>
      <c r="AP468" s="72" t="s">
        <v>2286</v>
      </c>
      <c r="AQ468" t="s">
        <v>3940</v>
      </c>
      <c r="AV468" t="s">
        <v>16685</v>
      </c>
      <c r="AW468">
        <v>0</v>
      </c>
      <c r="AX468" t="s">
        <v>16684</v>
      </c>
      <c r="AY468">
        <v>-9</v>
      </c>
      <c r="AZ468" t="s">
        <v>2620</v>
      </c>
      <c r="BC468" s="34" t="s">
        <v>17965</v>
      </c>
      <c r="BD468" t="s">
        <v>114</v>
      </c>
      <c r="BF468" t="s">
        <v>115</v>
      </c>
      <c r="BG468" t="s">
        <v>116</v>
      </c>
      <c r="BM468" t="s">
        <v>117</v>
      </c>
      <c r="BN468">
        <v>642253</v>
      </c>
      <c r="BO468">
        <v>3414917179</v>
      </c>
      <c r="BP468">
        <v>3414917179</v>
      </c>
      <c r="BQ468">
        <v>480632</v>
      </c>
      <c r="BR468">
        <v>8063</v>
      </c>
      <c r="BX468" t="s">
        <v>16686</v>
      </c>
      <c r="CA468" t="s">
        <v>16687</v>
      </c>
      <c r="CB468" t="s">
        <v>16688</v>
      </c>
      <c r="CD468">
        <v>1</v>
      </c>
      <c r="CF468" t="s">
        <v>118</v>
      </c>
      <c r="CG468">
        <v>0</v>
      </c>
      <c r="CH468" t="s">
        <v>119</v>
      </c>
      <c r="CI468" t="s">
        <v>119</v>
      </c>
      <c r="CJ468" t="s">
        <v>120</v>
      </c>
      <c r="CL468" s="34" t="s">
        <v>17966</v>
      </c>
      <c r="CM468" t="s">
        <v>121</v>
      </c>
      <c r="CN468" s="34" t="s">
        <v>17966</v>
      </c>
      <c r="CP468" t="s">
        <v>1258</v>
      </c>
      <c r="CR468" s="65">
        <f t="shared" si="49"/>
        <v>20</v>
      </c>
      <c r="CS468" s="65">
        <v>10</v>
      </c>
      <c r="CT468" s="65">
        <v>8</v>
      </c>
      <c r="CU468" s="65" t="s">
        <v>4</v>
      </c>
      <c r="CV468" s="65">
        <f t="shared" si="50"/>
        <v>97</v>
      </c>
      <c r="CW468" s="65">
        <f t="shared" si="51"/>
        <v>970</v>
      </c>
      <c r="CX468" s="65">
        <f t="shared" si="52"/>
        <v>776</v>
      </c>
      <c r="CY468" s="65" t="e">
        <f t="shared" si="53"/>
        <v>#VALUE!</v>
      </c>
      <c r="CZ468" s="73">
        <v>4.3700000000000003E-2</v>
      </c>
      <c r="DA468" s="74">
        <f t="shared" si="54"/>
        <v>42.389000000000003</v>
      </c>
      <c r="DB468" s="74">
        <f t="shared" si="55"/>
        <v>33.911200000000001</v>
      </c>
      <c r="DC468" s="75" t="e">
        <f t="shared" si="56"/>
        <v>#VALUE!</v>
      </c>
    </row>
    <row r="469" spans="1:108">
      <c r="A469" t="s">
        <v>111</v>
      </c>
      <c r="B469" t="s">
        <v>16676</v>
      </c>
      <c r="C469">
        <v>514479</v>
      </c>
      <c r="D469" s="1">
        <v>45585</v>
      </c>
      <c r="E469" t="s">
        <v>20455</v>
      </c>
      <c r="F469" t="s">
        <v>13830</v>
      </c>
      <c r="G469" t="s">
        <v>16029</v>
      </c>
      <c r="H469" s="34" t="s">
        <v>16677</v>
      </c>
      <c r="I469" t="s">
        <v>16678</v>
      </c>
      <c r="J469">
        <v>5521991163897</v>
      </c>
      <c r="K469" t="s">
        <v>5</v>
      </c>
      <c r="L469" t="s">
        <v>1188</v>
      </c>
      <c r="M469">
        <v>5124625009914</v>
      </c>
      <c r="N469" t="s">
        <v>112</v>
      </c>
      <c r="O469" t="s">
        <v>16679</v>
      </c>
      <c r="P469" t="s">
        <v>16680</v>
      </c>
      <c r="Q469">
        <v>37</v>
      </c>
      <c r="R469" t="s">
        <v>16681</v>
      </c>
      <c r="S469" t="s">
        <v>16682</v>
      </c>
      <c r="U469" t="s">
        <v>16683</v>
      </c>
      <c r="V469" t="s">
        <v>122</v>
      </c>
      <c r="W469" t="s">
        <v>123</v>
      </c>
      <c r="X469" t="s">
        <v>3280</v>
      </c>
      <c r="Y469" t="s">
        <v>129</v>
      </c>
      <c r="Z469" t="s">
        <v>1258</v>
      </c>
      <c r="AA469" t="s">
        <v>17964</v>
      </c>
      <c r="AE469" t="s">
        <v>1167</v>
      </c>
      <c r="AF469" t="s">
        <v>786</v>
      </c>
      <c r="AG469">
        <v>5</v>
      </c>
      <c r="AH469">
        <v>290.5</v>
      </c>
      <c r="AI469">
        <v>1</v>
      </c>
      <c r="AJ469">
        <v>2502</v>
      </c>
      <c r="AK469" t="s">
        <v>1169</v>
      </c>
      <c r="AL469">
        <v>2501</v>
      </c>
      <c r="AM469" t="s">
        <v>1325</v>
      </c>
      <c r="AN469">
        <v>62.9</v>
      </c>
      <c r="AO469" s="72">
        <v>61.01</v>
      </c>
      <c r="AP469" s="72" t="s">
        <v>1327</v>
      </c>
      <c r="AQ469" t="s">
        <v>1329</v>
      </c>
      <c r="AV469" t="s">
        <v>16685</v>
      </c>
      <c r="AW469">
        <v>0</v>
      </c>
      <c r="AX469" t="s">
        <v>16684</v>
      </c>
      <c r="AY469">
        <v>-9</v>
      </c>
      <c r="AZ469" t="s">
        <v>2620</v>
      </c>
      <c r="BC469" s="34" t="s">
        <v>17965</v>
      </c>
      <c r="BD469" t="s">
        <v>114</v>
      </c>
      <c r="BF469" t="s">
        <v>115</v>
      </c>
      <c r="BG469" t="s">
        <v>116</v>
      </c>
      <c r="BM469" t="s">
        <v>117</v>
      </c>
      <c r="BN469">
        <v>642253</v>
      </c>
      <c r="BO469">
        <v>3414917179</v>
      </c>
      <c r="BP469">
        <v>3414917179</v>
      </c>
      <c r="BQ469">
        <v>480632</v>
      </c>
      <c r="BR469">
        <v>8063</v>
      </c>
      <c r="BX469" t="s">
        <v>16686</v>
      </c>
      <c r="CA469" t="s">
        <v>16687</v>
      </c>
      <c r="CB469" t="s">
        <v>16688</v>
      </c>
      <c r="CD469">
        <v>1</v>
      </c>
      <c r="CF469" t="s">
        <v>118</v>
      </c>
      <c r="CG469">
        <v>0</v>
      </c>
      <c r="CH469" t="s">
        <v>119</v>
      </c>
      <c r="CI469" t="s">
        <v>119</v>
      </c>
      <c r="CJ469" t="s">
        <v>120</v>
      </c>
      <c r="CL469" s="34" t="s">
        <v>17966</v>
      </c>
      <c r="CM469" t="s">
        <v>121</v>
      </c>
      <c r="CN469" s="34" t="s">
        <v>17966</v>
      </c>
      <c r="CP469" t="s">
        <v>1258</v>
      </c>
      <c r="CR469" s="65">
        <f t="shared" si="49"/>
        <v>20</v>
      </c>
      <c r="CS469" s="65">
        <v>10</v>
      </c>
      <c r="CT469" s="65">
        <v>8</v>
      </c>
      <c r="CU469" s="65" t="s">
        <v>4</v>
      </c>
      <c r="CV469" s="65">
        <f t="shared" si="50"/>
        <v>62</v>
      </c>
      <c r="CW469" s="65">
        <f t="shared" si="51"/>
        <v>620</v>
      </c>
      <c r="CX469" s="65">
        <f t="shared" si="52"/>
        <v>496</v>
      </c>
      <c r="CY469" s="65" t="e">
        <f t="shared" si="53"/>
        <v>#VALUE!</v>
      </c>
      <c r="CZ469" s="73">
        <v>4.3700000000000003E-2</v>
      </c>
      <c r="DA469" s="74">
        <f t="shared" si="54"/>
        <v>27.094000000000001</v>
      </c>
      <c r="DB469" s="74">
        <f t="shared" si="55"/>
        <v>21.6752</v>
      </c>
      <c r="DC469" s="75" t="e">
        <f t="shared" si="56"/>
        <v>#VALUE!</v>
      </c>
    </row>
    <row r="470" spans="1:108">
      <c r="A470" t="s">
        <v>111</v>
      </c>
      <c r="B470" t="s">
        <v>16676</v>
      </c>
      <c r="C470">
        <v>514479</v>
      </c>
      <c r="D470" s="1">
        <v>45585</v>
      </c>
      <c r="E470" t="s">
        <v>20455</v>
      </c>
      <c r="F470" t="s">
        <v>13830</v>
      </c>
      <c r="G470" t="s">
        <v>16029</v>
      </c>
      <c r="H470" s="34" t="s">
        <v>16677</v>
      </c>
      <c r="I470" t="s">
        <v>16678</v>
      </c>
      <c r="J470">
        <v>5521991163897</v>
      </c>
      <c r="K470" t="s">
        <v>5</v>
      </c>
      <c r="L470" t="s">
        <v>1188</v>
      </c>
      <c r="M470">
        <v>5124625009914</v>
      </c>
      <c r="N470" t="s">
        <v>112</v>
      </c>
      <c r="O470" t="s">
        <v>16679</v>
      </c>
      <c r="P470" t="s">
        <v>16680</v>
      </c>
      <c r="Q470">
        <v>37</v>
      </c>
      <c r="R470" t="s">
        <v>16681</v>
      </c>
      <c r="S470" t="s">
        <v>16682</v>
      </c>
      <c r="U470" t="s">
        <v>16683</v>
      </c>
      <c r="V470" t="s">
        <v>122</v>
      </c>
      <c r="W470" t="s">
        <v>123</v>
      </c>
      <c r="X470" t="s">
        <v>3280</v>
      </c>
      <c r="Y470" t="s">
        <v>129</v>
      </c>
      <c r="Z470" t="s">
        <v>1258</v>
      </c>
      <c r="AA470" t="s">
        <v>17964</v>
      </c>
      <c r="AE470" t="s">
        <v>1167</v>
      </c>
      <c r="AF470" t="s">
        <v>786</v>
      </c>
      <c r="AG470">
        <v>5</v>
      </c>
      <c r="AH470">
        <v>290.5</v>
      </c>
      <c r="AI470">
        <v>1</v>
      </c>
      <c r="AJ470">
        <v>2500</v>
      </c>
      <c r="AK470" t="s">
        <v>1169</v>
      </c>
      <c r="AL470">
        <v>2502</v>
      </c>
      <c r="AM470" t="s">
        <v>1170</v>
      </c>
      <c r="AN470">
        <v>56.9</v>
      </c>
      <c r="AO470" s="72">
        <v>55.19</v>
      </c>
      <c r="AP470" s="72" t="s">
        <v>1172</v>
      </c>
      <c r="AQ470" t="s">
        <v>1173</v>
      </c>
      <c r="AV470" t="s">
        <v>16689</v>
      </c>
      <c r="AW470">
        <v>0</v>
      </c>
      <c r="AX470" t="s">
        <v>16684</v>
      </c>
      <c r="AY470">
        <v>-9</v>
      </c>
      <c r="AZ470" t="s">
        <v>2620</v>
      </c>
      <c r="BC470" s="34" t="s">
        <v>17965</v>
      </c>
      <c r="BD470" t="s">
        <v>114</v>
      </c>
      <c r="BF470" t="s">
        <v>115</v>
      </c>
      <c r="BG470" t="s">
        <v>116</v>
      </c>
      <c r="BM470" t="s">
        <v>117</v>
      </c>
      <c r="BN470">
        <v>642253</v>
      </c>
      <c r="BO470">
        <v>3414917179</v>
      </c>
      <c r="BP470">
        <v>3414917179</v>
      </c>
      <c r="BQ470">
        <v>480632</v>
      </c>
      <c r="BR470">
        <v>8063</v>
      </c>
      <c r="BX470" t="s">
        <v>16686</v>
      </c>
      <c r="CA470" t="s">
        <v>16687</v>
      </c>
      <c r="CB470" t="s">
        <v>16688</v>
      </c>
      <c r="CD470">
        <v>1</v>
      </c>
      <c r="CF470" t="s">
        <v>118</v>
      </c>
      <c r="CG470">
        <v>0</v>
      </c>
      <c r="CH470" t="s">
        <v>119</v>
      </c>
      <c r="CI470" t="s">
        <v>119</v>
      </c>
      <c r="CJ470" t="s">
        <v>120</v>
      </c>
      <c r="CL470" s="34" t="s">
        <v>17966</v>
      </c>
      <c r="CM470" t="s">
        <v>121</v>
      </c>
      <c r="CN470" s="34" t="s">
        <v>17966</v>
      </c>
      <c r="CP470" t="s">
        <v>1258</v>
      </c>
      <c r="CR470" s="65">
        <f t="shared" si="49"/>
        <v>20</v>
      </c>
      <c r="CS470" s="65">
        <v>10</v>
      </c>
      <c r="CT470" s="65">
        <v>8</v>
      </c>
      <c r="CU470" s="65" t="s">
        <v>4</v>
      </c>
      <c r="CV470" s="65">
        <f t="shared" si="50"/>
        <v>56</v>
      </c>
      <c r="CW470" s="65">
        <f t="shared" si="51"/>
        <v>560</v>
      </c>
      <c r="CX470" s="65">
        <f t="shared" si="52"/>
        <v>448</v>
      </c>
      <c r="CY470" s="65" t="e">
        <f t="shared" si="53"/>
        <v>#VALUE!</v>
      </c>
      <c r="CZ470" s="73">
        <v>4.3700000000000003E-2</v>
      </c>
      <c r="DA470" s="74">
        <f t="shared" si="54"/>
        <v>24.472000000000001</v>
      </c>
      <c r="DB470" s="74">
        <f t="shared" si="55"/>
        <v>19.5776</v>
      </c>
      <c r="DC470" s="75" t="e">
        <f t="shared" si="56"/>
        <v>#VALUE!</v>
      </c>
    </row>
    <row r="471" spans="1:108" hidden="1">
      <c r="A471" t="s">
        <v>111</v>
      </c>
      <c r="B471" t="s">
        <v>17826</v>
      </c>
      <c r="C471">
        <v>514593</v>
      </c>
      <c r="D471" s="1">
        <v>45587</v>
      </c>
      <c r="E471" t="s">
        <v>20456</v>
      </c>
      <c r="F471" t="s">
        <v>17827</v>
      </c>
      <c r="G471" t="s">
        <v>17828</v>
      </c>
      <c r="H471">
        <v>70188332138</v>
      </c>
      <c r="I471" t="s">
        <v>17829</v>
      </c>
      <c r="J471">
        <v>5583986142942</v>
      </c>
      <c r="K471" t="s">
        <v>7</v>
      </c>
      <c r="L471" t="s">
        <v>17830</v>
      </c>
      <c r="M471">
        <v>5165759710731</v>
      </c>
      <c r="N471" t="s">
        <v>112</v>
      </c>
      <c r="O471" t="s">
        <v>17831</v>
      </c>
      <c r="P471" t="s">
        <v>17832</v>
      </c>
      <c r="Q471">
        <v>81</v>
      </c>
      <c r="R471" t="s">
        <v>17833</v>
      </c>
      <c r="S471" t="s">
        <v>124</v>
      </c>
      <c r="U471" t="s">
        <v>17834</v>
      </c>
      <c r="V471" t="s">
        <v>779</v>
      </c>
      <c r="W471" t="s">
        <v>780</v>
      </c>
      <c r="X471" t="s">
        <v>17835</v>
      </c>
      <c r="Y471" t="s">
        <v>787</v>
      </c>
      <c r="Z471" t="s">
        <v>1258</v>
      </c>
      <c r="AA471" t="s">
        <v>18627</v>
      </c>
      <c r="AB471" t="s">
        <v>844</v>
      </c>
      <c r="AC471" t="s">
        <v>791</v>
      </c>
      <c r="AD471" t="s">
        <v>883</v>
      </c>
      <c r="AF471" t="s">
        <v>113</v>
      </c>
      <c r="AG471">
        <v>1</v>
      </c>
      <c r="AH471">
        <v>111.25</v>
      </c>
      <c r="AI471">
        <v>1</v>
      </c>
      <c r="AJ471">
        <v>142828</v>
      </c>
      <c r="AK471" t="s">
        <v>783</v>
      </c>
      <c r="AL471">
        <v>1608</v>
      </c>
      <c r="AM471" t="s">
        <v>1791</v>
      </c>
      <c r="AN471">
        <v>49.9</v>
      </c>
      <c r="AO471" s="72">
        <v>31.44</v>
      </c>
      <c r="AP471" t="s">
        <v>15256</v>
      </c>
      <c r="AQ471" t="s">
        <v>1792</v>
      </c>
      <c r="AV471" t="s">
        <v>15125</v>
      </c>
      <c r="AW471">
        <v>0</v>
      </c>
      <c r="AX471" t="s">
        <v>17836</v>
      </c>
      <c r="AY471" t="s">
        <v>17837</v>
      </c>
      <c r="AZ471" t="s">
        <v>17838</v>
      </c>
      <c r="BC471" t="s">
        <v>18628</v>
      </c>
      <c r="BD471" t="s">
        <v>114</v>
      </c>
      <c r="BF471" t="s">
        <v>115</v>
      </c>
      <c r="BG471" t="s">
        <v>116</v>
      </c>
      <c r="BM471" t="s">
        <v>117</v>
      </c>
      <c r="BO471">
        <v>3423695867</v>
      </c>
      <c r="BX471" t="s">
        <v>17839</v>
      </c>
      <c r="CA471" t="s">
        <v>17840</v>
      </c>
      <c r="CB471" t="s">
        <v>17841</v>
      </c>
      <c r="CD471">
        <v>1</v>
      </c>
      <c r="CF471" t="s">
        <v>118</v>
      </c>
      <c r="CG471">
        <v>0</v>
      </c>
      <c r="CH471" t="s">
        <v>119</v>
      </c>
      <c r="CI471" t="s">
        <v>119</v>
      </c>
      <c r="CJ471" t="s">
        <v>120</v>
      </c>
      <c r="CL471" s="34" t="s">
        <v>18629</v>
      </c>
      <c r="CM471" t="s">
        <v>121</v>
      </c>
      <c r="CN471" s="34" t="s">
        <v>18629</v>
      </c>
      <c r="CP471" t="s">
        <v>1258</v>
      </c>
      <c r="CR471">
        <f t="shared" si="49"/>
        <v>22</v>
      </c>
      <c r="CS471"/>
      <c r="CT471"/>
      <c r="CU471"/>
      <c r="CV471"/>
      <c r="CW471"/>
      <c r="CX471"/>
      <c r="CY471"/>
      <c r="CZ471"/>
      <c r="DA471"/>
      <c r="DB471"/>
      <c r="DC471"/>
      <c r="DD471"/>
    </row>
    <row r="472" spans="1:108" hidden="1">
      <c r="A472" t="s">
        <v>111</v>
      </c>
      <c r="B472" t="s">
        <v>17826</v>
      </c>
      <c r="C472">
        <v>514593</v>
      </c>
      <c r="D472" s="1">
        <v>45587</v>
      </c>
      <c r="E472" t="s">
        <v>20456</v>
      </c>
      <c r="F472" t="s">
        <v>17827</v>
      </c>
      <c r="G472" t="s">
        <v>17828</v>
      </c>
      <c r="H472">
        <v>70188332138</v>
      </c>
      <c r="I472" t="s">
        <v>17829</v>
      </c>
      <c r="J472">
        <v>5583986142942</v>
      </c>
      <c r="K472" t="s">
        <v>7</v>
      </c>
      <c r="L472" t="s">
        <v>17830</v>
      </c>
      <c r="M472">
        <v>5165759710731</v>
      </c>
      <c r="N472" t="s">
        <v>112</v>
      </c>
      <c r="O472" t="s">
        <v>17831</v>
      </c>
      <c r="P472" t="s">
        <v>17832</v>
      </c>
      <c r="Q472">
        <v>81</v>
      </c>
      <c r="R472" t="s">
        <v>17833</v>
      </c>
      <c r="S472" t="s">
        <v>124</v>
      </c>
      <c r="U472" t="s">
        <v>17834</v>
      </c>
      <c r="V472" t="s">
        <v>779</v>
      </c>
      <c r="W472" t="s">
        <v>780</v>
      </c>
      <c r="X472" t="s">
        <v>17835</v>
      </c>
      <c r="Y472" t="s">
        <v>787</v>
      </c>
      <c r="Z472" t="s">
        <v>1258</v>
      </c>
      <c r="AA472" t="s">
        <v>18627</v>
      </c>
      <c r="AB472" t="s">
        <v>844</v>
      </c>
      <c r="AC472" t="s">
        <v>791</v>
      </c>
      <c r="AD472" t="s">
        <v>883</v>
      </c>
      <c r="AF472" t="s">
        <v>113</v>
      </c>
      <c r="AG472">
        <v>1</v>
      </c>
      <c r="AH472">
        <v>111.25</v>
      </c>
      <c r="AI472">
        <v>2</v>
      </c>
      <c r="AJ472">
        <v>1111</v>
      </c>
      <c r="AK472" t="s">
        <v>788</v>
      </c>
      <c r="AL472">
        <v>1110</v>
      </c>
      <c r="AM472" t="s">
        <v>1256</v>
      </c>
      <c r="AN472">
        <v>21.9</v>
      </c>
      <c r="AO472" s="72">
        <v>6.89</v>
      </c>
      <c r="AP472" t="s">
        <v>15881</v>
      </c>
      <c r="AQ472" t="s">
        <v>1257</v>
      </c>
      <c r="AV472" t="s">
        <v>2280</v>
      </c>
      <c r="AW472">
        <v>0</v>
      </c>
      <c r="AX472" t="s">
        <v>17836</v>
      </c>
      <c r="AY472" t="s">
        <v>17837</v>
      </c>
      <c r="AZ472" t="s">
        <v>17838</v>
      </c>
      <c r="BC472" t="s">
        <v>18628</v>
      </c>
      <c r="BD472" t="s">
        <v>114</v>
      </c>
      <c r="BF472" t="s">
        <v>115</v>
      </c>
      <c r="BG472" t="s">
        <v>116</v>
      </c>
      <c r="BM472" t="s">
        <v>117</v>
      </c>
      <c r="BO472">
        <v>3423695867</v>
      </c>
      <c r="BX472" t="s">
        <v>17839</v>
      </c>
      <c r="CA472" t="s">
        <v>17840</v>
      </c>
      <c r="CB472" t="s">
        <v>17841</v>
      </c>
      <c r="CD472">
        <v>1</v>
      </c>
      <c r="CF472" t="s">
        <v>118</v>
      </c>
      <c r="CG472">
        <v>0</v>
      </c>
      <c r="CH472" t="s">
        <v>119</v>
      </c>
      <c r="CI472" t="s">
        <v>119</v>
      </c>
      <c r="CJ472" t="s">
        <v>120</v>
      </c>
      <c r="CL472" s="34" t="s">
        <v>18629</v>
      </c>
      <c r="CM472" t="s">
        <v>121</v>
      </c>
      <c r="CN472" s="34" t="s">
        <v>18629</v>
      </c>
      <c r="CP472" t="s">
        <v>1258</v>
      </c>
      <c r="CR472">
        <f t="shared" si="49"/>
        <v>22</v>
      </c>
      <c r="CS472"/>
      <c r="CT472"/>
      <c r="CU472"/>
      <c r="CV472"/>
      <c r="CW472"/>
      <c r="CX472"/>
      <c r="CY472"/>
      <c r="CZ472"/>
      <c r="DA472"/>
      <c r="DB472"/>
      <c r="DC472"/>
      <c r="DD472"/>
    </row>
    <row r="473" spans="1:108" hidden="1">
      <c r="A473" t="s">
        <v>111</v>
      </c>
      <c r="B473" t="s">
        <v>17826</v>
      </c>
      <c r="C473">
        <v>514593</v>
      </c>
      <c r="D473" s="1">
        <v>45587</v>
      </c>
      <c r="E473" t="s">
        <v>20456</v>
      </c>
      <c r="F473" t="s">
        <v>17827</v>
      </c>
      <c r="G473" t="s">
        <v>17828</v>
      </c>
      <c r="H473">
        <v>70188332138</v>
      </c>
      <c r="I473" t="s">
        <v>17829</v>
      </c>
      <c r="J473">
        <v>5583986142942</v>
      </c>
      <c r="K473" t="s">
        <v>7</v>
      </c>
      <c r="L473" t="s">
        <v>17830</v>
      </c>
      <c r="M473">
        <v>5165759710731</v>
      </c>
      <c r="N473" t="s">
        <v>112</v>
      </c>
      <c r="O473" t="s">
        <v>17831</v>
      </c>
      <c r="P473" t="s">
        <v>17832</v>
      </c>
      <c r="Q473">
        <v>81</v>
      </c>
      <c r="R473" t="s">
        <v>17833</v>
      </c>
      <c r="S473" t="s">
        <v>124</v>
      </c>
      <c r="U473" t="s">
        <v>17834</v>
      </c>
      <c r="V473" t="s">
        <v>779</v>
      </c>
      <c r="W473" t="s">
        <v>780</v>
      </c>
      <c r="X473" t="s">
        <v>17835</v>
      </c>
      <c r="Y473" t="s">
        <v>787</v>
      </c>
      <c r="Z473" t="s">
        <v>1258</v>
      </c>
      <c r="AA473" t="s">
        <v>18627</v>
      </c>
      <c r="AB473" t="s">
        <v>844</v>
      </c>
      <c r="AC473" t="s">
        <v>791</v>
      </c>
      <c r="AD473" t="s">
        <v>883</v>
      </c>
      <c r="AF473" t="s">
        <v>113</v>
      </c>
      <c r="AG473">
        <v>1</v>
      </c>
      <c r="AH473">
        <v>111.25</v>
      </c>
      <c r="AI473">
        <v>1</v>
      </c>
      <c r="AJ473">
        <v>61010</v>
      </c>
      <c r="AK473" t="s">
        <v>1598</v>
      </c>
      <c r="AL473">
        <v>61010</v>
      </c>
      <c r="AM473" t="s">
        <v>1599</v>
      </c>
      <c r="AN473">
        <v>99.9</v>
      </c>
      <c r="AO473" s="72">
        <v>31.46</v>
      </c>
      <c r="AP473" t="s">
        <v>15141</v>
      </c>
      <c r="AQ473" t="s">
        <v>1602</v>
      </c>
      <c r="AV473" t="s">
        <v>17842</v>
      </c>
      <c r="AW473">
        <v>0</v>
      </c>
      <c r="AX473" t="s">
        <v>17836</v>
      </c>
      <c r="AY473" t="s">
        <v>17837</v>
      </c>
      <c r="AZ473" t="s">
        <v>17838</v>
      </c>
      <c r="BC473" t="s">
        <v>18628</v>
      </c>
      <c r="BD473" t="s">
        <v>114</v>
      </c>
      <c r="BF473" t="s">
        <v>115</v>
      </c>
      <c r="BG473" t="s">
        <v>116</v>
      </c>
      <c r="BM473" t="s">
        <v>117</v>
      </c>
      <c r="BO473">
        <v>3423695867</v>
      </c>
      <c r="BX473" t="s">
        <v>17839</v>
      </c>
      <c r="CA473" t="s">
        <v>17840</v>
      </c>
      <c r="CB473" t="s">
        <v>17841</v>
      </c>
      <c r="CD473">
        <v>1</v>
      </c>
      <c r="CF473" t="s">
        <v>118</v>
      </c>
      <c r="CG473">
        <v>0</v>
      </c>
      <c r="CH473" t="s">
        <v>119</v>
      </c>
      <c r="CI473" t="s">
        <v>119</v>
      </c>
      <c r="CJ473" t="s">
        <v>120</v>
      </c>
      <c r="CL473" s="34" t="s">
        <v>18629</v>
      </c>
      <c r="CM473" t="s">
        <v>121</v>
      </c>
      <c r="CN473" s="34" t="s">
        <v>18629</v>
      </c>
      <c r="CP473" t="s">
        <v>1258</v>
      </c>
      <c r="CR473">
        <f t="shared" si="49"/>
        <v>22</v>
      </c>
      <c r="CS473"/>
      <c r="CT473"/>
      <c r="CU473"/>
      <c r="CV473"/>
      <c r="CW473"/>
      <c r="CX473"/>
      <c r="CY473"/>
      <c r="CZ473"/>
      <c r="DA473"/>
      <c r="DB473"/>
      <c r="DC473"/>
      <c r="DD473"/>
    </row>
    <row r="474" spans="1:108" hidden="1">
      <c r="A474" t="s">
        <v>111</v>
      </c>
      <c r="B474" t="s">
        <v>17826</v>
      </c>
      <c r="C474">
        <v>514593</v>
      </c>
      <c r="D474" s="1">
        <v>45587</v>
      </c>
      <c r="E474" t="s">
        <v>20456</v>
      </c>
      <c r="F474" t="s">
        <v>17827</v>
      </c>
      <c r="G474" t="s">
        <v>17828</v>
      </c>
      <c r="H474">
        <v>70188332138</v>
      </c>
      <c r="I474" t="s">
        <v>17829</v>
      </c>
      <c r="J474">
        <v>5583986142942</v>
      </c>
      <c r="K474" t="s">
        <v>7</v>
      </c>
      <c r="L474" t="s">
        <v>17830</v>
      </c>
      <c r="M474">
        <v>5165759710731</v>
      </c>
      <c r="N474" t="s">
        <v>112</v>
      </c>
      <c r="O474" t="s">
        <v>17831</v>
      </c>
      <c r="P474" t="s">
        <v>17832</v>
      </c>
      <c r="Q474">
        <v>81</v>
      </c>
      <c r="R474" t="s">
        <v>17833</v>
      </c>
      <c r="S474" t="s">
        <v>124</v>
      </c>
      <c r="U474" t="s">
        <v>17834</v>
      </c>
      <c r="V474" t="s">
        <v>779</v>
      </c>
      <c r="W474" t="s">
        <v>780</v>
      </c>
      <c r="X474" t="s">
        <v>17835</v>
      </c>
      <c r="Y474" t="s">
        <v>787</v>
      </c>
      <c r="Z474" t="s">
        <v>1258</v>
      </c>
      <c r="AA474" t="s">
        <v>18627</v>
      </c>
      <c r="AB474" t="s">
        <v>844</v>
      </c>
      <c r="AC474" t="s">
        <v>791</v>
      </c>
      <c r="AD474" t="s">
        <v>883</v>
      </c>
      <c r="AF474" t="s">
        <v>113</v>
      </c>
      <c r="AG474">
        <v>1</v>
      </c>
      <c r="AH474">
        <v>111.25</v>
      </c>
      <c r="AI474">
        <v>1</v>
      </c>
      <c r="AJ474">
        <v>2201</v>
      </c>
      <c r="AK474" t="s">
        <v>1471</v>
      </c>
      <c r="AL474">
        <v>2201</v>
      </c>
      <c r="AM474" t="s">
        <v>1472</v>
      </c>
      <c r="AN474">
        <v>49.9</v>
      </c>
      <c r="AO474" s="72">
        <v>15.71</v>
      </c>
      <c r="AP474" t="s">
        <v>15525</v>
      </c>
      <c r="AQ474" t="s">
        <v>1473</v>
      </c>
      <c r="AV474" t="s">
        <v>4400</v>
      </c>
      <c r="AW474">
        <v>0</v>
      </c>
      <c r="AX474" t="s">
        <v>17836</v>
      </c>
      <c r="AY474" t="s">
        <v>17837</v>
      </c>
      <c r="AZ474" t="s">
        <v>17838</v>
      </c>
      <c r="BC474" t="s">
        <v>18628</v>
      </c>
      <c r="BD474" t="s">
        <v>114</v>
      </c>
      <c r="BF474" t="s">
        <v>115</v>
      </c>
      <c r="BG474" t="s">
        <v>116</v>
      </c>
      <c r="BM474" t="s">
        <v>117</v>
      </c>
      <c r="BO474">
        <v>3423695867</v>
      </c>
      <c r="BX474" t="s">
        <v>17839</v>
      </c>
      <c r="CA474" t="s">
        <v>17840</v>
      </c>
      <c r="CB474" t="s">
        <v>17841</v>
      </c>
      <c r="CD474">
        <v>1</v>
      </c>
      <c r="CF474" t="s">
        <v>118</v>
      </c>
      <c r="CG474">
        <v>0</v>
      </c>
      <c r="CH474" t="s">
        <v>119</v>
      </c>
      <c r="CI474" t="s">
        <v>119</v>
      </c>
      <c r="CJ474" t="s">
        <v>120</v>
      </c>
      <c r="CL474" s="34" t="s">
        <v>18629</v>
      </c>
      <c r="CM474" t="s">
        <v>121</v>
      </c>
      <c r="CN474" s="34" t="s">
        <v>18629</v>
      </c>
      <c r="CP474" t="s">
        <v>1258</v>
      </c>
      <c r="CR474">
        <f t="shared" si="49"/>
        <v>22</v>
      </c>
      <c r="CS474"/>
      <c r="CT474"/>
      <c r="CU474"/>
      <c r="CV474"/>
      <c r="CW474"/>
      <c r="CX474"/>
      <c r="CY474"/>
      <c r="CZ474"/>
      <c r="DA474"/>
      <c r="DB474"/>
      <c r="DC474"/>
      <c r="DD474"/>
    </row>
    <row r="475" spans="1:108" hidden="1">
      <c r="A475" t="s">
        <v>111</v>
      </c>
      <c r="B475" t="s">
        <v>17826</v>
      </c>
      <c r="C475">
        <v>514593</v>
      </c>
      <c r="D475" s="1">
        <v>45587</v>
      </c>
      <c r="E475" t="s">
        <v>20456</v>
      </c>
      <c r="F475" t="s">
        <v>17827</v>
      </c>
      <c r="G475" t="s">
        <v>17828</v>
      </c>
      <c r="H475">
        <v>70188332138</v>
      </c>
      <c r="I475" t="s">
        <v>17829</v>
      </c>
      <c r="J475">
        <v>5583986142942</v>
      </c>
      <c r="K475" t="s">
        <v>7</v>
      </c>
      <c r="L475" t="s">
        <v>17830</v>
      </c>
      <c r="M475">
        <v>5165759710731</v>
      </c>
      <c r="N475" t="s">
        <v>112</v>
      </c>
      <c r="O475" t="s">
        <v>17831</v>
      </c>
      <c r="P475" t="s">
        <v>17832</v>
      </c>
      <c r="Q475">
        <v>81</v>
      </c>
      <c r="R475" t="s">
        <v>17833</v>
      </c>
      <c r="S475" t="s">
        <v>124</v>
      </c>
      <c r="U475" t="s">
        <v>17834</v>
      </c>
      <c r="V475" t="s">
        <v>779</v>
      </c>
      <c r="W475" t="s">
        <v>780</v>
      </c>
      <c r="X475" t="s">
        <v>17835</v>
      </c>
      <c r="Y475" t="s">
        <v>787</v>
      </c>
      <c r="Z475" t="s">
        <v>1258</v>
      </c>
      <c r="AA475" t="s">
        <v>18627</v>
      </c>
      <c r="AB475" t="s">
        <v>844</v>
      </c>
      <c r="AC475" t="s">
        <v>791</v>
      </c>
      <c r="AD475" t="s">
        <v>883</v>
      </c>
      <c r="AF475" t="s">
        <v>113</v>
      </c>
      <c r="AG475">
        <v>1</v>
      </c>
      <c r="AH475">
        <v>111.25</v>
      </c>
      <c r="AI475">
        <v>1</v>
      </c>
      <c r="AJ475">
        <v>2103</v>
      </c>
      <c r="AK475" t="s">
        <v>2344</v>
      </c>
      <c r="AL475">
        <v>2103</v>
      </c>
      <c r="AM475" t="s">
        <v>2345</v>
      </c>
      <c r="AN475">
        <v>59.9</v>
      </c>
      <c r="AO475" s="72">
        <v>18.86</v>
      </c>
      <c r="AP475" t="s">
        <v>15190</v>
      </c>
      <c r="AQ475" t="s">
        <v>2346</v>
      </c>
      <c r="AV475" t="s">
        <v>4400</v>
      </c>
      <c r="AW475">
        <v>0</v>
      </c>
      <c r="AX475" t="s">
        <v>17836</v>
      </c>
      <c r="AY475" t="s">
        <v>17837</v>
      </c>
      <c r="AZ475" t="s">
        <v>17838</v>
      </c>
      <c r="BC475" t="s">
        <v>18628</v>
      </c>
      <c r="BD475" t="s">
        <v>114</v>
      </c>
      <c r="BF475" t="s">
        <v>115</v>
      </c>
      <c r="BG475" t="s">
        <v>116</v>
      </c>
      <c r="BM475" t="s">
        <v>117</v>
      </c>
      <c r="BO475">
        <v>3423695867</v>
      </c>
      <c r="BX475" t="s">
        <v>17839</v>
      </c>
      <c r="CA475" t="s">
        <v>17840</v>
      </c>
      <c r="CB475" t="s">
        <v>17841</v>
      </c>
      <c r="CD475">
        <v>1</v>
      </c>
      <c r="CF475" t="s">
        <v>118</v>
      </c>
      <c r="CG475">
        <v>0</v>
      </c>
      <c r="CH475" t="s">
        <v>119</v>
      </c>
      <c r="CI475" t="s">
        <v>119</v>
      </c>
      <c r="CJ475" t="s">
        <v>120</v>
      </c>
      <c r="CL475" s="34" t="s">
        <v>18629</v>
      </c>
      <c r="CM475" t="s">
        <v>121</v>
      </c>
      <c r="CN475" s="34" t="s">
        <v>18629</v>
      </c>
      <c r="CP475" t="s">
        <v>1258</v>
      </c>
      <c r="CR475">
        <f t="shared" si="49"/>
        <v>22</v>
      </c>
      <c r="CS475"/>
      <c r="CT475"/>
      <c r="CU475"/>
      <c r="CV475"/>
      <c r="CW475"/>
      <c r="CX475"/>
      <c r="CY475"/>
      <c r="CZ475"/>
      <c r="DA475"/>
      <c r="DB475"/>
      <c r="DC475"/>
      <c r="DD475"/>
    </row>
    <row r="476" spans="1:108" hidden="1">
      <c r="A476" t="s">
        <v>111</v>
      </c>
      <c r="B476" t="s">
        <v>16696</v>
      </c>
      <c r="C476">
        <v>514477</v>
      </c>
      <c r="D476" s="1">
        <v>45584</v>
      </c>
      <c r="E476" t="s">
        <v>20457</v>
      </c>
      <c r="F476" t="s">
        <v>7622</v>
      </c>
      <c r="G476" t="s">
        <v>16697</v>
      </c>
      <c r="H476">
        <v>57392250191</v>
      </c>
      <c r="I476" t="s">
        <v>16698</v>
      </c>
      <c r="J476">
        <v>5562984202434</v>
      </c>
      <c r="K476" t="s">
        <v>7</v>
      </c>
      <c r="L476" t="s">
        <v>16699</v>
      </c>
      <c r="M476">
        <v>5188169631330</v>
      </c>
      <c r="N476" t="s">
        <v>112</v>
      </c>
      <c r="O476" t="s">
        <v>16700</v>
      </c>
      <c r="P476" t="s">
        <v>16701</v>
      </c>
      <c r="Q476" t="s">
        <v>16702</v>
      </c>
      <c r="R476" t="s">
        <v>16703</v>
      </c>
      <c r="S476" t="s">
        <v>1593</v>
      </c>
      <c r="U476" t="s">
        <v>16704</v>
      </c>
      <c r="V476" t="s">
        <v>779</v>
      </c>
      <c r="W476" t="s">
        <v>780</v>
      </c>
      <c r="X476" t="s">
        <v>16183</v>
      </c>
      <c r="Y476" t="s">
        <v>1312</v>
      </c>
      <c r="Z476" t="s">
        <v>1258</v>
      </c>
      <c r="AA476" t="s">
        <v>18955</v>
      </c>
      <c r="AB476" t="s">
        <v>844</v>
      </c>
      <c r="AC476" t="s">
        <v>774</v>
      </c>
      <c r="AF476" t="s">
        <v>113</v>
      </c>
      <c r="AG476">
        <v>1</v>
      </c>
      <c r="AH476">
        <v>105.22</v>
      </c>
      <c r="AI476">
        <v>13</v>
      </c>
      <c r="AJ476">
        <v>1110</v>
      </c>
      <c r="AK476" t="s">
        <v>788</v>
      </c>
      <c r="AL476">
        <v>1112</v>
      </c>
      <c r="AM476" t="s">
        <v>1252</v>
      </c>
      <c r="AN476">
        <v>21.9</v>
      </c>
      <c r="AO476" s="72">
        <v>6.89</v>
      </c>
      <c r="AP476" t="s">
        <v>16705</v>
      </c>
      <c r="AQ476" t="s">
        <v>1254</v>
      </c>
      <c r="AV476" t="s">
        <v>1646</v>
      </c>
      <c r="AW476" t="s">
        <v>1646</v>
      </c>
      <c r="AX476" t="s">
        <v>1204</v>
      </c>
      <c r="AY476" t="s">
        <v>16706</v>
      </c>
      <c r="AZ476" t="s">
        <v>15204</v>
      </c>
      <c r="BC476" t="s">
        <v>18956</v>
      </c>
      <c r="BD476" t="s">
        <v>114</v>
      </c>
      <c r="BF476" t="s">
        <v>115</v>
      </c>
      <c r="BG476" t="s">
        <v>116</v>
      </c>
      <c r="BM476" t="s">
        <v>117</v>
      </c>
      <c r="BO476">
        <v>3414756812</v>
      </c>
      <c r="BX476" t="s">
        <v>16707</v>
      </c>
      <c r="CA476" t="s">
        <v>16708</v>
      </c>
      <c r="CB476" t="s">
        <v>16709</v>
      </c>
      <c r="CD476">
        <v>1</v>
      </c>
      <c r="CF476" t="s">
        <v>118</v>
      </c>
      <c r="CG476">
        <v>0</v>
      </c>
      <c r="CH476" t="s">
        <v>119</v>
      </c>
      <c r="CI476" t="s">
        <v>119</v>
      </c>
      <c r="CJ476" t="s">
        <v>120</v>
      </c>
      <c r="CL476" s="34" t="s">
        <v>18957</v>
      </c>
      <c r="CM476" t="s">
        <v>121</v>
      </c>
      <c r="CN476" s="34" t="s">
        <v>18957</v>
      </c>
      <c r="CP476" t="s">
        <v>1258</v>
      </c>
      <c r="CR476">
        <f t="shared" si="49"/>
        <v>19</v>
      </c>
      <c r="CS476"/>
      <c r="CT476"/>
      <c r="CU476"/>
      <c r="CV476"/>
      <c r="CW476"/>
      <c r="CX476"/>
      <c r="CY476"/>
      <c r="CZ476"/>
      <c r="DA476"/>
      <c r="DB476"/>
      <c r="DC476"/>
      <c r="DD476"/>
    </row>
    <row r="477" spans="1:108">
      <c r="A477" t="s">
        <v>111</v>
      </c>
      <c r="B477" t="s">
        <v>17113</v>
      </c>
      <c r="C477">
        <v>514591</v>
      </c>
      <c r="D477" s="1">
        <v>45587</v>
      </c>
      <c r="E477" t="s">
        <v>20458</v>
      </c>
      <c r="F477" t="s">
        <v>17114</v>
      </c>
      <c r="G477" t="s">
        <v>17115</v>
      </c>
      <c r="H477">
        <v>90941810704</v>
      </c>
      <c r="I477" t="s">
        <v>17116</v>
      </c>
      <c r="J477">
        <v>5524998111281</v>
      </c>
      <c r="K477" t="s">
        <v>5</v>
      </c>
      <c r="L477" t="s">
        <v>17117</v>
      </c>
      <c r="M477">
        <v>5188780082637</v>
      </c>
      <c r="N477" t="s">
        <v>112</v>
      </c>
      <c r="O477" t="s">
        <v>17118</v>
      </c>
      <c r="P477" t="s">
        <v>17119</v>
      </c>
      <c r="Q477">
        <v>400</v>
      </c>
      <c r="R477" t="s">
        <v>17120</v>
      </c>
      <c r="S477" t="s">
        <v>17121</v>
      </c>
      <c r="U477" t="s">
        <v>17122</v>
      </c>
      <c r="V477" t="s">
        <v>122</v>
      </c>
      <c r="W477" t="s">
        <v>123</v>
      </c>
      <c r="X477" t="s">
        <v>15383</v>
      </c>
      <c r="Y477" t="s">
        <v>1312</v>
      </c>
      <c r="Z477" t="s">
        <v>1258</v>
      </c>
      <c r="AA477" t="s">
        <v>18076</v>
      </c>
      <c r="AE477" t="s">
        <v>19</v>
      </c>
      <c r="AF477" t="s">
        <v>125</v>
      </c>
      <c r="AG477">
        <v>3</v>
      </c>
      <c r="AH477">
        <v>148.72999999999999</v>
      </c>
      <c r="AI477">
        <v>2</v>
      </c>
      <c r="AJ477">
        <v>1110</v>
      </c>
      <c r="AK477" t="s">
        <v>788</v>
      </c>
      <c r="AL477">
        <v>1112</v>
      </c>
      <c r="AM477" t="s">
        <v>1252</v>
      </c>
      <c r="AN477">
        <v>21.9</v>
      </c>
      <c r="AO477" s="72">
        <v>7.43</v>
      </c>
      <c r="AP477" s="72" t="s">
        <v>15341</v>
      </c>
      <c r="AQ477" t="s">
        <v>1254</v>
      </c>
      <c r="AV477" t="s">
        <v>17124</v>
      </c>
      <c r="AW477">
        <v>0</v>
      </c>
      <c r="AX477" t="s">
        <v>17123</v>
      </c>
      <c r="AY477" t="s">
        <v>17125</v>
      </c>
      <c r="AZ477" t="s">
        <v>15369</v>
      </c>
      <c r="BC477" s="34" t="s">
        <v>18077</v>
      </c>
      <c r="BD477" t="s">
        <v>114</v>
      </c>
      <c r="BF477" t="s">
        <v>115</v>
      </c>
      <c r="BG477" t="s">
        <v>116</v>
      </c>
      <c r="BM477" t="s">
        <v>117</v>
      </c>
      <c r="BN477" t="s">
        <v>17126</v>
      </c>
      <c r="BO477">
        <v>3423259685</v>
      </c>
      <c r="BP477">
        <v>3423259685</v>
      </c>
      <c r="BQ477">
        <v>521433</v>
      </c>
      <c r="BR477">
        <v>6778</v>
      </c>
      <c r="BX477" t="s">
        <v>17127</v>
      </c>
      <c r="CA477" s="35" t="s">
        <v>17128</v>
      </c>
      <c r="CB477" t="s">
        <v>17129</v>
      </c>
      <c r="CD477">
        <v>1</v>
      </c>
      <c r="CF477" t="s">
        <v>118</v>
      </c>
      <c r="CG477">
        <v>0</v>
      </c>
      <c r="CH477" t="s">
        <v>119</v>
      </c>
      <c r="CI477" t="s">
        <v>119</v>
      </c>
      <c r="CJ477" t="s">
        <v>120</v>
      </c>
      <c r="CL477" s="34" t="s">
        <v>18078</v>
      </c>
      <c r="CM477" t="s">
        <v>121</v>
      </c>
      <c r="CN477" s="34" t="s">
        <v>18078</v>
      </c>
      <c r="CP477" t="s">
        <v>1258</v>
      </c>
      <c r="CR477" s="65">
        <f t="shared" si="49"/>
        <v>22</v>
      </c>
      <c r="CS477" s="65" t="s">
        <v>4</v>
      </c>
      <c r="CT477" s="65" t="s">
        <v>4</v>
      </c>
      <c r="CU477" s="65">
        <v>3</v>
      </c>
      <c r="CV477" s="65">
        <f t="shared" ref="CV477:CV480" si="57">ROUNDUP(AO477,0)</f>
        <v>8</v>
      </c>
      <c r="CW477" s="65" t="e">
        <f t="shared" ref="CW477:CW480" si="58">CV477*CS477</f>
        <v>#VALUE!</v>
      </c>
      <c r="CX477" s="65" t="e">
        <f t="shared" ref="CX477:CX480" si="59">CV477*CT477</f>
        <v>#VALUE!</v>
      </c>
      <c r="CY477" s="65">
        <f t="shared" ref="CY477:CY480" si="60">CV477*CU477</f>
        <v>24</v>
      </c>
      <c r="CZ477" s="73">
        <v>4.3700000000000003E-2</v>
      </c>
      <c r="DA477" s="74" t="e">
        <f t="shared" ref="DA477:DA480" si="61">CZ477*CW477</f>
        <v>#VALUE!</v>
      </c>
      <c r="DB477" s="74" t="e">
        <f t="shared" ref="DB477:DB480" si="62">CZ477*CX477</f>
        <v>#VALUE!</v>
      </c>
      <c r="DC477" s="75">
        <f t="shared" ref="DC477:DC480" si="63">CZ477*CY477</f>
        <v>1.0488</v>
      </c>
    </row>
    <row r="478" spans="1:108">
      <c r="A478" t="s">
        <v>111</v>
      </c>
      <c r="B478" t="s">
        <v>17113</v>
      </c>
      <c r="C478">
        <v>514591</v>
      </c>
      <c r="D478" s="1">
        <v>45587</v>
      </c>
      <c r="E478" t="s">
        <v>20458</v>
      </c>
      <c r="F478" t="s">
        <v>17114</v>
      </c>
      <c r="G478" t="s">
        <v>17115</v>
      </c>
      <c r="H478">
        <v>90941810704</v>
      </c>
      <c r="I478" t="s">
        <v>17116</v>
      </c>
      <c r="J478">
        <v>5524998111281</v>
      </c>
      <c r="K478" t="s">
        <v>5</v>
      </c>
      <c r="L478" t="s">
        <v>17117</v>
      </c>
      <c r="M478">
        <v>5188780082637</v>
      </c>
      <c r="N478" t="s">
        <v>112</v>
      </c>
      <c r="O478" t="s">
        <v>17118</v>
      </c>
      <c r="P478" t="s">
        <v>17119</v>
      </c>
      <c r="Q478">
        <v>400</v>
      </c>
      <c r="R478" t="s">
        <v>17120</v>
      </c>
      <c r="S478" t="s">
        <v>17121</v>
      </c>
      <c r="U478" t="s">
        <v>17122</v>
      </c>
      <c r="V478" t="s">
        <v>122</v>
      </c>
      <c r="W478" t="s">
        <v>123</v>
      </c>
      <c r="X478" t="s">
        <v>15383</v>
      </c>
      <c r="Y478" t="s">
        <v>1312</v>
      </c>
      <c r="Z478" t="s">
        <v>1258</v>
      </c>
      <c r="AA478" t="s">
        <v>18076</v>
      </c>
      <c r="AE478" t="s">
        <v>19</v>
      </c>
      <c r="AF478" t="s">
        <v>125</v>
      </c>
      <c r="AG478">
        <v>3</v>
      </c>
      <c r="AH478">
        <v>148.72999999999999</v>
      </c>
      <c r="AI478">
        <v>2</v>
      </c>
      <c r="AJ478">
        <v>1111</v>
      </c>
      <c r="AK478" t="s">
        <v>788</v>
      </c>
      <c r="AL478">
        <v>1110</v>
      </c>
      <c r="AM478" t="s">
        <v>1256</v>
      </c>
      <c r="AN478">
        <v>21.9</v>
      </c>
      <c r="AO478" s="72">
        <v>7.43</v>
      </c>
      <c r="AP478" s="72" t="s">
        <v>15341</v>
      </c>
      <c r="AQ478" t="s">
        <v>1257</v>
      </c>
      <c r="AV478" t="s">
        <v>17124</v>
      </c>
      <c r="AW478">
        <v>0</v>
      </c>
      <c r="AX478" t="s">
        <v>17123</v>
      </c>
      <c r="AY478" t="s">
        <v>17125</v>
      </c>
      <c r="AZ478" t="s">
        <v>15369</v>
      </c>
      <c r="BC478" s="34" t="s">
        <v>18077</v>
      </c>
      <c r="BD478" t="s">
        <v>114</v>
      </c>
      <c r="BF478" t="s">
        <v>115</v>
      </c>
      <c r="BG478" t="s">
        <v>116</v>
      </c>
      <c r="BM478" t="s">
        <v>117</v>
      </c>
      <c r="BN478" t="s">
        <v>17126</v>
      </c>
      <c r="BO478">
        <v>3423259685</v>
      </c>
      <c r="BP478">
        <v>3423259685</v>
      </c>
      <c r="BQ478">
        <v>521433</v>
      </c>
      <c r="BR478">
        <v>6778</v>
      </c>
      <c r="BX478" t="s">
        <v>17127</v>
      </c>
      <c r="CA478" s="35" t="s">
        <v>17128</v>
      </c>
      <c r="CB478" t="s">
        <v>17129</v>
      </c>
      <c r="CD478">
        <v>1</v>
      </c>
      <c r="CF478" t="s">
        <v>118</v>
      </c>
      <c r="CG478">
        <v>0</v>
      </c>
      <c r="CH478" t="s">
        <v>119</v>
      </c>
      <c r="CI478" t="s">
        <v>119</v>
      </c>
      <c r="CJ478" t="s">
        <v>120</v>
      </c>
      <c r="CL478" s="34" t="s">
        <v>18078</v>
      </c>
      <c r="CM478" t="s">
        <v>121</v>
      </c>
      <c r="CN478" s="34" t="s">
        <v>18078</v>
      </c>
      <c r="CP478" t="s">
        <v>1258</v>
      </c>
      <c r="CR478" s="65">
        <f t="shared" si="49"/>
        <v>22</v>
      </c>
      <c r="CS478" s="65" t="s">
        <v>4</v>
      </c>
      <c r="CT478" s="65" t="s">
        <v>4</v>
      </c>
      <c r="CU478" s="65">
        <v>3</v>
      </c>
      <c r="CV478" s="65">
        <f t="shared" si="57"/>
        <v>8</v>
      </c>
      <c r="CW478" s="65" t="e">
        <f t="shared" si="58"/>
        <v>#VALUE!</v>
      </c>
      <c r="CX478" s="65" t="e">
        <f t="shared" si="59"/>
        <v>#VALUE!</v>
      </c>
      <c r="CY478" s="65">
        <f t="shared" si="60"/>
        <v>24</v>
      </c>
      <c r="CZ478" s="73">
        <v>4.3700000000000003E-2</v>
      </c>
      <c r="DA478" s="74" t="e">
        <f t="shared" si="61"/>
        <v>#VALUE!</v>
      </c>
      <c r="DB478" s="74" t="e">
        <f t="shared" si="62"/>
        <v>#VALUE!</v>
      </c>
      <c r="DC478" s="75">
        <f t="shared" si="63"/>
        <v>1.0488</v>
      </c>
    </row>
    <row r="479" spans="1:108">
      <c r="A479" t="s">
        <v>111</v>
      </c>
      <c r="B479" t="s">
        <v>17113</v>
      </c>
      <c r="C479">
        <v>514591</v>
      </c>
      <c r="D479" s="1">
        <v>45587</v>
      </c>
      <c r="E479" t="s">
        <v>20458</v>
      </c>
      <c r="F479" t="s">
        <v>17114</v>
      </c>
      <c r="G479" t="s">
        <v>17115</v>
      </c>
      <c r="H479">
        <v>90941810704</v>
      </c>
      <c r="I479" t="s">
        <v>17116</v>
      </c>
      <c r="J479">
        <v>5524998111281</v>
      </c>
      <c r="K479" t="s">
        <v>5</v>
      </c>
      <c r="L479" t="s">
        <v>17117</v>
      </c>
      <c r="M479">
        <v>5188780082637</v>
      </c>
      <c r="N479" t="s">
        <v>112</v>
      </c>
      <c r="O479" t="s">
        <v>17118</v>
      </c>
      <c r="P479" t="s">
        <v>17119</v>
      </c>
      <c r="Q479">
        <v>400</v>
      </c>
      <c r="R479" t="s">
        <v>17120</v>
      </c>
      <c r="S479" t="s">
        <v>17121</v>
      </c>
      <c r="U479" t="s">
        <v>17122</v>
      </c>
      <c r="V479" t="s">
        <v>122</v>
      </c>
      <c r="W479" t="s">
        <v>123</v>
      </c>
      <c r="X479" t="s">
        <v>15383</v>
      </c>
      <c r="Y479" t="s">
        <v>1312</v>
      </c>
      <c r="Z479" t="s">
        <v>1258</v>
      </c>
      <c r="AA479" t="s">
        <v>18076</v>
      </c>
      <c r="AE479" t="s">
        <v>19</v>
      </c>
      <c r="AF479" t="s">
        <v>125</v>
      </c>
      <c r="AG479">
        <v>3</v>
      </c>
      <c r="AH479">
        <v>148.72999999999999</v>
      </c>
      <c r="AI479">
        <v>1</v>
      </c>
      <c r="AJ479">
        <v>142793</v>
      </c>
      <c r="AK479" t="s">
        <v>1480</v>
      </c>
      <c r="AL479">
        <v>2601</v>
      </c>
      <c r="AM479" t="s">
        <v>1823</v>
      </c>
      <c r="AN479">
        <v>62.9</v>
      </c>
      <c r="AO479" s="72">
        <v>61.01</v>
      </c>
      <c r="AP479" s="72" t="s">
        <v>1327</v>
      </c>
      <c r="AQ479" t="s">
        <v>1824</v>
      </c>
      <c r="AV479" t="s">
        <v>17130</v>
      </c>
      <c r="AW479">
        <v>0</v>
      </c>
      <c r="AX479" t="s">
        <v>17123</v>
      </c>
      <c r="AY479" t="s">
        <v>17125</v>
      </c>
      <c r="AZ479" t="s">
        <v>15369</v>
      </c>
      <c r="BC479" s="34" t="s">
        <v>18077</v>
      </c>
      <c r="BD479" t="s">
        <v>114</v>
      </c>
      <c r="BF479" t="s">
        <v>115</v>
      </c>
      <c r="BG479" t="s">
        <v>116</v>
      </c>
      <c r="BM479" t="s">
        <v>117</v>
      </c>
      <c r="BN479" t="s">
        <v>17126</v>
      </c>
      <c r="BO479">
        <v>3423259685</v>
      </c>
      <c r="BP479">
        <v>3423259685</v>
      </c>
      <c r="BQ479">
        <v>521433</v>
      </c>
      <c r="BR479">
        <v>6778</v>
      </c>
      <c r="BX479" t="s">
        <v>17127</v>
      </c>
      <c r="CA479" s="35" t="s">
        <v>17128</v>
      </c>
      <c r="CB479" t="s">
        <v>17129</v>
      </c>
      <c r="CD479">
        <v>1</v>
      </c>
      <c r="CF479" t="s">
        <v>118</v>
      </c>
      <c r="CG479">
        <v>0</v>
      </c>
      <c r="CH479" t="s">
        <v>119</v>
      </c>
      <c r="CI479" t="s">
        <v>119</v>
      </c>
      <c r="CJ479" t="s">
        <v>120</v>
      </c>
      <c r="CL479" s="34" t="s">
        <v>18078</v>
      </c>
      <c r="CM479" t="s">
        <v>121</v>
      </c>
      <c r="CN479" s="34" t="s">
        <v>18078</v>
      </c>
      <c r="CP479" t="s">
        <v>1258</v>
      </c>
      <c r="CR479" s="65">
        <f t="shared" si="49"/>
        <v>22</v>
      </c>
      <c r="CS479" s="65" t="s">
        <v>4</v>
      </c>
      <c r="CT479" s="65" t="s">
        <v>4</v>
      </c>
      <c r="CU479" s="65">
        <v>3</v>
      </c>
      <c r="CV479" s="65">
        <f t="shared" si="57"/>
        <v>62</v>
      </c>
      <c r="CW479" s="65" t="e">
        <f t="shared" si="58"/>
        <v>#VALUE!</v>
      </c>
      <c r="CX479" s="65" t="e">
        <f t="shared" si="59"/>
        <v>#VALUE!</v>
      </c>
      <c r="CY479" s="65">
        <f t="shared" si="60"/>
        <v>186</v>
      </c>
      <c r="CZ479" s="73">
        <v>4.3700000000000003E-2</v>
      </c>
      <c r="DA479" s="74" t="e">
        <f t="shared" si="61"/>
        <v>#VALUE!</v>
      </c>
      <c r="DB479" s="74" t="e">
        <f t="shared" si="62"/>
        <v>#VALUE!</v>
      </c>
      <c r="DC479" s="75">
        <f t="shared" si="63"/>
        <v>8.1281999999999996</v>
      </c>
    </row>
    <row r="480" spans="1:108">
      <c r="A480" t="s">
        <v>111</v>
      </c>
      <c r="B480" t="s">
        <v>17113</v>
      </c>
      <c r="C480">
        <v>514591</v>
      </c>
      <c r="D480" s="1">
        <v>45587</v>
      </c>
      <c r="E480" t="s">
        <v>20458</v>
      </c>
      <c r="F480" t="s">
        <v>17114</v>
      </c>
      <c r="G480" t="s">
        <v>17115</v>
      </c>
      <c r="H480">
        <v>90941810704</v>
      </c>
      <c r="I480" t="s">
        <v>17116</v>
      </c>
      <c r="J480">
        <v>5524998111281</v>
      </c>
      <c r="K480" t="s">
        <v>5</v>
      </c>
      <c r="L480" t="s">
        <v>17117</v>
      </c>
      <c r="M480">
        <v>5188780082637</v>
      </c>
      <c r="N480" t="s">
        <v>112</v>
      </c>
      <c r="O480" t="s">
        <v>17118</v>
      </c>
      <c r="P480" t="s">
        <v>17119</v>
      </c>
      <c r="Q480">
        <v>400</v>
      </c>
      <c r="R480" t="s">
        <v>17120</v>
      </c>
      <c r="S480" t="s">
        <v>17121</v>
      </c>
      <c r="U480" t="s">
        <v>17122</v>
      </c>
      <c r="V480" t="s">
        <v>122</v>
      </c>
      <c r="W480" t="s">
        <v>123</v>
      </c>
      <c r="X480" t="s">
        <v>15383</v>
      </c>
      <c r="Y480" t="s">
        <v>1312</v>
      </c>
      <c r="Z480" t="s">
        <v>1258</v>
      </c>
      <c r="AA480" t="s">
        <v>18076</v>
      </c>
      <c r="AE480" t="s">
        <v>19</v>
      </c>
      <c r="AF480" t="s">
        <v>125</v>
      </c>
      <c r="AG480">
        <v>3</v>
      </c>
      <c r="AH480">
        <v>148.72999999999999</v>
      </c>
      <c r="AI480">
        <v>2</v>
      </c>
      <c r="AJ480">
        <v>1603</v>
      </c>
      <c r="AK480" t="s">
        <v>775</v>
      </c>
      <c r="AL480">
        <v>1603</v>
      </c>
      <c r="AM480" t="s">
        <v>825</v>
      </c>
      <c r="AN480">
        <v>29.9</v>
      </c>
      <c r="AO480" s="72">
        <v>29</v>
      </c>
      <c r="AP480" s="72">
        <v>58</v>
      </c>
      <c r="AQ480" t="s">
        <v>823</v>
      </c>
      <c r="AV480" t="s">
        <v>17131</v>
      </c>
      <c r="AW480">
        <v>0</v>
      </c>
      <c r="AX480" t="s">
        <v>17123</v>
      </c>
      <c r="AY480" t="s">
        <v>17125</v>
      </c>
      <c r="AZ480" t="s">
        <v>15369</v>
      </c>
      <c r="BC480" s="34" t="s">
        <v>18077</v>
      </c>
      <c r="BD480" t="s">
        <v>114</v>
      </c>
      <c r="BF480" t="s">
        <v>115</v>
      </c>
      <c r="BG480" t="s">
        <v>116</v>
      </c>
      <c r="BM480" t="s">
        <v>117</v>
      </c>
      <c r="BN480" t="s">
        <v>17126</v>
      </c>
      <c r="BO480">
        <v>3423259685</v>
      </c>
      <c r="BP480">
        <v>3423259685</v>
      </c>
      <c r="BQ480">
        <v>521433</v>
      </c>
      <c r="BR480">
        <v>6778</v>
      </c>
      <c r="BX480" t="s">
        <v>17127</v>
      </c>
      <c r="CA480" s="35" t="s">
        <v>17128</v>
      </c>
      <c r="CB480" t="s">
        <v>17129</v>
      </c>
      <c r="CD480">
        <v>1</v>
      </c>
      <c r="CF480" t="s">
        <v>118</v>
      </c>
      <c r="CG480">
        <v>0</v>
      </c>
      <c r="CH480" t="s">
        <v>119</v>
      </c>
      <c r="CI480" t="s">
        <v>119</v>
      </c>
      <c r="CJ480" t="s">
        <v>120</v>
      </c>
      <c r="CL480" s="34" t="s">
        <v>18078</v>
      </c>
      <c r="CM480" t="s">
        <v>121</v>
      </c>
      <c r="CN480" s="34" t="s">
        <v>18078</v>
      </c>
      <c r="CP480" t="s">
        <v>1258</v>
      </c>
      <c r="CR480" s="65">
        <f t="shared" si="49"/>
        <v>22</v>
      </c>
      <c r="CS480" s="65" t="s">
        <v>4</v>
      </c>
      <c r="CT480" s="65" t="s">
        <v>4</v>
      </c>
      <c r="CU480" s="65">
        <v>3</v>
      </c>
      <c r="CV480" s="65">
        <f t="shared" si="57"/>
        <v>29</v>
      </c>
      <c r="CW480" s="65" t="e">
        <f t="shared" si="58"/>
        <v>#VALUE!</v>
      </c>
      <c r="CX480" s="65" t="e">
        <f t="shared" si="59"/>
        <v>#VALUE!</v>
      </c>
      <c r="CY480" s="65">
        <f t="shared" si="60"/>
        <v>87</v>
      </c>
      <c r="CZ480" s="73">
        <v>4.3700000000000003E-2</v>
      </c>
      <c r="DA480" s="74" t="e">
        <f t="shared" si="61"/>
        <v>#VALUE!</v>
      </c>
      <c r="DB480" s="74" t="e">
        <f t="shared" si="62"/>
        <v>#VALUE!</v>
      </c>
      <c r="DC480" s="75">
        <f t="shared" si="63"/>
        <v>3.8019000000000003</v>
      </c>
    </row>
    <row r="481" spans="1:108" hidden="1">
      <c r="A481" t="s">
        <v>111</v>
      </c>
      <c r="B481" t="s">
        <v>17132</v>
      </c>
      <c r="C481">
        <v>514589</v>
      </c>
      <c r="D481" s="1">
        <v>45587</v>
      </c>
      <c r="E481" t="s">
        <v>20459</v>
      </c>
      <c r="F481" t="s">
        <v>17133</v>
      </c>
      <c r="G481" t="s">
        <v>17134</v>
      </c>
      <c r="H481" s="34" t="s">
        <v>17135</v>
      </c>
      <c r="I481" t="s">
        <v>17136</v>
      </c>
      <c r="J481">
        <v>5547999463143</v>
      </c>
      <c r="K481" t="s">
        <v>11</v>
      </c>
      <c r="L481" t="s">
        <v>1948</v>
      </c>
      <c r="M481">
        <v>5188769792223</v>
      </c>
      <c r="N481" t="s">
        <v>112</v>
      </c>
      <c r="O481" t="s">
        <v>17137</v>
      </c>
      <c r="P481" t="s">
        <v>17138</v>
      </c>
      <c r="Q481">
        <v>294</v>
      </c>
      <c r="S481" t="s">
        <v>1159</v>
      </c>
      <c r="U481" t="s">
        <v>17139</v>
      </c>
      <c r="V481" t="s">
        <v>122</v>
      </c>
      <c r="W481" t="s">
        <v>772</v>
      </c>
      <c r="X481" t="s">
        <v>16183</v>
      </c>
      <c r="Y481" t="s">
        <v>782</v>
      </c>
      <c r="Z481" t="s">
        <v>1258</v>
      </c>
      <c r="AA481" t="s">
        <v>18079</v>
      </c>
      <c r="AB481" t="s">
        <v>1216</v>
      </c>
      <c r="AC481" t="s">
        <v>17140</v>
      </c>
      <c r="AD481" t="s">
        <v>17141</v>
      </c>
      <c r="AE481" t="s">
        <v>827</v>
      </c>
      <c r="AF481" t="s">
        <v>113</v>
      </c>
      <c r="AG481">
        <v>1</v>
      </c>
      <c r="AH481">
        <v>99.2</v>
      </c>
      <c r="AI481">
        <v>16</v>
      </c>
      <c r="AJ481">
        <v>1111</v>
      </c>
      <c r="AK481" t="s">
        <v>788</v>
      </c>
      <c r="AL481">
        <v>1110</v>
      </c>
      <c r="AM481" t="s">
        <v>1256</v>
      </c>
      <c r="AN481">
        <v>21.9</v>
      </c>
      <c r="AO481" s="72">
        <v>6.2</v>
      </c>
      <c r="AP481" t="s">
        <v>17142</v>
      </c>
      <c r="AQ481" t="s">
        <v>1257</v>
      </c>
      <c r="AV481" t="s">
        <v>17143</v>
      </c>
      <c r="AW481">
        <v>0</v>
      </c>
      <c r="AX481" t="s">
        <v>17142</v>
      </c>
      <c r="AY481" t="s">
        <v>17144</v>
      </c>
      <c r="AZ481" t="s">
        <v>17145</v>
      </c>
      <c r="BC481" s="34" t="s">
        <v>18080</v>
      </c>
      <c r="BD481" t="s">
        <v>114</v>
      </c>
      <c r="BF481" t="s">
        <v>115</v>
      </c>
      <c r="BG481" t="s">
        <v>116</v>
      </c>
      <c r="BM481" t="s">
        <v>117</v>
      </c>
      <c r="BO481">
        <v>3423126316</v>
      </c>
      <c r="BX481" t="s">
        <v>17146</v>
      </c>
      <c r="CA481" t="s">
        <v>17147</v>
      </c>
      <c r="CB481" t="s">
        <v>17148</v>
      </c>
      <c r="CD481">
        <v>1</v>
      </c>
      <c r="CF481" t="s">
        <v>118</v>
      </c>
      <c r="CG481">
        <v>0</v>
      </c>
      <c r="CH481" t="s">
        <v>119</v>
      </c>
      <c r="CI481" t="s">
        <v>119</v>
      </c>
      <c r="CJ481" t="s">
        <v>120</v>
      </c>
      <c r="CL481" s="34" t="s">
        <v>18081</v>
      </c>
      <c r="CM481" t="s">
        <v>121</v>
      </c>
      <c r="CN481" s="34" t="s">
        <v>18081</v>
      </c>
      <c r="CP481" t="s">
        <v>1258</v>
      </c>
      <c r="CR481">
        <f t="shared" si="49"/>
        <v>22</v>
      </c>
      <c r="CS481"/>
      <c r="CT481"/>
      <c r="CU481"/>
      <c r="CV481"/>
      <c r="CW481"/>
      <c r="CX481"/>
      <c r="CY481"/>
      <c r="CZ481"/>
      <c r="DA481"/>
      <c r="DB481"/>
      <c r="DC481"/>
      <c r="DD481"/>
    </row>
    <row r="482" spans="1:108" hidden="1">
      <c r="A482" t="s">
        <v>111</v>
      </c>
      <c r="B482" t="s">
        <v>17149</v>
      </c>
      <c r="C482">
        <v>514573</v>
      </c>
      <c r="D482" s="1">
        <v>45587</v>
      </c>
      <c r="E482" t="s">
        <v>20460</v>
      </c>
      <c r="F482" t="s">
        <v>4986</v>
      </c>
      <c r="G482" t="s">
        <v>17150</v>
      </c>
      <c r="H482" s="34" t="s">
        <v>17151</v>
      </c>
      <c r="I482" t="s">
        <v>17152</v>
      </c>
      <c r="J482">
        <v>5561992475766</v>
      </c>
      <c r="K482" t="s">
        <v>126</v>
      </c>
      <c r="L482" t="s">
        <v>136</v>
      </c>
      <c r="M482">
        <v>5188704619743</v>
      </c>
      <c r="N482" t="s">
        <v>112</v>
      </c>
      <c r="O482" t="s">
        <v>17153</v>
      </c>
      <c r="P482" t="s">
        <v>17154</v>
      </c>
      <c r="Q482" t="s">
        <v>3857</v>
      </c>
      <c r="R482" t="s">
        <v>17155</v>
      </c>
      <c r="S482" t="s">
        <v>1239</v>
      </c>
      <c r="U482" t="s">
        <v>17156</v>
      </c>
      <c r="V482" t="s">
        <v>779</v>
      </c>
      <c r="W482" t="s">
        <v>780</v>
      </c>
      <c r="X482" t="s">
        <v>16183</v>
      </c>
      <c r="Y482" t="s">
        <v>782</v>
      </c>
      <c r="Z482" t="s">
        <v>1258</v>
      </c>
      <c r="AA482" t="s">
        <v>18684</v>
      </c>
      <c r="AB482" t="s">
        <v>844</v>
      </c>
      <c r="AC482" t="s">
        <v>791</v>
      </c>
      <c r="AD482" t="s">
        <v>1338</v>
      </c>
      <c r="AE482" t="s">
        <v>827</v>
      </c>
      <c r="AF482" t="s">
        <v>786</v>
      </c>
      <c r="AG482">
        <v>3</v>
      </c>
      <c r="AH482">
        <v>110.24</v>
      </c>
      <c r="AI482">
        <v>1</v>
      </c>
      <c r="AJ482">
        <v>61010</v>
      </c>
      <c r="AK482" t="s">
        <v>1598</v>
      </c>
      <c r="AL482">
        <v>61010</v>
      </c>
      <c r="AM482" t="s">
        <v>1599</v>
      </c>
      <c r="AN482">
        <v>99.9</v>
      </c>
      <c r="AO482" s="72">
        <v>31.46</v>
      </c>
      <c r="AP482" t="s">
        <v>15141</v>
      </c>
      <c r="AQ482" t="s">
        <v>1602</v>
      </c>
      <c r="AV482" t="s">
        <v>3270</v>
      </c>
      <c r="AW482" t="s">
        <v>3270</v>
      </c>
      <c r="AX482" t="s">
        <v>17157</v>
      </c>
      <c r="AY482" t="s">
        <v>17158</v>
      </c>
      <c r="AZ482" t="s">
        <v>16905</v>
      </c>
      <c r="BC482" t="s">
        <v>18685</v>
      </c>
      <c r="BD482" t="s">
        <v>114</v>
      </c>
      <c r="BF482" t="s">
        <v>115</v>
      </c>
      <c r="BG482" t="s">
        <v>116</v>
      </c>
      <c r="BM482" t="s">
        <v>117</v>
      </c>
      <c r="BN482">
        <v>625195</v>
      </c>
      <c r="BO482">
        <v>3422977996</v>
      </c>
      <c r="BP482">
        <v>3422977996</v>
      </c>
      <c r="BQ482">
        <v>468212</v>
      </c>
      <c r="BR482">
        <v>1693</v>
      </c>
      <c r="BX482" t="s">
        <v>17159</v>
      </c>
      <c r="CA482" t="s">
        <v>17160</v>
      </c>
      <c r="CB482" t="s">
        <v>17161</v>
      </c>
      <c r="CD482">
        <v>1</v>
      </c>
      <c r="CF482" t="s">
        <v>118</v>
      </c>
      <c r="CG482">
        <v>0</v>
      </c>
      <c r="CH482" t="s">
        <v>119</v>
      </c>
      <c r="CI482" t="s">
        <v>119</v>
      </c>
      <c r="CJ482" t="s">
        <v>120</v>
      </c>
      <c r="CL482" s="34" t="s">
        <v>18686</v>
      </c>
      <c r="CM482" t="s">
        <v>121</v>
      </c>
      <c r="CN482" s="34" t="s">
        <v>18686</v>
      </c>
      <c r="CP482" t="s">
        <v>1258</v>
      </c>
      <c r="CR482">
        <f t="shared" si="49"/>
        <v>22</v>
      </c>
      <c r="CS482"/>
      <c r="CT482"/>
      <c r="CU482"/>
      <c r="CV482"/>
      <c r="CW482"/>
      <c r="CX482"/>
      <c r="CY482"/>
      <c r="CZ482"/>
      <c r="DA482"/>
      <c r="DB482"/>
      <c r="DC482"/>
      <c r="DD482"/>
    </row>
    <row r="483" spans="1:108" hidden="1">
      <c r="A483" t="s">
        <v>111</v>
      </c>
      <c r="B483" t="s">
        <v>17149</v>
      </c>
      <c r="C483">
        <v>514573</v>
      </c>
      <c r="D483" s="1">
        <v>45587</v>
      </c>
      <c r="E483" t="s">
        <v>20460</v>
      </c>
      <c r="F483" t="s">
        <v>4986</v>
      </c>
      <c r="G483" t="s">
        <v>17150</v>
      </c>
      <c r="H483" s="34" t="s">
        <v>17151</v>
      </c>
      <c r="I483" t="s">
        <v>17152</v>
      </c>
      <c r="J483">
        <v>5561992475766</v>
      </c>
      <c r="K483" t="s">
        <v>126</v>
      </c>
      <c r="L483" t="s">
        <v>136</v>
      </c>
      <c r="M483">
        <v>5188704619743</v>
      </c>
      <c r="N483" t="s">
        <v>112</v>
      </c>
      <c r="O483" t="s">
        <v>17153</v>
      </c>
      <c r="P483" t="s">
        <v>17154</v>
      </c>
      <c r="Q483" t="s">
        <v>3857</v>
      </c>
      <c r="R483" t="s">
        <v>17155</v>
      </c>
      <c r="S483" t="s">
        <v>1239</v>
      </c>
      <c r="U483" t="s">
        <v>17156</v>
      </c>
      <c r="V483" t="s">
        <v>779</v>
      </c>
      <c r="W483" t="s">
        <v>780</v>
      </c>
      <c r="X483" t="s">
        <v>16183</v>
      </c>
      <c r="Y483" t="s">
        <v>782</v>
      </c>
      <c r="Z483" t="s">
        <v>1258</v>
      </c>
      <c r="AA483" t="s">
        <v>18684</v>
      </c>
      <c r="AB483" t="s">
        <v>844</v>
      </c>
      <c r="AC483" t="s">
        <v>791</v>
      </c>
      <c r="AD483" t="s">
        <v>1338</v>
      </c>
      <c r="AE483" t="s">
        <v>827</v>
      </c>
      <c r="AF483" t="s">
        <v>786</v>
      </c>
      <c r="AG483">
        <v>3</v>
      </c>
      <c r="AH483">
        <v>110.24</v>
      </c>
      <c r="AI483">
        <v>1</v>
      </c>
      <c r="AJ483">
        <v>1111</v>
      </c>
      <c r="AK483" t="s">
        <v>788</v>
      </c>
      <c r="AL483">
        <v>1110</v>
      </c>
      <c r="AM483" t="s">
        <v>1256</v>
      </c>
      <c r="AN483">
        <v>21.9</v>
      </c>
      <c r="AO483" s="72">
        <v>6.89</v>
      </c>
      <c r="AP483" t="s">
        <v>3919</v>
      </c>
      <c r="AQ483" t="s">
        <v>1257</v>
      </c>
      <c r="AV483" t="s">
        <v>4400</v>
      </c>
      <c r="AW483" t="s">
        <v>4400</v>
      </c>
      <c r="AX483" t="s">
        <v>17157</v>
      </c>
      <c r="AY483" t="s">
        <v>17158</v>
      </c>
      <c r="AZ483" t="s">
        <v>16905</v>
      </c>
      <c r="BC483" t="s">
        <v>18685</v>
      </c>
      <c r="BD483" t="s">
        <v>114</v>
      </c>
      <c r="BF483" t="s">
        <v>115</v>
      </c>
      <c r="BG483" t="s">
        <v>116</v>
      </c>
      <c r="BM483" t="s">
        <v>117</v>
      </c>
      <c r="BN483">
        <v>625195</v>
      </c>
      <c r="BO483">
        <v>3422977996</v>
      </c>
      <c r="BP483">
        <v>3422977996</v>
      </c>
      <c r="BQ483">
        <v>468212</v>
      </c>
      <c r="BR483">
        <v>1693</v>
      </c>
      <c r="BX483" t="s">
        <v>17159</v>
      </c>
      <c r="CA483" t="s">
        <v>17160</v>
      </c>
      <c r="CB483" t="s">
        <v>17161</v>
      </c>
      <c r="CD483">
        <v>1</v>
      </c>
      <c r="CF483" t="s">
        <v>118</v>
      </c>
      <c r="CG483">
        <v>0</v>
      </c>
      <c r="CH483" t="s">
        <v>119</v>
      </c>
      <c r="CI483" t="s">
        <v>119</v>
      </c>
      <c r="CJ483" t="s">
        <v>120</v>
      </c>
      <c r="CL483" s="34" t="s">
        <v>18686</v>
      </c>
      <c r="CM483" t="s">
        <v>121</v>
      </c>
      <c r="CN483" s="34" t="s">
        <v>18686</v>
      </c>
      <c r="CP483" t="s">
        <v>1258</v>
      </c>
      <c r="CR483">
        <f t="shared" si="49"/>
        <v>22</v>
      </c>
      <c r="CS483"/>
      <c r="CT483"/>
      <c r="CU483"/>
      <c r="CV483"/>
      <c r="CW483"/>
      <c r="CX483"/>
      <c r="CY483"/>
      <c r="CZ483"/>
      <c r="DA483"/>
      <c r="DB483"/>
      <c r="DC483"/>
      <c r="DD483"/>
    </row>
    <row r="484" spans="1:108" hidden="1">
      <c r="A484" t="s">
        <v>111</v>
      </c>
      <c r="B484" t="s">
        <v>17149</v>
      </c>
      <c r="C484">
        <v>514573</v>
      </c>
      <c r="D484" s="1">
        <v>45587</v>
      </c>
      <c r="E484" t="s">
        <v>20460</v>
      </c>
      <c r="F484" t="s">
        <v>4986</v>
      </c>
      <c r="G484" t="s">
        <v>17150</v>
      </c>
      <c r="H484" s="34" t="s">
        <v>17151</v>
      </c>
      <c r="I484" t="s">
        <v>17152</v>
      </c>
      <c r="J484">
        <v>5561992475766</v>
      </c>
      <c r="K484" t="s">
        <v>126</v>
      </c>
      <c r="L484" t="s">
        <v>136</v>
      </c>
      <c r="M484">
        <v>5188704619743</v>
      </c>
      <c r="N484" t="s">
        <v>112</v>
      </c>
      <c r="O484" t="s">
        <v>17153</v>
      </c>
      <c r="P484" t="s">
        <v>17154</v>
      </c>
      <c r="Q484" t="s">
        <v>3857</v>
      </c>
      <c r="R484" t="s">
        <v>17155</v>
      </c>
      <c r="S484" t="s">
        <v>1239</v>
      </c>
      <c r="U484" t="s">
        <v>17156</v>
      </c>
      <c r="V484" t="s">
        <v>779</v>
      </c>
      <c r="W484" t="s">
        <v>780</v>
      </c>
      <c r="X484" t="s">
        <v>16183</v>
      </c>
      <c r="Y484" t="s">
        <v>782</v>
      </c>
      <c r="Z484" t="s">
        <v>1258</v>
      </c>
      <c r="AA484" t="s">
        <v>18684</v>
      </c>
      <c r="AB484" t="s">
        <v>844</v>
      </c>
      <c r="AC484" t="s">
        <v>791</v>
      </c>
      <c r="AD484" t="s">
        <v>1338</v>
      </c>
      <c r="AE484" t="s">
        <v>827</v>
      </c>
      <c r="AF484" t="s">
        <v>786</v>
      </c>
      <c r="AG484">
        <v>3</v>
      </c>
      <c r="AH484">
        <v>110.24</v>
      </c>
      <c r="AI484">
        <v>1</v>
      </c>
      <c r="AJ484">
        <v>1110</v>
      </c>
      <c r="AK484" t="s">
        <v>788</v>
      </c>
      <c r="AL484">
        <v>1112</v>
      </c>
      <c r="AM484" t="s">
        <v>1252</v>
      </c>
      <c r="AN484">
        <v>21.9</v>
      </c>
      <c r="AO484" s="72">
        <v>6.89</v>
      </c>
      <c r="AP484" t="s">
        <v>3919</v>
      </c>
      <c r="AQ484" t="s">
        <v>1254</v>
      </c>
      <c r="AV484" t="s">
        <v>4400</v>
      </c>
      <c r="AW484" t="s">
        <v>4400</v>
      </c>
      <c r="AX484" t="s">
        <v>17157</v>
      </c>
      <c r="AY484" t="s">
        <v>17158</v>
      </c>
      <c r="AZ484" t="s">
        <v>16905</v>
      </c>
      <c r="BC484" t="s">
        <v>18685</v>
      </c>
      <c r="BD484" t="s">
        <v>114</v>
      </c>
      <c r="BF484" t="s">
        <v>115</v>
      </c>
      <c r="BG484" t="s">
        <v>116</v>
      </c>
      <c r="BM484" t="s">
        <v>117</v>
      </c>
      <c r="BN484">
        <v>625195</v>
      </c>
      <c r="BO484">
        <v>3422977996</v>
      </c>
      <c r="BP484">
        <v>3422977996</v>
      </c>
      <c r="BQ484">
        <v>468212</v>
      </c>
      <c r="BR484">
        <v>1693</v>
      </c>
      <c r="BX484" t="s">
        <v>17159</v>
      </c>
      <c r="CA484" t="s">
        <v>17160</v>
      </c>
      <c r="CB484" t="s">
        <v>17161</v>
      </c>
      <c r="CD484">
        <v>1</v>
      </c>
      <c r="CF484" t="s">
        <v>118</v>
      </c>
      <c r="CG484">
        <v>0</v>
      </c>
      <c r="CH484" t="s">
        <v>119</v>
      </c>
      <c r="CI484" t="s">
        <v>119</v>
      </c>
      <c r="CJ484" t="s">
        <v>120</v>
      </c>
      <c r="CL484" s="34" t="s">
        <v>18686</v>
      </c>
      <c r="CM484" t="s">
        <v>121</v>
      </c>
      <c r="CN484" s="34" t="s">
        <v>18686</v>
      </c>
      <c r="CP484" t="s">
        <v>1258</v>
      </c>
      <c r="CR484">
        <f t="shared" si="49"/>
        <v>22</v>
      </c>
      <c r="CS484"/>
      <c r="CT484"/>
      <c r="CU484"/>
      <c r="CV484"/>
      <c r="CW484"/>
      <c r="CX484"/>
      <c r="CY484"/>
      <c r="CZ484"/>
      <c r="DA484"/>
      <c r="DB484"/>
      <c r="DC484"/>
      <c r="DD484"/>
    </row>
    <row r="485" spans="1:108" hidden="1">
      <c r="A485" t="s">
        <v>111</v>
      </c>
      <c r="B485" t="s">
        <v>17149</v>
      </c>
      <c r="C485">
        <v>514573</v>
      </c>
      <c r="D485" s="1">
        <v>45587</v>
      </c>
      <c r="E485" t="s">
        <v>20460</v>
      </c>
      <c r="F485" t="s">
        <v>4986</v>
      </c>
      <c r="G485" t="s">
        <v>17150</v>
      </c>
      <c r="H485" s="34" t="s">
        <v>17151</v>
      </c>
      <c r="I485" t="s">
        <v>17152</v>
      </c>
      <c r="J485">
        <v>5561992475766</v>
      </c>
      <c r="K485" t="s">
        <v>126</v>
      </c>
      <c r="L485" t="s">
        <v>136</v>
      </c>
      <c r="M485">
        <v>5188704619743</v>
      </c>
      <c r="N485" t="s">
        <v>112</v>
      </c>
      <c r="O485" t="s">
        <v>17153</v>
      </c>
      <c r="P485" t="s">
        <v>17154</v>
      </c>
      <c r="Q485" t="s">
        <v>3857</v>
      </c>
      <c r="R485" t="s">
        <v>17155</v>
      </c>
      <c r="S485" t="s">
        <v>1239</v>
      </c>
      <c r="U485" t="s">
        <v>17156</v>
      </c>
      <c r="V485" t="s">
        <v>779</v>
      </c>
      <c r="W485" t="s">
        <v>780</v>
      </c>
      <c r="X485" t="s">
        <v>16183</v>
      </c>
      <c r="Y485" t="s">
        <v>782</v>
      </c>
      <c r="Z485" t="s">
        <v>1258</v>
      </c>
      <c r="AA485" t="s">
        <v>18684</v>
      </c>
      <c r="AB485" t="s">
        <v>844</v>
      </c>
      <c r="AC485" t="s">
        <v>791</v>
      </c>
      <c r="AD485" t="s">
        <v>1338</v>
      </c>
      <c r="AE485" t="s">
        <v>827</v>
      </c>
      <c r="AF485" t="s">
        <v>786</v>
      </c>
      <c r="AG485">
        <v>3</v>
      </c>
      <c r="AH485">
        <v>110.24</v>
      </c>
      <c r="AI485">
        <v>1</v>
      </c>
      <c r="AJ485">
        <v>1006</v>
      </c>
      <c r="AK485" t="s">
        <v>788</v>
      </c>
      <c r="AL485">
        <v>1111</v>
      </c>
      <c r="AM485" t="s">
        <v>789</v>
      </c>
      <c r="AN485">
        <v>21.9</v>
      </c>
      <c r="AO485" s="72">
        <v>6.89</v>
      </c>
      <c r="AP485" t="s">
        <v>3919</v>
      </c>
      <c r="AQ485" t="s">
        <v>790</v>
      </c>
      <c r="AV485" t="s">
        <v>4400</v>
      </c>
      <c r="AW485" t="s">
        <v>4400</v>
      </c>
      <c r="AX485" t="s">
        <v>17157</v>
      </c>
      <c r="AY485" t="s">
        <v>17158</v>
      </c>
      <c r="AZ485" t="s">
        <v>16905</v>
      </c>
      <c r="BC485" t="s">
        <v>18685</v>
      </c>
      <c r="BD485" t="s">
        <v>114</v>
      </c>
      <c r="BF485" t="s">
        <v>115</v>
      </c>
      <c r="BG485" t="s">
        <v>116</v>
      </c>
      <c r="BM485" t="s">
        <v>117</v>
      </c>
      <c r="BN485">
        <v>625195</v>
      </c>
      <c r="BO485">
        <v>3422977996</v>
      </c>
      <c r="BP485">
        <v>3422977996</v>
      </c>
      <c r="BQ485">
        <v>468212</v>
      </c>
      <c r="BR485">
        <v>1693</v>
      </c>
      <c r="BX485" t="s">
        <v>17159</v>
      </c>
      <c r="CA485" t="s">
        <v>17160</v>
      </c>
      <c r="CB485" t="s">
        <v>17161</v>
      </c>
      <c r="CD485">
        <v>1</v>
      </c>
      <c r="CF485" t="s">
        <v>118</v>
      </c>
      <c r="CG485">
        <v>0</v>
      </c>
      <c r="CH485" t="s">
        <v>119</v>
      </c>
      <c r="CI485" t="s">
        <v>119</v>
      </c>
      <c r="CJ485" t="s">
        <v>120</v>
      </c>
      <c r="CL485" s="34" t="s">
        <v>18686</v>
      </c>
      <c r="CM485" t="s">
        <v>121</v>
      </c>
      <c r="CN485" s="34" t="s">
        <v>18686</v>
      </c>
      <c r="CP485" t="s">
        <v>1258</v>
      </c>
      <c r="CR485">
        <f t="shared" si="49"/>
        <v>22</v>
      </c>
      <c r="CS485"/>
      <c r="CT485"/>
      <c r="CU485"/>
      <c r="CV485"/>
      <c r="CW485"/>
      <c r="CX485"/>
      <c r="CY485"/>
      <c r="CZ485"/>
      <c r="DA485"/>
      <c r="DB485"/>
      <c r="DC485"/>
      <c r="DD485"/>
    </row>
    <row r="486" spans="1:108" hidden="1">
      <c r="A486" t="s">
        <v>111</v>
      </c>
      <c r="B486" t="s">
        <v>17149</v>
      </c>
      <c r="C486">
        <v>514573</v>
      </c>
      <c r="D486" s="1">
        <v>45587</v>
      </c>
      <c r="E486" t="s">
        <v>20460</v>
      </c>
      <c r="F486" t="s">
        <v>4986</v>
      </c>
      <c r="G486" t="s">
        <v>17150</v>
      </c>
      <c r="H486" s="34" t="s">
        <v>17151</v>
      </c>
      <c r="I486" t="s">
        <v>17152</v>
      </c>
      <c r="J486">
        <v>5561992475766</v>
      </c>
      <c r="K486" t="s">
        <v>126</v>
      </c>
      <c r="L486" t="s">
        <v>136</v>
      </c>
      <c r="M486">
        <v>5188704619743</v>
      </c>
      <c r="N486" t="s">
        <v>112</v>
      </c>
      <c r="O486" t="s">
        <v>17153</v>
      </c>
      <c r="P486" t="s">
        <v>17154</v>
      </c>
      <c r="Q486" t="s">
        <v>3857</v>
      </c>
      <c r="R486" t="s">
        <v>17155</v>
      </c>
      <c r="S486" t="s">
        <v>1239</v>
      </c>
      <c r="U486" t="s">
        <v>17156</v>
      </c>
      <c r="V486" t="s">
        <v>779</v>
      </c>
      <c r="W486" t="s">
        <v>780</v>
      </c>
      <c r="X486" t="s">
        <v>16183</v>
      </c>
      <c r="Y486" t="s">
        <v>782</v>
      </c>
      <c r="Z486" t="s">
        <v>1258</v>
      </c>
      <c r="AA486" t="s">
        <v>18684</v>
      </c>
      <c r="AB486" t="s">
        <v>844</v>
      </c>
      <c r="AC486" t="s">
        <v>791</v>
      </c>
      <c r="AD486" t="s">
        <v>1338</v>
      </c>
      <c r="AE486" t="s">
        <v>827</v>
      </c>
      <c r="AF486" t="s">
        <v>786</v>
      </c>
      <c r="AG486">
        <v>3</v>
      </c>
      <c r="AH486">
        <v>110.24</v>
      </c>
      <c r="AI486">
        <v>1</v>
      </c>
      <c r="AJ486">
        <v>2201</v>
      </c>
      <c r="AK486" t="s">
        <v>1471</v>
      </c>
      <c r="AL486">
        <v>2201</v>
      </c>
      <c r="AM486" t="s">
        <v>1472</v>
      </c>
      <c r="AN486">
        <v>49.9</v>
      </c>
      <c r="AO486" s="72">
        <v>15.71</v>
      </c>
      <c r="AP486" t="s">
        <v>15525</v>
      </c>
      <c r="AQ486" t="s">
        <v>1473</v>
      </c>
      <c r="AV486" t="s">
        <v>4400</v>
      </c>
      <c r="AW486" t="s">
        <v>4400</v>
      </c>
      <c r="AX486" t="s">
        <v>17157</v>
      </c>
      <c r="AY486" t="s">
        <v>17158</v>
      </c>
      <c r="AZ486" t="s">
        <v>16905</v>
      </c>
      <c r="BC486" t="s">
        <v>18685</v>
      </c>
      <c r="BD486" t="s">
        <v>114</v>
      </c>
      <c r="BF486" t="s">
        <v>115</v>
      </c>
      <c r="BG486" t="s">
        <v>116</v>
      </c>
      <c r="BM486" t="s">
        <v>117</v>
      </c>
      <c r="BN486">
        <v>625195</v>
      </c>
      <c r="BO486">
        <v>3422977996</v>
      </c>
      <c r="BP486">
        <v>3422977996</v>
      </c>
      <c r="BQ486">
        <v>468212</v>
      </c>
      <c r="BR486">
        <v>1693</v>
      </c>
      <c r="BX486" t="s">
        <v>17159</v>
      </c>
      <c r="CA486" t="s">
        <v>17160</v>
      </c>
      <c r="CB486" t="s">
        <v>17161</v>
      </c>
      <c r="CD486">
        <v>1</v>
      </c>
      <c r="CF486" t="s">
        <v>118</v>
      </c>
      <c r="CG486">
        <v>0</v>
      </c>
      <c r="CH486" t="s">
        <v>119</v>
      </c>
      <c r="CI486" t="s">
        <v>119</v>
      </c>
      <c r="CJ486" t="s">
        <v>120</v>
      </c>
      <c r="CL486" s="34" t="s">
        <v>18686</v>
      </c>
      <c r="CM486" t="s">
        <v>121</v>
      </c>
      <c r="CN486" s="34" t="s">
        <v>18686</v>
      </c>
      <c r="CP486" t="s">
        <v>1258</v>
      </c>
      <c r="CR486">
        <f t="shared" si="49"/>
        <v>22</v>
      </c>
      <c r="CS486"/>
      <c r="CT486"/>
      <c r="CU486"/>
      <c r="CV486"/>
      <c r="CW486"/>
      <c r="CX486"/>
      <c r="CY486"/>
      <c r="CZ486"/>
      <c r="DA486"/>
      <c r="DB486"/>
      <c r="DC486"/>
      <c r="DD486"/>
    </row>
    <row r="487" spans="1:108" hidden="1">
      <c r="A487" t="s">
        <v>111</v>
      </c>
      <c r="B487" t="s">
        <v>17149</v>
      </c>
      <c r="C487">
        <v>514573</v>
      </c>
      <c r="D487" s="1">
        <v>45587</v>
      </c>
      <c r="E487" t="s">
        <v>20460</v>
      </c>
      <c r="F487" t="s">
        <v>4986</v>
      </c>
      <c r="G487" t="s">
        <v>17150</v>
      </c>
      <c r="H487" s="34" t="s">
        <v>17151</v>
      </c>
      <c r="I487" t="s">
        <v>17152</v>
      </c>
      <c r="J487">
        <v>5561992475766</v>
      </c>
      <c r="K487" t="s">
        <v>126</v>
      </c>
      <c r="L487" t="s">
        <v>136</v>
      </c>
      <c r="M487">
        <v>5188704619743</v>
      </c>
      <c r="N487" t="s">
        <v>112</v>
      </c>
      <c r="O487" t="s">
        <v>17153</v>
      </c>
      <c r="P487" t="s">
        <v>17154</v>
      </c>
      <c r="Q487" t="s">
        <v>3857</v>
      </c>
      <c r="R487" t="s">
        <v>17155</v>
      </c>
      <c r="S487" t="s">
        <v>1239</v>
      </c>
      <c r="U487" t="s">
        <v>17156</v>
      </c>
      <c r="V487" t="s">
        <v>779</v>
      </c>
      <c r="W487" t="s">
        <v>780</v>
      </c>
      <c r="X487" t="s">
        <v>16183</v>
      </c>
      <c r="Y487" t="s">
        <v>782</v>
      </c>
      <c r="Z487" t="s">
        <v>1258</v>
      </c>
      <c r="AA487" t="s">
        <v>18684</v>
      </c>
      <c r="AB487" t="s">
        <v>844</v>
      </c>
      <c r="AC487" t="s">
        <v>791</v>
      </c>
      <c r="AD487" t="s">
        <v>1338</v>
      </c>
      <c r="AE487" t="s">
        <v>827</v>
      </c>
      <c r="AF487" t="s">
        <v>786</v>
      </c>
      <c r="AG487">
        <v>3</v>
      </c>
      <c r="AH487">
        <v>110.24</v>
      </c>
      <c r="AI487">
        <v>1</v>
      </c>
      <c r="AJ487">
        <v>1403</v>
      </c>
      <c r="AK487" t="s">
        <v>775</v>
      </c>
      <c r="AL487">
        <v>1403</v>
      </c>
      <c r="AM487" t="s">
        <v>824</v>
      </c>
      <c r="AN487">
        <v>29.9</v>
      </c>
      <c r="AO487" s="72">
        <v>26.91</v>
      </c>
      <c r="AP487" t="s">
        <v>2337</v>
      </c>
      <c r="AQ487" t="s">
        <v>822</v>
      </c>
      <c r="AV487" t="s">
        <v>4400</v>
      </c>
      <c r="AW487" t="s">
        <v>4400</v>
      </c>
      <c r="AX487" t="s">
        <v>17157</v>
      </c>
      <c r="AY487" t="s">
        <v>17158</v>
      </c>
      <c r="AZ487" t="s">
        <v>16905</v>
      </c>
      <c r="BC487" t="s">
        <v>18685</v>
      </c>
      <c r="BD487" t="s">
        <v>114</v>
      </c>
      <c r="BF487" t="s">
        <v>115</v>
      </c>
      <c r="BG487" t="s">
        <v>116</v>
      </c>
      <c r="BM487" t="s">
        <v>117</v>
      </c>
      <c r="BN487">
        <v>625195</v>
      </c>
      <c r="BO487">
        <v>3422977996</v>
      </c>
      <c r="BP487">
        <v>3422977996</v>
      </c>
      <c r="BQ487">
        <v>468212</v>
      </c>
      <c r="BR487">
        <v>1693</v>
      </c>
      <c r="BX487" t="s">
        <v>17159</v>
      </c>
      <c r="CA487" t="s">
        <v>17160</v>
      </c>
      <c r="CB487" t="s">
        <v>17161</v>
      </c>
      <c r="CD487">
        <v>1</v>
      </c>
      <c r="CF487" t="s">
        <v>118</v>
      </c>
      <c r="CG487">
        <v>0</v>
      </c>
      <c r="CH487" t="s">
        <v>119</v>
      </c>
      <c r="CI487" t="s">
        <v>119</v>
      </c>
      <c r="CJ487" t="s">
        <v>120</v>
      </c>
      <c r="CL487" s="34" t="s">
        <v>18686</v>
      </c>
      <c r="CM487" t="s">
        <v>121</v>
      </c>
      <c r="CN487" s="34" t="s">
        <v>18686</v>
      </c>
      <c r="CP487" t="s">
        <v>1258</v>
      </c>
      <c r="CR487">
        <f t="shared" si="49"/>
        <v>22</v>
      </c>
      <c r="CS487"/>
      <c r="CT487"/>
      <c r="CU487"/>
      <c r="CV487"/>
      <c r="CW487"/>
      <c r="CX487"/>
      <c r="CY487"/>
      <c r="CZ487"/>
      <c r="DA487"/>
      <c r="DB487"/>
      <c r="DC487"/>
      <c r="DD487"/>
    </row>
    <row r="488" spans="1:108">
      <c r="A488" t="s">
        <v>111</v>
      </c>
      <c r="B488" t="s">
        <v>17162</v>
      </c>
      <c r="C488">
        <v>514569</v>
      </c>
      <c r="D488" s="1">
        <v>45587</v>
      </c>
      <c r="E488" t="s">
        <v>20461</v>
      </c>
      <c r="F488" t="s">
        <v>11574</v>
      </c>
      <c r="G488" t="s">
        <v>17163</v>
      </c>
      <c r="H488">
        <v>29776282822</v>
      </c>
      <c r="I488" t="s">
        <v>17164</v>
      </c>
      <c r="J488">
        <v>5511998410840</v>
      </c>
      <c r="K488" t="s">
        <v>2</v>
      </c>
      <c r="L488" t="s">
        <v>1945</v>
      </c>
      <c r="M488">
        <v>5188699872336</v>
      </c>
      <c r="N488" t="s">
        <v>112</v>
      </c>
      <c r="O488" t="s">
        <v>17165</v>
      </c>
      <c r="P488" t="s">
        <v>17166</v>
      </c>
      <c r="Q488">
        <v>100</v>
      </c>
      <c r="R488" t="s">
        <v>17167</v>
      </c>
      <c r="S488" t="s">
        <v>17168</v>
      </c>
      <c r="U488" t="s">
        <v>17169</v>
      </c>
      <c r="V488" t="s">
        <v>779</v>
      </c>
      <c r="W488" t="s">
        <v>780</v>
      </c>
      <c r="X488" t="s">
        <v>15383</v>
      </c>
      <c r="Y488" t="s">
        <v>1312</v>
      </c>
      <c r="Z488" t="s">
        <v>1258</v>
      </c>
      <c r="AA488" t="s">
        <v>18702</v>
      </c>
      <c r="AE488" t="s">
        <v>1167</v>
      </c>
      <c r="AF488" t="s">
        <v>786</v>
      </c>
      <c r="AG488">
        <v>1</v>
      </c>
      <c r="AH488">
        <v>138.82</v>
      </c>
      <c r="AI488">
        <v>2</v>
      </c>
      <c r="AJ488">
        <v>1110</v>
      </c>
      <c r="AK488" t="s">
        <v>788</v>
      </c>
      <c r="AL488">
        <v>1112</v>
      </c>
      <c r="AM488" t="s">
        <v>1252</v>
      </c>
      <c r="AN488">
        <v>21.9</v>
      </c>
      <c r="AO488" s="72">
        <v>7.43</v>
      </c>
      <c r="AP488" s="72" t="s">
        <v>15341</v>
      </c>
      <c r="AQ488" t="s">
        <v>1254</v>
      </c>
      <c r="AV488" t="s">
        <v>4066</v>
      </c>
      <c r="AW488">
        <v>0</v>
      </c>
      <c r="AX488" t="s">
        <v>17170</v>
      </c>
      <c r="AY488" t="s">
        <v>17171</v>
      </c>
      <c r="AZ488" t="s">
        <v>15369</v>
      </c>
      <c r="BC488" t="s">
        <v>18703</v>
      </c>
      <c r="BD488" t="s">
        <v>114</v>
      </c>
      <c r="BF488" t="s">
        <v>115</v>
      </c>
      <c r="BG488" t="s">
        <v>116</v>
      </c>
      <c r="BM488" t="s">
        <v>117</v>
      </c>
      <c r="BN488" s="34" t="s">
        <v>17172</v>
      </c>
      <c r="BO488">
        <v>3422963512</v>
      </c>
      <c r="BP488">
        <v>3422963512</v>
      </c>
      <c r="BQ488">
        <v>422007</v>
      </c>
      <c r="BR488">
        <v>7570</v>
      </c>
      <c r="BX488" t="s">
        <v>17173</v>
      </c>
      <c r="CA488" t="s">
        <v>17174</v>
      </c>
      <c r="CB488" t="s">
        <v>17175</v>
      </c>
      <c r="CD488">
        <v>1</v>
      </c>
      <c r="CF488" t="s">
        <v>118</v>
      </c>
      <c r="CG488">
        <v>0</v>
      </c>
      <c r="CH488" t="s">
        <v>119</v>
      </c>
      <c r="CI488" t="s">
        <v>119</v>
      </c>
      <c r="CJ488" t="s">
        <v>120</v>
      </c>
      <c r="CL488" s="34" t="s">
        <v>18704</v>
      </c>
      <c r="CM488" t="s">
        <v>121</v>
      </c>
      <c r="CN488" s="34" t="s">
        <v>18704</v>
      </c>
      <c r="CP488" t="s">
        <v>1258</v>
      </c>
      <c r="CR488" s="65">
        <f t="shared" si="49"/>
        <v>22</v>
      </c>
      <c r="CS488" s="65" t="s">
        <v>4</v>
      </c>
      <c r="CT488" s="65" t="s">
        <v>4</v>
      </c>
      <c r="CU488" s="65">
        <v>3</v>
      </c>
      <c r="CV488" s="65">
        <f t="shared" ref="CV488:CV493" si="64">ROUNDUP(AO488,0)</f>
        <v>8</v>
      </c>
      <c r="CW488" s="65" t="e">
        <f t="shared" ref="CW488:CW493" si="65">CV488*CS488</f>
        <v>#VALUE!</v>
      </c>
      <c r="CX488" s="65" t="e">
        <f t="shared" ref="CX488:CX493" si="66">CV488*CT488</f>
        <v>#VALUE!</v>
      </c>
      <c r="CY488" s="65">
        <f t="shared" ref="CY488:CY493" si="67">CV488*CU488</f>
        <v>24</v>
      </c>
      <c r="CZ488" s="73">
        <v>4.3700000000000003E-2</v>
      </c>
      <c r="DA488" s="74" t="e">
        <f t="shared" ref="DA488:DA493" si="68">CZ488*CW488</f>
        <v>#VALUE!</v>
      </c>
      <c r="DB488" s="74" t="e">
        <f t="shared" ref="DB488:DB493" si="69">CZ488*CX488</f>
        <v>#VALUE!</v>
      </c>
      <c r="DC488" s="75">
        <f t="shared" ref="DC488:DC493" si="70">CZ488*CY488</f>
        <v>1.0488</v>
      </c>
    </row>
    <row r="489" spans="1:108">
      <c r="A489" t="s">
        <v>111</v>
      </c>
      <c r="B489" t="s">
        <v>17162</v>
      </c>
      <c r="C489">
        <v>514569</v>
      </c>
      <c r="D489" s="1">
        <v>45587</v>
      </c>
      <c r="E489" t="s">
        <v>20461</v>
      </c>
      <c r="F489" t="s">
        <v>11574</v>
      </c>
      <c r="G489" t="s">
        <v>17163</v>
      </c>
      <c r="H489">
        <v>29776282822</v>
      </c>
      <c r="I489" t="s">
        <v>17164</v>
      </c>
      <c r="J489">
        <v>5511998410840</v>
      </c>
      <c r="K489" t="s">
        <v>2</v>
      </c>
      <c r="L489" t="s">
        <v>1945</v>
      </c>
      <c r="M489">
        <v>5188699872336</v>
      </c>
      <c r="N489" t="s">
        <v>112</v>
      </c>
      <c r="O489" t="s">
        <v>17165</v>
      </c>
      <c r="P489" t="s">
        <v>17166</v>
      </c>
      <c r="Q489">
        <v>100</v>
      </c>
      <c r="R489" t="s">
        <v>17167</v>
      </c>
      <c r="S489" t="s">
        <v>17168</v>
      </c>
      <c r="U489" t="s">
        <v>17169</v>
      </c>
      <c r="V489" t="s">
        <v>779</v>
      </c>
      <c r="W489" t="s">
        <v>780</v>
      </c>
      <c r="X489" t="s">
        <v>15383</v>
      </c>
      <c r="Y489" t="s">
        <v>1312</v>
      </c>
      <c r="Z489" t="s">
        <v>1258</v>
      </c>
      <c r="AA489" t="s">
        <v>18702</v>
      </c>
      <c r="AE489" t="s">
        <v>1167</v>
      </c>
      <c r="AF489" t="s">
        <v>786</v>
      </c>
      <c r="AG489">
        <v>1</v>
      </c>
      <c r="AH489">
        <v>138.82</v>
      </c>
      <c r="AI489">
        <v>2</v>
      </c>
      <c r="AJ489">
        <v>1111</v>
      </c>
      <c r="AK489" t="s">
        <v>788</v>
      </c>
      <c r="AL489">
        <v>1110</v>
      </c>
      <c r="AM489" t="s">
        <v>1256</v>
      </c>
      <c r="AN489">
        <v>21.9</v>
      </c>
      <c r="AO489" s="72">
        <v>7.43</v>
      </c>
      <c r="AP489" s="72" t="s">
        <v>15341</v>
      </c>
      <c r="AQ489" t="s">
        <v>1257</v>
      </c>
      <c r="AV489" t="s">
        <v>4066</v>
      </c>
      <c r="AW489">
        <v>0</v>
      </c>
      <c r="AX489" t="s">
        <v>17170</v>
      </c>
      <c r="AY489" t="s">
        <v>17171</v>
      </c>
      <c r="AZ489" t="s">
        <v>15369</v>
      </c>
      <c r="BC489" t="s">
        <v>18703</v>
      </c>
      <c r="BD489" t="s">
        <v>114</v>
      </c>
      <c r="BF489" t="s">
        <v>115</v>
      </c>
      <c r="BG489" t="s">
        <v>116</v>
      </c>
      <c r="BM489" t="s">
        <v>117</v>
      </c>
      <c r="BN489" s="34" t="s">
        <v>17172</v>
      </c>
      <c r="BO489">
        <v>3422963512</v>
      </c>
      <c r="BP489">
        <v>3422963512</v>
      </c>
      <c r="BQ489">
        <v>422007</v>
      </c>
      <c r="BR489">
        <v>7570</v>
      </c>
      <c r="BX489" t="s">
        <v>17173</v>
      </c>
      <c r="CA489" t="s">
        <v>17174</v>
      </c>
      <c r="CB489" t="s">
        <v>17175</v>
      </c>
      <c r="CD489">
        <v>1</v>
      </c>
      <c r="CF489" t="s">
        <v>118</v>
      </c>
      <c r="CG489">
        <v>0</v>
      </c>
      <c r="CH489" t="s">
        <v>119</v>
      </c>
      <c r="CI489" t="s">
        <v>119</v>
      </c>
      <c r="CJ489" t="s">
        <v>120</v>
      </c>
      <c r="CL489" s="34" t="s">
        <v>18704</v>
      </c>
      <c r="CM489" t="s">
        <v>121</v>
      </c>
      <c r="CN489" s="34" t="s">
        <v>18704</v>
      </c>
      <c r="CP489" t="s">
        <v>1258</v>
      </c>
      <c r="CR489" s="65">
        <f t="shared" si="49"/>
        <v>22</v>
      </c>
      <c r="CS489" s="65" t="s">
        <v>4</v>
      </c>
      <c r="CT489" s="65" t="s">
        <v>4</v>
      </c>
      <c r="CU489" s="65">
        <v>3</v>
      </c>
      <c r="CV489" s="65">
        <f t="shared" si="64"/>
        <v>8</v>
      </c>
      <c r="CW489" s="65" t="e">
        <f t="shared" si="65"/>
        <v>#VALUE!</v>
      </c>
      <c r="CX489" s="65" t="e">
        <f t="shared" si="66"/>
        <v>#VALUE!</v>
      </c>
      <c r="CY489" s="65">
        <f t="shared" si="67"/>
        <v>24</v>
      </c>
      <c r="CZ489" s="73">
        <v>4.3700000000000003E-2</v>
      </c>
      <c r="DA489" s="74" t="e">
        <f t="shared" si="68"/>
        <v>#VALUE!</v>
      </c>
      <c r="DB489" s="74" t="e">
        <f t="shared" si="69"/>
        <v>#VALUE!</v>
      </c>
      <c r="DC489" s="75">
        <f t="shared" si="70"/>
        <v>1.0488</v>
      </c>
    </row>
    <row r="490" spans="1:108">
      <c r="A490" t="s">
        <v>111</v>
      </c>
      <c r="B490" t="s">
        <v>17162</v>
      </c>
      <c r="C490">
        <v>514569</v>
      </c>
      <c r="D490" s="1">
        <v>45587</v>
      </c>
      <c r="E490" t="s">
        <v>20461</v>
      </c>
      <c r="F490" t="s">
        <v>11574</v>
      </c>
      <c r="G490" t="s">
        <v>17163</v>
      </c>
      <c r="H490">
        <v>29776282822</v>
      </c>
      <c r="I490" t="s">
        <v>17164</v>
      </c>
      <c r="J490">
        <v>5511998410840</v>
      </c>
      <c r="K490" t="s">
        <v>2</v>
      </c>
      <c r="L490" t="s">
        <v>1945</v>
      </c>
      <c r="M490">
        <v>5188699872336</v>
      </c>
      <c r="N490" t="s">
        <v>112</v>
      </c>
      <c r="O490" t="s">
        <v>17165</v>
      </c>
      <c r="P490" t="s">
        <v>17166</v>
      </c>
      <c r="Q490">
        <v>100</v>
      </c>
      <c r="R490" t="s">
        <v>17167</v>
      </c>
      <c r="S490" t="s">
        <v>17168</v>
      </c>
      <c r="U490" t="s">
        <v>17169</v>
      </c>
      <c r="V490" t="s">
        <v>779</v>
      </c>
      <c r="W490" t="s">
        <v>780</v>
      </c>
      <c r="X490" t="s">
        <v>15383</v>
      </c>
      <c r="Y490" t="s">
        <v>1312</v>
      </c>
      <c r="Z490" t="s">
        <v>1258</v>
      </c>
      <c r="AA490" t="s">
        <v>18702</v>
      </c>
      <c r="AE490" t="s">
        <v>1167</v>
      </c>
      <c r="AF490" t="s">
        <v>786</v>
      </c>
      <c r="AG490">
        <v>1</v>
      </c>
      <c r="AH490">
        <v>138.82</v>
      </c>
      <c r="AI490">
        <v>1</v>
      </c>
      <c r="AJ490">
        <v>1006</v>
      </c>
      <c r="AK490" t="s">
        <v>788</v>
      </c>
      <c r="AL490">
        <v>1111</v>
      </c>
      <c r="AM490" t="s">
        <v>789</v>
      </c>
      <c r="AN490">
        <v>21.9</v>
      </c>
      <c r="AO490" s="72">
        <v>7.43</v>
      </c>
      <c r="AP490" s="72" t="s">
        <v>15340</v>
      </c>
      <c r="AQ490" t="s">
        <v>790</v>
      </c>
      <c r="AV490" t="s">
        <v>15124</v>
      </c>
      <c r="AW490">
        <v>0</v>
      </c>
      <c r="AX490" t="s">
        <v>17170</v>
      </c>
      <c r="AY490" t="s">
        <v>17171</v>
      </c>
      <c r="AZ490" t="s">
        <v>15369</v>
      </c>
      <c r="BC490" t="s">
        <v>18703</v>
      </c>
      <c r="BD490" t="s">
        <v>114</v>
      </c>
      <c r="BF490" t="s">
        <v>115</v>
      </c>
      <c r="BG490" t="s">
        <v>116</v>
      </c>
      <c r="BM490" t="s">
        <v>117</v>
      </c>
      <c r="BN490" s="34" t="s">
        <v>17172</v>
      </c>
      <c r="BO490">
        <v>3422963512</v>
      </c>
      <c r="BP490">
        <v>3422963512</v>
      </c>
      <c r="BQ490">
        <v>422007</v>
      </c>
      <c r="BR490">
        <v>7570</v>
      </c>
      <c r="BX490" t="s">
        <v>17173</v>
      </c>
      <c r="CA490" t="s">
        <v>17174</v>
      </c>
      <c r="CB490" t="s">
        <v>17175</v>
      </c>
      <c r="CD490">
        <v>1</v>
      </c>
      <c r="CF490" t="s">
        <v>118</v>
      </c>
      <c r="CG490">
        <v>0</v>
      </c>
      <c r="CH490" t="s">
        <v>119</v>
      </c>
      <c r="CI490" t="s">
        <v>119</v>
      </c>
      <c r="CJ490" t="s">
        <v>120</v>
      </c>
      <c r="CL490" s="34" t="s">
        <v>18704</v>
      </c>
      <c r="CM490" t="s">
        <v>121</v>
      </c>
      <c r="CN490" s="34" t="s">
        <v>18704</v>
      </c>
      <c r="CP490" t="s">
        <v>1258</v>
      </c>
      <c r="CR490" s="65">
        <f t="shared" si="49"/>
        <v>22</v>
      </c>
      <c r="CS490" s="65" t="s">
        <v>4</v>
      </c>
      <c r="CT490" s="65" t="s">
        <v>4</v>
      </c>
      <c r="CU490" s="65">
        <v>3</v>
      </c>
      <c r="CV490" s="65">
        <f t="shared" si="64"/>
        <v>8</v>
      </c>
      <c r="CW490" s="65" t="e">
        <f t="shared" si="65"/>
        <v>#VALUE!</v>
      </c>
      <c r="CX490" s="65" t="e">
        <f t="shared" si="66"/>
        <v>#VALUE!</v>
      </c>
      <c r="CY490" s="65">
        <f t="shared" si="67"/>
        <v>24</v>
      </c>
      <c r="CZ490" s="73">
        <v>4.3700000000000003E-2</v>
      </c>
      <c r="DA490" s="74" t="e">
        <f t="shared" si="68"/>
        <v>#VALUE!</v>
      </c>
      <c r="DB490" s="74" t="e">
        <f t="shared" si="69"/>
        <v>#VALUE!</v>
      </c>
      <c r="DC490" s="75">
        <f t="shared" si="70"/>
        <v>1.0488</v>
      </c>
    </row>
    <row r="491" spans="1:108">
      <c r="A491" t="s">
        <v>111</v>
      </c>
      <c r="B491" t="s">
        <v>17162</v>
      </c>
      <c r="C491">
        <v>514569</v>
      </c>
      <c r="D491" s="1">
        <v>45587</v>
      </c>
      <c r="E491" t="s">
        <v>20461</v>
      </c>
      <c r="F491" t="s">
        <v>11574</v>
      </c>
      <c r="G491" t="s">
        <v>17163</v>
      </c>
      <c r="H491">
        <v>29776282822</v>
      </c>
      <c r="I491" t="s">
        <v>17164</v>
      </c>
      <c r="J491">
        <v>5511998410840</v>
      </c>
      <c r="K491" t="s">
        <v>2</v>
      </c>
      <c r="L491" t="s">
        <v>1945</v>
      </c>
      <c r="M491">
        <v>5188699872336</v>
      </c>
      <c r="N491" t="s">
        <v>112</v>
      </c>
      <c r="O491" t="s">
        <v>17165</v>
      </c>
      <c r="P491" t="s">
        <v>17166</v>
      </c>
      <c r="Q491">
        <v>100</v>
      </c>
      <c r="R491" t="s">
        <v>17167</v>
      </c>
      <c r="S491" t="s">
        <v>17168</v>
      </c>
      <c r="U491" t="s">
        <v>17169</v>
      </c>
      <c r="V491" t="s">
        <v>779</v>
      </c>
      <c r="W491" t="s">
        <v>780</v>
      </c>
      <c r="X491" t="s">
        <v>15383</v>
      </c>
      <c r="Y491" t="s">
        <v>1312</v>
      </c>
      <c r="Z491" t="s">
        <v>1258</v>
      </c>
      <c r="AA491" t="s">
        <v>18702</v>
      </c>
      <c r="AE491" t="s">
        <v>1167</v>
      </c>
      <c r="AF491" t="s">
        <v>786</v>
      </c>
      <c r="AG491">
        <v>1</v>
      </c>
      <c r="AH491">
        <v>138.82</v>
      </c>
      <c r="AI491">
        <v>1</v>
      </c>
      <c r="AJ491">
        <v>61010</v>
      </c>
      <c r="AK491" t="s">
        <v>1598</v>
      </c>
      <c r="AL491">
        <v>61010</v>
      </c>
      <c r="AM491" t="s">
        <v>1599</v>
      </c>
      <c r="AN491">
        <v>99.9</v>
      </c>
      <c r="AO491" s="72">
        <v>33.909999999999997</v>
      </c>
      <c r="AP491" s="72" t="s">
        <v>15438</v>
      </c>
      <c r="AQ491" t="s">
        <v>1602</v>
      </c>
      <c r="AV491" t="s">
        <v>17176</v>
      </c>
      <c r="AW491">
        <v>0</v>
      </c>
      <c r="AX491" t="s">
        <v>17170</v>
      </c>
      <c r="AY491" t="s">
        <v>17171</v>
      </c>
      <c r="AZ491" t="s">
        <v>15369</v>
      </c>
      <c r="BC491" t="s">
        <v>18703</v>
      </c>
      <c r="BD491" t="s">
        <v>114</v>
      </c>
      <c r="BF491" t="s">
        <v>115</v>
      </c>
      <c r="BG491" t="s">
        <v>116</v>
      </c>
      <c r="BM491" t="s">
        <v>117</v>
      </c>
      <c r="BN491" s="34" t="s">
        <v>17172</v>
      </c>
      <c r="BO491">
        <v>3422963512</v>
      </c>
      <c r="BP491">
        <v>3422963512</v>
      </c>
      <c r="BQ491">
        <v>422007</v>
      </c>
      <c r="BR491">
        <v>7570</v>
      </c>
      <c r="BX491" t="s">
        <v>17173</v>
      </c>
      <c r="CA491" t="s">
        <v>17174</v>
      </c>
      <c r="CB491" t="s">
        <v>17175</v>
      </c>
      <c r="CD491">
        <v>1</v>
      </c>
      <c r="CF491" t="s">
        <v>118</v>
      </c>
      <c r="CG491">
        <v>0</v>
      </c>
      <c r="CH491" t="s">
        <v>119</v>
      </c>
      <c r="CI491" t="s">
        <v>119</v>
      </c>
      <c r="CJ491" t="s">
        <v>120</v>
      </c>
      <c r="CL491" s="34" t="s">
        <v>18704</v>
      </c>
      <c r="CM491" t="s">
        <v>121</v>
      </c>
      <c r="CN491" s="34" t="s">
        <v>18704</v>
      </c>
      <c r="CP491" t="s">
        <v>1258</v>
      </c>
      <c r="CR491" s="65">
        <f t="shared" si="49"/>
        <v>22</v>
      </c>
      <c r="CS491" s="65" t="s">
        <v>4</v>
      </c>
      <c r="CT491" s="65" t="s">
        <v>4</v>
      </c>
      <c r="CU491" s="65">
        <v>3</v>
      </c>
      <c r="CV491" s="65">
        <f t="shared" si="64"/>
        <v>34</v>
      </c>
      <c r="CW491" s="65" t="e">
        <f t="shared" si="65"/>
        <v>#VALUE!</v>
      </c>
      <c r="CX491" s="65" t="e">
        <f t="shared" si="66"/>
        <v>#VALUE!</v>
      </c>
      <c r="CY491" s="65">
        <f t="shared" si="67"/>
        <v>102</v>
      </c>
      <c r="CZ491" s="73">
        <v>4.3700000000000003E-2</v>
      </c>
      <c r="DA491" s="74" t="e">
        <f t="shared" si="68"/>
        <v>#VALUE!</v>
      </c>
      <c r="DB491" s="74" t="e">
        <f t="shared" si="69"/>
        <v>#VALUE!</v>
      </c>
      <c r="DC491" s="75">
        <f t="shared" si="70"/>
        <v>4.4574000000000007</v>
      </c>
    </row>
    <row r="492" spans="1:108">
      <c r="A492" t="s">
        <v>111</v>
      </c>
      <c r="B492" t="s">
        <v>17162</v>
      </c>
      <c r="C492">
        <v>514569</v>
      </c>
      <c r="D492" s="1">
        <v>45587</v>
      </c>
      <c r="E492" t="s">
        <v>20461</v>
      </c>
      <c r="F492" t="s">
        <v>11574</v>
      </c>
      <c r="G492" t="s">
        <v>17163</v>
      </c>
      <c r="H492">
        <v>29776282822</v>
      </c>
      <c r="I492" t="s">
        <v>17164</v>
      </c>
      <c r="J492">
        <v>5511998410840</v>
      </c>
      <c r="K492" t="s">
        <v>2</v>
      </c>
      <c r="L492" t="s">
        <v>1945</v>
      </c>
      <c r="M492">
        <v>5188699872336</v>
      </c>
      <c r="N492" t="s">
        <v>112</v>
      </c>
      <c r="O492" t="s">
        <v>17165</v>
      </c>
      <c r="P492" t="s">
        <v>17166</v>
      </c>
      <c r="Q492">
        <v>100</v>
      </c>
      <c r="R492" t="s">
        <v>17167</v>
      </c>
      <c r="S492" t="s">
        <v>17168</v>
      </c>
      <c r="U492" t="s">
        <v>17169</v>
      </c>
      <c r="V492" t="s">
        <v>779</v>
      </c>
      <c r="W492" t="s">
        <v>780</v>
      </c>
      <c r="X492" t="s">
        <v>15383</v>
      </c>
      <c r="Y492" t="s">
        <v>1312</v>
      </c>
      <c r="Z492" t="s">
        <v>1258</v>
      </c>
      <c r="AA492" t="s">
        <v>18702</v>
      </c>
      <c r="AE492" t="s">
        <v>1167</v>
      </c>
      <c r="AF492" t="s">
        <v>786</v>
      </c>
      <c r="AG492">
        <v>1</v>
      </c>
      <c r="AH492">
        <v>138.82</v>
      </c>
      <c r="AI492">
        <v>1</v>
      </c>
      <c r="AJ492">
        <v>61050</v>
      </c>
      <c r="AK492" t="s">
        <v>1598</v>
      </c>
      <c r="AL492">
        <v>61050</v>
      </c>
      <c r="AM492" t="s">
        <v>2983</v>
      </c>
      <c r="AN492">
        <v>99.9</v>
      </c>
      <c r="AO492" s="72">
        <v>33.909999999999997</v>
      </c>
      <c r="AP492" s="72" t="s">
        <v>15438</v>
      </c>
      <c r="AQ492" t="s">
        <v>2984</v>
      </c>
      <c r="AV492" t="s">
        <v>17176</v>
      </c>
      <c r="AW492">
        <v>0</v>
      </c>
      <c r="AX492" t="s">
        <v>17170</v>
      </c>
      <c r="AY492" t="s">
        <v>17171</v>
      </c>
      <c r="AZ492" t="s">
        <v>15369</v>
      </c>
      <c r="BC492" t="s">
        <v>18703</v>
      </c>
      <c r="BD492" t="s">
        <v>114</v>
      </c>
      <c r="BF492" t="s">
        <v>115</v>
      </c>
      <c r="BG492" t="s">
        <v>116</v>
      </c>
      <c r="BM492" t="s">
        <v>117</v>
      </c>
      <c r="BN492" s="34" t="s">
        <v>17172</v>
      </c>
      <c r="BO492">
        <v>3422963512</v>
      </c>
      <c r="BP492">
        <v>3422963512</v>
      </c>
      <c r="BQ492">
        <v>422007</v>
      </c>
      <c r="BR492">
        <v>7570</v>
      </c>
      <c r="BX492" t="s">
        <v>17173</v>
      </c>
      <c r="CA492" t="s">
        <v>17174</v>
      </c>
      <c r="CB492" t="s">
        <v>17175</v>
      </c>
      <c r="CD492">
        <v>1</v>
      </c>
      <c r="CF492" t="s">
        <v>118</v>
      </c>
      <c r="CG492">
        <v>0</v>
      </c>
      <c r="CH492" t="s">
        <v>119</v>
      </c>
      <c r="CI492" t="s">
        <v>119</v>
      </c>
      <c r="CJ492" t="s">
        <v>120</v>
      </c>
      <c r="CL492" s="34" t="s">
        <v>18704</v>
      </c>
      <c r="CM492" t="s">
        <v>121</v>
      </c>
      <c r="CN492" s="34" t="s">
        <v>18704</v>
      </c>
      <c r="CP492" t="s">
        <v>1258</v>
      </c>
      <c r="CR492" s="65">
        <f t="shared" si="49"/>
        <v>22</v>
      </c>
      <c r="CS492" s="65" t="s">
        <v>4</v>
      </c>
      <c r="CT492" s="65" t="s">
        <v>4</v>
      </c>
      <c r="CU492" s="65">
        <v>3</v>
      </c>
      <c r="CV492" s="65">
        <f t="shared" si="64"/>
        <v>34</v>
      </c>
      <c r="CW492" s="65" t="e">
        <f t="shared" si="65"/>
        <v>#VALUE!</v>
      </c>
      <c r="CX492" s="65" t="e">
        <f t="shared" si="66"/>
        <v>#VALUE!</v>
      </c>
      <c r="CY492" s="65">
        <f t="shared" si="67"/>
        <v>102</v>
      </c>
      <c r="CZ492" s="73">
        <v>4.3700000000000003E-2</v>
      </c>
      <c r="DA492" s="74" t="e">
        <f t="shared" si="68"/>
        <v>#VALUE!</v>
      </c>
      <c r="DB492" s="74" t="e">
        <f t="shared" si="69"/>
        <v>#VALUE!</v>
      </c>
      <c r="DC492" s="75">
        <f t="shared" si="70"/>
        <v>4.4574000000000007</v>
      </c>
    </row>
    <row r="493" spans="1:108">
      <c r="A493" t="s">
        <v>111</v>
      </c>
      <c r="B493" t="s">
        <v>17162</v>
      </c>
      <c r="C493">
        <v>514569</v>
      </c>
      <c r="D493" s="1">
        <v>45587</v>
      </c>
      <c r="E493" t="s">
        <v>20461</v>
      </c>
      <c r="F493" t="s">
        <v>11574</v>
      </c>
      <c r="G493" t="s">
        <v>17163</v>
      </c>
      <c r="H493">
        <v>29776282822</v>
      </c>
      <c r="I493" t="s">
        <v>17164</v>
      </c>
      <c r="J493">
        <v>5511998410840</v>
      </c>
      <c r="K493" t="s">
        <v>2</v>
      </c>
      <c r="L493" t="s">
        <v>1945</v>
      </c>
      <c r="M493">
        <v>5188699872336</v>
      </c>
      <c r="N493" t="s">
        <v>112</v>
      </c>
      <c r="O493" t="s">
        <v>17165</v>
      </c>
      <c r="P493" t="s">
        <v>17166</v>
      </c>
      <c r="Q493">
        <v>100</v>
      </c>
      <c r="R493" t="s">
        <v>17167</v>
      </c>
      <c r="S493" t="s">
        <v>17168</v>
      </c>
      <c r="U493" t="s">
        <v>17169</v>
      </c>
      <c r="V493" t="s">
        <v>779</v>
      </c>
      <c r="W493" t="s">
        <v>780</v>
      </c>
      <c r="X493" t="s">
        <v>15383</v>
      </c>
      <c r="Y493" t="s">
        <v>1312</v>
      </c>
      <c r="Z493" t="s">
        <v>1258</v>
      </c>
      <c r="AA493" t="s">
        <v>18702</v>
      </c>
      <c r="AE493" t="s">
        <v>1167</v>
      </c>
      <c r="AF493" t="s">
        <v>786</v>
      </c>
      <c r="AG493">
        <v>1</v>
      </c>
      <c r="AH493">
        <v>138.82</v>
      </c>
      <c r="AI493">
        <v>1</v>
      </c>
      <c r="AJ493">
        <v>142795</v>
      </c>
      <c r="AK493" t="s">
        <v>783</v>
      </c>
      <c r="AL493">
        <v>1607</v>
      </c>
      <c r="AM493" t="s">
        <v>784</v>
      </c>
      <c r="AN493">
        <v>34.9</v>
      </c>
      <c r="AO493" s="72">
        <v>33.85</v>
      </c>
      <c r="AP493" s="72" t="s">
        <v>1398</v>
      </c>
      <c r="AQ493" t="s">
        <v>785</v>
      </c>
      <c r="AV493" t="s">
        <v>15124</v>
      </c>
      <c r="AW493">
        <v>0</v>
      </c>
      <c r="AX493" t="s">
        <v>17170</v>
      </c>
      <c r="AY493" t="s">
        <v>17171</v>
      </c>
      <c r="AZ493" t="s">
        <v>15369</v>
      </c>
      <c r="BC493" t="s">
        <v>18703</v>
      </c>
      <c r="BD493" t="s">
        <v>114</v>
      </c>
      <c r="BF493" t="s">
        <v>115</v>
      </c>
      <c r="BG493" t="s">
        <v>116</v>
      </c>
      <c r="BM493" t="s">
        <v>117</v>
      </c>
      <c r="BN493" s="34" t="s">
        <v>17172</v>
      </c>
      <c r="BO493">
        <v>3422963512</v>
      </c>
      <c r="BP493">
        <v>3422963512</v>
      </c>
      <c r="BQ493">
        <v>422007</v>
      </c>
      <c r="BR493">
        <v>7570</v>
      </c>
      <c r="BX493" t="s">
        <v>17173</v>
      </c>
      <c r="CA493" t="s">
        <v>17174</v>
      </c>
      <c r="CB493" t="s">
        <v>17175</v>
      </c>
      <c r="CD493">
        <v>1</v>
      </c>
      <c r="CF493" t="s">
        <v>118</v>
      </c>
      <c r="CG493">
        <v>0</v>
      </c>
      <c r="CH493" t="s">
        <v>119</v>
      </c>
      <c r="CI493" t="s">
        <v>119</v>
      </c>
      <c r="CJ493" t="s">
        <v>120</v>
      </c>
      <c r="CL493" s="34" t="s">
        <v>18704</v>
      </c>
      <c r="CM493" t="s">
        <v>121</v>
      </c>
      <c r="CN493" s="34" t="s">
        <v>18704</v>
      </c>
      <c r="CP493" t="s">
        <v>1258</v>
      </c>
      <c r="CR493" s="65">
        <f t="shared" si="49"/>
        <v>22</v>
      </c>
      <c r="CS493" s="65" t="s">
        <v>4</v>
      </c>
      <c r="CT493" s="65" t="s">
        <v>4</v>
      </c>
      <c r="CU493" s="65">
        <v>3</v>
      </c>
      <c r="CV493" s="65">
        <f t="shared" si="64"/>
        <v>34</v>
      </c>
      <c r="CW493" s="65" t="e">
        <f t="shared" si="65"/>
        <v>#VALUE!</v>
      </c>
      <c r="CX493" s="65" t="e">
        <f t="shared" si="66"/>
        <v>#VALUE!</v>
      </c>
      <c r="CY493" s="65">
        <f t="shared" si="67"/>
        <v>102</v>
      </c>
      <c r="CZ493" s="73">
        <v>4.3700000000000003E-2</v>
      </c>
      <c r="DA493" s="74" t="e">
        <f t="shared" si="68"/>
        <v>#VALUE!</v>
      </c>
      <c r="DB493" s="74" t="e">
        <f t="shared" si="69"/>
        <v>#VALUE!</v>
      </c>
      <c r="DC493" s="75">
        <f t="shared" si="70"/>
        <v>4.4574000000000007</v>
      </c>
    </row>
    <row r="494" spans="1:108" hidden="1">
      <c r="A494" t="s">
        <v>111</v>
      </c>
      <c r="B494" t="s">
        <v>16713</v>
      </c>
      <c r="C494">
        <v>514475</v>
      </c>
      <c r="D494" s="1">
        <v>45584</v>
      </c>
      <c r="E494" t="s">
        <v>20462</v>
      </c>
      <c r="F494" t="s">
        <v>16714</v>
      </c>
      <c r="G494" t="s">
        <v>16715</v>
      </c>
      <c r="H494">
        <v>16937612702</v>
      </c>
      <c r="I494" t="s">
        <v>16716</v>
      </c>
      <c r="J494">
        <v>5521970586404</v>
      </c>
      <c r="K494" t="s">
        <v>5</v>
      </c>
      <c r="L494" t="s">
        <v>1188</v>
      </c>
      <c r="M494">
        <v>5188146510621</v>
      </c>
      <c r="N494" t="s">
        <v>112</v>
      </c>
      <c r="O494" t="s">
        <v>16717</v>
      </c>
      <c r="P494" t="s">
        <v>16718</v>
      </c>
      <c r="Q494">
        <v>196</v>
      </c>
      <c r="R494" t="s">
        <v>16719</v>
      </c>
      <c r="S494" t="s">
        <v>13193</v>
      </c>
      <c r="U494" t="s">
        <v>16720</v>
      </c>
      <c r="V494" t="s">
        <v>122</v>
      </c>
      <c r="W494" t="s">
        <v>123</v>
      </c>
      <c r="X494" t="s">
        <v>3280</v>
      </c>
      <c r="Y494" t="s">
        <v>129</v>
      </c>
      <c r="Z494" t="s">
        <v>1258</v>
      </c>
      <c r="AA494" t="s">
        <v>17683</v>
      </c>
      <c r="AF494" t="s">
        <v>125</v>
      </c>
      <c r="AG494">
        <v>1</v>
      </c>
      <c r="AH494">
        <v>57.27</v>
      </c>
      <c r="AI494">
        <v>1</v>
      </c>
      <c r="AJ494">
        <v>1111</v>
      </c>
      <c r="AK494" t="s">
        <v>788</v>
      </c>
      <c r="AL494">
        <v>1110</v>
      </c>
      <c r="AM494" t="s">
        <v>1256</v>
      </c>
      <c r="AN494">
        <v>21.9</v>
      </c>
      <c r="AO494" s="72">
        <v>7.66</v>
      </c>
      <c r="AP494" t="s">
        <v>15063</v>
      </c>
      <c r="AQ494" t="s">
        <v>1257</v>
      </c>
      <c r="AV494" t="s">
        <v>16722</v>
      </c>
      <c r="AW494" t="s">
        <v>16722</v>
      </c>
      <c r="AX494" t="s">
        <v>16721</v>
      </c>
      <c r="AY494" t="s">
        <v>16723</v>
      </c>
      <c r="AZ494" t="s">
        <v>15555</v>
      </c>
      <c r="BC494" s="34" t="s">
        <v>17684</v>
      </c>
      <c r="BD494" t="s">
        <v>114</v>
      </c>
      <c r="BF494" t="s">
        <v>115</v>
      </c>
      <c r="BG494" t="s">
        <v>116</v>
      </c>
      <c r="BM494" t="s">
        <v>117</v>
      </c>
      <c r="BN494">
        <v>997723</v>
      </c>
      <c r="BO494">
        <v>3414279312</v>
      </c>
      <c r="BP494">
        <v>3414279312</v>
      </c>
      <c r="BQ494">
        <v>546997</v>
      </c>
      <c r="BR494">
        <v>8757</v>
      </c>
      <c r="BX494" t="s">
        <v>16724</v>
      </c>
      <c r="CA494" t="s">
        <v>16725</v>
      </c>
      <c r="CB494" t="s">
        <v>16726</v>
      </c>
      <c r="CD494">
        <v>1</v>
      </c>
      <c r="CF494" t="s">
        <v>118</v>
      </c>
      <c r="CG494">
        <v>0</v>
      </c>
      <c r="CH494" t="s">
        <v>119</v>
      </c>
      <c r="CI494" t="s">
        <v>119</v>
      </c>
      <c r="CJ494" t="s">
        <v>120</v>
      </c>
      <c r="CL494" s="34" t="s">
        <v>17685</v>
      </c>
      <c r="CM494" t="s">
        <v>121</v>
      </c>
      <c r="CN494" s="34" t="s">
        <v>17685</v>
      </c>
      <c r="CP494" t="s">
        <v>1258</v>
      </c>
      <c r="CR494">
        <f t="shared" si="49"/>
        <v>19</v>
      </c>
      <c r="CS494"/>
      <c r="CT494"/>
      <c r="CU494"/>
      <c r="CV494"/>
      <c r="CW494"/>
      <c r="CX494"/>
      <c r="CY494"/>
      <c r="CZ494"/>
      <c r="DA494"/>
      <c r="DB494"/>
      <c r="DC494"/>
      <c r="DD494"/>
    </row>
    <row r="495" spans="1:108" hidden="1">
      <c r="A495" t="s">
        <v>111</v>
      </c>
      <c r="B495" t="s">
        <v>16713</v>
      </c>
      <c r="C495">
        <v>514475</v>
      </c>
      <c r="D495" s="1">
        <v>45584</v>
      </c>
      <c r="E495" t="s">
        <v>20462</v>
      </c>
      <c r="F495" t="s">
        <v>16714</v>
      </c>
      <c r="G495" t="s">
        <v>16715</v>
      </c>
      <c r="H495">
        <v>16937612702</v>
      </c>
      <c r="I495" t="s">
        <v>16716</v>
      </c>
      <c r="J495">
        <v>5521970586404</v>
      </c>
      <c r="K495" t="s">
        <v>5</v>
      </c>
      <c r="L495" t="s">
        <v>1188</v>
      </c>
      <c r="M495">
        <v>5188146510621</v>
      </c>
      <c r="N495" t="s">
        <v>112</v>
      </c>
      <c r="O495" t="s">
        <v>16717</v>
      </c>
      <c r="P495" t="s">
        <v>16718</v>
      </c>
      <c r="Q495">
        <v>196</v>
      </c>
      <c r="R495" t="s">
        <v>16719</v>
      </c>
      <c r="S495" t="s">
        <v>13193</v>
      </c>
      <c r="U495" t="s">
        <v>16720</v>
      </c>
      <c r="V495" t="s">
        <v>122</v>
      </c>
      <c r="W495" t="s">
        <v>123</v>
      </c>
      <c r="X495" t="s">
        <v>3280</v>
      </c>
      <c r="Y495" t="s">
        <v>129</v>
      </c>
      <c r="Z495" t="s">
        <v>1258</v>
      </c>
      <c r="AA495" t="s">
        <v>17683</v>
      </c>
      <c r="AF495" t="s">
        <v>125</v>
      </c>
      <c r="AG495">
        <v>1</v>
      </c>
      <c r="AH495">
        <v>57.27</v>
      </c>
      <c r="AI495">
        <v>1</v>
      </c>
      <c r="AJ495">
        <v>1403</v>
      </c>
      <c r="AK495" t="s">
        <v>775</v>
      </c>
      <c r="AL495">
        <v>1403</v>
      </c>
      <c r="AM495" t="s">
        <v>824</v>
      </c>
      <c r="AN495">
        <v>29.9</v>
      </c>
      <c r="AO495" s="72">
        <v>29.9</v>
      </c>
      <c r="AP495" t="s">
        <v>820</v>
      </c>
      <c r="AQ495" t="s">
        <v>822</v>
      </c>
      <c r="AV495" t="s">
        <v>4275</v>
      </c>
      <c r="AW495" t="s">
        <v>4275</v>
      </c>
      <c r="AX495" t="s">
        <v>16721</v>
      </c>
      <c r="AY495" t="s">
        <v>16723</v>
      </c>
      <c r="AZ495" t="s">
        <v>15555</v>
      </c>
      <c r="BC495" s="34" t="s">
        <v>17684</v>
      </c>
      <c r="BD495" t="s">
        <v>114</v>
      </c>
      <c r="BF495" t="s">
        <v>115</v>
      </c>
      <c r="BG495" t="s">
        <v>116</v>
      </c>
      <c r="BM495" t="s">
        <v>117</v>
      </c>
      <c r="BN495">
        <v>997723</v>
      </c>
      <c r="BO495">
        <v>3414279312</v>
      </c>
      <c r="BP495">
        <v>3414279312</v>
      </c>
      <c r="BQ495">
        <v>546997</v>
      </c>
      <c r="BR495">
        <v>8757</v>
      </c>
      <c r="BX495" t="s">
        <v>16724</v>
      </c>
      <c r="CA495" t="s">
        <v>16725</v>
      </c>
      <c r="CB495" t="s">
        <v>16726</v>
      </c>
      <c r="CD495">
        <v>1</v>
      </c>
      <c r="CF495" t="s">
        <v>118</v>
      </c>
      <c r="CG495">
        <v>0</v>
      </c>
      <c r="CH495" t="s">
        <v>119</v>
      </c>
      <c r="CI495" t="s">
        <v>119</v>
      </c>
      <c r="CJ495" t="s">
        <v>120</v>
      </c>
      <c r="CL495" s="34" t="s">
        <v>17685</v>
      </c>
      <c r="CM495" t="s">
        <v>121</v>
      </c>
      <c r="CN495" s="34" t="s">
        <v>17685</v>
      </c>
      <c r="CP495" t="s">
        <v>1258</v>
      </c>
      <c r="CR495">
        <f t="shared" si="49"/>
        <v>19</v>
      </c>
      <c r="CS495"/>
      <c r="CT495"/>
      <c r="CU495"/>
      <c r="CV495"/>
      <c r="CW495"/>
      <c r="CX495"/>
      <c r="CY495"/>
      <c r="CZ495"/>
      <c r="DA495"/>
      <c r="DB495"/>
      <c r="DC495"/>
      <c r="DD495"/>
    </row>
    <row r="496" spans="1:108" hidden="1">
      <c r="A496" t="s">
        <v>111</v>
      </c>
      <c r="B496" t="s">
        <v>17177</v>
      </c>
      <c r="C496">
        <v>514565</v>
      </c>
      <c r="D496" s="1">
        <v>45586</v>
      </c>
      <c r="E496" t="s">
        <v>20463</v>
      </c>
      <c r="F496" t="s">
        <v>17178</v>
      </c>
      <c r="G496" t="s">
        <v>17179</v>
      </c>
      <c r="H496">
        <v>22760480852</v>
      </c>
      <c r="I496" t="s">
        <v>17180</v>
      </c>
      <c r="J496">
        <v>5511954227432</v>
      </c>
      <c r="K496" t="s">
        <v>2</v>
      </c>
      <c r="L496" t="s">
        <v>127</v>
      </c>
      <c r="M496">
        <v>5188692963729</v>
      </c>
      <c r="N496" t="s">
        <v>112</v>
      </c>
      <c r="O496" t="s">
        <v>17181</v>
      </c>
      <c r="P496" t="s">
        <v>17182</v>
      </c>
      <c r="Q496">
        <v>30</v>
      </c>
      <c r="R496" t="s">
        <v>17183</v>
      </c>
      <c r="S496" t="s">
        <v>17184</v>
      </c>
      <c r="U496" t="s">
        <v>17185</v>
      </c>
      <c r="V496" t="s">
        <v>779</v>
      </c>
      <c r="W496" t="s">
        <v>780</v>
      </c>
      <c r="X496" t="s">
        <v>16183</v>
      </c>
      <c r="Y496" t="s">
        <v>787</v>
      </c>
      <c r="Z496" t="s">
        <v>1258</v>
      </c>
      <c r="AA496" t="s">
        <v>18720</v>
      </c>
      <c r="AB496" t="s">
        <v>844</v>
      </c>
      <c r="AC496" t="s">
        <v>774</v>
      </c>
      <c r="AF496" t="s">
        <v>113</v>
      </c>
      <c r="AG496">
        <v>1</v>
      </c>
      <c r="AH496">
        <v>100.48</v>
      </c>
      <c r="AI496">
        <v>1</v>
      </c>
      <c r="AJ496">
        <v>61050</v>
      </c>
      <c r="AK496" t="s">
        <v>1598</v>
      </c>
      <c r="AL496">
        <v>61050</v>
      </c>
      <c r="AM496" t="s">
        <v>2983</v>
      </c>
      <c r="AN496">
        <v>99.9</v>
      </c>
      <c r="AO496" s="72">
        <v>31.46</v>
      </c>
      <c r="AP496" t="s">
        <v>15141</v>
      </c>
      <c r="AQ496" t="s">
        <v>2984</v>
      </c>
      <c r="AV496" t="s">
        <v>17187</v>
      </c>
      <c r="AW496">
        <v>0</v>
      </c>
      <c r="AX496" t="s">
        <v>17186</v>
      </c>
      <c r="AY496" t="s">
        <v>17188</v>
      </c>
      <c r="AZ496" t="s">
        <v>15817</v>
      </c>
      <c r="BC496" t="s">
        <v>18721</v>
      </c>
      <c r="BD496" t="s">
        <v>114</v>
      </c>
      <c r="BF496" t="s">
        <v>115</v>
      </c>
      <c r="BG496" t="s">
        <v>116</v>
      </c>
      <c r="BM496" t="s">
        <v>117</v>
      </c>
      <c r="BO496">
        <v>3422934544</v>
      </c>
      <c r="BX496" t="s">
        <v>17189</v>
      </c>
      <c r="CA496" t="s">
        <v>17190</v>
      </c>
      <c r="CB496" t="s">
        <v>17191</v>
      </c>
      <c r="CD496">
        <v>1</v>
      </c>
      <c r="CF496" t="s">
        <v>118</v>
      </c>
      <c r="CG496">
        <v>0</v>
      </c>
      <c r="CH496" t="s">
        <v>119</v>
      </c>
      <c r="CI496" t="s">
        <v>119</v>
      </c>
      <c r="CJ496" t="s">
        <v>120</v>
      </c>
      <c r="CL496" s="34" t="s">
        <v>18722</v>
      </c>
      <c r="CM496" t="s">
        <v>121</v>
      </c>
      <c r="CN496" s="34" t="s">
        <v>18722</v>
      </c>
      <c r="CP496" t="s">
        <v>1258</v>
      </c>
      <c r="CR496">
        <f t="shared" si="49"/>
        <v>21</v>
      </c>
      <c r="CS496"/>
      <c r="CT496"/>
      <c r="CU496"/>
      <c r="CV496"/>
      <c r="CW496"/>
      <c r="CX496"/>
      <c r="CY496"/>
      <c r="CZ496"/>
      <c r="DA496"/>
      <c r="DB496"/>
      <c r="DC496"/>
      <c r="DD496"/>
    </row>
    <row r="497" spans="1:108" hidden="1">
      <c r="A497" t="s">
        <v>111</v>
      </c>
      <c r="B497" t="s">
        <v>17177</v>
      </c>
      <c r="C497">
        <v>514565</v>
      </c>
      <c r="D497" s="1">
        <v>45586</v>
      </c>
      <c r="E497" t="s">
        <v>20463</v>
      </c>
      <c r="F497" t="s">
        <v>17178</v>
      </c>
      <c r="G497" t="s">
        <v>17179</v>
      </c>
      <c r="H497">
        <v>22760480852</v>
      </c>
      <c r="I497" t="s">
        <v>17180</v>
      </c>
      <c r="J497">
        <v>5511954227432</v>
      </c>
      <c r="K497" t="s">
        <v>2</v>
      </c>
      <c r="L497" t="s">
        <v>127</v>
      </c>
      <c r="M497">
        <v>5188692963729</v>
      </c>
      <c r="N497" t="s">
        <v>112</v>
      </c>
      <c r="O497" t="s">
        <v>17181</v>
      </c>
      <c r="P497" t="s">
        <v>17182</v>
      </c>
      <c r="Q497">
        <v>30</v>
      </c>
      <c r="R497" t="s">
        <v>17183</v>
      </c>
      <c r="S497" t="s">
        <v>17184</v>
      </c>
      <c r="U497" t="s">
        <v>17185</v>
      </c>
      <c r="V497" t="s">
        <v>779</v>
      </c>
      <c r="W497" t="s">
        <v>780</v>
      </c>
      <c r="X497" t="s">
        <v>16183</v>
      </c>
      <c r="Y497" t="s">
        <v>787</v>
      </c>
      <c r="Z497" t="s">
        <v>1258</v>
      </c>
      <c r="AA497" t="s">
        <v>18720</v>
      </c>
      <c r="AB497" t="s">
        <v>844</v>
      </c>
      <c r="AC497" t="s">
        <v>774</v>
      </c>
      <c r="AF497" t="s">
        <v>113</v>
      </c>
      <c r="AG497">
        <v>1</v>
      </c>
      <c r="AH497">
        <v>100.48</v>
      </c>
      <c r="AI497">
        <v>1</v>
      </c>
      <c r="AJ497">
        <v>1111</v>
      </c>
      <c r="AK497" t="s">
        <v>788</v>
      </c>
      <c r="AL497">
        <v>1110</v>
      </c>
      <c r="AM497" t="s">
        <v>1256</v>
      </c>
      <c r="AN497">
        <v>21.9</v>
      </c>
      <c r="AO497" s="72">
        <v>6.89</v>
      </c>
      <c r="AP497" t="s">
        <v>3919</v>
      </c>
      <c r="AQ497" t="s">
        <v>1257</v>
      </c>
      <c r="AV497" t="s">
        <v>4066</v>
      </c>
      <c r="AW497">
        <v>0</v>
      </c>
      <c r="AX497" t="s">
        <v>17186</v>
      </c>
      <c r="AY497" t="s">
        <v>17188</v>
      </c>
      <c r="AZ497" t="s">
        <v>15817</v>
      </c>
      <c r="BC497" t="s">
        <v>18721</v>
      </c>
      <c r="BD497" t="s">
        <v>114</v>
      </c>
      <c r="BF497" t="s">
        <v>115</v>
      </c>
      <c r="BG497" t="s">
        <v>116</v>
      </c>
      <c r="BM497" t="s">
        <v>117</v>
      </c>
      <c r="BO497">
        <v>3422934544</v>
      </c>
      <c r="BX497" t="s">
        <v>17189</v>
      </c>
      <c r="CA497" t="s">
        <v>17190</v>
      </c>
      <c r="CB497" t="s">
        <v>17191</v>
      </c>
      <c r="CD497">
        <v>1</v>
      </c>
      <c r="CF497" t="s">
        <v>118</v>
      </c>
      <c r="CG497">
        <v>0</v>
      </c>
      <c r="CH497" t="s">
        <v>119</v>
      </c>
      <c r="CI497" t="s">
        <v>119</v>
      </c>
      <c r="CJ497" t="s">
        <v>120</v>
      </c>
      <c r="CL497" s="34" t="s">
        <v>18722</v>
      </c>
      <c r="CM497" t="s">
        <v>121</v>
      </c>
      <c r="CN497" s="34" t="s">
        <v>18722</v>
      </c>
      <c r="CP497" t="s">
        <v>1258</v>
      </c>
      <c r="CR497">
        <f t="shared" si="49"/>
        <v>21</v>
      </c>
      <c r="CS497"/>
      <c r="CT497"/>
      <c r="CU497"/>
      <c r="CV497"/>
      <c r="CW497"/>
      <c r="CX497"/>
      <c r="CY497"/>
      <c r="CZ497"/>
      <c r="DA497"/>
      <c r="DB497"/>
      <c r="DC497"/>
      <c r="DD497"/>
    </row>
    <row r="498" spans="1:108" hidden="1">
      <c r="A498" t="s">
        <v>111</v>
      </c>
      <c r="B498" t="s">
        <v>17177</v>
      </c>
      <c r="C498">
        <v>514565</v>
      </c>
      <c r="D498" s="1">
        <v>45586</v>
      </c>
      <c r="E498" t="s">
        <v>20463</v>
      </c>
      <c r="F498" t="s">
        <v>17178</v>
      </c>
      <c r="G498" t="s">
        <v>17179</v>
      </c>
      <c r="H498">
        <v>22760480852</v>
      </c>
      <c r="I498" t="s">
        <v>17180</v>
      </c>
      <c r="J498">
        <v>5511954227432</v>
      </c>
      <c r="K498" t="s">
        <v>2</v>
      </c>
      <c r="L498" t="s">
        <v>127</v>
      </c>
      <c r="M498">
        <v>5188692963729</v>
      </c>
      <c r="N498" t="s">
        <v>112</v>
      </c>
      <c r="O498" t="s">
        <v>17181</v>
      </c>
      <c r="P498" t="s">
        <v>17182</v>
      </c>
      <c r="Q498">
        <v>30</v>
      </c>
      <c r="R498" t="s">
        <v>17183</v>
      </c>
      <c r="S498" t="s">
        <v>17184</v>
      </c>
      <c r="U498" t="s">
        <v>17185</v>
      </c>
      <c r="V498" t="s">
        <v>779</v>
      </c>
      <c r="W498" t="s">
        <v>780</v>
      </c>
      <c r="X498" t="s">
        <v>16183</v>
      </c>
      <c r="Y498" t="s">
        <v>787</v>
      </c>
      <c r="Z498" t="s">
        <v>1258</v>
      </c>
      <c r="AA498" t="s">
        <v>18720</v>
      </c>
      <c r="AB498" t="s">
        <v>844</v>
      </c>
      <c r="AC498" t="s">
        <v>774</v>
      </c>
      <c r="AF498" t="s">
        <v>113</v>
      </c>
      <c r="AG498">
        <v>1</v>
      </c>
      <c r="AH498">
        <v>100.48</v>
      </c>
      <c r="AI498">
        <v>2</v>
      </c>
      <c r="AJ498">
        <v>1110</v>
      </c>
      <c r="AK498" t="s">
        <v>788</v>
      </c>
      <c r="AL498">
        <v>1112</v>
      </c>
      <c r="AM498" t="s">
        <v>1252</v>
      </c>
      <c r="AN498">
        <v>21.9</v>
      </c>
      <c r="AO498" s="72">
        <v>6.89</v>
      </c>
      <c r="AP498" t="s">
        <v>15881</v>
      </c>
      <c r="AQ498" t="s">
        <v>1254</v>
      </c>
      <c r="AV498" t="s">
        <v>15385</v>
      </c>
      <c r="AW498">
        <v>0</v>
      </c>
      <c r="AX498" t="s">
        <v>17186</v>
      </c>
      <c r="AY498" t="s">
        <v>17188</v>
      </c>
      <c r="AZ498" t="s">
        <v>15817</v>
      </c>
      <c r="BC498" t="s">
        <v>18721</v>
      </c>
      <c r="BD498" t="s">
        <v>114</v>
      </c>
      <c r="BF498" t="s">
        <v>115</v>
      </c>
      <c r="BG498" t="s">
        <v>116</v>
      </c>
      <c r="BM498" t="s">
        <v>117</v>
      </c>
      <c r="BO498">
        <v>3422934544</v>
      </c>
      <c r="BX498" t="s">
        <v>17189</v>
      </c>
      <c r="CA498" t="s">
        <v>17190</v>
      </c>
      <c r="CB498" t="s">
        <v>17191</v>
      </c>
      <c r="CD498">
        <v>1</v>
      </c>
      <c r="CF498" t="s">
        <v>118</v>
      </c>
      <c r="CG498">
        <v>0</v>
      </c>
      <c r="CH498" t="s">
        <v>119</v>
      </c>
      <c r="CI498" t="s">
        <v>119</v>
      </c>
      <c r="CJ498" t="s">
        <v>120</v>
      </c>
      <c r="CL498" s="34" t="s">
        <v>18722</v>
      </c>
      <c r="CM498" t="s">
        <v>121</v>
      </c>
      <c r="CN498" s="34" t="s">
        <v>18722</v>
      </c>
      <c r="CP498" t="s">
        <v>1258</v>
      </c>
      <c r="CR498">
        <f t="shared" si="49"/>
        <v>21</v>
      </c>
      <c r="CS498"/>
      <c r="CT498"/>
      <c r="CU498"/>
      <c r="CV498"/>
      <c r="CW498"/>
      <c r="CX498"/>
      <c r="CY498"/>
      <c r="CZ498"/>
      <c r="DA498"/>
      <c r="DB498"/>
      <c r="DC498"/>
      <c r="DD498"/>
    </row>
    <row r="499" spans="1:108" hidden="1">
      <c r="A499" t="s">
        <v>111</v>
      </c>
      <c r="B499" t="s">
        <v>17177</v>
      </c>
      <c r="C499">
        <v>514565</v>
      </c>
      <c r="D499" s="1">
        <v>45586</v>
      </c>
      <c r="E499" t="s">
        <v>20463</v>
      </c>
      <c r="F499" t="s">
        <v>17178</v>
      </c>
      <c r="G499" t="s">
        <v>17179</v>
      </c>
      <c r="H499">
        <v>22760480852</v>
      </c>
      <c r="I499" t="s">
        <v>17180</v>
      </c>
      <c r="J499">
        <v>5511954227432</v>
      </c>
      <c r="K499" t="s">
        <v>2</v>
      </c>
      <c r="L499" t="s">
        <v>127</v>
      </c>
      <c r="M499">
        <v>5188692963729</v>
      </c>
      <c r="N499" t="s">
        <v>112</v>
      </c>
      <c r="O499" t="s">
        <v>17181</v>
      </c>
      <c r="P499" t="s">
        <v>17182</v>
      </c>
      <c r="Q499">
        <v>30</v>
      </c>
      <c r="R499" t="s">
        <v>17183</v>
      </c>
      <c r="S499" t="s">
        <v>17184</v>
      </c>
      <c r="U499" t="s">
        <v>17185</v>
      </c>
      <c r="V499" t="s">
        <v>779</v>
      </c>
      <c r="W499" t="s">
        <v>780</v>
      </c>
      <c r="X499" t="s">
        <v>16183</v>
      </c>
      <c r="Y499" t="s">
        <v>787</v>
      </c>
      <c r="Z499" t="s">
        <v>1258</v>
      </c>
      <c r="AA499" t="s">
        <v>18720</v>
      </c>
      <c r="AB499" t="s">
        <v>844</v>
      </c>
      <c r="AC499" t="s">
        <v>774</v>
      </c>
      <c r="AF499" t="s">
        <v>113</v>
      </c>
      <c r="AG499">
        <v>1</v>
      </c>
      <c r="AH499">
        <v>100.48</v>
      </c>
      <c r="AI499">
        <v>2</v>
      </c>
      <c r="AJ499">
        <v>1006</v>
      </c>
      <c r="AK499" t="s">
        <v>788</v>
      </c>
      <c r="AL499">
        <v>1111</v>
      </c>
      <c r="AM499" t="s">
        <v>789</v>
      </c>
      <c r="AN499">
        <v>21.9</v>
      </c>
      <c r="AO499" s="72">
        <v>6.89</v>
      </c>
      <c r="AP499" t="s">
        <v>15881</v>
      </c>
      <c r="AQ499" t="s">
        <v>790</v>
      </c>
      <c r="AV499" t="s">
        <v>15385</v>
      </c>
      <c r="AW499">
        <v>0</v>
      </c>
      <c r="AX499" t="s">
        <v>17186</v>
      </c>
      <c r="AY499" t="s">
        <v>17188</v>
      </c>
      <c r="AZ499" t="s">
        <v>15817</v>
      </c>
      <c r="BC499" t="s">
        <v>18721</v>
      </c>
      <c r="BD499" t="s">
        <v>114</v>
      </c>
      <c r="BF499" t="s">
        <v>115</v>
      </c>
      <c r="BG499" t="s">
        <v>116</v>
      </c>
      <c r="BM499" t="s">
        <v>117</v>
      </c>
      <c r="BO499">
        <v>3422934544</v>
      </c>
      <c r="BX499" t="s">
        <v>17189</v>
      </c>
      <c r="CA499" t="s">
        <v>17190</v>
      </c>
      <c r="CB499" t="s">
        <v>17191</v>
      </c>
      <c r="CD499">
        <v>1</v>
      </c>
      <c r="CF499" t="s">
        <v>118</v>
      </c>
      <c r="CG499">
        <v>0</v>
      </c>
      <c r="CH499" t="s">
        <v>119</v>
      </c>
      <c r="CI499" t="s">
        <v>119</v>
      </c>
      <c r="CJ499" t="s">
        <v>120</v>
      </c>
      <c r="CL499" s="34" t="s">
        <v>18722</v>
      </c>
      <c r="CM499" t="s">
        <v>121</v>
      </c>
      <c r="CN499" s="34" t="s">
        <v>18722</v>
      </c>
      <c r="CP499" t="s">
        <v>1258</v>
      </c>
      <c r="CR499">
        <f t="shared" si="49"/>
        <v>21</v>
      </c>
      <c r="CS499"/>
      <c r="CT499"/>
      <c r="CU499"/>
      <c r="CV499"/>
      <c r="CW499"/>
      <c r="CX499"/>
      <c r="CY499"/>
      <c r="CZ499"/>
      <c r="DA499"/>
      <c r="DB499"/>
      <c r="DC499"/>
      <c r="DD499"/>
    </row>
    <row r="500" spans="1:108" hidden="1">
      <c r="A500" t="s">
        <v>111</v>
      </c>
      <c r="B500" t="s">
        <v>17177</v>
      </c>
      <c r="C500">
        <v>514565</v>
      </c>
      <c r="D500" s="1">
        <v>45586</v>
      </c>
      <c r="E500" t="s">
        <v>20463</v>
      </c>
      <c r="F500" t="s">
        <v>17178</v>
      </c>
      <c r="G500" t="s">
        <v>17179</v>
      </c>
      <c r="H500">
        <v>22760480852</v>
      </c>
      <c r="I500" t="s">
        <v>17180</v>
      </c>
      <c r="J500">
        <v>5511954227432</v>
      </c>
      <c r="K500" t="s">
        <v>2</v>
      </c>
      <c r="L500" t="s">
        <v>127</v>
      </c>
      <c r="M500">
        <v>5188692963729</v>
      </c>
      <c r="N500" t="s">
        <v>112</v>
      </c>
      <c r="O500" t="s">
        <v>17181</v>
      </c>
      <c r="P500" t="s">
        <v>17182</v>
      </c>
      <c r="Q500">
        <v>30</v>
      </c>
      <c r="R500" t="s">
        <v>17183</v>
      </c>
      <c r="S500" t="s">
        <v>17184</v>
      </c>
      <c r="U500" t="s">
        <v>17185</v>
      </c>
      <c r="V500" t="s">
        <v>779</v>
      </c>
      <c r="W500" t="s">
        <v>780</v>
      </c>
      <c r="X500" t="s">
        <v>16183</v>
      </c>
      <c r="Y500" t="s">
        <v>787</v>
      </c>
      <c r="Z500" t="s">
        <v>1258</v>
      </c>
      <c r="AA500" t="s">
        <v>18720</v>
      </c>
      <c r="AB500" t="s">
        <v>844</v>
      </c>
      <c r="AC500" t="s">
        <v>774</v>
      </c>
      <c r="AF500" t="s">
        <v>113</v>
      </c>
      <c r="AG500">
        <v>1</v>
      </c>
      <c r="AH500">
        <v>100.48</v>
      </c>
      <c r="AI500">
        <v>1</v>
      </c>
      <c r="AJ500">
        <v>2201</v>
      </c>
      <c r="AK500" t="s">
        <v>1471</v>
      </c>
      <c r="AL500">
        <v>2201</v>
      </c>
      <c r="AM500" t="s">
        <v>1472</v>
      </c>
      <c r="AN500">
        <v>49.9</v>
      </c>
      <c r="AO500" s="72">
        <v>15.71</v>
      </c>
      <c r="AP500" t="s">
        <v>15525</v>
      </c>
      <c r="AQ500" t="s">
        <v>1473</v>
      </c>
      <c r="AV500" t="s">
        <v>4066</v>
      </c>
      <c r="AW500">
        <v>0</v>
      </c>
      <c r="AX500" t="s">
        <v>17186</v>
      </c>
      <c r="AY500" t="s">
        <v>17188</v>
      </c>
      <c r="AZ500" t="s">
        <v>15817</v>
      </c>
      <c r="BC500" t="s">
        <v>18721</v>
      </c>
      <c r="BD500" t="s">
        <v>114</v>
      </c>
      <c r="BF500" t="s">
        <v>115</v>
      </c>
      <c r="BG500" t="s">
        <v>116</v>
      </c>
      <c r="BM500" t="s">
        <v>117</v>
      </c>
      <c r="BO500">
        <v>3422934544</v>
      </c>
      <c r="BX500" t="s">
        <v>17189</v>
      </c>
      <c r="CA500" t="s">
        <v>17190</v>
      </c>
      <c r="CB500" t="s">
        <v>17191</v>
      </c>
      <c r="CD500">
        <v>1</v>
      </c>
      <c r="CF500" t="s">
        <v>118</v>
      </c>
      <c r="CG500">
        <v>0</v>
      </c>
      <c r="CH500" t="s">
        <v>119</v>
      </c>
      <c r="CI500" t="s">
        <v>119</v>
      </c>
      <c r="CJ500" t="s">
        <v>120</v>
      </c>
      <c r="CL500" s="34" t="s">
        <v>18722</v>
      </c>
      <c r="CM500" t="s">
        <v>121</v>
      </c>
      <c r="CN500" s="34" t="s">
        <v>18722</v>
      </c>
      <c r="CP500" t="s">
        <v>1258</v>
      </c>
      <c r="CR500">
        <f t="shared" si="49"/>
        <v>21</v>
      </c>
      <c r="CS500"/>
      <c r="CT500"/>
      <c r="CU500"/>
      <c r="CV500"/>
      <c r="CW500"/>
      <c r="CX500"/>
      <c r="CY500"/>
      <c r="CZ500"/>
      <c r="DA500"/>
      <c r="DB500"/>
      <c r="DC500"/>
      <c r="DD500"/>
    </row>
    <row r="501" spans="1:108" hidden="1">
      <c r="A501" t="s">
        <v>111</v>
      </c>
      <c r="B501" t="s">
        <v>17177</v>
      </c>
      <c r="C501">
        <v>514565</v>
      </c>
      <c r="D501" s="1">
        <v>45586</v>
      </c>
      <c r="E501" t="s">
        <v>20463</v>
      </c>
      <c r="F501" t="s">
        <v>17178</v>
      </c>
      <c r="G501" t="s">
        <v>17179</v>
      </c>
      <c r="H501">
        <v>22760480852</v>
      </c>
      <c r="I501" t="s">
        <v>17180</v>
      </c>
      <c r="J501">
        <v>5511954227432</v>
      </c>
      <c r="K501" t="s">
        <v>2</v>
      </c>
      <c r="L501" t="s">
        <v>127</v>
      </c>
      <c r="M501">
        <v>5188692963729</v>
      </c>
      <c r="N501" t="s">
        <v>112</v>
      </c>
      <c r="O501" t="s">
        <v>17181</v>
      </c>
      <c r="P501" t="s">
        <v>17182</v>
      </c>
      <c r="Q501">
        <v>30</v>
      </c>
      <c r="R501" t="s">
        <v>17183</v>
      </c>
      <c r="S501" t="s">
        <v>17184</v>
      </c>
      <c r="U501" t="s">
        <v>17185</v>
      </c>
      <c r="V501" t="s">
        <v>779</v>
      </c>
      <c r="W501" t="s">
        <v>780</v>
      </c>
      <c r="X501" t="s">
        <v>16183</v>
      </c>
      <c r="Y501" t="s">
        <v>787</v>
      </c>
      <c r="Z501" t="s">
        <v>1258</v>
      </c>
      <c r="AA501" t="s">
        <v>18720</v>
      </c>
      <c r="AB501" t="s">
        <v>844</v>
      </c>
      <c r="AC501" t="s">
        <v>774</v>
      </c>
      <c r="AF501" t="s">
        <v>113</v>
      </c>
      <c r="AG501">
        <v>1</v>
      </c>
      <c r="AH501">
        <v>100.48</v>
      </c>
      <c r="AI501">
        <v>1</v>
      </c>
      <c r="AJ501">
        <v>2103</v>
      </c>
      <c r="AK501" t="s">
        <v>2344</v>
      </c>
      <c r="AL501">
        <v>2103</v>
      </c>
      <c r="AM501" t="s">
        <v>2345</v>
      </c>
      <c r="AN501">
        <v>59.9</v>
      </c>
      <c r="AO501" s="72">
        <v>18.86</v>
      </c>
      <c r="AP501" t="s">
        <v>15190</v>
      </c>
      <c r="AQ501" t="s">
        <v>2346</v>
      </c>
      <c r="AV501" t="s">
        <v>4066</v>
      </c>
      <c r="AW501">
        <v>0</v>
      </c>
      <c r="AX501" t="s">
        <v>17186</v>
      </c>
      <c r="AY501" t="s">
        <v>17188</v>
      </c>
      <c r="AZ501" t="s">
        <v>15817</v>
      </c>
      <c r="BC501" t="s">
        <v>18721</v>
      </c>
      <c r="BD501" t="s">
        <v>114</v>
      </c>
      <c r="BF501" t="s">
        <v>115</v>
      </c>
      <c r="BG501" t="s">
        <v>116</v>
      </c>
      <c r="BM501" t="s">
        <v>117</v>
      </c>
      <c r="BO501">
        <v>3422934544</v>
      </c>
      <c r="BX501" t="s">
        <v>17189</v>
      </c>
      <c r="CA501" t="s">
        <v>17190</v>
      </c>
      <c r="CB501" t="s">
        <v>17191</v>
      </c>
      <c r="CD501">
        <v>1</v>
      </c>
      <c r="CF501" t="s">
        <v>118</v>
      </c>
      <c r="CG501">
        <v>0</v>
      </c>
      <c r="CH501" t="s">
        <v>119</v>
      </c>
      <c r="CI501" t="s">
        <v>119</v>
      </c>
      <c r="CJ501" t="s">
        <v>120</v>
      </c>
      <c r="CL501" s="34" t="s">
        <v>18722</v>
      </c>
      <c r="CM501" t="s">
        <v>121</v>
      </c>
      <c r="CN501" s="34" t="s">
        <v>18722</v>
      </c>
      <c r="CP501" t="s">
        <v>1258</v>
      </c>
      <c r="CR501">
        <f t="shared" si="49"/>
        <v>21</v>
      </c>
      <c r="CS501"/>
      <c r="CT501"/>
      <c r="CU501"/>
      <c r="CV501"/>
      <c r="CW501"/>
      <c r="CX501"/>
      <c r="CY501"/>
      <c r="CZ501"/>
      <c r="DA501"/>
      <c r="DB501"/>
      <c r="DC501"/>
      <c r="DD501"/>
    </row>
    <row r="502" spans="1:108" hidden="1">
      <c r="A502" t="s">
        <v>111</v>
      </c>
      <c r="B502" t="s">
        <v>16730</v>
      </c>
      <c r="C502">
        <v>514473</v>
      </c>
      <c r="D502" s="1">
        <v>45584</v>
      </c>
      <c r="E502" t="s">
        <v>20464</v>
      </c>
      <c r="F502" t="s">
        <v>8284</v>
      </c>
      <c r="G502" t="s">
        <v>16731</v>
      </c>
      <c r="H502">
        <v>73402168120</v>
      </c>
      <c r="I502" t="s">
        <v>16732</v>
      </c>
      <c r="J502">
        <v>5562991317740</v>
      </c>
      <c r="K502" t="s">
        <v>7</v>
      </c>
      <c r="L502" t="s">
        <v>2504</v>
      </c>
      <c r="M502">
        <v>5188140906756</v>
      </c>
      <c r="N502" t="s">
        <v>112</v>
      </c>
      <c r="O502" t="s">
        <v>16733</v>
      </c>
      <c r="P502" t="s">
        <v>16734</v>
      </c>
      <c r="Q502" t="s">
        <v>16735</v>
      </c>
      <c r="R502" t="s">
        <v>16736</v>
      </c>
      <c r="S502" t="s">
        <v>16737</v>
      </c>
      <c r="U502" t="s">
        <v>16738</v>
      </c>
      <c r="V502" t="s">
        <v>815</v>
      </c>
      <c r="W502" t="s">
        <v>816</v>
      </c>
      <c r="X502" t="s">
        <v>1667</v>
      </c>
      <c r="Y502" t="s">
        <v>16420</v>
      </c>
      <c r="Z502" t="s">
        <v>1258</v>
      </c>
      <c r="AA502" t="s">
        <v>18958</v>
      </c>
      <c r="AB502" t="s">
        <v>844</v>
      </c>
      <c r="AC502" t="s">
        <v>791</v>
      </c>
      <c r="AD502" t="s">
        <v>1338</v>
      </c>
      <c r="AF502" t="s">
        <v>113</v>
      </c>
      <c r="AG502">
        <v>1</v>
      </c>
      <c r="AH502">
        <v>29.55</v>
      </c>
      <c r="AI502">
        <v>1</v>
      </c>
      <c r="AJ502">
        <v>1110</v>
      </c>
      <c r="AK502" t="s">
        <v>788</v>
      </c>
      <c r="AL502">
        <v>1112</v>
      </c>
      <c r="AM502" t="s">
        <v>1252</v>
      </c>
      <c r="AN502">
        <v>21.9</v>
      </c>
      <c r="AO502" s="72">
        <v>6.89</v>
      </c>
      <c r="AP502" t="s">
        <v>3919</v>
      </c>
      <c r="AQ502" t="s">
        <v>1254</v>
      </c>
      <c r="AV502" t="s">
        <v>16740</v>
      </c>
      <c r="AW502" t="s">
        <v>16740</v>
      </c>
      <c r="AX502" t="s">
        <v>16739</v>
      </c>
      <c r="AY502" t="s">
        <v>16741</v>
      </c>
      <c r="AZ502" t="s">
        <v>15204</v>
      </c>
      <c r="BC502" t="s">
        <v>18959</v>
      </c>
      <c r="BD502" t="s">
        <v>114</v>
      </c>
      <c r="BF502" t="s">
        <v>115</v>
      </c>
      <c r="BG502" t="s">
        <v>116</v>
      </c>
      <c r="BM502" t="s">
        <v>117</v>
      </c>
      <c r="BO502">
        <v>3414068695</v>
      </c>
      <c r="BX502" t="s">
        <v>16742</v>
      </c>
      <c r="CA502" t="s">
        <v>16743</v>
      </c>
      <c r="CB502" t="s">
        <v>16744</v>
      </c>
      <c r="CD502">
        <v>1</v>
      </c>
      <c r="CF502" t="s">
        <v>118</v>
      </c>
      <c r="CG502">
        <v>0</v>
      </c>
      <c r="CH502" t="s">
        <v>119</v>
      </c>
      <c r="CI502" t="s">
        <v>119</v>
      </c>
      <c r="CJ502" t="s">
        <v>120</v>
      </c>
      <c r="CL502" s="34" t="s">
        <v>18960</v>
      </c>
      <c r="CM502" t="s">
        <v>121</v>
      </c>
      <c r="CN502" s="34" t="s">
        <v>18960</v>
      </c>
      <c r="CP502" t="s">
        <v>1258</v>
      </c>
      <c r="CR502">
        <f t="shared" si="49"/>
        <v>19</v>
      </c>
      <c r="CS502"/>
      <c r="CT502"/>
      <c r="CU502"/>
      <c r="CV502"/>
      <c r="CW502"/>
      <c r="CX502"/>
      <c r="CY502"/>
      <c r="CZ502"/>
      <c r="DA502"/>
      <c r="DB502"/>
      <c r="DC502"/>
      <c r="DD502"/>
    </row>
    <row r="503" spans="1:108" hidden="1">
      <c r="A503" t="s">
        <v>111</v>
      </c>
      <c r="B503" t="s">
        <v>16730</v>
      </c>
      <c r="C503">
        <v>514473</v>
      </c>
      <c r="D503" s="1">
        <v>45584</v>
      </c>
      <c r="E503" t="s">
        <v>20464</v>
      </c>
      <c r="F503" t="s">
        <v>8284</v>
      </c>
      <c r="G503" t="s">
        <v>16731</v>
      </c>
      <c r="H503">
        <v>73402168120</v>
      </c>
      <c r="I503" t="s">
        <v>16732</v>
      </c>
      <c r="J503">
        <v>5562991317740</v>
      </c>
      <c r="K503" t="s">
        <v>7</v>
      </c>
      <c r="L503" t="s">
        <v>2504</v>
      </c>
      <c r="M503">
        <v>5188140906756</v>
      </c>
      <c r="N503" t="s">
        <v>112</v>
      </c>
      <c r="O503" t="s">
        <v>16733</v>
      </c>
      <c r="P503" t="s">
        <v>16734</v>
      </c>
      <c r="Q503" t="s">
        <v>16735</v>
      </c>
      <c r="R503" t="s">
        <v>16736</v>
      </c>
      <c r="S503" t="s">
        <v>16737</v>
      </c>
      <c r="U503" t="s">
        <v>16738</v>
      </c>
      <c r="V503" t="s">
        <v>815</v>
      </c>
      <c r="W503" t="s">
        <v>816</v>
      </c>
      <c r="X503" t="s">
        <v>1667</v>
      </c>
      <c r="Y503" t="s">
        <v>16420</v>
      </c>
      <c r="Z503" t="s">
        <v>1258</v>
      </c>
      <c r="AA503" t="s">
        <v>18958</v>
      </c>
      <c r="AB503" t="s">
        <v>844</v>
      </c>
      <c r="AC503" t="s">
        <v>791</v>
      </c>
      <c r="AD503" t="s">
        <v>1338</v>
      </c>
      <c r="AF503" t="s">
        <v>113</v>
      </c>
      <c r="AG503">
        <v>1</v>
      </c>
      <c r="AH503">
        <v>29.55</v>
      </c>
      <c r="AI503">
        <v>1</v>
      </c>
      <c r="AJ503">
        <v>1006</v>
      </c>
      <c r="AK503" t="s">
        <v>788</v>
      </c>
      <c r="AL503">
        <v>1111</v>
      </c>
      <c r="AM503" t="s">
        <v>789</v>
      </c>
      <c r="AN503">
        <v>21.9</v>
      </c>
      <c r="AO503" s="72">
        <v>6.89</v>
      </c>
      <c r="AP503" t="s">
        <v>3919</v>
      </c>
      <c r="AQ503" t="s">
        <v>790</v>
      </c>
      <c r="AV503" t="s">
        <v>16740</v>
      </c>
      <c r="AW503" t="s">
        <v>16740</v>
      </c>
      <c r="AX503" t="s">
        <v>16739</v>
      </c>
      <c r="AY503" t="s">
        <v>16741</v>
      </c>
      <c r="AZ503" t="s">
        <v>15204</v>
      </c>
      <c r="BC503" t="s">
        <v>18959</v>
      </c>
      <c r="BD503" t="s">
        <v>114</v>
      </c>
      <c r="BF503" t="s">
        <v>115</v>
      </c>
      <c r="BG503" t="s">
        <v>116</v>
      </c>
      <c r="BM503" t="s">
        <v>117</v>
      </c>
      <c r="BO503">
        <v>3414068695</v>
      </c>
      <c r="BX503" t="s">
        <v>16742</v>
      </c>
      <c r="CA503" t="s">
        <v>16743</v>
      </c>
      <c r="CB503" t="s">
        <v>16744</v>
      </c>
      <c r="CD503">
        <v>1</v>
      </c>
      <c r="CF503" t="s">
        <v>118</v>
      </c>
      <c r="CG503">
        <v>0</v>
      </c>
      <c r="CH503" t="s">
        <v>119</v>
      </c>
      <c r="CI503" t="s">
        <v>119</v>
      </c>
      <c r="CJ503" t="s">
        <v>120</v>
      </c>
      <c r="CL503" s="34" t="s">
        <v>18960</v>
      </c>
      <c r="CM503" t="s">
        <v>121</v>
      </c>
      <c r="CN503" s="34" t="s">
        <v>18960</v>
      </c>
      <c r="CP503" t="s">
        <v>1258</v>
      </c>
      <c r="CR503">
        <f t="shared" si="49"/>
        <v>19</v>
      </c>
      <c r="CS503"/>
      <c r="CT503"/>
      <c r="CU503"/>
      <c r="CV503"/>
      <c r="CW503"/>
      <c r="CX503"/>
      <c r="CY503"/>
      <c r="CZ503"/>
      <c r="DA503"/>
      <c r="DB503"/>
      <c r="DC503"/>
      <c r="DD503"/>
    </row>
    <row r="504" spans="1:108" hidden="1">
      <c r="A504" t="s">
        <v>111</v>
      </c>
      <c r="B504" t="s">
        <v>16730</v>
      </c>
      <c r="C504">
        <v>514473</v>
      </c>
      <c r="D504" s="1">
        <v>45584</v>
      </c>
      <c r="E504" t="s">
        <v>20464</v>
      </c>
      <c r="F504" t="s">
        <v>8284</v>
      </c>
      <c r="G504" t="s">
        <v>16731</v>
      </c>
      <c r="H504">
        <v>73402168120</v>
      </c>
      <c r="I504" t="s">
        <v>16732</v>
      </c>
      <c r="J504">
        <v>5562991317740</v>
      </c>
      <c r="K504" t="s">
        <v>7</v>
      </c>
      <c r="L504" t="s">
        <v>2504</v>
      </c>
      <c r="M504">
        <v>5188140906756</v>
      </c>
      <c r="N504" t="s">
        <v>112</v>
      </c>
      <c r="O504" t="s">
        <v>16733</v>
      </c>
      <c r="P504" t="s">
        <v>16734</v>
      </c>
      <c r="Q504" t="s">
        <v>16735</v>
      </c>
      <c r="R504" t="s">
        <v>16736</v>
      </c>
      <c r="S504" t="s">
        <v>16737</v>
      </c>
      <c r="U504" t="s">
        <v>16738</v>
      </c>
      <c r="V504" t="s">
        <v>815</v>
      </c>
      <c r="W504" t="s">
        <v>816</v>
      </c>
      <c r="X504" t="s">
        <v>1667</v>
      </c>
      <c r="Y504" t="s">
        <v>16420</v>
      </c>
      <c r="Z504" t="s">
        <v>1258</v>
      </c>
      <c r="AA504" t="s">
        <v>18958</v>
      </c>
      <c r="AB504" t="s">
        <v>844</v>
      </c>
      <c r="AC504" t="s">
        <v>791</v>
      </c>
      <c r="AD504" t="s">
        <v>1338</v>
      </c>
      <c r="AF504" t="s">
        <v>113</v>
      </c>
      <c r="AG504">
        <v>1</v>
      </c>
      <c r="AH504">
        <v>29.55</v>
      </c>
      <c r="AI504">
        <v>1</v>
      </c>
      <c r="AJ504">
        <v>1111</v>
      </c>
      <c r="AK504" t="s">
        <v>788</v>
      </c>
      <c r="AL504">
        <v>1110</v>
      </c>
      <c r="AM504" t="s">
        <v>1256</v>
      </c>
      <c r="AN504">
        <v>21.9</v>
      </c>
      <c r="AO504" s="72">
        <v>6.89</v>
      </c>
      <c r="AP504" t="s">
        <v>3919</v>
      </c>
      <c r="AQ504" t="s">
        <v>1257</v>
      </c>
      <c r="AV504" t="s">
        <v>16740</v>
      </c>
      <c r="AW504" t="s">
        <v>16740</v>
      </c>
      <c r="AX504" t="s">
        <v>16739</v>
      </c>
      <c r="AY504" t="s">
        <v>16741</v>
      </c>
      <c r="AZ504" t="s">
        <v>15204</v>
      </c>
      <c r="BC504" t="s">
        <v>18959</v>
      </c>
      <c r="BD504" t="s">
        <v>114</v>
      </c>
      <c r="BF504" t="s">
        <v>115</v>
      </c>
      <c r="BG504" t="s">
        <v>116</v>
      </c>
      <c r="BM504" t="s">
        <v>117</v>
      </c>
      <c r="BO504">
        <v>3414068695</v>
      </c>
      <c r="BX504" t="s">
        <v>16742</v>
      </c>
      <c r="CA504" t="s">
        <v>16743</v>
      </c>
      <c r="CB504" t="s">
        <v>16744</v>
      </c>
      <c r="CD504">
        <v>1</v>
      </c>
      <c r="CF504" t="s">
        <v>118</v>
      </c>
      <c r="CG504">
        <v>0</v>
      </c>
      <c r="CH504" t="s">
        <v>119</v>
      </c>
      <c r="CI504" t="s">
        <v>119</v>
      </c>
      <c r="CJ504" t="s">
        <v>120</v>
      </c>
      <c r="CL504" s="34" t="s">
        <v>18960</v>
      </c>
      <c r="CM504" t="s">
        <v>121</v>
      </c>
      <c r="CN504" s="34" t="s">
        <v>18960</v>
      </c>
      <c r="CP504" t="s">
        <v>1258</v>
      </c>
      <c r="CR504">
        <f t="shared" si="49"/>
        <v>19</v>
      </c>
      <c r="CS504"/>
      <c r="CT504"/>
      <c r="CU504"/>
      <c r="CV504"/>
      <c r="CW504"/>
      <c r="CX504"/>
      <c r="CY504"/>
      <c r="CZ504"/>
      <c r="DA504"/>
      <c r="DB504"/>
      <c r="DC504"/>
      <c r="DD504"/>
    </row>
    <row r="505" spans="1:108" hidden="1">
      <c r="A505" t="s">
        <v>111</v>
      </c>
      <c r="B505" t="s">
        <v>17192</v>
      </c>
      <c r="C505">
        <v>514555</v>
      </c>
      <c r="D505" s="1">
        <v>45586</v>
      </c>
      <c r="E505" t="s">
        <v>20465</v>
      </c>
      <c r="F505" t="s">
        <v>9180</v>
      </c>
      <c r="G505" t="s">
        <v>17193</v>
      </c>
      <c r="H505">
        <v>36903606840</v>
      </c>
      <c r="I505" t="s">
        <v>17194</v>
      </c>
      <c r="J505">
        <v>5519992101297</v>
      </c>
      <c r="K505" t="s">
        <v>2</v>
      </c>
      <c r="L505" t="s">
        <v>15563</v>
      </c>
      <c r="M505">
        <v>5171343040761</v>
      </c>
      <c r="N505" t="s">
        <v>112</v>
      </c>
      <c r="O505" t="s">
        <v>17195</v>
      </c>
      <c r="P505" t="s">
        <v>17196</v>
      </c>
      <c r="Q505">
        <v>32</v>
      </c>
      <c r="R505" t="s">
        <v>17197</v>
      </c>
      <c r="S505" t="s">
        <v>2045</v>
      </c>
      <c r="U505" t="s">
        <v>17198</v>
      </c>
      <c r="V505" t="s">
        <v>779</v>
      </c>
      <c r="W505" t="s">
        <v>780</v>
      </c>
      <c r="X505" t="s">
        <v>15742</v>
      </c>
      <c r="Y505" t="s">
        <v>1312</v>
      </c>
      <c r="Z505" t="s">
        <v>1258</v>
      </c>
      <c r="AA505" t="s">
        <v>18723</v>
      </c>
      <c r="AB505" t="s">
        <v>773</v>
      </c>
      <c r="AC505" t="s">
        <v>774</v>
      </c>
      <c r="AF505" t="s">
        <v>786</v>
      </c>
      <c r="AG505">
        <v>2</v>
      </c>
      <c r="AH505">
        <v>136.28</v>
      </c>
      <c r="AI505">
        <v>1</v>
      </c>
      <c r="AJ505">
        <v>2502</v>
      </c>
      <c r="AK505" t="s">
        <v>1169</v>
      </c>
      <c r="AL505">
        <v>2501</v>
      </c>
      <c r="AM505" t="s">
        <v>1325</v>
      </c>
      <c r="AN505">
        <v>62.9</v>
      </c>
      <c r="AO505" s="72">
        <v>62.9</v>
      </c>
      <c r="AP505" t="s">
        <v>1326</v>
      </c>
      <c r="AQ505" t="s">
        <v>1329</v>
      </c>
      <c r="AV505" t="s">
        <v>4066</v>
      </c>
      <c r="AW505">
        <v>0</v>
      </c>
      <c r="AX505" t="s">
        <v>17199</v>
      </c>
      <c r="AY505" t="s">
        <v>17200</v>
      </c>
      <c r="AZ505" t="s">
        <v>15058</v>
      </c>
      <c r="BC505" t="s">
        <v>18724</v>
      </c>
      <c r="BD505" t="s">
        <v>114</v>
      </c>
      <c r="BF505" t="s">
        <v>115</v>
      </c>
      <c r="BG505" t="s">
        <v>116</v>
      </c>
      <c r="BM505" t="s">
        <v>117</v>
      </c>
      <c r="BN505">
        <v>213796</v>
      </c>
      <c r="BO505">
        <v>3422553931</v>
      </c>
      <c r="BP505">
        <v>3422553931</v>
      </c>
      <c r="BQ505">
        <v>499818</v>
      </c>
      <c r="BR505" s="34" t="s">
        <v>17201</v>
      </c>
      <c r="BX505" t="s">
        <v>17202</v>
      </c>
      <c r="CA505" t="s">
        <v>17203</v>
      </c>
      <c r="CB505" t="s">
        <v>17204</v>
      </c>
      <c r="CD505">
        <v>1</v>
      </c>
      <c r="CF505" t="s">
        <v>118</v>
      </c>
      <c r="CG505">
        <v>0</v>
      </c>
      <c r="CH505" t="s">
        <v>119</v>
      </c>
      <c r="CI505" t="s">
        <v>119</v>
      </c>
      <c r="CJ505" t="s">
        <v>120</v>
      </c>
      <c r="CL505" s="34" t="s">
        <v>18725</v>
      </c>
      <c r="CM505" t="s">
        <v>121</v>
      </c>
      <c r="CN505" s="34" t="s">
        <v>18725</v>
      </c>
      <c r="CP505" t="s">
        <v>1258</v>
      </c>
      <c r="CR505">
        <f t="shared" si="49"/>
        <v>21</v>
      </c>
      <c r="CS505"/>
      <c r="CT505"/>
      <c r="CU505"/>
      <c r="CV505"/>
      <c r="CW505"/>
      <c r="CX505"/>
      <c r="CY505"/>
      <c r="CZ505"/>
      <c r="DA505"/>
      <c r="DB505"/>
      <c r="DC505"/>
      <c r="DD505"/>
    </row>
    <row r="506" spans="1:108" hidden="1">
      <c r="A506" t="s">
        <v>111</v>
      </c>
      <c r="B506" t="s">
        <v>17192</v>
      </c>
      <c r="C506">
        <v>514555</v>
      </c>
      <c r="D506" s="1">
        <v>45586</v>
      </c>
      <c r="E506" t="s">
        <v>20465</v>
      </c>
      <c r="F506" t="s">
        <v>9180</v>
      </c>
      <c r="G506" t="s">
        <v>17193</v>
      </c>
      <c r="H506">
        <v>36903606840</v>
      </c>
      <c r="I506" t="s">
        <v>17194</v>
      </c>
      <c r="J506">
        <v>5519992101297</v>
      </c>
      <c r="K506" t="s">
        <v>2</v>
      </c>
      <c r="L506" t="s">
        <v>15563</v>
      </c>
      <c r="M506">
        <v>5171343040761</v>
      </c>
      <c r="N506" t="s">
        <v>112</v>
      </c>
      <c r="O506" t="s">
        <v>17195</v>
      </c>
      <c r="P506" t="s">
        <v>17196</v>
      </c>
      <c r="Q506">
        <v>32</v>
      </c>
      <c r="R506" t="s">
        <v>17197</v>
      </c>
      <c r="S506" t="s">
        <v>2045</v>
      </c>
      <c r="U506" t="s">
        <v>17198</v>
      </c>
      <c r="V506" t="s">
        <v>779</v>
      </c>
      <c r="W506" t="s">
        <v>780</v>
      </c>
      <c r="X506" t="s">
        <v>15742</v>
      </c>
      <c r="Y506" t="s">
        <v>1312</v>
      </c>
      <c r="Z506" t="s">
        <v>1258</v>
      </c>
      <c r="AA506" t="s">
        <v>18723</v>
      </c>
      <c r="AB506" t="s">
        <v>773</v>
      </c>
      <c r="AC506" t="s">
        <v>774</v>
      </c>
      <c r="AF506" t="s">
        <v>786</v>
      </c>
      <c r="AG506">
        <v>2</v>
      </c>
      <c r="AH506">
        <v>136.28</v>
      </c>
      <c r="AI506">
        <v>1</v>
      </c>
      <c r="AJ506">
        <v>2201</v>
      </c>
      <c r="AK506" t="s">
        <v>1471</v>
      </c>
      <c r="AL506">
        <v>2201</v>
      </c>
      <c r="AM506" t="s">
        <v>1472</v>
      </c>
      <c r="AN506">
        <v>49.9</v>
      </c>
      <c r="AO506" s="72">
        <v>17.46</v>
      </c>
      <c r="AP506" t="s">
        <v>15683</v>
      </c>
      <c r="AQ506" t="s">
        <v>1473</v>
      </c>
      <c r="AV506" t="s">
        <v>4066</v>
      </c>
      <c r="AW506">
        <v>0</v>
      </c>
      <c r="AX506" t="s">
        <v>17199</v>
      </c>
      <c r="AY506" t="s">
        <v>17200</v>
      </c>
      <c r="AZ506" t="s">
        <v>15058</v>
      </c>
      <c r="BC506" t="s">
        <v>18724</v>
      </c>
      <c r="BD506" t="s">
        <v>114</v>
      </c>
      <c r="BF506" t="s">
        <v>115</v>
      </c>
      <c r="BG506" t="s">
        <v>116</v>
      </c>
      <c r="BM506" t="s">
        <v>117</v>
      </c>
      <c r="BN506">
        <v>213796</v>
      </c>
      <c r="BO506">
        <v>3422553931</v>
      </c>
      <c r="BP506">
        <v>3422553931</v>
      </c>
      <c r="BQ506">
        <v>499818</v>
      </c>
      <c r="BR506" s="34" t="s">
        <v>17201</v>
      </c>
      <c r="BX506" t="s">
        <v>17202</v>
      </c>
      <c r="CA506" t="s">
        <v>17203</v>
      </c>
      <c r="CB506" t="s">
        <v>17204</v>
      </c>
      <c r="CD506">
        <v>1</v>
      </c>
      <c r="CF506" t="s">
        <v>118</v>
      </c>
      <c r="CG506">
        <v>0</v>
      </c>
      <c r="CH506" t="s">
        <v>119</v>
      </c>
      <c r="CI506" t="s">
        <v>119</v>
      </c>
      <c r="CJ506" t="s">
        <v>120</v>
      </c>
      <c r="CL506" s="34" t="s">
        <v>18725</v>
      </c>
      <c r="CM506" t="s">
        <v>121</v>
      </c>
      <c r="CN506" s="34" t="s">
        <v>18725</v>
      </c>
      <c r="CP506" t="s">
        <v>1258</v>
      </c>
      <c r="CR506">
        <f t="shared" si="49"/>
        <v>21</v>
      </c>
      <c r="CS506"/>
      <c r="CT506"/>
      <c r="CU506"/>
      <c r="CV506"/>
      <c r="CW506"/>
      <c r="CX506"/>
      <c r="CY506"/>
      <c r="CZ506"/>
      <c r="DA506"/>
      <c r="DB506"/>
      <c r="DC506"/>
      <c r="DD506"/>
    </row>
    <row r="507" spans="1:108" hidden="1">
      <c r="A507" t="s">
        <v>111</v>
      </c>
      <c r="B507" t="s">
        <v>17192</v>
      </c>
      <c r="C507">
        <v>514555</v>
      </c>
      <c r="D507" s="1">
        <v>45586</v>
      </c>
      <c r="E507" t="s">
        <v>20465</v>
      </c>
      <c r="F507" t="s">
        <v>9180</v>
      </c>
      <c r="G507" t="s">
        <v>17193</v>
      </c>
      <c r="H507">
        <v>36903606840</v>
      </c>
      <c r="I507" t="s">
        <v>17194</v>
      </c>
      <c r="J507">
        <v>5519992101297</v>
      </c>
      <c r="K507" t="s">
        <v>2</v>
      </c>
      <c r="L507" t="s">
        <v>15563</v>
      </c>
      <c r="M507">
        <v>5171343040761</v>
      </c>
      <c r="N507" t="s">
        <v>112</v>
      </c>
      <c r="O507" t="s">
        <v>17195</v>
      </c>
      <c r="P507" t="s">
        <v>17196</v>
      </c>
      <c r="Q507">
        <v>32</v>
      </c>
      <c r="R507" t="s">
        <v>17197</v>
      </c>
      <c r="S507" t="s">
        <v>2045</v>
      </c>
      <c r="U507" t="s">
        <v>17198</v>
      </c>
      <c r="V507" t="s">
        <v>779</v>
      </c>
      <c r="W507" t="s">
        <v>780</v>
      </c>
      <c r="X507" t="s">
        <v>15742</v>
      </c>
      <c r="Y507" t="s">
        <v>1312</v>
      </c>
      <c r="Z507" t="s">
        <v>1258</v>
      </c>
      <c r="AA507" t="s">
        <v>18723</v>
      </c>
      <c r="AB507" t="s">
        <v>773</v>
      </c>
      <c r="AC507" t="s">
        <v>774</v>
      </c>
      <c r="AF507" t="s">
        <v>786</v>
      </c>
      <c r="AG507">
        <v>2</v>
      </c>
      <c r="AH507">
        <v>136.28</v>
      </c>
      <c r="AI507">
        <v>1</v>
      </c>
      <c r="AJ507">
        <v>2103</v>
      </c>
      <c r="AK507" t="s">
        <v>2344</v>
      </c>
      <c r="AL507">
        <v>2103</v>
      </c>
      <c r="AM507" t="s">
        <v>2345</v>
      </c>
      <c r="AN507">
        <v>59.9</v>
      </c>
      <c r="AO507" s="72">
        <v>20.96</v>
      </c>
      <c r="AP507" t="s">
        <v>15763</v>
      </c>
      <c r="AQ507" t="s">
        <v>2346</v>
      </c>
      <c r="AV507" t="s">
        <v>4066</v>
      </c>
      <c r="AW507">
        <v>0</v>
      </c>
      <c r="AX507" t="s">
        <v>17199</v>
      </c>
      <c r="AY507" t="s">
        <v>17200</v>
      </c>
      <c r="AZ507" t="s">
        <v>15058</v>
      </c>
      <c r="BC507" t="s">
        <v>18724</v>
      </c>
      <c r="BD507" t="s">
        <v>114</v>
      </c>
      <c r="BF507" t="s">
        <v>115</v>
      </c>
      <c r="BG507" t="s">
        <v>116</v>
      </c>
      <c r="BM507" t="s">
        <v>117</v>
      </c>
      <c r="BN507">
        <v>213796</v>
      </c>
      <c r="BO507">
        <v>3422553931</v>
      </c>
      <c r="BP507">
        <v>3422553931</v>
      </c>
      <c r="BQ507">
        <v>499818</v>
      </c>
      <c r="BR507" s="34" t="s">
        <v>17201</v>
      </c>
      <c r="BX507" t="s">
        <v>17202</v>
      </c>
      <c r="CA507" t="s">
        <v>17203</v>
      </c>
      <c r="CB507" t="s">
        <v>17204</v>
      </c>
      <c r="CD507">
        <v>1</v>
      </c>
      <c r="CF507" t="s">
        <v>118</v>
      </c>
      <c r="CG507">
        <v>0</v>
      </c>
      <c r="CH507" t="s">
        <v>119</v>
      </c>
      <c r="CI507" t="s">
        <v>119</v>
      </c>
      <c r="CJ507" t="s">
        <v>120</v>
      </c>
      <c r="CL507" s="34" t="s">
        <v>18725</v>
      </c>
      <c r="CM507" t="s">
        <v>121</v>
      </c>
      <c r="CN507" s="34" t="s">
        <v>18725</v>
      </c>
      <c r="CP507" t="s">
        <v>1258</v>
      </c>
      <c r="CR507">
        <f t="shared" si="49"/>
        <v>21</v>
      </c>
      <c r="CS507"/>
      <c r="CT507"/>
      <c r="CU507"/>
      <c r="CV507"/>
      <c r="CW507"/>
      <c r="CX507"/>
      <c r="CY507"/>
      <c r="CZ507"/>
      <c r="DA507"/>
      <c r="DB507"/>
      <c r="DC507"/>
      <c r="DD507"/>
    </row>
    <row r="508" spans="1:108" hidden="1">
      <c r="A508" t="s">
        <v>111</v>
      </c>
      <c r="B508" t="s">
        <v>17192</v>
      </c>
      <c r="C508">
        <v>514555</v>
      </c>
      <c r="D508" s="1">
        <v>45586</v>
      </c>
      <c r="E508" t="s">
        <v>20465</v>
      </c>
      <c r="F508" t="s">
        <v>9180</v>
      </c>
      <c r="G508" t="s">
        <v>17193</v>
      </c>
      <c r="H508">
        <v>36903606840</v>
      </c>
      <c r="I508" t="s">
        <v>17194</v>
      </c>
      <c r="J508">
        <v>5519992101297</v>
      </c>
      <c r="K508" t="s">
        <v>2</v>
      </c>
      <c r="L508" t="s">
        <v>15563</v>
      </c>
      <c r="M508">
        <v>5171343040761</v>
      </c>
      <c r="N508" t="s">
        <v>112</v>
      </c>
      <c r="O508" t="s">
        <v>17195</v>
      </c>
      <c r="P508" t="s">
        <v>17196</v>
      </c>
      <c r="Q508">
        <v>32</v>
      </c>
      <c r="R508" t="s">
        <v>17197</v>
      </c>
      <c r="S508" t="s">
        <v>2045</v>
      </c>
      <c r="U508" t="s">
        <v>17198</v>
      </c>
      <c r="V508" t="s">
        <v>779</v>
      </c>
      <c r="W508" t="s">
        <v>780</v>
      </c>
      <c r="X508" t="s">
        <v>15742</v>
      </c>
      <c r="Y508" t="s">
        <v>1312</v>
      </c>
      <c r="Z508" t="s">
        <v>1258</v>
      </c>
      <c r="AA508" t="s">
        <v>18723</v>
      </c>
      <c r="AB508" t="s">
        <v>773</v>
      </c>
      <c r="AC508" t="s">
        <v>774</v>
      </c>
      <c r="AF508" t="s">
        <v>786</v>
      </c>
      <c r="AG508">
        <v>2</v>
      </c>
      <c r="AH508">
        <v>136.28</v>
      </c>
      <c r="AI508">
        <v>1</v>
      </c>
      <c r="AJ508">
        <v>61010</v>
      </c>
      <c r="AK508" t="s">
        <v>1598</v>
      </c>
      <c r="AL508">
        <v>61010</v>
      </c>
      <c r="AM508" t="s">
        <v>1599</v>
      </c>
      <c r="AN508">
        <v>99.9</v>
      </c>
      <c r="AO508" s="72">
        <v>34.96</v>
      </c>
      <c r="AP508" t="s">
        <v>15116</v>
      </c>
      <c r="AQ508" t="s">
        <v>1602</v>
      </c>
      <c r="AV508" t="s">
        <v>17205</v>
      </c>
      <c r="AW508">
        <v>0</v>
      </c>
      <c r="AX508" t="s">
        <v>17199</v>
      </c>
      <c r="AY508" t="s">
        <v>17200</v>
      </c>
      <c r="AZ508" t="s">
        <v>15058</v>
      </c>
      <c r="BC508" t="s">
        <v>18724</v>
      </c>
      <c r="BD508" t="s">
        <v>114</v>
      </c>
      <c r="BF508" t="s">
        <v>115</v>
      </c>
      <c r="BG508" t="s">
        <v>116</v>
      </c>
      <c r="BM508" t="s">
        <v>117</v>
      </c>
      <c r="BN508">
        <v>213796</v>
      </c>
      <c r="BO508">
        <v>3422553931</v>
      </c>
      <c r="BP508">
        <v>3422553931</v>
      </c>
      <c r="BQ508">
        <v>499818</v>
      </c>
      <c r="BR508" s="34" t="s">
        <v>17201</v>
      </c>
      <c r="BX508" t="s">
        <v>17202</v>
      </c>
      <c r="CA508" t="s">
        <v>17203</v>
      </c>
      <c r="CB508" t="s">
        <v>17204</v>
      </c>
      <c r="CD508">
        <v>1</v>
      </c>
      <c r="CF508" t="s">
        <v>118</v>
      </c>
      <c r="CG508">
        <v>0</v>
      </c>
      <c r="CH508" t="s">
        <v>119</v>
      </c>
      <c r="CI508" t="s">
        <v>119</v>
      </c>
      <c r="CJ508" t="s">
        <v>120</v>
      </c>
      <c r="CL508" s="34" t="s">
        <v>18725</v>
      </c>
      <c r="CM508" t="s">
        <v>121</v>
      </c>
      <c r="CN508" s="34" t="s">
        <v>18725</v>
      </c>
      <c r="CP508" t="s">
        <v>1258</v>
      </c>
      <c r="CR508">
        <f t="shared" si="49"/>
        <v>21</v>
      </c>
      <c r="CS508"/>
      <c r="CT508"/>
      <c r="CU508"/>
      <c r="CV508"/>
      <c r="CW508"/>
      <c r="CX508"/>
      <c r="CY508"/>
      <c r="CZ508"/>
      <c r="DA508"/>
      <c r="DB508"/>
      <c r="DC508"/>
      <c r="DD508"/>
    </row>
    <row r="509" spans="1:108">
      <c r="A509" t="s">
        <v>111</v>
      </c>
      <c r="B509" t="s">
        <v>16748</v>
      </c>
      <c r="C509">
        <v>514471</v>
      </c>
      <c r="D509" s="1">
        <v>45584</v>
      </c>
      <c r="E509" t="s">
        <v>20466</v>
      </c>
      <c r="F509" t="s">
        <v>16749</v>
      </c>
      <c r="G509" t="s">
        <v>12473</v>
      </c>
      <c r="H509">
        <v>26045531809</v>
      </c>
      <c r="I509" t="s">
        <v>16750</v>
      </c>
      <c r="J509">
        <v>5519981658309</v>
      </c>
      <c r="K509" t="s">
        <v>2</v>
      </c>
      <c r="L509" t="s">
        <v>14523</v>
      </c>
      <c r="M509">
        <v>5133975169269</v>
      </c>
      <c r="N509" t="s">
        <v>112</v>
      </c>
      <c r="O509" t="s">
        <v>16751</v>
      </c>
      <c r="P509" t="s">
        <v>16752</v>
      </c>
      <c r="Q509">
        <v>293</v>
      </c>
      <c r="R509" t="s">
        <v>4571</v>
      </c>
      <c r="S509" t="s">
        <v>16753</v>
      </c>
      <c r="U509" t="s">
        <v>16754</v>
      </c>
      <c r="V509" t="s">
        <v>779</v>
      </c>
      <c r="W509" t="s">
        <v>780</v>
      </c>
      <c r="X509" t="s">
        <v>16183</v>
      </c>
      <c r="Y509" t="s">
        <v>1312</v>
      </c>
      <c r="Z509" t="s">
        <v>1258</v>
      </c>
      <c r="AA509" t="s">
        <v>18961</v>
      </c>
      <c r="AB509" t="s">
        <v>1216</v>
      </c>
      <c r="AC509" t="s">
        <v>1774</v>
      </c>
      <c r="AD509" t="s">
        <v>16755</v>
      </c>
      <c r="AE509" t="s">
        <v>1167</v>
      </c>
      <c r="AF509" t="s">
        <v>125</v>
      </c>
      <c r="AG509">
        <v>3</v>
      </c>
      <c r="AH509">
        <v>290.70999999999998</v>
      </c>
      <c r="AI509">
        <v>2</v>
      </c>
      <c r="AJ509">
        <v>1603</v>
      </c>
      <c r="AK509" t="s">
        <v>775</v>
      </c>
      <c r="AL509">
        <v>1603</v>
      </c>
      <c r="AM509" t="s">
        <v>825</v>
      </c>
      <c r="AN509">
        <v>29.9</v>
      </c>
      <c r="AO509" s="72">
        <v>29</v>
      </c>
      <c r="AP509" s="72">
        <v>58</v>
      </c>
      <c r="AQ509" t="s">
        <v>823</v>
      </c>
      <c r="AV509" t="s">
        <v>16757</v>
      </c>
      <c r="AW509">
        <v>0</v>
      </c>
      <c r="AX509" t="s">
        <v>16756</v>
      </c>
      <c r="AY509" t="s">
        <v>16758</v>
      </c>
      <c r="AZ509" t="s">
        <v>16759</v>
      </c>
      <c r="BC509" t="s">
        <v>18962</v>
      </c>
      <c r="BD509" t="s">
        <v>114</v>
      </c>
      <c r="BF509" t="s">
        <v>115</v>
      </c>
      <c r="BG509" t="s">
        <v>116</v>
      </c>
      <c r="BM509" t="s">
        <v>117</v>
      </c>
      <c r="BN509" s="34" t="s">
        <v>16760</v>
      </c>
      <c r="BO509">
        <v>3414042760</v>
      </c>
      <c r="BP509">
        <v>3414042760</v>
      </c>
      <c r="BQ509">
        <v>531249</v>
      </c>
      <c r="BR509">
        <v>6700</v>
      </c>
      <c r="BX509" t="s">
        <v>16761</v>
      </c>
      <c r="CA509" t="s">
        <v>16762</v>
      </c>
      <c r="CB509" t="s">
        <v>16763</v>
      </c>
      <c r="CD509">
        <v>1</v>
      </c>
      <c r="CF509" t="s">
        <v>118</v>
      </c>
      <c r="CG509">
        <v>0</v>
      </c>
      <c r="CH509" t="s">
        <v>119</v>
      </c>
      <c r="CI509" t="s">
        <v>119</v>
      </c>
      <c r="CJ509" t="s">
        <v>120</v>
      </c>
      <c r="CL509" s="34" t="s">
        <v>18963</v>
      </c>
      <c r="CM509" t="s">
        <v>121</v>
      </c>
      <c r="CN509" s="34" t="s">
        <v>18963</v>
      </c>
      <c r="CP509" t="s">
        <v>1258</v>
      </c>
      <c r="CR509" s="65">
        <f t="shared" si="49"/>
        <v>19</v>
      </c>
      <c r="CS509" s="65">
        <v>10</v>
      </c>
      <c r="CT509" s="65">
        <v>8</v>
      </c>
      <c r="CU509" s="65" t="s">
        <v>4</v>
      </c>
      <c r="CV509" s="65">
        <f t="shared" ref="CV509:CV522" si="71">ROUNDUP(AO509,0)</f>
        <v>29</v>
      </c>
      <c r="CW509" s="65">
        <f t="shared" ref="CW509:CW522" si="72">CV509*CS509</f>
        <v>290</v>
      </c>
      <c r="CX509" s="65">
        <f t="shared" ref="CX509:CX522" si="73">CV509*CT509</f>
        <v>232</v>
      </c>
      <c r="CY509" s="65" t="e">
        <f t="shared" ref="CY509:CY522" si="74">CV509*CU509</f>
        <v>#VALUE!</v>
      </c>
      <c r="CZ509" s="73">
        <v>4.3700000000000003E-2</v>
      </c>
      <c r="DA509" s="74">
        <f t="shared" ref="DA509:DA522" si="75">CZ509*CW509</f>
        <v>12.673</v>
      </c>
      <c r="DB509" s="74">
        <f t="shared" ref="DB509:DB522" si="76">CZ509*CX509</f>
        <v>10.138400000000001</v>
      </c>
      <c r="DC509" s="75" t="e">
        <f t="shared" ref="DC509:DC522" si="77">CZ509*CY509</f>
        <v>#VALUE!</v>
      </c>
    </row>
    <row r="510" spans="1:108">
      <c r="A510" t="s">
        <v>111</v>
      </c>
      <c r="B510" t="s">
        <v>16748</v>
      </c>
      <c r="C510">
        <v>514471</v>
      </c>
      <c r="D510" s="1">
        <v>45584</v>
      </c>
      <c r="E510" t="s">
        <v>20466</v>
      </c>
      <c r="F510" t="s">
        <v>16749</v>
      </c>
      <c r="G510" t="s">
        <v>12473</v>
      </c>
      <c r="H510">
        <v>26045531809</v>
      </c>
      <c r="I510" t="s">
        <v>16750</v>
      </c>
      <c r="J510">
        <v>5519981658309</v>
      </c>
      <c r="K510" t="s">
        <v>2</v>
      </c>
      <c r="L510" t="s">
        <v>14523</v>
      </c>
      <c r="M510">
        <v>5133975169269</v>
      </c>
      <c r="N510" t="s">
        <v>112</v>
      </c>
      <c r="O510" t="s">
        <v>16751</v>
      </c>
      <c r="P510" t="s">
        <v>16752</v>
      </c>
      <c r="Q510">
        <v>293</v>
      </c>
      <c r="R510" t="s">
        <v>4571</v>
      </c>
      <c r="S510" t="s">
        <v>16753</v>
      </c>
      <c r="U510" t="s">
        <v>16754</v>
      </c>
      <c r="V510" t="s">
        <v>779</v>
      </c>
      <c r="W510" t="s">
        <v>780</v>
      </c>
      <c r="X510" t="s">
        <v>16183</v>
      </c>
      <c r="Y510" t="s">
        <v>1312</v>
      </c>
      <c r="Z510" t="s">
        <v>1258</v>
      </c>
      <c r="AA510" t="s">
        <v>18961</v>
      </c>
      <c r="AB510" t="s">
        <v>1216</v>
      </c>
      <c r="AC510" t="s">
        <v>1774</v>
      </c>
      <c r="AD510" t="s">
        <v>16755</v>
      </c>
      <c r="AE510" t="s">
        <v>1167</v>
      </c>
      <c r="AF510" t="s">
        <v>125</v>
      </c>
      <c r="AG510">
        <v>3</v>
      </c>
      <c r="AH510">
        <v>290.70999999999998</v>
      </c>
      <c r="AI510">
        <v>1</v>
      </c>
      <c r="AJ510">
        <v>1403</v>
      </c>
      <c r="AK510" t="s">
        <v>775</v>
      </c>
      <c r="AL510">
        <v>1403</v>
      </c>
      <c r="AM510" t="s">
        <v>824</v>
      </c>
      <c r="AN510">
        <v>29.9</v>
      </c>
      <c r="AO510" s="72">
        <v>29</v>
      </c>
      <c r="AP510" s="72">
        <v>29</v>
      </c>
      <c r="AQ510" t="s">
        <v>822</v>
      </c>
      <c r="AV510" t="s">
        <v>16764</v>
      </c>
      <c r="AW510">
        <v>0</v>
      </c>
      <c r="AX510" t="s">
        <v>16756</v>
      </c>
      <c r="AY510" t="s">
        <v>16758</v>
      </c>
      <c r="AZ510" t="s">
        <v>16759</v>
      </c>
      <c r="BC510" t="s">
        <v>18962</v>
      </c>
      <c r="BD510" t="s">
        <v>114</v>
      </c>
      <c r="BF510" t="s">
        <v>115</v>
      </c>
      <c r="BG510" t="s">
        <v>116</v>
      </c>
      <c r="BM510" t="s">
        <v>117</v>
      </c>
      <c r="BN510" s="34" t="s">
        <v>16760</v>
      </c>
      <c r="BO510">
        <v>3414042760</v>
      </c>
      <c r="BP510">
        <v>3414042760</v>
      </c>
      <c r="BQ510">
        <v>531249</v>
      </c>
      <c r="BR510">
        <v>6700</v>
      </c>
      <c r="BX510" t="s">
        <v>16761</v>
      </c>
      <c r="CA510" t="s">
        <v>16762</v>
      </c>
      <c r="CB510" t="s">
        <v>16763</v>
      </c>
      <c r="CD510">
        <v>1</v>
      </c>
      <c r="CF510" t="s">
        <v>118</v>
      </c>
      <c r="CG510">
        <v>0</v>
      </c>
      <c r="CH510" t="s">
        <v>119</v>
      </c>
      <c r="CI510" t="s">
        <v>119</v>
      </c>
      <c r="CJ510" t="s">
        <v>120</v>
      </c>
      <c r="CL510" s="34" t="s">
        <v>18963</v>
      </c>
      <c r="CM510" t="s">
        <v>121</v>
      </c>
      <c r="CN510" s="34" t="s">
        <v>18963</v>
      </c>
      <c r="CP510" t="s">
        <v>1258</v>
      </c>
      <c r="CR510" s="65">
        <f t="shared" si="49"/>
        <v>19</v>
      </c>
      <c r="CS510" s="65">
        <v>10</v>
      </c>
      <c r="CT510" s="65">
        <v>8</v>
      </c>
      <c r="CU510" s="65" t="s">
        <v>4</v>
      </c>
      <c r="CV510" s="65">
        <f t="shared" si="71"/>
        <v>29</v>
      </c>
      <c r="CW510" s="65">
        <f t="shared" si="72"/>
        <v>290</v>
      </c>
      <c r="CX510" s="65">
        <f t="shared" si="73"/>
        <v>232</v>
      </c>
      <c r="CY510" s="65" t="e">
        <f t="shared" si="74"/>
        <v>#VALUE!</v>
      </c>
      <c r="CZ510" s="73">
        <v>4.3700000000000003E-2</v>
      </c>
      <c r="DA510" s="74">
        <f t="shared" si="75"/>
        <v>12.673</v>
      </c>
      <c r="DB510" s="74">
        <f t="shared" si="76"/>
        <v>10.138400000000001</v>
      </c>
      <c r="DC510" s="75" t="e">
        <f t="shared" si="77"/>
        <v>#VALUE!</v>
      </c>
    </row>
    <row r="511" spans="1:108">
      <c r="A511" t="s">
        <v>111</v>
      </c>
      <c r="B511" t="s">
        <v>16748</v>
      </c>
      <c r="C511">
        <v>514471</v>
      </c>
      <c r="D511" s="1">
        <v>45584</v>
      </c>
      <c r="E511" t="s">
        <v>20466</v>
      </c>
      <c r="F511" t="s">
        <v>16749</v>
      </c>
      <c r="G511" t="s">
        <v>12473</v>
      </c>
      <c r="H511">
        <v>26045531809</v>
      </c>
      <c r="I511" t="s">
        <v>16750</v>
      </c>
      <c r="J511">
        <v>5519981658309</v>
      </c>
      <c r="K511" t="s">
        <v>2</v>
      </c>
      <c r="L511" t="s">
        <v>14523</v>
      </c>
      <c r="M511">
        <v>5133975169269</v>
      </c>
      <c r="N511" t="s">
        <v>112</v>
      </c>
      <c r="O511" t="s">
        <v>16751</v>
      </c>
      <c r="P511" t="s">
        <v>16752</v>
      </c>
      <c r="Q511">
        <v>293</v>
      </c>
      <c r="R511" t="s">
        <v>4571</v>
      </c>
      <c r="S511" t="s">
        <v>16753</v>
      </c>
      <c r="U511" t="s">
        <v>16754</v>
      </c>
      <c r="V511" t="s">
        <v>779</v>
      </c>
      <c r="W511" t="s">
        <v>780</v>
      </c>
      <c r="X511" t="s">
        <v>16183</v>
      </c>
      <c r="Y511" t="s">
        <v>1312</v>
      </c>
      <c r="Z511" t="s">
        <v>1258</v>
      </c>
      <c r="AA511" t="s">
        <v>18961</v>
      </c>
      <c r="AB511" t="s">
        <v>1216</v>
      </c>
      <c r="AC511" t="s">
        <v>1774</v>
      </c>
      <c r="AD511" t="s">
        <v>16755</v>
      </c>
      <c r="AE511" t="s">
        <v>1167</v>
      </c>
      <c r="AF511" t="s">
        <v>125</v>
      </c>
      <c r="AG511">
        <v>3</v>
      </c>
      <c r="AH511">
        <v>290.70999999999998</v>
      </c>
      <c r="AI511">
        <v>1</v>
      </c>
      <c r="AJ511">
        <v>2610</v>
      </c>
      <c r="AK511" t="s">
        <v>1221</v>
      </c>
      <c r="AL511">
        <v>2610</v>
      </c>
      <c r="AM511" t="s">
        <v>2640</v>
      </c>
      <c r="AN511">
        <v>114.81</v>
      </c>
      <c r="AO511" s="72">
        <v>111.37</v>
      </c>
      <c r="AP511" s="72" t="s">
        <v>16765</v>
      </c>
      <c r="AQ511" t="s">
        <v>2642</v>
      </c>
      <c r="AV511" t="s">
        <v>16766</v>
      </c>
      <c r="AW511">
        <v>0</v>
      </c>
      <c r="AX511" t="s">
        <v>16756</v>
      </c>
      <c r="AY511" t="s">
        <v>16758</v>
      </c>
      <c r="AZ511" t="s">
        <v>16759</v>
      </c>
      <c r="BC511" t="s">
        <v>18962</v>
      </c>
      <c r="BD511" t="s">
        <v>114</v>
      </c>
      <c r="BF511" t="s">
        <v>115</v>
      </c>
      <c r="BG511" t="s">
        <v>116</v>
      </c>
      <c r="BM511" t="s">
        <v>117</v>
      </c>
      <c r="BN511" s="34" t="s">
        <v>16760</v>
      </c>
      <c r="BO511">
        <v>3414042760</v>
      </c>
      <c r="BP511">
        <v>3414042760</v>
      </c>
      <c r="BQ511">
        <v>531249</v>
      </c>
      <c r="BR511">
        <v>6700</v>
      </c>
      <c r="BX511" t="s">
        <v>16761</v>
      </c>
      <c r="CA511" t="s">
        <v>16762</v>
      </c>
      <c r="CB511" t="s">
        <v>16763</v>
      </c>
      <c r="CD511">
        <v>1</v>
      </c>
      <c r="CF511" t="s">
        <v>118</v>
      </c>
      <c r="CG511">
        <v>0</v>
      </c>
      <c r="CH511" t="s">
        <v>119</v>
      </c>
      <c r="CI511" t="s">
        <v>119</v>
      </c>
      <c r="CJ511" t="s">
        <v>120</v>
      </c>
      <c r="CL511" s="34" t="s">
        <v>18963</v>
      </c>
      <c r="CM511" t="s">
        <v>121</v>
      </c>
      <c r="CN511" s="34" t="s">
        <v>18963</v>
      </c>
      <c r="CP511" t="s">
        <v>1258</v>
      </c>
      <c r="CR511" s="65">
        <f t="shared" si="49"/>
        <v>19</v>
      </c>
      <c r="CS511" s="65">
        <v>10</v>
      </c>
      <c r="CT511" s="65">
        <v>8</v>
      </c>
      <c r="CU511" s="65" t="s">
        <v>4</v>
      </c>
      <c r="CV511" s="65">
        <f t="shared" si="71"/>
        <v>112</v>
      </c>
      <c r="CW511" s="65">
        <f t="shared" si="72"/>
        <v>1120</v>
      </c>
      <c r="CX511" s="65">
        <f t="shared" si="73"/>
        <v>896</v>
      </c>
      <c r="CY511" s="65" t="e">
        <f t="shared" si="74"/>
        <v>#VALUE!</v>
      </c>
      <c r="CZ511" s="73">
        <v>4.3700000000000003E-2</v>
      </c>
      <c r="DA511" s="74">
        <f t="shared" si="75"/>
        <v>48.944000000000003</v>
      </c>
      <c r="DB511" s="74">
        <f t="shared" si="76"/>
        <v>39.155200000000001</v>
      </c>
      <c r="DC511" s="75" t="e">
        <f t="shared" si="77"/>
        <v>#VALUE!</v>
      </c>
    </row>
    <row r="512" spans="1:108">
      <c r="A512" t="s">
        <v>111</v>
      </c>
      <c r="B512" t="s">
        <v>16748</v>
      </c>
      <c r="C512">
        <v>514471</v>
      </c>
      <c r="D512" s="1">
        <v>45584</v>
      </c>
      <c r="E512" t="s">
        <v>20466</v>
      </c>
      <c r="F512" t="s">
        <v>16749</v>
      </c>
      <c r="G512" t="s">
        <v>12473</v>
      </c>
      <c r="H512">
        <v>26045531809</v>
      </c>
      <c r="I512" t="s">
        <v>16750</v>
      </c>
      <c r="J512">
        <v>5519981658309</v>
      </c>
      <c r="K512" t="s">
        <v>2</v>
      </c>
      <c r="L512" t="s">
        <v>14523</v>
      </c>
      <c r="M512">
        <v>5133975169269</v>
      </c>
      <c r="N512" t="s">
        <v>112</v>
      </c>
      <c r="O512" t="s">
        <v>16751</v>
      </c>
      <c r="P512" t="s">
        <v>16752</v>
      </c>
      <c r="Q512">
        <v>293</v>
      </c>
      <c r="R512" t="s">
        <v>4571</v>
      </c>
      <c r="S512" t="s">
        <v>16753</v>
      </c>
      <c r="U512" t="s">
        <v>16754</v>
      </c>
      <c r="V512" t="s">
        <v>779</v>
      </c>
      <c r="W512" t="s">
        <v>780</v>
      </c>
      <c r="X512" t="s">
        <v>16183</v>
      </c>
      <c r="Y512" t="s">
        <v>1312</v>
      </c>
      <c r="Z512" t="s">
        <v>1258</v>
      </c>
      <c r="AA512" t="s">
        <v>18961</v>
      </c>
      <c r="AB512" t="s">
        <v>1216</v>
      </c>
      <c r="AC512" t="s">
        <v>1774</v>
      </c>
      <c r="AD512" t="s">
        <v>16755</v>
      </c>
      <c r="AE512" t="s">
        <v>1167</v>
      </c>
      <c r="AF512" t="s">
        <v>125</v>
      </c>
      <c r="AG512">
        <v>3</v>
      </c>
      <c r="AH512">
        <v>290.70999999999998</v>
      </c>
      <c r="AI512">
        <v>3</v>
      </c>
      <c r="AJ512">
        <v>1110</v>
      </c>
      <c r="AK512" t="s">
        <v>788</v>
      </c>
      <c r="AL512">
        <v>1112</v>
      </c>
      <c r="AM512" t="s">
        <v>1252</v>
      </c>
      <c r="AN512">
        <v>21.9</v>
      </c>
      <c r="AO512" s="72">
        <v>7.43</v>
      </c>
      <c r="AP512" s="72" t="s">
        <v>15725</v>
      </c>
      <c r="AQ512" t="s">
        <v>1254</v>
      </c>
      <c r="AV512" t="s">
        <v>16767</v>
      </c>
      <c r="AW512">
        <v>0</v>
      </c>
      <c r="AX512" t="s">
        <v>16756</v>
      </c>
      <c r="AY512" t="s">
        <v>16758</v>
      </c>
      <c r="AZ512" t="s">
        <v>16759</v>
      </c>
      <c r="BC512" t="s">
        <v>18962</v>
      </c>
      <c r="BD512" t="s">
        <v>114</v>
      </c>
      <c r="BF512" t="s">
        <v>115</v>
      </c>
      <c r="BG512" t="s">
        <v>116</v>
      </c>
      <c r="BM512" t="s">
        <v>117</v>
      </c>
      <c r="BN512" s="34" t="s">
        <v>16760</v>
      </c>
      <c r="BO512">
        <v>3414042760</v>
      </c>
      <c r="BP512">
        <v>3414042760</v>
      </c>
      <c r="BQ512">
        <v>531249</v>
      </c>
      <c r="BR512">
        <v>6700</v>
      </c>
      <c r="BX512" t="s">
        <v>16761</v>
      </c>
      <c r="CA512" t="s">
        <v>16762</v>
      </c>
      <c r="CB512" t="s">
        <v>16763</v>
      </c>
      <c r="CD512">
        <v>1</v>
      </c>
      <c r="CF512" t="s">
        <v>118</v>
      </c>
      <c r="CG512">
        <v>0</v>
      </c>
      <c r="CH512" t="s">
        <v>119</v>
      </c>
      <c r="CI512" t="s">
        <v>119</v>
      </c>
      <c r="CJ512" t="s">
        <v>120</v>
      </c>
      <c r="CL512" s="34" t="s">
        <v>18963</v>
      </c>
      <c r="CM512" t="s">
        <v>121</v>
      </c>
      <c r="CN512" s="34" t="s">
        <v>18963</v>
      </c>
      <c r="CP512" t="s">
        <v>1258</v>
      </c>
      <c r="CR512" s="65">
        <f t="shared" si="49"/>
        <v>19</v>
      </c>
      <c r="CS512" s="65">
        <v>10</v>
      </c>
      <c r="CT512" s="65">
        <v>8</v>
      </c>
      <c r="CU512" s="65" t="s">
        <v>4</v>
      </c>
      <c r="CV512" s="65">
        <f t="shared" si="71"/>
        <v>8</v>
      </c>
      <c r="CW512" s="65">
        <f t="shared" si="72"/>
        <v>80</v>
      </c>
      <c r="CX512" s="65">
        <f t="shared" si="73"/>
        <v>64</v>
      </c>
      <c r="CY512" s="65" t="e">
        <f t="shared" si="74"/>
        <v>#VALUE!</v>
      </c>
      <c r="CZ512" s="73">
        <v>4.3700000000000003E-2</v>
      </c>
      <c r="DA512" s="74">
        <f t="shared" si="75"/>
        <v>3.4960000000000004</v>
      </c>
      <c r="DB512" s="74">
        <f t="shared" si="76"/>
        <v>2.7968000000000002</v>
      </c>
      <c r="DC512" s="75" t="e">
        <f t="shared" si="77"/>
        <v>#VALUE!</v>
      </c>
    </row>
    <row r="513" spans="1:108">
      <c r="A513" t="s">
        <v>111</v>
      </c>
      <c r="B513" t="s">
        <v>16748</v>
      </c>
      <c r="C513">
        <v>514471</v>
      </c>
      <c r="D513" s="1">
        <v>45584</v>
      </c>
      <c r="E513" t="s">
        <v>20466</v>
      </c>
      <c r="F513" t="s">
        <v>16749</v>
      </c>
      <c r="G513" t="s">
        <v>12473</v>
      </c>
      <c r="H513">
        <v>26045531809</v>
      </c>
      <c r="I513" t="s">
        <v>16750</v>
      </c>
      <c r="J513">
        <v>5519981658309</v>
      </c>
      <c r="K513" t="s">
        <v>2</v>
      </c>
      <c r="L513" t="s">
        <v>14523</v>
      </c>
      <c r="M513">
        <v>5133975169269</v>
      </c>
      <c r="N513" t="s">
        <v>112</v>
      </c>
      <c r="O513" t="s">
        <v>16751</v>
      </c>
      <c r="P513" t="s">
        <v>16752</v>
      </c>
      <c r="Q513">
        <v>293</v>
      </c>
      <c r="R513" t="s">
        <v>4571</v>
      </c>
      <c r="S513" t="s">
        <v>16753</v>
      </c>
      <c r="U513" t="s">
        <v>16754</v>
      </c>
      <c r="V513" t="s">
        <v>779</v>
      </c>
      <c r="W513" t="s">
        <v>780</v>
      </c>
      <c r="X513" t="s">
        <v>16183</v>
      </c>
      <c r="Y513" t="s">
        <v>1312</v>
      </c>
      <c r="Z513" t="s">
        <v>1258</v>
      </c>
      <c r="AA513" t="s">
        <v>18961</v>
      </c>
      <c r="AB513" t="s">
        <v>1216</v>
      </c>
      <c r="AC513" t="s">
        <v>1774</v>
      </c>
      <c r="AD513" t="s">
        <v>16755</v>
      </c>
      <c r="AE513" t="s">
        <v>1167</v>
      </c>
      <c r="AF513" t="s">
        <v>125</v>
      </c>
      <c r="AG513">
        <v>3</v>
      </c>
      <c r="AH513">
        <v>290.70999999999998</v>
      </c>
      <c r="AI513">
        <v>2</v>
      </c>
      <c r="AJ513">
        <v>1006</v>
      </c>
      <c r="AK513" t="s">
        <v>788</v>
      </c>
      <c r="AL513">
        <v>1111</v>
      </c>
      <c r="AM513" t="s">
        <v>789</v>
      </c>
      <c r="AN513">
        <v>21.9</v>
      </c>
      <c r="AO513" s="72">
        <v>7.43</v>
      </c>
      <c r="AP513" s="72" t="s">
        <v>15341</v>
      </c>
      <c r="AQ513" t="s">
        <v>790</v>
      </c>
      <c r="AV513" t="s">
        <v>3326</v>
      </c>
      <c r="AW513">
        <v>0</v>
      </c>
      <c r="AX513" t="s">
        <v>16756</v>
      </c>
      <c r="AY513" t="s">
        <v>16758</v>
      </c>
      <c r="AZ513" t="s">
        <v>16759</v>
      </c>
      <c r="BC513" t="s">
        <v>18962</v>
      </c>
      <c r="BD513" t="s">
        <v>114</v>
      </c>
      <c r="BF513" t="s">
        <v>115</v>
      </c>
      <c r="BG513" t="s">
        <v>116</v>
      </c>
      <c r="BM513" t="s">
        <v>117</v>
      </c>
      <c r="BN513" s="34" t="s">
        <v>16760</v>
      </c>
      <c r="BO513">
        <v>3414042760</v>
      </c>
      <c r="BP513">
        <v>3414042760</v>
      </c>
      <c r="BQ513">
        <v>531249</v>
      </c>
      <c r="BR513">
        <v>6700</v>
      </c>
      <c r="BX513" t="s">
        <v>16761</v>
      </c>
      <c r="CA513" t="s">
        <v>16762</v>
      </c>
      <c r="CB513" t="s">
        <v>16763</v>
      </c>
      <c r="CD513">
        <v>1</v>
      </c>
      <c r="CF513" t="s">
        <v>118</v>
      </c>
      <c r="CG513">
        <v>0</v>
      </c>
      <c r="CH513" t="s">
        <v>119</v>
      </c>
      <c r="CI513" t="s">
        <v>119</v>
      </c>
      <c r="CJ513" t="s">
        <v>120</v>
      </c>
      <c r="CL513" s="34" t="s">
        <v>18963</v>
      </c>
      <c r="CM513" t="s">
        <v>121</v>
      </c>
      <c r="CN513" s="34" t="s">
        <v>18963</v>
      </c>
      <c r="CP513" t="s">
        <v>1258</v>
      </c>
      <c r="CR513" s="65">
        <f t="shared" si="49"/>
        <v>19</v>
      </c>
      <c r="CS513" s="65">
        <v>10</v>
      </c>
      <c r="CT513" s="65">
        <v>8</v>
      </c>
      <c r="CU513" s="65" t="s">
        <v>4</v>
      </c>
      <c r="CV513" s="65">
        <f t="shared" si="71"/>
        <v>8</v>
      </c>
      <c r="CW513" s="65">
        <f t="shared" si="72"/>
        <v>80</v>
      </c>
      <c r="CX513" s="65">
        <f t="shared" si="73"/>
        <v>64</v>
      </c>
      <c r="CY513" s="65" t="e">
        <f t="shared" si="74"/>
        <v>#VALUE!</v>
      </c>
      <c r="CZ513" s="73">
        <v>4.3700000000000003E-2</v>
      </c>
      <c r="DA513" s="74">
        <f t="shared" si="75"/>
        <v>3.4960000000000004</v>
      </c>
      <c r="DB513" s="74">
        <f t="shared" si="76"/>
        <v>2.7968000000000002</v>
      </c>
      <c r="DC513" s="75" t="e">
        <f t="shared" si="77"/>
        <v>#VALUE!</v>
      </c>
    </row>
    <row r="514" spans="1:108">
      <c r="A514" t="s">
        <v>111</v>
      </c>
      <c r="B514" t="s">
        <v>16748</v>
      </c>
      <c r="C514">
        <v>514471</v>
      </c>
      <c r="D514" s="1">
        <v>45584</v>
      </c>
      <c r="E514" t="s">
        <v>20466</v>
      </c>
      <c r="F514" t="s">
        <v>16749</v>
      </c>
      <c r="G514" t="s">
        <v>12473</v>
      </c>
      <c r="H514">
        <v>26045531809</v>
      </c>
      <c r="I514" t="s">
        <v>16750</v>
      </c>
      <c r="J514">
        <v>5519981658309</v>
      </c>
      <c r="K514" t="s">
        <v>2</v>
      </c>
      <c r="L514" t="s">
        <v>14523</v>
      </c>
      <c r="M514">
        <v>5133975169269</v>
      </c>
      <c r="N514" t="s">
        <v>112</v>
      </c>
      <c r="O514" t="s">
        <v>16751</v>
      </c>
      <c r="P514" t="s">
        <v>16752</v>
      </c>
      <c r="Q514">
        <v>293</v>
      </c>
      <c r="R514" t="s">
        <v>4571</v>
      </c>
      <c r="S514" t="s">
        <v>16753</v>
      </c>
      <c r="U514" t="s">
        <v>16754</v>
      </c>
      <c r="V514" t="s">
        <v>779</v>
      </c>
      <c r="W514" t="s">
        <v>780</v>
      </c>
      <c r="X514" t="s">
        <v>16183</v>
      </c>
      <c r="Y514" t="s">
        <v>1312</v>
      </c>
      <c r="Z514" t="s">
        <v>1258</v>
      </c>
      <c r="AA514" t="s">
        <v>18961</v>
      </c>
      <c r="AB514" t="s">
        <v>1216</v>
      </c>
      <c r="AC514" t="s">
        <v>1774</v>
      </c>
      <c r="AD514" t="s">
        <v>16755</v>
      </c>
      <c r="AE514" t="s">
        <v>1167</v>
      </c>
      <c r="AF514" t="s">
        <v>125</v>
      </c>
      <c r="AG514">
        <v>3</v>
      </c>
      <c r="AH514">
        <v>290.70999999999998</v>
      </c>
      <c r="AI514">
        <v>1</v>
      </c>
      <c r="AJ514">
        <v>2500</v>
      </c>
      <c r="AK514" t="s">
        <v>1169</v>
      </c>
      <c r="AL514">
        <v>2502</v>
      </c>
      <c r="AM514" t="s">
        <v>1170</v>
      </c>
      <c r="AN514">
        <v>56.9</v>
      </c>
      <c r="AO514" s="72">
        <v>55.19</v>
      </c>
      <c r="AP514" s="72" t="s">
        <v>1172</v>
      </c>
      <c r="AQ514" t="s">
        <v>1173</v>
      </c>
      <c r="AV514" t="s">
        <v>16768</v>
      </c>
      <c r="AW514">
        <v>0</v>
      </c>
      <c r="AX514" t="s">
        <v>16756</v>
      </c>
      <c r="AY514" t="s">
        <v>16758</v>
      </c>
      <c r="AZ514" t="s">
        <v>16759</v>
      </c>
      <c r="BC514" t="s">
        <v>18962</v>
      </c>
      <c r="BD514" t="s">
        <v>114</v>
      </c>
      <c r="BF514" t="s">
        <v>115</v>
      </c>
      <c r="BG514" t="s">
        <v>116</v>
      </c>
      <c r="BM514" t="s">
        <v>117</v>
      </c>
      <c r="BN514" s="34" t="s">
        <v>16760</v>
      </c>
      <c r="BO514">
        <v>3414042760</v>
      </c>
      <c r="BP514">
        <v>3414042760</v>
      </c>
      <c r="BQ514">
        <v>531249</v>
      </c>
      <c r="BR514">
        <v>6700</v>
      </c>
      <c r="BX514" t="s">
        <v>16761</v>
      </c>
      <c r="CA514" t="s">
        <v>16762</v>
      </c>
      <c r="CB514" t="s">
        <v>16763</v>
      </c>
      <c r="CD514">
        <v>1</v>
      </c>
      <c r="CF514" t="s">
        <v>118</v>
      </c>
      <c r="CG514">
        <v>0</v>
      </c>
      <c r="CH514" t="s">
        <v>119</v>
      </c>
      <c r="CI514" t="s">
        <v>119</v>
      </c>
      <c r="CJ514" t="s">
        <v>120</v>
      </c>
      <c r="CL514" s="34" t="s">
        <v>18963</v>
      </c>
      <c r="CM514" t="s">
        <v>121</v>
      </c>
      <c r="CN514" s="34" t="s">
        <v>18963</v>
      </c>
      <c r="CP514" t="s">
        <v>1258</v>
      </c>
      <c r="CR514" s="65">
        <f t="shared" si="49"/>
        <v>19</v>
      </c>
      <c r="CS514" s="65">
        <v>10</v>
      </c>
      <c r="CT514" s="65">
        <v>8</v>
      </c>
      <c r="CU514" s="65" t="s">
        <v>4</v>
      </c>
      <c r="CV514" s="65">
        <f t="shared" si="71"/>
        <v>56</v>
      </c>
      <c r="CW514" s="65">
        <f t="shared" si="72"/>
        <v>560</v>
      </c>
      <c r="CX514" s="65">
        <f t="shared" si="73"/>
        <v>448</v>
      </c>
      <c r="CY514" s="65" t="e">
        <f t="shared" si="74"/>
        <v>#VALUE!</v>
      </c>
      <c r="CZ514" s="73">
        <v>4.3700000000000003E-2</v>
      </c>
      <c r="DA514" s="74">
        <f t="shared" si="75"/>
        <v>24.472000000000001</v>
      </c>
      <c r="DB514" s="74">
        <f t="shared" si="76"/>
        <v>19.5776</v>
      </c>
      <c r="DC514" s="75" t="e">
        <f t="shared" si="77"/>
        <v>#VALUE!</v>
      </c>
    </row>
    <row r="515" spans="1:108">
      <c r="A515" t="s">
        <v>111</v>
      </c>
      <c r="B515" t="s">
        <v>17206</v>
      </c>
      <c r="C515">
        <v>514553</v>
      </c>
      <c r="D515" s="1">
        <v>45586</v>
      </c>
      <c r="E515" t="s">
        <v>20467</v>
      </c>
      <c r="F515" t="s">
        <v>1304</v>
      </c>
      <c r="G515" t="s">
        <v>1945</v>
      </c>
      <c r="H515">
        <v>32769201824</v>
      </c>
      <c r="I515" t="s">
        <v>17207</v>
      </c>
      <c r="J515">
        <v>5511950685645</v>
      </c>
      <c r="K515" t="s">
        <v>2</v>
      </c>
      <c r="L515" t="s">
        <v>127</v>
      </c>
      <c r="M515">
        <v>5158804831830</v>
      </c>
      <c r="N515" t="s">
        <v>112</v>
      </c>
      <c r="O515" t="s">
        <v>17208</v>
      </c>
      <c r="P515" t="s">
        <v>17209</v>
      </c>
      <c r="Q515">
        <v>137</v>
      </c>
      <c r="S515" t="s">
        <v>17210</v>
      </c>
      <c r="U515" t="s">
        <v>17211</v>
      </c>
      <c r="V515" t="s">
        <v>122</v>
      </c>
      <c r="W515" t="s">
        <v>123</v>
      </c>
      <c r="X515" t="s">
        <v>4008</v>
      </c>
      <c r="Y515" t="s">
        <v>129</v>
      </c>
      <c r="Z515" t="s">
        <v>1258</v>
      </c>
      <c r="AA515" t="s">
        <v>18082</v>
      </c>
      <c r="AB515" t="s">
        <v>844</v>
      </c>
      <c r="AC515" t="s">
        <v>791</v>
      </c>
      <c r="AD515" t="s">
        <v>883</v>
      </c>
      <c r="AE515" t="s">
        <v>1167</v>
      </c>
      <c r="AF515" t="s">
        <v>125</v>
      </c>
      <c r="AG515">
        <v>5</v>
      </c>
      <c r="AH515">
        <v>105.09</v>
      </c>
      <c r="AI515">
        <v>1</v>
      </c>
      <c r="AJ515">
        <v>61050</v>
      </c>
      <c r="AK515" t="s">
        <v>1598</v>
      </c>
      <c r="AL515">
        <v>61050</v>
      </c>
      <c r="AM515" t="s">
        <v>2983</v>
      </c>
      <c r="AN515">
        <v>99.9</v>
      </c>
      <c r="AO515" s="72">
        <v>33.909999999999997</v>
      </c>
      <c r="AP515" s="72" t="s">
        <v>15438</v>
      </c>
      <c r="AQ515" t="s">
        <v>2984</v>
      </c>
      <c r="AV515" t="s">
        <v>4083</v>
      </c>
      <c r="AW515">
        <v>0</v>
      </c>
      <c r="AX515" t="s">
        <v>17212</v>
      </c>
      <c r="AY515" t="s">
        <v>17213</v>
      </c>
      <c r="AZ515" t="s">
        <v>15369</v>
      </c>
      <c r="BC515" s="34" t="s">
        <v>18083</v>
      </c>
      <c r="BD515" t="s">
        <v>114</v>
      </c>
      <c r="BF515" t="s">
        <v>115</v>
      </c>
      <c r="BG515" t="s">
        <v>116</v>
      </c>
      <c r="BM515" t="s">
        <v>117</v>
      </c>
      <c r="BN515" t="s">
        <v>17214</v>
      </c>
      <c r="BO515">
        <v>3421975191</v>
      </c>
      <c r="BP515">
        <v>3421975191</v>
      </c>
      <c r="BQ515">
        <v>536119</v>
      </c>
      <c r="BR515" s="34" t="s">
        <v>17215</v>
      </c>
      <c r="BX515" t="s">
        <v>17216</v>
      </c>
      <c r="CA515" t="s">
        <v>17217</v>
      </c>
      <c r="CB515" t="s">
        <v>17218</v>
      </c>
      <c r="CD515">
        <v>1</v>
      </c>
      <c r="CF515" t="s">
        <v>118</v>
      </c>
      <c r="CG515">
        <v>0</v>
      </c>
      <c r="CH515" t="s">
        <v>119</v>
      </c>
      <c r="CI515" t="s">
        <v>119</v>
      </c>
      <c r="CJ515" t="s">
        <v>120</v>
      </c>
      <c r="CL515" s="34" t="s">
        <v>18084</v>
      </c>
      <c r="CM515" t="s">
        <v>121</v>
      </c>
      <c r="CN515" s="34" t="s">
        <v>18084</v>
      </c>
      <c r="CP515" t="s">
        <v>1258</v>
      </c>
      <c r="CR515" s="65">
        <f t="shared" ref="CR515:CR578" si="78">DAY(D515)</f>
        <v>21</v>
      </c>
      <c r="CS515" s="65" t="s">
        <v>4</v>
      </c>
      <c r="CT515" s="65" t="s">
        <v>4</v>
      </c>
      <c r="CU515" s="65">
        <v>3</v>
      </c>
      <c r="CV515" s="65">
        <f t="shared" si="71"/>
        <v>34</v>
      </c>
      <c r="CW515" s="65" t="e">
        <f t="shared" si="72"/>
        <v>#VALUE!</v>
      </c>
      <c r="CX515" s="65" t="e">
        <f t="shared" si="73"/>
        <v>#VALUE!</v>
      </c>
      <c r="CY515" s="65">
        <f t="shared" si="74"/>
        <v>102</v>
      </c>
      <c r="CZ515" s="73">
        <v>4.3700000000000003E-2</v>
      </c>
      <c r="DA515" s="74" t="e">
        <f t="shared" si="75"/>
        <v>#VALUE!</v>
      </c>
      <c r="DB515" s="74" t="e">
        <f t="shared" si="76"/>
        <v>#VALUE!</v>
      </c>
      <c r="DC515" s="75">
        <f t="shared" si="77"/>
        <v>4.4574000000000007</v>
      </c>
    </row>
    <row r="516" spans="1:108">
      <c r="A516" t="s">
        <v>111</v>
      </c>
      <c r="B516" t="s">
        <v>17206</v>
      </c>
      <c r="C516">
        <v>514553</v>
      </c>
      <c r="D516" s="1">
        <v>45586</v>
      </c>
      <c r="E516" t="s">
        <v>20467</v>
      </c>
      <c r="F516" t="s">
        <v>1304</v>
      </c>
      <c r="G516" t="s">
        <v>1945</v>
      </c>
      <c r="H516">
        <v>32769201824</v>
      </c>
      <c r="I516" t="s">
        <v>17207</v>
      </c>
      <c r="J516">
        <v>5511950685645</v>
      </c>
      <c r="K516" t="s">
        <v>2</v>
      </c>
      <c r="L516" t="s">
        <v>127</v>
      </c>
      <c r="M516">
        <v>5158804831830</v>
      </c>
      <c r="N516" t="s">
        <v>112</v>
      </c>
      <c r="O516" t="s">
        <v>17208</v>
      </c>
      <c r="P516" t="s">
        <v>17209</v>
      </c>
      <c r="Q516">
        <v>137</v>
      </c>
      <c r="S516" t="s">
        <v>17210</v>
      </c>
      <c r="U516" t="s">
        <v>17211</v>
      </c>
      <c r="V516" t="s">
        <v>122</v>
      </c>
      <c r="W516" t="s">
        <v>123</v>
      </c>
      <c r="X516" t="s">
        <v>4008</v>
      </c>
      <c r="Y516" t="s">
        <v>129</v>
      </c>
      <c r="Z516" t="s">
        <v>1258</v>
      </c>
      <c r="AA516" t="s">
        <v>18082</v>
      </c>
      <c r="AB516" t="s">
        <v>844</v>
      </c>
      <c r="AC516" t="s">
        <v>791</v>
      </c>
      <c r="AD516" t="s">
        <v>883</v>
      </c>
      <c r="AE516" t="s">
        <v>1167</v>
      </c>
      <c r="AF516" t="s">
        <v>125</v>
      </c>
      <c r="AG516">
        <v>5</v>
      </c>
      <c r="AH516">
        <v>105.09</v>
      </c>
      <c r="AI516">
        <v>1</v>
      </c>
      <c r="AJ516">
        <v>61010</v>
      </c>
      <c r="AK516" t="s">
        <v>1598</v>
      </c>
      <c r="AL516">
        <v>61010</v>
      </c>
      <c r="AM516" t="s">
        <v>1599</v>
      </c>
      <c r="AN516">
        <v>99.9</v>
      </c>
      <c r="AO516" s="72">
        <v>33.909999999999997</v>
      </c>
      <c r="AP516" s="72" t="s">
        <v>15438</v>
      </c>
      <c r="AQ516" t="s">
        <v>1602</v>
      </c>
      <c r="AV516" t="s">
        <v>4083</v>
      </c>
      <c r="AW516">
        <v>0</v>
      </c>
      <c r="AX516" t="s">
        <v>17212</v>
      </c>
      <c r="AY516" t="s">
        <v>17213</v>
      </c>
      <c r="AZ516" t="s">
        <v>15369</v>
      </c>
      <c r="BC516" s="34" t="s">
        <v>18083</v>
      </c>
      <c r="BD516" t="s">
        <v>114</v>
      </c>
      <c r="BF516" t="s">
        <v>115</v>
      </c>
      <c r="BG516" t="s">
        <v>116</v>
      </c>
      <c r="BM516" t="s">
        <v>117</v>
      </c>
      <c r="BN516" t="s">
        <v>17214</v>
      </c>
      <c r="BO516">
        <v>3421975191</v>
      </c>
      <c r="BP516">
        <v>3421975191</v>
      </c>
      <c r="BQ516">
        <v>536119</v>
      </c>
      <c r="BR516" s="34" t="s">
        <v>17215</v>
      </c>
      <c r="BX516" t="s">
        <v>17216</v>
      </c>
      <c r="CA516" t="s">
        <v>17217</v>
      </c>
      <c r="CB516" t="s">
        <v>17218</v>
      </c>
      <c r="CD516">
        <v>1</v>
      </c>
      <c r="CF516" t="s">
        <v>118</v>
      </c>
      <c r="CG516">
        <v>0</v>
      </c>
      <c r="CH516" t="s">
        <v>119</v>
      </c>
      <c r="CI516" t="s">
        <v>119</v>
      </c>
      <c r="CJ516" t="s">
        <v>120</v>
      </c>
      <c r="CL516" s="34" t="s">
        <v>18084</v>
      </c>
      <c r="CM516" t="s">
        <v>121</v>
      </c>
      <c r="CN516" s="34" t="s">
        <v>18084</v>
      </c>
      <c r="CP516" t="s">
        <v>1258</v>
      </c>
      <c r="CR516" s="65">
        <f t="shared" si="78"/>
        <v>21</v>
      </c>
      <c r="CS516" s="65" t="s">
        <v>4</v>
      </c>
      <c r="CT516" s="65" t="s">
        <v>4</v>
      </c>
      <c r="CU516" s="65">
        <v>3</v>
      </c>
      <c r="CV516" s="65">
        <f t="shared" si="71"/>
        <v>34</v>
      </c>
      <c r="CW516" s="65" t="e">
        <f t="shared" si="72"/>
        <v>#VALUE!</v>
      </c>
      <c r="CX516" s="65" t="e">
        <f t="shared" si="73"/>
        <v>#VALUE!</v>
      </c>
      <c r="CY516" s="65">
        <f t="shared" si="74"/>
        <v>102</v>
      </c>
      <c r="CZ516" s="73">
        <v>4.3700000000000003E-2</v>
      </c>
      <c r="DA516" s="74" t="e">
        <f t="shared" si="75"/>
        <v>#VALUE!</v>
      </c>
      <c r="DB516" s="74" t="e">
        <f t="shared" si="76"/>
        <v>#VALUE!</v>
      </c>
      <c r="DC516" s="75">
        <f t="shared" si="77"/>
        <v>4.4574000000000007</v>
      </c>
    </row>
    <row r="517" spans="1:108">
      <c r="A517" t="s">
        <v>111</v>
      </c>
      <c r="B517" t="s">
        <v>17206</v>
      </c>
      <c r="C517">
        <v>514553</v>
      </c>
      <c r="D517" s="1">
        <v>45586</v>
      </c>
      <c r="E517" t="s">
        <v>20467</v>
      </c>
      <c r="F517" t="s">
        <v>1304</v>
      </c>
      <c r="G517" t="s">
        <v>1945</v>
      </c>
      <c r="H517">
        <v>32769201824</v>
      </c>
      <c r="I517" t="s">
        <v>17207</v>
      </c>
      <c r="J517">
        <v>5511950685645</v>
      </c>
      <c r="K517" t="s">
        <v>2</v>
      </c>
      <c r="L517" t="s">
        <v>127</v>
      </c>
      <c r="M517">
        <v>5158804831830</v>
      </c>
      <c r="N517" t="s">
        <v>112</v>
      </c>
      <c r="O517" t="s">
        <v>17208</v>
      </c>
      <c r="P517" t="s">
        <v>17209</v>
      </c>
      <c r="Q517">
        <v>137</v>
      </c>
      <c r="S517" t="s">
        <v>17210</v>
      </c>
      <c r="U517" t="s">
        <v>17211</v>
      </c>
      <c r="V517" t="s">
        <v>122</v>
      </c>
      <c r="W517" t="s">
        <v>123</v>
      </c>
      <c r="X517" t="s">
        <v>4008</v>
      </c>
      <c r="Y517" t="s">
        <v>129</v>
      </c>
      <c r="Z517" t="s">
        <v>1258</v>
      </c>
      <c r="AA517" t="s">
        <v>18082</v>
      </c>
      <c r="AB517" t="s">
        <v>844</v>
      </c>
      <c r="AC517" t="s">
        <v>791</v>
      </c>
      <c r="AD517" t="s">
        <v>883</v>
      </c>
      <c r="AE517" t="s">
        <v>1167</v>
      </c>
      <c r="AF517" t="s">
        <v>125</v>
      </c>
      <c r="AG517">
        <v>5</v>
      </c>
      <c r="AH517">
        <v>105.09</v>
      </c>
      <c r="AI517">
        <v>1</v>
      </c>
      <c r="AJ517">
        <v>2201</v>
      </c>
      <c r="AK517" t="s">
        <v>1471</v>
      </c>
      <c r="AL517">
        <v>2201</v>
      </c>
      <c r="AM517" t="s">
        <v>1472</v>
      </c>
      <c r="AN517">
        <v>49.9</v>
      </c>
      <c r="AO517" s="72">
        <v>16.940000000000001</v>
      </c>
      <c r="AP517" s="72" t="s">
        <v>15440</v>
      </c>
      <c r="AQ517" t="s">
        <v>1473</v>
      </c>
      <c r="AV517" t="s">
        <v>15124</v>
      </c>
      <c r="AW517">
        <v>0</v>
      </c>
      <c r="AX517" t="s">
        <v>17212</v>
      </c>
      <c r="AY517" t="s">
        <v>17213</v>
      </c>
      <c r="AZ517" t="s">
        <v>15369</v>
      </c>
      <c r="BC517" s="34" t="s">
        <v>18083</v>
      </c>
      <c r="BD517" t="s">
        <v>114</v>
      </c>
      <c r="BF517" t="s">
        <v>115</v>
      </c>
      <c r="BG517" t="s">
        <v>116</v>
      </c>
      <c r="BM517" t="s">
        <v>117</v>
      </c>
      <c r="BN517" t="s">
        <v>17214</v>
      </c>
      <c r="BO517">
        <v>3421975191</v>
      </c>
      <c r="BP517">
        <v>3421975191</v>
      </c>
      <c r="BQ517">
        <v>536119</v>
      </c>
      <c r="BR517" s="34" t="s">
        <v>17215</v>
      </c>
      <c r="BX517" t="s">
        <v>17216</v>
      </c>
      <c r="CA517" t="s">
        <v>17217</v>
      </c>
      <c r="CB517" t="s">
        <v>17218</v>
      </c>
      <c r="CD517">
        <v>1</v>
      </c>
      <c r="CF517" t="s">
        <v>118</v>
      </c>
      <c r="CG517">
        <v>0</v>
      </c>
      <c r="CH517" t="s">
        <v>119</v>
      </c>
      <c r="CI517" t="s">
        <v>119</v>
      </c>
      <c r="CJ517" t="s">
        <v>120</v>
      </c>
      <c r="CL517" s="34" t="s">
        <v>18084</v>
      </c>
      <c r="CM517" t="s">
        <v>121</v>
      </c>
      <c r="CN517" s="34" t="s">
        <v>18084</v>
      </c>
      <c r="CP517" t="s">
        <v>1258</v>
      </c>
      <c r="CR517" s="65">
        <f t="shared" si="78"/>
        <v>21</v>
      </c>
      <c r="CS517" s="65" t="s">
        <v>4</v>
      </c>
      <c r="CT517" s="65" t="s">
        <v>4</v>
      </c>
      <c r="CU517" s="65">
        <v>3</v>
      </c>
      <c r="CV517" s="65">
        <f t="shared" si="71"/>
        <v>17</v>
      </c>
      <c r="CW517" s="65" t="e">
        <f t="shared" si="72"/>
        <v>#VALUE!</v>
      </c>
      <c r="CX517" s="65" t="e">
        <f t="shared" si="73"/>
        <v>#VALUE!</v>
      </c>
      <c r="CY517" s="65">
        <f t="shared" si="74"/>
        <v>51</v>
      </c>
      <c r="CZ517" s="73">
        <v>4.3700000000000003E-2</v>
      </c>
      <c r="DA517" s="74" t="e">
        <f t="shared" si="75"/>
        <v>#VALUE!</v>
      </c>
      <c r="DB517" s="74" t="e">
        <f t="shared" si="76"/>
        <v>#VALUE!</v>
      </c>
      <c r="DC517" s="75">
        <f t="shared" si="77"/>
        <v>2.2287000000000003</v>
      </c>
    </row>
    <row r="518" spans="1:108">
      <c r="A518" t="s">
        <v>111</v>
      </c>
      <c r="B518" t="s">
        <v>17206</v>
      </c>
      <c r="C518">
        <v>514553</v>
      </c>
      <c r="D518" s="1">
        <v>45586</v>
      </c>
      <c r="E518" t="s">
        <v>20467</v>
      </c>
      <c r="F518" t="s">
        <v>1304</v>
      </c>
      <c r="G518" t="s">
        <v>1945</v>
      </c>
      <c r="H518">
        <v>32769201824</v>
      </c>
      <c r="I518" t="s">
        <v>17207</v>
      </c>
      <c r="J518">
        <v>5511950685645</v>
      </c>
      <c r="K518" t="s">
        <v>2</v>
      </c>
      <c r="L518" t="s">
        <v>127</v>
      </c>
      <c r="M518">
        <v>5158804831830</v>
      </c>
      <c r="N518" t="s">
        <v>112</v>
      </c>
      <c r="O518" t="s">
        <v>17208</v>
      </c>
      <c r="P518" t="s">
        <v>17209</v>
      </c>
      <c r="Q518">
        <v>137</v>
      </c>
      <c r="S518" t="s">
        <v>17210</v>
      </c>
      <c r="U518" t="s">
        <v>17211</v>
      </c>
      <c r="V518" t="s">
        <v>122</v>
      </c>
      <c r="W518" t="s">
        <v>123</v>
      </c>
      <c r="X518" t="s">
        <v>4008</v>
      </c>
      <c r="Y518" t="s">
        <v>129</v>
      </c>
      <c r="Z518" t="s">
        <v>1258</v>
      </c>
      <c r="AA518" t="s">
        <v>18082</v>
      </c>
      <c r="AB518" t="s">
        <v>844</v>
      </c>
      <c r="AC518" t="s">
        <v>791</v>
      </c>
      <c r="AD518" t="s">
        <v>883</v>
      </c>
      <c r="AE518" t="s">
        <v>1167</v>
      </c>
      <c r="AF518" t="s">
        <v>125</v>
      </c>
      <c r="AG518">
        <v>5</v>
      </c>
      <c r="AH518">
        <v>105.09</v>
      </c>
      <c r="AI518">
        <v>1</v>
      </c>
      <c r="AJ518">
        <v>2103</v>
      </c>
      <c r="AK518" t="s">
        <v>2344</v>
      </c>
      <c r="AL518">
        <v>2103</v>
      </c>
      <c r="AM518" t="s">
        <v>2345</v>
      </c>
      <c r="AN518">
        <v>59.9</v>
      </c>
      <c r="AO518" s="72">
        <v>20.329999999999998</v>
      </c>
      <c r="AP518" s="72" t="s">
        <v>15504</v>
      </c>
      <c r="AQ518" t="s">
        <v>2346</v>
      </c>
      <c r="AV518" t="s">
        <v>15124</v>
      </c>
      <c r="AW518">
        <v>0</v>
      </c>
      <c r="AX518" t="s">
        <v>17212</v>
      </c>
      <c r="AY518" t="s">
        <v>17213</v>
      </c>
      <c r="AZ518" t="s">
        <v>15369</v>
      </c>
      <c r="BC518" s="34" t="s">
        <v>18083</v>
      </c>
      <c r="BD518" t="s">
        <v>114</v>
      </c>
      <c r="BF518" t="s">
        <v>115</v>
      </c>
      <c r="BG518" t="s">
        <v>116</v>
      </c>
      <c r="BM518" t="s">
        <v>117</v>
      </c>
      <c r="BN518" t="s">
        <v>17214</v>
      </c>
      <c r="BO518">
        <v>3421975191</v>
      </c>
      <c r="BP518">
        <v>3421975191</v>
      </c>
      <c r="BQ518">
        <v>536119</v>
      </c>
      <c r="BR518" s="34" t="s">
        <v>17215</v>
      </c>
      <c r="BX518" t="s">
        <v>17216</v>
      </c>
      <c r="CA518" t="s">
        <v>17217</v>
      </c>
      <c r="CB518" t="s">
        <v>17218</v>
      </c>
      <c r="CD518">
        <v>1</v>
      </c>
      <c r="CF518" t="s">
        <v>118</v>
      </c>
      <c r="CG518">
        <v>0</v>
      </c>
      <c r="CH518" t="s">
        <v>119</v>
      </c>
      <c r="CI518" t="s">
        <v>119</v>
      </c>
      <c r="CJ518" t="s">
        <v>120</v>
      </c>
      <c r="CL518" s="34" t="s">
        <v>18084</v>
      </c>
      <c r="CM518" t="s">
        <v>121</v>
      </c>
      <c r="CN518" s="34" t="s">
        <v>18084</v>
      </c>
      <c r="CP518" t="s">
        <v>1258</v>
      </c>
      <c r="CR518" s="65">
        <f t="shared" si="78"/>
        <v>21</v>
      </c>
      <c r="CS518" s="65" t="s">
        <v>4</v>
      </c>
      <c r="CT518" s="65" t="s">
        <v>4</v>
      </c>
      <c r="CU518" s="65">
        <v>3</v>
      </c>
      <c r="CV518" s="65">
        <f t="shared" si="71"/>
        <v>21</v>
      </c>
      <c r="CW518" s="65" t="e">
        <f t="shared" si="72"/>
        <v>#VALUE!</v>
      </c>
      <c r="CX518" s="65" t="e">
        <f t="shared" si="73"/>
        <v>#VALUE!</v>
      </c>
      <c r="CY518" s="65">
        <f t="shared" si="74"/>
        <v>63</v>
      </c>
      <c r="CZ518" s="73">
        <v>4.3700000000000003E-2</v>
      </c>
      <c r="DA518" s="74" t="e">
        <f t="shared" si="75"/>
        <v>#VALUE!</v>
      </c>
      <c r="DB518" s="74" t="e">
        <f t="shared" si="76"/>
        <v>#VALUE!</v>
      </c>
      <c r="DC518" s="75">
        <f t="shared" si="77"/>
        <v>2.7531000000000003</v>
      </c>
    </row>
    <row r="519" spans="1:108">
      <c r="A519" t="s">
        <v>111</v>
      </c>
      <c r="B519" t="s">
        <v>16772</v>
      </c>
      <c r="C519">
        <v>514467</v>
      </c>
      <c r="D519" s="1">
        <v>45584</v>
      </c>
      <c r="E519" t="s">
        <v>20468</v>
      </c>
      <c r="F519" t="s">
        <v>16773</v>
      </c>
      <c r="G519" t="s">
        <v>16774</v>
      </c>
      <c r="H519">
        <v>10846670704</v>
      </c>
      <c r="I519" t="s">
        <v>16775</v>
      </c>
      <c r="J519">
        <v>5521994531680</v>
      </c>
      <c r="K519" t="s">
        <v>5</v>
      </c>
      <c r="L519" t="s">
        <v>1188</v>
      </c>
      <c r="M519">
        <v>5187982066356</v>
      </c>
      <c r="N519" t="s">
        <v>112</v>
      </c>
      <c r="O519" t="s">
        <v>16776</v>
      </c>
      <c r="P519" t="s">
        <v>16777</v>
      </c>
      <c r="Q519">
        <v>425</v>
      </c>
      <c r="R519" t="s">
        <v>16778</v>
      </c>
      <c r="S519" t="s">
        <v>7876</v>
      </c>
      <c r="U519" t="s">
        <v>16779</v>
      </c>
      <c r="V519" t="s">
        <v>122</v>
      </c>
      <c r="W519" t="s">
        <v>123</v>
      </c>
      <c r="X519" t="s">
        <v>3280</v>
      </c>
      <c r="Y519" t="s">
        <v>129</v>
      </c>
      <c r="Z519" t="s">
        <v>1258</v>
      </c>
      <c r="AA519" t="s">
        <v>17733</v>
      </c>
      <c r="AE519" t="s">
        <v>1167</v>
      </c>
      <c r="AF519" t="s">
        <v>125</v>
      </c>
      <c r="AG519">
        <v>1</v>
      </c>
      <c r="AH519">
        <v>100.15</v>
      </c>
      <c r="AI519">
        <v>1</v>
      </c>
      <c r="AJ519">
        <v>2201</v>
      </c>
      <c r="AK519" t="s">
        <v>1471</v>
      </c>
      <c r="AL519">
        <v>2201</v>
      </c>
      <c r="AM519" t="s">
        <v>1472</v>
      </c>
      <c r="AN519">
        <v>49.9</v>
      </c>
      <c r="AO519" s="72">
        <v>16.940000000000001</v>
      </c>
      <c r="AP519" s="72" t="s">
        <v>15440</v>
      </c>
      <c r="AQ519" t="s">
        <v>1473</v>
      </c>
      <c r="AV519" t="s">
        <v>2479</v>
      </c>
      <c r="AW519">
        <v>0</v>
      </c>
      <c r="AX519" t="s">
        <v>16780</v>
      </c>
      <c r="AY519" t="s">
        <v>16781</v>
      </c>
      <c r="AZ519" t="s">
        <v>16782</v>
      </c>
      <c r="BC519" s="34" t="s">
        <v>17734</v>
      </c>
      <c r="BD519" t="s">
        <v>114</v>
      </c>
      <c r="BF519" t="s">
        <v>115</v>
      </c>
      <c r="BG519" t="s">
        <v>116</v>
      </c>
      <c r="BM519" t="s">
        <v>117</v>
      </c>
      <c r="BN519" s="34" t="s">
        <v>16783</v>
      </c>
      <c r="BO519">
        <v>3413738978</v>
      </c>
      <c r="BP519">
        <v>3413738978</v>
      </c>
      <c r="BQ519">
        <v>523431</v>
      </c>
      <c r="BR519">
        <v>8052</v>
      </c>
      <c r="BX519" t="s">
        <v>16784</v>
      </c>
      <c r="CA519" t="s">
        <v>16785</v>
      </c>
      <c r="CB519" t="s">
        <v>16786</v>
      </c>
      <c r="CD519">
        <v>1</v>
      </c>
      <c r="CF519" t="s">
        <v>118</v>
      </c>
      <c r="CG519">
        <v>0</v>
      </c>
      <c r="CH519" t="s">
        <v>119</v>
      </c>
      <c r="CI519" t="s">
        <v>119</v>
      </c>
      <c r="CJ519" t="s">
        <v>120</v>
      </c>
      <c r="CL519" s="34" t="s">
        <v>17735</v>
      </c>
      <c r="CM519" t="s">
        <v>121</v>
      </c>
      <c r="CN519" s="34" t="s">
        <v>17735</v>
      </c>
      <c r="CP519" t="s">
        <v>1258</v>
      </c>
      <c r="CR519" s="65">
        <f t="shared" si="78"/>
        <v>19</v>
      </c>
      <c r="CS519" s="65">
        <v>10</v>
      </c>
      <c r="CT519" s="65">
        <v>8</v>
      </c>
      <c r="CU519" s="65" t="s">
        <v>4</v>
      </c>
      <c r="CV519" s="65">
        <f t="shared" si="71"/>
        <v>17</v>
      </c>
      <c r="CW519" s="65">
        <f t="shared" si="72"/>
        <v>170</v>
      </c>
      <c r="CX519" s="65">
        <f t="shared" si="73"/>
        <v>136</v>
      </c>
      <c r="CY519" s="65" t="e">
        <f t="shared" si="74"/>
        <v>#VALUE!</v>
      </c>
      <c r="CZ519" s="73">
        <v>4.3700000000000003E-2</v>
      </c>
      <c r="DA519" s="74">
        <f t="shared" si="75"/>
        <v>7.4290000000000003</v>
      </c>
      <c r="DB519" s="74">
        <f t="shared" si="76"/>
        <v>5.9432</v>
      </c>
      <c r="DC519" s="75" t="e">
        <f t="shared" si="77"/>
        <v>#VALUE!</v>
      </c>
    </row>
    <row r="520" spans="1:108">
      <c r="A520" t="s">
        <v>111</v>
      </c>
      <c r="B520" t="s">
        <v>16772</v>
      </c>
      <c r="C520">
        <v>514467</v>
      </c>
      <c r="D520" s="1">
        <v>45584</v>
      </c>
      <c r="E520" t="s">
        <v>20468</v>
      </c>
      <c r="F520" t="s">
        <v>16773</v>
      </c>
      <c r="G520" t="s">
        <v>16774</v>
      </c>
      <c r="H520">
        <v>10846670704</v>
      </c>
      <c r="I520" t="s">
        <v>16775</v>
      </c>
      <c r="J520">
        <v>5521994531680</v>
      </c>
      <c r="K520" t="s">
        <v>5</v>
      </c>
      <c r="L520" t="s">
        <v>1188</v>
      </c>
      <c r="M520">
        <v>5187982066356</v>
      </c>
      <c r="N520" t="s">
        <v>112</v>
      </c>
      <c r="O520" t="s">
        <v>16776</v>
      </c>
      <c r="P520" t="s">
        <v>16777</v>
      </c>
      <c r="Q520">
        <v>425</v>
      </c>
      <c r="R520" t="s">
        <v>16778</v>
      </c>
      <c r="S520" t="s">
        <v>7876</v>
      </c>
      <c r="U520" t="s">
        <v>16779</v>
      </c>
      <c r="V520" t="s">
        <v>122</v>
      </c>
      <c r="W520" t="s">
        <v>123</v>
      </c>
      <c r="X520" t="s">
        <v>3280</v>
      </c>
      <c r="Y520" t="s">
        <v>129</v>
      </c>
      <c r="Z520" t="s">
        <v>1258</v>
      </c>
      <c r="AA520" t="s">
        <v>17733</v>
      </c>
      <c r="AE520" t="s">
        <v>1167</v>
      </c>
      <c r="AF520" t="s">
        <v>125</v>
      </c>
      <c r="AG520">
        <v>1</v>
      </c>
      <c r="AH520">
        <v>100.15</v>
      </c>
      <c r="AI520">
        <v>1</v>
      </c>
      <c r="AJ520">
        <v>2103</v>
      </c>
      <c r="AK520" t="s">
        <v>2344</v>
      </c>
      <c r="AL520">
        <v>2103</v>
      </c>
      <c r="AM520" t="s">
        <v>2345</v>
      </c>
      <c r="AN520">
        <v>59.9</v>
      </c>
      <c r="AO520" s="72">
        <v>20.329999999999998</v>
      </c>
      <c r="AP520" s="72" t="s">
        <v>15504</v>
      </c>
      <c r="AQ520" t="s">
        <v>2346</v>
      </c>
      <c r="AV520" t="s">
        <v>16665</v>
      </c>
      <c r="AW520">
        <v>0</v>
      </c>
      <c r="AX520" t="s">
        <v>16780</v>
      </c>
      <c r="AY520" t="s">
        <v>16781</v>
      </c>
      <c r="AZ520" t="s">
        <v>16782</v>
      </c>
      <c r="BC520" s="34" t="s">
        <v>17734</v>
      </c>
      <c r="BD520" t="s">
        <v>114</v>
      </c>
      <c r="BF520" t="s">
        <v>115</v>
      </c>
      <c r="BG520" t="s">
        <v>116</v>
      </c>
      <c r="BM520" t="s">
        <v>117</v>
      </c>
      <c r="BN520" s="34" t="s">
        <v>16783</v>
      </c>
      <c r="BO520">
        <v>3413738978</v>
      </c>
      <c r="BP520">
        <v>3413738978</v>
      </c>
      <c r="BQ520">
        <v>523431</v>
      </c>
      <c r="BR520">
        <v>8052</v>
      </c>
      <c r="BX520" t="s">
        <v>16784</v>
      </c>
      <c r="CA520" t="s">
        <v>16785</v>
      </c>
      <c r="CB520" t="s">
        <v>16786</v>
      </c>
      <c r="CD520">
        <v>1</v>
      </c>
      <c r="CF520" t="s">
        <v>118</v>
      </c>
      <c r="CG520">
        <v>0</v>
      </c>
      <c r="CH520" t="s">
        <v>119</v>
      </c>
      <c r="CI520" t="s">
        <v>119</v>
      </c>
      <c r="CJ520" t="s">
        <v>120</v>
      </c>
      <c r="CL520" s="34" t="s">
        <v>17735</v>
      </c>
      <c r="CM520" t="s">
        <v>121</v>
      </c>
      <c r="CN520" s="34" t="s">
        <v>17735</v>
      </c>
      <c r="CP520" t="s">
        <v>1258</v>
      </c>
      <c r="CR520" s="65">
        <f t="shared" si="78"/>
        <v>19</v>
      </c>
      <c r="CS520" s="65">
        <v>10</v>
      </c>
      <c r="CT520" s="65">
        <v>8</v>
      </c>
      <c r="CU520" s="65" t="s">
        <v>4</v>
      </c>
      <c r="CV520" s="65">
        <f t="shared" si="71"/>
        <v>21</v>
      </c>
      <c r="CW520" s="65">
        <f t="shared" si="72"/>
        <v>210</v>
      </c>
      <c r="CX520" s="65">
        <f t="shared" si="73"/>
        <v>168</v>
      </c>
      <c r="CY520" s="65" t="e">
        <f t="shared" si="74"/>
        <v>#VALUE!</v>
      </c>
      <c r="CZ520" s="73">
        <v>4.3700000000000003E-2</v>
      </c>
      <c r="DA520" s="74">
        <f t="shared" si="75"/>
        <v>9.1770000000000014</v>
      </c>
      <c r="DB520" s="74">
        <f t="shared" si="76"/>
        <v>7.3416000000000006</v>
      </c>
      <c r="DC520" s="75" t="e">
        <f t="shared" si="77"/>
        <v>#VALUE!</v>
      </c>
    </row>
    <row r="521" spans="1:108">
      <c r="A521" t="s">
        <v>111</v>
      </c>
      <c r="B521" t="s">
        <v>16772</v>
      </c>
      <c r="C521">
        <v>514467</v>
      </c>
      <c r="D521" s="1">
        <v>45584</v>
      </c>
      <c r="E521" t="s">
        <v>20468</v>
      </c>
      <c r="F521" t="s">
        <v>16773</v>
      </c>
      <c r="G521" t="s">
        <v>16774</v>
      </c>
      <c r="H521">
        <v>10846670704</v>
      </c>
      <c r="I521" t="s">
        <v>16775</v>
      </c>
      <c r="J521">
        <v>5521994531680</v>
      </c>
      <c r="K521" t="s">
        <v>5</v>
      </c>
      <c r="L521" t="s">
        <v>1188</v>
      </c>
      <c r="M521">
        <v>5187982066356</v>
      </c>
      <c r="N521" t="s">
        <v>112</v>
      </c>
      <c r="O521" t="s">
        <v>16776</v>
      </c>
      <c r="P521" t="s">
        <v>16777</v>
      </c>
      <c r="Q521">
        <v>425</v>
      </c>
      <c r="R521" t="s">
        <v>16778</v>
      </c>
      <c r="S521" t="s">
        <v>7876</v>
      </c>
      <c r="U521" t="s">
        <v>16779</v>
      </c>
      <c r="V521" t="s">
        <v>122</v>
      </c>
      <c r="W521" t="s">
        <v>123</v>
      </c>
      <c r="X521" t="s">
        <v>3280</v>
      </c>
      <c r="Y521" t="s">
        <v>129</v>
      </c>
      <c r="Z521" t="s">
        <v>1258</v>
      </c>
      <c r="AA521" t="s">
        <v>17733</v>
      </c>
      <c r="AE521" t="s">
        <v>1167</v>
      </c>
      <c r="AF521" t="s">
        <v>125</v>
      </c>
      <c r="AG521">
        <v>1</v>
      </c>
      <c r="AH521">
        <v>100.15</v>
      </c>
      <c r="AI521">
        <v>1</v>
      </c>
      <c r="AJ521">
        <v>1603</v>
      </c>
      <c r="AK521" t="s">
        <v>775</v>
      </c>
      <c r="AL521">
        <v>1603</v>
      </c>
      <c r="AM521" t="s">
        <v>825</v>
      </c>
      <c r="AN521">
        <v>29.9</v>
      </c>
      <c r="AO521" s="72">
        <v>29</v>
      </c>
      <c r="AP521" s="72">
        <v>29</v>
      </c>
      <c r="AQ521" t="s">
        <v>823</v>
      </c>
      <c r="AV521" t="s">
        <v>15275</v>
      </c>
      <c r="AW521">
        <v>0</v>
      </c>
      <c r="AX521" t="s">
        <v>16780</v>
      </c>
      <c r="AY521" t="s">
        <v>16781</v>
      </c>
      <c r="AZ521" t="s">
        <v>16782</v>
      </c>
      <c r="BC521" s="34" t="s">
        <v>17734</v>
      </c>
      <c r="BD521" t="s">
        <v>114</v>
      </c>
      <c r="BF521" t="s">
        <v>115</v>
      </c>
      <c r="BG521" t="s">
        <v>116</v>
      </c>
      <c r="BM521" t="s">
        <v>117</v>
      </c>
      <c r="BN521" s="34" t="s">
        <v>16783</v>
      </c>
      <c r="BO521">
        <v>3413738978</v>
      </c>
      <c r="BP521">
        <v>3413738978</v>
      </c>
      <c r="BQ521">
        <v>523431</v>
      </c>
      <c r="BR521">
        <v>8052</v>
      </c>
      <c r="BX521" t="s">
        <v>16784</v>
      </c>
      <c r="CA521" t="s">
        <v>16785</v>
      </c>
      <c r="CB521" t="s">
        <v>16786</v>
      </c>
      <c r="CD521">
        <v>1</v>
      </c>
      <c r="CF521" t="s">
        <v>118</v>
      </c>
      <c r="CG521">
        <v>0</v>
      </c>
      <c r="CH521" t="s">
        <v>119</v>
      </c>
      <c r="CI521" t="s">
        <v>119</v>
      </c>
      <c r="CJ521" t="s">
        <v>120</v>
      </c>
      <c r="CL521" s="34" t="s">
        <v>17735</v>
      </c>
      <c r="CM521" t="s">
        <v>121</v>
      </c>
      <c r="CN521" s="34" t="s">
        <v>17735</v>
      </c>
      <c r="CP521" t="s">
        <v>1258</v>
      </c>
      <c r="CR521" s="65">
        <f t="shared" si="78"/>
        <v>19</v>
      </c>
      <c r="CS521" s="65">
        <v>10</v>
      </c>
      <c r="CT521" s="65">
        <v>8</v>
      </c>
      <c r="CU521" s="65" t="s">
        <v>4</v>
      </c>
      <c r="CV521" s="65">
        <f t="shared" si="71"/>
        <v>29</v>
      </c>
      <c r="CW521" s="65">
        <f t="shared" si="72"/>
        <v>290</v>
      </c>
      <c r="CX521" s="65">
        <f t="shared" si="73"/>
        <v>232</v>
      </c>
      <c r="CY521" s="65" t="e">
        <f t="shared" si="74"/>
        <v>#VALUE!</v>
      </c>
      <c r="CZ521" s="73">
        <v>4.3700000000000003E-2</v>
      </c>
      <c r="DA521" s="74">
        <f t="shared" si="75"/>
        <v>12.673</v>
      </c>
      <c r="DB521" s="74">
        <f t="shared" si="76"/>
        <v>10.138400000000001</v>
      </c>
      <c r="DC521" s="75" t="e">
        <f t="shared" si="77"/>
        <v>#VALUE!</v>
      </c>
    </row>
    <row r="522" spans="1:108">
      <c r="A522" t="s">
        <v>111</v>
      </c>
      <c r="B522" t="s">
        <v>16772</v>
      </c>
      <c r="C522">
        <v>514467</v>
      </c>
      <c r="D522" s="1">
        <v>45584</v>
      </c>
      <c r="E522" t="s">
        <v>20468</v>
      </c>
      <c r="F522" t="s">
        <v>16773</v>
      </c>
      <c r="G522" t="s">
        <v>16774</v>
      </c>
      <c r="H522">
        <v>10846670704</v>
      </c>
      <c r="I522" t="s">
        <v>16775</v>
      </c>
      <c r="J522">
        <v>5521994531680</v>
      </c>
      <c r="K522" t="s">
        <v>5</v>
      </c>
      <c r="L522" t="s">
        <v>1188</v>
      </c>
      <c r="M522">
        <v>5187982066356</v>
      </c>
      <c r="N522" t="s">
        <v>112</v>
      </c>
      <c r="O522" t="s">
        <v>16776</v>
      </c>
      <c r="P522" t="s">
        <v>16777</v>
      </c>
      <c r="Q522">
        <v>425</v>
      </c>
      <c r="R522" t="s">
        <v>16778</v>
      </c>
      <c r="S522" t="s">
        <v>7876</v>
      </c>
      <c r="U522" t="s">
        <v>16779</v>
      </c>
      <c r="V522" t="s">
        <v>122</v>
      </c>
      <c r="W522" t="s">
        <v>123</v>
      </c>
      <c r="X522" t="s">
        <v>3280</v>
      </c>
      <c r="Y522" t="s">
        <v>129</v>
      </c>
      <c r="Z522" t="s">
        <v>1258</v>
      </c>
      <c r="AA522" t="s">
        <v>17733</v>
      </c>
      <c r="AE522" t="s">
        <v>1167</v>
      </c>
      <c r="AF522" t="s">
        <v>125</v>
      </c>
      <c r="AG522">
        <v>1</v>
      </c>
      <c r="AH522">
        <v>100.15</v>
      </c>
      <c r="AI522">
        <v>1</v>
      </c>
      <c r="AJ522">
        <v>142828</v>
      </c>
      <c r="AK522" t="s">
        <v>783</v>
      </c>
      <c r="AL522">
        <v>1608</v>
      </c>
      <c r="AM522" t="s">
        <v>1791</v>
      </c>
      <c r="AN522">
        <v>49.9</v>
      </c>
      <c r="AO522" s="72">
        <v>33.880000000000003</v>
      </c>
      <c r="AP522" s="72" t="s">
        <v>15431</v>
      </c>
      <c r="AQ522" t="s">
        <v>1792</v>
      </c>
      <c r="AV522" t="s">
        <v>16787</v>
      </c>
      <c r="AW522">
        <v>0</v>
      </c>
      <c r="AX522" t="s">
        <v>16780</v>
      </c>
      <c r="AY522" t="s">
        <v>16781</v>
      </c>
      <c r="AZ522" t="s">
        <v>16782</v>
      </c>
      <c r="BC522" s="34" t="s">
        <v>17734</v>
      </c>
      <c r="BD522" t="s">
        <v>114</v>
      </c>
      <c r="BF522" t="s">
        <v>115</v>
      </c>
      <c r="BG522" t="s">
        <v>116</v>
      </c>
      <c r="BM522" t="s">
        <v>117</v>
      </c>
      <c r="BN522" s="34" t="s">
        <v>16783</v>
      </c>
      <c r="BO522">
        <v>3413738978</v>
      </c>
      <c r="BP522">
        <v>3413738978</v>
      </c>
      <c r="BQ522">
        <v>523431</v>
      </c>
      <c r="BR522">
        <v>8052</v>
      </c>
      <c r="BX522" t="s">
        <v>16784</v>
      </c>
      <c r="CA522" t="s">
        <v>16785</v>
      </c>
      <c r="CB522" t="s">
        <v>16786</v>
      </c>
      <c r="CD522">
        <v>1</v>
      </c>
      <c r="CF522" t="s">
        <v>118</v>
      </c>
      <c r="CG522">
        <v>0</v>
      </c>
      <c r="CH522" t="s">
        <v>119</v>
      </c>
      <c r="CI522" t="s">
        <v>119</v>
      </c>
      <c r="CJ522" t="s">
        <v>120</v>
      </c>
      <c r="CL522" s="34" t="s">
        <v>17735</v>
      </c>
      <c r="CM522" t="s">
        <v>121</v>
      </c>
      <c r="CN522" s="34" t="s">
        <v>17735</v>
      </c>
      <c r="CP522" t="s">
        <v>1258</v>
      </c>
      <c r="CR522" s="65">
        <f t="shared" si="78"/>
        <v>19</v>
      </c>
      <c r="CS522" s="65">
        <v>10</v>
      </c>
      <c r="CT522" s="65">
        <v>8</v>
      </c>
      <c r="CU522" s="65" t="s">
        <v>4</v>
      </c>
      <c r="CV522" s="65">
        <f t="shared" si="71"/>
        <v>34</v>
      </c>
      <c r="CW522" s="65">
        <f t="shared" si="72"/>
        <v>340</v>
      </c>
      <c r="CX522" s="65">
        <f t="shared" si="73"/>
        <v>272</v>
      </c>
      <c r="CY522" s="65" t="e">
        <f t="shared" si="74"/>
        <v>#VALUE!</v>
      </c>
      <c r="CZ522" s="73">
        <v>4.3700000000000003E-2</v>
      </c>
      <c r="DA522" s="74">
        <f t="shared" si="75"/>
        <v>14.858000000000001</v>
      </c>
      <c r="DB522" s="74">
        <f t="shared" si="76"/>
        <v>11.8864</v>
      </c>
      <c r="DC522" s="75" t="e">
        <f t="shared" si="77"/>
        <v>#VALUE!</v>
      </c>
    </row>
    <row r="523" spans="1:108" hidden="1">
      <c r="A523" t="s">
        <v>111</v>
      </c>
      <c r="B523" t="s">
        <v>17219</v>
      </c>
      <c r="C523">
        <v>514551</v>
      </c>
      <c r="D523" s="1">
        <v>45586</v>
      </c>
      <c r="E523" t="s">
        <v>20469</v>
      </c>
      <c r="F523" t="s">
        <v>8430</v>
      </c>
      <c r="G523" t="s">
        <v>17220</v>
      </c>
      <c r="H523" s="34" t="s">
        <v>17221</v>
      </c>
      <c r="I523" t="s">
        <v>17222</v>
      </c>
      <c r="J523">
        <v>5531996425147</v>
      </c>
      <c r="K523" t="s">
        <v>8</v>
      </c>
      <c r="L523" t="s">
        <v>137</v>
      </c>
      <c r="M523">
        <v>5162516499432</v>
      </c>
      <c r="N523" t="s">
        <v>112</v>
      </c>
      <c r="O523" t="s">
        <v>17223</v>
      </c>
      <c r="P523" t="s">
        <v>17224</v>
      </c>
      <c r="Q523">
        <v>536</v>
      </c>
      <c r="R523" t="s">
        <v>1412</v>
      </c>
      <c r="S523" t="s">
        <v>17225</v>
      </c>
      <c r="U523" t="s">
        <v>17226</v>
      </c>
      <c r="V523" t="s">
        <v>779</v>
      </c>
      <c r="W523" t="s">
        <v>780</v>
      </c>
      <c r="X523" t="s">
        <v>17227</v>
      </c>
      <c r="Y523" t="s">
        <v>782</v>
      </c>
      <c r="Z523" t="s">
        <v>1258</v>
      </c>
      <c r="AA523" t="s">
        <v>18757</v>
      </c>
      <c r="AB523" t="s">
        <v>844</v>
      </c>
      <c r="AC523" t="s">
        <v>791</v>
      </c>
      <c r="AD523" t="s">
        <v>1888</v>
      </c>
      <c r="AF523" t="s">
        <v>786</v>
      </c>
      <c r="AG523">
        <v>2</v>
      </c>
      <c r="AH523">
        <v>234.46</v>
      </c>
      <c r="AI523">
        <v>2</v>
      </c>
      <c r="AJ523">
        <v>3102</v>
      </c>
      <c r="AK523" t="s">
        <v>776</v>
      </c>
      <c r="AL523">
        <v>3102</v>
      </c>
      <c r="AM523" t="s">
        <v>777</v>
      </c>
      <c r="AN523">
        <v>49.9</v>
      </c>
      <c r="AO523" s="72">
        <v>49.9</v>
      </c>
      <c r="AP523" t="s">
        <v>15215</v>
      </c>
      <c r="AQ523" t="s">
        <v>778</v>
      </c>
      <c r="AV523" t="s">
        <v>15620</v>
      </c>
      <c r="AW523">
        <v>0</v>
      </c>
      <c r="AX523" t="s">
        <v>17228</v>
      </c>
      <c r="AY523" t="s">
        <v>15554</v>
      </c>
      <c r="AZ523" t="s">
        <v>17229</v>
      </c>
      <c r="BC523" t="s">
        <v>18758</v>
      </c>
      <c r="BD523" t="s">
        <v>114</v>
      </c>
      <c r="BF523" t="s">
        <v>115</v>
      </c>
      <c r="BG523" t="s">
        <v>116</v>
      </c>
      <c r="BM523" t="s">
        <v>117</v>
      </c>
      <c r="BN523" s="34" t="s">
        <v>17230</v>
      </c>
      <c r="BO523">
        <v>3421121501</v>
      </c>
      <c r="BP523">
        <v>3421121501</v>
      </c>
      <c r="BQ523">
        <v>483150</v>
      </c>
      <c r="BR523">
        <v>4063</v>
      </c>
      <c r="BX523" t="s">
        <v>17231</v>
      </c>
      <c r="CA523" t="s">
        <v>17232</v>
      </c>
      <c r="CB523" t="s">
        <v>17233</v>
      </c>
      <c r="CD523">
        <v>1</v>
      </c>
      <c r="CF523" t="s">
        <v>118</v>
      </c>
      <c r="CG523">
        <v>0</v>
      </c>
      <c r="CH523" t="s">
        <v>119</v>
      </c>
      <c r="CI523" t="s">
        <v>119</v>
      </c>
      <c r="CJ523" t="s">
        <v>120</v>
      </c>
      <c r="CL523" s="34" t="s">
        <v>18759</v>
      </c>
      <c r="CM523" t="s">
        <v>121</v>
      </c>
      <c r="CN523" s="34" t="s">
        <v>18759</v>
      </c>
      <c r="CP523" t="s">
        <v>1258</v>
      </c>
      <c r="CR523">
        <f t="shared" si="78"/>
        <v>21</v>
      </c>
      <c r="CS523"/>
      <c r="CT523"/>
      <c r="CU523"/>
      <c r="CV523"/>
      <c r="CW523"/>
      <c r="CX523"/>
      <c r="CY523"/>
      <c r="CZ523"/>
      <c r="DA523"/>
      <c r="DB523"/>
      <c r="DC523"/>
      <c r="DD523"/>
    </row>
    <row r="524" spans="1:108" hidden="1">
      <c r="A524" t="s">
        <v>111</v>
      </c>
      <c r="B524" t="s">
        <v>17219</v>
      </c>
      <c r="C524">
        <v>514551</v>
      </c>
      <c r="D524" s="1">
        <v>45586</v>
      </c>
      <c r="E524" t="s">
        <v>20469</v>
      </c>
      <c r="F524" t="s">
        <v>8430</v>
      </c>
      <c r="G524" t="s">
        <v>17220</v>
      </c>
      <c r="H524" s="34" t="s">
        <v>17221</v>
      </c>
      <c r="I524" t="s">
        <v>17222</v>
      </c>
      <c r="J524">
        <v>5531996425147</v>
      </c>
      <c r="K524" t="s">
        <v>8</v>
      </c>
      <c r="L524" t="s">
        <v>137</v>
      </c>
      <c r="M524">
        <v>5162516499432</v>
      </c>
      <c r="N524" t="s">
        <v>112</v>
      </c>
      <c r="O524" t="s">
        <v>17223</v>
      </c>
      <c r="P524" t="s">
        <v>17224</v>
      </c>
      <c r="Q524">
        <v>536</v>
      </c>
      <c r="R524" t="s">
        <v>1412</v>
      </c>
      <c r="S524" t="s">
        <v>17225</v>
      </c>
      <c r="U524" t="s">
        <v>17226</v>
      </c>
      <c r="V524" t="s">
        <v>779</v>
      </c>
      <c r="W524" t="s">
        <v>780</v>
      </c>
      <c r="X524" t="s">
        <v>17227</v>
      </c>
      <c r="Y524" t="s">
        <v>782</v>
      </c>
      <c r="Z524" t="s">
        <v>1258</v>
      </c>
      <c r="AA524" t="s">
        <v>18757</v>
      </c>
      <c r="AB524" t="s">
        <v>844</v>
      </c>
      <c r="AC524" t="s">
        <v>791</v>
      </c>
      <c r="AD524" t="s">
        <v>1888</v>
      </c>
      <c r="AF524" t="s">
        <v>786</v>
      </c>
      <c r="AG524">
        <v>2</v>
      </c>
      <c r="AH524">
        <v>234.46</v>
      </c>
      <c r="AI524">
        <v>1</v>
      </c>
      <c r="AJ524">
        <v>1403</v>
      </c>
      <c r="AK524" t="s">
        <v>775</v>
      </c>
      <c r="AL524">
        <v>1403</v>
      </c>
      <c r="AM524" t="s">
        <v>824</v>
      </c>
      <c r="AN524">
        <v>29.9</v>
      </c>
      <c r="AO524" s="72">
        <v>29.9</v>
      </c>
      <c r="AP524" t="s">
        <v>820</v>
      </c>
      <c r="AQ524" t="s">
        <v>822</v>
      </c>
      <c r="AV524" t="s">
        <v>4066</v>
      </c>
      <c r="AW524">
        <v>0</v>
      </c>
      <c r="AX524" t="s">
        <v>17228</v>
      </c>
      <c r="AY524" t="s">
        <v>15554</v>
      </c>
      <c r="AZ524" t="s">
        <v>17229</v>
      </c>
      <c r="BC524" t="s">
        <v>18758</v>
      </c>
      <c r="BD524" t="s">
        <v>114</v>
      </c>
      <c r="BF524" t="s">
        <v>115</v>
      </c>
      <c r="BG524" t="s">
        <v>116</v>
      </c>
      <c r="BM524" t="s">
        <v>117</v>
      </c>
      <c r="BN524" s="34" t="s">
        <v>17230</v>
      </c>
      <c r="BO524">
        <v>3421121501</v>
      </c>
      <c r="BP524">
        <v>3421121501</v>
      </c>
      <c r="BQ524">
        <v>483150</v>
      </c>
      <c r="BR524">
        <v>4063</v>
      </c>
      <c r="BX524" t="s">
        <v>17231</v>
      </c>
      <c r="CA524" t="s">
        <v>17232</v>
      </c>
      <c r="CB524" t="s">
        <v>17233</v>
      </c>
      <c r="CD524">
        <v>1</v>
      </c>
      <c r="CF524" t="s">
        <v>118</v>
      </c>
      <c r="CG524">
        <v>0</v>
      </c>
      <c r="CH524" t="s">
        <v>119</v>
      </c>
      <c r="CI524" t="s">
        <v>119</v>
      </c>
      <c r="CJ524" t="s">
        <v>120</v>
      </c>
      <c r="CL524" s="34" t="s">
        <v>18759</v>
      </c>
      <c r="CM524" t="s">
        <v>121</v>
      </c>
      <c r="CN524" s="34" t="s">
        <v>18759</v>
      </c>
      <c r="CP524" t="s">
        <v>1258</v>
      </c>
      <c r="CR524">
        <f t="shared" si="78"/>
        <v>21</v>
      </c>
      <c r="CS524"/>
      <c r="CT524"/>
      <c r="CU524"/>
      <c r="CV524"/>
      <c r="CW524"/>
      <c r="CX524"/>
      <c r="CY524"/>
      <c r="CZ524"/>
      <c r="DA524"/>
      <c r="DB524"/>
      <c r="DC524"/>
      <c r="DD524"/>
    </row>
    <row r="525" spans="1:108" hidden="1">
      <c r="A525" t="s">
        <v>111</v>
      </c>
      <c r="B525" t="s">
        <v>17219</v>
      </c>
      <c r="C525">
        <v>514551</v>
      </c>
      <c r="D525" s="1">
        <v>45586</v>
      </c>
      <c r="E525" t="s">
        <v>20469</v>
      </c>
      <c r="F525" t="s">
        <v>8430</v>
      </c>
      <c r="G525" t="s">
        <v>17220</v>
      </c>
      <c r="H525" s="34" t="s">
        <v>17221</v>
      </c>
      <c r="I525" t="s">
        <v>17222</v>
      </c>
      <c r="J525">
        <v>5531996425147</v>
      </c>
      <c r="K525" t="s">
        <v>8</v>
      </c>
      <c r="L525" t="s">
        <v>137</v>
      </c>
      <c r="M525">
        <v>5162516499432</v>
      </c>
      <c r="N525" t="s">
        <v>112</v>
      </c>
      <c r="O525" t="s">
        <v>17223</v>
      </c>
      <c r="P525" t="s">
        <v>17224</v>
      </c>
      <c r="Q525">
        <v>536</v>
      </c>
      <c r="R525" t="s">
        <v>1412</v>
      </c>
      <c r="S525" t="s">
        <v>17225</v>
      </c>
      <c r="U525" t="s">
        <v>17226</v>
      </c>
      <c r="V525" t="s">
        <v>779</v>
      </c>
      <c r="W525" t="s">
        <v>780</v>
      </c>
      <c r="X525" t="s">
        <v>17227</v>
      </c>
      <c r="Y525" t="s">
        <v>782</v>
      </c>
      <c r="Z525" t="s">
        <v>1258</v>
      </c>
      <c r="AA525" t="s">
        <v>18757</v>
      </c>
      <c r="AB525" t="s">
        <v>844</v>
      </c>
      <c r="AC525" t="s">
        <v>791</v>
      </c>
      <c r="AD525" t="s">
        <v>1888</v>
      </c>
      <c r="AF525" t="s">
        <v>786</v>
      </c>
      <c r="AG525">
        <v>2</v>
      </c>
      <c r="AH525">
        <v>234.46</v>
      </c>
      <c r="AI525">
        <v>1</v>
      </c>
      <c r="AJ525">
        <v>61030</v>
      </c>
      <c r="AK525" t="s">
        <v>1598</v>
      </c>
      <c r="AL525">
        <v>61030</v>
      </c>
      <c r="AM525" t="s">
        <v>2980</v>
      </c>
      <c r="AN525">
        <v>99.9</v>
      </c>
      <c r="AO525" s="72">
        <v>34.96</v>
      </c>
      <c r="AP525" t="s">
        <v>15116</v>
      </c>
      <c r="AQ525" t="s">
        <v>2981</v>
      </c>
      <c r="AV525" t="s">
        <v>17234</v>
      </c>
      <c r="AW525">
        <v>0</v>
      </c>
      <c r="AX525" t="s">
        <v>17228</v>
      </c>
      <c r="AY525" t="s">
        <v>15554</v>
      </c>
      <c r="AZ525" t="s">
        <v>17229</v>
      </c>
      <c r="BC525" t="s">
        <v>18758</v>
      </c>
      <c r="BD525" t="s">
        <v>114</v>
      </c>
      <c r="BF525" t="s">
        <v>115</v>
      </c>
      <c r="BG525" t="s">
        <v>116</v>
      </c>
      <c r="BM525" t="s">
        <v>117</v>
      </c>
      <c r="BN525" s="34" t="s">
        <v>17230</v>
      </c>
      <c r="BO525">
        <v>3421121501</v>
      </c>
      <c r="BP525">
        <v>3421121501</v>
      </c>
      <c r="BQ525">
        <v>483150</v>
      </c>
      <c r="BR525">
        <v>4063</v>
      </c>
      <c r="BX525" t="s">
        <v>17231</v>
      </c>
      <c r="CA525" t="s">
        <v>17232</v>
      </c>
      <c r="CB525" t="s">
        <v>17233</v>
      </c>
      <c r="CD525">
        <v>1</v>
      </c>
      <c r="CF525" t="s">
        <v>118</v>
      </c>
      <c r="CG525">
        <v>0</v>
      </c>
      <c r="CH525" t="s">
        <v>119</v>
      </c>
      <c r="CI525" t="s">
        <v>119</v>
      </c>
      <c r="CJ525" t="s">
        <v>120</v>
      </c>
      <c r="CL525" s="34" t="s">
        <v>18759</v>
      </c>
      <c r="CM525" t="s">
        <v>121</v>
      </c>
      <c r="CN525" s="34" t="s">
        <v>18759</v>
      </c>
      <c r="CP525" t="s">
        <v>1258</v>
      </c>
      <c r="CR525">
        <f t="shared" si="78"/>
        <v>21</v>
      </c>
      <c r="CS525"/>
      <c r="CT525"/>
      <c r="CU525"/>
      <c r="CV525"/>
      <c r="CW525"/>
      <c r="CX525"/>
      <c r="CY525"/>
      <c r="CZ525"/>
      <c r="DA525"/>
      <c r="DB525"/>
      <c r="DC525"/>
      <c r="DD525"/>
    </row>
    <row r="526" spans="1:108" hidden="1">
      <c r="A526" t="s">
        <v>111</v>
      </c>
      <c r="B526" t="s">
        <v>17219</v>
      </c>
      <c r="C526">
        <v>514551</v>
      </c>
      <c r="D526" s="1">
        <v>45586</v>
      </c>
      <c r="E526" t="s">
        <v>20469</v>
      </c>
      <c r="F526" t="s">
        <v>8430</v>
      </c>
      <c r="G526" t="s">
        <v>17220</v>
      </c>
      <c r="H526" s="34" t="s">
        <v>17221</v>
      </c>
      <c r="I526" t="s">
        <v>17222</v>
      </c>
      <c r="J526">
        <v>5531996425147</v>
      </c>
      <c r="K526" t="s">
        <v>8</v>
      </c>
      <c r="L526" t="s">
        <v>137</v>
      </c>
      <c r="M526">
        <v>5162516499432</v>
      </c>
      <c r="N526" t="s">
        <v>112</v>
      </c>
      <c r="O526" t="s">
        <v>17223</v>
      </c>
      <c r="P526" t="s">
        <v>17224</v>
      </c>
      <c r="Q526">
        <v>536</v>
      </c>
      <c r="R526" t="s">
        <v>1412</v>
      </c>
      <c r="S526" t="s">
        <v>17225</v>
      </c>
      <c r="U526" t="s">
        <v>17226</v>
      </c>
      <c r="V526" t="s">
        <v>779</v>
      </c>
      <c r="W526" t="s">
        <v>780</v>
      </c>
      <c r="X526" t="s">
        <v>17227</v>
      </c>
      <c r="Y526" t="s">
        <v>782</v>
      </c>
      <c r="Z526" t="s">
        <v>1258</v>
      </c>
      <c r="AA526" t="s">
        <v>18757</v>
      </c>
      <c r="AB526" t="s">
        <v>844</v>
      </c>
      <c r="AC526" t="s">
        <v>791</v>
      </c>
      <c r="AD526" t="s">
        <v>1888</v>
      </c>
      <c r="AF526" t="s">
        <v>786</v>
      </c>
      <c r="AG526">
        <v>2</v>
      </c>
      <c r="AH526">
        <v>234.46</v>
      </c>
      <c r="AI526">
        <v>1</v>
      </c>
      <c r="AJ526">
        <v>143121</v>
      </c>
      <c r="AK526" t="s">
        <v>1221</v>
      </c>
      <c r="AL526">
        <v>1622</v>
      </c>
      <c r="AM526" t="s">
        <v>2868</v>
      </c>
      <c r="AN526">
        <v>69.8</v>
      </c>
      <c r="AO526" s="72">
        <v>69.8</v>
      </c>
      <c r="AP526" t="s">
        <v>1451</v>
      </c>
      <c r="AQ526" t="s">
        <v>2870</v>
      </c>
      <c r="AV526" t="s">
        <v>15385</v>
      </c>
      <c r="AW526">
        <v>0</v>
      </c>
      <c r="AX526" t="s">
        <v>17228</v>
      </c>
      <c r="AY526" t="s">
        <v>15554</v>
      </c>
      <c r="AZ526" t="s">
        <v>17229</v>
      </c>
      <c r="BC526" t="s">
        <v>18758</v>
      </c>
      <c r="BD526" t="s">
        <v>114</v>
      </c>
      <c r="BF526" t="s">
        <v>115</v>
      </c>
      <c r="BG526" t="s">
        <v>116</v>
      </c>
      <c r="BM526" t="s">
        <v>117</v>
      </c>
      <c r="BN526" s="34" t="s">
        <v>17230</v>
      </c>
      <c r="BO526">
        <v>3421121501</v>
      </c>
      <c r="BP526">
        <v>3421121501</v>
      </c>
      <c r="BQ526">
        <v>483150</v>
      </c>
      <c r="BR526">
        <v>4063</v>
      </c>
      <c r="BX526" t="s">
        <v>17231</v>
      </c>
      <c r="CA526" t="s">
        <v>17232</v>
      </c>
      <c r="CB526" t="s">
        <v>17233</v>
      </c>
      <c r="CD526">
        <v>1</v>
      </c>
      <c r="CF526" t="s">
        <v>118</v>
      </c>
      <c r="CG526">
        <v>0</v>
      </c>
      <c r="CH526" t="s">
        <v>119</v>
      </c>
      <c r="CI526" t="s">
        <v>119</v>
      </c>
      <c r="CJ526" t="s">
        <v>120</v>
      </c>
      <c r="CL526" s="34" t="s">
        <v>18759</v>
      </c>
      <c r="CM526" t="s">
        <v>121</v>
      </c>
      <c r="CN526" s="34" t="s">
        <v>18759</v>
      </c>
      <c r="CP526" t="s">
        <v>1258</v>
      </c>
      <c r="CR526">
        <f t="shared" si="78"/>
        <v>21</v>
      </c>
      <c r="CS526"/>
      <c r="CT526"/>
      <c r="CU526"/>
      <c r="CV526"/>
      <c r="CW526"/>
      <c r="CX526"/>
      <c r="CY526"/>
      <c r="CZ526"/>
      <c r="DA526"/>
      <c r="DB526"/>
      <c r="DC526"/>
      <c r="DD526"/>
    </row>
    <row r="527" spans="1:108" hidden="1">
      <c r="A527" t="s">
        <v>111</v>
      </c>
      <c r="B527" t="s">
        <v>16791</v>
      </c>
      <c r="C527">
        <v>514461</v>
      </c>
      <c r="D527" s="1">
        <v>45584</v>
      </c>
      <c r="E527" t="s">
        <v>20470</v>
      </c>
      <c r="F527" t="s">
        <v>8376</v>
      </c>
      <c r="G527" t="s">
        <v>16792</v>
      </c>
      <c r="H527" s="34" t="s">
        <v>16793</v>
      </c>
      <c r="I527" t="s">
        <v>16794</v>
      </c>
      <c r="J527">
        <v>5551998127372</v>
      </c>
      <c r="K527" t="s">
        <v>6</v>
      </c>
      <c r="L527" t="s">
        <v>1680</v>
      </c>
      <c r="M527">
        <v>5133869847510</v>
      </c>
      <c r="N527" t="s">
        <v>112</v>
      </c>
      <c r="O527" t="s">
        <v>16795</v>
      </c>
      <c r="P527" t="s">
        <v>16796</v>
      </c>
      <c r="Q527">
        <v>402</v>
      </c>
      <c r="R527">
        <v>37</v>
      </c>
      <c r="S527" t="s">
        <v>16797</v>
      </c>
      <c r="U527" t="s">
        <v>16798</v>
      </c>
      <c r="V527" t="s">
        <v>122</v>
      </c>
      <c r="W527" t="s">
        <v>772</v>
      </c>
      <c r="X527" t="s">
        <v>3240</v>
      </c>
      <c r="Y527" t="s">
        <v>787</v>
      </c>
      <c r="Z527" t="s">
        <v>1258</v>
      </c>
      <c r="AA527" t="s">
        <v>17733</v>
      </c>
      <c r="AF527" t="s">
        <v>125</v>
      </c>
      <c r="AG527">
        <v>2</v>
      </c>
      <c r="AH527">
        <v>95.91</v>
      </c>
      <c r="AI527">
        <v>1</v>
      </c>
      <c r="AJ527">
        <v>61030</v>
      </c>
      <c r="AK527" t="s">
        <v>1598</v>
      </c>
      <c r="AL527">
        <v>61030</v>
      </c>
      <c r="AM527" t="s">
        <v>2980</v>
      </c>
      <c r="AN527">
        <v>99.9</v>
      </c>
      <c r="AO527" s="72">
        <v>34.96</v>
      </c>
      <c r="AP527" t="s">
        <v>15116</v>
      </c>
      <c r="AQ527" t="s">
        <v>2981</v>
      </c>
      <c r="AV527">
        <v>13</v>
      </c>
      <c r="AW527">
        <v>13</v>
      </c>
      <c r="AX527" t="s">
        <v>16799</v>
      </c>
      <c r="AY527" t="s">
        <v>16800</v>
      </c>
      <c r="AZ527" t="s">
        <v>15555</v>
      </c>
      <c r="BC527" s="34" t="s">
        <v>17748</v>
      </c>
      <c r="BD527" t="s">
        <v>114</v>
      </c>
      <c r="BF527" t="s">
        <v>115</v>
      </c>
      <c r="BG527" t="s">
        <v>116</v>
      </c>
      <c r="BM527" t="s">
        <v>117</v>
      </c>
      <c r="BN527">
        <v>373744</v>
      </c>
      <c r="BO527">
        <v>3413423823</v>
      </c>
      <c r="BP527">
        <v>3413423823</v>
      </c>
      <c r="BQ527">
        <v>550209</v>
      </c>
      <c r="BR527">
        <v>2815</v>
      </c>
      <c r="BX527" t="s">
        <v>16801</v>
      </c>
      <c r="CA527" t="s">
        <v>16802</v>
      </c>
      <c r="CB527" t="s">
        <v>16803</v>
      </c>
      <c r="CD527">
        <v>1</v>
      </c>
      <c r="CF527" t="s">
        <v>118</v>
      </c>
      <c r="CG527">
        <v>0</v>
      </c>
      <c r="CH527" t="s">
        <v>119</v>
      </c>
      <c r="CI527" t="s">
        <v>119</v>
      </c>
      <c r="CJ527" t="s">
        <v>120</v>
      </c>
      <c r="CL527" s="34" t="s">
        <v>17749</v>
      </c>
      <c r="CM527" t="s">
        <v>121</v>
      </c>
      <c r="CN527" s="34" t="s">
        <v>17749</v>
      </c>
      <c r="CP527" t="s">
        <v>1258</v>
      </c>
      <c r="CR527">
        <f t="shared" si="78"/>
        <v>19</v>
      </c>
      <c r="CS527"/>
      <c r="CT527"/>
      <c r="CU527"/>
      <c r="CV527"/>
      <c r="CW527"/>
      <c r="CX527"/>
      <c r="CY527"/>
      <c r="CZ527"/>
      <c r="DA527"/>
      <c r="DB527"/>
      <c r="DC527"/>
      <c r="DD527"/>
    </row>
    <row r="528" spans="1:108" hidden="1">
      <c r="A528" t="s">
        <v>111</v>
      </c>
      <c r="B528" t="s">
        <v>16791</v>
      </c>
      <c r="C528">
        <v>514461</v>
      </c>
      <c r="D528" s="1">
        <v>45584</v>
      </c>
      <c r="E528" t="s">
        <v>20470</v>
      </c>
      <c r="F528" t="s">
        <v>8376</v>
      </c>
      <c r="G528" t="s">
        <v>16792</v>
      </c>
      <c r="H528" s="34" t="s">
        <v>16793</v>
      </c>
      <c r="I528" t="s">
        <v>16794</v>
      </c>
      <c r="J528">
        <v>5551998127372</v>
      </c>
      <c r="K528" t="s">
        <v>6</v>
      </c>
      <c r="L528" t="s">
        <v>1680</v>
      </c>
      <c r="M528">
        <v>5133869847510</v>
      </c>
      <c r="N528" t="s">
        <v>112</v>
      </c>
      <c r="O528" t="s">
        <v>16795</v>
      </c>
      <c r="P528" t="s">
        <v>16796</v>
      </c>
      <c r="Q528">
        <v>402</v>
      </c>
      <c r="R528">
        <v>37</v>
      </c>
      <c r="S528" t="s">
        <v>16797</v>
      </c>
      <c r="U528" t="s">
        <v>16798</v>
      </c>
      <c r="V528" t="s">
        <v>122</v>
      </c>
      <c r="W528" t="s">
        <v>772</v>
      </c>
      <c r="X528" t="s">
        <v>3240</v>
      </c>
      <c r="Y528" t="s">
        <v>787</v>
      </c>
      <c r="Z528" t="s">
        <v>1258</v>
      </c>
      <c r="AA528" t="s">
        <v>17733</v>
      </c>
      <c r="AF528" t="s">
        <v>125</v>
      </c>
      <c r="AG528">
        <v>2</v>
      </c>
      <c r="AH528">
        <v>95.91</v>
      </c>
      <c r="AI528">
        <v>1</v>
      </c>
      <c r="AJ528">
        <v>61010</v>
      </c>
      <c r="AK528" t="s">
        <v>1598</v>
      </c>
      <c r="AL528">
        <v>61010</v>
      </c>
      <c r="AM528" t="s">
        <v>1599</v>
      </c>
      <c r="AN528">
        <v>99.9</v>
      </c>
      <c r="AO528" s="72">
        <v>34.96</v>
      </c>
      <c r="AP528" t="s">
        <v>15116</v>
      </c>
      <c r="AQ528" t="s">
        <v>1602</v>
      </c>
      <c r="AV528" t="s">
        <v>985</v>
      </c>
      <c r="AW528" t="s">
        <v>985</v>
      </c>
      <c r="AX528" t="s">
        <v>16799</v>
      </c>
      <c r="AY528" t="s">
        <v>16800</v>
      </c>
      <c r="AZ528" t="s">
        <v>15555</v>
      </c>
      <c r="BC528" s="34" t="s">
        <v>17748</v>
      </c>
      <c r="BD528" t="s">
        <v>114</v>
      </c>
      <c r="BF528" t="s">
        <v>115</v>
      </c>
      <c r="BG528" t="s">
        <v>116</v>
      </c>
      <c r="BM528" t="s">
        <v>117</v>
      </c>
      <c r="BN528">
        <v>373744</v>
      </c>
      <c r="BO528">
        <v>3413423823</v>
      </c>
      <c r="BP528">
        <v>3413423823</v>
      </c>
      <c r="BQ528">
        <v>550209</v>
      </c>
      <c r="BR528">
        <v>2815</v>
      </c>
      <c r="BX528" t="s">
        <v>16801</v>
      </c>
      <c r="CA528" t="s">
        <v>16802</v>
      </c>
      <c r="CB528" t="s">
        <v>16803</v>
      </c>
      <c r="CD528">
        <v>1</v>
      </c>
      <c r="CF528" t="s">
        <v>118</v>
      </c>
      <c r="CG528">
        <v>0</v>
      </c>
      <c r="CH528" t="s">
        <v>119</v>
      </c>
      <c r="CI528" t="s">
        <v>119</v>
      </c>
      <c r="CJ528" t="s">
        <v>120</v>
      </c>
      <c r="CL528" s="34" t="s">
        <v>17749</v>
      </c>
      <c r="CM528" t="s">
        <v>121</v>
      </c>
      <c r="CN528" s="34" t="s">
        <v>17749</v>
      </c>
      <c r="CP528" t="s">
        <v>1258</v>
      </c>
      <c r="CR528">
        <f t="shared" si="78"/>
        <v>19</v>
      </c>
      <c r="CS528"/>
      <c r="CT528"/>
      <c r="CU528"/>
      <c r="CV528"/>
      <c r="CW528"/>
      <c r="CX528"/>
      <c r="CY528"/>
      <c r="CZ528"/>
      <c r="DA528"/>
      <c r="DB528"/>
      <c r="DC528"/>
      <c r="DD528"/>
    </row>
    <row r="529" spans="1:96" customFormat="1" hidden="1">
      <c r="A529" t="s">
        <v>111</v>
      </c>
      <c r="B529" t="s">
        <v>17235</v>
      </c>
      <c r="C529">
        <v>514549</v>
      </c>
      <c r="D529" s="1">
        <v>45586</v>
      </c>
      <c r="E529" t="s">
        <v>20471</v>
      </c>
      <c r="F529" t="s">
        <v>17236</v>
      </c>
      <c r="G529" t="s">
        <v>17237</v>
      </c>
      <c r="H529">
        <v>35343046835</v>
      </c>
      <c r="I529" t="s">
        <v>17238</v>
      </c>
      <c r="J529">
        <v>5511986868201</v>
      </c>
      <c r="K529" t="s">
        <v>2</v>
      </c>
      <c r="L529" t="s">
        <v>127</v>
      </c>
      <c r="M529">
        <v>5188600009311</v>
      </c>
      <c r="N529" t="s">
        <v>112</v>
      </c>
      <c r="O529" t="s">
        <v>17239</v>
      </c>
      <c r="P529" t="s">
        <v>17240</v>
      </c>
      <c r="Q529">
        <v>955</v>
      </c>
      <c r="R529" t="s">
        <v>17241</v>
      </c>
      <c r="S529" t="s">
        <v>11049</v>
      </c>
      <c r="U529" t="s">
        <v>17242</v>
      </c>
      <c r="V529" t="s">
        <v>122</v>
      </c>
      <c r="W529" t="s">
        <v>123</v>
      </c>
      <c r="X529" t="s">
        <v>17243</v>
      </c>
      <c r="Y529" t="s">
        <v>792</v>
      </c>
      <c r="Z529" t="s">
        <v>1258</v>
      </c>
      <c r="AA529" t="s">
        <v>18085</v>
      </c>
      <c r="AB529" t="s">
        <v>844</v>
      </c>
      <c r="AC529" t="s">
        <v>791</v>
      </c>
      <c r="AD529" t="s">
        <v>1338</v>
      </c>
      <c r="AE529" t="s">
        <v>15833</v>
      </c>
      <c r="AF529" t="s">
        <v>125</v>
      </c>
      <c r="AG529">
        <v>1</v>
      </c>
      <c r="AH529">
        <v>100.31</v>
      </c>
      <c r="AI529">
        <v>4</v>
      </c>
      <c r="AJ529">
        <v>1110</v>
      </c>
      <c r="AK529" t="s">
        <v>788</v>
      </c>
      <c r="AL529">
        <v>1112</v>
      </c>
      <c r="AM529" t="s">
        <v>1252</v>
      </c>
      <c r="AN529">
        <v>21.9</v>
      </c>
      <c r="AO529" s="72">
        <v>6.89</v>
      </c>
      <c r="AP529" t="s">
        <v>15821</v>
      </c>
      <c r="AQ529" t="s">
        <v>1254</v>
      </c>
      <c r="AV529" t="s">
        <v>17244</v>
      </c>
      <c r="AW529">
        <v>0</v>
      </c>
      <c r="AX529" t="s">
        <v>15862</v>
      </c>
      <c r="AY529" t="s">
        <v>15865</v>
      </c>
      <c r="AZ529" t="s">
        <v>15137</v>
      </c>
      <c r="BC529" s="34" t="s">
        <v>18086</v>
      </c>
      <c r="BD529" t="s">
        <v>114</v>
      </c>
      <c r="BF529" t="s">
        <v>115</v>
      </c>
      <c r="BG529" t="s">
        <v>116</v>
      </c>
      <c r="BM529" t="s">
        <v>117</v>
      </c>
      <c r="BN529">
        <v>327322</v>
      </c>
      <c r="BO529">
        <v>3421068562</v>
      </c>
      <c r="BP529">
        <v>3421068562</v>
      </c>
      <c r="BQ529">
        <v>546479</v>
      </c>
      <c r="BR529">
        <v>7886</v>
      </c>
      <c r="BX529" t="s">
        <v>17245</v>
      </c>
      <c r="CA529" t="s">
        <v>17246</v>
      </c>
      <c r="CB529" t="s">
        <v>17247</v>
      </c>
      <c r="CD529">
        <v>1</v>
      </c>
      <c r="CF529" t="s">
        <v>118</v>
      </c>
      <c r="CG529">
        <v>0</v>
      </c>
      <c r="CH529" t="s">
        <v>119</v>
      </c>
      <c r="CI529" t="s">
        <v>119</v>
      </c>
      <c r="CJ529" t="s">
        <v>120</v>
      </c>
      <c r="CL529" s="34" t="s">
        <v>18087</v>
      </c>
      <c r="CM529" t="s">
        <v>121</v>
      </c>
      <c r="CN529" s="34" t="s">
        <v>18087</v>
      </c>
      <c r="CP529" t="s">
        <v>1258</v>
      </c>
      <c r="CR529">
        <f t="shared" si="78"/>
        <v>21</v>
      </c>
    </row>
    <row r="530" spans="1:96" customFormat="1" hidden="1">
      <c r="A530" t="s">
        <v>111</v>
      </c>
      <c r="B530" t="s">
        <v>17235</v>
      </c>
      <c r="C530">
        <v>514549</v>
      </c>
      <c r="D530" s="1">
        <v>45586</v>
      </c>
      <c r="E530" t="s">
        <v>20471</v>
      </c>
      <c r="F530" t="s">
        <v>17236</v>
      </c>
      <c r="G530" t="s">
        <v>17237</v>
      </c>
      <c r="H530">
        <v>35343046835</v>
      </c>
      <c r="I530" t="s">
        <v>17238</v>
      </c>
      <c r="J530">
        <v>5511986868201</v>
      </c>
      <c r="K530" t="s">
        <v>2</v>
      </c>
      <c r="L530" t="s">
        <v>127</v>
      </c>
      <c r="M530">
        <v>5188600009311</v>
      </c>
      <c r="N530" t="s">
        <v>112</v>
      </c>
      <c r="O530" t="s">
        <v>17239</v>
      </c>
      <c r="P530" t="s">
        <v>17240</v>
      </c>
      <c r="Q530">
        <v>955</v>
      </c>
      <c r="R530" t="s">
        <v>17241</v>
      </c>
      <c r="S530" t="s">
        <v>11049</v>
      </c>
      <c r="U530" t="s">
        <v>17242</v>
      </c>
      <c r="V530" t="s">
        <v>122</v>
      </c>
      <c r="W530" t="s">
        <v>123</v>
      </c>
      <c r="X530" t="s">
        <v>17243</v>
      </c>
      <c r="Y530" t="s">
        <v>792</v>
      </c>
      <c r="Z530" t="s">
        <v>1258</v>
      </c>
      <c r="AA530" t="s">
        <v>18085</v>
      </c>
      <c r="AB530" t="s">
        <v>844</v>
      </c>
      <c r="AC530" t="s">
        <v>791</v>
      </c>
      <c r="AD530" t="s">
        <v>1338</v>
      </c>
      <c r="AE530" t="s">
        <v>15833</v>
      </c>
      <c r="AF530" t="s">
        <v>125</v>
      </c>
      <c r="AG530">
        <v>1</v>
      </c>
      <c r="AH530">
        <v>100.31</v>
      </c>
      <c r="AI530">
        <v>3</v>
      </c>
      <c r="AJ530">
        <v>1111</v>
      </c>
      <c r="AK530" t="s">
        <v>788</v>
      </c>
      <c r="AL530">
        <v>1110</v>
      </c>
      <c r="AM530" t="s">
        <v>1256</v>
      </c>
      <c r="AN530">
        <v>21.9</v>
      </c>
      <c r="AO530" s="72">
        <v>6.89</v>
      </c>
      <c r="AP530" t="s">
        <v>15353</v>
      </c>
      <c r="AQ530" t="s">
        <v>1257</v>
      </c>
      <c r="AV530" t="s">
        <v>17248</v>
      </c>
      <c r="AW530">
        <v>0</v>
      </c>
      <c r="AX530" t="s">
        <v>15862</v>
      </c>
      <c r="AY530" t="s">
        <v>15865</v>
      </c>
      <c r="AZ530" t="s">
        <v>15137</v>
      </c>
      <c r="BC530" s="34" t="s">
        <v>18086</v>
      </c>
      <c r="BD530" t="s">
        <v>114</v>
      </c>
      <c r="BF530" t="s">
        <v>115</v>
      </c>
      <c r="BG530" t="s">
        <v>116</v>
      </c>
      <c r="BM530" t="s">
        <v>117</v>
      </c>
      <c r="BN530">
        <v>327322</v>
      </c>
      <c r="BO530">
        <v>3421068562</v>
      </c>
      <c r="BP530">
        <v>3421068562</v>
      </c>
      <c r="BQ530">
        <v>546479</v>
      </c>
      <c r="BR530">
        <v>7886</v>
      </c>
      <c r="BX530" t="s">
        <v>17245</v>
      </c>
      <c r="CA530" t="s">
        <v>17246</v>
      </c>
      <c r="CB530" t="s">
        <v>17247</v>
      </c>
      <c r="CD530">
        <v>1</v>
      </c>
      <c r="CF530" t="s">
        <v>118</v>
      </c>
      <c r="CG530">
        <v>0</v>
      </c>
      <c r="CH530" t="s">
        <v>119</v>
      </c>
      <c r="CI530" t="s">
        <v>119</v>
      </c>
      <c r="CJ530" t="s">
        <v>120</v>
      </c>
      <c r="CL530" s="34" t="s">
        <v>18087</v>
      </c>
      <c r="CM530" t="s">
        <v>121</v>
      </c>
      <c r="CN530" s="34" t="s">
        <v>18087</v>
      </c>
      <c r="CP530" t="s">
        <v>1258</v>
      </c>
      <c r="CR530">
        <f t="shared" si="78"/>
        <v>21</v>
      </c>
    </row>
    <row r="531" spans="1:96" customFormat="1" hidden="1">
      <c r="A531" t="s">
        <v>111</v>
      </c>
      <c r="B531" t="s">
        <v>17235</v>
      </c>
      <c r="C531">
        <v>514549</v>
      </c>
      <c r="D531" s="1">
        <v>45586</v>
      </c>
      <c r="E531" t="s">
        <v>20471</v>
      </c>
      <c r="F531" t="s">
        <v>17236</v>
      </c>
      <c r="G531" t="s">
        <v>17237</v>
      </c>
      <c r="H531">
        <v>35343046835</v>
      </c>
      <c r="I531" t="s">
        <v>17238</v>
      </c>
      <c r="J531">
        <v>5511986868201</v>
      </c>
      <c r="K531" t="s">
        <v>2</v>
      </c>
      <c r="L531" t="s">
        <v>127</v>
      </c>
      <c r="M531">
        <v>5188600009311</v>
      </c>
      <c r="N531" t="s">
        <v>112</v>
      </c>
      <c r="O531" t="s">
        <v>17239</v>
      </c>
      <c r="P531" t="s">
        <v>17240</v>
      </c>
      <c r="Q531">
        <v>955</v>
      </c>
      <c r="R531" t="s">
        <v>17241</v>
      </c>
      <c r="S531" t="s">
        <v>11049</v>
      </c>
      <c r="U531" t="s">
        <v>17242</v>
      </c>
      <c r="V531" t="s">
        <v>122</v>
      </c>
      <c r="W531" t="s">
        <v>123</v>
      </c>
      <c r="X531" t="s">
        <v>17243</v>
      </c>
      <c r="Y531" t="s">
        <v>792</v>
      </c>
      <c r="Z531" t="s">
        <v>1258</v>
      </c>
      <c r="AA531" t="s">
        <v>18085</v>
      </c>
      <c r="AB531" t="s">
        <v>844</v>
      </c>
      <c r="AC531" t="s">
        <v>791</v>
      </c>
      <c r="AD531" t="s">
        <v>1338</v>
      </c>
      <c r="AE531" t="s">
        <v>15833</v>
      </c>
      <c r="AF531" t="s">
        <v>125</v>
      </c>
      <c r="AG531">
        <v>1</v>
      </c>
      <c r="AH531">
        <v>100.31</v>
      </c>
      <c r="AI531">
        <v>3</v>
      </c>
      <c r="AJ531">
        <v>1006</v>
      </c>
      <c r="AK531" t="s">
        <v>788</v>
      </c>
      <c r="AL531">
        <v>1111</v>
      </c>
      <c r="AM531" t="s">
        <v>789</v>
      </c>
      <c r="AN531">
        <v>21.9</v>
      </c>
      <c r="AO531" s="72">
        <v>6.89</v>
      </c>
      <c r="AP531" t="s">
        <v>15353</v>
      </c>
      <c r="AQ531" t="s">
        <v>790</v>
      </c>
      <c r="AV531" t="s">
        <v>17248</v>
      </c>
      <c r="AW531">
        <v>0</v>
      </c>
      <c r="AX531" t="s">
        <v>15862</v>
      </c>
      <c r="AY531" t="s">
        <v>15865</v>
      </c>
      <c r="AZ531" t="s">
        <v>15137</v>
      </c>
      <c r="BC531" s="34" t="s">
        <v>18086</v>
      </c>
      <c r="BD531" t="s">
        <v>114</v>
      </c>
      <c r="BF531" t="s">
        <v>115</v>
      </c>
      <c r="BG531" t="s">
        <v>116</v>
      </c>
      <c r="BM531" t="s">
        <v>117</v>
      </c>
      <c r="BN531">
        <v>327322</v>
      </c>
      <c r="BO531">
        <v>3421068562</v>
      </c>
      <c r="BP531">
        <v>3421068562</v>
      </c>
      <c r="BQ531">
        <v>546479</v>
      </c>
      <c r="BR531">
        <v>7886</v>
      </c>
      <c r="BX531" t="s">
        <v>17245</v>
      </c>
      <c r="CA531" t="s">
        <v>17246</v>
      </c>
      <c r="CB531" t="s">
        <v>17247</v>
      </c>
      <c r="CD531">
        <v>1</v>
      </c>
      <c r="CF531" t="s">
        <v>118</v>
      </c>
      <c r="CG531">
        <v>0</v>
      </c>
      <c r="CH531" t="s">
        <v>119</v>
      </c>
      <c r="CI531" t="s">
        <v>119</v>
      </c>
      <c r="CJ531" t="s">
        <v>120</v>
      </c>
      <c r="CL531" s="34" t="s">
        <v>18087</v>
      </c>
      <c r="CM531" t="s">
        <v>121</v>
      </c>
      <c r="CN531" s="34" t="s">
        <v>18087</v>
      </c>
      <c r="CP531" t="s">
        <v>1258</v>
      </c>
      <c r="CR531">
        <f t="shared" si="78"/>
        <v>21</v>
      </c>
    </row>
    <row r="532" spans="1:96" customFormat="1" hidden="1">
      <c r="A532" t="s">
        <v>111</v>
      </c>
      <c r="B532" t="s">
        <v>17235</v>
      </c>
      <c r="C532">
        <v>514549</v>
      </c>
      <c r="D532" s="1">
        <v>45586</v>
      </c>
      <c r="E532" t="s">
        <v>20471</v>
      </c>
      <c r="F532" t="s">
        <v>17236</v>
      </c>
      <c r="G532" t="s">
        <v>17237</v>
      </c>
      <c r="H532">
        <v>35343046835</v>
      </c>
      <c r="I532" t="s">
        <v>17238</v>
      </c>
      <c r="J532">
        <v>5511986868201</v>
      </c>
      <c r="K532" t="s">
        <v>2</v>
      </c>
      <c r="L532" t="s">
        <v>127</v>
      </c>
      <c r="M532">
        <v>5188600009311</v>
      </c>
      <c r="N532" t="s">
        <v>112</v>
      </c>
      <c r="O532" t="s">
        <v>17239</v>
      </c>
      <c r="P532" t="s">
        <v>17240</v>
      </c>
      <c r="Q532">
        <v>955</v>
      </c>
      <c r="R532" t="s">
        <v>17241</v>
      </c>
      <c r="S532" t="s">
        <v>11049</v>
      </c>
      <c r="U532" t="s">
        <v>17242</v>
      </c>
      <c r="V532" t="s">
        <v>122</v>
      </c>
      <c r="W532" t="s">
        <v>123</v>
      </c>
      <c r="X532" t="s">
        <v>17243</v>
      </c>
      <c r="Y532" t="s">
        <v>792</v>
      </c>
      <c r="Z532" t="s">
        <v>1258</v>
      </c>
      <c r="AA532" t="s">
        <v>18085</v>
      </c>
      <c r="AB532" t="s">
        <v>844</v>
      </c>
      <c r="AC532" t="s">
        <v>791</v>
      </c>
      <c r="AD532" t="s">
        <v>1338</v>
      </c>
      <c r="AE532" t="s">
        <v>15833</v>
      </c>
      <c r="AF532" t="s">
        <v>125</v>
      </c>
      <c r="AG532">
        <v>1</v>
      </c>
      <c r="AH532">
        <v>100.31</v>
      </c>
      <c r="AI532">
        <v>1</v>
      </c>
      <c r="AJ532">
        <v>142796</v>
      </c>
      <c r="AK532" t="s">
        <v>783</v>
      </c>
      <c r="AL532">
        <v>1609</v>
      </c>
      <c r="AM532" t="s">
        <v>826</v>
      </c>
      <c r="AN532">
        <v>34.9</v>
      </c>
      <c r="AO532" s="72">
        <v>31.41</v>
      </c>
      <c r="AP532" t="s">
        <v>2947</v>
      </c>
      <c r="AQ532" t="s">
        <v>807</v>
      </c>
      <c r="AV532" t="s">
        <v>17249</v>
      </c>
      <c r="AW532">
        <v>0</v>
      </c>
      <c r="AX532" t="s">
        <v>15862</v>
      </c>
      <c r="AY532" t="s">
        <v>15865</v>
      </c>
      <c r="AZ532" t="s">
        <v>15137</v>
      </c>
      <c r="BC532" s="34" t="s">
        <v>18086</v>
      </c>
      <c r="BD532" t="s">
        <v>114</v>
      </c>
      <c r="BF532" t="s">
        <v>115</v>
      </c>
      <c r="BG532" t="s">
        <v>116</v>
      </c>
      <c r="BM532" t="s">
        <v>117</v>
      </c>
      <c r="BN532">
        <v>327322</v>
      </c>
      <c r="BO532">
        <v>3421068562</v>
      </c>
      <c r="BP532">
        <v>3421068562</v>
      </c>
      <c r="BQ532">
        <v>546479</v>
      </c>
      <c r="BR532">
        <v>7886</v>
      </c>
      <c r="BX532" t="s">
        <v>17245</v>
      </c>
      <c r="CA532" t="s">
        <v>17246</v>
      </c>
      <c r="CB532" t="s">
        <v>17247</v>
      </c>
      <c r="CD532">
        <v>1</v>
      </c>
      <c r="CF532" t="s">
        <v>118</v>
      </c>
      <c r="CG532">
        <v>0</v>
      </c>
      <c r="CH532" t="s">
        <v>119</v>
      </c>
      <c r="CI532" t="s">
        <v>119</v>
      </c>
      <c r="CJ532" t="s">
        <v>120</v>
      </c>
      <c r="CL532" s="34" t="s">
        <v>18087</v>
      </c>
      <c r="CM532" t="s">
        <v>121</v>
      </c>
      <c r="CN532" s="34" t="s">
        <v>18087</v>
      </c>
      <c r="CP532" t="s">
        <v>1258</v>
      </c>
      <c r="CR532">
        <f t="shared" si="78"/>
        <v>21</v>
      </c>
    </row>
    <row r="533" spans="1:96" customFormat="1" hidden="1">
      <c r="A533" t="s">
        <v>111</v>
      </c>
      <c r="B533" t="s">
        <v>16807</v>
      </c>
      <c r="C533">
        <v>514459</v>
      </c>
      <c r="D533" s="1">
        <v>45584</v>
      </c>
      <c r="E533" t="s">
        <v>20472</v>
      </c>
      <c r="F533" t="s">
        <v>7420</v>
      </c>
      <c r="G533" t="s">
        <v>10497</v>
      </c>
      <c r="H533">
        <v>10055249809</v>
      </c>
      <c r="I533" t="s">
        <v>16808</v>
      </c>
      <c r="J533">
        <v>5511983674585</v>
      </c>
      <c r="K533" t="s">
        <v>2</v>
      </c>
      <c r="L533" t="s">
        <v>4070</v>
      </c>
      <c r="M533">
        <v>5138602997271</v>
      </c>
      <c r="N533" t="s">
        <v>112</v>
      </c>
      <c r="O533" t="s">
        <v>16809</v>
      </c>
      <c r="P533" t="s">
        <v>16810</v>
      </c>
      <c r="Q533">
        <v>112</v>
      </c>
      <c r="S533" t="s">
        <v>15616</v>
      </c>
      <c r="U533" t="s">
        <v>16811</v>
      </c>
      <c r="V533" t="s">
        <v>122</v>
      </c>
      <c r="W533" t="s">
        <v>123</v>
      </c>
      <c r="X533" t="s">
        <v>3280</v>
      </c>
      <c r="Y533" t="s">
        <v>129</v>
      </c>
      <c r="Z533" t="s">
        <v>1258</v>
      </c>
      <c r="AA533" t="s">
        <v>17967</v>
      </c>
      <c r="AB533" t="s">
        <v>773</v>
      </c>
      <c r="AC533" t="s">
        <v>774</v>
      </c>
      <c r="AF533" t="s">
        <v>786</v>
      </c>
      <c r="AG533">
        <v>2</v>
      </c>
      <c r="AH533">
        <v>104.7</v>
      </c>
      <c r="AI533">
        <v>1</v>
      </c>
      <c r="AJ533">
        <v>143121</v>
      </c>
      <c r="AK533" t="s">
        <v>1221</v>
      </c>
      <c r="AL533">
        <v>1622</v>
      </c>
      <c r="AM533" t="s">
        <v>2868</v>
      </c>
      <c r="AN533">
        <v>69.8</v>
      </c>
      <c r="AO533" s="72">
        <v>69.8</v>
      </c>
      <c r="AP533" t="s">
        <v>1451</v>
      </c>
      <c r="AQ533" t="s">
        <v>2870</v>
      </c>
      <c r="AV533" t="s">
        <v>1847</v>
      </c>
      <c r="AW533">
        <v>0</v>
      </c>
      <c r="AX533" t="s">
        <v>16812</v>
      </c>
      <c r="AY533">
        <v>0</v>
      </c>
      <c r="AZ533" t="s">
        <v>16813</v>
      </c>
      <c r="BC533" s="34" t="s">
        <v>17968</v>
      </c>
      <c r="BD533" t="s">
        <v>114</v>
      </c>
      <c r="BF533" t="s">
        <v>115</v>
      </c>
      <c r="BG533" t="s">
        <v>116</v>
      </c>
      <c r="BM533" t="s">
        <v>117</v>
      </c>
      <c r="BN533" s="34" t="s">
        <v>16814</v>
      </c>
      <c r="BO533">
        <v>3412961246</v>
      </c>
      <c r="BP533">
        <v>3412961246</v>
      </c>
      <c r="BQ533">
        <v>470598</v>
      </c>
      <c r="BR533">
        <v>4942</v>
      </c>
      <c r="BX533" t="s">
        <v>16815</v>
      </c>
      <c r="CA533" t="s">
        <v>16816</v>
      </c>
      <c r="CB533" t="s">
        <v>16817</v>
      </c>
      <c r="CD533">
        <v>1</v>
      </c>
      <c r="CF533" t="s">
        <v>118</v>
      </c>
      <c r="CG533">
        <v>0</v>
      </c>
      <c r="CH533" t="s">
        <v>119</v>
      </c>
      <c r="CI533" t="s">
        <v>119</v>
      </c>
      <c r="CJ533" t="s">
        <v>120</v>
      </c>
      <c r="CL533" s="34" t="s">
        <v>17969</v>
      </c>
      <c r="CM533" t="s">
        <v>121</v>
      </c>
      <c r="CN533" s="34" t="s">
        <v>17969</v>
      </c>
      <c r="CP533" t="s">
        <v>1258</v>
      </c>
      <c r="CR533">
        <f t="shared" si="78"/>
        <v>19</v>
      </c>
    </row>
    <row r="534" spans="1:96" customFormat="1" hidden="1">
      <c r="A534" t="s">
        <v>111</v>
      </c>
      <c r="B534" t="s">
        <v>16807</v>
      </c>
      <c r="C534">
        <v>514459</v>
      </c>
      <c r="D534" s="1">
        <v>45584</v>
      </c>
      <c r="E534" t="s">
        <v>20472</v>
      </c>
      <c r="F534" t="s">
        <v>7420</v>
      </c>
      <c r="G534" t="s">
        <v>10497</v>
      </c>
      <c r="H534">
        <v>10055249809</v>
      </c>
      <c r="I534" t="s">
        <v>16808</v>
      </c>
      <c r="J534">
        <v>5511983674585</v>
      </c>
      <c r="K534" t="s">
        <v>2</v>
      </c>
      <c r="L534" t="s">
        <v>4070</v>
      </c>
      <c r="M534">
        <v>5138602997271</v>
      </c>
      <c r="N534" t="s">
        <v>112</v>
      </c>
      <c r="O534" t="s">
        <v>16809</v>
      </c>
      <c r="P534" t="s">
        <v>16810</v>
      </c>
      <c r="Q534">
        <v>112</v>
      </c>
      <c r="S534" t="s">
        <v>15616</v>
      </c>
      <c r="U534" t="s">
        <v>16811</v>
      </c>
      <c r="V534" t="s">
        <v>122</v>
      </c>
      <c r="W534" t="s">
        <v>123</v>
      </c>
      <c r="X534" t="s">
        <v>3280</v>
      </c>
      <c r="Y534" t="s">
        <v>129</v>
      </c>
      <c r="Z534" t="s">
        <v>1258</v>
      </c>
      <c r="AA534" t="s">
        <v>17967</v>
      </c>
      <c r="AB534" t="s">
        <v>773</v>
      </c>
      <c r="AC534" t="s">
        <v>774</v>
      </c>
      <c r="AF534" t="s">
        <v>786</v>
      </c>
      <c r="AG534">
        <v>2</v>
      </c>
      <c r="AH534">
        <v>104.7</v>
      </c>
      <c r="AI534">
        <v>1</v>
      </c>
      <c r="AJ534">
        <v>142796</v>
      </c>
      <c r="AK534" t="s">
        <v>783</v>
      </c>
      <c r="AL534">
        <v>1609</v>
      </c>
      <c r="AM534" t="s">
        <v>826</v>
      </c>
      <c r="AN534">
        <v>34.9</v>
      </c>
      <c r="AO534" s="72">
        <v>34.9</v>
      </c>
      <c r="AP534" t="s">
        <v>794</v>
      </c>
      <c r="AQ534" t="s">
        <v>807</v>
      </c>
      <c r="AV534" t="s">
        <v>3291</v>
      </c>
      <c r="AW534">
        <v>0</v>
      </c>
      <c r="AX534" t="s">
        <v>16812</v>
      </c>
      <c r="AY534">
        <v>0</v>
      </c>
      <c r="AZ534" t="s">
        <v>16813</v>
      </c>
      <c r="BC534" s="34" t="s">
        <v>17968</v>
      </c>
      <c r="BD534" t="s">
        <v>114</v>
      </c>
      <c r="BF534" t="s">
        <v>115</v>
      </c>
      <c r="BG534" t="s">
        <v>116</v>
      </c>
      <c r="BM534" t="s">
        <v>117</v>
      </c>
      <c r="BN534" s="34" t="s">
        <v>16814</v>
      </c>
      <c r="BO534">
        <v>3412961246</v>
      </c>
      <c r="BP534">
        <v>3412961246</v>
      </c>
      <c r="BQ534">
        <v>470598</v>
      </c>
      <c r="BR534">
        <v>4942</v>
      </c>
      <c r="BX534" t="s">
        <v>16815</v>
      </c>
      <c r="CA534" t="s">
        <v>16816</v>
      </c>
      <c r="CB534" t="s">
        <v>16817</v>
      </c>
      <c r="CD534">
        <v>1</v>
      </c>
      <c r="CF534" t="s">
        <v>118</v>
      </c>
      <c r="CG534">
        <v>0</v>
      </c>
      <c r="CH534" t="s">
        <v>119</v>
      </c>
      <c r="CI534" t="s">
        <v>119</v>
      </c>
      <c r="CJ534" t="s">
        <v>120</v>
      </c>
      <c r="CL534" s="34" t="s">
        <v>17969</v>
      </c>
      <c r="CM534" t="s">
        <v>121</v>
      </c>
      <c r="CN534" s="34" t="s">
        <v>17969</v>
      </c>
      <c r="CP534" t="s">
        <v>1258</v>
      </c>
      <c r="CR534">
        <f t="shared" si="78"/>
        <v>19</v>
      </c>
    </row>
    <row r="535" spans="1:96" customFormat="1" hidden="1">
      <c r="A535" t="s">
        <v>111</v>
      </c>
      <c r="B535" t="s">
        <v>17250</v>
      </c>
      <c r="C535">
        <v>514547</v>
      </c>
      <c r="D535" s="1">
        <v>45586</v>
      </c>
      <c r="E535" t="s">
        <v>20473</v>
      </c>
      <c r="F535" t="s">
        <v>17251</v>
      </c>
      <c r="G535" t="s">
        <v>17252</v>
      </c>
      <c r="H535">
        <v>69071128172</v>
      </c>
      <c r="I535" t="s">
        <v>17253</v>
      </c>
      <c r="J535">
        <v>5521988470956</v>
      </c>
      <c r="K535" t="s">
        <v>5</v>
      </c>
      <c r="L535" t="s">
        <v>1188</v>
      </c>
      <c r="M535">
        <v>5188598216085</v>
      </c>
      <c r="N535" t="s">
        <v>112</v>
      </c>
      <c r="O535" t="s">
        <v>17254</v>
      </c>
      <c r="P535" t="s">
        <v>17255</v>
      </c>
      <c r="Q535">
        <v>200</v>
      </c>
      <c r="R535">
        <v>903</v>
      </c>
      <c r="S535" t="s">
        <v>16682</v>
      </c>
      <c r="U535" t="s">
        <v>17256</v>
      </c>
      <c r="V535" t="s">
        <v>122</v>
      </c>
      <c r="W535" t="s">
        <v>123</v>
      </c>
      <c r="X535" t="s">
        <v>17257</v>
      </c>
      <c r="Y535" t="s">
        <v>792</v>
      </c>
      <c r="Z535" t="s">
        <v>1258</v>
      </c>
      <c r="AA535" t="s">
        <v>18088</v>
      </c>
      <c r="AB535" t="s">
        <v>844</v>
      </c>
      <c r="AC535" t="s">
        <v>791</v>
      </c>
      <c r="AD535" t="s">
        <v>1888</v>
      </c>
      <c r="AE535" t="s">
        <v>1889</v>
      </c>
      <c r="AF535" t="s">
        <v>786</v>
      </c>
      <c r="AG535">
        <v>1</v>
      </c>
      <c r="AH535">
        <v>175.91</v>
      </c>
      <c r="AI535">
        <v>2</v>
      </c>
      <c r="AJ535">
        <v>1006</v>
      </c>
      <c r="AK535" t="s">
        <v>788</v>
      </c>
      <c r="AL535">
        <v>1111</v>
      </c>
      <c r="AM535" t="s">
        <v>789</v>
      </c>
      <c r="AN535">
        <v>21.9</v>
      </c>
      <c r="AO535" s="72">
        <v>6.89</v>
      </c>
      <c r="AP535" t="s">
        <v>15881</v>
      </c>
      <c r="AQ535" t="s">
        <v>790</v>
      </c>
      <c r="AV535" t="s">
        <v>3303</v>
      </c>
      <c r="AW535">
        <v>0</v>
      </c>
      <c r="AX535" t="s">
        <v>17258</v>
      </c>
      <c r="AY535" t="s">
        <v>17259</v>
      </c>
      <c r="AZ535" t="s">
        <v>17260</v>
      </c>
      <c r="BC535" s="34" t="s">
        <v>18089</v>
      </c>
      <c r="BD535" t="s">
        <v>114</v>
      </c>
      <c r="BF535" t="s">
        <v>115</v>
      </c>
      <c r="BG535" t="s">
        <v>116</v>
      </c>
      <c r="BM535" t="s">
        <v>117</v>
      </c>
      <c r="BN535">
        <v>471622</v>
      </c>
      <c r="BO535">
        <v>3421065307</v>
      </c>
      <c r="BP535">
        <v>3421065307</v>
      </c>
      <c r="BQ535">
        <v>499818</v>
      </c>
      <c r="BR535">
        <v>3041</v>
      </c>
      <c r="BX535" t="s">
        <v>17261</v>
      </c>
      <c r="CA535" t="s">
        <v>17262</v>
      </c>
      <c r="CB535" t="s">
        <v>17263</v>
      </c>
      <c r="CD535">
        <v>1</v>
      </c>
      <c r="CF535" t="s">
        <v>118</v>
      </c>
      <c r="CG535">
        <v>0</v>
      </c>
      <c r="CH535" t="s">
        <v>119</v>
      </c>
      <c r="CI535" t="s">
        <v>119</v>
      </c>
      <c r="CJ535" t="s">
        <v>120</v>
      </c>
      <c r="CL535" s="34" t="s">
        <v>18090</v>
      </c>
      <c r="CM535" t="s">
        <v>121</v>
      </c>
      <c r="CN535" s="34" t="s">
        <v>18090</v>
      </c>
      <c r="CP535" t="s">
        <v>1258</v>
      </c>
      <c r="CR535">
        <f t="shared" si="78"/>
        <v>21</v>
      </c>
    </row>
    <row r="536" spans="1:96" customFormat="1" hidden="1">
      <c r="A536" t="s">
        <v>111</v>
      </c>
      <c r="B536" t="s">
        <v>17250</v>
      </c>
      <c r="C536">
        <v>514547</v>
      </c>
      <c r="D536" s="1">
        <v>45586</v>
      </c>
      <c r="E536" t="s">
        <v>20473</v>
      </c>
      <c r="F536" t="s">
        <v>17251</v>
      </c>
      <c r="G536" t="s">
        <v>17252</v>
      </c>
      <c r="H536">
        <v>69071128172</v>
      </c>
      <c r="I536" t="s">
        <v>17253</v>
      </c>
      <c r="J536">
        <v>5521988470956</v>
      </c>
      <c r="K536" t="s">
        <v>5</v>
      </c>
      <c r="L536" t="s">
        <v>1188</v>
      </c>
      <c r="M536">
        <v>5188598216085</v>
      </c>
      <c r="N536" t="s">
        <v>112</v>
      </c>
      <c r="O536" t="s">
        <v>17254</v>
      </c>
      <c r="P536" t="s">
        <v>17255</v>
      </c>
      <c r="Q536">
        <v>200</v>
      </c>
      <c r="R536">
        <v>903</v>
      </c>
      <c r="S536" t="s">
        <v>16682</v>
      </c>
      <c r="U536" t="s">
        <v>17256</v>
      </c>
      <c r="V536" t="s">
        <v>122</v>
      </c>
      <c r="W536" t="s">
        <v>123</v>
      </c>
      <c r="X536" t="s">
        <v>17257</v>
      </c>
      <c r="Y536" t="s">
        <v>792</v>
      </c>
      <c r="Z536" t="s">
        <v>1258</v>
      </c>
      <c r="AA536" t="s">
        <v>18088</v>
      </c>
      <c r="AB536" t="s">
        <v>844</v>
      </c>
      <c r="AC536" t="s">
        <v>791</v>
      </c>
      <c r="AD536" t="s">
        <v>1888</v>
      </c>
      <c r="AE536" t="s">
        <v>1889</v>
      </c>
      <c r="AF536" t="s">
        <v>786</v>
      </c>
      <c r="AG536">
        <v>1</v>
      </c>
      <c r="AH536">
        <v>175.91</v>
      </c>
      <c r="AI536">
        <v>2</v>
      </c>
      <c r="AJ536">
        <v>1110</v>
      </c>
      <c r="AK536" t="s">
        <v>788</v>
      </c>
      <c r="AL536">
        <v>1112</v>
      </c>
      <c r="AM536" t="s">
        <v>1252</v>
      </c>
      <c r="AN536">
        <v>21.9</v>
      </c>
      <c r="AO536" s="72">
        <v>6.89</v>
      </c>
      <c r="AP536" t="s">
        <v>15881</v>
      </c>
      <c r="AQ536" t="s">
        <v>1254</v>
      </c>
      <c r="AV536" t="s">
        <v>3303</v>
      </c>
      <c r="AW536">
        <v>0</v>
      </c>
      <c r="AX536" t="s">
        <v>17258</v>
      </c>
      <c r="AY536" t="s">
        <v>17259</v>
      </c>
      <c r="AZ536" t="s">
        <v>17260</v>
      </c>
      <c r="BC536" s="34" t="s">
        <v>18089</v>
      </c>
      <c r="BD536" t="s">
        <v>114</v>
      </c>
      <c r="BF536" t="s">
        <v>115</v>
      </c>
      <c r="BG536" t="s">
        <v>116</v>
      </c>
      <c r="BM536" t="s">
        <v>117</v>
      </c>
      <c r="BN536">
        <v>471622</v>
      </c>
      <c r="BO536">
        <v>3421065307</v>
      </c>
      <c r="BP536">
        <v>3421065307</v>
      </c>
      <c r="BQ536">
        <v>499818</v>
      </c>
      <c r="BR536">
        <v>3041</v>
      </c>
      <c r="BX536" t="s">
        <v>17261</v>
      </c>
      <c r="CA536" t="s">
        <v>17262</v>
      </c>
      <c r="CB536" t="s">
        <v>17263</v>
      </c>
      <c r="CD536">
        <v>1</v>
      </c>
      <c r="CF536" t="s">
        <v>118</v>
      </c>
      <c r="CG536">
        <v>0</v>
      </c>
      <c r="CH536" t="s">
        <v>119</v>
      </c>
      <c r="CI536" t="s">
        <v>119</v>
      </c>
      <c r="CJ536" t="s">
        <v>120</v>
      </c>
      <c r="CL536" s="34" t="s">
        <v>18090</v>
      </c>
      <c r="CM536" t="s">
        <v>121</v>
      </c>
      <c r="CN536" s="34" t="s">
        <v>18090</v>
      </c>
      <c r="CP536" t="s">
        <v>1258</v>
      </c>
      <c r="CR536">
        <f t="shared" si="78"/>
        <v>21</v>
      </c>
    </row>
    <row r="537" spans="1:96" customFormat="1" hidden="1">
      <c r="A537" t="s">
        <v>111</v>
      </c>
      <c r="B537" t="s">
        <v>17250</v>
      </c>
      <c r="C537">
        <v>514547</v>
      </c>
      <c r="D537" s="1">
        <v>45586</v>
      </c>
      <c r="E537" t="s">
        <v>20473</v>
      </c>
      <c r="F537" t="s">
        <v>17251</v>
      </c>
      <c r="G537" t="s">
        <v>17252</v>
      </c>
      <c r="H537">
        <v>69071128172</v>
      </c>
      <c r="I537" t="s">
        <v>17253</v>
      </c>
      <c r="J537">
        <v>5521988470956</v>
      </c>
      <c r="K537" t="s">
        <v>5</v>
      </c>
      <c r="L537" t="s">
        <v>1188</v>
      </c>
      <c r="M537">
        <v>5188598216085</v>
      </c>
      <c r="N537" t="s">
        <v>112</v>
      </c>
      <c r="O537" t="s">
        <v>17254</v>
      </c>
      <c r="P537" t="s">
        <v>17255</v>
      </c>
      <c r="Q537">
        <v>200</v>
      </c>
      <c r="R537">
        <v>903</v>
      </c>
      <c r="S537" t="s">
        <v>16682</v>
      </c>
      <c r="U537" t="s">
        <v>17256</v>
      </c>
      <c r="V537" t="s">
        <v>122</v>
      </c>
      <c r="W537" t="s">
        <v>123</v>
      </c>
      <c r="X537" t="s">
        <v>17257</v>
      </c>
      <c r="Y537" t="s">
        <v>792</v>
      </c>
      <c r="Z537" t="s">
        <v>1258</v>
      </c>
      <c r="AA537" t="s">
        <v>18088</v>
      </c>
      <c r="AB537" t="s">
        <v>844</v>
      </c>
      <c r="AC537" t="s">
        <v>791</v>
      </c>
      <c r="AD537" t="s">
        <v>1888</v>
      </c>
      <c r="AE537" t="s">
        <v>1889</v>
      </c>
      <c r="AF537" t="s">
        <v>786</v>
      </c>
      <c r="AG537">
        <v>1</v>
      </c>
      <c r="AH537">
        <v>175.91</v>
      </c>
      <c r="AI537">
        <v>1</v>
      </c>
      <c r="AJ537">
        <v>1095</v>
      </c>
      <c r="AK537" t="s">
        <v>781</v>
      </c>
      <c r="AL537">
        <v>8122</v>
      </c>
      <c r="AM537" t="s">
        <v>1203</v>
      </c>
      <c r="AN537">
        <v>129.9</v>
      </c>
      <c r="AO537" s="72">
        <v>116.91</v>
      </c>
      <c r="AP537" t="s">
        <v>855</v>
      </c>
      <c r="AQ537" t="s">
        <v>1205</v>
      </c>
      <c r="AV537" t="s">
        <v>1942</v>
      </c>
      <c r="AW537">
        <v>0</v>
      </c>
      <c r="AX537" t="s">
        <v>17258</v>
      </c>
      <c r="AY537" t="s">
        <v>17259</v>
      </c>
      <c r="AZ537" t="s">
        <v>17260</v>
      </c>
      <c r="BC537" s="34" t="s">
        <v>18089</v>
      </c>
      <c r="BD537" t="s">
        <v>114</v>
      </c>
      <c r="BF537" t="s">
        <v>115</v>
      </c>
      <c r="BG537" t="s">
        <v>116</v>
      </c>
      <c r="BM537" t="s">
        <v>117</v>
      </c>
      <c r="BN537">
        <v>471622</v>
      </c>
      <c r="BO537">
        <v>3421065307</v>
      </c>
      <c r="BP537">
        <v>3421065307</v>
      </c>
      <c r="BQ537">
        <v>499818</v>
      </c>
      <c r="BR537">
        <v>3041</v>
      </c>
      <c r="BX537" t="s">
        <v>17261</v>
      </c>
      <c r="CA537" t="s">
        <v>17262</v>
      </c>
      <c r="CB537" t="s">
        <v>17263</v>
      </c>
      <c r="CD537">
        <v>1</v>
      </c>
      <c r="CF537" t="s">
        <v>118</v>
      </c>
      <c r="CG537">
        <v>0</v>
      </c>
      <c r="CH537" t="s">
        <v>119</v>
      </c>
      <c r="CI537" t="s">
        <v>119</v>
      </c>
      <c r="CJ537" t="s">
        <v>120</v>
      </c>
      <c r="CL537" s="34" t="s">
        <v>18090</v>
      </c>
      <c r="CM537" t="s">
        <v>121</v>
      </c>
      <c r="CN537" s="34" t="s">
        <v>18090</v>
      </c>
      <c r="CP537" t="s">
        <v>1258</v>
      </c>
      <c r="CR537">
        <f t="shared" si="78"/>
        <v>21</v>
      </c>
    </row>
    <row r="538" spans="1:96" customFormat="1" hidden="1">
      <c r="A538" t="s">
        <v>111</v>
      </c>
      <c r="B538" t="s">
        <v>17250</v>
      </c>
      <c r="C538">
        <v>514547</v>
      </c>
      <c r="D538" s="1">
        <v>45586</v>
      </c>
      <c r="E538" t="s">
        <v>20473</v>
      </c>
      <c r="F538" t="s">
        <v>17251</v>
      </c>
      <c r="G538" t="s">
        <v>17252</v>
      </c>
      <c r="H538">
        <v>69071128172</v>
      </c>
      <c r="I538" t="s">
        <v>17253</v>
      </c>
      <c r="J538">
        <v>5521988470956</v>
      </c>
      <c r="K538" t="s">
        <v>5</v>
      </c>
      <c r="L538" t="s">
        <v>1188</v>
      </c>
      <c r="M538">
        <v>5188598216085</v>
      </c>
      <c r="N538" t="s">
        <v>112</v>
      </c>
      <c r="O538" t="s">
        <v>17254</v>
      </c>
      <c r="P538" t="s">
        <v>17255</v>
      </c>
      <c r="Q538">
        <v>200</v>
      </c>
      <c r="R538">
        <v>903</v>
      </c>
      <c r="S538" t="s">
        <v>16682</v>
      </c>
      <c r="U538" t="s">
        <v>17256</v>
      </c>
      <c r="V538" t="s">
        <v>122</v>
      </c>
      <c r="W538" t="s">
        <v>123</v>
      </c>
      <c r="X538" t="s">
        <v>17257</v>
      </c>
      <c r="Y538" t="s">
        <v>792</v>
      </c>
      <c r="Z538" t="s">
        <v>1258</v>
      </c>
      <c r="AA538" t="s">
        <v>18088</v>
      </c>
      <c r="AB538" t="s">
        <v>844</v>
      </c>
      <c r="AC538" t="s">
        <v>791</v>
      </c>
      <c r="AD538" t="s">
        <v>1888</v>
      </c>
      <c r="AE538" t="s">
        <v>1889</v>
      </c>
      <c r="AF538" t="s">
        <v>786</v>
      </c>
      <c r="AG538">
        <v>1</v>
      </c>
      <c r="AH538">
        <v>175.91</v>
      </c>
      <c r="AI538">
        <v>1</v>
      </c>
      <c r="AJ538">
        <v>142828</v>
      </c>
      <c r="AK538" t="s">
        <v>783</v>
      </c>
      <c r="AL538">
        <v>1608</v>
      </c>
      <c r="AM538" t="s">
        <v>1791</v>
      </c>
      <c r="AN538">
        <v>49.9</v>
      </c>
      <c r="AO538" s="72">
        <v>31.44</v>
      </c>
      <c r="AP538" t="s">
        <v>15256</v>
      </c>
      <c r="AQ538" t="s">
        <v>1792</v>
      </c>
      <c r="AV538" t="s">
        <v>17264</v>
      </c>
      <c r="AW538">
        <v>0</v>
      </c>
      <c r="AX538" t="s">
        <v>17258</v>
      </c>
      <c r="AY538" t="s">
        <v>17259</v>
      </c>
      <c r="AZ538" t="s">
        <v>17260</v>
      </c>
      <c r="BC538" s="34" t="s">
        <v>18089</v>
      </c>
      <c r="BD538" t="s">
        <v>114</v>
      </c>
      <c r="BF538" t="s">
        <v>115</v>
      </c>
      <c r="BG538" t="s">
        <v>116</v>
      </c>
      <c r="BM538" t="s">
        <v>117</v>
      </c>
      <c r="BN538">
        <v>471622</v>
      </c>
      <c r="BO538">
        <v>3421065307</v>
      </c>
      <c r="BP538">
        <v>3421065307</v>
      </c>
      <c r="BQ538">
        <v>499818</v>
      </c>
      <c r="BR538">
        <v>3041</v>
      </c>
      <c r="BX538" t="s">
        <v>17261</v>
      </c>
      <c r="CA538" t="s">
        <v>17262</v>
      </c>
      <c r="CB538" t="s">
        <v>17263</v>
      </c>
      <c r="CD538">
        <v>1</v>
      </c>
      <c r="CF538" t="s">
        <v>118</v>
      </c>
      <c r="CG538">
        <v>0</v>
      </c>
      <c r="CH538" t="s">
        <v>119</v>
      </c>
      <c r="CI538" t="s">
        <v>119</v>
      </c>
      <c r="CJ538" t="s">
        <v>120</v>
      </c>
      <c r="CL538" s="34" t="s">
        <v>18090</v>
      </c>
      <c r="CM538" t="s">
        <v>121</v>
      </c>
      <c r="CN538" s="34" t="s">
        <v>18090</v>
      </c>
      <c r="CP538" t="s">
        <v>1258</v>
      </c>
      <c r="CR538">
        <f t="shared" si="78"/>
        <v>21</v>
      </c>
    </row>
    <row r="539" spans="1:96" customFormat="1" hidden="1">
      <c r="A539" t="s">
        <v>111</v>
      </c>
      <c r="B539" t="s">
        <v>17265</v>
      </c>
      <c r="C539">
        <v>514545</v>
      </c>
      <c r="D539" s="1">
        <v>45586</v>
      </c>
      <c r="E539" t="s">
        <v>20474</v>
      </c>
      <c r="F539" t="s">
        <v>17266</v>
      </c>
      <c r="G539" t="s">
        <v>17267</v>
      </c>
      <c r="H539">
        <v>25549723387</v>
      </c>
      <c r="I539" t="s">
        <v>17268</v>
      </c>
      <c r="J539">
        <v>5598987375347</v>
      </c>
      <c r="K539" t="s">
        <v>128</v>
      </c>
      <c r="L539" t="s">
        <v>874</v>
      </c>
      <c r="M539">
        <v>5188598741034</v>
      </c>
      <c r="N539" t="s">
        <v>112</v>
      </c>
      <c r="O539" t="s">
        <v>17269</v>
      </c>
      <c r="P539" t="s">
        <v>17270</v>
      </c>
      <c r="Q539" t="s">
        <v>17271</v>
      </c>
      <c r="R539" t="s">
        <v>17272</v>
      </c>
      <c r="S539" t="s">
        <v>17273</v>
      </c>
      <c r="U539" t="s">
        <v>17274</v>
      </c>
      <c r="V539" t="s">
        <v>779</v>
      </c>
      <c r="W539" t="s">
        <v>780</v>
      </c>
      <c r="X539" t="s">
        <v>17275</v>
      </c>
      <c r="Y539" t="s">
        <v>2316</v>
      </c>
      <c r="Z539" t="s">
        <v>1258</v>
      </c>
      <c r="AA539" t="s">
        <v>18806</v>
      </c>
      <c r="AE539" t="s">
        <v>827</v>
      </c>
      <c r="AF539" t="s">
        <v>113</v>
      </c>
      <c r="AG539">
        <v>1</v>
      </c>
      <c r="AH539">
        <v>130.53</v>
      </c>
      <c r="AI539">
        <v>2</v>
      </c>
      <c r="AJ539">
        <v>1111</v>
      </c>
      <c r="AK539" t="s">
        <v>788</v>
      </c>
      <c r="AL539">
        <v>1110</v>
      </c>
      <c r="AM539" t="s">
        <v>1256</v>
      </c>
      <c r="AN539">
        <v>21.9</v>
      </c>
      <c r="AO539" s="72">
        <v>6.2</v>
      </c>
      <c r="AP539" t="s">
        <v>16185</v>
      </c>
      <c r="AQ539" t="s">
        <v>1257</v>
      </c>
      <c r="AV539" t="s">
        <v>4355</v>
      </c>
      <c r="AW539">
        <v>0</v>
      </c>
      <c r="AX539" t="s">
        <v>17276</v>
      </c>
      <c r="AY539" t="s">
        <v>17277</v>
      </c>
      <c r="AZ539" t="s">
        <v>17145</v>
      </c>
      <c r="BC539" t="s">
        <v>18807</v>
      </c>
      <c r="BD539" t="s">
        <v>114</v>
      </c>
      <c r="BF539" t="s">
        <v>115</v>
      </c>
      <c r="BG539" t="s">
        <v>116</v>
      </c>
      <c r="BM539" t="s">
        <v>117</v>
      </c>
      <c r="BO539">
        <v>3421028736</v>
      </c>
      <c r="BX539" t="s">
        <v>17278</v>
      </c>
      <c r="CA539" s="35" t="s">
        <v>17279</v>
      </c>
      <c r="CB539" t="s">
        <v>17280</v>
      </c>
      <c r="CD539">
        <v>1</v>
      </c>
      <c r="CF539" t="s">
        <v>118</v>
      </c>
      <c r="CG539">
        <v>0</v>
      </c>
      <c r="CH539" t="s">
        <v>119</v>
      </c>
      <c r="CI539" t="s">
        <v>119</v>
      </c>
      <c r="CJ539" t="s">
        <v>120</v>
      </c>
      <c r="CL539" s="34" t="s">
        <v>18808</v>
      </c>
      <c r="CM539" t="s">
        <v>121</v>
      </c>
      <c r="CN539" s="34" t="s">
        <v>18808</v>
      </c>
      <c r="CP539" t="s">
        <v>1258</v>
      </c>
      <c r="CR539">
        <f t="shared" si="78"/>
        <v>21</v>
      </c>
    </row>
    <row r="540" spans="1:96" customFormat="1" hidden="1">
      <c r="A540" t="s">
        <v>111</v>
      </c>
      <c r="B540" t="s">
        <v>17265</v>
      </c>
      <c r="C540">
        <v>514545</v>
      </c>
      <c r="D540" s="1">
        <v>45586</v>
      </c>
      <c r="E540" t="s">
        <v>20474</v>
      </c>
      <c r="F540" t="s">
        <v>17266</v>
      </c>
      <c r="G540" t="s">
        <v>17267</v>
      </c>
      <c r="H540">
        <v>25549723387</v>
      </c>
      <c r="I540" t="s">
        <v>17268</v>
      </c>
      <c r="J540">
        <v>5598987375347</v>
      </c>
      <c r="K540" t="s">
        <v>128</v>
      </c>
      <c r="L540" t="s">
        <v>874</v>
      </c>
      <c r="M540">
        <v>5188598741034</v>
      </c>
      <c r="N540" t="s">
        <v>112</v>
      </c>
      <c r="O540" t="s">
        <v>17269</v>
      </c>
      <c r="P540" t="s">
        <v>17270</v>
      </c>
      <c r="Q540" t="s">
        <v>17271</v>
      </c>
      <c r="R540" t="s">
        <v>17272</v>
      </c>
      <c r="S540" t="s">
        <v>17273</v>
      </c>
      <c r="U540" t="s">
        <v>17274</v>
      </c>
      <c r="V540" t="s">
        <v>779</v>
      </c>
      <c r="W540" t="s">
        <v>780</v>
      </c>
      <c r="X540" t="s">
        <v>17275</v>
      </c>
      <c r="Y540" t="s">
        <v>2316</v>
      </c>
      <c r="Z540" t="s">
        <v>1258</v>
      </c>
      <c r="AA540" t="s">
        <v>18806</v>
      </c>
      <c r="AE540" t="s">
        <v>827</v>
      </c>
      <c r="AF540" t="s">
        <v>113</v>
      </c>
      <c r="AG540">
        <v>1</v>
      </c>
      <c r="AH540">
        <v>130.53</v>
      </c>
      <c r="AI540">
        <v>2</v>
      </c>
      <c r="AJ540">
        <v>1110</v>
      </c>
      <c r="AK540" t="s">
        <v>788</v>
      </c>
      <c r="AL540">
        <v>1112</v>
      </c>
      <c r="AM540" t="s">
        <v>1252</v>
      </c>
      <c r="AN540">
        <v>21.9</v>
      </c>
      <c r="AO540" s="72">
        <v>6.2</v>
      </c>
      <c r="AP540" t="s">
        <v>16185</v>
      </c>
      <c r="AQ540" t="s">
        <v>1254</v>
      </c>
      <c r="AV540" t="s">
        <v>4355</v>
      </c>
      <c r="AW540">
        <v>0</v>
      </c>
      <c r="AX540" t="s">
        <v>17276</v>
      </c>
      <c r="AY540" t="s">
        <v>17277</v>
      </c>
      <c r="AZ540" t="s">
        <v>17145</v>
      </c>
      <c r="BC540" t="s">
        <v>18807</v>
      </c>
      <c r="BD540" t="s">
        <v>114</v>
      </c>
      <c r="BF540" t="s">
        <v>115</v>
      </c>
      <c r="BG540" t="s">
        <v>116</v>
      </c>
      <c r="BM540" t="s">
        <v>117</v>
      </c>
      <c r="BO540">
        <v>3421028736</v>
      </c>
      <c r="BX540" t="s">
        <v>17278</v>
      </c>
      <c r="CA540" s="35" t="s">
        <v>17279</v>
      </c>
      <c r="CB540" t="s">
        <v>17280</v>
      </c>
      <c r="CD540">
        <v>1</v>
      </c>
      <c r="CF540" t="s">
        <v>118</v>
      </c>
      <c r="CG540">
        <v>0</v>
      </c>
      <c r="CH540" t="s">
        <v>119</v>
      </c>
      <c r="CI540" t="s">
        <v>119</v>
      </c>
      <c r="CJ540" t="s">
        <v>120</v>
      </c>
      <c r="CL540" s="34" t="s">
        <v>18808</v>
      </c>
      <c r="CM540" t="s">
        <v>121</v>
      </c>
      <c r="CN540" s="34" t="s">
        <v>18808</v>
      </c>
      <c r="CP540" t="s">
        <v>1258</v>
      </c>
      <c r="CR540">
        <f t="shared" si="78"/>
        <v>21</v>
      </c>
    </row>
    <row r="541" spans="1:96" customFormat="1" hidden="1">
      <c r="A541" t="s">
        <v>111</v>
      </c>
      <c r="B541" t="s">
        <v>17265</v>
      </c>
      <c r="C541">
        <v>514545</v>
      </c>
      <c r="D541" s="1">
        <v>45586</v>
      </c>
      <c r="E541" t="s">
        <v>20474</v>
      </c>
      <c r="F541" t="s">
        <v>17266</v>
      </c>
      <c r="G541" t="s">
        <v>17267</v>
      </c>
      <c r="H541">
        <v>25549723387</v>
      </c>
      <c r="I541" t="s">
        <v>17268</v>
      </c>
      <c r="J541">
        <v>5598987375347</v>
      </c>
      <c r="K541" t="s">
        <v>128</v>
      </c>
      <c r="L541" t="s">
        <v>874</v>
      </c>
      <c r="M541">
        <v>5188598741034</v>
      </c>
      <c r="N541" t="s">
        <v>112</v>
      </c>
      <c r="O541" t="s">
        <v>17269</v>
      </c>
      <c r="P541" t="s">
        <v>17270</v>
      </c>
      <c r="Q541" t="s">
        <v>17271</v>
      </c>
      <c r="R541" t="s">
        <v>17272</v>
      </c>
      <c r="S541" t="s">
        <v>17273</v>
      </c>
      <c r="U541" t="s">
        <v>17274</v>
      </c>
      <c r="V541" t="s">
        <v>779</v>
      </c>
      <c r="W541" t="s">
        <v>780</v>
      </c>
      <c r="X541" t="s">
        <v>17275</v>
      </c>
      <c r="Y541" t="s">
        <v>2316</v>
      </c>
      <c r="Z541" t="s">
        <v>1258</v>
      </c>
      <c r="AA541" t="s">
        <v>18806</v>
      </c>
      <c r="AE541" t="s">
        <v>827</v>
      </c>
      <c r="AF541" t="s">
        <v>113</v>
      </c>
      <c r="AG541">
        <v>1</v>
      </c>
      <c r="AH541">
        <v>130.53</v>
      </c>
      <c r="AI541">
        <v>2</v>
      </c>
      <c r="AJ541">
        <v>1006</v>
      </c>
      <c r="AK541" t="s">
        <v>788</v>
      </c>
      <c r="AL541">
        <v>1111</v>
      </c>
      <c r="AM541" t="s">
        <v>789</v>
      </c>
      <c r="AN541">
        <v>21.9</v>
      </c>
      <c r="AO541" s="72">
        <v>6.2</v>
      </c>
      <c r="AP541" t="s">
        <v>16185</v>
      </c>
      <c r="AQ541" t="s">
        <v>790</v>
      </c>
      <c r="AV541" t="s">
        <v>4355</v>
      </c>
      <c r="AW541">
        <v>0</v>
      </c>
      <c r="AX541" t="s">
        <v>17276</v>
      </c>
      <c r="AY541" t="s">
        <v>17277</v>
      </c>
      <c r="AZ541" t="s">
        <v>17145</v>
      </c>
      <c r="BC541" t="s">
        <v>18807</v>
      </c>
      <c r="BD541" t="s">
        <v>114</v>
      </c>
      <c r="BF541" t="s">
        <v>115</v>
      </c>
      <c r="BG541" t="s">
        <v>116</v>
      </c>
      <c r="BM541" t="s">
        <v>117</v>
      </c>
      <c r="BO541">
        <v>3421028736</v>
      </c>
      <c r="BX541" t="s">
        <v>17278</v>
      </c>
      <c r="CA541" s="35" t="s">
        <v>17279</v>
      </c>
      <c r="CB541" t="s">
        <v>17280</v>
      </c>
      <c r="CD541">
        <v>1</v>
      </c>
      <c r="CF541" t="s">
        <v>118</v>
      </c>
      <c r="CG541">
        <v>0</v>
      </c>
      <c r="CH541" t="s">
        <v>119</v>
      </c>
      <c r="CI541" t="s">
        <v>119</v>
      </c>
      <c r="CJ541" t="s">
        <v>120</v>
      </c>
      <c r="CL541" s="34" t="s">
        <v>18808</v>
      </c>
      <c r="CM541" t="s">
        <v>121</v>
      </c>
      <c r="CN541" s="34" t="s">
        <v>18808</v>
      </c>
      <c r="CP541" t="s">
        <v>1258</v>
      </c>
      <c r="CR541">
        <f t="shared" si="78"/>
        <v>21</v>
      </c>
    </row>
    <row r="542" spans="1:96" customFormat="1" hidden="1">
      <c r="A542" t="s">
        <v>111</v>
      </c>
      <c r="B542" t="s">
        <v>17265</v>
      </c>
      <c r="C542">
        <v>514545</v>
      </c>
      <c r="D542" s="1">
        <v>45586</v>
      </c>
      <c r="E542" t="s">
        <v>20474</v>
      </c>
      <c r="F542" t="s">
        <v>17266</v>
      </c>
      <c r="G542" t="s">
        <v>17267</v>
      </c>
      <c r="H542">
        <v>25549723387</v>
      </c>
      <c r="I542" t="s">
        <v>17268</v>
      </c>
      <c r="J542">
        <v>5598987375347</v>
      </c>
      <c r="K542" t="s">
        <v>128</v>
      </c>
      <c r="L542" t="s">
        <v>874</v>
      </c>
      <c r="M542">
        <v>5188598741034</v>
      </c>
      <c r="N542" t="s">
        <v>112</v>
      </c>
      <c r="O542" t="s">
        <v>17269</v>
      </c>
      <c r="P542" t="s">
        <v>17270</v>
      </c>
      <c r="Q542" t="s">
        <v>17271</v>
      </c>
      <c r="R542" t="s">
        <v>17272</v>
      </c>
      <c r="S542" t="s">
        <v>17273</v>
      </c>
      <c r="U542" t="s">
        <v>17274</v>
      </c>
      <c r="V542" t="s">
        <v>779</v>
      </c>
      <c r="W542" t="s">
        <v>780</v>
      </c>
      <c r="X542" t="s">
        <v>17275</v>
      </c>
      <c r="Y542" t="s">
        <v>2316</v>
      </c>
      <c r="Z542" t="s">
        <v>1258</v>
      </c>
      <c r="AA542" t="s">
        <v>18806</v>
      </c>
      <c r="AE542" t="s">
        <v>827</v>
      </c>
      <c r="AF542" t="s">
        <v>113</v>
      </c>
      <c r="AG542">
        <v>1</v>
      </c>
      <c r="AH542">
        <v>130.53</v>
      </c>
      <c r="AI542">
        <v>3</v>
      </c>
      <c r="AJ542">
        <v>2103</v>
      </c>
      <c r="AK542" t="s">
        <v>2344</v>
      </c>
      <c r="AL542">
        <v>2103</v>
      </c>
      <c r="AM542" t="s">
        <v>2345</v>
      </c>
      <c r="AN542">
        <v>59.9</v>
      </c>
      <c r="AO542" s="72">
        <v>16.97</v>
      </c>
      <c r="AP542" t="s">
        <v>17281</v>
      </c>
      <c r="AQ542" t="s">
        <v>2346</v>
      </c>
      <c r="AV542" t="s">
        <v>17282</v>
      </c>
      <c r="AW542">
        <v>0</v>
      </c>
      <c r="AX542" t="s">
        <v>17276</v>
      </c>
      <c r="AY542" t="s">
        <v>17277</v>
      </c>
      <c r="AZ542" t="s">
        <v>17145</v>
      </c>
      <c r="BC542" t="s">
        <v>18807</v>
      </c>
      <c r="BD542" t="s">
        <v>114</v>
      </c>
      <c r="BF542" t="s">
        <v>115</v>
      </c>
      <c r="BG542" t="s">
        <v>116</v>
      </c>
      <c r="BM542" t="s">
        <v>117</v>
      </c>
      <c r="BO542">
        <v>3421028736</v>
      </c>
      <c r="BX542" t="s">
        <v>17278</v>
      </c>
      <c r="CA542" s="35" t="s">
        <v>17279</v>
      </c>
      <c r="CB542" t="s">
        <v>17280</v>
      </c>
      <c r="CD542">
        <v>1</v>
      </c>
      <c r="CF542" t="s">
        <v>118</v>
      </c>
      <c r="CG542">
        <v>0</v>
      </c>
      <c r="CH542" t="s">
        <v>119</v>
      </c>
      <c r="CI542" t="s">
        <v>119</v>
      </c>
      <c r="CJ542" t="s">
        <v>120</v>
      </c>
      <c r="CL542" s="34" t="s">
        <v>18808</v>
      </c>
      <c r="CM542" t="s">
        <v>121</v>
      </c>
      <c r="CN542" s="34" t="s">
        <v>18808</v>
      </c>
      <c r="CP542" t="s">
        <v>1258</v>
      </c>
      <c r="CR542">
        <f t="shared" si="78"/>
        <v>21</v>
      </c>
    </row>
    <row r="543" spans="1:96" customFormat="1" hidden="1">
      <c r="A543" t="s">
        <v>111</v>
      </c>
      <c r="B543" t="s">
        <v>17265</v>
      </c>
      <c r="C543">
        <v>514545</v>
      </c>
      <c r="D543" s="1">
        <v>45586</v>
      </c>
      <c r="E543" t="s">
        <v>20474</v>
      </c>
      <c r="F543" t="s">
        <v>17266</v>
      </c>
      <c r="G543" t="s">
        <v>17267</v>
      </c>
      <c r="H543">
        <v>25549723387</v>
      </c>
      <c r="I543" t="s">
        <v>17268</v>
      </c>
      <c r="J543">
        <v>5598987375347</v>
      </c>
      <c r="K543" t="s">
        <v>128</v>
      </c>
      <c r="L543" t="s">
        <v>874</v>
      </c>
      <c r="M543">
        <v>5188598741034</v>
      </c>
      <c r="N543" t="s">
        <v>112</v>
      </c>
      <c r="O543" t="s">
        <v>17269</v>
      </c>
      <c r="P543" t="s">
        <v>17270</v>
      </c>
      <c r="Q543" t="s">
        <v>17271</v>
      </c>
      <c r="R543" t="s">
        <v>17272</v>
      </c>
      <c r="S543" t="s">
        <v>17273</v>
      </c>
      <c r="U543" t="s">
        <v>17274</v>
      </c>
      <c r="V543" t="s">
        <v>779</v>
      </c>
      <c r="W543" t="s">
        <v>780</v>
      </c>
      <c r="X543" t="s">
        <v>17275</v>
      </c>
      <c r="Y543" t="s">
        <v>2316</v>
      </c>
      <c r="Z543" t="s">
        <v>1258</v>
      </c>
      <c r="AA543" t="s">
        <v>18806</v>
      </c>
      <c r="AE543" t="s">
        <v>827</v>
      </c>
      <c r="AF543" t="s">
        <v>113</v>
      </c>
      <c r="AG543">
        <v>1</v>
      </c>
      <c r="AH543">
        <v>130.53</v>
      </c>
      <c r="AI543">
        <v>3</v>
      </c>
      <c r="AJ543">
        <v>2201</v>
      </c>
      <c r="AK543" t="s">
        <v>1471</v>
      </c>
      <c r="AL543">
        <v>2201</v>
      </c>
      <c r="AM543" t="s">
        <v>1472</v>
      </c>
      <c r="AN543">
        <v>49.9</v>
      </c>
      <c r="AO543" s="72">
        <v>14.14</v>
      </c>
      <c r="AP543" t="s">
        <v>17283</v>
      </c>
      <c r="AQ543" t="s">
        <v>1473</v>
      </c>
      <c r="AV543" t="s">
        <v>17012</v>
      </c>
      <c r="AW543">
        <v>0</v>
      </c>
      <c r="AX543" t="s">
        <v>17276</v>
      </c>
      <c r="AY543" t="s">
        <v>17277</v>
      </c>
      <c r="AZ543" t="s">
        <v>17145</v>
      </c>
      <c r="BC543" t="s">
        <v>18807</v>
      </c>
      <c r="BD543" t="s">
        <v>114</v>
      </c>
      <c r="BF543" t="s">
        <v>115</v>
      </c>
      <c r="BG543" t="s">
        <v>116</v>
      </c>
      <c r="BM543" t="s">
        <v>117</v>
      </c>
      <c r="BO543">
        <v>3421028736</v>
      </c>
      <c r="BX543" t="s">
        <v>17278</v>
      </c>
      <c r="CA543" s="35" t="s">
        <v>17279</v>
      </c>
      <c r="CB543" t="s">
        <v>17280</v>
      </c>
      <c r="CD543">
        <v>1</v>
      </c>
      <c r="CF543" t="s">
        <v>118</v>
      </c>
      <c r="CG543">
        <v>0</v>
      </c>
      <c r="CH543" t="s">
        <v>119</v>
      </c>
      <c r="CI543" t="s">
        <v>119</v>
      </c>
      <c r="CJ543" t="s">
        <v>120</v>
      </c>
      <c r="CL543" s="34" t="s">
        <v>18808</v>
      </c>
      <c r="CM543" t="s">
        <v>121</v>
      </c>
      <c r="CN543" s="34" t="s">
        <v>18808</v>
      </c>
      <c r="CP543" t="s">
        <v>1258</v>
      </c>
      <c r="CR543">
        <f t="shared" si="78"/>
        <v>21</v>
      </c>
    </row>
    <row r="544" spans="1:96" customFormat="1" hidden="1">
      <c r="A544" t="s">
        <v>111</v>
      </c>
      <c r="B544" t="s">
        <v>17284</v>
      </c>
      <c r="C544">
        <v>514543</v>
      </c>
      <c r="D544" s="1">
        <v>45586</v>
      </c>
      <c r="E544" t="s">
        <v>20475</v>
      </c>
      <c r="F544" t="s">
        <v>14557</v>
      </c>
      <c r="G544" t="s">
        <v>2467</v>
      </c>
      <c r="H544">
        <v>39601591885</v>
      </c>
      <c r="I544" t="s">
        <v>17285</v>
      </c>
      <c r="J544">
        <v>5511980911212</v>
      </c>
      <c r="K544" t="s">
        <v>2</v>
      </c>
      <c r="L544" t="s">
        <v>5944</v>
      </c>
      <c r="M544">
        <v>5188582890936</v>
      </c>
      <c r="N544" t="s">
        <v>112</v>
      </c>
      <c r="O544" t="s">
        <v>17286</v>
      </c>
      <c r="P544" t="s">
        <v>17287</v>
      </c>
      <c r="Q544">
        <v>95</v>
      </c>
      <c r="S544" t="s">
        <v>17288</v>
      </c>
      <c r="U544" t="s">
        <v>17289</v>
      </c>
      <c r="V544" t="s">
        <v>122</v>
      </c>
      <c r="W544" t="s">
        <v>123</v>
      </c>
      <c r="X544" t="s">
        <v>17290</v>
      </c>
      <c r="Y544" t="s">
        <v>792</v>
      </c>
      <c r="Z544" t="s">
        <v>1258</v>
      </c>
      <c r="AA544" t="s">
        <v>18091</v>
      </c>
      <c r="AF544" t="s">
        <v>113</v>
      </c>
      <c r="AG544">
        <v>1</v>
      </c>
      <c r="AH544">
        <v>125.84</v>
      </c>
      <c r="AI544">
        <v>1</v>
      </c>
      <c r="AJ544">
        <v>142817</v>
      </c>
      <c r="AK544" t="s">
        <v>1598</v>
      </c>
      <c r="AL544">
        <v>61040</v>
      </c>
      <c r="AM544" t="s">
        <v>1608</v>
      </c>
      <c r="AN544">
        <v>99.9</v>
      </c>
      <c r="AO544" s="72">
        <v>31.46</v>
      </c>
      <c r="AP544" t="s">
        <v>15141</v>
      </c>
      <c r="AQ544" t="s">
        <v>1609</v>
      </c>
      <c r="AV544" t="s">
        <v>17291</v>
      </c>
      <c r="AW544">
        <v>0</v>
      </c>
      <c r="AX544" t="s">
        <v>16939</v>
      </c>
      <c r="AY544" t="s">
        <v>16940</v>
      </c>
      <c r="AZ544" t="s">
        <v>15817</v>
      </c>
      <c r="BC544" s="34" t="s">
        <v>18092</v>
      </c>
      <c r="BD544" t="s">
        <v>114</v>
      </c>
      <c r="BF544" t="s">
        <v>115</v>
      </c>
      <c r="BG544" t="s">
        <v>116</v>
      </c>
      <c r="BM544" t="s">
        <v>117</v>
      </c>
      <c r="BO544">
        <v>3420728913</v>
      </c>
      <c r="BX544" t="s">
        <v>17292</v>
      </c>
      <c r="CA544" t="s">
        <v>17293</v>
      </c>
      <c r="CB544" t="s">
        <v>17294</v>
      </c>
      <c r="CD544">
        <v>1</v>
      </c>
      <c r="CF544" t="s">
        <v>118</v>
      </c>
      <c r="CG544">
        <v>0</v>
      </c>
      <c r="CH544" t="s">
        <v>119</v>
      </c>
      <c r="CI544" t="s">
        <v>119</v>
      </c>
      <c r="CJ544" t="s">
        <v>120</v>
      </c>
      <c r="CL544" s="34" t="s">
        <v>18093</v>
      </c>
      <c r="CM544" t="s">
        <v>121</v>
      </c>
      <c r="CN544" s="34" t="s">
        <v>18093</v>
      </c>
      <c r="CP544" t="s">
        <v>1258</v>
      </c>
      <c r="CR544">
        <f t="shared" si="78"/>
        <v>21</v>
      </c>
    </row>
    <row r="545" spans="1:108" hidden="1">
      <c r="A545" t="s">
        <v>111</v>
      </c>
      <c r="B545" t="s">
        <v>17284</v>
      </c>
      <c r="C545">
        <v>514543</v>
      </c>
      <c r="D545" s="1">
        <v>45586</v>
      </c>
      <c r="E545" t="s">
        <v>20475</v>
      </c>
      <c r="F545" t="s">
        <v>14557</v>
      </c>
      <c r="G545" t="s">
        <v>2467</v>
      </c>
      <c r="H545">
        <v>39601591885</v>
      </c>
      <c r="I545" t="s">
        <v>17285</v>
      </c>
      <c r="J545">
        <v>5511980911212</v>
      </c>
      <c r="K545" t="s">
        <v>2</v>
      </c>
      <c r="L545" t="s">
        <v>5944</v>
      </c>
      <c r="M545">
        <v>5188582890936</v>
      </c>
      <c r="N545" t="s">
        <v>112</v>
      </c>
      <c r="O545" t="s">
        <v>17286</v>
      </c>
      <c r="P545" t="s">
        <v>17287</v>
      </c>
      <c r="Q545">
        <v>95</v>
      </c>
      <c r="S545" t="s">
        <v>17288</v>
      </c>
      <c r="U545" t="s">
        <v>17289</v>
      </c>
      <c r="V545" t="s">
        <v>122</v>
      </c>
      <c r="W545" t="s">
        <v>123</v>
      </c>
      <c r="X545" t="s">
        <v>17290</v>
      </c>
      <c r="Y545" t="s">
        <v>792</v>
      </c>
      <c r="Z545" t="s">
        <v>1258</v>
      </c>
      <c r="AA545" t="s">
        <v>18091</v>
      </c>
      <c r="AF545" t="s">
        <v>113</v>
      </c>
      <c r="AG545">
        <v>1</v>
      </c>
      <c r="AH545">
        <v>125.84</v>
      </c>
      <c r="AI545">
        <v>1</v>
      </c>
      <c r="AJ545">
        <v>61030</v>
      </c>
      <c r="AK545" t="s">
        <v>1598</v>
      </c>
      <c r="AL545">
        <v>61030</v>
      </c>
      <c r="AM545" t="s">
        <v>2980</v>
      </c>
      <c r="AN545">
        <v>99.9</v>
      </c>
      <c r="AO545" s="72">
        <v>31.46</v>
      </c>
      <c r="AP545" t="s">
        <v>15141</v>
      </c>
      <c r="AQ545" t="s">
        <v>2981</v>
      </c>
      <c r="AV545" t="s">
        <v>16344</v>
      </c>
      <c r="AW545">
        <v>0</v>
      </c>
      <c r="AX545" t="s">
        <v>16939</v>
      </c>
      <c r="AY545" t="s">
        <v>16940</v>
      </c>
      <c r="AZ545" t="s">
        <v>15817</v>
      </c>
      <c r="BC545" s="34" t="s">
        <v>18092</v>
      </c>
      <c r="BD545" t="s">
        <v>114</v>
      </c>
      <c r="BF545" t="s">
        <v>115</v>
      </c>
      <c r="BG545" t="s">
        <v>116</v>
      </c>
      <c r="BM545" t="s">
        <v>117</v>
      </c>
      <c r="BO545">
        <v>3420728913</v>
      </c>
      <c r="BX545" t="s">
        <v>17292</v>
      </c>
      <c r="CA545" t="s">
        <v>17293</v>
      </c>
      <c r="CB545" t="s">
        <v>17294</v>
      </c>
      <c r="CD545">
        <v>1</v>
      </c>
      <c r="CF545" t="s">
        <v>118</v>
      </c>
      <c r="CG545">
        <v>0</v>
      </c>
      <c r="CH545" t="s">
        <v>119</v>
      </c>
      <c r="CI545" t="s">
        <v>119</v>
      </c>
      <c r="CJ545" t="s">
        <v>120</v>
      </c>
      <c r="CL545" s="34" t="s">
        <v>18093</v>
      </c>
      <c r="CM545" t="s">
        <v>121</v>
      </c>
      <c r="CN545" s="34" t="s">
        <v>18093</v>
      </c>
      <c r="CP545" t="s">
        <v>1258</v>
      </c>
      <c r="CR545">
        <f t="shared" si="78"/>
        <v>21</v>
      </c>
      <c r="CS545"/>
      <c r="CT545"/>
      <c r="CU545"/>
      <c r="CV545"/>
      <c r="CW545"/>
      <c r="CX545"/>
      <c r="CY545"/>
      <c r="CZ545"/>
      <c r="DA545"/>
      <c r="DB545"/>
      <c r="DC545"/>
      <c r="DD545"/>
    </row>
    <row r="546" spans="1:108" hidden="1">
      <c r="A546" t="s">
        <v>111</v>
      </c>
      <c r="B546" t="s">
        <v>17284</v>
      </c>
      <c r="C546">
        <v>514543</v>
      </c>
      <c r="D546" s="1">
        <v>45586</v>
      </c>
      <c r="E546" t="s">
        <v>20475</v>
      </c>
      <c r="F546" t="s">
        <v>14557</v>
      </c>
      <c r="G546" t="s">
        <v>2467</v>
      </c>
      <c r="H546">
        <v>39601591885</v>
      </c>
      <c r="I546" t="s">
        <v>17285</v>
      </c>
      <c r="J546">
        <v>5511980911212</v>
      </c>
      <c r="K546" t="s">
        <v>2</v>
      </c>
      <c r="L546" t="s">
        <v>5944</v>
      </c>
      <c r="M546">
        <v>5188582890936</v>
      </c>
      <c r="N546" t="s">
        <v>112</v>
      </c>
      <c r="O546" t="s">
        <v>17286</v>
      </c>
      <c r="P546" t="s">
        <v>17287</v>
      </c>
      <c r="Q546">
        <v>95</v>
      </c>
      <c r="S546" t="s">
        <v>17288</v>
      </c>
      <c r="U546" t="s">
        <v>17289</v>
      </c>
      <c r="V546" t="s">
        <v>122</v>
      </c>
      <c r="W546" t="s">
        <v>123</v>
      </c>
      <c r="X546" t="s">
        <v>17290</v>
      </c>
      <c r="Y546" t="s">
        <v>792</v>
      </c>
      <c r="Z546" t="s">
        <v>1258</v>
      </c>
      <c r="AA546" t="s">
        <v>18091</v>
      </c>
      <c r="AF546" t="s">
        <v>113</v>
      </c>
      <c r="AG546">
        <v>1</v>
      </c>
      <c r="AH546">
        <v>125.84</v>
      </c>
      <c r="AI546">
        <v>1</v>
      </c>
      <c r="AJ546">
        <v>61010</v>
      </c>
      <c r="AK546" t="s">
        <v>1598</v>
      </c>
      <c r="AL546">
        <v>61010</v>
      </c>
      <c r="AM546" t="s">
        <v>1599</v>
      </c>
      <c r="AN546">
        <v>99.9</v>
      </c>
      <c r="AO546" s="72">
        <v>31.46</v>
      </c>
      <c r="AP546" t="s">
        <v>15141</v>
      </c>
      <c r="AQ546" t="s">
        <v>1602</v>
      </c>
      <c r="AV546" t="s">
        <v>16344</v>
      </c>
      <c r="AW546">
        <v>0</v>
      </c>
      <c r="AX546" t="s">
        <v>16939</v>
      </c>
      <c r="AY546" t="s">
        <v>16940</v>
      </c>
      <c r="AZ546" t="s">
        <v>15817</v>
      </c>
      <c r="BC546" s="34" t="s">
        <v>18092</v>
      </c>
      <c r="BD546" t="s">
        <v>114</v>
      </c>
      <c r="BF546" t="s">
        <v>115</v>
      </c>
      <c r="BG546" t="s">
        <v>116</v>
      </c>
      <c r="BM546" t="s">
        <v>117</v>
      </c>
      <c r="BO546">
        <v>3420728913</v>
      </c>
      <c r="BX546" t="s">
        <v>17292</v>
      </c>
      <c r="CA546" t="s">
        <v>17293</v>
      </c>
      <c r="CB546" t="s">
        <v>17294</v>
      </c>
      <c r="CD546">
        <v>1</v>
      </c>
      <c r="CF546" t="s">
        <v>118</v>
      </c>
      <c r="CG546">
        <v>0</v>
      </c>
      <c r="CH546" t="s">
        <v>119</v>
      </c>
      <c r="CI546" t="s">
        <v>119</v>
      </c>
      <c r="CJ546" t="s">
        <v>120</v>
      </c>
      <c r="CL546" s="34" t="s">
        <v>18093</v>
      </c>
      <c r="CM546" t="s">
        <v>121</v>
      </c>
      <c r="CN546" s="34" t="s">
        <v>18093</v>
      </c>
      <c r="CP546" t="s">
        <v>1258</v>
      </c>
      <c r="CR546">
        <f t="shared" si="78"/>
        <v>21</v>
      </c>
      <c r="CS546"/>
      <c r="CT546"/>
      <c r="CU546"/>
      <c r="CV546"/>
      <c r="CW546"/>
      <c r="CX546"/>
      <c r="CY546"/>
      <c r="CZ546"/>
      <c r="DA546"/>
      <c r="DB546"/>
      <c r="DC546"/>
      <c r="DD546"/>
    </row>
    <row r="547" spans="1:108" hidden="1">
      <c r="A547" t="s">
        <v>111</v>
      </c>
      <c r="B547" t="s">
        <v>17284</v>
      </c>
      <c r="C547">
        <v>514543</v>
      </c>
      <c r="D547" s="1">
        <v>45586</v>
      </c>
      <c r="E547" t="s">
        <v>20475</v>
      </c>
      <c r="F547" t="s">
        <v>14557</v>
      </c>
      <c r="G547" t="s">
        <v>2467</v>
      </c>
      <c r="H547">
        <v>39601591885</v>
      </c>
      <c r="I547" t="s">
        <v>17285</v>
      </c>
      <c r="J547">
        <v>5511980911212</v>
      </c>
      <c r="K547" t="s">
        <v>2</v>
      </c>
      <c r="L547" t="s">
        <v>5944</v>
      </c>
      <c r="M547">
        <v>5188582890936</v>
      </c>
      <c r="N547" t="s">
        <v>112</v>
      </c>
      <c r="O547" t="s">
        <v>17286</v>
      </c>
      <c r="P547" t="s">
        <v>17287</v>
      </c>
      <c r="Q547">
        <v>95</v>
      </c>
      <c r="S547" t="s">
        <v>17288</v>
      </c>
      <c r="U547" t="s">
        <v>17289</v>
      </c>
      <c r="V547" t="s">
        <v>122</v>
      </c>
      <c r="W547" t="s">
        <v>123</v>
      </c>
      <c r="X547" t="s">
        <v>17290</v>
      </c>
      <c r="Y547" t="s">
        <v>792</v>
      </c>
      <c r="Z547" t="s">
        <v>1258</v>
      </c>
      <c r="AA547" t="s">
        <v>18091</v>
      </c>
      <c r="AF547" t="s">
        <v>113</v>
      </c>
      <c r="AG547">
        <v>1</v>
      </c>
      <c r="AH547">
        <v>125.84</v>
      </c>
      <c r="AI547">
        <v>1</v>
      </c>
      <c r="AJ547">
        <v>61050</v>
      </c>
      <c r="AK547" t="s">
        <v>1598</v>
      </c>
      <c r="AL547">
        <v>61050</v>
      </c>
      <c r="AM547" t="s">
        <v>2983</v>
      </c>
      <c r="AN547">
        <v>99.9</v>
      </c>
      <c r="AO547" s="72">
        <v>31.46</v>
      </c>
      <c r="AP547" t="s">
        <v>15141</v>
      </c>
      <c r="AQ547" t="s">
        <v>2984</v>
      </c>
      <c r="AV547" t="s">
        <v>16344</v>
      </c>
      <c r="AW547">
        <v>0</v>
      </c>
      <c r="AX547" t="s">
        <v>16939</v>
      </c>
      <c r="AY547" t="s">
        <v>16940</v>
      </c>
      <c r="AZ547" t="s">
        <v>15817</v>
      </c>
      <c r="BC547" s="34" t="s">
        <v>18092</v>
      </c>
      <c r="BD547" t="s">
        <v>114</v>
      </c>
      <c r="BF547" t="s">
        <v>115</v>
      </c>
      <c r="BG547" t="s">
        <v>116</v>
      </c>
      <c r="BM547" t="s">
        <v>117</v>
      </c>
      <c r="BO547">
        <v>3420728913</v>
      </c>
      <c r="BX547" t="s">
        <v>17292</v>
      </c>
      <c r="CA547" t="s">
        <v>17293</v>
      </c>
      <c r="CB547" t="s">
        <v>17294</v>
      </c>
      <c r="CD547">
        <v>1</v>
      </c>
      <c r="CF547" t="s">
        <v>118</v>
      </c>
      <c r="CG547">
        <v>0</v>
      </c>
      <c r="CH547" t="s">
        <v>119</v>
      </c>
      <c r="CI547" t="s">
        <v>119</v>
      </c>
      <c r="CJ547" t="s">
        <v>120</v>
      </c>
      <c r="CL547" s="34" t="s">
        <v>18093</v>
      </c>
      <c r="CM547" t="s">
        <v>121</v>
      </c>
      <c r="CN547" s="34" t="s">
        <v>18093</v>
      </c>
      <c r="CP547" t="s">
        <v>1258</v>
      </c>
      <c r="CR547">
        <f t="shared" si="78"/>
        <v>21</v>
      </c>
      <c r="CS547"/>
      <c r="CT547"/>
      <c r="CU547"/>
      <c r="CV547"/>
      <c r="CW547"/>
      <c r="CX547"/>
      <c r="CY547"/>
      <c r="CZ547"/>
      <c r="DA547"/>
      <c r="DB547"/>
      <c r="DC547"/>
      <c r="DD547"/>
    </row>
    <row r="548" spans="1:108">
      <c r="A548" t="s">
        <v>111</v>
      </c>
      <c r="B548" t="s">
        <v>17295</v>
      </c>
      <c r="C548">
        <v>514541</v>
      </c>
      <c r="D548" s="1">
        <v>45586</v>
      </c>
      <c r="E548" t="s">
        <v>20476</v>
      </c>
      <c r="F548" t="s">
        <v>13830</v>
      </c>
      <c r="G548" t="s">
        <v>17296</v>
      </c>
      <c r="H548">
        <v>25392434878</v>
      </c>
      <c r="I548" t="s">
        <v>17297</v>
      </c>
      <c r="J548">
        <v>5511945938471</v>
      </c>
      <c r="K548" t="s">
        <v>2</v>
      </c>
      <c r="L548" t="s">
        <v>1209</v>
      </c>
      <c r="M548">
        <v>5188581754041</v>
      </c>
      <c r="N548" t="s">
        <v>112</v>
      </c>
      <c r="O548" t="s">
        <v>17298</v>
      </c>
      <c r="P548" t="s">
        <v>17299</v>
      </c>
      <c r="Q548">
        <v>40</v>
      </c>
      <c r="S548" t="s">
        <v>17300</v>
      </c>
      <c r="U548" t="s">
        <v>17301</v>
      </c>
      <c r="V548" t="s">
        <v>779</v>
      </c>
      <c r="W548" t="s">
        <v>780</v>
      </c>
      <c r="X548" t="s">
        <v>17302</v>
      </c>
      <c r="Y548" t="s">
        <v>787</v>
      </c>
      <c r="Z548" t="s">
        <v>1258</v>
      </c>
      <c r="AA548" t="s">
        <v>18843</v>
      </c>
      <c r="AE548" t="s">
        <v>3356</v>
      </c>
      <c r="AF548" t="s">
        <v>125</v>
      </c>
      <c r="AG548">
        <v>3</v>
      </c>
      <c r="AH548">
        <v>148.6</v>
      </c>
      <c r="AI548">
        <v>10</v>
      </c>
      <c r="AJ548">
        <v>1110</v>
      </c>
      <c r="AK548" t="s">
        <v>788</v>
      </c>
      <c r="AL548">
        <v>1112</v>
      </c>
      <c r="AM548" t="s">
        <v>1252</v>
      </c>
      <c r="AN548">
        <v>21.9</v>
      </c>
      <c r="AO548" s="72">
        <v>7.43</v>
      </c>
      <c r="AP548" s="72" t="s">
        <v>17304</v>
      </c>
      <c r="AQ548" t="s">
        <v>1254</v>
      </c>
      <c r="AV548" t="s">
        <v>1197</v>
      </c>
      <c r="AW548">
        <v>0</v>
      </c>
      <c r="AX548" t="s">
        <v>17303</v>
      </c>
      <c r="AY548" t="s">
        <v>17305</v>
      </c>
      <c r="AZ548" t="s">
        <v>15369</v>
      </c>
      <c r="BC548" t="s">
        <v>18844</v>
      </c>
      <c r="BD548" t="s">
        <v>114</v>
      </c>
      <c r="BF548" t="s">
        <v>115</v>
      </c>
      <c r="BG548" t="s">
        <v>116</v>
      </c>
      <c r="BM548" t="s">
        <v>117</v>
      </c>
      <c r="BN548" s="34" t="s">
        <v>17306</v>
      </c>
      <c r="BO548">
        <v>3420709978</v>
      </c>
      <c r="BP548">
        <v>3420709978</v>
      </c>
      <c r="BQ548">
        <v>553636</v>
      </c>
      <c r="BR548">
        <v>1949</v>
      </c>
      <c r="BX548" t="s">
        <v>17307</v>
      </c>
      <c r="CA548" t="s">
        <v>17308</v>
      </c>
      <c r="CB548" t="s">
        <v>17309</v>
      </c>
      <c r="CD548">
        <v>1</v>
      </c>
      <c r="CF548" t="s">
        <v>118</v>
      </c>
      <c r="CG548">
        <v>0</v>
      </c>
      <c r="CH548" t="s">
        <v>119</v>
      </c>
      <c r="CI548" t="s">
        <v>119</v>
      </c>
      <c r="CJ548" t="s">
        <v>120</v>
      </c>
      <c r="CL548" s="34" t="s">
        <v>18845</v>
      </c>
      <c r="CM548" t="s">
        <v>121</v>
      </c>
      <c r="CN548" s="34" t="s">
        <v>18845</v>
      </c>
      <c r="CP548" t="s">
        <v>1258</v>
      </c>
      <c r="CR548" s="65">
        <f t="shared" si="78"/>
        <v>21</v>
      </c>
      <c r="CS548" s="65" t="s">
        <v>4</v>
      </c>
      <c r="CT548" s="65" t="s">
        <v>4</v>
      </c>
      <c r="CU548" s="65">
        <v>3</v>
      </c>
      <c r="CV548" s="65">
        <f t="shared" ref="CV548:CV549" si="79">ROUNDUP(AO548,0)</f>
        <v>8</v>
      </c>
      <c r="CW548" s="65" t="e">
        <f t="shared" ref="CW548:CW549" si="80">CV548*CS548</f>
        <v>#VALUE!</v>
      </c>
      <c r="CX548" s="65" t="e">
        <f t="shared" ref="CX548:CX549" si="81">CV548*CT548</f>
        <v>#VALUE!</v>
      </c>
      <c r="CY548" s="65">
        <f t="shared" ref="CY548:CY549" si="82">CV548*CU548</f>
        <v>24</v>
      </c>
      <c r="CZ548" s="73">
        <v>4.3700000000000003E-2</v>
      </c>
      <c r="DA548" s="74" t="e">
        <f t="shared" ref="DA548:DA549" si="83">CZ548*CW548</f>
        <v>#VALUE!</v>
      </c>
      <c r="DB548" s="74" t="e">
        <f t="shared" ref="DB548:DB549" si="84">CZ548*CX548</f>
        <v>#VALUE!</v>
      </c>
      <c r="DC548" s="75">
        <f t="shared" ref="DC548:DC549" si="85">CZ548*CY548</f>
        <v>1.0488</v>
      </c>
    </row>
    <row r="549" spans="1:108">
      <c r="A549" t="s">
        <v>111</v>
      </c>
      <c r="B549" t="s">
        <v>17295</v>
      </c>
      <c r="C549">
        <v>514541</v>
      </c>
      <c r="D549" s="1">
        <v>45586</v>
      </c>
      <c r="E549" t="s">
        <v>20476</v>
      </c>
      <c r="F549" t="s">
        <v>13830</v>
      </c>
      <c r="G549" t="s">
        <v>17296</v>
      </c>
      <c r="H549">
        <v>25392434878</v>
      </c>
      <c r="I549" t="s">
        <v>17297</v>
      </c>
      <c r="J549">
        <v>5511945938471</v>
      </c>
      <c r="K549" t="s">
        <v>2</v>
      </c>
      <c r="L549" t="s">
        <v>1209</v>
      </c>
      <c r="M549">
        <v>5188581754041</v>
      </c>
      <c r="N549" t="s">
        <v>112</v>
      </c>
      <c r="O549" t="s">
        <v>17298</v>
      </c>
      <c r="P549" t="s">
        <v>17299</v>
      </c>
      <c r="Q549">
        <v>40</v>
      </c>
      <c r="S549" t="s">
        <v>17300</v>
      </c>
      <c r="U549" t="s">
        <v>17301</v>
      </c>
      <c r="V549" t="s">
        <v>779</v>
      </c>
      <c r="W549" t="s">
        <v>780</v>
      </c>
      <c r="X549" t="s">
        <v>17302</v>
      </c>
      <c r="Y549" t="s">
        <v>787</v>
      </c>
      <c r="Z549" t="s">
        <v>1258</v>
      </c>
      <c r="AA549" t="s">
        <v>18843</v>
      </c>
      <c r="AE549" t="s">
        <v>3356</v>
      </c>
      <c r="AF549" t="s">
        <v>125</v>
      </c>
      <c r="AG549">
        <v>3</v>
      </c>
      <c r="AH549">
        <v>148.6</v>
      </c>
      <c r="AI549">
        <v>10</v>
      </c>
      <c r="AJ549">
        <v>1006</v>
      </c>
      <c r="AK549" t="s">
        <v>788</v>
      </c>
      <c r="AL549">
        <v>1111</v>
      </c>
      <c r="AM549" t="s">
        <v>789</v>
      </c>
      <c r="AN549">
        <v>21.9</v>
      </c>
      <c r="AO549" s="72">
        <v>7.43</v>
      </c>
      <c r="AP549" s="72" t="s">
        <v>17304</v>
      </c>
      <c r="AQ549" t="s">
        <v>790</v>
      </c>
      <c r="AV549" t="s">
        <v>1197</v>
      </c>
      <c r="AW549">
        <v>0</v>
      </c>
      <c r="AX549" t="s">
        <v>17303</v>
      </c>
      <c r="AY549" t="s">
        <v>17305</v>
      </c>
      <c r="AZ549" t="s">
        <v>15369</v>
      </c>
      <c r="BC549" t="s">
        <v>18844</v>
      </c>
      <c r="BD549" t="s">
        <v>114</v>
      </c>
      <c r="BF549" t="s">
        <v>115</v>
      </c>
      <c r="BG549" t="s">
        <v>116</v>
      </c>
      <c r="BM549" t="s">
        <v>117</v>
      </c>
      <c r="BN549" s="34" t="s">
        <v>17306</v>
      </c>
      <c r="BO549">
        <v>3420709978</v>
      </c>
      <c r="BP549">
        <v>3420709978</v>
      </c>
      <c r="BQ549">
        <v>553636</v>
      </c>
      <c r="BR549">
        <v>1949</v>
      </c>
      <c r="BX549" t="s">
        <v>17307</v>
      </c>
      <c r="CA549" t="s">
        <v>17308</v>
      </c>
      <c r="CB549" t="s">
        <v>17309</v>
      </c>
      <c r="CD549">
        <v>1</v>
      </c>
      <c r="CF549" t="s">
        <v>118</v>
      </c>
      <c r="CG549">
        <v>0</v>
      </c>
      <c r="CH549" t="s">
        <v>119</v>
      </c>
      <c r="CI549" t="s">
        <v>119</v>
      </c>
      <c r="CJ549" t="s">
        <v>120</v>
      </c>
      <c r="CL549" s="34" t="s">
        <v>18845</v>
      </c>
      <c r="CM549" t="s">
        <v>121</v>
      </c>
      <c r="CN549" s="34" t="s">
        <v>18845</v>
      </c>
      <c r="CP549" t="s">
        <v>1258</v>
      </c>
      <c r="CR549" s="65">
        <f t="shared" si="78"/>
        <v>21</v>
      </c>
      <c r="CS549" s="65" t="s">
        <v>4</v>
      </c>
      <c r="CT549" s="65" t="s">
        <v>4</v>
      </c>
      <c r="CU549" s="65">
        <v>3</v>
      </c>
      <c r="CV549" s="65">
        <f t="shared" si="79"/>
        <v>8</v>
      </c>
      <c r="CW549" s="65" t="e">
        <f t="shared" si="80"/>
        <v>#VALUE!</v>
      </c>
      <c r="CX549" s="65" t="e">
        <f t="shared" si="81"/>
        <v>#VALUE!</v>
      </c>
      <c r="CY549" s="65">
        <f t="shared" si="82"/>
        <v>24</v>
      </c>
      <c r="CZ549" s="73">
        <v>4.3700000000000003E-2</v>
      </c>
      <c r="DA549" s="74" t="e">
        <f t="shared" si="83"/>
        <v>#VALUE!</v>
      </c>
      <c r="DB549" s="74" t="e">
        <f t="shared" si="84"/>
        <v>#VALUE!</v>
      </c>
      <c r="DC549" s="75">
        <f t="shared" si="85"/>
        <v>1.0488</v>
      </c>
    </row>
    <row r="550" spans="1:108" hidden="1">
      <c r="A550" t="s">
        <v>111</v>
      </c>
      <c r="B550" t="s">
        <v>17310</v>
      </c>
      <c r="C550">
        <v>514539</v>
      </c>
      <c r="D550" s="1">
        <v>45586</v>
      </c>
      <c r="E550" t="s">
        <v>20477</v>
      </c>
      <c r="F550" t="s">
        <v>17311</v>
      </c>
      <c r="G550" t="s">
        <v>17312</v>
      </c>
      <c r="H550">
        <v>11408454700</v>
      </c>
      <c r="I550" t="s">
        <v>17313</v>
      </c>
      <c r="J550">
        <v>5592993140101</v>
      </c>
      <c r="K550" t="s">
        <v>1837</v>
      </c>
      <c r="L550" t="s">
        <v>1838</v>
      </c>
      <c r="M550">
        <v>5188577983053</v>
      </c>
      <c r="N550" t="s">
        <v>112</v>
      </c>
      <c r="O550" t="s">
        <v>17314</v>
      </c>
      <c r="P550" t="s">
        <v>1840</v>
      </c>
      <c r="Q550">
        <v>6225</v>
      </c>
      <c r="R550" t="s">
        <v>17315</v>
      </c>
      <c r="S550" t="s">
        <v>9806</v>
      </c>
      <c r="U550" t="s">
        <v>17316</v>
      </c>
      <c r="V550" t="s">
        <v>815</v>
      </c>
      <c r="W550" t="s">
        <v>816</v>
      </c>
      <c r="X550" t="s">
        <v>17317</v>
      </c>
      <c r="Y550" t="s">
        <v>792</v>
      </c>
      <c r="Z550" t="s">
        <v>1258</v>
      </c>
      <c r="AA550" t="s">
        <v>18858</v>
      </c>
      <c r="AE550" t="s">
        <v>15833</v>
      </c>
      <c r="AF550" t="s">
        <v>113</v>
      </c>
      <c r="AG550">
        <v>1</v>
      </c>
      <c r="AH550">
        <v>342.55</v>
      </c>
      <c r="AI550">
        <v>4</v>
      </c>
      <c r="AJ550">
        <v>1403</v>
      </c>
      <c r="AK550" t="s">
        <v>775</v>
      </c>
      <c r="AL550">
        <v>1403</v>
      </c>
      <c r="AM550" t="s">
        <v>824</v>
      </c>
      <c r="AN550">
        <v>29.9</v>
      </c>
      <c r="AO550" s="72">
        <v>24.22</v>
      </c>
      <c r="AP550" t="s">
        <v>3389</v>
      </c>
      <c r="AQ550" t="s">
        <v>822</v>
      </c>
      <c r="AV550" t="s">
        <v>17319</v>
      </c>
      <c r="AW550" t="s">
        <v>17319</v>
      </c>
      <c r="AX550" t="s">
        <v>17318</v>
      </c>
      <c r="AY550" t="s">
        <v>17320</v>
      </c>
      <c r="AZ550" t="s">
        <v>4321</v>
      </c>
      <c r="BC550" t="s">
        <v>18859</v>
      </c>
      <c r="BD550" t="s">
        <v>114</v>
      </c>
      <c r="BF550" t="s">
        <v>115</v>
      </c>
      <c r="BG550" t="s">
        <v>116</v>
      </c>
      <c r="BM550" t="s">
        <v>117</v>
      </c>
      <c r="BO550">
        <v>3420623232</v>
      </c>
      <c r="BX550" t="s">
        <v>17321</v>
      </c>
      <c r="CA550" t="s">
        <v>17322</v>
      </c>
      <c r="CB550" t="s">
        <v>17323</v>
      </c>
      <c r="CD550">
        <v>1</v>
      </c>
      <c r="CF550" t="s">
        <v>118</v>
      </c>
      <c r="CG550">
        <v>0</v>
      </c>
      <c r="CH550" t="s">
        <v>119</v>
      </c>
      <c r="CI550" t="s">
        <v>119</v>
      </c>
      <c r="CJ550" t="s">
        <v>120</v>
      </c>
      <c r="CL550" s="34" t="s">
        <v>18860</v>
      </c>
      <c r="CM550" t="s">
        <v>121</v>
      </c>
      <c r="CN550" s="34" t="s">
        <v>18860</v>
      </c>
      <c r="CP550" t="s">
        <v>1258</v>
      </c>
      <c r="CR550">
        <f t="shared" si="78"/>
        <v>21</v>
      </c>
      <c r="CS550"/>
      <c r="CT550"/>
      <c r="CU550"/>
      <c r="CV550"/>
      <c r="CW550"/>
      <c r="CX550"/>
      <c r="CY550"/>
      <c r="CZ550"/>
      <c r="DA550"/>
      <c r="DB550"/>
      <c r="DC550"/>
      <c r="DD550"/>
    </row>
    <row r="551" spans="1:108" hidden="1">
      <c r="A551" t="s">
        <v>111</v>
      </c>
      <c r="B551" t="s">
        <v>17310</v>
      </c>
      <c r="C551">
        <v>514539</v>
      </c>
      <c r="D551" s="1">
        <v>45586</v>
      </c>
      <c r="E551" t="s">
        <v>20477</v>
      </c>
      <c r="F551" t="s">
        <v>17311</v>
      </c>
      <c r="G551" t="s">
        <v>17312</v>
      </c>
      <c r="H551">
        <v>11408454700</v>
      </c>
      <c r="I551" t="s">
        <v>17313</v>
      </c>
      <c r="J551">
        <v>5592993140101</v>
      </c>
      <c r="K551" t="s">
        <v>1837</v>
      </c>
      <c r="L551" t="s">
        <v>1838</v>
      </c>
      <c r="M551">
        <v>5188577983053</v>
      </c>
      <c r="N551" t="s">
        <v>112</v>
      </c>
      <c r="O551" t="s">
        <v>17314</v>
      </c>
      <c r="P551" t="s">
        <v>1840</v>
      </c>
      <c r="Q551">
        <v>6225</v>
      </c>
      <c r="R551" t="s">
        <v>17315</v>
      </c>
      <c r="S551" t="s">
        <v>9806</v>
      </c>
      <c r="U551" t="s">
        <v>17316</v>
      </c>
      <c r="V551" t="s">
        <v>815</v>
      </c>
      <c r="W551" t="s">
        <v>816</v>
      </c>
      <c r="X551" t="s">
        <v>17317</v>
      </c>
      <c r="Y551" t="s">
        <v>792</v>
      </c>
      <c r="Z551" t="s">
        <v>1258</v>
      </c>
      <c r="AA551" t="s">
        <v>18858</v>
      </c>
      <c r="AE551" t="s">
        <v>15833</v>
      </c>
      <c r="AF551" t="s">
        <v>113</v>
      </c>
      <c r="AG551">
        <v>1</v>
      </c>
      <c r="AH551">
        <v>342.55</v>
      </c>
      <c r="AI551">
        <v>4</v>
      </c>
      <c r="AJ551">
        <v>5103</v>
      </c>
      <c r="AK551" t="s">
        <v>775</v>
      </c>
      <c r="AL551">
        <v>5103</v>
      </c>
      <c r="AM551" t="s">
        <v>1348</v>
      </c>
      <c r="AN551">
        <v>29.9</v>
      </c>
      <c r="AO551" s="72">
        <v>24.22</v>
      </c>
      <c r="AP551" t="s">
        <v>3389</v>
      </c>
      <c r="AQ551" t="s">
        <v>1349</v>
      </c>
      <c r="AV551" t="s">
        <v>17324</v>
      </c>
      <c r="AW551" t="s">
        <v>17324</v>
      </c>
      <c r="AX551" t="s">
        <v>17318</v>
      </c>
      <c r="AY551" t="s">
        <v>17320</v>
      </c>
      <c r="AZ551" t="s">
        <v>4321</v>
      </c>
      <c r="BC551" t="s">
        <v>18859</v>
      </c>
      <c r="BD551" t="s">
        <v>114</v>
      </c>
      <c r="BF551" t="s">
        <v>115</v>
      </c>
      <c r="BG551" t="s">
        <v>116</v>
      </c>
      <c r="BM551" t="s">
        <v>117</v>
      </c>
      <c r="BO551">
        <v>3420623232</v>
      </c>
      <c r="BX551" t="s">
        <v>17321</v>
      </c>
      <c r="CA551" t="s">
        <v>17322</v>
      </c>
      <c r="CB551" t="s">
        <v>17323</v>
      </c>
      <c r="CD551">
        <v>1</v>
      </c>
      <c r="CF551" t="s">
        <v>118</v>
      </c>
      <c r="CG551">
        <v>0</v>
      </c>
      <c r="CH551" t="s">
        <v>119</v>
      </c>
      <c r="CI551" t="s">
        <v>119</v>
      </c>
      <c r="CJ551" t="s">
        <v>120</v>
      </c>
      <c r="CL551" s="34" t="s">
        <v>18860</v>
      </c>
      <c r="CM551" t="s">
        <v>121</v>
      </c>
      <c r="CN551" s="34" t="s">
        <v>18860</v>
      </c>
      <c r="CP551" t="s">
        <v>1258</v>
      </c>
      <c r="CR551">
        <f t="shared" si="78"/>
        <v>21</v>
      </c>
      <c r="CS551"/>
      <c r="CT551"/>
      <c r="CU551"/>
      <c r="CV551"/>
      <c r="CW551"/>
      <c r="CX551"/>
      <c r="CY551"/>
      <c r="CZ551"/>
      <c r="DA551"/>
      <c r="DB551"/>
      <c r="DC551"/>
      <c r="DD551"/>
    </row>
    <row r="552" spans="1:108" hidden="1">
      <c r="A552" t="s">
        <v>111</v>
      </c>
      <c r="B552" t="s">
        <v>17310</v>
      </c>
      <c r="C552">
        <v>514539</v>
      </c>
      <c r="D552" s="1">
        <v>45586</v>
      </c>
      <c r="E552" t="s">
        <v>20477</v>
      </c>
      <c r="F552" t="s">
        <v>17311</v>
      </c>
      <c r="G552" t="s">
        <v>17312</v>
      </c>
      <c r="H552">
        <v>11408454700</v>
      </c>
      <c r="I552" t="s">
        <v>17313</v>
      </c>
      <c r="J552">
        <v>5592993140101</v>
      </c>
      <c r="K552" t="s">
        <v>1837</v>
      </c>
      <c r="L552" t="s">
        <v>1838</v>
      </c>
      <c r="M552">
        <v>5188577983053</v>
      </c>
      <c r="N552" t="s">
        <v>112</v>
      </c>
      <c r="O552" t="s">
        <v>17314</v>
      </c>
      <c r="P552" t="s">
        <v>1840</v>
      </c>
      <c r="Q552">
        <v>6225</v>
      </c>
      <c r="R552" t="s">
        <v>17315</v>
      </c>
      <c r="S552" t="s">
        <v>9806</v>
      </c>
      <c r="U552" t="s">
        <v>17316</v>
      </c>
      <c r="V552" t="s">
        <v>815</v>
      </c>
      <c r="W552" t="s">
        <v>816</v>
      </c>
      <c r="X552" t="s">
        <v>17317</v>
      </c>
      <c r="Y552" t="s">
        <v>792</v>
      </c>
      <c r="Z552" t="s">
        <v>1258</v>
      </c>
      <c r="AA552" t="s">
        <v>18858</v>
      </c>
      <c r="AE552" t="s">
        <v>15833</v>
      </c>
      <c r="AF552" t="s">
        <v>113</v>
      </c>
      <c r="AG552">
        <v>1</v>
      </c>
      <c r="AH552">
        <v>342.55</v>
      </c>
      <c r="AI552">
        <v>4</v>
      </c>
      <c r="AJ552">
        <v>1603</v>
      </c>
      <c r="AK552" t="s">
        <v>775</v>
      </c>
      <c r="AL552">
        <v>1603</v>
      </c>
      <c r="AM552" t="s">
        <v>825</v>
      </c>
      <c r="AN552">
        <v>29.9</v>
      </c>
      <c r="AO552" s="72">
        <v>24.22</v>
      </c>
      <c r="AP552" t="s">
        <v>3389</v>
      </c>
      <c r="AQ552" t="s">
        <v>823</v>
      </c>
      <c r="AV552" t="s">
        <v>17324</v>
      </c>
      <c r="AW552" t="s">
        <v>17324</v>
      </c>
      <c r="AX552" t="s">
        <v>17318</v>
      </c>
      <c r="AY552" t="s">
        <v>17320</v>
      </c>
      <c r="AZ552" t="s">
        <v>4321</v>
      </c>
      <c r="BC552" t="s">
        <v>18859</v>
      </c>
      <c r="BD552" t="s">
        <v>114</v>
      </c>
      <c r="BF552" t="s">
        <v>115</v>
      </c>
      <c r="BG552" t="s">
        <v>116</v>
      </c>
      <c r="BM552" t="s">
        <v>117</v>
      </c>
      <c r="BO552">
        <v>3420623232</v>
      </c>
      <c r="BX552" t="s">
        <v>17321</v>
      </c>
      <c r="CA552" t="s">
        <v>17322</v>
      </c>
      <c r="CB552" t="s">
        <v>17323</v>
      </c>
      <c r="CD552">
        <v>1</v>
      </c>
      <c r="CF552" t="s">
        <v>118</v>
      </c>
      <c r="CG552">
        <v>0</v>
      </c>
      <c r="CH552" t="s">
        <v>119</v>
      </c>
      <c r="CI552" t="s">
        <v>119</v>
      </c>
      <c r="CJ552" t="s">
        <v>120</v>
      </c>
      <c r="CL552" s="34" t="s">
        <v>18860</v>
      </c>
      <c r="CM552" t="s">
        <v>121</v>
      </c>
      <c r="CN552" s="34" t="s">
        <v>18860</v>
      </c>
      <c r="CP552" t="s">
        <v>1258</v>
      </c>
      <c r="CR552">
        <f t="shared" si="78"/>
        <v>21</v>
      </c>
      <c r="CS552"/>
      <c r="CT552"/>
      <c r="CU552"/>
      <c r="CV552"/>
      <c r="CW552"/>
      <c r="CX552"/>
      <c r="CY552"/>
      <c r="CZ552"/>
      <c r="DA552"/>
      <c r="DB552"/>
      <c r="DC552"/>
      <c r="DD552"/>
    </row>
    <row r="553" spans="1:108" hidden="1">
      <c r="A553" t="s">
        <v>111</v>
      </c>
      <c r="B553" t="s">
        <v>17325</v>
      </c>
      <c r="C553">
        <v>514537</v>
      </c>
      <c r="D553" s="1">
        <v>45586</v>
      </c>
      <c r="E553" t="s">
        <v>20478</v>
      </c>
      <c r="F553" t="s">
        <v>17326</v>
      </c>
      <c r="G553" t="s">
        <v>2326</v>
      </c>
      <c r="H553">
        <v>55066682015</v>
      </c>
      <c r="I553" t="s">
        <v>17327</v>
      </c>
      <c r="J553">
        <v>5551992524211</v>
      </c>
      <c r="K553" t="s">
        <v>6</v>
      </c>
      <c r="L553" t="s">
        <v>1680</v>
      </c>
      <c r="M553">
        <v>5135644701834</v>
      </c>
      <c r="N553" t="s">
        <v>112</v>
      </c>
      <c r="O553" t="s">
        <v>17328</v>
      </c>
      <c r="P553" t="s">
        <v>17329</v>
      </c>
      <c r="Q553">
        <v>730</v>
      </c>
      <c r="R553" t="s">
        <v>17330</v>
      </c>
      <c r="S553" t="s">
        <v>17331</v>
      </c>
      <c r="U553" t="s">
        <v>17332</v>
      </c>
      <c r="V553" t="s">
        <v>122</v>
      </c>
      <c r="W553" t="s">
        <v>772</v>
      </c>
      <c r="X553" t="s">
        <v>17333</v>
      </c>
      <c r="Y553" t="s">
        <v>129</v>
      </c>
      <c r="Z553" t="s">
        <v>1258</v>
      </c>
      <c r="AA553" t="s">
        <v>18094</v>
      </c>
      <c r="AB553" t="s">
        <v>1216</v>
      </c>
      <c r="AC553" t="s">
        <v>1217</v>
      </c>
      <c r="AD553" t="s">
        <v>1218</v>
      </c>
      <c r="AF553" t="s">
        <v>125</v>
      </c>
      <c r="AG553">
        <v>1</v>
      </c>
      <c r="AH553">
        <v>99.82</v>
      </c>
      <c r="AI553">
        <v>2</v>
      </c>
      <c r="AJ553">
        <v>2201</v>
      </c>
      <c r="AK553" t="s">
        <v>1471</v>
      </c>
      <c r="AL553">
        <v>2201</v>
      </c>
      <c r="AM553" t="s">
        <v>1472</v>
      </c>
      <c r="AN553">
        <v>49.9</v>
      </c>
      <c r="AO553" s="72">
        <v>17.46</v>
      </c>
      <c r="AP553" t="s">
        <v>15684</v>
      </c>
      <c r="AQ553" t="s">
        <v>1473</v>
      </c>
      <c r="AV553" t="s">
        <v>17335</v>
      </c>
      <c r="AW553">
        <v>0</v>
      </c>
      <c r="AX553" t="s">
        <v>17334</v>
      </c>
      <c r="AY553" t="s">
        <v>17336</v>
      </c>
      <c r="AZ553" t="s">
        <v>15119</v>
      </c>
      <c r="BC553" s="34" t="s">
        <v>18095</v>
      </c>
      <c r="BD553" t="s">
        <v>114</v>
      </c>
      <c r="BF553" t="s">
        <v>115</v>
      </c>
      <c r="BG553" t="s">
        <v>116</v>
      </c>
      <c r="BM553" t="s">
        <v>117</v>
      </c>
      <c r="BN553" t="s">
        <v>17337</v>
      </c>
      <c r="BO553">
        <v>3420302564</v>
      </c>
      <c r="BP553">
        <v>3420302564</v>
      </c>
      <c r="BQ553">
        <v>544915</v>
      </c>
      <c r="BR553">
        <v>7527</v>
      </c>
      <c r="BX553" t="s">
        <v>17338</v>
      </c>
      <c r="CA553" t="s">
        <v>17339</v>
      </c>
      <c r="CB553" t="s">
        <v>17340</v>
      </c>
      <c r="CD553">
        <v>1</v>
      </c>
      <c r="CF553" t="s">
        <v>118</v>
      </c>
      <c r="CG553">
        <v>0</v>
      </c>
      <c r="CH553" t="s">
        <v>119</v>
      </c>
      <c r="CI553" t="s">
        <v>119</v>
      </c>
      <c r="CJ553" t="s">
        <v>120</v>
      </c>
      <c r="CL553" s="34" t="s">
        <v>18096</v>
      </c>
      <c r="CM553" t="s">
        <v>121</v>
      </c>
      <c r="CN553" s="34" t="s">
        <v>18096</v>
      </c>
      <c r="CP553" t="s">
        <v>1258</v>
      </c>
      <c r="CR553">
        <f t="shared" si="78"/>
        <v>21</v>
      </c>
      <c r="CS553"/>
      <c r="CT553"/>
      <c r="CU553"/>
      <c r="CV553"/>
      <c r="CW553"/>
      <c r="CX553"/>
      <c r="CY553"/>
      <c r="CZ553"/>
      <c r="DA553"/>
      <c r="DB553"/>
      <c r="DC553"/>
      <c r="DD553"/>
    </row>
    <row r="554" spans="1:108" hidden="1">
      <c r="A554" t="s">
        <v>111</v>
      </c>
      <c r="B554" t="s">
        <v>17325</v>
      </c>
      <c r="C554">
        <v>514537</v>
      </c>
      <c r="D554" s="1">
        <v>45586</v>
      </c>
      <c r="E554" t="s">
        <v>20478</v>
      </c>
      <c r="F554" t="s">
        <v>17326</v>
      </c>
      <c r="G554" t="s">
        <v>2326</v>
      </c>
      <c r="H554">
        <v>55066682015</v>
      </c>
      <c r="I554" t="s">
        <v>17327</v>
      </c>
      <c r="J554">
        <v>5551992524211</v>
      </c>
      <c r="K554" t="s">
        <v>6</v>
      </c>
      <c r="L554" t="s">
        <v>1680</v>
      </c>
      <c r="M554">
        <v>5135644701834</v>
      </c>
      <c r="N554" t="s">
        <v>112</v>
      </c>
      <c r="O554" t="s">
        <v>17328</v>
      </c>
      <c r="P554" t="s">
        <v>17329</v>
      </c>
      <c r="Q554">
        <v>730</v>
      </c>
      <c r="R554" t="s">
        <v>17330</v>
      </c>
      <c r="S554" t="s">
        <v>17331</v>
      </c>
      <c r="U554" t="s">
        <v>17332</v>
      </c>
      <c r="V554" t="s">
        <v>122</v>
      </c>
      <c r="W554" t="s">
        <v>772</v>
      </c>
      <c r="X554" t="s">
        <v>17333</v>
      </c>
      <c r="Y554" t="s">
        <v>129</v>
      </c>
      <c r="Z554" t="s">
        <v>1258</v>
      </c>
      <c r="AA554" t="s">
        <v>18094</v>
      </c>
      <c r="AB554" t="s">
        <v>1216</v>
      </c>
      <c r="AC554" t="s">
        <v>1217</v>
      </c>
      <c r="AD554" t="s">
        <v>1218</v>
      </c>
      <c r="AF554" t="s">
        <v>125</v>
      </c>
      <c r="AG554">
        <v>1</v>
      </c>
      <c r="AH554">
        <v>99.82</v>
      </c>
      <c r="AI554">
        <v>1</v>
      </c>
      <c r="AJ554">
        <v>1110</v>
      </c>
      <c r="AK554" t="s">
        <v>788</v>
      </c>
      <c r="AL554">
        <v>1112</v>
      </c>
      <c r="AM554" t="s">
        <v>1252</v>
      </c>
      <c r="AN554">
        <v>21.9</v>
      </c>
      <c r="AO554" s="72">
        <v>7.66</v>
      </c>
      <c r="AP554" t="s">
        <v>15063</v>
      </c>
      <c r="AQ554" t="s">
        <v>1254</v>
      </c>
      <c r="AV554" t="s">
        <v>17341</v>
      </c>
      <c r="AW554">
        <v>0</v>
      </c>
      <c r="AX554" t="s">
        <v>17334</v>
      </c>
      <c r="AY554" t="s">
        <v>17336</v>
      </c>
      <c r="AZ554" t="s">
        <v>15119</v>
      </c>
      <c r="BC554" s="34" t="s">
        <v>18095</v>
      </c>
      <c r="BD554" t="s">
        <v>114</v>
      </c>
      <c r="BF554" t="s">
        <v>115</v>
      </c>
      <c r="BG554" t="s">
        <v>116</v>
      </c>
      <c r="BM554" t="s">
        <v>117</v>
      </c>
      <c r="BN554" t="s">
        <v>17337</v>
      </c>
      <c r="BO554">
        <v>3420302564</v>
      </c>
      <c r="BP554">
        <v>3420302564</v>
      </c>
      <c r="BQ554">
        <v>544915</v>
      </c>
      <c r="BR554">
        <v>7527</v>
      </c>
      <c r="BX554" t="s">
        <v>17338</v>
      </c>
      <c r="CA554" t="s">
        <v>17339</v>
      </c>
      <c r="CB554" t="s">
        <v>17340</v>
      </c>
      <c r="CD554">
        <v>1</v>
      </c>
      <c r="CF554" t="s">
        <v>118</v>
      </c>
      <c r="CG554">
        <v>0</v>
      </c>
      <c r="CH554" t="s">
        <v>119</v>
      </c>
      <c r="CI554" t="s">
        <v>119</v>
      </c>
      <c r="CJ554" t="s">
        <v>120</v>
      </c>
      <c r="CL554" s="34" t="s">
        <v>18096</v>
      </c>
      <c r="CM554" t="s">
        <v>121</v>
      </c>
      <c r="CN554" s="34" t="s">
        <v>18096</v>
      </c>
      <c r="CP554" t="s">
        <v>1258</v>
      </c>
      <c r="CR554">
        <f t="shared" si="78"/>
        <v>21</v>
      </c>
      <c r="CS554"/>
      <c r="CT554"/>
      <c r="CU554"/>
      <c r="CV554"/>
      <c r="CW554"/>
      <c r="CX554"/>
      <c r="CY554"/>
      <c r="CZ554"/>
      <c r="DA554"/>
      <c r="DB554"/>
      <c r="DC554"/>
      <c r="DD554"/>
    </row>
    <row r="555" spans="1:108" hidden="1">
      <c r="A555" t="s">
        <v>111</v>
      </c>
      <c r="B555" t="s">
        <v>17325</v>
      </c>
      <c r="C555">
        <v>514537</v>
      </c>
      <c r="D555" s="1">
        <v>45586</v>
      </c>
      <c r="E555" t="s">
        <v>20478</v>
      </c>
      <c r="F555" t="s">
        <v>17326</v>
      </c>
      <c r="G555" t="s">
        <v>2326</v>
      </c>
      <c r="H555">
        <v>55066682015</v>
      </c>
      <c r="I555" t="s">
        <v>17327</v>
      </c>
      <c r="J555">
        <v>5551992524211</v>
      </c>
      <c r="K555" t="s">
        <v>6</v>
      </c>
      <c r="L555" t="s">
        <v>1680</v>
      </c>
      <c r="M555">
        <v>5135644701834</v>
      </c>
      <c r="N555" t="s">
        <v>112</v>
      </c>
      <c r="O555" t="s">
        <v>17328</v>
      </c>
      <c r="P555" t="s">
        <v>17329</v>
      </c>
      <c r="Q555">
        <v>730</v>
      </c>
      <c r="R555" t="s">
        <v>17330</v>
      </c>
      <c r="S555" t="s">
        <v>17331</v>
      </c>
      <c r="U555" t="s">
        <v>17332</v>
      </c>
      <c r="V555" t="s">
        <v>122</v>
      </c>
      <c r="W555" t="s">
        <v>772</v>
      </c>
      <c r="X555" t="s">
        <v>17333</v>
      </c>
      <c r="Y555" t="s">
        <v>129</v>
      </c>
      <c r="Z555" t="s">
        <v>1258</v>
      </c>
      <c r="AA555" t="s">
        <v>18094</v>
      </c>
      <c r="AB555" t="s">
        <v>1216</v>
      </c>
      <c r="AC555" t="s">
        <v>1217</v>
      </c>
      <c r="AD555" t="s">
        <v>1218</v>
      </c>
      <c r="AF555" t="s">
        <v>125</v>
      </c>
      <c r="AG555">
        <v>1</v>
      </c>
      <c r="AH555">
        <v>99.82</v>
      </c>
      <c r="AI555">
        <v>1</v>
      </c>
      <c r="AJ555">
        <v>1006</v>
      </c>
      <c r="AK555" t="s">
        <v>788</v>
      </c>
      <c r="AL555">
        <v>1111</v>
      </c>
      <c r="AM555" t="s">
        <v>789</v>
      </c>
      <c r="AN555">
        <v>21.9</v>
      </c>
      <c r="AO555" s="72">
        <v>7.66</v>
      </c>
      <c r="AP555" t="s">
        <v>15063</v>
      </c>
      <c r="AQ555" t="s">
        <v>790</v>
      </c>
      <c r="AV555" t="s">
        <v>17341</v>
      </c>
      <c r="AW555">
        <v>0</v>
      </c>
      <c r="AX555" t="s">
        <v>17334</v>
      </c>
      <c r="AY555" t="s">
        <v>17336</v>
      </c>
      <c r="AZ555" t="s">
        <v>15119</v>
      </c>
      <c r="BC555" s="34" t="s">
        <v>18095</v>
      </c>
      <c r="BD555" t="s">
        <v>114</v>
      </c>
      <c r="BF555" t="s">
        <v>115</v>
      </c>
      <c r="BG555" t="s">
        <v>116</v>
      </c>
      <c r="BM555" t="s">
        <v>117</v>
      </c>
      <c r="BN555" t="s">
        <v>17337</v>
      </c>
      <c r="BO555">
        <v>3420302564</v>
      </c>
      <c r="BP555">
        <v>3420302564</v>
      </c>
      <c r="BQ555">
        <v>544915</v>
      </c>
      <c r="BR555">
        <v>7527</v>
      </c>
      <c r="BX555" t="s">
        <v>17338</v>
      </c>
      <c r="CA555" t="s">
        <v>17339</v>
      </c>
      <c r="CB555" t="s">
        <v>17340</v>
      </c>
      <c r="CD555">
        <v>1</v>
      </c>
      <c r="CF555" t="s">
        <v>118</v>
      </c>
      <c r="CG555">
        <v>0</v>
      </c>
      <c r="CH555" t="s">
        <v>119</v>
      </c>
      <c r="CI555" t="s">
        <v>119</v>
      </c>
      <c r="CJ555" t="s">
        <v>120</v>
      </c>
      <c r="CL555" s="34" t="s">
        <v>18096</v>
      </c>
      <c r="CM555" t="s">
        <v>121</v>
      </c>
      <c r="CN555" s="34" t="s">
        <v>18096</v>
      </c>
      <c r="CP555" t="s">
        <v>1258</v>
      </c>
      <c r="CR555">
        <f t="shared" si="78"/>
        <v>21</v>
      </c>
      <c r="CS555"/>
      <c r="CT555"/>
      <c r="CU555"/>
      <c r="CV555"/>
      <c r="CW555"/>
      <c r="CX555"/>
      <c r="CY555"/>
      <c r="CZ555"/>
      <c r="DA555"/>
      <c r="DB555"/>
      <c r="DC555"/>
      <c r="DD555"/>
    </row>
    <row r="556" spans="1:108" hidden="1">
      <c r="A556" t="s">
        <v>111</v>
      </c>
      <c r="B556" t="s">
        <v>17325</v>
      </c>
      <c r="C556">
        <v>514537</v>
      </c>
      <c r="D556" s="1">
        <v>45586</v>
      </c>
      <c r="E556" t="s">
        <v>20478</v>
      </c>
      <c r="F556" t="s">
        <v>17326</v>
      </c>
      <c r="G556" t="s">
        <v>2326</v>
      </c>
      <c r="H556">
        <v>55066682015</v>
      </c>
      <c r="I556" t="s">
        <v>17327</v>
      </c>
      <c r="J556">
        <v>5551992524211</v>
      </c>
      <c r="K556" t="s">
        <v>6</v>
      </c>
      <c r="L556" t="s">
        <v>1680</v>
      </c>
      <c r="M556">
        <v>5135644701834</v>
      </c>
      <c r="N556" t="s">
        <v>112</v>
      </c>
      <c r="O556" t="s">
        <v>17328</v>
      </c>
      <c r="P556" t="s">
        <v>17329</v>
      </c>
      <c r="Q556">
        <v>730</v>
      </c>
      <c r="R556" t="s">
        <v>17330</v>
      </c>
      <c r="S556" t="s">
        <v>17331</v>
      </c>
      <c r="U556" t="s">
        <v>17332</v>
      </c>
      <c r="V556" t="s">
        <v>122</v>
      </c>
      <c r="W556" t="s">
        <v>772</v>
      </c>
      <c r="X556" t="s">
        <v>17333</v>
      </c>
      <c r="Y556" t="s">
        <v>129</v>
      </c>
      <c r="Z556" t="s">
        <v>1258</v>
      </c>
      <c r="AA556" t="s">
        <v>18094</v>
      </c>
      <c r="AB556" t="s">
        <v>1216</v>
      </c>
      <c r="AC556" t="s">
        <v>1217</v>
      </c>
      <c r="AD556" t="s">
        <v>1218</v>
      </c>
      <c r="AF556" t="s">
        <v>125</v>
      </c>
      <c r="AG556">
        <v>1</v>
      </c>
      <c r="AH556">
        <v>99.82</v>
      </c>
      <c r="AI556">
        <v>1</v>
      </c>
      <c r="AJ556">
        <v>1111</v>
      </c>
      <c r="AK556" t="s">
        <v>788</v>
      </c>
      <c r="AL556">
        <v>1110</v>
      </c>
      <c r="AM556" t="s">
        <v>1256</v>
      </c>
      <c r="AN556">
        <v>21.9</v>
      </c>
      <c r="AO556" s="72">
        <v>7.66</v>
      </c>
      <c r="AP556" t="s">
        <v>15063</v>
      </c>
      <c r="AQ556" t="s">
        <v>1257</v>
      </c>
      <c r="AV556" t="s">
        <v>17341</v>
      </c>
      <c r="AW556">
        <v>0</v>
      </c>
      <c r="AX556" t="s">
        <v>17334</v>
      </c>
      <c r="AY556" t="s">
        <v>17336</v>
      </c>
      <c r="AZ556" t="s">
        <v>15119</v>
      </c>
      <c r="BC556" s="34" t="s">
        <v>18095</v>
      </c>
      <c r="BD556" t="s">
        <v>114</v>
      </c>
      <c r="BF556" t="s">
        <v>115</v>
      </c>
      <c r="BG556" t="s">
        <v>116</v>
      </c>
      <c r="BM556" t="s">
        <v>117</v>
      </c>
      <c r="BN556" t="s">
        <v>17337</v>
      </c>
      <c r="BO556">
        <v>3420302564</v>
      </c>
      <c r="BP556">
        <v>3420302564</v>
      </c>
      <c r="BQ556">
        <v>544915</v>
      </c>
      <c r="BR556">
        <v>7527</v>
      </c>
      <c r="BX556" t="s">
        <v>17338</v>
      </c>
      <c r="CA556" t="s">
        <v>17339</v>
      </c>
      <c r="CB556" t="s">
        <v>17340</v>
      </c>
      <c r="CD556">
        <v>1</v>
      </c>
      <c r="CF556" t="s">
        <v>118</v>
      </c>
      <c r="CG556">
        <v>0</v>
      </c>
      <c r="CH556" t="s">
        <v>119</v>
      </c>
      <c r="CI556" t="s">
        <v>119</v>
      </c>
      <c r="CJ556" t="s">
        <v>120</v>
      </c>
      <c r="CL556" s="34" t="s">
        <v>18096</v>
      </c>
      <c r="CM556" t="s">
        <v>121</v>
      </c>
      <c r="CN556" s="34" t="s">
        <v>18096</v>
      </c>
      <c r="CP556" t="s">
        <v>1258</v>
      </c>
      <c r="CR556">
        <f t="shared" si="78"/>
        <v>21</v>
      </c>
      <c r="CS556"/>
      <c r="CT556"/>
      <c r="CU556"/>
      <c r="CV556"/>
      <c r="CW556"/>
      <c r="CX556"/>
      <c r="CY556"/>
      <c r="CZ556"/>
      <c r="DA556"/>
      <c r="DB556"/>
      <c r="DC556"/>
      <c r="DD556"/>
    </row>
    <row r="557" spans="1:108" hidden="1">
      <c r="A557" t="s">
        <v>111</v>
      </c>
      <c r="B557" t="s">
        <v>17325</v>
      </c>
      <c r="C557">
        <v>514537</v>
      </c>
      <c r="D557" s="1">
        <v>45586</v>
      </c>
      <c r="E557" t="s">
        <v>20478</v>
      </c>
      <c r="F557" t="s">
        <v>17326</v>
      </c>
      <c r="G557" t="s">
        <v>2326</v>
      </c>
      <c r="H557">
        <v>55066682015</v>
      </c>
      <c r="I557" t="s">
        <v>17327</v>
      </c>
      <c r="J557">
        <v>5551992524211</v>
      </c>
      <c r="K557" t="s">
        <v>6</v>
      </c>
      <c r="L557" t="s">
        <v>1680</v>
      </c>
      <c r="M557">
        <v>5135644701834</v>
      </c>
      <c r="N557" t="s">
        <v>112</v>
      </c>
      <c r="O557" t="s">
        <v>17328</v>
      </c>
      <c r="P557" t="s">
        <v>17329</v>
      </c>
      <c r="Q557">
        <v>730</v>
      </c>
      <c r="R557" t="s">
        <v>17330</v>
      </c>
      <c r="S557" t="s">
        <v>17331</v>
      </c>
      <c r="U557" t="s">
        <v>17332</v>
      </c>
      <c r="V557" t="s">
        <v>122</v>
      </c>
      <c r="W557" t="s">
        <v>772</v>
      </c>
      <c r="X557" t="s">
        <v>17333</v>
      </c>
      <c r="Y557" t="s">
        <v>129</v>
      </c>
      <c r="Z557" t="s">
        <v>1258</v>
      </c>
      <c r="AA557" t="s">
        <v>18094</v>
      </c>
      <c r="AB557" t="s">
        <v>1216</v>
      </c>
      <c r="AC557" t="s">
        <v>1217</v>
      </c>
      <c r="AD557" t="s">
        <v>1218</v>
      </c>
      <c r="AF557" t="s">
        <v>125</v>
      </c>
      <c r="AG557">
        <v>1</v>
      </c>
      <c r="AH557">
        <v>99.82</v>
      </c>
      <c r="AI557">
        <v>2</v>
      </c>
      <c r="AJ557">
        <v>2103</v>
      </c>
      <c r="AK557" t="s">
        <v>2344</v>
      </c>
      <c r="AL557">
        <v>2103</v>
      </c>
      <c r="AM557" t="s">
        <v>2345</v>
      </c>
      <c r="AN557">
        <v>59.9</v>
      </c>
      <c r="AO557" s="72">
        <v>20.96</v>
      </c>
      <c r="AP557" t="s">
        <v>17342</v>
      </c>
      <c r="AQ557" t="s">
        <v>2346</v>
      </c>
      <c r="AV557" t="s">
        <v>17043</v>
      </c>
      <c r="AW557">
        <v>0</v>
      </c>
      <c r="AX557" t="s">
        <v>17334</v>
      </c>
      <c r="AY557" t="s">
        <v>17336</v>
      </c>
      <c r="AZ557" t="s">
        <v>15119</v>
      </c>
      <c r="BC557" s="34" t="s">
        <v>18095</v>
      </c>
      <c r="BD557" t="s">
        <v>114</v>
      </c>
      <c r="BF557" t="s">
        <v>115</v>
      </c>
      <c r="BG557" t="s">
        <v>116</v>
      </c>
      <c r="BM557" t="s">
        <v>117</v>
      </c>
      <c r="BN557" t="s">
        <v>17337</v>
      </c>
      <c r="BO557">
        <v>3420302564</v>
      </c>
      <c r="BP557">
        <v>3420302564</v>
      </c>
      <c r="BQ557">
        <v>544915</v>
      </c>
      <c r="BR557">
        <v>7527</v>
      </c>
      <c r="BX557" t="s">
        <v>17338</v>
      </c>
      <c r="CA557" t="s">
        <v>17339</v>
      </c>
      <c r="CB557" t="s">
        <v>17340</v>
      </c>
      <c r="CD557">
        <v>1</v>
      </c>
      <c r="CF557" t="s">
        <v>118</v>
      </c>
      <c r="CG557">
        <v>0</v>
      </c>
      <c r="CH557" t="s">
        <v>119</v>
      </c>
      <c r="CI557" t="s">
        <v>119</v>
      </c>
      <c r="CJ557" t="s">
        <v>120</v>
      </c>
      <c r="CL557" s="34" t="s">
        <v>18096</v>
      </c>
      <c r="CM557" t="s">
        <v>121</v>
      </c>
      <c r="CN557" s="34" t="s">
        <v>18096</v>
      </c>
      <c r="CP557" t="s">
        <v>1258</v>
      </c>
      <c r="CR557">
        <f t="shared" si="78"/>
        <v>21</v>
      </c>
      <c r="CS557"/>
      <c r="CT557"/>
      <c r="CU557"/>
      <c r="CV557"/>
      <c r="CW557"/>
      <c r="CX557"/>
      <c r="CY557"/>
      <c r="CZ557"/>
      <c r="DA557"/>
      <c r="DB557"/>
      <c r="DC557"/>
      <c r="DD557"/>
    </row>
    <row r="558" spans="1:108" hidden="1">
      <c r="A558" t="s">
        <v>111</v>
      </c>
      <c r="B558" t="s">
        <v>17343</v>
      </c>
      <c r="C558">
        <v>514535</v>
      </c>
      <c r="D558" s="1">
        <v>45586</v>
      </c>
      <c r="E558" t="s">
        <v>20479</v>
      </c>
      <c r="F558" t="s">
        <v>4551</v>
      </c>
      <c r="G558" t="s">
        <v>17344</v>
      </c>
      <c r="H558">
        <v>32472637802</v>
      </c>
      <c r="I558" t="s">
        <v>17345</v>
      </c>
      <c r="J558">
        <v>5516997356405</v>
      </c>
      <c r="K558" t="s">
        <v>2</v>
      </c>
      <c r="L558" t="s">
        <v>4847</v>
      </c>
      <c r="M558">
        <v>5188547704119</v>
      </c>
      <c r="N558" t="s">
        <v>112</v>
      </c>
      <c r="O558" t="s">
        <v>17346</v>
      </c>
      <c r="P558" t="s">
        <v>17347</v>
      </c>
      <c r="Q558">
        <v>587</v>
      </c>
      <c r="R558" t="s">
        <v>17348</v>
      </c>
      <c r="S558" t="s">
        <v>17349</v>
      </c>
      <c r="U558" t="s">
        <v>17350</v>
      </c>
      <c r="V558" t="s">
        <v>122</v>
      </c>
      <c r="W558" t="s">
        <v>123</v>
      </c>
      <c r="X558" t="s">
        <v>17351</v>
      </c>
      <c r="Y558" t="s">
        <v>792</v>
      </c>
      <c r="Z558" t="s">
        <v>1258</v>
      </c>
      <c r="AA558" t="s">
        <v>18097</v>
      </c>
      <c r="AB558" t="s">
        <v>844</v>
      </c>
      <c r="AC558" t="s">
        <v>774</v>
      </c>
      <c r="AE558" t="s">
        <v>15833</v>
      </c>
      <c r="AF558" t="s">
        <v>125</v>
      </c>
      <c r="AG558">
        <v>5</v>
      </c>
      <c r="AH558">
        <v>107.64</v>
      </c>
      <c r="AI558">
        <v>4</v>
      </c>
      <c r="AJ558">
        <v>1603</v>
      </c>
      <c r="AK558" t="s">
        <v>775</v>
      </c>
      <c r="AL558">
        <v>1603</v>
      </c>
      <c r="AM558" t="s">
        <v>825</v>
      </c>
      <c r="AN558">
        <v>29.9</v>
      </c>
      <c r="AO558" s="72">
        <v>26.91</v>
      </c>
      <c r="AP558" t="s">
        <v>2336</v>
      </c>
      <c r="AQ558" t="s">
        <v>823</v>
      </c>
      <c r="AV558" t="s">
        <v>17352</v>
      </c>
      <c r="AW558">
        <v>0</v>
      </c>
      <c r="AX558" t="s">
        <v>2336</v>
      </c>
      <c r="AY558" t="s">
        <v>2338</v>
      </c>
      <c r="AZ558" t="s">
        <v>3086</v>
      </c>
      <c r="BC558" s="34" t="s">
        <v>18098</v>
      </c>
      <c r="BD558" t="s">
        <v>114</v>
      </c>
      <c r="BF558" t="s">
        <v>115</v>
      </c>
      <c r="BG558" t="s">
        <v>116</v>
      </c>
      <c r="BM558" t="s">
        <v>117</v>
      </c>
      <c r="BN558">
        <v>485544</v>
      </c>
      <c r="BO558">
        <v>3419894641</v>
      </c>
      <c r="BP558">
        <v>3419894641</v>
      </c>
      <c r="BQ558">
        <v>523421</v>
      </c>
      <c r="BR558">
        <v>7393</v>
      </c>
      <c r="BX558" t="s">
        <v>17353</v>
      </c>
      <c r="CA558" t="s">
        <v>17354</v>
      </c>
      <c r="CB558" t="s">
        <v>17355</v>
      </c>
      <c r="CD558">
        <v>1</v>
      </c>
      <c r="CF558" t="s">
        <v>118</v>
      </c>
      <c r="CG558">
        <v>0</v>
      </c>
      <c r="CH558" t="s">
        <v>119</v>
      </c>
      <c r="CI558" t="s">
        <v>119</v>
      </c>
      <c r="CJ558" t="s">
        <v>120</v>
      </c>
      <c r="CL558" s="34" t="s">
        <v>18099</v>
      </c>
      <c r="CM558" t="s">
        <v>121</v>
      </c>
      <c r="CN558" s="34" t="s">
        <v>18099</v>
      </c>
      <c r="CP558" t="s">
        <v>1258</v>
      </c>
      <c r="CR558">
        <f t="shared" si="78"/>
        <v>21</v>
      </c>
      <c r="CS558"/>
      <c r="CT558"/>
      <c r="CU558"/>
      <c r="CV558"/>
      <c r="CW558"/>
      <c r="CX558"/>
      <c r="CY558"/>
      <c r="CZ558"/>
      <c r="DA558"/>
      <c r="DB558"/>
      <c r="DC558"/>
      <c r="DD558"/>
    </row>
    <row r="559" spans="1:108" hidden="1">
      <c r="A559" t="s">
        <v>111</v>
      </c>
      <c r="B559" t="s">
        <v>16119</v>
      </c>
      <c r="C559">
        <v>514533</v>
      </c>
      <c r="D559" s="1">
        <v>45586</v>
      </c>
      <c r="E559" t="s">
        <v>20480</v>
      </c>
      <c r="F559" t="s">
        <v>16120</v>
      </c>
      <c r="G559" t="s">
        <v>16121</v>
      </c>
      <c r="H559">
        <v>89401930406</v>
      </c>
      <c r="I559" t="s">
        <v>16122</v>
      </c>
      <c r="J559">
        <v>5582999110264</v>
      </c>
      <c r="K559" t="s">
        <v>4937</v>
      </c>
      <c r="L559" t="s">
        <v>16123</v>
      </c>
      <c r="M559">
        <v>5152477811718</v>
      </c>
      <c r="N559" t="s">
        <v>112</v>
      </c>
      <c r="O559" t="s">
        <v>16124</v>
      </c>
      <c r="P559" t="s">
        <v>16125</v>
      </c>
      <c r="Q559">
        <v>400</v>
      </c>
      <c r="R559" t="s">
        <v>1412</v>
      </c>
      <c r="S559" t="s">
        <v>16126</v>
      </c>
      <c r="U559" t="s">
        <v>16127</v>
      </c>
      <c r="V559" t="s">
        <v>122</v>
      </c>
      <c r="W559" t="s">
        <v>772</v>
      </c>
      <c r="X559" t="s">
        <v>16128</v>
      </c>
      <c r="Y559" t="s">
        <v>2544</v>
      </c>
      <c r="Z559" t="s">
        <v>1258</v>
      </c>
      <c r="AA559" t="s">
        <v>18100</v>
      </c>
      <c r="AB559" t="s">
        <v>844</v>
      </c>
      <c r="AC559" t="s">
        <v>791</v>
      </c>
      <c r="AD559" t="s">
        <v>15538</v>
      </c>
      <c r="AF559" t="s">
        <v>125</v>
      </c>
      <c r="AG559">
        <v>1</v>
      </c>
      <c r="AH559">
        <v>111.52</v>
      </c>
      <c r="AI559">
        <v>5</v>
      </c>
      <c r="AJ559">
        <v>1006</v>
      </c>
      <c r="AK559" t="s">
        <v>788</v>
      </c>
      <c r="AL559">
        <v>1111</v>
      </c>
      <c r="AM559" t="s">
        <v>789</v>
      </c>
      <c r="AN559">
        <v>21.9</v>
      </c>
      <c r="AO559" s="72">
        <v>7.66</v>
      </c>
      <c r="AP559" t="s">
        <v>16130</v>
      </c>
      <c r="AQ559" t="s">
        <v>790</v>
      </c>
      <c r="AV559" t="s">
        <v>16131</v>
      </c>
      <c r="AW559">
        <v>0</v>
      </c>
      <c r="AX559" t="s">
        <v>16129</v>
      </c>
      <c r="AY559" t="s">
        <v>16132</v>
      </c>
      <c r="AZ559" t="s">
        <v>15119</v>
      </c>
      <c r="BC559" s="34" t="s">
        <v>18101</v>
      </c>
      <c r="BD559" t="s">
        <v>114</v>
      </c>
      <c r="BF559" t="s">
        <v>115</v>
      </c>
      <c r="BG559" t="s">
        <v>116</v>
      </c>
      <c r="BM559" t="s">
        <v>117</v>
      </c>
      <c r="BN559" s="34" t="s">
        <v>16133</v>
      </c>
      <c r="BO559">
        <v>3419440776</v>
      </c>
      <c r="BP559">
        <v>3419440776</v>
      </c>
      <c r="BQ559">
        <v>548474</v>
      </c>
      <c r="BR559">
        <v>7392</v>
      </c>
      <c r="BX559" t="s">
        <v>16134</v>
      </c>
      <c r="CA559" t="s">
        <v>16135</v>
      </c>
      <c r="CB559" t="s">
        <v>16136</v>
      </c>
      <c r="CD559">
        <v>1</v>
      </c>
      <c r="CF559" t="s">
        <v>118</v>
      </c>
      <c r="CG559">
        <v>0</v>
      </c>
      <c r="CH559" t="s">
        <v>119</v>
      </c>
      <c r="CI559" t="s">
        <v>119</v>
      </c>
      <c r="CJ559" t="s">
        <v>120</v>
      </c>
      <c r="CL559" s="34" t="s">
        <v>18102</v>
      </c>
      <c r="CM559" t="s">
        <v>121</v>
      </c>
      <c r="CN559" s="34" t="s">
        <v>18102</v>
      </c>
      <c r="CP559" t="s">
        <v>1258</v>
      </c>
      <c r="CR559">
        <f t="shared" si="78"/>
        <v>21</v>
      </c>
      <c r="CS559"/>
      <c r="CT559"/>
      <c r="CU559"/>
      <c r="CV559"/>
      <c r="CW559"/>
      <c r="CX559"/>
      <c r="CY559"/>
      <c r="CZ559"/>
      <c r="DA559"/>
      <c r="DB559"/>
      <c r="DC559"/>
      <c r="DD559"/>
    </row>
    <row r="560" spans="1:108" hidden="1">
      <c r="A560" t="s">
        <v>111</v>
      </c>
      <c r="B560" t="s">
        <v>16119</v>
      </c>
      <c r="C560">
        <v>514533</v>
      </c>
      <c r="D560" s="1">
        <v>45586</v>
      </c>
      <c r="E560" t="s">
        <v>20480</v>
      </c>
      <c r="F560" t="s">
        <v>16120</v>
      </c>
      <c r="G560" t="s">
        <v>16121</v>
      </c>
      <c r="H560">
        <v>89401930406</v>
      </c>
      <c r="I560" t="s">
        <v>16122</v>
      </c>
      <c r="J560">
        <v>5582999110264</v>
      </c>
      <c r="K560" t="s">
        <v>4937</v>
      </c>
      <c r="L560" t="s">
        <v>16123</v>
      </c>
      <c r="M560">
        <v>5152477811718</v>
      </c>
      <c r="N560" t="s">
        <v>112</v>
      </c>
      <c r="O560" t="s">
        <v>16124</v>
      </c>
      <c r="P560" t="s">
        <v>16125</v>
      </c>
      <c r="Q560">
        <v>400</v>
      </c>
      <c r="R560" t="s">
        <v>1412</v>
      </c>
      <c r="S560" t="s">
        <v>16126</v>
      </c>
      <c r="U560" t="s">
        <v>16127</v>
      </c>
      <c r="V560" t="s">
        <v>122</v>
      </c>
      <c r="W560" t="s">
        <v>772</v>
      </c>
      <c r="X560" t="s">
        <v>16128</v>
      </c>
      <c r="Y560" t="s">
        <v>2544</v>
      </c>
      <c r="Z560" t="s">
        <v>1258</v>
      </c>
      <c r="AA560" t="s">
        <v>18100</v>
      </c>
      <c r="AB560" t="s">
        <v>844</v>
      </c>
      <c r="AC560" t="s">
        <v>791</v>
      </c>
      <c r="AD560" t="s">
        <v>15538</v>
      </c>
      <c r="AF560" t="s">
        <v>125</v>
      </c>
      <c r="AG560">
        <v>1</v>
      </c>
      <c r="AH560">
        <v>111.52</v>
      </c>
      <c r="AI560">
        <v>5</v>
      </c>
      <c r="AJ560">
        <v>1110</v>
      </c>
      <c r="AK560" t="s">
        <v>788</v>
      </c>
      <c r="AL560">
        <v>1112</v>
      </c>
      <c r="AM560" t="s">
        <v>1252</v>
      </c>
      <c r="AN560">
        <v>21.9</v>
      </c>
      <c r="AO560" s="72">
        <v>7.66</v>
      </c>
      <c r="AP560" t="s">
        <v>16130</v>
      </c>
      <c r="AQ560" t="s">
        <v>1254</v>
      </c>
      <c r="AV560" t="s">
        <v>16137</v>
      </c>
      <c r="AW560">
        <v>0</v>
      </c>
      <c r="AX560" t="s">
        <v>16129</v>
      </c>
      <c r="AY560" t="s">
        <v>16132</v>
      </c>
      <c r="AZ560" t="s">
        <v>15119</v>
      </c>
      <c r="BC560" s="34" t="s">
        <v>18101</v>
      </c>
      <c r="BD560" t="s">
        <v>114</v>
      </c>
      <c r="BF560" t="s">
        <v>115</v>
      </c>
      <c r="BG560" t="s">
        <v>116</v>
      </c>
      <c r="BM560" t="s">
        <v>117</v>
      </c>
      <c r="BN560" s="34" t="s">
        <v>16133</v>
      </c>
      <c r="BO560">
        <v>3419440776</v>
      </c>
      <c r="BP560">
        <v>3419440776</v>
      </c>
      <c r="BQ560">
        <v>548474</v>
      </c>
      <c r="BR560">
        <v>7392</v>
      </c>
      <c r="BX560" t="s">
        <v>16134</v>
      </c>
      <c r="CA560" t="s">
        <v>16135</v>
      </c>
      <c r="CB560" t="s">
        <v>16136</v>
      </c>
      <c r="CD560">
        <v>1</v>
      </c>
      <c r="CF560" t="s">
        <v>118</v>
      </c>
      <c r="CG560">
        <v>0</v>
      </c>
      <c r="CH560" t="s">
        <v>119</v>
      </c>
      <c r="CI560" t="s">
        <v>119</v>
      </c>
      <c r="CJ560" t="s">
        <v>120</v>
      </c>
      <c r="CL560" s="34" t="s">
        <v>18102</v>
      </c>
      <c r="CM560" t="s">
        <v>121</v>
      </c>
      <c r="CN560" s="34" t="s">
        <v>18102</v>
      </c>
      <c r="CP560" t="s">
        <v>1258</v>
      </c>
      <c r="CR560">
        <f t="shared" si="78"/>
        <v>21</v>
      </c>
      <c r="CS560"/>
      <c r="CT560"/>
      <c r="CU560"/>
      <c r="CV560"/>
      <c r="CW560"/>
      <c r="CX560"/>
      <c r="CY560"/>
      <c r="CZ560"/>
      <c r="DA560"/>
      <c r="DB560"/>
      <c r="DC560"/>
      <c r="DD560"/>
    </row>
    <row r="561" spans="1:108" hidden="1">
      <c r="A561" t="s">
        <v>111</v>
      </c>
      <c r="B561" t="s">
        <v>16119</v>
      </c>
      <c r="C561">
        <v>514533</v>
      </c>
      <c r="D561" s="1">
        <v>45586</v>
      </c>
      <c r="E561" t="s">
        <v>20480</v>
      </c>
      <c r="F561" t="s">
        <v>16120</v>
      </c>
      <c r="G561" t="s">
        <v>16121</v>
      </c>
      <c r="H561">
        <v>89401930406</v>
      </c>
      <c r="I561" t="s">
        <v>16122</v>
      </c>
      <c r="J561">
        <v>5582999110264</v>
      </c>
      <c r="K561" t="s">
        <v>4937</v>
      </c>
      <c r="L561" t="s">
        <v>16123</v>
      </c>
      <c r="M561">
        <v>5152477811718</v>
      </c>
      <c r="N561" t="s">
        <v>112</v>
      </c>
      <c r="O561" t="s">
        <v>16124</v>
      </c>
      <c r="P561" t="s">
        <v>16125</v>
      </c>
      <c r="Q561">
        <v>400</v>
      </c>
      <c r="R561" t="s">
        <v>1412</v>
      </c>
      <c r="S561" t="s">
        <v>16126</v>
      </c>
      <c r="U561" t="s">
        <v>16127</v>
      </c>
      <c r="V561" t="s">
        <v>122</v>
      </c>
      <c r="W561" t="s">
        <v>772</v>
      </c>
      <c r="X561" t="s">
        <v>16128</v>
      </c>
      <c r="Y561" t="s">
        <v>2544</v>
      </c>
      <c r="Z561" t="s">
        <v>1258</v>
      </c>
      <c r="AA561" t="s">
        <v>18100</v>
      </c>
      <c r="AB561" t="s">
        <v>844</v>
      </c>
      <c r="AC561" t="s">
        <v>791</v>
      </c>
      <c r="AD561" t="s">
        <v>15538</v>
      </c>
      <c r="AF561" t="s">
        <v>125</v>
      </c>
      <c r="AG561">
        <v>1</v>
      </c>
      <c r="AH561">
        <v>111.52</v>
      </c>
      <c r="AI561">
        <v>2</v>
      </c>
      <c r="AJ561">
        <v>2201</v>
      </c>
      <c r="AK561" t="s">
        <v>1471</v>
      </c>
      <c r="AL561">
        <v>2201</v>
      </c>
      <c r="AM561" t="s">
        <v>1472</v>
      </c>
      <c r="AN561">
        <v>49.9</v>
      </c>
      <c r="AO561" s="72">
        <v>17.46</v>
      </c>
      <c r="AP561" t="s">
        <v>15684</v>
      </c>
      <c r="AQ561" t="s">
        <v>1473</v>
      </c>
      <c r="AV561" t="s">
        <v>1759</v>
      </c>
      <c r="AW561">
        <v>0</v>
      </c>
      <c r="AX561" t="s">
        <v>16129</v>
      </c>
      <c r="AY561" t="s">
        <v>16132</v>
      </c>
      <c r="AZ561" t="s">
        <v>15119</v>
      </c>
      <c r="BC561" s="34" t="s">
        <v>18101</v>
      </c>
      <c r="BD561" t="s">
        <v>114</v>
      </c>
      <c r="BF561" t="s">
        <v>115</v>
      </c>
      <c r="BG561" t="s">
        <v>116</v>
      </c>
      <c r="BM561" t="s">
        <v>117</v>
      </c>
      <c r="BN561" s="34" t="s">
        <v>16133</v>
      </c>
      <c r="BO561">
        <v>3419440776</v>
      </c>
      <c r="BP561">
        <v>3419440776</v>
      </c>
      <c r="BQ561">
        <v>548474</v>
      </c>
      <c r="BR561">
        <v>7392</v>
      </c>
      <c r="BX561" t="s">
        <v>16134</v>
      </c>
      <c r="CA561" t="s">
        <v>16135</v>
      </c>
      <c r="CB561" t="s">
        <v>16136</v>
      </c>
      <c r="CD561">
        <v>1</v>
      </c>
      <c r="CF561" t="s">
        <v>118</v>
      </c>
      <c r="CG561">
        <v>0</v>
      </c>
      <c r="CH561" t="s">
        <v>119</v>
      </c>
      <c r="CI561" t="s">
        <v>119</v>
      </c>
      <c r="CJ561" t="s">
        <v>120</v>
      </c>
      <c r="CL561" s="34" t="s">
        <v>18102</v>
      </c>
      <c r="CM561" t="s">
        <v>121</v>
      </c>
      <c r="CN561" s="34" t="s">
        <v>18102</v>
      </c>
      <c r="CP561" t="s">
        <v>1258</v>
      </c>
      <c r="CR561">
        <f t="shared" si="78"/>
        <v>21</v>
      </c>
      <c r="CS561"/>
      <c r="CT561"/>
      <c r="CU561"/>
      <c r="CV561"/>
      <c r="CW561"/>
      <c r="CX561"/>
      <c r="CY561"/>
      <c r="CZ561"/>
      <c r="DA561"/>
      <c r="DB561"/>
      <c r="DC561"/>
      <c r="DD561"/>
    </row>
    <row r="562" spans="1:108" hidden="1">
      <c r="A562" t="s">
        <v>111</v>
      </c>
      <c r="B562" t="s">
        <v>16162</v>
      </c>
      <c r="C562">
        <v>514531</v>
      </c>
      <c r="D562" s="1">
        <v>45586</v>
      </c>
      <c r="E562" t="s">
        <v>20481</v>
      </c>
      <c r="F562" t="s">
        <v>10791</v>
      </c>
      <c r="G562" t="s">
        <v>882</v>
      </c>
      <c r="H562">
        <v>30855545801</v>
      </c>
      <c r="I562" t="s">
        <v>16163</v>
      </c>
      <c r="J562">
        <v>5511982618213</v>
      </c>
      <c r="K562" t="s">
        <v>2</v>
      </c>
      <c r="L562" t="s">
        <v>127</v>
      </c>
      <c r="M562">
        <v>5188449428121</v>
      </c>
      <c r="N562" t="s">
        <v>112</v>
      </c>
      <c r="O562" t="s">
        <v>16164</v>
      </c>
      <c r="P562" t="s">
        <v>16165</v>
      </c>
      <c r="Q562">
        <v>35</v>
      </c>
      <c r="R562" t="s">
        <v>16166</v>
      </c>
      <c r="S562" t="s">
        <v>14686</v>
      </c>
      <c r="U562" t="s">
        <v>16167</v>
      </c>
      <c r="V562" t="s">
        <v>122</v>
      </c>
      <c r="W562" t="s">
        <v>123</v>
      </c>
      <c r="X562" t="s">
        <v>3280</v>
      </c>
      <c r="Y562" t="s">
        <v>792</v>
      </c>
      <c r="Z562" t="s">
        <v>1258</v>
      </c>
      <c r="AA562" t="s">
        <v>17356</v>
      </c>
      <c r="AB562" t="s">
        <v>844</v>
      </c>
      <c r="AC562" t="s">
        <v>791</v>
      </c>
      <c r="AD562" t="s">
        <v>896</v>
      </c>
      <c r="AF562" t="s">
        <v>786</v>
      </c>
      <c r="AG562">
        <v>1</v>
      </c>
      <c r="AH562">
        <v>294.76</v>
      </c>
      <c r="AI562">
        <v>1</v>
      </c>
      <c r="AJ562">
        <v>142817</v>
      </c>
      <c r="AK562" t="s">
        <v>1598</v>
      </c>
      <c r="AL562">
        <v>61040</v>
      </c>
      <c r="AM562" t="s">
        <v>1608</v>
      </c>
      <c r="AN562">
        <v>99.9</v>
      </c>
      <c r="AO562" s="72">
        <v>34.96</v>
      </c>
      <c r="AP562" t="s">
        <v>15116</v>
      </c>
      <c r="AQ562" t="s">
        <v>1609</v>
      </c>
      <c r="AV562" t="s">
        <v>16169</v>
      </c>
      <c r="AW562">
        <v>0</v>
      </c>
      <c r="AX562" t="s">
        <v>16168</v>
      </c>
      <c r="AY562" t="s">
        <v>15554</v>
      </c>
      <c r="AZ562" t="s">
        <v>15119</v>
      </c>
      <c r="BC562" s="34" t="s">
        <v>17357</v>
      </c>
      <c r="BD562" t="s">
        <v>114</v>
      </c>
      <c r="BF562" t="s">
        <v>115</v>
      </c>
      <c r="BG562" t="s">
        <v>116</v>
      </c>
      <c r="BM562" t="s">
        <v>117</v>
      </c>
      <c r="BN562">
        <v>673333</v>
      </c>
      <c r="BO562">
        <v>3419145029</v>
      </c>
      <c r="BP562">
        <v>3419145029</v>
      </c>
      <c r="BQ562">
        <v>499818</v>
      </c>
      <c r="BR562">
        <v>1042</v>
      </c>
      <c r="BX562" t="s">
        <v>16170</v>
      </c>
      <c r="CA562" t="s">
        <v>16171</v>
      </c>
      <c r="CB562" t="s">
        <v>16172</v>
      </c>
      <c r="CD562">
        <v>1</v>
      </c>
      <c r="CF562" t="s">
        <v>118</v>
      </c>
      <c r="CG562">
        <v>0</v>
      </c>
      <c r="CH562" t="s">
        <v>119</v>
      </c>
      <c r="CI562" t="s">
        <v>119</v>
      </c>
      <c r="CJ562" t="s">
        <v>120</v>
      </c>
      <c r="CL562" s="34" t="s">
        <v>17358</v>
      </c>
      <c r="CM562" t="s">
        <v>121</v>
      </c>
      <c r="CN562" s="34" t="s">
        <v>17358</v>
      </c>
      <c r="CP562" t="s">
        <v>1258</v>
      </c>
      <c r="CR562">
        <f t="shared" si="78"/>
        <v>21</v>
      </c>
      <c r="CS562"/>
      <c r="CT562"/>
      <c r="CU562"/>
      <c r="CV562"/>
      <c r="CW562"/>
      <c r="CX562"/>
      <c r="CY562"/>
      <c r="CZ562"/>
      <c r="DA562"/>
      <c r="DB562"/>
      <c r="DC562"/>
      <c r="DD562"/>
    </row>
    <row r="563" spans="1:108" hidden="1">
      <c r="A563" t="s">
        <v>111</v>
      </c>
      <c r="B563" t="s">
        <v>16162</v>
      </c>
      <c r="C563">
        <v>514531</v>
      </c>
      <c r="D563" s="1">
        <v>45586</v>
      </c>
      <c r="E563" t="s">
        <v>20481</v>
      </c>
      <c r="F563" t="s">
        <v>10791</v>
      </c>
      <c r="G563" t="s">
        <v>882</v>
      </c>
      <c r="H563">
        <v>30855545801</v>
      </c>
      <c r="I563" t="s">
        <v>16163</v>
      </c>
      <c r="J563">
        <v>5511982618213</v>
      </c>
      <c r="K563" t="s">
        <v>2</v>
      </c>
      <c r="L563" t="s">
        <v>127</v>
      </c>
      <c r="M563">
        <v>5188449428121</v>
      </c>
      <c r="N563" t="s">
        <v>112</v>
      </c>
      <c r="O563" t="s">
        <v>16164</v>
      </c>
      <c r="P563" t="s">
        <v>16165</v>
      </c>
      <c r="Q563">
        <v>35</v>
      </c>
      <c r="R563" t="s">
        <v>16166</v>
      </c>
      <c r="S563" t="s">
        <v>14686</v>
      </c>
      <c r="U563" t="s">
        <v>16167</v>
      </c>
      <c r="V563" t="s">
        <v>122</v>
      </c>
      <c r="W563" t="s">
        <v>123</v>
      </c>
      <c r="X563" t="s">
        <v>3280</v>
      </c>
      <c r="Y563" t="s">
        <v>792</v>
      </c>
      <c r="Z563" t="s">
        <v>1258</v>
      </c>
      <c r="AA563" t="s">
        <v>17356</v>
      </c>
      <c r="AB563" t="s">
        <v>844</v>
      </c>
      <c r="AC563" t="s">
        <v>791</v>
      </c>
      <c r="AD563" t="s">
        <v>896</v>
      </c>
      <c r="AF563" t="s">
        <v>786</v>
      </c>
      <c r="AG563">
        <v>1</v>
      </c>
      <c r="AH563">
        <v>294.76</v>
      </c>
      <c r="AI563">
        <v>2</v>
      </c>
      <c r="AJ563">
        <v>143028</v>
      </c>
      <c r="AK563" t="s">
        <v>781</v>
      </c>
      <c r="AL563">
        <v>8700</v>
      </c>
      <c r="AM563" t="s">
        <v>2390</v>
      </c>
      <c r="AN563">
        <v>129.9</v>
      </c>
      <c r="AO563" s="72">
        <v>129.9</v>
      </c>
      <c r="AP563" t="s">
        <v>16173</v>
      </c>
      <c r="AQ563" t="s">
        <v>2391</v>
      </c>
      <c r="AV563" t="s">
        <v>15385</v>
      </c>
      <c r="AW563">
        <v>0</v>
      </c>
      <c r="AX563" t="s">
        <v>16168</v>
      </c>
      <c r="AY563" t="s">
        <v>15554</v>
      </c>
      <c r="AZ563" t="s">
        <v>15119</v>
      </c>
      <c r="BC563" s="34" t="s">
        <v>17357</v>
      </c>
      <c r="BD563" t="s">
        <v>114</v>
      </c>
      <c r="BF563" t="s">
        <v>115</v>
      </c>
      <c r="BG563" t="s">
        <v>116</v>
      </c>
      <c r="BM563" t="s">
        <v>117</v>
      </c>
      <c r="BN563">
        <v>673333</v>
      </c>
      <c r="BO563">
        <v>3419145029</v>
      </c>
      <c r="BP563">
        <v>3419145029</v>
      </c>
      <c r="BQ563">
        <v>499818</v>
      </c>
      <c r="BR563">
        <v>1042</v>
      </c>
      <c r="BX563" t="s">
        <v>16170</v>
      </c>
      <c r="CA563" t="s">
        <v>16171</v>
      </c>
      <c r="CB563" t="s">
        <v>16172</v>
      </c>
      <c r="CD563">
        <v>1</v>
      </c>
      <c r="CF563" t="s">
        <v>118</v>
      </c>
      <c r="CG563">
        <v>0</v>
      </c>
      <c r="CH563" t="s">
        <v>119</v>
      </c>
      <c r="CI563" t="s">
        <v>119</v>
      </c>
      <c r="CJ563" t="s">
        <v>120</v>
      </c>
      <c r="CL563" s="34" t="s">
        <v>17358</v>
      </c>
      <c r="CM563" t="s">
        <v>121</v>
      </c>
      <c r="CN563" s="34" t="s">
        <v>17358</v>
      </c>
      <c r="CP563" t="s">
        <v>1258</v>
      </c>
      <c r="CR563">
        <f t="shared" si="78"/>
        <v>21</v>
      </c>
      <c r="CS563"/>
      <c r="CT563"/>
      <c r="CU563"/>
      <c r="CV563"/>
      <c r="CW563"/>
      <c r="CX563"/>
      <c r="CY563"/>
      <c r="CZ563"/>
      <c r="DA563"/>
      <c r="DB563"/>
      <c r="DC563"/>
      <c r="DD563"/>
    </row>
    <row r="564" spans="1:108" hidden="1">
      <c r="A564" t="s">
        <v>111</v>
      </c>
      <c r="B564" t="s">
        <v>16192</v>
      </c>
      <c r="C564">
        <v>514529</v>
      </c>
      <c r="D564" s="1">
        <v>45586</v>
      </c>
      <c r="E564" t="s">
        <v>20482</v>
      </c>
      <c r="F564" t="s">
        <v>10496</v>
      </c>
      <c r="G564" t="s">
        <v>1945</v>
      </c>
      <c r="H564">
        <v>84585730087</v>
      </c>
      <c r="I564" t="s">
        <v>16193</v>
      </c>
      <c r="J564">
        <v>5551997171985</v>
      </c>
      <c r="K564" t="s">
        <v>6</v>
      </c>
      <c r="L564" t="s">
        <v>4723</v>
      </c>
      <c r="M564">
        <v>5188441019688</v>
      </c>
      <c r="N564" t="s">
        <v>112</v>
      </c>
      <c r="O564" t="s">
        <v>16194</v>
      </c>
      <c r="P564" t="s">
        <v>16195</v>
      </c>
      <c r="Q564">
        <v>714</v>
      </c>
      <c r="R564" t="s">
        <v>16196</v>
      </c>
      <c r="S564" t="s">
        <v>124</v>
      </c>
      <c r="U564" t="s">
        <v>16197</v>
      </c>
      <c r="V564" t="s">
        <v>122</v>
      </c>
      <c r="W564" t="s">
        <v>772</v>
      </c>
      <c r="X564" t="s">
        <v>3240</v>
      </c>
      <c r="Y564" t="s">
        <v>782</v>
      </c>
      <c r="Z564" t="s">
        <v>1258</v>
      </c>
      <c r="AA564" t="s">
        <v>17359</v>
      </c>
      <c r="AE564" t="s">
        <v>827</v>
      </c>
      <c r="AF564" t="s">
        <v>125</v>
      </c>
      <c r="AG564">
        <v>5</v>
      </c>
      <c r="AH564">
        <v>254.49</v>
      </c>
      <c r="AI564">
        <v>1</v>
      </c>
      <c r="AJ564">
        <v>1095</v>
      </c>
      <c r="AK564" t="s">
        <v>781</v>
      </c>
      <c r="AL564">
        <v>8122</v>
      </c>
      <c r="AM564" t="s">
        <v>1203</v>
      </c>
      <c r="AN564">
        <v>129.9</v>
      </c>
      <c r="AO564" s="72">
        <v>116.91</v>
      </c>
      <c r="AP564" t="s">
        <v>855</v>
      </c>
      <c r="AQ564" t="s">
        <v>1205</v>
      </c>
      <c r="AV564" t="s">
        <v>16199</v>
      </c>
      <c r="AW564">
        <v>0</v>
      </c>
      <c r="AX564" t="s">
        <v>16198</v>
      </c>
      <c r="AY564" t="s">
        <v>16200</v>
      </c>
      <c r="AZ564" t="s">
        <v>15185</v>
      </c>
      <c r="BC564" s="34" t="s">
        <v>17360</v>
      </c>
      <c r="BD564" t="s">
        <v>114</v>
      </c>
      <c r="BF564" t="s">
        <v>115</v>
      </c>
      <c r="BG564" t="s">
        <v>116</v>
      </c>
      <c r="BM564" t="s">
        <v>117</v>
      </c>
      <c r="BN564">
        <v>712889</v>
      </c>
      <c r="BO564">
        <v>3419118970</v>
      </c>
      <c r="BP564">
        <v>3419118970</v>
      </c>
      <c r="BQ564">
        <v>534696</v>
      </c>
      <c r="BR564">
        <v>3184</v>
      </c>
      <c r="BX564" t="s">
        <v>16201</v>
      </c>
      <c r="CA564" t="s">
        <v>16202</v>
      </c>
      <c r="CB564" t="s">
        <v>16203</v>
      </c>
      <c r="CD564">
        <v>1</v>
      </c>
      <c r="CF564" t="s">
        <v>118</v>
      </c>
      <c r="CG564">
        <v>0</v>
      </c>
      <c r="CH564" t="s">
        <v>119</v>
      </c>
      <c r="CI564" t="s">
        <v>119</v>
      </c>
      <c r="CJ564" t="s">
        <v>120</v>
      </c>
      <c r="CL564" s="34" t="s">
        <v>17361</v>
      </c>
      <c r="CM564" t="s">
        <v>121</v>
      </c>
      <c r="CN564" s="34" t="s">
        <v>17361</v>
      </c>
      <c r="CP564" t="s">
        <v>1258</v>
      </c>
      <c r="CR564">
        <f t="shared" si="78"/>
        <v>21</v>
      </c>
      <c r="CS564"/>
      <c r="CT564"/>
      <c r="CU564"/>
      <c r="CV564"/>
      <c r="CW564"/>
      <c r="CX564"/>
      <c r="CY564"/>
      <c r="CZ564"/>
      <c r="DA564"/>
      <c r="DB564"/>
      <c r="DC564"/>
      <c r="DD564"/>
    </row>
    <row r="565" spans="1:108" hidden="1">
      <c r="A565" t="s">
        <v>111</v>
      </c>
      <c r="B565" t="s">
        <v>16192</v>
      </c>
      <c r="C565">
        <v>514529</v>
      </c>
      <c r="D565" s="1">
        <v>45586</v>
      </c>
      <c r="E565" t="s">
        <v>20482</v>
      </c>
      <c r="F565" t="s">
        <v>10496</v>
      </c>
      <c r="G565" t="s">
        <v>1945</v>
      </c>
      <c r="H565">
        <v>84585730087</v>
      </c>
      <c r="I565" t="s">
        <v>16193</v>
      </c>
      <c r="J565">
        <v>5551997171985</v>
      </c>
      <c r="K565" t="s">
        <v>6</v>
      </c>
      <c r="L565" t="s">
        <v>4723</v>
      </c>
      <c r="M565">
        <v>5188441019688</v>
      </c>
      <c r="N565" t="s">
        <v>112</v>
      </c>
      <c r="O565" t="s">
        <v>16194</v>
      </c>
      <c r="P565" t="s">
        <v>16195</v>
      </c>
      <c r="Q565">
        <v>714</v>
      </c>
      <c r="R565" t="s">
        <v>16196</v>
      </c>
      <c r="S565" t="s">
        <v>124</v>
      </c>
      <c r="U565" t="s">
        <v>16197</v>
      </c>
      <c r="V565" t="s">
        <v>122</v>
      </c>
      <c r="W565" t="s">
        <v>772</v>
      </c>
      <c r="X565" t="s">
        <v>3240</v>
      </c>
      <c r="Y565" t="s">
        <v>782</v>
      </c>
      <c r="Z565" t="s">
        <v>1258</v>
      </c>
      <c r="AA565" t="s">
        <v>17359</v>
      </c>
      <c r="AE565" t="s">
        <v>827</v>
      </c>
      <c r="AF565" t="s">
        <v>125</v>
      </c>
      <c r="AG565">
        <v>5</v>
      </c>
      <c r="AH565">
        <v>254.49</v>
      </c>
      <c r="AI565">
        <v>1</v>
      </c>
      <c r="AJ565">
        <v>1110</v>
      </c>
      <c r="AK565" t="s">
        <v>788</v>
      </c>
      <c r="AL565">
        <v>1112</v>
      </c>
      <c r="AM565" t="s">
        <v>1252</v>
      </c>
      <c r="AN565">
        <v>21.9</v>
      </c>
      <c r="AO565" s="72">
        <v>6.89</v>
      </c>
      <c r="AP565" t="s">
        <v>3919</v>
      </c>
      <c r="AQ565" t="s">
        <v>1254</v>
      </c>
      <c r="AV565" t="s">
        <v>16199</v>
      </c>
      <c r="AW565">
        <v>0</v>
      </c>
      <c r="AX565" t="s">
        <v>16198</v>
      </c>
      <c r="AY565" t="s">
        <v>16200</v>
      </c>
      <c r="AZ565" t="s">
        <v>15185</v>
      </c>
      <c r="BC565" s="34" t="s">
        <v>17360</v>
      </c>
      <c r="BD565" t="s">
        <v>114</v>
      </c>
      <c r="BF565" t="s">
        <v>115</v>
      </c>
      <c r="BG565" t="s">
        <v>116</v>
      </c>
      <c r="BM565" t="s">
        <v>117</v>
      </c>
      <c r="BN565">
        <v>712889</v>
      </c>
      <c r="BO565">
        <v>3419118970</v>
      </c>
      <c r="BP565">
        <v>3419118970</v>
      </c>
      <c r="BQ565">
        <v>534696</v>
      </c>
      <c r="BR565">
        <v>3184</v>
      </c>
      <c r="BX565" t="s">
        <v>16201</v>
      </c>
      <c r="CA565" t="s">
        <v>16202</v>
      </c>
      <c r="CB565" t="s">
        <v>16203</v>
      </c>
      <c r="CD565">
        <v>1</v>
      </c>
      <c r="CF565" t="s">
        <v>118</v>
      </c>
      <c r="CG565">
        <v>0</v>
      </c>
      <c r="CH565" t="s">
        <v>119</v>
      </c>
      <c r="CI565" t="s">
        <v>119</v>
      </c>
      <c r="CJ565" t="s">
        <v>120</v>
      </c>
      <c r="CL565" s="34" t="s">
        <v>17361</v>
      </c>
      <c r="CM565" t="s">
        <v>121</v>
      </c>
      <c r="CN565" s="34" t="s">
        <v>17361</v>
      </c>
      <c r="CP565" t="s">
        <v>1258</v>
      </c>
      <c r="CR565">
        <f t="shared" si="78"/>
        <v>21</v>
      </c>
      <c r="CS565"/>
      <c r="CT565"/>
      <c r="CU565"/>
      <c r="CV565"/>
      <c r="CW565"/>
      <c r="CX565"/>
      <c r="CY565"/>
      <c r="CZ565"/>
      <c r="DA565"/>
      <c r="DB565"/>
      <c r="DC565"/>
      <c r="DD565"/>
    </row>
    <row r="566" spans="1:108" hidden="1">
      <c r="A566" t="s">
        <v>111</v>
      </c>
      <c r="B566" t="s">
        <v>16192</v>
      </c>
      <c r="C566">
        <v>514529</v>
      </c>
      <c r="D566" s="1">
        <v>45586</v>
      </c>
      <c r="E566" t="s">
        <v>20482</v>
      </c>
      <c r="F566" t="s">
        <v>10496</v>
      </c>
      <c r="G566" t="s">
        <v>1945</v>
      </c>
      <c r="H566">
        <v>84585730087</v>
      </c>
      <c r="I566" t="s">
        <v>16193</v>
      </c>
      <c r="J566">
        <v>5551997171985</v>
      </c>
      <c r="K566" t="s">
        <v>6</v>
      </c>
      <c r="L566" t="s">
        <v>4723</v>
      </c>
      <c r="M566">
        <v>5188441019688</v>
      </c>
      <c r="N566" t="s">
        <v>112</v>
      </c>
      <c r="O566" t="s">
        <v>16194</v>
      </c>
      <c r="P566" t="s">
        <v>16195</v>
      </c>
      <c r="Q566">
        <v>714</v>
      </c>
      <c r="R566" t="s">
        <v>16196</v>
      </c>
      <c r="S566" t="s">
        <v>124</v>
      </c>
      <c r="U566" t="s">
        <v>16197</v>
      </c>
      <c r="V566" t="s">
        <v>122</v>
      </c>
      <c r="W566" t="s">
        <v>772</v>
      </c>
      <c r="X566" t="s">
        <v>3240</v>
      </c>
      <c r="Y566" t="s">
        <v>782</v>
      </c>
      <c r="Z566" t="s">
        <v>1258</v>
      </c>
      <c r="AA566" t="s">
        <v>17359</v>
      </c>
      <c r="AE566" t="s">
        <v>827</v>
      </c>
      <c r="AF566" t="s">
        <v>125</v>
      </c>
      <c r="AG566">
        <v>5</v>
      </c>
      <c r="AH566">
        <v>254.49</v>
      </c>
      <c r="AI566">
        <v>1</v>
      </c>
      <c r="AJ566">
        <v>1006</v>
      </c>
      <c r="AK566" t="s">
        <v>788</v>
      </c>
      <c r="AL566">
        <v>1111</v>
      </c>
      <c r="AM566" t="s">
        <v>789</v>
      </c>
      <c r="AN566">
        <v>21.9</v>
      </c>
      <c r="AO566" s="72">
        <v>6.89</v>
      </c>
      <c r="AP566" t="s">
        <v>3919</v>
      </c>
      <c r="AQ566" t="s">
        <v>790</v>
      </c>
      <c r="AV566" t="s">
        <v>16199</v>
      </c>
      <c r="AW566">
        <v>0</v>
      </c>
      <c r="AX566" t="s">
        <v>16198</v>
      </c>
      <c r="AY566" t="s">
        <v>16200</v>
      </c>
      <c r="AZ566" t="s">
        <v>15185</v>
      </c>
      <c r="BC566" s="34" t="s">
        <v>17360</v>
      </c>
      <c r="BD566" t="s">
        <v>114</v>
      </c>
      <c r="BF566" t="s">
        <v>115</v>
      </c>
      <c r="BG566" t="s">
        <v>116</v>
      </c>
      <c r="BM566" t="s">
        <v>117</v>
      </c>
      <c r="BN566">
        <v>712889</v>
      </c>
      <c r="BO566">
        <v>3419118970</v>
      </c>
      <c r="BP566">
        <v>3419118970</v>
      </c>
      <c r="BQ566">
        <v>534696</v>
      </c>
      <c r="BR566">
        <v>3184</v>
      </c>
      <c r="BX566" t="s">
        <v>16201</v>
      </c>
      <c r="CA566" t="s">
        <v>16202</v>
      </c>
      <c r="CB566" t="s">
        <v>16203</v>
      </c>
      <c r="CD566">
        <v>1</v>
      </c>
      <c r="CF566" t="s">
        <v>118</v>
      </c>
      <c r="CG566">
        <v>0</v>
      </c>
      <c r="CH566" t="s">
        <v>119</v>
      </c>
      <c r="CI566" t="s">
        <v>119</v>
      </c>
      <c r="CJ566" t="s">
        <v>120</v>
      </c>
      <c r="CL566" s="34" t="s">
        <v>17361</v>
      </c>
      <c r="CM566" t="s">
        <v>121</v>
      </c>
      <c r="CN566" s="34" t="s">
        <v>17361</v>
      </c>
      <c r="CP566" t="s">
        <v>1258</v>
      </c>
      <c r="CR566">
        <f t="shared" si="78"/>
        <v>21</v>
      </c>
      <c r="CS566"/>
      <c r="CT566"/>
      <c r="CU566"/>
      <c r="CV566"/>
      <c r="CW566"/>
      <c r="CX566"/>
      <c r="CY566"/>
      <c r="CZ566"/>
      <c r="DA566"/>
      <c r="DB566"/>
      <c r="DC566"/>
      <c r="DD566"/>
    </row>
    <row r="567" spans="1:108" hidden="1">
      <c r="A567" t="s">
        <v>111</v>
      </c>
      <c r="B567" t="s">
        <v>16192</v>
      </c>
      <c r="C567">
        <v>514529</v>
      </c>
      <c r="D567" s="1">
        <v>45586</v>
      </c>
      <c r="E567" t="s">
        <v>20482</v>
      </c>
      <c r="F567" t="s">
        <v>10496</v>
      </c>
      <c r="G567" t="s">
        <v>1945</v>
      </c>
      <c r="H567">
        <v>84585730087</v>
      </c>
      <c r="I567" t="s">
        <v>16193</v>
      </c>
      <c r="J567">
        <v>5551997171985</v>
      </c>
      <c r="K567" t="s">
        <v>6</v>
      </c>
      <c r="L567" t="s">
        <v>4723</v>
      </c>
      <c r="M567">
        <v>5188441019688</v>
      </c>
      <c r="N567" t="s">
        <v>112</v>
      </c>
      <c r="O567" t="s">
        <v>16194</v>
      </c>
      <c r="P567" t="s">
        <v>16195</v>
      </c>
      <c r="Q567">
        <v>714</v>
      </c>
      <c r="R567" t="s">
        <v>16196</v>
      </c>
      <c r="S567" t="s">
        <v>124</v>
      </c>
      <c r="U567" t="s">
        <v>16197</v>
      </c>
      <c r="V567" t="s">
        <v>122</v>
      </c>
      <c r="W567" t="s">
        <v>772</v>
      </c>
      <c r="X567" t="s">
        <v>3240</v>
      </c>
      <c r="Y567" t="s">
        <v>782</v>
      </c>
      <c r="Z567" t="s">
        <v>1258</v>
      </c>
      <c r="AA567" t="s">
        <v>17359</v>
      </c>
      <c r="AE567" t="s">
        <v>827</v>
      </c>
      <c r="AF567" t="s">
        <v>125</v>
      </c>
      <c r="AG567">
        <v>5</v>
      </c>
      <c r="AH567">
        <v>254.49</v>
      </c>
      <c r="AI567">
        <v>1</v>
      </c>
      <c r="AJ567">
        <v>1111</v>
      </c>
      <c r="AK567" t="s">
        <v>788</v>
      </c>
      <c r="AL567">
        <v>1110</v>
      </c>
      <c r="AM567" t="s">
        <v>1256</v>
      </c>
      <c r="AN567">
        <v>21.9</v>
      </c>
      <c r="AO567" s="72">
        <v>6.89</v>
      </c>
      <c r="AP567" t="s">
        <v>3919</v>
      </c>
      <c r="AQ567" t="s">
        <v>1257</v>
      </c>
      <c r="AV567" t="s">
        <v>16199</v>
      </c>
      <c r="AW567">
        <v>0</v>
      </c>
      <c r="AX567" t="s">
        <v>16198</v>
      </c>
      <c r="AY567" t="s">
        <v>16200</v>
      </c>
      <c r="AZ567" t="s">
        <v>15185</v>
      </c>
      <c r="BC567" s="34" t="s">
        <v>17360</v>
      </c>
      <c r="BD567" t="s">
        <v>114</v>
      </c>
      <c r="BF567" t="s">
        <v>115</v>
      </c>
      <c r="BG567" t="s">
        <v>116</v>
      </c>
      <c r="BM567" t="s">
        <v>117</v>
      </c>
      <c r="BN567">
        <v>712889</v>
      </c>
      <c r="BO567">
        <v>3419118970</v>
      </c>
      <c r="BP567">
        <v>3419118970</v>
      </c>
      <c r="BQ567">
        <v>534696</v>
      </c>
      <c r="BR567">
        <v>3184</v>
      </c>
      <c r="BX567" t="s">
        <v>16201</v>
      </c>
      <c r="CA567" t="s">
        <v>16202</v>
      </c>
      <c r="CB567" t="s">
        <v>16203</v>
      </c>
      <c r="CD567">
        <v>1</v>
      </c>
      <c r="CF567" t="s">
        <v>118</v>
      </c>
      <c r="CG567">
        <v>0</v>
      </c>
      <c r="CH567" t="s">
        <v>119</v>
      </c>
      <c r="CI567" t="s">
        <v>119</v>
      </c>
      <c r="CJ567" t="s">
        <v>120</v>
      </c>
      <c r="CL567" s="34" t="s">
        <v>17361</v>
      </c>
      <c r="CM567" t="s">
        <v>121</v>
      </c>
      <c r="CN567" s="34" t="s">
        <v>17361</v>
      </c>
      <c r="CP567" t="s">
        <v>1258</v>
      </c>
      <c r="CR567">
        <f t="shared" si="78"/>
        <v>21</v>
      </c>
      <c r="CS567"/>
      <c r="CT567"/>
      <c r="CU567"/>
      <c r="CV567"/>
      <c r="CW567"/>
      <c r="CX567"/>
      <c r="CY567"/>
      <c r="CZ567"/>
      <c r="DA567"/>
      <c r="DB567"/>
      <c r="DC567"/>
      <c r="DD567"/>
    </row>
    <row r="568" spans="1:108" hidden="1">
      <c r="A568" t="s">
        <v>111</v>
      </c>
      <c r="B568" t="s">
        <v>16192</v>
      </c>
      <c r="C568">
        <v>514529</v>
      </c>
      <c r="D568" s="1">
        <v>45586</v>
      </c>
      <c r="E568" t="s">
        <v>20482</v>
      </c>
      <c r="F568" t="s">
        <v>10496</v>
      </c>
      <c r="G568" t="s">
        <v>1945</v>
      </c>
      <c r="H568">
        <v>84585730087</v>
      </c>
      <c r="I568" t="s">
        <v>16193</v>
      </c>
      <c r="J568">
        <v>5551997171985</v>
      </c>
      <c r="K568" t="s">
        <v>6</v>
      </c>
      <c r="L568" t="s">
        <v>4723</v>
      </c>
      <c r="M568">
        <v>5188441019688</v>
      </c>
      <c r="N568" t="s">
        <v>112</v>
      </c>
      <c r="O568" t="s">
        <v>16194</v>
      </c>
      <c r="P568" t="s">
        <v>16195</v>
      </c>
      <c r="Q568">
        <v>714</v>
      </c>
      <c r="R568" t="s">
        <v>16196</v>
      </c>
      <c r="S568" t="s">
        <v>124</v>
      </c>
      <c r="U568" t="s">
        <v>16197</v>
      </c>
      <c r="V568" t="s">
        <v>122</v>
      </c>
      <c r="W568" t="s">
        <v>772</v>
      </c>
      <c r="X568" t="s">
        <v>3240</v>
      </c>
      <c r="Y568" t="s">
        <v>782</v>
      </c>
      <c r="Z568" t="s">
        <v>1258</v>
      </c>
      <c r="AA568" t="s">
        <v>17359</v>
      </c>
      <c r="AE568" t="s">
        <v>827</v>
      </c>
      <c r="AF568" t="s">
        <v>125</v>
      </c>
      <c r="AG568">
        <v>5</v>
      </c>
      <c r="AH568">
        <v>254.49</v>
      </c>
      <c r="AI568">
        <v>1</v>
      </c>
      <c r="AJ568">
        <v>143028</v>
      </c>
      <c r="AK568" t="s">
        <v>781</v>
      </c>
      <c r="AL568">
        <v>8700</v>
      </c>
      <c r="AM568" t="s">
        <v>2390</v>
      </c>
      <c r="AN568">
        <v>129.9</v>
      </c>
      <c r="AO568" s="72">
        <v>116.91</v>
      </c>
      <c r="AP568" t="s">
        <v>855</v>
      </c>
      <c r="AQ568" t="s">
        <v>2391</v>
      </c>
      <c r="AV568" t="s">
        <v>1361</v>
      </c>
      <c r="AW568">
        <v>0</v>
      </c>
      <c r="AX568" t="s">
        <v>16198</v>
      </c>
      <c r="AY568" t="s">
        <v>16200</v>
      </c>
      <c r="AZ568" t="s">
        <v>15185</v>
      </c>
      <c r="BC568" s="34" t="s">
        <v>17360</v>
      </c>
      <c r="BD568" t="s">
        <v>114</v>
      </c>
      <c r="BF568" t="s">
        <v>115</v>
      </c>
      <c r="BG568" t="s">
        <v>116</v>
      </c>
      <c r="BM568" t="s">
        <v>117</v>
      </c>
      <c r="BN568">
        <v>712889</v>
      </c>
      <c r="BO568">
        <v>3419118970</v>
      </c>
      <c r="BP568">
        <v>3419118970</v>
      </c>
      <c r="BQ568">
        <v>534696</v>
      </c>
      <c r="BR568">
        <v>3184</v>
      </c>
      <c r="BX568" t="s">
        <v>16201</v>
      </c>
      <c r="CA568" t="s">
        <v>16202</v>
      </c>
      <c r="CB568" t="s">
        <v>16203</v>
      </c>
      <c r="CD568">
        <v>1</v>
      </c>
      <c r="CF568" t="s">
        <v>118</v>
      </c>
      <c r="CG568">
        <v>0</v>
      </c>
      <c r="CH568" t="s">
        <v>119</v>
      </c>
      <c r="CI568" t="s">
        <v>119</v>
      </c>
      <c r="CJ568" t="s">
        <v>120</v>
      </c>
      <c r="CL568" s="34" t="s">
        <v>17361</v>
      </c>
      <c r="CM568" t="s">
        <v>121</v>
      </c>
      <c r="CN568" s="34" t="s">
        <v>17361</v>
      </c>
      <c r="CP568" t="s">
        <v>1258</v>
      </c>
      <c r="CR568">
        <f t="shared" si="78"/>
        <v>21</v>
      </c>
      <c r="CS568"/>
      <c r="CT568"/>
      <c r="CU568"/>
      <c r="CV568"/>
      <c r="CW568"/>
      <c r="CX568"/>
      <c r="CY568"/>
      <c r="CZ568"/>
      <c r="DA568"/>
      <c r="DB568"/>
      <c r="DC568"/>
      <c r="DD568"/>
    </row>
    <row r="569" spans="1:108" hidden="1">
      <c r="A569" t="s">
        <v>111</v>
      </c>
      <c r="B569" t="s">
        <v>16228</v>
      </c>
      <c r="C569">
        <v>514527</v>
      </c>
      <c r="D569" s="1">
        <v>45585</v>
      </c>
      <c r="E569" t="s">
        <v>20483</v>
      </c>
      <c r="F569" t="s">
        <v>16229</v>
      </c>
      <c r="G569" t="s">
        <v>16230</v>
      </c>
      <c r="H569" s="34" t="s">
        <v>16231</v>
      </c>
      <c r="I569" t="s">
        <v>16232</v>
      </c>
      <c r="J569">
        <v>5541999255070</v>
      </c>
      <c r="K569" t="s">
        <v>10</v>
      </c>
      <c r="L569" t="s">
        <v>16233</v>
      </c>
      <c r="M569">
        <v>5179338264654</v>
      </c>
      <c r="N569" t="s">
        <v>112</v>
      </c>
      <c r="O569" t="s">
        <v>16234</v>
      </c>
      <c r="P569" t="s">
        <v>16235</v>
      </c>
      <c r="Q569">
        <v>123</v>
      </c>
      <c r="S569" t="s">
        <v>7197</v>
      </c>
      <c r="U569" t="s">
        <v>16236</v>
      </c>
      <c r="V569" t="s">
        <v>122</v>
      </c>
      <c r="W569" t="s">
        <v>772</v>
      </c>
      <c r="X569" t="s">
        <v>3240</v>
      </c>
      <c r="Y569" t="s">
        <v>787</v>
      </c>
      <c r="Z569" t="s">
        <v>1258</v>
      </c>
      <c r="AA569" t="s">
        <v>17362</v>
      </c>
      <c r="AB569" t="s">
        <v>1887</v>
      </c>
      <c r="AC569" t="s">
        <v>791</v>
      </c>
      <c r="AD569" t="s">
        <v>16237</v>
      </c>
      <c r="AE569" t="s">
        <v>16238</v>
      </c>
      <c r="AF569" t="s">
        <v>113</v>
      </c>
      <c r="AG569">
        <v>1</v>
      </c>
      <c r="AH569">
        <v>62.92</v>
      </c>
      <c r="AI569">
        <v>1</v>
      </c>
      <c r="AJ569">
        <v>61030</v>
      </c>
      <c r="AK569" t="s">
        <v>1598</v>
      </c>
      <c r="AL569">
        <v>61030</v>
      </c>
      <c r="AM569" t="s">
        <v>2980</v>
      </c>
      <c r="AN569">
        <v>99.9</v>
      </c>
      <c r="AO569" s="72">
        <v>31.46</v>
      </c>
      <c r="AP569" t="s">
        <v>15141</v>
      </c>
      <c r="AQ569" t="s">
        <v>2981</v>
      </c>
      <c r="AV569" t="s">
        <v>16240</v>
      </c>
      <c r="AW569">
        <v>0</v>
      </c>
      <c r="AX569" t="s">
        <v>16239</v>
      </c>
      <c r="AY569" t="s">
        <v>16241</v>
      </c>
      <c r="AZ569" t="s">
        <v>16242</v>
      </c>
      <c r="BC569" s="34" t="s">
        <v>17363</v>
      </c>
      <c r="BD569" t="s">
        <v>114</v>
      </c>
      <c r="BF569" t="s">
        <v>115</v>
      </c>
      <c r="BG569" t="s">
        <v>116</v>
      </c>
      <c r="BM569" t="s">
        <v>117</v>
      </c>
      <c r="BO569">
        <v>3419020180</v>
      </c>
      <c r="BX569" t="s">
        <v>16243</v>
      </c>
      <c r="CA569" t="s">
        <v>16244</v>
      </c>
      <c r="CB569" t="s">
        <v>16245</v>
      </c>
      <c r="CD569">
        <v>1</v>
      </c>
      <c r="CF569" t="s">
        <v>118</v>
      </c>
      <c r="CG569">
        <v>0</v>
      </c>
      <c r="CH569" t="s">
        <v>119</v>
      </c>
      <c r="CI569" t="s">
        <v>119</v>
      </c>
      <c r="CJ569" t="s">
        <v>120</v>
      </c>
      <c r="CL569" s="34" t="s">
        <v>17364</v>
      </c>
      <c r="CM569" t="s">
        <v>121</v>
      </c>
      <c r="CN569" s="34" t="s">
        <v>17364</v>
      </c>
      <c r="CP569" t="s">
        <v>1258</v>
      </c>
      <c r="CR569">
        <f t="shared" si="78"/>
        <v>20</v>
      </c>
      <c r="CS569"/>
      <c r="CT569"/>
      <c r="CU569"/>
      <c r="CV569"/>
      <c r="CW569"/>
      <c r="CX569"/>
      <c r="CY569"/>
      <c r="CZ569"/>
      <c r="DA569"/>
      <c r="DB569"/>
      <c r="DC569"/>
      <c r="DD569"/>
    </row>
    <row r="570" spans="1:108" hidden="1">
      <c r="A570" t="s">
        <v>111</v>
      </c>
      <c r="B570" t="s">
        <v>16228</v>
      </c>
      <c r="C570">
        <v>514527</v>
      </c>
      <c r="D570" s="1">
        <v>45585</v>
      </c>
      <c r="E570" t="s">
        <v>20483</v>
      </c>
      <c r="F570" t="s">
        <v>16229</v>
      </c>
      <c r="G570" t="s">
        <v>16230</v>
      </c>
      <c r="H570" s="34" t="s">
        <v>16231</v>
      </c>
      <c r="I570" t="s">
        <v>16232</v>
      </c>
      <c r="J570">
        <v>5541999255070</v>
      </c>
      <c r="K570" t="s">
        <v>10</v>
      </c>
      <c r="L570" t="s">
        <v>16233</v>
      </c>
      <c r="M570">
        <v>5179338264654</v>
      </c>
      <c r="N570" t="s">
        <v>112</v>
      </c>
      <c r="O570" t="s">
        <v>16234</v>
      </c>
      <c r="P570" t="s">
        <v>16235</v>
      </c>
      <c r="Q570">
        <v>123</v>
      </c>
      <c r="S570" t="s">
        <v>7197</v>
      </c>
      <c r="U570" t="s">
        <v>16236</v>
      </c>
      <c r="V570" t="s">
        <v>122</v>
      </c>
      <c r="W570" t="s">
        <v>772</v>
      </c>
      <c r="X570" t="s">
        <v>3240</v>
      </c>
      <c r="Y570" t="s">
        <v>787</v>
      </c>
      <c r="Z570" t="s">
        <v>1258</v>
      </c>
      <c r="AA570" t="s">
        <v>17362</v>
      </c>
      <c r="AB570" t="s">
        <v>1887</v>
      </c>
      <c r="AC570" t="s">
        <v>791</v>
      </c>
      <c r="AD570" t="s">
        <v>16237</v>
      </c>
      <c r="AE570" t="s">
        <v>16238</v>
      </c>
      <c r="AF570" t="s">
        <v>113</v>
      </c>
      <c r="AG570">
        <v>1</v>
      </c>
      <c r="AH570">
        <v>62.92</v>
      </c>
      <c r="AI570">
        <v>1</v>
      </c>
      <c r="AJ570">
        <v>61010</v>
      </c>
      <c r="AK570" t="s">
        <v>1598</v>
      </c>
      <c r="AL570">
        <v>61010</v>
      </c>
      <c r="AM570" t="s">
        <v>1599</v>
      </c>
      <c r="AN570">
        <v>99.9</v>
      </c>
      <c r="AO570" s="72">
        <v>31.46</v>
      </c>
      <c r="AP570" t="s">
        <v>15141</v>
      </c>
      <c r="AQ570" t="s">
        <v>1602</v>
      </c>
      <c r="AV570" t="s">
        <v>16240</v>
      </c>
      <c r="AW570">
        <v>0</v>
      </c>
      <c r="AX570" t="s">
        <v>16239</v>
      </c>
      <c r="AY570" t="s">
        <v>16241</v>
      </c>
      <c r="AZ570" t="s">
        <v>16242</v>
      </c>
      <c r="BC570" s="34" t="s">
        <v>17363</v>
      </c>
      <c r="BD570" t="s">
        <v>114</v>
      </c>
      <c r="BF570" t="s">
        <v>115</v>
      </c>
      <c r="BG570" t="s">
        <v>116</v>
      </c>
      <c r="BM570" t="s">
        <v>117</v>
      </c>
      <c r="BO570">
        <v>3419020180</v>
      </c>
      <c r="BX570" t="s">
        <v>16243</v>
      </c>
      <c r="CA570" t="s">
        <v>16244</v>
      </c>
      <c r="CB570" t="s">
        <v>16245</v>
      </c>
      <c r="CD570">
        <v>1</v>
      </c>
      <c r="CF570" t="s">
        <v>118</v>
      </c>
      <c r="CG570">
        <v>0</v>
      </c>
      <c r="CH570" t="s">
        <v>119</v>
      </c>
      <c r="CI570" t="s">
        <v>119</v>
      </c>
      <c r="CJ570" t="s">
        <v>120</v>
      </c>
      <c r="CL570" s="34" t="s">
        <v>17364</v>
      </c>
      <c r="CM570" t="s">
        <v>121</v>
      </c>
      <c r="CN570" s="34" t="s">
        <v>17364</v>
      </c>
      <c r="CP570" t="s">
        <v>1258</v>
      </c>
      <c r="CR570">
        <f t="shared" si="78"/>
        <v>20</v>
      </c>
      <c r="CS570"/>
      <c r="CT570"/>
      <c r="CU570"/>
      <c r="CV570"/>
      <c r="CW570"/>
      <c r="CX570"/>
      <c r="CY570"/>
      <c r="CZ570"/>
      <c r="DA570"/>
      <c r="DB570"/>
      <c r="DC570"/>
      <c r="DD570"/>
    </row>
    <row r="571" spans="1:108" hidden="1">
      <c r="A571" t="s">
        <v>111</v>
      </c>
      <c r="B571" t="s">
        <v>16246</v>
      </c>
      <c r="C571">
        <v>514525</v>
      </c>
      <c r="D571" s="1">
        <v>45585</v>
      </c>
      <c r="E571" t="s">
        <v>20484</v>
      </c>
      <c r="F571" t="s">
        <v>16247</v>
      </c>
      <c r="G571" t="s">
        <v>16248</v>
      </c>
      <c r="H571" s="34" t="s">
        <v>16249</v>
      </c>
      <c r="I571" t="s">
        <v>16250</v>
      </c>
      <c r="J571">
        <v>5561991180228</v>
      </c>
      <c r="K571" t="s">
        <v>7</v>
      </c>
      <c r="L571" t="s">
        <v>2625</v>
      </c>
      <c r="M571">
        <v>5132037402936</v>
      </c>
      <c r="N571" t="s">
        <v>112</v>
      </c>
      <c r="O571" t="s">
        <v>16251</v>
      </c>
      <c r="P571" t="s">
        <v>16252</v>
      </c>
      <c r="Q571">
        <v>26</v>
      </c>
      <c r="R571" t="s">
        <v>16253</v>
      </c>
      <c r="S571" t="s">
        <v>8273</v>
      </c>
      <c r="U571" t="s">
        <v>16254</v>
      </c>
      <c r="V571" t="s">
        <v>779</v>
      </c>
      <c r="W571" t="s">
        <v>780</v>
      </c>
      <c r="X571" t="s">
        <v>3240</v>
      </c>
      <c r="Y571" t="s">
        <v>787</v>
      </c>
      <c r="Z571" t="s">
        <v>1258</v>
      </c>
      <c r="AA571" t="s">
        <v>17365</v>
      </c>
      <c r="AF571" t="s">
        <v>125</v>
      </c>
      <c r="AG571">
        <v>1</v>
      </c>
      <c r="AH571">
        <v>99.7</v>
      </c>
      <c r="AI571">
        <v>8</v>
      </c>
      <c r="AJ571">
        <v>1111</v>
      </c>
      <c r="AK571" t="s">
        <v>788</v>
      </c>
      <c r="AL571">
        <v>1110</v>
      </c>
      <c r="AM571" t="s">
        <v>1256</v>
      </c>
      <c r="AN571">
        <v>21.9</v>
      </c>
      <c r="AO571" s="72">
        <v>7.66</v>
      </c>
      <c r="AP571" t="s">
        <v>16256</v>
      </c>
      <c r="AQ571" t="s">
        <v>1257</v>
      </c>
      <c r="AV571" t="s">
        <v>16257</v>
      </c>
      <c r="AW571">
        <v>0</v>
      </c>
      <c r="AX571" t="s">
        <v>16255</v>
      </c>
      <c r="AY571" t="s">
        <v>16258</v>
      </c>
      <c r="AZ571" t="s">
        <v>15119</v>
      </c>
      <c r="BC571" t="s">
        <v>17366</v>
      </c>
      <c r="BD571" t="s">
        <v>114</v>
      </c>
      <c r="BF571" t="s">
        <v>115</v>
      </c>
      <c r="BG571" t="s">
        <v>116</v>
      </c>
      <c r="BM571" t="s">
        <v>117</v>
      </c>
      <c r="BN571" s="34" t="s">
        <v>16259</v>
      </c>
      <c r="BO571">
        <v>3418815346</v>
      </c>
      <c r="BP571">
        <v>3418815346</v>
      </c>
      <c r="BQ571">
        <v>222763</v>
      </c>
      <c r="BR571">
        <v>7036</v>
      </c>
      <c r="BX571" t="s">
        <v>16260</v>
      </c>
      <c r="CA571" t="s">
        <v>16261</v>
      </c>
      <c r="CB571" t="s">
        <v>16262</v>
      </c>
      <c r="CD571">
        <v>1</v>
      </c>
      <c r="CF571" t="s">
        <v>118</v>
      </c>
      <c r="CG571">
        <v>0</v>
      </c>
      <c r="CH571" t="s">
        <v>119</v>
      </c>
      <c r="CI571" t="s">
        <v>119</v>
      </c>
      <c r="CJ571" t="s">
        <v>120</v>
      </c>
      <c r="CL571" s="34" t="s">
        <v>17367</v>
      </c>
      <c r="CM571" t="s">
        <v>121</v>
      </c>
      <c r="CN571" s="34" t="s">
        <v>17367</v>
      </c>
      <c r="CP571" t="s">
        <v>1258</v>
      </c>
      <c r="CR571">
        <f t="shared" si="78"/>
        <v>20</v>
      </c>
      <c r="CS571"/>
      <c r="CT571"/>
      <c r="CU571"/>
      <c r="CV571"/>
      <c r="CW571"/>
      <c r="CX571"/>
      <c r="CY571"/>
      <c r="CZ571"/>
      <c r="DA571"/>
      <c r="DB571"/>
      <c r="DC571"/>
      <c r="DD571"/>
    </row>
    <row r="572" spans="1:108" hidden="1">
      <c r="A572" t="s">
        <v>111</v>
      </c>
      <c r="B572" t="s">
        <v>16246</v>
      </c>
      <c r="C572">
        <v>514525</v>
      </c>
      <c r="D572" s="1">
        <v>45585</v>
      </c>
      <c r="E572" t="s">
        <v>20484</v>
      </c>
      <c r="F572" t="s">
        <v>16247</v>
      </c>
      <c r="G572" t="s">
        <v>16248</v>
      </c>
      <c r="H572" s="34" t="s">
        <v>16249</v>
      </c>
      <c r="I572" t="s">
        <v>16250</v>
      </c>
      <c r="J572">
        <v>5561991180228</v>
      </c>
      <c r="K572" t="s">
        <v>7</v>
      </c>
      <c r="L572" t="s">
        <v>2625</v>
      </c>
      <c r="M572">
        <v>5132037402936</v>
      </c>
      <c r="N572" t="s">
        <v>112</v>
      </c>
      <c r="O572" t="s">
        <v>16251</v>
      </c>
      <c r="P572" t="s">
        <v>16252</v>
      </c>
      <c r="Q572">
        <v>26</v>
      </c>
      <c r="R572" t="s">
        <v>16253</v>
      </c>
      <c r="S572" t="s">
        <v>8273</v>
      </c>
      <c r="U572" t="s">
        <v>16254</v>
      </c>
      <c r="V572" t="s">
        <v>779</v>
      </c>
      <c r="W572" t="s">
        <v>780</v>
      </c>
      <c r="X572" t="s">
        <v>3240</v>
      </c>
      <c r="Y572" t="s">
        <v>787</v>
      </c>
      <c r="Z572" t="s">
        <v>1258</v>
      </c>
      <c r="AA572" t="s">
        <v>17365</v>
      </c>
      <c r="AF572" t="s">
        <v>125</v>
      </c>
      <c r="AG572">
        <v>1</v>
      </c>
      <c r="AH572">
        <v>99.7</v>
      </c>
      <c r="AI572">
        <v>1</v>
      </c>
      <c r="AJ572">
        <v>2201</v>
      </c>
      <c r="AK572" t="s">
        <v>1471</v>
      </c>
      <c r="AL572">
        <v>2201</v>
      </c>
      <c r="AM572" t="s">
        <v>1472</v>
      </c>
      <c r="AN572">
        <v>49.9</v>
      </c>
      <c r="AO572" s="72">
        <v>17.46</v>
      </c>
      <c r="AP572" t="s">
        <v>15683</v>
      </c>
      <c r="AQ572" t="s">
        <v>1473</v>
      </c>
      <c r="AV572" t="s">
        <v>16263</v>
      </c>
      <c r="AW572">
        <v>0</v>
      </c>
      <c r="AX572" t="s">
        <v>16255</v>
      </c>
      <c r="AY572" t="s">
        <v>16258</v>
      </c>
      <c r="AZ572" t="s">
        <v>15119</v>
      </c>
      <c r="BC572" t="s">
        <v>17366</v>
      </c>
      <c r="BD572" t="s">
        <v>114</v>
      </c>
      <c r="BF572" t="s">
        <v>115</v>
      </c>
      <c r="BG572" t="s">
        <v>116</v>
      </c>
      <c r="BM572" t="s">
        <v>117</v>
      </c>
      <c r="BN572" s="34" t="s">
        <v>16259</v>
      </c>
      <c r="BO572">
        <v>3418815346</v>
      </c>
      <c r="BP572">
        <v>3418815346</v>
      </c>
      <c r="BQ572">
        <v>222763</v>
      </c>
      <c r="BR572">
        <v>7036</v>
      </c>
      <c r="BX572" t="s">
        <v>16260</v>
      </c>
      <c r="CA572" t="s">
        <v>16261</v>
      </c>
      <c r="CB572" t="s">
        <v>16262</v>
      </c>
      <c r="CD572">
        <v>1</v>
      </c>
      <c r="CF572" t="s">
        <v>118</v>
      </c>
      <c r="CG572">
        <v>0</v>
      </c>
      <c r="CH572" t="s">
        <v>119</v>
      </c>
      <c r="CI572" t="s">
        <v>119</v>
      </c>
      <c r="CJ572" t="s">
        <v>120</v>
      </c>
      <c r="CL572" s="34" t="s">
        <v>17367</v>
      </c>
      <c r="CM572" t="s">
        <v>121</v>
      </c>
      <c r="CN572" s="34" t="s">
        <v>17367</v>
      </c>
      <c r="CP572" t="s">
        <v>1258</v>
      </c>
      <c r="CR572">
        <f t="shared" si="78"/>
        <v>20</v>
      </c>
      <c r="CS572"/>
      <c r="CT572"/>
      <c r="CU572"/>
      <c r="CV572"/>
      <c r="CW572"/>
      <c r="CX572"/>
      <c r="CY572"/>
      <c r="CZ572"/>
      <c r="DA572"/>
      <c r="DB572"/>
      <c r="DC572"/>
      <c r="DD572"/>
    </row>
    <row r="573" spans="1:108" hidden="1">
      <c r="A573" t="s">
        <v>111</v>
      </c>
      <c r="B573" t="s">
        <v>16246</v>
      </c>
      <c r="C573">
        <v>514525</v>
      </c>
      <c r="D573" s="1">
        <v>45585</v>
      </c>
      <c r="E573" t="s">
        <v>20484</v>
      </c>
      <c r="F573" t="s">
        <v>16247</v>
      </c>
      <c r="G573" t="s">
        <v>16248</v>
      </c>
      <c r="H573" s="34" t="s">
        <v>16249</v>
      </c>
      <c r="I573" t="s">
        <v>16250</v>
      </c>
      <c r="J573">
        <v>5561991180228</v>
      </c>
      <c r="K573" t="s">
        <v>7</v>
      </c>
      <c r="L573" t="s">
        <v>2625</v>
      </c>
      <c r="M573">
        <v>5132037402936</v>
      </c>
      <c r="N573" t="s">
        <v>112</v>
      </c>
      <c r="O573" t="s">
        <v>16251</v>
      </c>
      <c r="P573" t="s">
        <v>16252</v>
      </c>
      <c r="Q573">
        <v>26</v>
      </c>
      <c r="R573" t="s">
        <v>16253</v>
      </c>
      <c r="S573" t="s">
        <v>8273</v>
      </c>
      <c r="U573" t="s">
        <v>16254</v>
      </c>
      <c r="V573" t="s">
        <v>779</v>
      </c>
      <c r="W573" t="s">
        <v>780</v>
      </c>
      <c r="X573" t="s">
        <v>3240</v>
      </c>
      <c r="Y573" t="s">
        <v>787</v>
      </c>
      <c r="Z573" t="s">
        <v>1258</v>
      </c>
      <c r="AA573" t="s">
        <v>17365</v>
      </c>
      <c r="AF573" t="s">
        <v>125</v>
      </c>
      <c r="AG573">
        <v>1</v>
      </c>
      <c r="AH573">
        <v>99.7</v>
      </c>
      <c r="AI573">
        <v>1</v>
      </c>
      <c r="AJ573">
        <v>2103</v>
      </c>
      <c r="AK573" t="s">
        <v>2344</v>
      </c>
      <c r="AL573">
        <v>2103</v>
      </c>
      <c r="AM573" t="s">
        <v>2345</v>
      </c>
      <c r="AN573">
        <v>59.9</v>
      </c>
      <c r="AO573" s="72">
        <v>20.96</v>
      </c>
      <c r="AP573" t="s">
        <v>15763</v>
      </c>
      <c r="AQ573" t="s">
        <v>2346</v>
      </c>
      <c r="AV573" t="s">
        <v>16264</v>
      </c>
      <c r="AW573">
        <v>0</v>
      </c>
      <c r="AX573" t="s">
        <v>16255</v>
      </c>
      <c r="AY573" t="s">
        <v>16258</v>
      </c>
      <c r="AZ573" t="s">
        <v>15119</v>
      </c>
      <c r="BC573" t="s">
        <v>17366</v>
      </c>
      <c r="BD573" t="s">
        <v>114</v>
      </c>
      <c r="BF573" t="s">
        <v>115</v>
      </c>
      <c r="BG573" t="s">
        <v>116</v>
      </c>
      <c r="BM573" t="s">
        <v>117</v>
      </c>
      <c r="BN573" s="34" t="s">
        <v>16259</v>
      </c>
      <c r="BO573">
        <v>3418815346</v>
      </c>
      <c r="BP573">
        <v>3418815346</v>
      </c>
      <c r="BQ573">
        <v>222763</v>
      </c>
      <c r="BR573">
        <v>7036</v>
      </c>
      <c r="BX573" t="s">
        <v>16260</v>
      </c>
      <c r="CA573" t="s">
        <v>16261</v>
      </c>
      <c r="CB573" t="s">
        <v>16262</v>
      </c>
      <c r="CD573">
        <v>1</v>
      </c>
      <c r="CF573" t="s">
        <v>118</v>
      </c>
      <c r="CG573">
        <v>0</v>
      </c>
      <c r="CH573" t="s">
        <v>119</v>
      </c>
      <c r="CI573" t="s">
        <v>119</v>
      </c>
      <c r="CJ573" t="s">
        <v>120</v>
      </c>
      <c r="CL573" s="34" t="s">
        <v>17367</v>
      </c>
      <c r="CM573" t="s">
        <v>121</v>
      </c>
      <c r="CN573" s="34" t="s">
        <v>17367</v>
      </c>
      <c r="CP573" t="s">
        <v>1258</v>
      </c>
      <c r="CR573">
        <f t="shared" si="78"/>
        <v>20</v>
      </c>
      <c r="CS573"/>
      <c r="CT573"/>
      <c r="CU573"/>
      <c r="CV573"/>
      <c r="CW573"/>
      <c r="CX573"/>
      <c r="CY573"/>
      <c r="CZ573"/>
      <c r="DA573"/>
      <c r="DB573"/>
      <c r="DC573"/>
      <c r="DD573"/>
    </row>
    <row r="574" spans="1:108">
      <c r="A574" t="s">
        <v>111</v>
      </c>
      <c r="B574" t="s">
        <v>16265</v>
      </c>
      <c r="C574">
        <v>514523</v>
      </c>
      <c r="D574" s="1">
        <v>45585</v>
      </c>
      <c r="E574" t="s">
        <v>20485</v>
      </c>
      <c r="F574" t="s">
        <v>16266</v>
      </c>
      <c r="G574" t="s">
        <v>1587</v>
      </c>
      <c r="H574" s="34" t="s">
        <v>16267</v>
      </c>
      <c r="I574" t="s">
        <v>16268</v>
      </c>
      <c r="J574">
        <v>5554981256607</v>
      </c>
      <c r="K574" t="s">
        <v>9</v>
      </c>
      <c r="L574" t="s">
        <v>2015</v>
      </c>
      <c r="M574">
        <v>5188409903211</v>
      </c>
      <c r="N574" t="s">
        <v>112</v>
      </c>
      <c r="O574" t="s">
        <v>16269</v>
      </c>
      <c r="P574" t="s">
        <v>16270</v>
      </c>
      <c r="Q574">
        <v>2227</v>
      </c>
      <c r="R574" t="s">
        <v>16271</v>
      </c>
      <c r="S574" t="s">
        <v>6047</v>
      </c>
      <c r="U574" t="s">
        <v>16272</v>
      </c>
      <c r="V574" t="s">
        <v>122</v>
      </c>
      <c r="W574" t="s">
        <v>772</v>
      </c>
      <c r="X574" t="s">
        <v>16183</v>
      </c>
      <c r="Y574" t="s">
        <v>1312</v>
      </c>
      <c r="Z574" t="s">
        <v>1258</v>
      </c>
      <c r="AA574" t="s">
        <v>17362</v>
      </c>
      <c r="AE574" t="s">
        <v>3356</v>
      </c>
      <c r="AF574" t="s">
        <v>125</v>
      </c>
      <c r="AG574">
        <v>2</v>
      </c>
      <c r="AH574">
        <v>101.86</v>
      </c>
      <c r="AI574">
        <v>1</v>
      </c>
      <c r="AJ574">
        <v>1403</v>
      </c>
      <c r="AK574" t="s">
        <v>775</v>
      </c>
      <c r="AL574">
        <v>1403</v>
      </c>
      <c r="AM574" t="s">
        <v>824</v>
      </c>
      <c r="AN574">
        <v>29.9</v>
      </c>
      <c r="AO574" s="72">
        <v>29</v>
      </c>
      <c r="AP574" s="72">
        <v>29</v>
      </c>
      <c r="AQ574" t="s">
        <v>822</v>
      </c>
      <c r="AV574" t="s">
        <v>16274</v>
      </c>
      <c r="AW574">
        <v>0</v>
      </c>
      <c r="AX574" t="s">
        <v>16273</v>
      </c>
      <c r="AY574" t="s">
        <v>16275</v>
      </c>
      <c r="AZ574" t="s">
        <v>15334</v>
      </c>
      <c r="BC574" s="34" t="s">
        <v>17368</v>
      </c>
      <c r="BD574" t="s">
        <v>114</v>
      </c>
      <c r="BF574" t="s">
        <v>115</v>
      </c>
      <c r="BG574" t="s">
        <v>116</v>
      </c>
      <c r="BM574" t="s">
        <v>117</v>
      </c>
      <c r="BN574">
        <v>553395</v>
      </c>
      <c r="BO574">
        <v>3418733287</v>
      </c>
      <c r="BP574">
        <v>3418733287</v>
      </c>
      <c r="BQ574">
        <v>554762</v>
      </c>
      <c r="BR574">
        <v>5029</v>
      </c>
      <c r="BX574" t="s">
        <v>16276</v>
      </c>
      <c r="CA574" t="s">
        <v>16277</v>
      </c>
      <c r="CB574" t="s">
        <v>16278</v>
      </c>
      <c r="CD574">
        <v>1</v>
      </c>
      <c r="CF574" t="s">
        <v>118</v>
      </c>
      <c r="CG574">
        <v>0</v>
      </c>
      <c r="CH574" t="s">
        <v>119</v>
      </c>
      <c r="CI574" t="s">
        <v>119</v>
      </c>
      <c r="CJ574" t="s">
        <v>120</v>
      </c>
      <c r="CL574" s="34" t="s">
        <v>17369</v>
      </c>
      <c r="CM574" t="s">
        <v>121</v>
      </c>
      <c r="CN574" s="34" t="s">
        <v>17369</v>
      </c>
      <c r="CP574" t="s">
        <v>1258</v>
      </c>
      <c r="CR574" s="65">
        <f t="shared" si="78"/>
        <v>20</v>
      </c>
      <c r="CS574" s="65">
        <v>10</v>
      </c>
      <c r="CT574" s="65">
        <v>8</v>
      </c>
      <c r="CU574" s="65" t="s">
        <v>4</v>
      </c>
      <c r="CV574" s="65">
        <f t="shared" ref="CV574:CV582" si="86">ROUNDUP(AO574,0)</f>
        <v>29</v>
      </c>
      <c r="CW574" s="65">
        <f t="shared" ref="CW574:CW582" si="87">CV574*CS574</f>
        <v>290</v>
      </c>
      <c r="CX574" s="65">
        <f t="shared" ref="CX574:CX582" si="88">CV574*CT574</f>
        <v>232</v>
      </c>
      <c r="CY574" s="65" t="e">
        <f t="shared" ref="CY574:CY582" si="89">CV574*CU574</f>
        <v>#VALUE!</v>
      </c>
      <c r="CZ574" s="73">
        <v>4.3700000000000003E-2</v>
      </c>
      <c r="DA574" s="74">
        <f t="shared" ref="DA574:DA582" si="90">CZ574*CW574</f>
        <v>12.673</v>
      </c>
      <c r="DB574" s="74">
        <f t="shared" ref="DB574:DB582" si="91">CZ574*CX574</f>
        <v>10.138400000000001</v>
      </c>
      <c r="DC574" s="75" t="e">
        <f t="shared" ref="DC574:DC582" si="92">CZ574*CY574</f>
        <v>#VALUE!</v>
      </c>
    </row>
    <row r="575" spans="1:108">
      <c r="A575" t="s">
        <v>111</v>
      </c>
      <c r="B575" t="s">
        <v>16265</v>
      </c>
      <c r="C575">
        <v>514523</v>
      </c>
      <c r="D575" s="1">
        <v>45585</v>
      </c>
      <c r="E575" t="s">
        <v>20485</v>
      </c>
      <c r="F575" t="s">
        <v>16266</v>
      </c>
      <c r="G575" t="s">
        <v>1587</v>
      </c>
      <c r="H575" s="34" t="s">
        <v>16267</v>
      </c>
      <c r="I575" t="s">
        <v>16268</v>
      </c>
      <c r="J575">
        <v>5554981256607</v>
      </c>
      <c r="K575" t="s">
        <v>9</v>
      </c>
      <c r="L575" t="s">
        <v>2015</v>
      </c>
      <c r="M575">
        <v>5188409903211</v>
      </c>
      <c r="N575" t="s">
        <v>112</v>
      </c>
      <c r="O575" t="s">
        <v>16269</v>
      </c>
      <c r="P575" t="s">
        <v>16270</v>
      </c>
      <c r="Q575">
        <v>2227</v>
      </c>
      <c r="R575" t="s">
        <v>16271</v>
      </c>
      <c r="S575" t="s">
        <v>6047</v>
      </c>
      <c r="U575" t="s">
        <v>16272</v>
      </c>
      <c r="V575" t="s">
        <v>122</v>
      </c>
      <c r="W575" t="s">
        <v>772</v>
      </c>
      <c r="X575" t="s">
        <v>16183</v>
      </c>
      <c r="Y575" t="s">
        <v>1312</v>
      </c>
      <c r="Z575" t="s">
        <v>1258</v>
      </c>
      <c r="AA575" t="s">
        <v>17362</v>
      </c>
      <c r="AE575" t="s">
        <v>3356</v>
      </c>
      <c r="AF575" t="s">
        <v>125</v>
      </c>
      <c r="AG575">
        <v>2</v>
      </c>
      <c r="AH575">
        <v>101.86</v>
      </c>
      <c r="AI575">
        <v>1</v>
      </c>
      <c r="AJ575">
        <v>1603</v>
      </c>
      <c r="AK575" t="s">
        <v>775</v>
      </c>
      <c r="AL575">
        <v>1603</v>
      </c>
      <c r="AM575" t="s">
        <v>825</v>
      </c>
      <c r="AN575">
        <v>29.9</v>
      </c>
      <c r="AO575" s="72">
        <v>29</v>
      </c>
      <c r="AP575" s="72">
        <v>29</v>
      </c>
      <c r="AQ575" t="s">
        <v>823</v>
      </c>
      <c r="AV575" t="s">
        <v>16274</v>
      </c>
      <c r="AW575">
        <v>0</v>
      </c>
      <c r="AX575" t="s">
        <v>16273</v>
      </c>
      <c r="AY575" t="s">
        <v>16275</v>
      </c>
      <c r="AZ575" t="s">
        <v>15334</v>
      </c>
      <c r="BC575" s="34" t="s">
        <v>17368</v>
      </c>
      <c r="BD575" t="s">
        <v>114</v>
      </c>
      <c r="BF575" t="s">
        <v>115</v>
      </c>
      <c r="BG575" t="s">
        <v>116</v>
      </c>
      <c r="BM575" t="s">
        <v>117</v>
      </c>
      <c r="BN575">
        <v>553395</v>
      </c>
      <c r="BO575">
        <v>3418733287</v>
      </c>
      <c r="BP575">
        <v>3418733287</v>
      </c>
      <c r="BQ575">
        <v>554762</v>
      </c>
      <c r="BR575">
        <v>5029</v>
      </c>
      <c r="BX575" t="s">
        <v>16276</v>
      </c>
      <c r="CA575" t="s">
        <v>16277</v>
      </c>
      <c r="CB575" t="s">
        <v>16278</v>
      </c>
      <c r="CD575">
        <v>1</v>
      </c>
      <c r="CF575" t="s">
        <v>118</v>
      </c>
      <c r="CG575">
        <v>0</v>
      </c>
      <c r="CH575" t="s">
        <v>119</v>
      </c>
      <c r="CI575" t="s">
        <v>119</v>
      </c>
      <c r="CJ575" t="s">
        <v>120</v>
      </c>
      <c r="CL575" s="34" t="s">
        <v>17369</v>
      </c>
      <c r="CM575" t="s">
        <v>121</v>
      </c>
      <c r="CN575" s="34" t="s">
        <v>17369</v>
      </c>
      <c r="CP575" t="s">
        <v>1258</v>
      </c>
      <c r="CR575" s="65">
        <f t="shared" si="78"/>
        <v>20</v>
      </c>
      <c r="CS575" s="65">
        <v>10</v>
      </c>
      <c r="CT575" s="65">
        <v>8</v>
      </c>
      <c r="CU575" s="65" t="s">
        <v>4</v>
      </c>
      <c r="CV575" s="65">
        <f t="shared" si="86"/>
        <v>29</v>
      </c>
      <c r="CW575" s="65">
        <f t="shared" si="87"/>
        <v>290</v>
      </c>
      <c r="CX575" s="65">
        <f t="shared" si="88"/>
        <v>232</v>
      </c>
      <c r="CY575" s="65" t="e">
        <f t="shared" si="89"/>
        <v>#VALUE!</v>
      </c>
      <c r="CZ575" s="73">
        <v>4.3700000000000003E-2</v>
      </c>
      <c r="DA575" s="74">
        <f t="shared" si="90"/>
        <v>12.673</v>
      </c>
      <c r="DB575" s="74">
        <f t="shared" si="91"/>
        <v>10.138400000000001</v>
      </c>
      <c r="DC575" s="75" t="e">
        <f t="shared" si="92"/>
        <v>#VALUE!</v>
      </c>
    </row>
    <row r="576" spans="1:108">
      <c r="A576" t="s">
        <v>111</v>
      </c>
      <c r="B576" t="s">
        <v>16265</v>
      </c>
      <c r="C576">
        <v>514523</v>
      </c>
      <c r="D576" s="1">
        <v>45585</v>
      </c>
      <c r="E576" t="s">
        <v>20485</v>
      </c>
      <c r="F576" t="s">
        <v>16266</v>
      </c>
      <c r="G576" t="s">
        <v>1587</v>
      </c>
      <c r="H576" s="34" t="s">
        <v>16267</v>
      </c>
      <c r="I576" t="s">
        <v>16268</v>
      </c>
      <c r="J576">
        <v>5554981256607</v>
      </c>
      <c r="K576" t="s">
        <v>9</v>
      </c>
      <c r="L576" t="s">
        <v>2015</v>
      </c>
      <c r="M576">
        <v>5188409903211</v>
      </c>
      <c r="N576" t="s">
        <v>112</v>
      </c>
      <c r="O576" t="s">
        <v>16269</v>
      </c>
      <c r="P576" t="s">
        <v>16270</v>
      </c>
      <c r="Q576">
        <v>2227</v>
      </c>
      <c r="R576" t="s">
        <v>16271</v>
      </c>
      <c r="S576" t="s">
        <v>6047</v>
      </c>
      <c r="U576" t="s">
        <v>16272</v>
      </c>
      <c r="V576" t="s">
        <v>122</v>
      </c>
      <c r="W576" t="s">
        <v>772</v>
      </c>
      <c r="X576" t="s">
        <v>16183</v>
      </c>
      <c r="Y576" t="s">
        <v>1312</v>
      </c>
      <c r="Z576" t="s">
        <v>1258</v>
      </c>
      <c r="AA576" t="s">
        <v>17362</v>
      </c>
      <c r="AE576" t="s">
        <v>3356</v>
      </c>
      <c r="AF576" t="s">
        <v>125</v>
      </c>
      <c r="AG576">
        <v>2</v>
      </c>
      <c r="AH576">
        <v>101.86</v>
      </c>
      <c r="AI576">
        <v>1</v>
      </c>
      <c r="AJ576">
        <v>5103</v>
      </c>
      <c r="AK576" t="s">
        <v>775</v>
      </c>
      <c r="AL576">
        <v>5103</v>
      </c>
      <c r="AM576" t="s">
        <v>1348</v>
      </c>
      <c r="AN576">
        <v>29.9</v>
      </c>
      <c r="AO576" s="72">
        <v>29</v>
      </c>
      <c r="AP576" s="72">
        <v>29</v>
      </c>
      <c r="AQ576" t="s">
        <v>1349</v>
      </c>
      <c r="AV576" t="s">
        <v>16274</v>
      </c>
      <c r="AW576">
        <v>0</v>
      </c>
      <c r="AX576" t="s">
        <v>16273</v>
      </c>
      <c r="AY576" t="s">
        <v>16275</v>
      </c>
      <c r="AZ576" t="s">
        <v>15334</v>
      </c>
      <c r="BC576" s="34" t="s">
        <v>17368</v>
      </c>
      <c r="BD576" t="s">
        <v>114</v>
      </c>
      <c r="BF576" t="s">
        <v>115</v>
      </c>
      <c r="BG576" t="s">
        <v>116</v>
      </c>
      <c r="BM576" t="s">
        <v>117</v>
      </c>
      <c r="BN576">
        <v>553395</v>
      </c>
      <c r="BO576">
        <v>3418733287</v>
      </c>
      <c r="BP576">
        <v>3418733287</v>
      </c>
      <c r="BQ576">
        <v>554762</v>
      </c>
      <c r="BR576">
        <v>5029</v>
      </c>
      <c r="BX576" t="s">
        <v>16276</v>
      </c>
      <c r="CA576" t="s">
        <v>16277</v>
      </c>
      <c r="CB576" t="s">
        <v>16278</v>
      </c>
      <c r="CD576">
        <v>1</v>
      </c>
      <c r="CF576" t="s">
        <v>118</v>
      </c>
      <c r="CG576">
        <v>0</v>
      </c>
      <c r="CH576" t="s">
        <v>119</v>
      </c>
      <c r="CI576" t="s">
        <v>119</v>
      </c>
      <c r="CJ576" t="s">
        <v>120</v>
      </c>
      <c r="CL576" s="34" t="s">
        <v>17369</v>
      </c>
      <c r="CM576" t="s">
        <v>121</v>
      </c>
      <c r="CN576" s="34" t="s">
        <v>17369</v>
      </c>
      <c r="CP576" t="s">
        <v>1258</v>
      </c>
      <c r="CR576" s="65">
        <f t="shared" si="78"/>
        <v>20</v>
      </c>
      <c r="CS576" s="65">
        <v>10</v>
      </c>
      <c r="CT576" s="65">
        <v>8</v>
      </c>
      <c r="CU576" s="65" t="s">
        <v>4</v>
      </c>
      <c r="CV576" s="65">
        <f t="shared" si="86"/>
        <v>29</v>
      </c>
      <c r="CW576" s="65">
        <f t="shared" si="87"/>
        <v>290</v>
      </c>
      <c r="CX576" s="65">
        <f t="shared" si="88"/>
        <v>232</v>
      </c>
      <c r="CY576" s="65" t="e">
        <f t="shared" si="89"/>
        <v>#VALUE!</v>
      </c>
      <c r="CZ576" s="73">
        <v>4.3700000000000003E-2</v>
      </c>
      <c r="DA576" s="74">
        <f t="shared" si="90"/>
        <v>12.673</v>
      </c>
      <c r="DB576" s="74">
        <f t="shared" si="91"/>
        <v>10.138400000000001</v>
      </c>
      <c r="DC576" s="75" t="e">
        <f t="shared" si="92"/>
        <v>#VALUE!</v>
      </c>
    </row>
    <row r="577" spans="1:108">
      <c r="A577" t="s">
        <v>111</v>
      </c>
      <c r="B577" t="s">
        <v>16265</v>
      </c>
      <c r="C577">
        <v>514523</v>
      </c>
      <c r="D577" s="1">
        <v>45585</v>
      </c>
      <c r="E577" t="s">
        <v>20485</v>
      </c>
      <c r="F577" t="s">
        <v>16266</v>
      </c>
      <c r="G577" t="s">
        <v>1587</v>
      </c>
      <c r="H577" s="34" t="s">
        <v>16267</v>
      </c>
      <c r="I577" t="s">
        <v>16268</v>
      </c>
      <c r="J577">
        <v>5554981256607</v>
      </c>
      <c r="K577" t="s">
        <v>9</v>
      </c>
      <c r="L577" t="s">
        <v>2015</v>
      </c>
      <c r="M577">
        <v>5188409903211</v>
      </c>
      <c r="N577" t="s">
        <v>112</v>
      </c>
      <c r="O577" t="s">
        <v>16269</v>
      </c>
      <c r="P577" t="s">
        <v>16270</v>
      </c>
      <c r="Q577">
        <v>2227</v>
      </c>
      <c r="R577" t="s">
        <v>16271</v>
      </c>
      <c r="S577" t="s">
        <v>6047</v>
      </c>
      <c r="U577" t="s">
        <v>16272</v>
      </c>
      <c r="V577" t="s">
        <v>122</v>
      </c>
      <c r="W577" t="s">
        <v>772</v>
      </c>
      <c r="X577" t="s">
        <v>16183</v>
      </c>
      <c r="Y577" t="s">
        <v>1312</v>
      </c>
      <c r="Z577" t="s">
        <v>1258</v>
      </c>
      <c r="AA577" t="s">
        <v>17362</v>
      </c>
      <c r="AE577" t="s">
        <v>3356</v>
      </c>
      <c r="AF577" t="s">
        <v>125</v>
      </c>
      <c r="AG577">
        <v>2</v>
      </c>
      <c r="AH577">
        <v>101.86</v>
      </c>
      <c r="AI577">
        <v>1</v>
      </c>
      <c r="AJ577">
        <v>1006</v>
      </c>
      <c r="AK577" t="s">
        <v>788</v>
      </c>
      <c r="AL577">
        <v>1111</v>
      </c>
      <c r="AM577" t="s">
        <v>789</v>
      </c>
      <c r="AN577">
        <v>21.9</v>
      </c>
      <c r="AO577" s="72">
        <v>7.43</v>
      </c>
      <c r="AP577" s="72" t="s">
        <v>15340</v>
      </c>
      <c r="AQ577" t="s">
        <v>790</v>
      </c>
      <c r="AV577" t="s">
        <v>16279</v>
      </c>
      <c r="AW577">
        <v>0</v>
      </c>
      <c r="AX577" t="s">
        <v>16273</v>
      </c>
      <c r="AY577" t="s">
        <v>16275</v>
      </c>
      <c r="AZ577" t="s">
        <v>15334</v>
      </c>
      <c r="BC577" s="34" t="s">
        <v>17368</v>
      </c>
      <c r="BD577" t="s">
        <v>114</v>
      </c>
      <c r="BF577" t="s">
        <v>115</v>
      </c>
      <c r="BG577" t="s">
        <v>116</v>
      </c>
      <c r="BM577" t="s">
        <v>117</v>
      </c>
      <c r="BN577">
        <v>553395</v>
      </c>
      <c r="BO577">
        <v>3418733287</v>
      </c>
      <c r="BP577">
        <v>3418733287</v>
      </c>
      <c r="BQ577">
        <v>554762</v>
      </c>
      <c r="BR577">
        <v>5029</v>
      </c>
      <c r="BX577" t="s">
        <v>16276</v>
      </c>
      <c r="CA577" t="s">
        <v>16277</v>
      </c>
      <c r="CB577" t="s">
        <v>16278</v>
      </c>
      <c r="CD577">
        <v>1</v>
      </c>
      <c r="CF577" t="s">
        <v>118</v>
      </c>
      <c r="CG577">
        <v>0</v>
      </c>
      <c r="CH577" t="s">
        <v>119</v>
      </c>
      <c r="CI577" t="s">
        <v>119</v>
      </c>
      <c r="CJ577" t="s">
        <v>120</v>
      </c>
      <c r="CL577" s="34" t="s">
        <v>17369</v>
      </c>
      <c r="CM577" t="s">
        <v>121</v>
      </c>
      <c r="CN577" s="34" t="s">
        <v>17369</v>
      </c>
      <c r="CP577" t="s">
        <v>1258</v>
      </c>
      <c r="CR577" s="65">
        <f t="shared" si="78"/>
        <v>20</v>
      </c>
      <c r="CS577" s="65">
        <v>10</v>
      </c>
      <c r="CT577" s="65">
        <v>8</v>
      </c>
      <c r="CU577" s="65" t="s">
        <v>4</v>
      </c>
      <c r="CV577" s="65">
        <f t="shared" si="86"/>
        <v>8</v>
      </c>
      <c r="CW577" s="65">
        <f t="shared" si="87"/>
        <v>80</v>
      </c>
      <c r="CX577" s="65">
        <f t="shared" si="88"/>
        <v>64</v>
      </c>
      <c r="CY577" s="65" t="e">
        <f t="shared" si="89"/>
        <v>#VALUE!</v>
      </c>
      <c r="CZ577" s="73">
        <v>4.3700000000000003E-2</v>
      </c>
      <c r="DA577" s="74">
        <f t="shared" si="90"/>
        <v>3.4960000000000004</v>
      </c>
      <c r="DB577" s="74">
        <f t="shared" si="91"/>
        <v>2.7968000000000002</v>
      </c>
      <c r="DC577" s="75" t="e">
        <f t="shared" si="92"/>
        <v>#VALUE!</v>
      </c>
    </row>
    <row r="578" spans="1:108">
      <c r="A578" t="s">
        <v>111</v>
      </c>
      <c r="B578" t="s">
        <v>16265</v>
      </c>
      <c r="C578">
        <v>514523</v>
      </c>
      <c r="D578" s="1">
        <v>45585</v>
      </c>
      <c r="E578" t="s">
        <v>20485</v>
      </c>
      <c r="F578" t="s">
        <v>16266</v>
      </c>
      <c r="G578" t="s">
        <v>1587</v>
      </c>
      <c r="H578" s="34" t="s">
        <v>16267</v>
      </c>
      <c r="I578" t="s">
        <v>16268</v>
      </c>
      <c r="J578">
        <v>5554981256607</v>
      </c>
      <c r="K578" t="s">
        <v>9</v>
      </c>
      <c r="L578" t="s">
        <v>2015</v>
      </c>
      <c r="M578">
        <v>5188409903211</v>
      </c>
      <c r="N578" t="s">
        <v>112</v>
      </c>
      <c r="O578" t="s">
        <v>16269</v>
      </c>
      <c r="P578" t="s">
        <v>16270</v>
      </c>
      <c r="Q578">
        <v>2227</v>
      </c>
      <c r="R578" t="s">
        <v>16271</v>
      </c>
      <c r="S578" t="s">
        <v>6047</v>
      </c>
      <c r="U578" t="s">
        <v>16272</v>
      </c>
      <c r="V578" t="s">
        <v>122</v>
      </c>
      <c r="W578" t="s">
        <v>772</v>
      </c>
      <c r="X578" t="s">
        <v>16183</v>
      </c>
      <c r="Y578" t="s">
        <v>1312</v>
      </c>
      <c r="Z578" t="s">
        <v>1258</v>
      </c>
      <c r="AA578" t="s">
        <v>17362</v>
      </c>
      <c r="AE578" t="s">
        <v>3356</v>
      </c>
      <c r="AF578" t="s">
        <v>125</v>
      </c>
      <c r="AG578">
        <v>2</v>
      </c>
      <c r="AH578">
        <v>101.86</v>
      </c>
      <c r="AI578">
        <v>1</v>
      </c>
      <c r="AJ578">
        <v>1110</v>
      </c>
      <c r="AK578" t="s">
        <v>788</v>
      </c>
      <c r="AL578">
        <v>1112</v>
      </c>
      <c r="AM578" t="s">
        <v>1252</v>
      </c>
      <c r="AN578">
        <v>21.9</v>
      </c>
      <c r="AO578" s="72">
        <v>7.43</v>
      </c>
      <c r="AP578" s="72" t="s">
        <v>15340</v>
      </c>
      <c r="AQ578" t="s">
        <v>1254</v>
      </c>
      <c r="AV578" t="s">
        <v>15726</v>
      </c>
      <c r="AW578">
        <v>0</v>
      </c>
      <c r="AX578" t="s">
        <v>16273</v>
      </c>
      <c r="AY578" t="s">
        <v>16275</v>
      </c>
      <c r="AZ578" t="s">
        <v>15334</v>
      </c>
      <c r="BC578" s="34" t="s">
        <v>17368</v>
      </c>
      <c r="BD578" t="s">
        <v>114</v>
      </c>
      <c r="BF578" t="s">
        <v>115</v>
      </c>
      <c r="BG578" t="s">
        <v>116</v>
      </c>
      <c r="BM578" t="s">
        <v>117</v>
      </c>
      <c r="BN578">
        <v>553395</v>
      </c>
      <c r="BO578">
        <v>3418733287</v>
      </c>
      <c r="BP578">
        <v>3418733287</v>
      </c>
      <c r="BQ578">
        <v>554762</v>
      </c>
      <c r="BR578">
        <v>5029</v>
      </c>
      <c r="BX578" t="s">
        <v>16276</v>
      </c>
      <c r="CA578" t="s">
        <v>16277</v>
      </c>
      <c r="CB578" t="s">
        <v>16278</v>
      </c>
      <c r="CD578">
        <v>1</v>
      </c>
      <c r="CF578" t="s">
        <v>118</v>
      </c>
      <c r="CG578">
        <v>0</v>
      </c>
      <c r="CH578" t="s">
        <v>119</v>
      </c>
      <c r="CI578" t="s">
        <v>119</v>
      </c>
      <c r="CJ578" t="s">
        <v>120</v>
      </c>
      <c r="CL578" s="34" t="s">
        <v>17369</v>
      </c>
      <c r="CM578" t="s">
        <v>121</v>
      </c>
      <c r="CN578" s="34" t="s">
        <v>17369</v>
      </c>
      <c r="CP578" t="s">
        <v>1258</v>
      </c>
      <c r="CR578" s="65">
        <f t="shared" si="78"/>
        <v>20</v>
      </c>
      <c r="CS578" s="65">
        <v>10</v>
      </c>
      <c r="CT578" s="65">
        <v>8</v>
      </c>
      <c r="CU578" s="65" t="s">
        <v>4</v>
      </c>
      <c r="CV578" s="65">
        <f t="shared" si="86"/>
        <v>8</v>
      </c>
      <c r="CW578" s="65">
        <f t="shared" si="87"/>
        <v>80</v>
      </c>
      <c r="CX578" s="65">
        <f t="shared" si="88"/>
        <v>64</v>
      </c>
      <c r="CY578" s="65" t="e">
        <f t="shared" si="89"/>
        <v>#VALUE!</v>
      </c>
      <c r="CZ578" s="73">
        <v>4.3700000000000003E-2</v>
      </c>
      <c r="DA578" s="74">
        <f t="shared" si="90"/>
        <v>3.4960000000000004</v>
      </c>
      <c r="DB578" s="74">
        <f t="shared" si="91"/>
        <v>2.7968000000000002</v>
      </c>
      <c r="DC578" s="75" t="e">
        <f t="shared" si="92"/>
        <v>#VALUE!</v>
      </c>
    </row>
    <row r="579" spans="1:108">
      <c r="A579" t="s">
        <v>111</v>
      </c>
      <c r="B579" t="s">
        <v>16280</v>
      </c>
      <c r="C579">
        <v>514521</v>
      </c>
      <c r="D579" s="1">
        <v>45585</v>
      </c>
      <c r="E579" t="s">
        <v>20486</v>
      </c>
      <c r="F579" t="s">
        <v>16281</v>
      </c>
      <c r="G579" t="s">
        <v>16282</v>
      </c>
      <c r="H579">
        <v>92920357972</v>
      </c>
      <c r="I579" t="s">
        <v>16283</v>
      </c>
      <c r="J579">
        <v>5551995678766</v>
      </c>
      <c r="K579" t="s">
        <v>6</v>
      </c>
      <c r="L579" t="s">
        <v>16284</v>
      </c>
      <c r="M579">
        <v>5188409919972</v>
      </c>
      <c r="N579" t="s">
        <v>112</v>
      </c>
      <c r="O579" t="s">
        <v>16285</v>
      </c>
      <c r="P579" t="s">
        <v>16286</v>
      </c>
      <c r="Q579">
        <v>674</v>
      </c>
      <c r="S579" t="s">
        <v>124</v>
      </c>
      <c r="U579" t="s">
        <v>16287</v>
      </c>
      <c r="V579" t="s">
        <v>122</v>
      </c>
      <c r="W579" t="s">
        <v>772</v>
      </c>
      <c r="X579" t="s">
        <v>15383</v>
      </c>
      <c r="Y579" t="s">
        <v>1166</v>
      </c>
      <c r="Z579" t="s">
        <v>1258</v>
      </c>
      <c r="AA579" t="s">
        <v>17370</v>
      </c>
      <c r="AE579" t="s">
        <v>1167</v>
      </c>
      <c r="AF579" t="s">
        <v>125</v>
      </c>
      <c r="AG579">
        <v>5</v>
      </c>
      <c r="AH579">
        <v>127.46</v>
      </c>
      <c r="AI579">
        <v>2</v>
      </c>
      <c r="AJ579">
        <v>1010</v>
      </c>
      <c r="AK579" t="s">
        <v>1221</v>
      </c>
      <c r="AL579">
        <v>1006</v>
      </c>
      <c r="AM579" t="s">
        <v>1731</v>
      </c>
      <c r="AN579">
        <v>65.7</v>
      </c>
      <c r="AO579" s="72">
        <v>63.73</v>
      </c>
      <c r="AP579" s="72" t="s">
        <v>2619</v>
      </c>
      <c r="AQ579" t="s">
        <v>1734</v>
      </c>
      <c r="AV579" t="s">
        <v>16288</v>
      </c>
      <c r="AW579">
        <v>0</v>
      </c>
      <c r="AX579" t="s">
        <v>2619</v>
      </c>
      <c r="AY579" t="s">
        <v>16289</v>
      </c>
      <c r="AZ579" t="s">
        <v>2620</v>
      </c>
      <c r="BC579" s="34" t="s">
        <v>17371</v>
      </c>
      <c r="BD579" t="s">
        <v>114</v>
      </c>
      <c r="BF579" t="s">
        <v>115</v>
      </c>
      <c r="BG579" t="s">
        <v>116</v>
      </c>
      <c r="BM579" t="s">
        <v>117</v>
      </c>
      <c r="BN579" s="34" t="s">
        <v>16290</v>
      </c>
      <c r="BO579">
        <v>3418724275</v>
      </c>
      <c r="BP579">
        <v>3418724275</v>
      </c>
      <c r="BQ579">
        <v>520048</v>
      </c>
      <c r="BR579">
        <v>3183</v>
      </c>
      <c r="BX579" t="s">
        <v>16291</v>
      </c>
      <c r="CA579" t="s">
        <v>16292</v>
      </c>
      <c r="CB579" t="s">
        <v>16293</v>
      </c>
      <c r="CD579">
        <v>1</v>
      </c>
      <c r="CF579" t="s">
        <v>118</v>
      </c>
      <c r="CG579">
        <v>0</v>
      </c>
      <c r="CH579" t="s">
        <v>119</v>
      </c>
      <c r="CI579" t="s">
        <v>119</v>
      </c>
      <c r="CJ579" t="s">
        <v>120</v>
      </c>
      <c r="CL579" s="34" t="s">
        <v>17372</v>
      </c>
      <c r="CM579" t="s">
        <v>121</v>
      </c>
      <c r="CN579" s="34" t="s">
        <v>17372</v>
      </c>
      <c r="CP579" t="s">
        <v>1258</v>
      </c>
      <c r="CR579" s="65">
        <f t="shared" ref="CR579:CR642" si="93">DAY(D579)</f>
        <v>20</v>
      </c>
      <c r="CS579" s="65">
        <v>10</v>
      </c>
      <c r="CT579" s="65">
        <v>8</v>
      </c>
      <c r="CU579" s="65" t="s">
        <v>4</v>
      </c>
      <c r="CV579" s="65">
        <f t="shared" si="86"/>
        <v>64</v>
      </c>
      <c r="CW579" s="65">
        <f t="shared" si="87"/>
        <v>640</v>
      </c>
      <c r="CX579" s="65">
        <f t="shared" si="88"/>
        <v>512</v>
      </c>
      <c r="CY579" s="65" t="e">
        <f t="shared" si="89"/>
        <v>#VALUE!</v>
      </c>
      <c r="CZ579" s="73">
        <v>4.3700000000000003E-2</v>
      </c>
      <c r="DA579" s="74">
        <f t="shared" si="90"/>
        <v>27.968000000000004</v>
      </c>
      <c r="DB579" s="74">
        <f t="shared" si="91"/>
        <v>22.374400000000001</v>
      </c>
      <c r="DC579" s="75" t="e">
        <f t="shared" si="92"/>
        <v>#VALUE!</v>
      </c>
    </row>
    <row r="580" spans="1:108">
      <c r="A580" t="s">
        <v>111</v>
      </c>
      <c r="B580" t="s">
        <v>16309</v>
      </c>
      <c r="C580">
        <v>514519</v>
      </c>
      <c r="D580" s="1">
        <v>45585</v>
      </c>
      <c r="E580" t="s">
        <v>20487</v>
      </c>
      <c r="F580" t="s">
        <v>10479</v>
      </c>
      <c r="G580" t="s">
        <v>1800</v>
      </c>
      <c r="H580" s="34" t="s">
        <v>16310</v>
      </c>
      <c r="I580" t="s">
        <v>16311</v>
      </c>
      <c r="J580">
        <v>5531988037746</v>
      </c>
      <c r="K580" t="s">
        <v>8</v>
      </c>
      <c r="L580" t="s">
        <v>16312</v>
      </c>
      <c r="M580">
        <v>5129559333756</v>
      </c>
      <c r="N580" t="s">
        <v>112</v>
      </c>
      <c r="O580" t="s">
        <v>16313</v>
      </c>
      <c r="P580" t="s">
        <v>16314</v>
      </c>
      <c r="Q580">
        <v>85</v>
      </c>
      <c r="S580" t="s">
        <v>7197</v>
      </c>
      <c r="U580" t="s">
        <v>16315</v>
      </c>
      <c r="V580" t="s">
        <v>122</v>
      </c>
      <c r="W580" t="s">
        <v>123</v>
      </c>
      <c r="X580" t="s">
        <v>3240</v>
      </c>
      <c r="Y580" t="s">
        <v>787</v>
      </c>
      <c r="Z580" t="s">
        <v>1258</v>
      </c>
      <c r="AA580" t="s">
        <v>17373</v>
      </c>
      <c r="AE580" t="s">
        <v>1167</v>
      </c>
      <c r="AF580" t="s">
        <v>113</v>
      </c>
      <c r="AG580">
        <v>1</v>
      </c>
      <c r="AH580">
        <v>189.97</v>
      </c>
      <c r="AI580">
        <v>2</v>
      </c>
      <c r="AJ580">
        <v>2502</v>
      </c>
      <c r="AK580" t="s">
        <v>1169</v>
      </c>
      <c r="AL580">
        <v>2501</v>
      </c>
      <c r="AM580" t="s">
        <v>1325</v>
      </c>
      <c r="AN580">
        <v>62.9</v>
      </c>
      <c r="AO580" s="72">
        <v>54.91</v>
      </c>
      <c r="AP580" s="72" t="s">
        <v>16317</v>
      </c>
      <c r="AQ580" t="s">
        <v>1329</v>
      </c>
      <c r="AV580" t="s">
        <v>16318</v>
      </c>
      <c r="AW580">
        <v>0</v>
      </c>
      <c r="AX580" t="s">
        <v>16316</v>
      </c>
      <c r="AY580" t="s">
        <v>16319</v>
      </c>
      <c r="AZ580" t="s">
        <v>16320</v>
      </c>
      <c r="BC580" s="34" t="s">
        <v>17374</v>
      </c>
      <c r="BD580" t="s">
        <v>114</v>
      </c>
      <c r="BF580" t="s">
        <v>115</v>
      </c>
      <c r="BG580" t="s">
        <v>116</v>
      </c>
      <c r="BM580" t="s">
        <v>117</v>
      </c>
      <c r="BO580">
        <v>3418621075</v>
      </c>
      <c r="BX580" t="s">
        <v>16321</v>
      </c>
      <c r="CA580" t="s">
        <v>16322</v>
      </c>
      <c r="CB580" t="s">
        <v>16323</v>
      </c>
      <c r="CD580">
        <v>1</v>
      </c>
      <c r="CF580" t="s">
        <v>118</v>
      </c>
      <c r="CG580">
        <v>0</v>
      </c>
      <c r="CH580" t="s">
        <v>119</v>
      </c>
      <c r="CI580" t="s">
        <v>119</v>
      </c>
      <c r="CJ580" t="s">
        <v>120</v>
      </c>
      <c r="CL580" s="34" t="s">
        <v>17375</v>
      </c>
      <c r="CM580" t="s">
        <v>121</v>
      </c>
      <c r="CN580" s="34" t="s">
        <v>17375</v>
      </c>
      <c r="CP580" t="s">
        <v>1258</v>
      </c>
      <c r="CR580" s="65">
        <f t="shared" si="93"/>
        <v>20</v>
      </c>
      <c r="CS580" s="65">
        <v>10</v>
      </c>
      <c r="CT580" s="65">
        <v>8</v>
      </c>
      <c r="CU580" s="65" t="s">
        <v>4</v>
      </c>
      <c r="CV580" s="65">
        <f t="shared" si="86"/>
        <v>55</v>
      </c>
      <c r="CW580" s="65">
        <f t="shared" si="87"/>
        <v>550</v>
      </c>
      <c r="CX580" s="65">
        <f t="shared" si="88"/>
        <v>440</v>
      </c>
      <c r="CY580" s="65" t="e">
        <f t="shared" si="89"/>
        <v>#VALUE!</v>
      </c>
      <c r="CZ580" s="73">
        <v>4.3700000000000003E-2</v>
      </c>
      <c r="DA580" s="74">
        <f t="shared" si="90"/>
        <v>24.035</v>
      </c>
      <c r="DB580" s="74">
        <f t="shared" si="91"/>
        <v>19.228000000000002</v>
      </c>
      <c r="DC580" s="75" t="e">
        <f t="shared" si="92"/>
        <v>#VALUE!</v>
      </c>
    </row>
    <row r="581" spans="1:108">
      <c r="A581" t="s">
        <v>111</v>
      </c>
      <c r="B581" t="s">
        <v>16309</v>
      </c>
      <c r="C581">
        <v>514519</v>
      </c>
      <c r="D581" s="1">
        <v>45585</v>
      </c>
      <c r="E581" t="s">
        <v>20487</v>
      </c>
      <c r="F581" t="s">
        <v>10479</v>
      </c>
      <c r="G581" t="s">
        <v>1800</v>
      </c>
      <c r="H581" s="34" t="s">
        <v>16310</v>
      </c>
      <c r="I581" t="s">
        <v>16311</v>
      </c>
      <c r="J581">
        <v>5531988037746</v>
      </c>
      <c r="K581" t="s">
        <v>8</v>
      </c>
      <c r="L581" t="s">
        <v>16312</v>
      </c>
      <c r="M581">
        <v>5129559333756</v>
      </c>
      <c r="N581" t="s">
        <v>112</v>
      </c>
      <c r="O581" t="s">
        <v>16313</v>
      </c>
      <c r="P581" t="s">
        <v>16314</v>
      </c>
      <c r="Q581">
        <v>85</v>
      </c>
      <c r="S581" t="s">
        <v>7197</v>
      </c>
      <c r="U581" t="s">
        <v>16315</v>
      </c>
      <c r="V581" t="s">
        <v>122</v>
      </c>
      <c r="W581" t="s">
        <v>123</v>
      </c>
      <c r="X581" t="s">
        <v>3240</v>
      </c>
      <c r="Y581" t="s">
        <v>787</v>
      </c>
      <c r="Z581" t="s">
        <v>1258</v>
      </c>
      <c r="AA581" t="s">
        <v>17373</v>
      </c>
      <c r="AE581" t="s">
        <v>1167</v>
      </c>
      <c r="AF581" t="s">
        <v>113</v>
      </c>
      <c r="AG581">
        <v>1</v>
      </c>
      <c r="AH581">
        <v>189.97</v>
      </c>
      <c r="AI581">
        <v>1</v>
      </c>
      <c r="AJ581">
        <v>2500</v>
      </c>
      <c r="AK581" t="s">
        <v>1169</v>
      </c>
      <c r="AL581">
        <v>2502</v>
      </c>
      <c r="AM581" t="s">
        <v>1170</v>
      </c>
      <c r="AN581">
        <v>56.9</v>
      </c>
      <c r="AO581" s="72">
        <v>49.67</v>
      </c>
      <c r="AP581" s="72" t="s">
        <v>1819</v>
      </c>
      <c r="AQ581" t="s">
        <v>1173</v>
      </c>
      <c r="AV581" t="s">
        <v>16324</v>
      </c>
      <c r="AW581">
        <v>0</v>
      </c>
      <c r="AX581" t="s">
        <v>16316</v>
      </c>
      <c r="AY581" t="s">
        <v>16319</v>
      </c>
      <c r="AZ581" t="s">
        <v>16320</v>
      </c>
      <c r="BC581" s="34" t="s">
        <v>17374</v>
      </c>
      <c r="BD581" t="s">
        <v>114</v>
      </c>
      <c r="BF581" t="s">
        <v>115</v>
      </c>
      <c r="BG581" t="s">
        <v>116</v>
      </c>
      <c r="BM581" t="s">
        <v>117</v>
      </c>
      <c r="BO581">
        <v>3418621075</v>
      </c>
      <c r="BX581" t="s">
        <v>16321</v>
      </c>
      <c r="CA581" t="s">
        <v>16322</v>
      </c>
      <c r="CB581" t="s">
        <v>16323</v>
      </c>
      <c r="CD581">
        <v>1</v>
      </c>
      <c r="CF581" t="s">
        <v>118</v>
      </c>
      <c r="CG581">
        <v>0</v>
      </c>
      <c r="CH581" t="s">
        <v>119</v>
      </c>
      <c r="CI581" t="s">
        <v>119</v>
      </c>
      <c r="CJ581" t="s">
        <v>120</v>
      </c>
      <c r="CL581" s="34" t="s">
        <v>17375</v>
      </c>
      <c r="CM581" t="s">
        <v>121</v>
      </c>
      <c r="CN581" s="34" t="s">
        <v>17375</v>
      </c>
      <c r="CP581" t="s">
        <v>1258</v>
      </c>
      <c r="CR581" s="65">
        <f t="shared" si="93"/>
        <v>20</v>
      </c>
      <c r="CS581" s="65">
        <v>10</v>
      </c>
      <c r="CT581" s="65">
        <v>8</v>
      </c>
      <c r="CU581" s="65" t="s">
        <v>4</v>
      </c>
      <c r="CV581" s="65">
        <f t="shared" si="86"/>
        <v>50</v>
      </c>
      <c r="CW581" s="65">
        <f t="shared" si="87"/>
        <v>500</v>
      </c>
      <c r="CX581" s="65">
        <f t="shared" si="88"/>
        <v>400</v>
      </c>
      <c r="CY581" s="65" t="e">
        <f t="shared" si="89"/>
        <v>#VALUE!</v>
      </c>
      <c r="CZ581" s="73">
        <v>4.3700000000000003E-2</v>
      </c>
      <c r="DA581" s="74">
        <f t="shared" si="90"/>
        <v>21.85</v>
      </c>
      <c r="DB581" s="74">
        <f t="shared" si="91"/>
        <v>17.48</v>
      </c>
      <c r="DC581" s="75" t="e">
        <f t="shared" si="92"/>
        <v>#VALUE!</v>
      </c>
    </row>
    <row r="582" spans="1:108">
      <c r="A582" t="s">
        <v>111</v>
      </c>
      <c r="B582" t="s">
        <v>16309</v>
      </c>
      <c r="C582">
        <v>514519</v>
      </c>
      <c r="D582" s="1">
        <v>45585</v>
      </c>
      <c r="E582" t="s">
        <v>20487</v>
      </c>
      <c r="F582" t="s">
        <v>10479</v>
      </c>
      <c r="G582" t="s">
        <v>1800</v>
      </c>
      <c r="H582" s="34" t="s">
        <v>16310</v>
      </c>
      <c r="I582" t="s">
        <v>16311</v>
      </c>
      <c r="J582">
        <v>5531988037746</v>
      </c>
      <c r="K582" t="s">
        <v>8</v>
      </c>
      <c r="L582" t="s">
        <v>16312</v>
      </c>
      <c r="M582">
        <v>5129559333756</v>
      </c>
      <c r="N582" t="s">
        <v>112</v>
      </c>
      <c r="O582" t="s">
        <v>16313</v>
      </c>
      <c r="P582" t="s">
        <v>16314</v>
      </c>
      <c r="Q582">
        <v>85</v>
      </c>
      <c r="S582" t="s">
        <v>7197</v>
      </c>
      <c r="U582" t="s">
        <v>16315</v>
      </c>
      <c r="V582" t="s">
        <v>122</v>
      </c>
      <c r="W582" t="s">
        <v>123</v>
      </c>
      <c r="X582" t="s">
        <v>3240</v>
      </c>
      <c r="Y582" t="s">
        <v>787</v>
      </c>
      <c r="Z582" t="s">
        <v>1258</v>
      </c>
      <c r="AA582" t="s">
        <v>17373</v>
      </c>
      <c r="AE582" t="s">
        <v>1167</v>
      </c>
      <c r="AF582" t="s">
        <v>113</v>
      </c>
      <c r="AG582">
        <v>1</v>
      </c>
      <c r="AH582">
        <v>189.97</v>
      </c>
      <c r="AI582">
        <v>2</v>
      </c>
      <c r="AJ582">
        <v>2201</v>
      </c>
      <c r="AK582" t="s">
        <v>1471</v>
      </c>
      <c r="AL582">
        <v>2201</v>
      </c>
      <c r="AM582" t="s">
        <v>1472</v>
      </c>
      <c r="AN582">
        <v>49.9</v>
      </c>
      <c r="AO582" s="72">
        <v>15.24</v>
      </c>
      <c r="AP582" s="72" t="s">
        <v>16326</v>
      </c>
      <c r="AQ582" t="s">
        <v>1473</v>
      </c>
      <c r="AV582" t="s">
        <v>16327</v>
      </c>
      <c r="AW582">
        <v>0</v>
      </c>
      <c r="AX582" t="s">
        <v>16316</v>
      </c>
      <c r="AY582" t="s">
        <v>16319</v>
      </c>
      <c r="AZ582" t="s">
        <v>16320</v>
      </c>
      <c r="BC582" s="34" t="s">
        <v>17374</v>
      </c>
      <c r="BD582" t="s">
        <v>114</v>
      </c>
      <c r="BF582" t="s">
        <v>115</v>
      </c>
      <c r="BG582" t="s">
        <v>116</v>
      </c>
      <c r="BM582" t="s">
        <v>117</v>
      </c>
      <c r="BO582">
        <v>3418621075</v>
      </c>
      <c r="BX582" t="s">
        <v>16321</v>
      </c>
      <c r="CA582" t="s">
        <v>16322</v>
      </c>
      <c r="CB582" t="s">
        <v>16323</v>
      </c>
      <c r="CD582">
        <v>1</v>
      </c>
      <c r="CF582" t="s">
        <v>118</v>
      </c>
      <c r="CG582">
        <v>0</v>
      </c>
      <c r="CH582" t="s">
        <v>119</v>
      </c>
      <c r="CI582" t="s">
        <v>119</v>
      </c>
      <c r="CJ582" t="s">
        <v>120</v>
      </c>
      <c r="CL582" s="34" t="s">
        <v>17375</v>
      </c>
      <c r="CM582" t="s">
        <v>121</v>
      </c>
      <c r="CN582" s="34" t="s">
        <v>17375</v>
      </c>
      <c r="CP582" t="s">
        <v>1258</v>
      </c>
      <c r="CR582" s="65">
        <f t="shared" si="93"/>
        <v>20</v>
      </c>
      <c r="CS582" s="65">
        <v>10</v>
      </c>
      <c r="CT582" s="65">
        <v>8</v>
      </c>
      <c r="CU582" s="65" t="s">
        <v>4</v>
      </c>
      <c r="CV582" s="65">
        <f t="shared" si="86"/>
        <v>16</v>
      </c>
      <c r="CW582" s="65">
        <f t="shared" si="87"/>
        <v>160</v>
      </c>
      <c r="CX582" s="65">
        <f t="shared" si="88"/>
        <v>128</v>
      </c>
      <c r="CY582" s="65" t="e">
        <f t="shared" si="89"/>
        <v>#VALUE!</v>
      </c>
      <c r="CZ582" s="73">
        <v>4.3700000000000003E-2</v>
      </c>
      <c r="DA582" s="74">
        <f t="shared" si="90"/>
        <v>6.9920000000000009</v>
      </c>
      <c r="DB582" s="74">
        <f t="shared" si="91"/>
        <v>5.5936000000000003</v>
      </c>
      <c r="DC582" s="75" t="e">
        <f t="shared" si="92"/>
        <v>#VALUE!</v>
      </c>
    </row>
    <row r="583" spans="1:108" hidden="1">
      <c r="A583" t="s">
        <v>111</v>
      </c>
      <c r="B583" t="s">
        <v>16345</v>
      </c>
      <c r="C583">
        <v>514517</v>
      </c>
      <c r="D583" s="1">
        <v>45585</v>
      </c>
      <c r="E583" t="s">
        <v>20488</v>
      </c>
      <c r="F583" t="s">
        <v>3410</v>
      </c>
      <c r="G583" t="s">
        <v>16346</v>
      </c>
      <c r="H583">
        <v>46473277870</v>
      </c>
      <c r="I583" t="s">
        <v>16347</v>
      </c>
      <c r="J583">
        <v>5511945153018</v>
      </c>
      <c r="K583" t="s">
        <v>2</v>
      </c>
      <c r="L583" t="s">
        <v>127</v>
      </c>
      <c r="M583">
        <v>5188392355743</v>
      </c>
      <c r="N583" t="s">
        <v>112</v>
      </c>
      <c r="O583" t="s">
        <v>16348</v>
      </c>
      <c r="P583" t="s">
        <v>16349</v>
      </c>
      <c r="Q583">
        <v>499</v>
      </c>
      <c r="R583" t="s">
        <v>16350</v>
      </c>
      <c r="S583" t="s">
        <v>7517</v>
      </c>
      <c r="U583" t="s">
        <v>16351</v>
      </c>
      <c r="V583" t="s">
        <v>122</v>
      </c>
      <c r="W583" t="s">
        <v>123</v>
      </c>
      <c r="X583" t="s">
        <v>3280</v>
      </c>
      <c r="Y583" t="s">
        <v>129</v>
      </c>
      <c r="Z583" t="s">
        <v>1258</v>
      </c>
      <c r="AA583" t="s">
        <v>17379</v>
      </c>
      <c r="AB583" t="s">
        <v>844</v>
      </c>
      <c r="AC583" t="s">
        <v>774</v>
      </c>
      <c r="AE583" t="s">
        <v>827</v>
      </c>
      <c r="AF583" t="s">
        <v>113</v>
      </c>
      <c r="AG583">
        <v>1</v>
      </c>
      <c r="AH583">
        <v>116.17</v>
      </c>
      <c r="AI583">
        <v>1</v>
      </c>
      <c r="AJ583">
        <v>142806</v>
      </c>
      <c r="AK583" t="s">
        <v>1221</v>
      </c>
      <c r="AL583">
        <v>1620</v>
      </c>
      <c r="AM583" t="s">
        <v>1222</v>
      </c>
      <c r="AN583">
        <v>59.8</v>
      </c>
      <c r="AO583" s="72">
        <v>48.44</v>
      </c>
      <c r="AP583" t="s">
        <v>1245</v>
      </c>
      <c r="AQ583" t="s">
        <v>1225</v>
      </c>
      <c r="AV583" t="s">
        <v>1698</v>
      </c>
      <c r="AW583">
        <v>0</v>
      </c>
      <c r="AX583" t="s">
        <v>16352</v>
      </c>
      <c r="AY583" t="s">
        <v>16353</v>
      </c>
      <c r="AZ583" t="s">
        <v>16354</v>
      </c>
      <c r="BC583" s="34" t="s">
        <v>17380</v>
      </c>
      <c r="BD583" t="s">
        <v>114</v>
      </c>
      <c r="BF583" t="s">
        <v>115</v>
      </c>
      <c r="BG583" t="s">
        <v>116</v>
      </c>
      <c r="BM583" t="s">
        <v>117</v>
      </c>
      <c r="BO583">
        <v>3418263364</v>
      </c>
      <c r="BX583" t="s">
        <v>16355</v>
      </c>
      <c r="CA583" t="s">
        <v>16356</v>
      </c>
      <c r="CB583" t="s">
        <v>16357</v>
      </c>
      <c r="CD583">
        <v>1</v>
      </c>
      <c r="CF583" t="s">
        <v>118</v>
      </c>
      <c r="CG583">
        <v>0</v>
      </c>
      <c r="CH583" t="s">
        <v>119</v>
      </c>
      <c r="CI583" t="s">
        <v>119</v>
      </c>
      <c r="CJ583" t="s">
        <v>120</v>
      </c>
      <c r="CL583" s="34" t="s">
        <v>17381</v>
      </c>
      <c r="CM583" t="s">
        <v>121</v>
      </c>
      <c r="CN583" s="34" t="s">
        <v>17381</v>
      </c>
      <c r="CP583" t="s">
        <v>1258</v>
      </c>
      <c r="CR583">
        <f t="shared" si="93"/>
        <v>20</v>
      </c>
      <c r="CS583"/>
      <c r="CT583"/>
      <c r="CU583"/>
      <c r="CV583"/>
      <c r="CW583"/>
      <c r="CX583"/>
      <c r="CY583"/>
      <c r="CZ583"/>
      <c r="DA583"/>
      <c r="DB583"/>
      <c r="DC583"/>
      <c r="DD583"/>
    </row>
    <row r="584" spans="1:108" hidden="1">
      <c r="A584" t="s">
        <v>111</v>
      </c>
      <c r="B584" t="s">
        <v>16345</v>
      </c>
      <c r="C584">
        <v>514517</v>
      </c>
      <c r="D584" s="1">
        <v>45585</v>
      </c>
      <c r="E584" t="s">
        <v>20488</v>
      </c>
      <c r="F584" t="s">
        <v>3410</v>
      </c>
      <c r="G584" t="s">
        <v>16346</v>
      </c>
      <c r="H584">
        <v>46473277870</v>
      </c>
      <c r="I584" t="s">
        <v>16347</v>
      </c>
      <c r="J584">
        <v>5511945153018</v>
      </c>
      <c r="K584" t="s">
        <v>2</v>
      </c>
      <c r="L584" t="s">
        <v>127</v>
      </c>
      <c r="M584">
        <v>5188392355743</v>
      </c>
      <c r="N584" t="s">
        <v>112</v>
      </c>
      <c r="O584" t="s">
        <v>16348</v>
      </c>
      <c r="P584" t="s">
        <v>16349</v>
      </c>
      <c r="Q584">
        <v>499</v>
      </c>
      <c r="R584" t="s">
        <v>16350</v>
      </c>
      <c r="S584" t="s">
        <v>7517</v>
      </c>
      <c r="U584" t="s">
        <v>16351</v>
      </c>
      <c r="V584" t="s">
        <v>122</v>
      </c>
      <c r="W584" t="s">
        <v>123</v>
      </c>
      <c r="X584" t="s">
        <v>3280</v>
      </c>
      <c r="Y584" t="s">
        <v>129</v>
      </c>
      <c r="Z584" t="s">
        <v>1258</v>
      </c>
      <c r="AA584" t="s">
        <v>17379</v>
      </c>
      <c r="AB584" t="s">
        <v>844</v>
      </c>
      <c r="AC584" t="s">
        <v>774</v>
      </c>
      <c r="AE584" t="s">
        <v>827</v>
      </c>
      <c r="AF584" t="s">
        <v>113</v>
      </c>
      <c r="AG584">
        <v>1</v>
      </c>
      <c r="AH584">
        <v>116.17</v>
      </c>
      <c r="AI584">
        <v>1</v>
      </c>
      <c r="AJ584">
        <v>1603</v>
      </c>
      <c r="AK584" t="s">
        <v>775</v>
      </c>
      <c r="AL584">
        <v>1603</v>
      </c>
      <c r="AM584" t="s">
        <v>825</v>
      </c>
      <c r="AN584">
        <v>29.9</v>
      </c>
      <c r="AO584" s="72">
        <v>24.22</v>
      </c>
      <c r="AP584" t="s">
        <v>1244</v>
      </c>
      <c r="AQ584" t="s">
        <v>823</v>
      </c>
      <c r="AV584" t="s">
        <v>16358</v>
      </c>
      <c r="AW584">
        <v>0</v>
      </c>
      <c r="AX584" t="s">
        <v>16352</v>
      </c>
      <c r="AY584" t="s">
        <v>16353</v>
      </c>
      <c r="AZ584" t="s">
        <v>16354</v>
      </c>
      <c r="BC584" s="34" t="s">
        <v>17380</v>
      </c>
      <c r="BD584" t="s">
        <v>114</v>
      </c>
      <c r="BF584" t="s">
        <v>115</v>
      </c>
      <c r="BG584" t="s">
        <v>116</v>
      </c>
      <c r="BM584" t="s">
        <v>117</v>
      </c>
      <c r="BO584">
        <v>3418263364</v>
      </c>
      <c r="BX584" t="s">
        <v>16355</v>
      </c>
      <c r="CA584" t="s">
        <v>16356</v>
      </c>
      <c r="CB584" t="s">
        <v>16357</v>
      </c>
      <c r="CD584">
        <v>1</v>
      </c>
      <c r="CF584" t="s">
        <v>118</v>
      </c>
      <c r="CG584">
        <v>0</v>
      </c>
      <c r="CH584" t="s">
        <v>119</v>
      </c>
      <c r="CI584" t="s">
        <v>119</v>
      </c>
      <c r="CJ584" t="s">
        <v>120</v>
      </c>
      <c r="CL584" s="34" t="s">
        <v>17381</v>
      </c>
      <c r="CM584" t="s">
        <v>121</v>
      </c>
      <c r="CN584" s="34" t="s">
        <v>17381</v>
      </c>
      <c r="CP584" t="s">
        <v>1258</v>
      </c>
      <c r="CR584">
        <f t="shared" si="93"/>
        <v>20</v>
      </c>
      <c r="CS584"/>
      <c r="CT584"/>
      <c r="CU584"/>
      <c r="CV584"/>
      <c r="CW584"/>
      <c r="CX584"/>
      <c r="CY584"/>
      <c r="CZ584"/>
      <c r="DA584"/>
      <c r="DB584"/>
      <c r="DC584"/>
      <c r="DD584"/>
    </row>
    <row r="585" spans="1:108" hidden="1">
      <c r="A585" t="s">
        <v>111</v>
      </c>
      <c r="B585" t="s">
        <v>16345</v>
      </c>
      <c r="C585">
        <v>514517</v>
      </c>
      <c r="D585" s="1">
        <v>45585</v>
      </c>
      <c r="E585" t="s">
        <v>20488</v>
      </c>
      <c r="F585" t="s">
        <v>3410</v>
      </c>
      <c r="G585" t="s">
        <v>16346</v>
      </c>
      <c r="H585">
        <v>46473277870</v>
      </c>
      <c r="I585" t="s">
        <v>16347</v>
      </c>
      <c r="J585">
        <v>5511945153018</v>
      </c>
      <c r="K585" t="s">
        <v>2</v>
      </c>
      <c r="L585" t="s">
        <v>127</v>
      </c>
      <c r="M585">
        <v>5188392355743</v>
      </c>
      <c r="N585" t="s">
        <v>112</v>
      </c>
      <c r="O585" t="s">
        <v>16348</v>
      </c>
      <c r="P585" t="s">
        <v>16349</v>
      </c>
      <c r="Q585">
        <v>499</v>
      </c>
      <c r="R585" t="s">
        <v>16350</v>
      </c>
      <c r="S585" t="s">
        <v>7517</v>
      </c>
      <c r="U585" t="s">
        <v>16351</v>
      </c>
      <c r="V585" t="s">
        <v>122</v>
      </c>
      <c r="W585" t="s">
        <v>123</v>
      </c>
      <c r="X585" t="s">
        <v>3280</v>
      </c>
      <c r="Y585" t="s">
        <v>129</v>
      </c>
      <c r="Z585" t="s">
        <v>1258</v>
      </c>
      <c r="AA585" t="s">
        <v>17379</v>
      </c>
      <c r="AB585" t="s">
        <v>844</v>
      </c>
      <c r="AC585" t="s">
        <v>774</v>
      </c>
      <c r="AE585" t="s">
        <v>827</v>
      </c>
      <c r="AF585" t="s">
        <v>113</v>
      </c>
      <c r="AG585">
        <v>1</v>
      </c>
      <c r="AH585">
        <v>116.17</v>
      </c>
      <c r="AI585">
        <v>1</v>
      </c>
      <c r="AJ585">
        <v>2201</v>
      </c>
      <c r="AK585" t="s">
        <v>1471</v>
      </c>
      <c r="AL585">
        <v>2201</v>
      </c>
      <c r="AM585" t="s">
        <v>1472</v>
      </c>
      <c r="AN585">
        <v>49.9</v>
      </c>
      <c r="AO585" s="72">
        <v>14.14</v>
      </c>
      <c r="AP585" t="s">
        <v>15482</v>
      </c>
      <c r="AQ585" t="s">
        <v>1473</v>
      </c>
      <c r="AV585" t="s">
        <v>16359</v>
      </c>
      <c r="AW585">
        <v>0</v>
      </c>
      <c r="AX585" t="s">
        <v>16352</v>
      </c>
      <c r="AY585" t="s">
        <v>16353</v>
      </c>
      <c r="AZ585" t="s">
        <v>16354</v>
      </c>
      <c r="BC585" s="34" t="s">
        <v>17380</v>
      </c>
      <c r="BD585" t="s">
        <v>114</v>
      </c>
      <c r="BF585" t="s">
        <v>115</v>
      </c>
      <c r="BG585" t="s">
        <v>116</v>
      </c>
      <c r="BM585" t="s">
        <v>117</v>
      </c>
      <c r="BO585">
        <v>3418263364</v>
      </c>
      <c r="BX585" t="s">
        <v>16355</v>
      </c>
      <c r="CA585" t="s">
        <v>16356</v>
      </c>
      <c r="CB585" t="s">
        <v>16357</v>
      </c>
      <c r="CD585">
        <v>1</v>
      </c>
      <c r="CF585" t="s">
        <v>118</v>
      </c>
      <c r="CG585">
        <v>0</v>
      </c>
      <c r="CH585" t="s">
        <v>119</v>
      </c>
      <c r="CI585" t="s">
        <v>119</v>
      </c>
      <c r="CJ585" t="s">
        <v>120</v>
      </c>
      <c r="CL585" s="34" t="s">
        <v>17381</v>
      </c>
      <c r="CM585" t="s">
        <v>121</v>
      </c>
      <c r="CN585" s="34" t="s">
        <v>17381</v>
      </c>
      <c r="CP585" t="s">
        <v>1258</v>
      </c>
      <c r="CR585">
        <f t="shared" si="93"/>
        <v>20</v>
      </c>
      <c r="CS585"/>
      <c r="CT585"/>
      <c r="CU585"/>
      <c r="CV585"/>
      <c r="CW585"/>
      <c r="CX585"/>
      <c r="CY585"/>
      <c r="CZ585"/>
      <c r="DA585"/>
      <c r="DB585"/>
      <c r="DC585"/>
      <c r="DD585"/>
    </row>
    <row r="586" spans="1:108" hidden="1">
      <c r="A586" t="s">
        <v>111</v>
      </c>
      <c r="B586" t="s">
        <v>16345</v>
      </c>
      <c r="C586">
        <v>514517</v>
      </c>
      <c r="D586" s="1">
        <v>45585</v>
      </c>
      <c r="E586" t="s">
        <v>20488</v>
      </c>
      <c r="F586" t="s">
        <v>3410</v>
      </c>
      <c r="G586" t="s">
        <v>16346</v>
      </c>
      <c r="H586">
        <v>46473277870</v>
      </c>
      <c r="I586" t="s">
        <v>16347</v>
      </c>
      <c r="J586">
        <v>5511945153018</v>
      </c>
      <c r="K586" t="s">
        <v>2</v>
      </c>
      <c r="L586" t="s">
        <v>127</v>
      </c>
      <c r="M586">
        <v>5188392355743</v>
      </c>
      <c r="N586" t="s">
        <v>112</v>
      </c>
      <c r="O586" t="s">
        <v>16348</v>
      </c>
      <c r="P586" t="s">
        <v>16349</v>
      </c>
      <c r="Q586">
        <v>499</v>
      </c>
      <c r="R586" t="s">
        <v>16350</v>
      </c>
      <c r="S586" t="s">
        <v>7517</v>
      </c>
      <c r="U586" t="s">
        <v>16351</v>
      </c>
      <c r="V586" t="s">
        <v>122</v>
      </c>
      <c r="W586" t="s">
        <v>123</v>
      </c>
      <c r="X586" t="s">
        <v>3280</v>
      </c>
      <c r="Y586" t="s">
        <v>129</v>
      </c>
      <c r="Z586" t="s">
        <v>1258</v>
      </c>
      <c r="AA586" t="s">
        <v>17379</v>
      </c>
      <c r="AB586" t="s">
        <v>844</v>
      </c>
      <c r="AC586" t="s">
        <v>774</v>
      </c>
      <c r="AE586" t="s">
        <v>827</v>
      </c>
      <c r="AF586" t="s">
        <v>113</v>
      </c>
      <c r="AG586">
        <v>1</v>
      </c>
      <c r="AH586">
        <v>116.17</v>
      </c>
      <c r="AI586">
        <v>1</v>
      </c>
      <c r="AJ586">
        <v>2103</v>
      </c>
      <c r="AK586" t="s">
        <v>2344</v>
      </c>
      <c r="AL586">
        <v>2103</v>
      </c>
      <c r="AM586" t="s">
        <v>2345</v>
      </c>
      <c r="AN586">
        <v>59.9</v>
      </c>
      <c r="AO586" s="72">
        <v>16.97</v>
      </c>
      <c r="AP586" t="s">
        <v>16191</v>
      </c>
      <c r="AQ586" t="s">
        <v>2346</v>
      </c>
      <c r="AV586" t="s">
        <v>16358</v>
      </c>
      <c r="AW586">
        <v>0</v>
      </c>
      <c r="AX586" t="s">
        <v>16352</v>
      </c>
      <c r="AY586" t="s">
        <v>16353</v>
      </c>
      <c r="AZ586" t="s">
        <v>16354</v>
      </c>
      <c r="BC586" s="34" t="s">
        <v>17380</v>
      </c>
      <c r="BD586" t="s">
        <v>114</v>
      </c>
      <c r="BF586" t="s">
        <v>115</v>
      </c>
      <c r="BG586" t="s">
        <v>116</v>
      </c>
      <c r="BM586" t="s">
        <v>117</v>
      </c>
      <c r="BO586">
        <v>3418263364</v>
      </c>
      <c r="BX586" t="s">
        <v>16355</v>
      </c>
      <c r="CA586" t="s">
        <v>16356</v>
      </c>
      <c r="CB586" t="s">
        <v>16357</v>
      </c>
      <c r="CD586">
        <v>1</v>
      </c>
      <c r="CF586" t="s">
        <v>118</v>
      </c>
      <c r="CG586">
        <v>0</v>
      </c>
      <c r="CH586" t="s">
        <v>119</v>
      </c>
      <c r="CI586" t="s">
        <v>119</v>
      </c>
      <c r="CJ586" t="s">
        <v>120</v>
      </c>
      <c r="CL586" s="34" t="s">
        <v>17381</v>
      </c>
      <c r="CM586" t="s">
        <v>121</v>
      </c>
      <c r="CN586" s="34" t="s">
        <v>17381</v>
      </c>
      <c r="CP586" t="s">
        <v>1258</v>
      </c>
      <c r="CR586">
        <f t="shared" si="93"/>
        <v>20</v>
      </c>
      <c r="CS586"/>
      <c r="CT586"/>
      <c r="CU586"/>
      <c r="CV586"/>
      <c r="CW586"/>
      <c r="CX586"/>
      <c r="CY586"/>
      <c r="CZ586"/>
      <c r="DA586"/>
      <c r="DB586"/>
      <c r="DC586"/>
      <c r="DD586"/>
    </row>
    <row r="587" spans="1:108" hidden="1">
      <c r="A587" t="s">
        <v>111</v>
      </c>
      <c r="B587" t="s">
        <v>16345</v>
      </c>
      <c r="C587">
        <v>514517</v>
      </c>
      <c r="D587" s="1">
        <v>45585</v>
      </c>
      <c r="E587" t="s">
        <v>20488</v>
      </c>
      <c r="F587" t="s">
        <v>3410</v>
      </c>
      <c r="G587" t="s">
        <v>16346</v>
      </c>
      <c r="H587">
        <v>46473277870</v>
      </c>
      <c r="I587" t="s">
        <v>16347</v>
      </c>
      <c r="J587">
        <v>5511945153018</v>
      </c>
      <c r="K587" t="s">
        <v>2</v>
      </c>
      <c r="L587" t="s">
        <v>127</v>
      </c>
      <c r="M587">
        <v>5188392355743</v>
      </c>
      <c r="N587" t="s">
        <v>112</v>
      </c>
      <c r="O587" t="s">
        <v>16348</v>
      </c>
      <c r="P587" t="s">
        <v>16349</v>
      </c>
      <c r="Q587">
        <v>499</v>
      </c>
      <c r="R587" t="s">
        <v>16350</v>
      </c>
      <c r="S587" t="s">
        <v>7517</v>
      </c>
      <c r="U587" t="s">
        <v>16351</v>
      </c>
      <c r="V587" t="s">
        <v>122</v>
      </c>
      <c r="W587" t="s">
        <v>123</v>
      </c>
      <c r="X587" t="s">
        <v>3280</v>
      </c>
      <c r="Y587" t="s">
        <v>129</v>
      </c>
      <c r="Z587" t="s">
        <v>1258</v>
      </c>
      <c r="AA587" t="s">
        <v>17379</v>
      </c>
      <c r="AB587" t="s">
        <v>844</v>
      </c>
      <c r="AC587" t="s">
        <v>774</v>
      </c>
      <c r="AE587" t="s">
        <v>827</v>
      </c>
      <c r="AF587" t="s">
        <v>113</v>
      </c>
      <c r="AG587">
        <v>1</v>
      </c>
      <c r="AH587">
        <v>116.17</v>
      </c>
      <c r="AI587">
        <v>1</v>
      </c>
      <c r="AJ587">
        <v>1110</v>
      </c>
      <c r="AK587" t="s">
        <v>788</v>
      </c>
      <c r="AL587">
        <v>1112</v>
      </c>
      <c r="AM587" t="s">
        <v>1252</v>
      </c>
      <c r="AN587">
        <v>21.9</v>
      </c>
      <c r="AO587" s="72">
        <v>6.2</v>
      </c>
      <c r="AP587" t="s">
        <v>15570</v>
      </c>
      <c r="AQ587" t="s">
        <v>1254</v>
      </c>
      <c r="AV587" t="s">
        <v>16359</v>
      </c>
      <c r="AW587">
        <v>0</v>
      </c>
      <c r="AX587" t="s">
        <v>16352</v>
      </c>
      <c r="AY587" t="s">
        <v>16353</v>
      </c>
      <c r="AZ587" t="s">
        <v>16354</v>
      </c>
      <c r="BC587" s="34" t="s">
        <v>17380</v>
      </c>
      <c r="BD587" t="s">
        <v>114</v>
      </c>
      <c r="BF587" t="s">
        <v>115</v>
      </c>
      <c r="BG587" t="s">
        <v>116</v>
      </c>
      <c r="BM587" t="s">
        <v>117</v>
      </c>
      <c r="BO587">
        <v>3418263364</v>
      </c>
      <c r="BX587" t="s">
        <v>16355</v>
      </c>
      <c r="CA587" t="s">
        <v>16356</v>
      </c>
      <c r="CB587" t="s">
        <v>16357</v>
      </c>
      <c r="CD587">
        <v>1</v>
      </c>
      <c r="CF587" t="s">
        <v>118</v>
      </c>
      <c r="CG587">
        <v>0</v>
      </c>
      <c r="CH587" t="s">
        <v>119</v>
      </c>
      <c r="CI587" t="s">
        <v>119</v>
      </c>
      <c r="CJ587" t="s">
        <v>120</v>
      </c>
      <c r="CL587" s="34" t="s">
        <v>17381</v>
      </c>
      <c r="CM587" t="s">
        <v>121</v>
      </c>
      <c r="CN587" s="34" t="s">
        <v>17381</v>
      </c>
      <c r="CP587" t="s">
        <v>1258</v>
      </c>
      <c r="CR587">
        <f t="shared" si="93"/>
        <v>20</v>
      </c>
      <c r="CS587"/>
      <c r="CT587"/>
      <c r="CU587"/>
      <c r="CV587"/>
      <c r="CW587"/>
      <c r="CX587"/>
      <c r="CY587"/>
      <c r="CZ587"/>
      <c r="DA587"/>
      <c r="DB587"/>
      <c r="DC587"/>
      <c r="DD587"/>
    </row>
    <row r="588" spans="1:108" hidden="1">
      <c r="A588" t="s">
        <v>111</v>
      </c>
      <c r="B588" t="s">
        <v>16345</v>
      </c>
      <c r="C588">
        <v>514517</v>
      </c>
      <c r="D588" s="1">
        <v>45585</v>
      </c>
      <c r="E588" t="s">
        <v>20488</v>
      </c>
      <c r="F588" t="s">
        <v>3410</v>
      </c>
      <c r="G588" t="s">
        <v>16346</v>
      </c>
      <c r="H588">
        <v>46473277870</v>
      </c>
      <c r="I588" t="s">
        <v>16347</v>
      </c>
      <c r="J588">
        <v>5511945153018</v>
      </c>
      <c r="K588" t="s">
        <v>2</v>
      </c>
      <c r="L588" t="s">
        <v>127</v>
      </c>
      <c r="M588">
        <v>5188392355743</v>
      </c>
      <c r="N588" t="s">
        <v>112</v>
      </c>
      <c r="O588" t="s">
        <v>16348</v>
      </c>
      <c r="P588" t="s">
        <v>16349</v>
      </c>
      <c r="Q588">
        <v>499</v>
      </c>
      <c r="R588" t="s">
        <v>16350</v>
      </c>
      <c r="S588" t="s">
        <v>7517</v>
      </c>
      <c r="U588" t="s">
        <v>16351</v>
      </c>
      <c r="V588" t="s">
        <v>122</v>
      </c>
      <c r="W588" t="s">
        <v>123</v>
      </c>
      <c r="X588" t="s">
        <v>3280</v>
      </c>
      <c r="Y588" t="s">
        <v>129</v>
      </c>
      <c r="Z588" t="s">
        <v>1258</v>
      </c>
      <c r="AA588" t="s">
        <v>17379</v>
      </c>
      <c r="AB588" t="s">
        <v>844</v>
      </c>
      <c r="AC588" t="s">
        <v>774</v>
      </c>
      <c r="AE588" t="s">
        <v>827</v>
      </c>
      <c r="AF588" t="s">
        <v>113</v>
      </c>
      <c r="AG588">
        <v>1</v>
      </c>
      <c r="AH588">
        <v>116.17</v>
      </c>
      <c r="AI588">
        <v>1</v>
      </c>
      <c r="AJ588">
        <v>1111</v>
      </c>
      <c r="AK588" t="s">
        <v>788</v>
      </c>
      <c r="AL588">
        <v>1110</v>
      </c>
      <c r="AM588" t="s">
        <v>1256</v>
      </c>
      <c r="AN588">
        <v>21.9</v>
      </c>
      <c r="AO588" s="72">
        <v>6.2</v>
      </c>
      <c r="AP588" t="s">
        <v>15570</v>
      </c>
      <c r="AQ588" t="s">
        <v>1257</v>
      </c>
      <c r="AV588" t="s">
        <v>16359</v>
      </c>
      <c r="AW588">
        <v>0</v>
      </c>
      <c r="AX588" t="s">
        <v>16352</v>
      </c>
      <c r="AY588" t="s">
        <v>16353</v>
      </c>
      <c r="AZ588" t="s">
        <v>16354</v>
      </c>
      <c r="BC588" s="34" t="s">
        <v>17380</v>
      </c>
      <c r="BD588" t="s">
        <v>114</v>
      </c>
      <c r="BF588" t="s">
        <v>115</v>
      </c>
      <c r="BG588" t="s">
        <v>116</v>
      </c>
      <c r="BM588" t="s">
        <v>117</v>
      </c>
      <c r="BO588">
        <v>3418263364</v>
      </c>
      <c r="BX588" t="s">
        <v>16355</v>
      </c>
      <c r="CA588" t="s">
        <v>16356</v>
      </c>
      <c r="CB588" t="s">
        <v>16357</v>
      </c>
      <c r="CD588">
        <v>1</v>
      </c>
      <c r="CF588" t="s">
        <v>118</v>
      </c>
      <c r="CG588">
        <v>0</v>
      </c>
      <c r="CH588" t="s">
        <v>119</v>
      </c>
      <c r="CI588" t="s">
        <v>119</v>
      </c>
      <c r="CJ588" t="s">
        <v>120</v>
      </c>
      <c r="CL588" s="34" t="s">
        <v>17381</v>
      </c>
      <c r="CM588" t="s">
        <v>121</v>
      </c>
      <c r="CN588" s="34" t="s">
        <v>17381</v>
      </c>
      <c r="CP588" t="s">
        <v>1258</v>
      </c>
      <c r="CR588">
        <f t="shared" si="93"/>
        <v>20</v>
      </c>
      <c r="CS588"/>
      <c r="CT588"/>
      <c r="CU588"/>
      <c r="CV588"/>
      <c r="CW588"/>
      <c r="CX588"/>
      <c r="CY588"/>
      <c r="CZ588"/>
      <c r="DA588"/>
      <c r="DB588"/>
      <c r="DC588"/>
      <c r="DD588"/>
    </row>
    <row r="589" spans="1:108" hidden="1">
      <c r="A589" t="s">
        <v>111</v>
      </c>
      <c r="B589" t="s">
        <v>16378</v>
      </c>
      <c r="C589">
        <v>514511</v>
      </c>
      <c r="D589" s="1">
        <v>45585</v>
      </c>
      <c r="E589" t="s">
        <v>20489</v>
      </c>
      <c r="F589" t="s">
        <v>16379</v>
      </c>
      <c r="G589" t="s">
        <v>15048</v>
      </c>
      <c r="H589" s="34" t="s">
        <v>16380</v>
      </c>
      <c r="I589" t="s">
        <v>16381</v>
      </c>
      <c r="J589">
        <v>5575981280396</v>
      </c>
      <c r="K589" t="s">
        <v>9</v>
      </c>
      <c r="L589" t="s">
        <v>16382</v>
      </c>
      <c r="M589">
        <v>5188371022299</v>
      </c>
      <c r="N589" t="s">
        <v>112</v>
      </c>
      <c r="O589" t="s">
        <v>16383</v>
      </c>
      <c r="P589" t="s">
        <v>16384</v>
      </c>
      <c r="Q589">
        <v>65</v>
      </c>
      <c r="R589" t="s">
        <v>1412</v>
      </c>
      <c r="S589" t="s">
        <v>1593</v>
      </c>
      <c r="U589" t="s">
        <v>16385</v>
      </c>
      <c r="V589" t="s">
        <v>779</v>
      </c>
      <c r="W589" t="s">
        <v>780</v>
      </c>
      <c r="X589" t="s">
        <v>15861</v>
      </c>
      <c r="Y589" t="s">
        <v>2544</v>
      </c>
      <c r="Z589" t="s">
        <v>1258</v>
      </c>
      <c r="AA589" t="s">
        <v>17382</v>
      </c>
      <c r="AB589" t="s">
        <v>1216</v>
      </c>
      <c r="AC589" t="s">
        <v>1774</v>
      </c>
      <c r="AD589" t="s">
        <v>16386</v>
      </c>
      <c r="AF589" t="s">
        <v>125</v>
      </c>
      <c r="AG589">
        <v>5</v>
      </c>
      <c r="AH589">
        <v>119.6</v>
      </c>
      <c r="AI589">
        <v>2</v>
      </c>
      <c r="AJ589">
        <v>1403</v>
      </c>
      <c r="AK589" t="s">
        <v>775</v>
      </c>
      <c r="AL589">
        <v>1403</v>
      </c>
      <c r="AM589" t="s">
        <v>824</v>
      </c>
      <c r="AN589">
        <v>29.9</v>
      </c>
      <c r="AO589" s="72">
        <v>29.9</v>
      </c>
      <c r="AP589" t="s">
        <v>1223</v>
      </c>
      <c r="AQ589" t="s">
        <v>822</v>
      </c>
      <c r="AV589" t="s">
        <v>16387</v>
      </c>
      <c r="AW589">
        <v>0</v>
      </c>
      <c r="AX589" t="s">
        <v>4183</v>
      </c>
      <c r="AY589">
        <v>0</v>
      </c>
      <c r="AZ589" t="s">
        <v>2303</v>
      </c>
      <c r="BC589" t="s">
        <v>17383</v>
      </c>
      <c r="BD589" t="s">
        <v>114</v>
      </c>
      <c r="BF589" t="s">
        <v>115</v>
      </c>
      <c r="BG589" t="s">
        <v>116</v>
      </c>
      <c r="BM589" t="s">
        <v>117</v>
      </c>
      <c r="BN589">
        <v>328638</v>
      </c>
      <c r="BO589">
        <v>3417838459</v>
      </c>
      <c r="BP589">
        <v>3417838459</v>
      </c>
      <c r="BQ589">
        <v>516292</v>
      </c>
      <c r="BR589">
        <v>2293</v>
      </c>
      <c r="BX589" t="s">
        <v>16388</v>
      </c>
      <c r="CA589" t="s">
        <v>16389</v>
      </c>
      <c r="CB589" t="s">
        <v>16390</v>
      </c>
      <c r="CD589">
        <v>1</v>
      </c>
      <c r="CF589" t="s">
        <v>118</v>
      </c>
      <c r="CG589">
        <v>0</v>
      </c>
      <c r="CH589" t="s">
        <v>119</v>
      </c>
      <c r="CI589" t="s">
        <v>119</v>
      </c>
      <c r="CJ589" t="s">
        <v>120</v>
      </c>
      <c r="CL589" s="34" t="s">
        <v>17384</v>
      </c>
      <c r="CM589" t="s">
        <v>121</v>
      </c>
      <c r="CN589" s="34" t="s">
        <v>17384</v>
      </c>
      <c r="CP589" t="s">
        <v>1258</v>
      </c>
      <c r="CR589">
        <f t="shared" si="93"/>
        <v>20</v>
      </c>
      <c r="CS589"/>
      <c r="CT589"/>
      <c r="CU589"/>
      <c r="CV589"/>
      <c r="CW589"/>
      <c r="CX589"/>
      <c r="CY589"/>
      <c r="CZ589"/>
      <c r="DA589"/>
      <c r="DB589"/>
      <c r="DC589"/>
      <c r="DD589"/>
    </row>
    <row r="590" spans="1:108" hidden="1">
      <c r="A590" t="s">
        <v>111</v>
      </c>
      <c r="B590" t="s">
        <v>16378</v>
      </c>
      <c r="C590">
        <v>514511</v>
      </c>
      <c r="D590" s="1">
        <v>45585</v>
      </c>
      <c r="E590" t="s">
        <v>20489</v>
      </c>
      <c r="F590" t="s">
        <v>16379</v>
      </c>
      <c r="G590" t="s">
        <v>15048</v>
      </c>
      <c r="H590" s="34" t="s">
        <v>16380</v>
      </c>
      <c r="I590" t="s">
        <v>16381</v>
      </c>
      <c r="J590">
        <v>5575981280396</v>
      </c>
      <c r="K590" t="s">
        <v>9</v>
      </c>
      <c r="L590" t="s">
        <v>16382</v>
      </c>
      <c r="M590">
        <v>5188371022299</v>
      </c>
      <c r="N590" t="s">
        <v>112</v>
      </c>
      <c r="O590" t="s">
        <v>16383</v>
      </c>
      <c r="P590" t="s">
        <v>16384</v>
      </c>
      <c r="Q590">
        <v>65</v>
      </c>
      <c r="R590" t="s">
        <v>1412</v>
      </c>
      <c r="S590" t="s">
        <v>1593</v>
      </c>
      <c r="U590" t="s">
        <v>16385</v>
      </c>
      <c r="V590" t="s">
        <v>779</v>
      </c>
      <c r="W590" t="s">
        <v>780</v>
      </c>
      <c r="X590" t="s">
        <v>15861</v>
      </c>
      <c r="Y590" t="s">
        <v>2544</v>
      </c>
      <c r="Z590" t="s">
        <v>1258</v>
      </c>
      <c r="AA590" t="s">
        <v>17382</v>
      </c>
      <c r="AB590" t="s">
        <v>1216</v>
      </c>
      <c r="AC590" t="s">
        <v>1774</v>
      </c>
      <c r="AD590" t="s">
        <v>16386</v>
      </c>
      <c r="AF590" t="s">
        <v>125</v>
      </c>
      <c r="AG590">
        <v>5</v>
      </c>
      <c r="AH590">
        <v>119.6</v>
      </c>
      <c r="AI590">
        <v>2</v>
      </c>
      <c r="AJ590">
        <v>1603</v>
      </c>
      <c r="AK590" t="s">
        <v>775</v>
      </c>
      <c r="AL590">
        <v>1603</v>
      </c>
      <c r="AM590" t="s">
        <v>825</v>
      </c>
      <c r="AN590">
        <v>29.9</v>
      </c>
      <c r="AO590" s="72">
        <v>29.9</v>
      </c>
      <c r="AP590" t="s">
        <v>1223</v>
      </c>
      <c r="AQ590" t="s">
        <v>823</v>
      </c>
      <c r="AV590" t="s">
        <v>16387</v>
      </c>
      <c r="AW590">
        <v>0</v>
      </c>
      <c r="AX590" t="s">
        <v>4183</v>
      </c>
      <c r="AY590">
        <v>0</v>
      </c>
      <c r="AZ590" t="s">
        <v>2303</v>
      </c>
      <c r="BC590" t="s">
        <v>17383</v>
      </c>
      <c r="BD590" t="s">
        <v>114</v>
      </c>
      <c r="BF590" t="s">
        <v>115</v>
      </c>
      <c r="BG590" t="s">
        <v>116</v>
      </c>
      <c r="BM590" t="s">
        <v>117</v>
      </c>
      <c r="BN590">
        <v>328638</v>
      </c>
      <c r="BO590">
        <v>3417838459</v>
      </c>
      <c r="BP590">
        <v>3417838459</v>
      </c>
      <c r="BQ590">
        <v>516292</v>
      </c>
      <c r="BR590">
        <v>2293</v>
      </c>
      <c r="BX590" t="s">
        <v>16388</v>
      </c>
      <c r="CA590" t="s">
        <v>16389</v>
      </c>
      <c r="CB590" t="s">
        <v>16390</v>
      </c>
      <c r="CD590">
        <v>1</v>
      </c>
      <c r="CF590" t="s">
        <v>118</v>
      </c>
      <c r="CG590">
        <v>0</v>
      </c>
      <c r="CH590" t="s">
        <v>119</v>
      </c>
      <c r="CI590" t="s">
        <v>119</v>
      </c>
      <c r="CJ590" t="s">
        <v>120</v>
      </c>
      <c r="CL590" s="34" t="s">
        <v>17384</v>
      </c>
      <c r="CM590" t="s">
        <v>121</v>
      </c>
      <c r="CN590" s="34" t="s">
        <v>17384</v>
      </c>
      <c r="CP590" t="s">
        <v>1258</v>
      </c>
      <c r="CR590">
        <f t="shared" si="93"/>
        <v>20</v>
      </c>
      <c r="CS590"/>
      <c r="CT590"/>
      <c r="CU590"/>
      <c r="CV590"/>
      <c r="CW590"/>
      <c r="CX590"/>
      <c r="CY590"/>
      <c r="CZ590"/>
      <c r="DA590"/>
      <c r="DB590"/>
      <c r="DC590"/>
      <c r="DD590"/>
    </row>
    <row r="591" spans="1:108" hidden="1">
      <c r="A591" t="s">
        <v>111</v>
      </c>
      <c r="B591" t="s">
        <v>16413</v>
      </c>
      <c r="C591">
        <v>514509</v>
      </c>
      <c r="D591" s="1">
        <v>45585</v>
      </c>
      <c r="E591" t="s">
        <v>20490</v>
      </c>
      <c r="F591" t="s">
        <v>952</v>
      </c>
      <c r="G591" t="s">
        <v>16414</v>
      </c>
      <c r="H591" s="34" t="s">
        <v>16415</v>
      </c>
      <c r="I591" t="s">
        <v>16416</v>
      </c>
      <c r="J591">
        <v>5561999675712</v>
      </c>
      <c r="K591" t="s">
        <v>126</v>
      </c>
      <c r="L591" t="s">
        <v>136</v>
      </c>
      <c r="M591">
        <v>5188371910443</v>
      </c>
      <c r="N591" t="s">
        <v>112</v>
      </c>
      <c r="O591" t="s">
        <v>16417</v>
      </c>
      <c r="P591" t="s">
        <v>16418</v>
      </c>
      <c r="Q591">
        <v>103</v>
      </c>
      <c r="S591" t="s">
        <v>1239</v>
      </c>
      <c r="U591" t="s">
        <v>16419</v>
      </c>
      <c r="V591" t="s">
        <v>815</v>
      </c>
      <c r="W591" t="s">
        <v>816</v>
      </c>
      <c r="X591" t="s">
        <v>1667</v>
      </c>
      <c r="Y591" t="s">
        <v>16420</v>
      </c>
      <c r="Z591" t="s">
        <v>1258</v>
      </c>
      <c r="AA591" t="s">
        <v>18922</v>
      </c>
      <c r="AB591" t="s">
        <v>844</v>
      </c>
      <c r="AC591" t="s">
        <v>774</v>
      </c>
      <c r="AE591" t="s">
        <v>827</v>
      </c>
      <c r="AF591" t="s">
        <v>125</v>
      </c>
      <c r="AG591">
        <v>5</v>
      </c>
      <c r="AH591">
        <v>79.83</v>
      </c>
      <c r="AI591">
        <v>2</v>
      </c>
      <c r="AJ591">
        <v>142796</v>
      </c>
      <c r="AK591" t="s">
        <v>783</v>
      </c>
      <c r="AL591">
        <v>1609</v>
      </c>
      <c r="AM591" t="s">
        <v>826</v>
      </c>
      <c r="AN591">
        <v>34.9</v>
      </c>
      <c r="AO591" s="72">
        <v>31.41</v>
      </c>
      <c r="AP591" t="s">
        <v>2869</v>
      </c>
      <c r="AQ591" t="s">
        <v>807</v>
      </c>
      <c r="AV591" t="s">
        <v>16422</v>
      </c>
      <c r="AW591" t="s">
        <v>16422</v>
      </c>
      <c r="AX591" t="s">
        <v>16421</v>
      </c>
      <c r="AY591" t="s">
        <v>15802</v>
      </c>
      <c r="AZ591" t="s">
        <v>16423</v>
      </c>
      <c r="BC591" t="s">
        <v>18923</v>
      </c>
      <c r="BD591" t="s">
        <v>114</v>
      </c>
      <c r="BF591" t="s">
        <v>115</v>
      </c>
      <c r="BG591" t="s">
        <v>116</v>
      </c>
      <c r="BM591" t="s">
        <v>117</v>
      </c>
      <c r="BN591">
        <v>521452</v>
      </c>
      <c r="BO591">
        <v>3417815748</v>
      </c>
      <c r="BP591">
        <v>3417815748</v>
      </c>
      <c r="BQ591">
        <v>558120</v>
      </c>
      <c r="BR591">
        <v>2240</v>
      </c>
      <c r="BX591" t="s">
        <v>16424</v>
      </c>
      <c r="CA591" t="s">
        <v>16425</v>
      </c>
      <c r="CB591" t="s">
        <v>16426</v>
      </c>
      <c r="CD591">
        <v>1</v>
      </c>
      <c r="CF591" t="s">
        <v>118</v>
      </c>
      <c r="CG591">
        <v>0</v>
      </c>
      <c r="CH591" t="s">
        <v>119</v>
      </c>
      <c r="CI591" t="s">
        <v>119</v>
      </c>
      <c r="CJ591" t="s">
        <v>120</v>
      </c>
      <c r="CL591" s="34" t="s">
        <v>18924</v>
      </c>
      <c r="CM591" t="s">
        <v>121</v>
      </c>
      <c r="CN591" s="34" t="s">
        <v>18924</v>
      </c>
      <c r="CP591" t="s">
        <v>1258</v>
      </c>
      <c r="CR591">
        <f t="shared" si="93"/>
        <v>20</v>
      </c>
      <c r="CS591"/>
      <c r="CT591"/>
      <c r="CU591"/>
      <c r="CV591"/>
      <c r="CW591"/>
      <c r="CX591"/>
      <c r="CY591"/>
      <c r="CZ591"/>
      <c r="DA591"/>
      <c r="DB591"/>
      <c r="DC591"/>
      <c r="DD591"/>
    </row>
    <row r="592" spans="1:108">
      <c r="A592" t="s">
        <v>111</v>
      </c>
      <c r="B592" t="s">
        <v>16441</v>
      </c>
      <c r="C592">
        <v>514507</v>
      </c>
      <c r="D592" s="1">
        <v>45585</v>
      </c>
      <c r="E592" t="s">
        <v>20491</v>
      </c>
      <c r="F592" t="s">
        <v>3272</v>
      </c>
      <c r="G592" t="s">
        <v>3273</v>
      </c>
      <c r="H592">
        <v>39618950824</v>
      </c>
      <c r="I592" t="s">
        <v>3274</v>
      </c>
      <c r="J592">
        <v>5512996613974</v>
      </c>
      <c r="K592" t="s">
        <v>2</v>
      </c>
      <c r="L592" t="s">
        <v>3275</v>
      </c>
      <c r="M592">
        <v>5163974016942</v>
      </c>
      <c r="N592" t="s">
        <v>112</v>
      </c>
      <c r="O592" t="s">
        <v>3276</v>
      </c>
      <c r="P592" t="s">
        <v>3277</v>
      </c>
      <c r="Q592">
        <v>110</v>
      </c>
      <c r="R592" t="s">
        <v>3278</v>
      </c>
      <c r="S592" t="s">
        <v>2618</v>
      </c>
      <c r="U592" t="s">
        <v>3279</v>
      </c>
      <c r="V592" t="s">
        <v>779</v>
      </c>
      <c r="W592" t="s">
        <v>780</v>
      </c>
      <c r="X592" t="s">
        <v>15861</v>
      </c>
      <c r="Y592" t="s">
        <v>2544</v>
      </c>
      <c r="Z592" t="s">
        <v>1258</v>
      </c>
      <c r="AA592" t="s">
        <v>18925</v>
      </c>
      <c r="AE592" t="s">
        <v>19</v>
      </c>
      <c r="AF592" t="s">
        <v>125</v>
      </c>
      <c r="AG592">
        <v>3</v>
      </c>
      <c r="AH592">
        <v>200.25</v>
      </c>
      <c r="AI592">
        <v>2</v>
      </c>
      <c r="AJ592">
        <v>1110</v>
      </c>
      <c r="AK592" t="s">
        <v>788</v>
      </c>
      <c r="AL592">
        <v>1112</v>
      </c>
      <c r="AM592" t="s">
        <v>1252</v>
      </c>
      <c r="AN592">
        <v>21.9</v>
      </c>
      <c r="AO592" s="72">
        <v>7.43</v>
      </c>
      <c r="AP592" s="72" t="s">
        <v>15341</v>
      </c>
      <c r="AQ592" t="s">
        <v>1254</v>
      </c>
      <c r="AV592" t="s">
        <v>16443</v>
      </c>
      <c r="AW592">
        <v>0</v>
      </c>
      <c r="AX592" t="s">
        <v>16442</v>
      </c>
      <c r="AY592" t="s">
        <v>16444</v>
      </c>
      <c r="AZ592" t="s">
        <v>15369</v>
      </c>
      <c r="BC592" t="s">
        <v>18926</v>
      </c>
      <c r="BD592" t="s">
        <v>114</v>
      </c>
      <c r="BF592" t="s">
        <v>115</v>
      </c>
      <c r="BG592" t="s">
        <v>116</v>
      </c>
      <c r="BM592" t="s">
        <v>117</v>
      </c>
      <c r="BN592" s="34" t="s">
        <v>16445</v>
      </c>
      <c r="BO592">
        <v>3417610801</v>
      </c>
      <c r="BP592">
        <v>3417610801</v>
      </c>
      <c r="BQ592">
        <v>527496</v>
      </c>
      <c r="BR592" s="34" t="s">
        <v>3287</v>
      </c>
      <c r="BX592" t="s">
        <v>16446</v>
      </c>
      <c r="CA592" t="s">
        <v>16447</v>
      </c>
      <c r="CB592" t="s">
        <v>16448</v>
      </c>
      <c r="CD592">
        <v>1</v>
      </c>
      <c r="CF592" t="s">
        <v>118</v>
      </c>
      <c r="CG592">
        <v>0</v>
      </c>
      <c r="CH592" t="s">
        <v>119</v>
      </c>
      <c r="CI592" t="s">
        <v>119</v>
      </c>
      <c r="CJ592" t="s">
        <v>120</v>
      </c>
      <c r="CL592" s="34" t="s">
        <v>18927</v>
      </c>
      <c r="CM592" t="s">
        <v>121</v>
      </c>
      <c r="CN592" s="34" t="s">
        <v>18927</v>
      </c>
      <c r="CP592" t="s">
        <v>1258</v>
      </c>
      <c r="CR592" s="65">
        <f t="shared" si="93"/>
        <v>20</v>
      </c>
      <c r="CS592" s="65">
        <v>10</v>
      </c>
      <c r="CT592" s="65">
        <v>8</v>
      </c>
      <c r="CU592" s="65" t="s">
        <v>4</v>
      </c>
      <c r="CV592" s="65">
        <f t="shared" ref="CV592:CV597" si="94">ROUNDUP(AO592,0)</f>
        <v>8</v>
      </c>
      <c r="CW592" s="65">
        <f t="shared" ref="CW592:CW597" si="95">CV592*CS592</f>
        <v>80</v>
      </c>
      <c r="CX592" s="65">
        <f t="shared" ref="CX592:CX597" si="96">CV592*CT592</f>
        <v>64</v>
      </c>
      <c r="CY592" s="65" t="e">
        <f t="shared" ref="CY592:CY597" si="97">CV592*CU592</f>
        <v>#VALUE!</v>
      </c>
      <c r="CZ592" s="73">
        <v>4.3700000000000003E-2</v>
      </c>
      <c r="DA592" s="74">
        <f t="shared" ref="DA592:DA597" si="98">CZ592*CW592</f>
        <v>3.4960000000000004</v>
      </c>
      <c r="DB592" s="74">
        <f t="shared" ref="DB592:DB597" si="99">CZ592*CX592</f>
        <v>2.7968000000000002</v>
      </c>
      <c r="DC592" s="75" t="e">
        <f t="shared" ref="DC592:DC597" si="100">CZ592*CY592</f>
        <v>#VALUE!</v>
      </c>
    </row>
    <row r="593" spans="1:108">
      <c r="A593" t="s">
        <v>111</v>
      </c>
      <c r="B593" t="s">
        <v>16441</v>
      </c>
      <c r="C593">
        <v>514507</v>
      </c>
      <c r="D593" s="1">
        <v>45585</v>
      </c>
      <c r="E593" t="s">
        <v>20491</v>
      </c>
      <c r="F593" t="s">
        <v>3272</v>
      </c>
      <c r="G593" t="s">
        <v>3273</v>
      </c>
      <c r="H593">
        <v>39618950824</v>
      </c>
      <c r="I593" t="s">
        <v>3274</v>
      </c>
      <c r="J593">
        <v>5512996613974</v>
      </c>
      <c r="K593" t="s">
        <v>2</v>
      </c>
      <c r="L593" t="s">
        <v>3275</v>
      </c>
      <c r="M593">
        <v>5163974016942</v>
      </c>
      <c r="N593" t="s">
        <v>112</v>
      </c>
      <c r="O593" t="s">
        <v>3276</v>
      </c>
      <c r="P593" t="s">
        <v>3277</v>
      </c>
      <c r="Q593">
        <v>110</v>
      </c>
      <c r="R593" t="s">
        <v>3278</v>
      </c>
      <c r="S593" t="s">
        <v>2618</v>
      </c>
      <c r="U593" t="s">
        <v>3279</v>
      </c>
      <c r="V593" t="s">
        <v>779</v>
      </c>
      <c r="W593" t="s">
        <v>780</v>
      </c>
      <c r="X593" t="s">
        <v>15861</v>
      </c>
      <c r="Y593" t="s">
        <v>2544</v>
      </c>
      <c r="Z593" t="s">
        <v>1258</v>
      </c>
      <c r="AA593" t="s">
        <v>18925</v>
      </c>
      <c r="AE593" t="s">
        <v>19</v>
      </c>
      <c r="AF593" t="s">
        <v>125</v>
      </c>
      <c r="AG593">
        <v>3</v>
      </c>
      <c r="AH593">
        <v>200.25</v>
      </c>
      <c r="AI593">
        <v>3</v>
      </c>
      <c r="AJ593">
        <v>1006</v>
      </c>
      <c r="AK593" t="s">
        <v>788</v>
      </c>
      <c r="AL593">
        <v>1111</v>
      </c>
      <c r="AM593" t="s">
        <v>789</v>
      </c>
      <c r="AN593">
        <v>21.9</v>
      </c>
      <c r="AO593" s="72">
        <v>7.43</v>
      </c>
      <c r="AP593" s="72" t="s">
        <v>15725</v>
      </c>
      <c r="AQ593" t="s">
        <v>790</v>
      </c>
      <c r="AV593" t="s">
        <v>16449</v>
      </c>
      <c r="AW593">
        <v>0</v>
      </c>
      <c r="AX593" t="s">
        <v>16442</v>
      </c>
      <c r="AY593" t="s">
        <v>16444</v>
      </c>
      <c r="AZ593" t="s">
        <v>15369</v>
      </c>
      <c r="BC593" t="s">
        <v>18926</v>
      </c>
      <c r="BD593" t="s">
        <v>114</v>
      </c>
      <c r="BF593" t="s">
        <v>115</v>
      </c>
      <c r="BG593" t="s">
        <v>116</v>
      </c>
      <c r="BM593" t="s">
        <v>117</v>
      </c>
      <c r="BN593" s="34" t="s">
        <v>16445</v>
      </c>
      <c r="BO593">
        <v>3417610801</v>
      </c>
      <c r="BP593">
        <v>3417610801</v>
      </c>
      <c r="BQ593">
        <v>527496</v>
      </c>
      <c r="BR593" s="34" t="s">
        <v>3287</v>
      </c>
      <c r="BX593" t="s">
        <v>16446</v>
      </c>
      <c r="CA593" t="s">
        <v>16447</v>
      </c>
      <c r="CB593" t="s">
        <v>16448</v>
      </c>
      <c r="CD593">
        <v>1</v>
      </c>
      <c r="CF593" t="s">
        <v>118</v>
      </c>
      <c r="CG593">
        <v>0</v>
      </c>
      <c r="CH593" t="s">
        <v>119</v>
      </c>
      <c r="CI593" t="s">
        <v>119</v>
      </c>
      <c r="CJ593" t="s">
        <v>120</v>
      </c>
      <c r="CL593" s="34" t="s">
        <v>18927</v>
      </c>
      <c r="CM593" t="s">
        <v>121</v>
      </c>
      <c r="CN593" s="34" t="s">
        <v>18927</v>
      </c>
      <c r="CP593" t="s">
        <v>1258</v>
      </c>
      <c r="CR593" s="65">
        <f t="shared" si="93"/>
        <v>20</v>
      </c>
      <c r="CS593" s="65">
        <v>10</v>
      </c>
      <c r="CT593" s="65">
        <v>8</v>
      </c>
      <c r="CU593" s="65" t="s">
        <v>4</v>
      </c>
      <c r="CV593" s="65">
        <f t="shared" si="94"/>
        <v>8</v>
      </c>
      <c r="CW593" s="65">
        <f t="shared" si="95"/>
        <v>80</v>
      </c>
      <c r="CX593" s="65">
        <f t="shared" si="96"/>
        <v>64</v>
      </c>
      <c r="CY593" s="65" t="e">
        <f t="shared" si="97"/>
        <v>#VALUE!</v>
      </c>
      <c r="CZ593" s="73">
        <v>4.3700000000000003E-2</v>
      </c>
      <c r="DA593" s="74">
        <f t="shared" si="98"/>
        <v>3.4960000000000004</v>
      </c>
      <c r="DB593" s="74">
        <f t="shared" si="99"/>
        <v>2.7968000000000002</v>
      </c>
      <c r="DC593" s="75" t="e">
        <f t="shared" si="100"/>
        <v>#VALUE!</v>
      </c>
    </row>
    <row r="594" spans="1:108">
      <c r="A594" t="s">
        <v>111</v>
      </c>
      <c r="B594" t="s">
        <v>16441</v>
      </c>
      <c r="C594">
        <v>514507</v>
      </c>
      <c r="D594" s="1">
        <v>45585</v>
      </c>
      <c r="E594" t="s">
        <v>20491</v>
      </c>
      <c r="F594" t="s">
        <v>3272</v>
      </c>
      <c r="G594" t="s">
        <v>3273</v>
      </c>
      <c r="H594">
        <v>39618950824</v>
      </c>
      <c r="I594" t="s">
        <v>3274</v>
      </c>
      <c r="J594">
        <v>5512996613974</v>
      </c>
      <c r="K594" t="s">
        <v>2</v>
      </c>
      <c r="L594" t="s">
        <v>3275</v>
      </c>
      <c r="M594">
        <v>5163974016942</v>
      </c>
      <c r="N594" t="s">
        <v>112</v>
      </c>
      <c r="O594" t="s">
        <v>3276</v>
      </c>
      <c r="P594" t="s">
        <v>3277</v>
      </c>
      <c r="Q594">
        <v>110</v>
      </c>
      <c r="R594" t="s">
        <v>3278</v>
      </c>
      <c r="S594" t="s">
        <v>2618</v>
      </c>
      <c r="U594" t="s">
        <v>3279</v>
      </c>
      <c r="V594" t="s">
        <v>779</v>
      </c>
      <c r="W594" t="s">
        <v>780</v>
      </c>
      <c r="X594" t="s">
        <v>15861</v>
      </c>
      <c r="Y594" t="s">
        <v>2544</v>
      </c>
      <c r="Z594" t="s">
        <v>1258</v>
      </c>
      <c r="AA594" t="s">
        <v>18925</v>
      </c>
      <c r="AE594" t="s">
        <v>19</v>
      </c>
      <c r="AF594" t="s">
        <v>125</v>
      </c>
      <c r="AG594">
        <v>3</v>
      </c>
      <c r="AH594">
        <v>200.25</v>
      </c>
      <c r="AI594">
        <v>3</v>
      </c>
      <c r="AJ594">
        <v>2103</v>
      </c>
      <c r="AK594" t="s">
        <v>2344</v>
      </c>
      <c r="AL594">
        <v>2103</v>
      </c>
      <c r="AM594" t="s">
        <v>2345</v>
      </c>
      <c r="AN594">
        <v>59.9</v>
      </c>
      <c r="AO594" s="72">
        <v>20.329999999999998</v>
      </c>
      <c r="AP594" s="72" t="s">
        <v>15505</v>
      </c>
      <c r="AQ594" t="s">
        <v>2346</v>
      </c>
      <c r="AV594" t="s">
        <v>4350</v>
      </c>
      <c r="AW594">
        <v>0</v>
      </c>
      <c r="AX594" t="s">
        <v>16442</v>
      </c>
      <c r="AY594" t="s">
        <v>16444</v>
      </c>
      <c r="AZ594" t="s">
        <v>15369</v>
      </c>
      <c r="BC594" t="s">
        <v>18926</v>
      </c>
      <c r="BD594" t="s">
        <v>114</v>
      </c>
      <c r="BF594" t="s">
        <v>115</v>
      </c>
      <c r="BG594" t="s">
        <v>116</v>
      </c>
      <c r="BM594" t="s">
        <v>117</v>
      </c>
      <c r="BN594" s="34" t="s">
        <v>16445</v>
      </c>
      <c r="BO594">
        <v>3417610801</v>
      </c>
      <c r="BP594">
        <v>3417610801</v>
      </c>
      <c r="BQ594">
        <v>527496</v>
      </c>
      <c r="BR594" s="34" t="s">
        <v>3287</v>
      </c>
      <c r="BX594" t="s">
        <v>16446</v>
      </c>
      <c r="CA594" t="s">
        <v>16447</v>
      </c>
      <c r="CB594" t="s">
        <v>16448</v>
      </c>
      <c r="CD594">
        <v>1</v>
      </c>
      <c r="CF594" t="s">
        <v>118</v>
      </c>
      <c r="CG594">
        <v>0</v>
      </c>
      <c r="CH594" t="s">
        <v>119</v>
      </c>
      <c r="CI594" t="s">
        <v>119</v>
      </c>
      <c r="CJ594" t="s">
        <v>120</v>
      </c>
      <c r="CL594" s="34" t="s">
        <v>18927</v>
      </c>
      <c r="CM594" t="s">
        <v>121</v>
      </c>
      <c r="CN594" s="34" t="s">
        <v>18927</v>
      </c>
      <c r="CP594" t="s">
        <v>1258</v>
      </c>
      <c r="CR594" s="65">
        <f t="shared" si="93"/>
        <v>20</v>
      </c>
      <c r="CS594" s="65">
        <v>10</v>
      </c>
      <c r="CT594" s="65">
        <v>8</v>
      </c>
      <c r="CU594" s="65" t="s">
        <v>4</v>
      </c>
      <c r="CV594" s="65">
        <f t="shared" si="94"/>
        <v>21</v>
      </c>
      <c r="CW594" s="65">
        <f t="shared" si="95"/>
        <v>210</v>
      </c>
      <c r="CX594" s="65">
        <f t="shared" si="96"/>
        <v>168</v>
      </c>
      <c r="CY594" s="65" t="e">
        <f t="shared" si="97"/>
        <v>#VALUE!</v>
      </c>
      <c r="CZ594" s="73">
        <v>4.3700000000000003E-2</v>
      </c>
      <c r="DA594" s="74">
        <f t="shared" si="98"/>
        <v>9.1770000000000014</v>
      </c>
      <c r="DB594" s="74">
        <f t="shared" si="99"/>
        <v>7.3416000000000006</v>
      </c>
      <c r="DC594" s="75" t="e">
        <f t="shared" si="100"/>
        <v>#VALUE!</v>
      </c>
    </row>
    <row r="595" spans="1:108">
      <c r="A595" t="s">
        <v>111</v>
      </c>
      <c r="B595" t="s">
        <v>16441</v>
      </c>
      <c r="C595">
        <v>514507</v>
      </c>
      <c r="D595" s="1">
        <v>45585</v>
      </c>
      <c r="E595" t="s">
        <v>20491</v>
      </c>
      <c r="F595" t="s">
        <v>3272</v>
      </c>
      <c r="G595" t="s">
        <v>3273</v>
      </c>
      <c r="H595">
        <v>39618950824</v>
      </c>
      <c r="I595" t="s">
        <v>3274</v>
      </c>
      <c r="J595">
        <v>5512996613974</v>
      </c>
      <c r="K595" t="s">
        <v>2</v>
      </c>
      <c r="L595" t="s">
        <v>3275</v>
      </c>
      <c r="M595">
        <v>5163974016942</v>
      </c>
      <c r="N595" t="s">
        <v>112</v>
      </c>
      <c r="O595" t="s">
        <v>3276</v>
      </c>
      <c r="P595" t="s">
        <v>3277</v>
      </c>
      <c r="Q595">
        <v>110</v>
      </c>
      <c r="R595" t="s">
        <v>3278</v>
      </c>
      <c r="S595" t="s">
        <v>2618</v>
      </c>
      <c r="U595" t="s">
        <v>3279</v>
      </c>
      <c r="V595" t="s">
        <v>779</v>
      </c>
      <c r="W595" t="s">
        <v>780</v>
      </c>
      <c r="X595" t="s">
        <v>15861</v>
      </c>
      <c r="Y595" t="s">
        <v>2544</v>
      </c>
      <c r="Z595" t="s">
        <v>1258</v>
      </c>
      <c r="AA595" t="s">
        <v>18925</v>
      </c>
      <c r="AE595" t="s">
        <v>19</v>
      </c>
      <c r="AF595" t="s">
        <v>125</v>
      </c>
      <c r="AG595">
        <v>3</v>
      </c>
      <c r="AH595">
        <v>200.25</v>
      </c>
      <c r="AI595">
        <v>3</v>
      </c>
      <c r="AJ595">
        <v>2201</v>
      </c>
      <c r="AK595" t="s">
        <v>1471</v>
      </c>
      <c r="AL595">
        <v>2201</v>
      </c>
      <c r="AM595" t="s">
        <v>1472</v>
      </c>
      <c r="AN595">
        <v>49.9</v>
      </c>
      <c r="AO595" s="72">
        <v>16.940000000000001</v>
      </c>
      <c r="AP595" s="72" t="s">
        <v>16409</v>
      </c>
      <c r="AQ595" t="s">
        <v>1473</v>
      </c>
      <c r="AV595" t="s">
        <v>16449</v>
      </c>
      <c r="AW595">
        <v>0</v>
      </c>
      <c r="AX595" t="s">
        <v>16442</v>
      </c>
      <c r="AY595" t="s">
        <v>16444</v>
      </c>
      <c r="AZ595" t="s">
        <v>15369</v>
      </c>
      <c r="BC595" t="s">
        <v>18926</v>
      </c>
      <c r="BD595" t="s">
        <v>114</v>
      </c>
      <c r="BF595" t="s">
        <v>115</v>
      </c>
      <c r="BG595" t="s">
        <v>116</v>
      </c>
      <c r="BM595" t="s">
        <v>117</v>
      </c>
      <c r="BN595" s="34" t="s">
        <v>16445</v>
      </c>
      <c r="BO595">
        <v>3417610801</v>
      </c>
      <c r="BP595">
        <v>3417610801</v>
      </c>
      <c r="BQ595">
        <v>527496</v>
      </c>
      <c r="BR595" s="34" t="s">
        <v>3287</v>
      </c>
      <c r="BX595" t="s">
        <v>16446</v>
      </c>
      <c r="CA595" t="s">
        <v>16447</v>
      </c>
      <c r="CB595" t="s">
        <v>16448</v>
      </c>
      <c r="CD595">
        <v>1</v>
      </c>
      <c r="CF595" t="s">
        <v>118</v>
      </c>
      <c r="CG595">
        <v>0</v>
      </c>
      <c r="CH595" t="s">
        <v>119</v>
      </c>
      <c r="CI595" t="s">
        <v>119</v>
      </c>
      <c r="CJ595" t="s">
        <v>120</v>
      </c>
      <c r="CL595" s="34" t="s">
        <v>18927</v>
      </c>
      <c r="CM595" t="s">
        <v>121</v>
      </c>
      <c r="CN595" s="34" t="s">
        <v>18927</v>
      </c>
      <c r="CP595" t="s">
        <v>1258</v>
      </c>
      <c r="CR595" s="65">
        <f t="shared" si="93"/>
        <v>20</v>
      </c>
      <c r="CS595" s="65">
        <v>10</v>
      </c>
      <c r="CT595" s="65">
        <v>8</v>
      </c>
      <c r="CU595" s="65" t="s">
        <v>4</v>
      </c>
      <c r="CV595" s="65">
        <f t="shared" si="94"/>
        <v>17</v>
      </c>
      <c r="CW595" s="65">
        <f t="shared" si="95"/>
        <v>170</v>
      </c>
      <c r="CX595" s="65">
        <f t="shared" si="96"/>
        <v>136</v>
      </c>
      <c r="CY595" s="65" t="e">
        <f t="shared" si="97"/>
        <v>#VALUE!</v>
      </c>
      <c r="CZ595" s="73">
        <v>4.3700000000000003E-2</v>
      </c>
      <c r="DA595" s="74">
        <f t="shared" si="98"/>
        <v>7.4290000000000003</v>
      </c>
      <c r="DB595" s="74">
        <f t="shared" si="99"/>
        <v>5.9432</v>
      </c>
      <c r="DC595" s="75" t="e">
        <f t="shared" si="100"/>
        <v>#VALUE!</v>
      </c>
    </row>
    <row r="596" spans="1:108">
      <c r="A596" t="s">
        <v>111</v>
      </c>
      <c r="B596" t="s">
        <v>16441</v>
      </c>
      <c r="C596">
        <v>514507</v>
      </c>
      <c r="D596" s="1">
        <v>45585</v>
      </c>
      <c r="E596" t="s">
        <v>20491</v>
      </c>
      <c r="F596" t="s">
        <v>3272</v>
      </c>
      <c r="G596" t="s">
        <v>3273</v>
      </c>
      <c r="H596">
        <v>39618950824</v>
      </c>
      <c r="I596" t="s">
        <v>3274</v>
      </c>
      <c r="J596">
        <v>5512996613974</v>
      </c>
      <c r="K596" t="s">
        <v>2</v>
      </c>
      <c r="L596" t="s">
        <v>3275</v>
      </c>
      <c r="M596">
        <v>5163974016942</v>
      </c>
      <c r="N596" t="s">
        <v>112</v>
      </c>
      <c r="O596" t="s">
        <v>3276</v>
      </c>
      <c r="P596" t="s">
        <v>3277</v>
      </c>
      <c r="Q596">
        <v>110</v>
      </c>
      <c r="R596" t="s">
        <v>3278</v>
      </c>
      <c r="S596" t="s">
        <v>2618</v>
      </c>
      <c r="U596" t="s">
        <v>3279</v>
      </c>
      <c r="V596" t="s">
        <v>779</v>
      </c>
      <c r="W596" t="s">
        <v>780</v>
      </c>
      <c r="X596" t="s">
        <v>15861</v>
      </c>
      <c r="Y596" t="s">
        <v>2544</v>
      </c>
      <c r="Z596" t="s">
        <v>1258</v>
      </c>
      <c r="AA596" t="s">
        <v>18925</v>
      </c>
      <c r="AE596" t="s">
        <v>19</v>
      </c>
      <c r="AF596" t="s">
        <v>125</v>
      </c>
      <c r="AG596">
        <v>3</v>
      </c>
      <c r="AH596">
        <v>200.25</v>
      </c>
      <c r="AI596">
        <v>1</v>
      </c>
      <c r="AJ596">
        <v>1403</v>
      </c>
      <c r="AK596" t="s">
        <v>775</v>
      </c>
      <c r="AL596">
        <v>1403</v>
      </c>
      <c r="AM596" t="s">
        <v>824</v>
      </c>
      <c r="AN596">
        <v>29.9</v>
      </c>
      <c r="AO596" s="72">
        <v>29</v>
      </c>
      <c r="AP596" s="72">
        <v>29</v>
      </c>
      <c r="AQ596" t="s">
        <v>822</v>
      </c>
      <c r="AV596" t="s">
        <v>15056</v>
      </c>
      <c r="AW596">
        <v>0</v>
      </c>
      <c r="AX596" t="s">
        <v>16442</v>
      </c>
      <c r="AY596" t="s">
        <v>16444</v>
      </c>
      <c r="AZ596" t="s">
        <v>15369</v>
      </c>
      <c r="BC596" t="s">
        <v>18926</v>
      </c>
      <c r="BD596" t="s">
        <v>114</v>
      </c>
      <c r="BF596" t="s">
        <v>115</v>
      </c>
      <c r="BG596" t="s">
        <v>116</v>
      </c>
      <c r="BM596" t="s">
        <v>117</v>
      </c>
      <c r="BN596" s="34" t="s">
        <v>16445</v>
      </c>
      <c r="BO596">
        <v>3417610801</v>
      </c>
      <c r="BP596">
        <v>3417610801</v>
      </c>
      <c r="BQ596">
        <v>527496</v>
      </c>
      <c r="BR596" s="34" t="s">
        <v>3287</v>
      </c>
      <c r="BX596" t="s">
        <v>16446</v>
      </c>
      <c r="CA596" t="s">
        <v>16447</v>
      </c>
      <c r="CB596" t="s">
        <v>16448</v>
      </c>
      <c r="CD596">
        <v>1</v>
      </c>
      <c r="CF596" t="s">
        <v>118</v>
      </c>
      <c r="CG596">
        <v>0</v>
      </c>
      <c r="CH596" t="s">
        <v>119</v>
      </c>
      <c r="CI596" t="s">
        <v>119</v>
      </c>
      <c r="CJ596" t="s">
        <v>120</v>
      </c>
      <c r="CL596" s="34" t="s">
        <v>18927</v>
      </c>
      <c r="CM596" t="s">
        <v>121</v>
      </c>
      <c r="CN596" s="34" t="s">
        <v>18927</v>
      </c>
      <c r="CP596" t="s">
        <v>1258</v>
      </c>
      <c r="CR596" s="65">
        <f t="shared" si="93"/>
        <v>20</v>
      </c>
      <c r="CS596" s="65">
        <v>10</v>
      </c>
      <c r="CT596" s="65">
        <v>8</v>
      </c>
      <c r="CU596" s="65" t="s">
        <v>4</v>
      </c>
      <c r="CV596" s="65">
        <f t="shared" si="94"/>
        <v>29</v>
      </c>
      <c r="CW596" s="65">
        <f t="shared" si="95"/>
        <v>290</v>
      </c>
      <c r="CX596" s="65">
        <f t="shared" si="96"/>
        <v>232</v>
      </c>
      <c r="CY596" s="65" t="e">
        <f t="shared" si="97"/>
        <v>#VALUE!</v>
      </c>
      <c r="CZ596" s="73">
        <v>4.3700000000000003E-2</v>
      </c>
      <c r="DA596" s="74">
        <f t="shared" si="98"/>
        <v>12.673</v>
      </c>
      <c r="DB596" s="74">
        <f t="shared" si="99"/>
        <v>10.138400000000001</v>
      </c>
      <c r="DC596" s="75" t="e">
        <f t="shared" si="100"/>
        <v>#VALUE!</v>
      </c>
    </row>
    <row r="597" spans="1:108">
      <c r="A597" t="s">
        <v>111</v>
      </c>
      <c r="B597" t="s">
        <v>16441</v>
      </c>
      <c r="C597">
        <v>514507</v>
      </c>
      <c r="D597" s="1">
        <v>45585</v>
      </c>
      <c r="E597" t="s">
        <v>20491</v>
      </c>
      <c r="F597" t="s">
        <v>3272</v>
      </c>
      <c r="G597" t="s">
        <v>3273</v>
      </c>
      <c r="H597">
        <v>39618950824</v>
      </c>
      <c r="I597" t="s">
        <v>3274</v>
      </c>
      <c r="J597">
        <v>5512996613974</v>
      </c>
      <c r="K597" t="s">
        <v>2</v>
      </c>
      <c r="L597" t="s">
        <v>3275</v>
      </c>
      <c r="M597">
        <v>5163974016942</v>
      </c>
      <c r="N597" t="s">
        <v>112</v>
      </c>
      <c r="O597" t="s">
        <v>3276</v>
      </c>
      <c r="P597" t="s">
        <v>3277</v>
      </c>
      <c r="Q597">
        <v>110</v>
      </c>
      <c r="R597" t="s">
        <v>3278</v>
      </c>
      <c r="S597" t="s">
        <v>2618</v>
      </c>
      <c r="U597" t="s">
        <v>3279</v>
      </c>
      <c r="V597" t="s">
        <v>779</v>
      </c>
      <c r="W597" t="s">
        <v>780</v>
      </c>
      <c r="X597" t="s">
        <v>15861</v>
      </c>
      <c r="Y597" t="s">
        <v>2544</v>
      </c>
      <c r="Z597" t="s">
        <v>1258</v>
      </c>
      <c r="AA597" t="s">
        <v>18925</v>
      </c>
      <c r="AE597" t="s">
        <v>19</v>
      </c>
      <c r="AF597" t="s">
        <v>125</v>
      </c>
      <c r="AG597">
        <v>3</v>
      </c>
      <c r="AH597">
        <v>200.25</v>
      </c>
      <c r="AI597">
        <v>3</v>
      </c>
      <c r="AJ597">
        <v>1111</v>
      </c>
      <c r="AK597" t="s">
        <v>788</v>
      </c>
      <c r="AL597">
        <v>1110</v>
      </c>
      <c r="AM597" t="s">
        <v>1256</v>
      </c>
      <c r="AN597">
        <v>21.9</v>
      </c>
      <c r="AO597" s="72">
        <v>7.43</v>
      </c>
      <c r="AP597" s="72" t="s">
        <v>15725</v>
      </c>
      <c r="AQ597" t="s">
        <v>1257</v>
      </c>
      <c r="AV597" t="s">
        <v>16449</v>
      </c>
      <c r="AW597">
        <v>0</v>
      </c>
      <c r="AX597" t="s">
        <v>16442</v>
      </c>
      <c r="AY597" t="s">
        <v>16444</v>
      </c>
      <c r="AZ597" t="s">
        <v>15369</v>
      </c>
      <c r="BC597" t="s">
        <v>18926</v>
      </c>
      <c r="BD597" t="s">
        <v>114</v>
      </c>
      <c r="BF597" t="s">
        <v>115</v>
      </c>
      <c r="BG597" t="s">
        <v>116</v>
      </c>
      <c r="BM597" t="s">
        <v>117</v>
      </c>
      <c r="BN597" s="34" t="s">
        <v>16445</v>
      </c>
      <c r="BO597">
        <v>3417610801</v>
      </c>
      <c r="BP597">
        <v>3417610801</v>
      </c>
      <c r="BQ597">
        <v>527496</v>
      </c>
      <c r="BR597" s="34" t="s">
        <v>3287</v>
      </c>
      <c r="BX597" t="s">
        <v>16446</v>
      </c>
      <c r="CA597" t="s">
        <v>16447</v>
      </c>
      <c r="CB597" t="s">
        <v>16448</v>
      </c>
      <c r="CD597">
        <v>1</v>
      </c>
      <c r="CF597" t="s">
        <v>118</v>
      </c>
      <c r="CG597">
        <v>0</v>
      </c>
      <c r="CH597" t="s">
        <v>119</v>
      </c>
      <c r="CI597" t="s">
        <v>119</v>
      </c>
      <c r="CJ597" t="s">
        <v>120</v>
      </c>
      <c r="CL597" s="34" t="s">
        <v>18927</v>
      </c>
      <c r="CM597" t="s">
        <v>121</v>
      </c>
      <c r="CN597" s="34" t="s">
        <v>18927</v>
      </c>
      <c r="CP597" t="s">
        <v>1258</v>
      </c>
      <c r="CR597" s="65">
        <f t="shared" si="93"/>
        <v>20</v>
      </c>
      <c r="CS597" s="65">
        <v>10</v>
      </c>
      <c r="CT597" s="65">
        <v>8</v>
      </c>
      <c r="CU597" s="65" t="s">
        <v>4</v>
      </c>
      <c r="CV597" s="65">
        <f t="shared" si="94"/>
        <v>8</v>
      </c>
      <c r="CW597" s="65">
        <f t="shared" si="95"/>
        <v>80</v>
      </c>
      <c r="CX597" s="65">
        <f t="shared" si="96"/>
        <v>64</v>
      </c>
      <c r="CY597" s="65" t="e">
        <f t="shared" si="97"/>
        <v>#VALUE!</v>
      </c>
      <c r="CZ597" s="73">
        <v>4.3700000000000003E-2</v>
      </c>
      <c r="DA597" s="74">
        <f t="shared" si="98"/>
        <v>3.4960000000000004</v>
      </c>
      <c r="DB597" s="74">
        <f t="shared" si="99"/>
        <v>2.7968000000000002</v>
      </c>
      <c r="DC597" s="75" t="e">
        <f t="shared" si="100"/>
        <v>#VALUE!</v>
      </c>
    </row>
    <row r="598" spans="1:108" hidden="1">
      <c r="A598" t="s">
        <v>111</v>
      </c>
      <c r="B598" t="s">
        <v>16453</v>
      </c>
      <c r="C598">
        <v>514505</v>
      </c>
      <c r="D598" s="1">
        <v>45585</v>
      </c>
      <c r="E598" t="s">
        <v>20492</v>
      </c>
      <c r="F598" t="s">
        <v>9164</v>
      </c>
      <c r="G598" t="s">
        <v>16454</v>
      </c>
      <c r="H598" s="34" t="s">
        <v>16455</v>
      </c>
      <c r="I598" t="s">
        <v>16456</v>
      </c>
      <c r="J598">
        <v>5521997841021</v>
      </c>
      <c r="K598" t="s">
        <v>5</v>
      </c>
      <c r="L598" t="s">
        <v>1188</v>
      </c>
      <c r="M598">
        <v>5180821329441</v>
      </c>
      <c r="N598" t="s">
        <v>112</v>
      </c>
      <c r="O598" t="s">
        <v>16457</v>
      </c>
      <c r="P598" t="s">
        <v>16458</v>
      </c>
      <c r="Q598">
        <v>3600</v>
      </c>
      <c r="R598" t="s">
        <v>16459</v>
      </c>
      <c r="S598" t="s">
        <v>8033</v>
      </c>
      <c r="U598" t="s">
        <v>16460</v>
      </c>
      <c r="V598" t="s">
        <v>122</v>
      </c>
      <c r="W598" t="s">
        <v>123</v>
      </c>
      <c r="X598" t="s">
        <v>4008</v>
      </c>
      <c r="Y598" t="s">
        <v>782</v>
      </c>
      <c r="Z598" t="s">
        <v>1258</v>
      </c>
      <c r="AA598" t="s">
        <v>17875</v>
      </c>
      <c r="AB598" t="s">
        <v>844</v>
      </c>
      <c r="AC598" t="s">
        <v>791</v>
      </c>
      <c r="AD598" t="s">
        <v>883</v>
      </c>
      <c r="AF598" t="s">
        <v>125</v>
      </c>
      <c r="AG598">
        <v>1</v>
      </c>
      <c r="AH598">
        <v>132.18</v>
      </c>
      <c r="AI598">
        <v>2</v>
      </c>
      <c r="AJ598">
        <v>1006</v>
      </c>
      <c r="AK598" t="s">
        <v>788</v>
      </c>
      <c r="AL598">
        <v>1111</v>
      </c>
      <c r="AM598" t="s">
        <v>789</v>
      </c>
      <c r="AN598">
        <v>21.9</v>
      </c>
      <c r="AO598" s="72">
        <v>7.66</v>
      </c>
      <c r="AP598" t="s">
        <v>15064</v>
      </c>
      <c r="AQ598" t="s">
        <v>790</v>
      </c>
      <c r="AV598" t="s">
        <v>16462</v>
      </c>
      <c r="AW598">
        <v>0</v>
      </c>
      <c r="AX598" t="s">
        <v>16461</v>
      </c>
      <c r="AY598" t="s">
        <v>16463</v>
      </c>
      <c r="AZ598" t="s">
        <v>15119</v>
      </c>
      <c r="BC598" s="34" t="s">
        <v>17876</v>
      </c>
      <c r="BD598" t="s">
        <v>114</v>
      </c>
      <c r="BF598" t="s">
        <v>115</v>
      </c>
      <c r="BG598" t="s">
        <v>116</v>
      </c>
      <c r="BM598" t="s">
        <v>117</v>
      </c>
      <c r="BN598" s="34" t="s">
        <v>16464</v>
      </c>
      <c r="BO598">
        <v>3417523779</v>
      </c>
      <c r="BP598">
        <v>3417523779</v>
      </c>
      <c r="BQ598">
        <v>523431</v>
      </c>
      <c r="BR598">
        <v>1899</v>
      </c>
      <c r="BX598" t="s">
        <v>16465</v>
      </c>
      <c r="CA598" t="s">
        <v>16466</v>
      </c>
      <c r="CB598" t="s">
        <v>16467</v>
      </c>
      <c r="CD598">
        <v>1</v>
      </c>
      <c r="CF598" t="s">
        <v>118</v>
      </c>
      <c r="CG598">
        <v>0</v>
      </c>
      <c r="CH598" t="s">
        <v>119</v>
      </c>
      <c r="CI598" t="s">
        <v>119</v>
      </c>
      <c r="CJ598" t="s">
        <v>120</v>
      </c>
      <c r="CL598" s="34" t="s">
        <v>17877</v>
      </c>
      <c r="CM598" t="s">
        <v>121</v>
      </c>
      <c r="CN598" s="34" t="s">
        <v>17877</v>
      </c>
      <c r="CP598" t="s">
        <v>1258</v>
      </c>
      <c r="CR598">
        <f t="shared" si="93"/>
        <v>20</v>
      </c>
      <c r="CS598"/>
      <c r="CT598"/>
      <c r="CU598"/>
      <c r="CV598"/>
      <c r="CW598"/>
      <c r="CX598"/>
      <c r="CY598"/>
      <c r="CZ598"/>
      <c r="DA598"/>
      <c r="DB598"/>
      <c r="DC598"/>
      <c r="DD598"/>
    </row>
    <row r="599" spans="1:108" hidden="1">
      <c r="A599" t="s">
        <v>111</v>
      </c>
      <c r="B599" t="s">
        <v>16453</v>
      </c>
      <c r="C599">
        <v>514505</v>
      </c>
      <c r="D599" s="1">
        <v>45585</v>
      </c>
      <c r="E599" t="s">
        <v>20492</v>
      </c>
      <c r="F599" t="s">
        <v>9164</v>
      </c>
      <c r="G599" t="s">
        <v>16454</v>
      </c>
      <c r="H599" s="34" t="s">
        <v>16455</v>
      </c>
      <c r="I599" t="s">
        <v>16456</v>
      </c>
      <c r="J599">
        <v>5521997841021</v>
      </c>
      <c r="K599" t="s">
        <v>5</v>
      </c>
      <c r="L599" t="s">
        <v>1188</v>
      </c>
      <c r="M599">
        <v>5180821329441</v>
      </c>
      <c r="N599" t="s">
        <v>112</v>
      </c>
      <c r="O599" t="s">
        <v>16457</v>
      </c>
      <c r="P599" t="s">
        <v>16458</v>
      </c>
      <c r="Q599">
        <v>3600</v>
      </c>
      <c r="R599" t="s">
        <v>16459</v>
      </c>
      <c r="S599" t="s">
        <v>8033</v>
      </c>
      <c r="U599" t="s">
        <v>16460</v>
      </c>
      <c r="V599" t="s">
        <v>122</v>
      </c>
      <c r="W599" t="s">
        <v>123</v>
      </c>
      <c r="X599" t="s">
        <v>4008</v>
      </c>
      <c r="Y599" t="s">
        <v>782</v>
      </c>
      <c r="Z599" t="s">
        <v>1258</v>
      </c>
      <c r="AA599" t="s">
        <v>17875</v>
      </c>
      <c r="AB599" t="s">
        <v>844</v>
      </c>
      <c r="AC599" t="s">
        <v>791</v>
      </c>
      <c r="AD599" t="s">
        <v>883</v>
      </c>
      <c r="AF599" t="s">
        <v>125</v>
      </c>
      <c r="AG599">
        <v>1</v>
      </c>
      <c r="AH599">
        <v>132.18</v>
      </c>
      <c r="AI599">
        <v>2</v>
      </c>
      <c r="AJ599">
        <v>1111</v>
      </c>
      <c r="AK599" t="s">
        <v>788</v>
      </c>
      <c r="AL599">
        <v>1110</v>
      </c>
      <c r="AM599" t="s">
        <v>1256</v>
      </c>
      <c r="AN599">
        <v>21.9</v>
      </c>
      <c r="AO599" s="72">
        <v>7.66</v>
      </c>
      <c r="AP599" t="s">
        <v>15064</v>
      </c>
      <c r="AQ599" t="s">
        <v>1257</v>
      </c>
      <c r="AV599" t="s">
        <v>16462</v>
      </c>
      <c r="AW599">
        <v>0</v>
      </c>
      <c r="AX599" t="s">
        <v>16461</v>
      </c>
      <c r="AY599" t="s">
        <v>16463</v>
      </c>
      <c r="AZ599" t="s">
        <v>15119</v>
      </c>
      <c r="BC599" s="34" t="s">
        <v>17876</v>
      </c>
      <c r="BD599" t="s">
        <v>114</v>
      </c>
      <c r="BF599" t="s">
        <v>115</v>
      </c>
      <c r="BG599" t="s">
        <v>116</v>
      </c>
      <c r="BM599" t="s">
        <v>117</v>
      </c>
      <c r="BN599" s="34" t="s">
        <v>16464</v>
      </c>
      <c r="BO599">
        <v>3417523779</v>
      </c>
      <c r="BP599">
        <v>3417523779</v>
      </c>
      <c r="BQ599">
        <v>523431</v>
      </c>
      <c r="BR599">
        <v>1899</v>
      </c>
      <c r="BX599" t="s">
        <v>16465</v>
      </c>
      <c r="CA599" t="s">
        <v>16466</v>
      </c>
      <c r="CB599" t="s">
        <v>16467</v>
      </c>
      <c r="CD599">
        <v>1</v>
      </c>
      <c r="CF599" t="s">
        <v>118</v>
      </c>
      <c r="CG599">
        <v>0</v>
      </c>
      <c r="CH599" t="s">
        <v>119</v>
      </c>
      <c r="CI599" t="s">
        <v>119</v>
      </c>
      <c r="CJ599" t="s">
        <v>120</v>
      </c>
      <c r="CL599" s="34" t="s">
        <v>17877</v>
      </c>
      <c r="CM599" t="s">
        <v>121</v>
      </c>
      <c r="CN599" s="34" t="s">
        <v>17877</v>
      </c>
      <c r="CP599" t="s">
        <v>1258</v>
      </c>
      <c r="CR599">
        <f t="shared" si="93"/>
        <v>20</v>
      </c>
      <c r="CS599"/>
      <c r="CT599"/>
      <c r="CU599"/>
      <c r="CV599"/>
      <c r="CW599"/>
      <c r="CX599"/>
      <c r="CY599"/>
      <c r="CZ599"/>
      <c r="DA599"/>
      <c r="DB599"/>
      <c r="DC599"/>
      <c r="DD599"/>
    </row>
    <row r="600" spans="1:108" hidden="1">
      <c r="A600" t="s">
        <v>111</v>
      </c>
      <c r="B600" t="s">
        <v>16453</v>
      </c>
      <c r="C600">
        <v>514505</v>
      </c>
      <c r="D600" s="1">
        <v>45585</v>
      </c>
      <c r="E600" t="s">
        <v>20492</v>
      </c>
      <c r="F600" t="s">
        <v>9164</v>
      </c>
      <c r="G600" t="s">
        <v>16454</v>
      </c>
      <c r="H600" s="34" t="s">
        <v>16455</v>
      </c>
      <c r="I600" t="s">
        <v>16456</v>
      </c>
      <c r="J600">
        <v>5521997841021</v>
      </c>
      <c r="K600" t="s">
        <v>5</v>
      </c>
      <c r="L600" t="s">
        <v>1188</v>
      </c>
      <c r="M600">
        <v>5180821329441</v>
      </c>
      <c r="N600" t="s">
        <v>112</v>
      </c>
      <c r="O600" t="s">
        <v>16457</v>
      </c>
      <c r="P600" t="s">
        <v>16458</v>
      </c>
      <c r="Q600">
        <v>3600</v>
      </c>
      <c r="R600" t="s">
        <v>16459</v>
      </c>
      <c r="S600" t="s">
        <v>8033</v>
      </c>
      <c r="U600" t="s">
        <v>16460</v>
      </c>
      <c r="V600" t="s">
        <v>122</v>
      </c>
      <c r="W600" t="s">
        <v>123</v>
      </c>
      <c r="X600" t="s">
        <v>4008</v>
      </c>
      <c r="Y600" t="s">
        <v>782</v>
      </c>
      <c r="Z600" t="s">
        <v>1258</v>
      </c>
      <c r="AA600" t="s">
        <v>17875</v>
      </c>
      <c r="AB600" t="s">
        <v>844</v>
      </c>
      <c r="AC600" t="s">
        <v>791</v>
      </c>
      <c r="AD600" t="s">
        <v>883</v>
      </c>
      <c r="AF600" t="s">
        <v>125</v>
      </c>
      <c r="AG600">
        <v>1</v>
      </c>
      <c r="AH600">
        <v>132.18</v>
      </c>
      <c r="AI600">
        <v>2</v>
      </c>
      <c r="AJ600">
        <v>1110</v>
      </c>
      <c r="AK600" t="s">
        <v>788</v>
      </c>
      <c r="AL600">
        <v>1112</v>
      </c>
      <c r="AM600" t="s">
        <v>1252</v>
      </c>
      <c r="AN600">
        <v>21.9</v>
      </c>
      <c r="AO600" s="72">
        <v>7.66</v>
      </c>
      <c r="AP600" t="s">
        <v>15064</v>
      </c>
      <c r="AQ600" t="s">
        <v>1254</v>
      </c>
      <c r="AV600" t="s">
        <v>16462</v>
      </c>
      <c r="AW600">
        <v>0</v>
      </c>
      <c r="AX600" t="s">
        <v>16461</v>
      </c>
      <c r="AY600" t="s">
        <v>16463</v>
      </c>
      <c r="AZ600" t="s">
        <v>15119</v>
      </c>
      <c r="BC600" s="34" t="s">
        <v>17876</v>
      </c>
      <c r="BD600" t="s">
        <v>114</v>
      </c>
      <c r="BF600" t="s">
        <v>115</v>
      </c>
      <c r="BG600" t="s">
        <v>116</v>
      </c>
      <c r="BM600" t="s">
        <v>117</v>
      </c>
      <c r="BN600" s="34" t="s">
        <v>16464</v>
      </c>
      <c r="BO600">
        <v>3417523779</v>
      </c>
      <c r="BP600">
        <v>3417523779</v>
      </c>
      <c r="BQ600">
        <v>523431</v>
      </c>
      <c r="BR600">
        <v>1899</v>
      </c>
      <c r="BX600" t="s">
        <v>16465</v>
      </c>
      <c r="CA600" t="s">
        <v>16466</v>
      </c>
      <c r="CB600" t="s">
        <v>16467</v>
      </c>
      <c r="CD600">
        <v>1</v>
      </c>
      <c r="CF600" t="s">
        <v>118</v>
      </c>
      <c r="CG600">
        <v>0</v>
      </c>
      <c r="CH600" t="s">
        <v>119</v>
      </c>
      <c r="CI600" t="s">
        <v>119</v>
      </c>
      <c r="CJ600" t="s">
        <v>120</v>
      </c>
      <c r="CL600" s="34" t="s">
        <v>17877</v>
      </c>
      <c r="CM600" t="s">
        <v>121</v>
      </c>
      <c r="CN600" s="34" t="s">
        <v>17877</v>
      </c>
      <c r="CP600" t="s">
        <v>1258</v>
      </c>
      <c r="CR600">
        <f t="shared" si="93"/>
        <v>20</v>
      </c>
      <c r="CS600"/>
      <c r="CT600"/>
      <c r="CU600"/>
      <c r="CV600"/>
      <c r="CW600"/>
      <c r="CX600"/>
      <c r="CY600"/>
      <c r="CZ600"/>
      <c r="DA600"/>
      <c r="DB600"/>
      <c r="DC600"/>
      <c r="DD600"/>
    </row>
    <row r="601" spans="1:108" hidden="1">
      <c r="A601" t="s">
        <v>111</v>
      </c>
      <c r="B601" t="s">
        <v>16453</v>
      </c>
      <c r="C601">
        <v>514505</v>
      </c>
      <c r="D601" s="1">
        <v>45585</v>
      </c>
      <c r="E601" t="s">
        <v>20492</v>
      </c>
      <c r="F601" t="s">
        <v>9164</v>
      </c>
      <c r="G601" t="s">
        <v>16454</v>
      </c>
      <c r="H601" s="34" t="s">
        <v>16455</v>
      </c>
      <c r="I601" t="s">
        <v>16456</v>
      </c>
      <c r="J601">
        <v>5521997841021</v>
      </c>
      <c r="K601" t="s">
        <v>5</v>
      </c>
      <c r="L601" t="s">
        <v>1188</v>
      </c>
      <c r="M601">
        <v>5180821329441</v>
      </c>
      <c r="N601" t="s">
        <v>112</v>
      </c>
      <c r="O601" t="s">
        <v>16457</v>
      </c>
      <c r="P601" t="s">
        <v>16458</v>
      </c>
      <c r="Q601">
        <v>3600</v>
      </c>
      <c r="R601" t="s">
        <v>16459</v>
      </c>
      <c r="S601" t="s">
        <v>8033</v>
      </c>
      <c r="U601" t="s">
        <v>16460</v>
      </c>
      <c r="V601" t="s">
        <v>122</v>
      </c>
      <c r="W601" t="s">
        <v>123</v>
      </c>
      <c r="X601" t="s">
        <v>4008</v>
      </c>
      <c r="Y601" t="s">
        <v>782</v>
      </c>
      <c r="Z601" t="s">
        <v>1258</v>
      </c>
      <c r="AA601" t="s">
        <v>17875</v>
      </c>
      <c r="AB601" t="s">
        <v>844</v>
      </c>
      <c r="AC601" t="s">
        <v>791</v>
      </c>
      <c r="AD601" t="s">
        <v>883</v>
      </c>
      <c r="AF601" t="s">
        <v>125</v>
      </c>
      <c r="AG601">
        <v>1</v>
      </c>
      <c r="AH601">
        <v>132.18</v>
      </c>
      <c r="AI601">
        <v>1</v>
      </c>
      <c r="AJ601">
        <v>5101</v>
      </c>
      <c r="AK601" t="s">
        <v>1018</v>
      </c>
      <c r="AL601">
        <v>5101</v>
      </c>
      <c r="AM601" t="s">
        <v>830</v>
      </c>
      <c r="AN601">
        <v>46.9</v>
      </c>
      <c r="AO601" s="72">
        <v>16.420000000000002</v>
      </c>
      <c r="AP601" t="s">
        <v>1786</v>
      </c>
      <c r="AQ601" t="s">
        <v>1019</v>
      </c>
      <c r="AV601" t="s">
        <v>16468</v>
      </c>
      <c r="AW601">
        <v>0</v>
      </c>
      <c r="AX601" t="s">
        <v>16461</v>
      </c>
      <c r="AY601" t="s">
        <v>16463</v>
      </c>
      <c r="AZ601" t="s">
        <v>15119</v>
      </c>
      <c r="BC601" s="34" t="s">
        <v>17876</v>
      </c>
      <c r="BD601" t="s">
        <v>114</v>
      </c>
      <c r="BF601" t="s">
        <v>115</v>
      </c>
      <c r="BG601" t="s">
        <v>116</v>
      </c>
      <c r="BM601" t="s">
        <v>117</v>
      </c>
      <c r="BN601" s="34" t="s">
        <v>16464</v>
      </c>
      <c r="BO601">
        <v>3417523779</v>
      </c>
      <c r="BP601">
        <v>3417523779</v>
      </c>
      <c r="BQ601">
        <v>523431</v>
      </c>
      <c r="BR601">
        <v>1899</v>
      </c>
      <c r="BX601" t="s">
        <v>16465</v>
      </c>
      <c r="CA601" t="s">
        <v>16466</v>
      </c>
      <c r="CB601" t="s">
        <v>16467</v>
      </c>
      <c r="CD601">
        <v>1</v>
      </c>
      <c r="CF601" t="s">
        <v>118</v>
      </c>
      <c r="CG601">
        <v>0</v>
      </c>
      <c r="CH601" t="s">
        <v>119</v>
      </c>
      <c r="CI601" t="s">
        <v>119</v>
      </c>
      <c r="CJ601" t="s">
        <v>120</v>
      </c>
      <c r="CL601" s="34" t="s">
        <v>17877</v>
      </c>
      <c r="CM601" t="s">
        <v>121</v>
      </c>
      <c r="CN601" s="34" t="s">
        <v>17877</v>
      </c>
      <c r="CP601" t="s">
        <v>1258</v>
      </c>
      <c r="CR601">
        <f t="shared" si="93"/>
        <v>20</v>
      </c>
      <c r="CS601"/>
      <c r="CT601"/>
      <c r="CU601"/>
      <c r="CV601"/>
      <c r="CW601"/>
      <c r="CX601"/>
      <c r="CY601"/>
      <c r="CZ601"/>
      <c r="DA601"/>
      <c r="DB601"/>
      <c r="DC601"/>
      <c r="DD601"/>
    </row>
    <row r="602" spans="1:108" hidden="1">
      <c r="A602" t="s">
        <v>111</v>
      </c>
      <c r="B602" t="s">
        <v>16453</v>
      </c>
      <c r="C602">
        <v>514505</v>
      </c>
      <c r="D602" s="1">
        <v>45585</v>
      </c>
      <c r="E602" t="s">
        <v>20492</v>
      </c>
      <c r="F602" t="s">
        <v>9164</v>
      </c>
      <c r="G602" t="s">
        <v>16454</v>
      </c>
      <c r="H602" s="34" t="s">
        <v>16455</v>
      </c>
      <c r="I602" t="s">
        <v>16456</v>
      </c>
      <c r="J602">
        <v>5521997841021</v>
      </c>
      <c r="K602" t="s">
        <v>5</v>
      </c>
      <c r="L602" t="s">
        <v>1188</v>
      </c>
      <c r="M602">
        <v>5180821329441</v>
      </c>
      <c r="N602" t="s">
        <v>112</v>
      </c>
      <c r="O602" t="s">
        <v>16457</v>
      </c>
      <c r="P602" t="s">
        <v>16458</v>
      </c>
      <c r="Q602">
        <v>3600</v>
      </c>
      <c r="R602" t="s">
        <v>16459</v>
      </c>
      <c r="S602" t="s">
        <v>8033</v>
      </c>
      <c r="U602" t="s">
        <v>16460</v>
      </c>
      <c r="V602" t="s">
        <v>122</v>
      </c>
      <c r="W602" t="s">
        <v>123</v>
      </c>
      <c r="X602" t="s">
        <v>4008</v>
      </c>
      <c r="Y602" t="s">
        <v>782</v>
      </c>
      <c r="Z602" t="s">
        <v>1258</v>
      </c>
      <c r="AA602" t="s">
        <v>17875</v>
      </c>
      <c r="AB602" t="s">
        <v>844</v>
      </c>
      <c r="AC602" t="s">
        <v>791</v>
      </c>
      <c r="AD602" t="s">
        <v>883</v>
      </c>
      <c r="AF602" t="s">
        <v>125</v>
      </c>
      <c r="AG602">
        <v>1</v>
      </c>
      <c r="AH602">
        <v>132.18</v>
      </c>
      <c r="AI602">
        <v>2</v>
      </c>
      <c r="AJ602">
        <v>142795</v>
      </c>
      <c r="AK602" t="s">
        <v>783</v>
      </c>
      <c r="AL602">
        <v>1607</v>
      </c>
      <c r="AM602" t="s">
        <v>784</v>
      </c>
      <c r="AN602">
        <v>34.9</v>
      </c>
      <c r="AO602" s="72">
        <v>34.9</v>
      </c>
      <c r="AP602" t="s">
        <v>1451</v>
      </c>
      <c r="AQ602" t="s">
        <v>785</v>
      </c>
      <c r="AV602" t="s">
        <v>16462</v>
      </c>
      <c r="AW602">
        <v>0</v>
      </c>
      <c r="AX602" t="s">
        <v>16461</v>
      </c>
      <c r="AY602" t="s">
        <v>16463</v>
      </c>
      <c r="AZ602" t="s">
        <v>15119</v>
      </c>
      <c r="BC602" s="34" t="s">
        <v>17876</v>
      </c>
      <c r="BD602" t="s">
        <v>114</v>
      </c>
      <c r="BF602" t="s">
        <v>115</v>
      </c>
      <c r="BG602" t="s">
        <v>116</v>
      </c>
      <c r="BM602" t="s">
        <v>117</v>
      </c>
      <c r="BN602" s="34" t="s">
        <v>16464</v>
      </c>
      <c r="BO602">
        <v>3417523779</v>
      </c>
      <c r="BP602">
        <v>3417523779</v>
      </c>
      <c r="BQ602">
        <v>523431</v>
      </c>
      <c r="BR602">
        <v>1899</v>
      </c>
      <c r="BX602" t="s">
        <v>16465</v>
      </c>
      <c r="CA602" t="s">
        <v>16466</v>
      </c>
      <c r="CB602" t="s">
        <v>16467</v>
      </c>
      <c r="CD602">
        <v>1</v>
      </c>
      <c r="CF602" t="s">
        <v>118</v>
      </c>
      <c r="CG602">
        <v>0</v>
      </c>
      <c r="CH602" t="s">
        <v>119</v>
      </c>
      <c r="CI602" t="s">
        <v>119</v>
      </c>
      <c r="CJ602" t="s">
        <v>120</v>
      </c>
      <c r="CL602" s="34" t="s">
        <v>17877</v>
      </c>
      <c r="CM602" t="s">
        <v>121</v>
      </c>
      <c r="CN602" s="34" t="s">
        <v>17877</v>
      </c>
      <c r="CP602" t="s">
        <v>1258</v>
      </c>
      <c r="CR602">
        <f t="shared" si="93"/>
        <v>20</v>
      </c>
      <c r="CS602"/>
      <c r="CT602"/>
      <c r="CU602"/>
      <c r="CV602"/>
      <c r="CW602"/>
      <c r="CX602"/>
      <c r="CY602"/>
      <c r="CZ602"/>
      <c r="DA602"/>
      <c r="DB602"/>
      <c r="DC602"/>
      <c r="DD602"/>
    </row>
    <row r="603" spans="1:108">
      <c r="A603" t="s">
        <v>111</v>
      </c>
      <c r="B603" t="s">
        <v>16472</v>
      </c>
      <c r="C603">
        <v>514503</v>
      </c>
      <c r="D603" s="1">
        <v>45585</v>
      </c>
      <c r="E603" t="s">
        <v>20493</v>
      </c>
      <c r="F603" t="s">
        <v>16473</v>
      </c>
      <c r="G603" t="s">
        <v>3944</v>
      </c>
      <c r="H603" s="34" t="s">
        <v>16474</v>
      </c>
      <c r="I603" t="s">
        <v>16475</v>
      </c>
      <c r="J603">
        <v>5547984290322</v>
      </c>
      <c r="K603" t="s">
        <v>11</v>
      </c>
      <c r="L603" t="s">
        <v>16476</v>
      </c>
      <c r="M603">
        <v>5188351855503</v>
      </c>
      <c r="N603" t="s">
        <v>112</v>
      </c>
      <c r="O603" t="s">
        <v>16477</v>
      </c>
      <c r="P603" t="s">
        <v>16478</v>
      </c>
      <c r="Q603">
        <v>234</v>
      </c>
      <c r="R603" t="s">
        <v>16479</v>
      </c>
      <c r="S603" t="s">
        <v>16480</v>
      </c>
      <c r="U603" t="s">
        <v>16481</v>
      </c>
      <c r="V603" t="s">
        <v>779</v>
      </c>
      <c r="W603" t="s">
        <v>780</v>
      </c>
      <c r="X603" t="s">
        <v>15383</v>
      </c>
      <c r="Y603" t="s">
        <v>1166</v>
      </c>
      <c r="Z603" t="s">
        <v>1258</v>
      </c>
      <c r="AA603" t="s">
        <v>18934</v>
      </c>
      <c r="AE603" t="s">
        <v>1167</v>
      </c>
      <c r="AF603" t="s">
        <v>786</v>
      </c>
      <c r="AG603">
        <v>1</v>
      </c>
      <c r="AH603">
        <v>140.86000000000001</v>
      </c>
      <c r="AI603">
        <v>1</v>
      </c>
      <c r="AJ603">
        <v>2103</v>
      </c>
      <c r="AK603" t="s">
        <v>2344</v>
      </c>
      <c r="AL603">
        <v>2103</v>
      </c>
      <c r="AM603" t="s">
        <v>2345</v>
      </c>
      <c r="AN603">
        <v>59.9</v>
      </c>
      <c r="AO603" s="72">
        <v>20.329999999999998</v>
      </c>
      <c r="AP603" s="72" t="s">
        <v>15504</v>
      </c>
      <c r="AQ603" t="s">
        <v>2346</v>
      </c>
      <c r="AV603" t="s">
        <v>16483</v>
      </c>
      <c r="AW603">
        <v>0</v>
      </c>
      <c r="AX603" t="s">
        <v>16482</v>
      </c>
      <c r="AY603" t="s">
        <v>16484</v>
      </c>
      <c r="AZ603" t="s">
        <v>15369</v>
      </c>
      <c r="BC603" t="s">
        <v>18935</v>
      </c>
      <c r="BD603" t="s">
        <v>114</v>
      </c>
      <c r="BF603" t="s">
        <v>115</v>
      </c>
      <c r="BG603" t="s">
        <v>116</v>
      </c>
      <c r="BM603" t="s">
        <v>117</v>
      </c>
      <c r="BN603">
        <v>781645</v>
      </c>
      <c r="BO603">
        <v>3417457219</v>
      </c>
      <c r="BP603">
        <v>3417457219</v>
      </c>
      <c r="BQ603">
        <v>499818</v>
      </c>
      <c r="BR603">
        <v>2611</v>
      </c>
      <c r="BX603" t="s">
        <v>16485</v>
      </c>
      <c r="CA603" t="s">
        <v>16486</v>
      </c>
      <c r="CB603" t="s">
        <v>16487</v>
      </c>
      <c r="CD603">
        <v>1</v>
      </c>
      <c r="CF603" t="s">
        <v>118</v>
      </c>
      <c r="CG603">
        <v>0</v>
      </c>
      <c r="CH603" t="s">
        <v>119</v>
      </c>
      <c r="CI603" t="s">
        <v>119</v>
      </c>
      <c r="CJ603" t="s">
        <v>120</v>
      </c>
      <c r="CL603" s="34" t="s">
        <v>18936</v>
      </c>
      <c r="CM603" t="s">
        <v>121</v>
      </c>
      <c r="CN603" s="34" t="s">
        <v>18936</v>
      </c>
      <c r="CP603" t="s">
        <v>1258</v>
      </c>
      <c r="CR603" s="65">
        <f t="shared" si="93"/>
        <v>20</v>
      </c>
      <c r="CS603" s="65">
        <v>10</v>
      </c>
      <c r="CT603" s="65">
        <v>8</v>
      </c>
      <c r="CU603" s="65" t="s">
        <v>4</v>
      </c>
      <c r="CV603" s="65">
        <f t="shared" ref="CV603:CV606" si="101">ROUNDUP(AO603,0)</f>
        <v>21</v>
      </c>
      <c r="CW603" s="65">
        <f t="shared" ref="CW603:CW606" si="102">CV603*CS603</f>
        <v>210</v>
      </c>
      <c r="CX603" s="65">
        <f t="shared" ref="CX603:CX606" si="103">CV603*CT603</f>
        <v>168</v>
      </c>
      <c r="CY603" s="65" t="e">
        <f t="shared" ref="CY603:CY606" si="104">CV603*CU603</f>
        <v>#VALUE!</v>
      </c>
      <c r="CZ603" s="73">
        <v>4.3700000000000003E-2</v>
      </c>
      <c r="DA603" s="74">
        <f t="shared" ref="DA603:DA606" si="105">CZ603*CW603</f>
        <v>9.1770000000000014</v>
      </c>
      <c r="DB603" s="74">
        <f t="shared" ref="DB603:DB606" si="106">CZ603*CX603</f>
        <v>7.3416000000000006</v>
      </c>
      <c r="DC603" s="75" t="e">
        <f t="shared" ref="DC603:DC606" si="107">CZ603*CY603</f>
        <v>#VALUE!</v>
      </c>
    </row>
    <row r="604" spans="1:108">
      <c r="A604" t="s">
        <v>111</v>
      </c>
      <c r="B604" t="s">
        <v>16472</v>
      </c>
      <c r="C604">
        <v>514503</v>
      </c>
      <c r="D604" s="1">
        <v>45585</v>
      </c>
      <c r="E604" t="s">
        <v>20493</v>
      </c>
      <c r="F604" t="s">
        <v>16473</v>
      </c>
      <c r="G604" t="s">
        <v>3944</v>
      </c>
      <c r="H604" s="34" t="s">
        <v>16474</v>
      </c>
      <c r="I604" t="s">
        <v>16475</v>
      </c>
      <c r="J604">
        <v>5547984290322</v>
      </c>
      <c r="K604" t="s">
        <v>11</v>
      </c>
      <c r="L604" t="s">
        <v>16476</v>
      </c>
      <c r="M604">
        <v>5188351855503</v>
      </c>
      <c r="N604" t="s">
        <v>112</v>
      </c>
      <c r="O604" t="s">
        <v>16477</v>
      </c>
      <c r="P604" t="s">
        <v>16478</v>
      </c>
      <c r="Q604">
        <v>234</v>
      </c>
      <c r="R604" t="s">
        <v>16479</v>
      </c>
      <c r="S604" t="s">
        <v>16480</v>
      </c>
      <c r="U604" t="s">
        <v>16481</v>
      </c>
      <c r="V604" t="s">
        <v>779</v>
      </c>
      <c r="W604" t="s">
        <v>780</v>
      </c>
      <c r="X604" t="s">
        <v>15383</v>
      </c>
      <c r="Y604" t="s">
        <v>1166</v>
      </c>
      <c r="Z604" t="s">
        <v>1258</v>
      </c>
      <c r="AA604" t="s">
        <v>18934</v>
      </c>
      <c r="AE604" t="s">
        <v>1167</v>
      </c>
      <c r="AF604" t="s">
        <v>786</v>
      </c>
      <c r="AG604">
        <v>1</v>
      </c>
      <c r="AH604">
        <v>140.86000000000001</v>
      </c>
      <c r="AI604">
        <v>1</v>
      </c>
      <c r="AJ604">
        <v>2201</v>
      </c>
      <c r="AK604" t="s">
        <v>1471</v>
      </c>
      <c r="AL604">
        <v>2201</v>
      </c>
      <c r="AM604" t="s">
        <v>1472</v>
      </c>
      <c r="AN604">
        <v>49.9</v>
      </c>
      <c r="AO604" s="72">
        <v>16.940000000000001</v>
      </c>
      <c r="AP604" s="72" t="s">
        <v>15440</v>
      </c>
      <c r="AQ604" t="s">
        <v>1473</v>
      </c>
      <c r="AV604" t="s">
        <v>16488</v>
      </c>
      <c r="AW604">
        <v>0</v>
      </c>
      <c r="AX604" t="s">
        <v>16482</v>
      </c>
      <c r="AY604" t="s">
        <v>16484</v>
      </c>
      <c r="AZ604" t="s">
        <v>15369</v>
      </c>
      <c r="BC604" t="s">
        <v>18935</v>
      </c>
      <c r="BD604" t="s">
        <v>114</v>
      </c>
      <c r="BF604" t="s">
        <v>115</v>
      </c>
      <c r="BG604" t="s">
        <v>116</v>
      </c>
      <c r="BM604" t="s">
        <v>117</v>
      </c>
      <c r="BN604">
        <v>781645</v>
      </c>
      <c r="BO604">
        <v>3417457219</v>
      </c>
      <c r="BP604">
        <v>3417457219</v>
      </c>
      <c r="BQ604">
        <v>499818</v>
      </c>
      <c r="BR604">
        <v>2611</v>
      </c>
      <c r="BX604" t="s">
        <v>16485</v>
      </c>
      <c r="CA604" t="s">
        <v>16486</v>
      </c>
      <c r="CB604" t="s">
        <v>16487</v>
      </c>
      <c r="CD604">
        <v>1</v>
      </c>
      <c r="CF604" t="s">
        <v>118</v>
      </c>
      <c r="CG604">
        <v>0</v>
      </c>
      <c r="CH604" t="s">
        <v>119</v>
      </c>
      <c r="CI604" t="s">
        <v>119</v>
      </c>
      <c r="CJ604" t="s">
        <v>120</v>
      </c>
      <c r="CL604" s="34" t="s">
        <v>18936</v>
      </c>
      <c r="CM604" t="s">
        <v>121</v>
      </c>
      <c r="CN604" s="34" t="s">
        <v>18936</v>
      </c>
      <c r="CP604" t="s">
        <v>1258</v>
      </c>
      <c r="CR604" s="65">
        <f t="shared" si="93"/>
        <v>20</v>
      </c>
      <c r="CS604" s="65">
        <v>10</v>
      </c>
      <c r="CT604" s="65">
        <v>8</v>
      </c>
      <c r="CU604" s="65" t="s">
        <v>4</v>
      </c>
      <c r="CV604" s="65">
        <f t="shared" si="101"/>
        <v>17</v>
      </c>
      <c r="CW604" s="65">
        <f t="shared" si="102"/>
        <v>170</v>
      </c>
      <c r="CX604" s="65">
        <f t="shared" si="103"/>
        <v>136</v>
      </c>
      <c r="CY604" s="65" t="e">
        <f t="shared" si="104"/>
        <v>#VALUE!</v>
      </c>
      <c r="CZ604" s="73">
        <v>4.3700000000000003E-2</v>
      </c>
      <c r="DA604" s="74">
        <f t="shared" si="105"/>
        <v>7.4290000000000003</v>
      </c>
      <c r="DB604" s="74">
        <f t="shared" si="106"/>
        <v>5.9432</v>
      </c>
      <c r="DC604" s="75" t="e">
        <f t="shared" si="107"/>
        <v>#VALUE!</v>
      </c>
    </row>
    <row r="605" spans="1:108">
      <c r="A605" t="s">
        <v>111</v>
      </c>
      <c r="B605" t="s">
        <v>16472</v>
      </c>
      <c r="C605">
        <v>514503</v>
      </c>
      <c r="D605" s="1">
        <v>45585</v>
      </c>
      <c r="E605" t="s">
        <v>20493</v>
      </c>
      <c r="F605" t="s">
        <v>16473</v>
      </c>
      <c r="G605" t="s">
        <v>3944</v>
      </c>
      <c r="H605" s="34" t="s">
        <v>16474</v>
      </c>
      <c r="I605" t="s">
        <v>16475</v>
      </c>
      <c r="J605">
        <v>5547984290322</v>
      </c>
      <c r="K605" t="s">
        <v>11</v>
      </c>
      <c r="L605" t="s">
        <v>16476</v>
      </c>
      <c r="M605">
        <v>5188351855503</v>
      </c>
      <c r="N605" t="s">
        <v>112</v>
      </c>
      <c r="O605" t="s">
        <v>16477</v>
      </c>
      <c r="P605" t="s">
        <v>16478</v>
      </c>
      <c r="Q605">
        <v>234</v>
      </c>
      <c r="R605" t="s">
        <v>16479</v>
      </c>
      <c r="S605" t="s">
        <v>16480</v>
      </c>
      <c r="U605" t="s">
        <v>16481</v>
      </c>
      <c r="V605" t="s">
        <v>779</v>
      </c>
      <c r="W605" t="s">
        <v>780</v>
      </c>
      <c r="X605" t="s">
        <v>15383</v>
      </c>
      <c r="Y605" t="s">
        <v>1166</v>
      </c>
      <c r="Z605" t="s">
        <v>1258</v>
      </c>
      <c r="AA605" t="s">
        <v>18934</v>
      </c>
      <c r="AE605" t="s">
        <v>1167</v>
      </c>
      <c r="AF605" t="s">
        <v>786</v>
      </c>
      <c r="AG605">
        <v>1</v>
      </c>
      <c r="AH605">
        <v>140.86000000000001</v>
      </c>
      <c r="AI605">
        <v>1</v>
      </c>
      <c r="AJ605">
        <v>2500</v>
      </c>
      <c r="AK605" t="s">
        <v>1169</v>
      </c>
      <c r="AL605">
        <v>2502</v>
      </c>
      <c r="AM605" t="s">
        <v>1170</v>
      </c>
      <c r="AN605">
        <v>56.9</v>
      </c>
      <c r="AO605" s="72">
        <v>55.19</v>
      </c>
      <c r="AP605" s="72" t="s">
        <v>1172</v>
      </c>
      <c r="AQ605" t="s">
        <v>1173</v>
      </c>
      <c r="AV605" t="s">
        <v>16488</v>
      </c>
      <c r="AW605">
        <v>0</v>
      </c>
      <c r="AX605" t="s">
        <v>16482</v>
      </c>
      <c r="AY605" t="s">
        <v>16484</v>
      </c>
      <c r="AZ605" t="s">
        <v>15369</v>
      </c>
      <c r="BC605" t="s">
        <v>18935</v>
      </c>
      <c r="BD605" t="s">
        <v>114</v>
      </c>
      <c r="BF605" t="s">
        <v>115</v>
      </c>
      <c r="BG605" t="s">
        <v>116</v>
      </c>
      <c r="BM605" t="s">
        <v>117</v>
      </c>
      <c r="BN605">
        <v>781645</v>
      </c>
      <c r="BO605">
        <v>3417457219</v>
      </c>
      <c r="BP605">
        <v>3417457219</v>
      </c>
      <c r="BQ605">
        <v>499818</v>
      </c>
      <c r="BR605">
        <v>2611</v>
      </c>
      <c r="BX605" t="s">
        <v>16485</v>
      </c>
      <c r="CA605" t="s">
        <v>16486</v>
      </c>
      <c r="CB605" t="s">
        <v>16487</v>
      </c>
      <c r="CD605">
        <v>1</v>
      </c>
      <c r="CF605" t="s">
        <v>118</v>
      </c>
      <c r="CG605">
        <v>0</v>
      </c>
      <c r="CH605" t="s">
        <v>119</v>
      </c>
      <c r="CI605" t="s">
        <v>119</v>
      </c>
      <c r="CJ605" t="s">
        <v>120</v>
      </c>
      <c r="CL605" s="34" t="s">
        <v>18936</v>
      </c>
      <c r="CM605" t="s">
        <v>121</v>
      </c>
      <c r="CN605" s="34" t="s">
        <v>18936</v>
      </c>
      <c r="CP605" t="s">
        <v>1258</v>
      </c>
      <c r="CR605" s="65">
        <f t="shared" si="93"/>
        <v>20</v>
      </c>
      <c r="CS605" s="65">
        <v>10</v>
      </c>
      <c r="CT605" s="65">
        <v>8</v>
      </c>
      <c r="CU605" s="65" t="s">
        <v>4</v>
      </c>
      <c r="CV605" s="65">
        <f t="shared" si="101"/>
        <v>56</v>
      </c>
      <c r="CW605" s="65">
        <f t="shared" si="102"/>
        <v>560</v>
      </c>
      <c r="CX605" s="65">
        <f t="shared" si="103"/>
        <v>448</v>
      </c>
      <c r="CY605" s="65" t="e">
        <f t="shared" si="104"/>
        <v>#VALUE!</v>
      </c>
      <c r="CZ605" s="73">
        <v>4.3700000000000003E-2</v>
      </c>
      <c r="DA605" s="74">
        <f t="shared" si="105"/>
        <v>24.472000000000001</v>
      </c>
      <c r="DB605" s="74">
        <f t="shared" si="106"/>
        <v>19.5776</v>
      </c>
      <c r="DC605" s="75" t="e">
        <f t="shared" si="107"/>
        <v>#VALUE!</v>
      </c>
    </row>
    <row r="606" spans="1:108">
      <c r="A606" t="s">
        <v>111</v>
      </c>
      <c r="B606" t="s">
        <v>16472</v>
      </c>
      <c r="C606">
        <v>514503</v>
      </c>
      <c r="D606" s="1">
        <v>45585</v>
      </c>
      <c r="E606" t="s">
        <v>20493</v>
      </c>
      <c r="F606" t="s">
        <v>16473</v>
      </c>
      <c r="G606" t="s">
        <v>3944</v>
      </c>
      <c r="H606" s="34" t="s">
        <v>16474</v>
      </c>
      <c r="I606" t="s">
        <v>16475</v>
      </c>
      <c r="J606">
        <v>5547984290322</v>
      </c>
      <c r="K606" t="s">
        <v>11</v>
      </c>
      <c r="L606" t="s">
        <v>16476</v>
      </c>
      <c r="M606">
        <v>5188351855503</v>
      </c>
      <c r="N606" t="s">
        <v>112</v>
      </c>
      <c r="O606" t="s">
        <v>16477</v>
      </c>
      <c r="P606" t="s">
        <v>16478</v>
      </c>
      <c r="Q606">
        <v>234</v>
      </c>
      <c r="R606" t="s">
        <v>16479</v>
      </c>
      <c r="S606" t="s">
        <v>16480</v>
      </c>
      <c r="U606" t="s">
        <v>16481</v>
      </c>
      <c r="V606" t="s">
        <v>779</v>
      </c>
      <c r="W606" t="s">
        <v>780</v>
      </c>
      <c r="X606" t="s">
        <v>15383</v>
      </c>
      <c r="Y606" t="s">
        <v>1166</v>
      </c>
      <c r="Z606" t="s">
        <v>1258</v>
      </c>
      <c r="AA606" t="s">
        <v>18934</v>
      </c>
      <c r="AE606" t="s">
        <v>1167</v>
      </c>
      <c r="AF606" t="s">
        <v>786</v>
      </c>
      <c r="AG606">
        <v>1</v>
      </c>
      <c r="AH606">
        <v>140.86000000000001</v>
      </c>
      <c r="AI606">
        <v>1</v>
      </c>
      <c r="AJ606">
        <v>3102</v>
      </c>
      <c r="AK606" t="s">
        <v>776</v>
      </c>
      <c r="AL606">
        <v>3102</v>
      </c>
      <c r="AM606" t="s">
        <v>777</v>
      </c>
      <c r="AN606">
        <v>49.9</v>
      </c>
      <c r="AO606" s="72">
        <v>48.4</v>
      </c>
      <c r="AP606" s="72" t="s">
        <v>1314</v>
      </c>
      <c r="AQ606" t="s">
        <v>778</v>
      </c>
      <c r="AV606" t="s">
        <v>16483</v>
      </c>
      <c r="AW606">
        <v>0</v>
      </c>
      <c r="AX606" t="s">
        <v>16482</v>
      </c>
      <c r="AY606" t="s">
        <v>16484</v>
      </c>
      <c r="AZ606" t="s">
        <v>15369</v>
      </c>
      <c r="BC606" t="s">
        <v>18935</v>
      </c>
      <c r="BD606" t="s">
        <v>114</v>
      </c>
      <c r="BF606" t="s">
        <v>115</v>
      </c>
      <c r="BG606" t="s">
        <v>116</v>
      </c>
      <c r="BM606" t="s">
        <v>117</v>
      </c>
      <c r="BN606">
        <v>781645</v>
      </c>
      <c r="BO606">
        <v>3417457219</v>
      </c>
      <c r="BP606">
        <v>3417457219</v>
      </c>
      <c r="BQ606">
        <v>499818</v>
      </c>
      <c r="BR606">
        <v>2611</v>
      </c>
      <c r="BX606" t="s">
        <v>16485</v>
      </c>
      <c r="CA606" t="s">
        <v>16486</v>
      </c>
      <c r="CB606" t="s">
        <v>16487</v>
      </c>
      <c r="CD606">
        <v>1</v>
      </c>
      <c r="CF606" t="s">
        <v>118</v>
      </c>
      <c r="CG606">
        <v>0</v>
      </c>
      <c r="CH606" t="s">
        <v>119</v>
      </c>
      <c r="CI606" t="s">
        <v>119</v>
      </c>
      <c r="CJ606" t="s">
        <v>120</v>
      </c>
      <c r="CL606" s="34" t="s">
        <v>18936</v>
      </c>
      <c r="CM606" t="s">
        <v>121</v>
      </c>
      <c r="CN606" s="34" t="s">
        <v>18936</v>
      </c>
      <c r="CP606" t="s">
        <v>1258</v>
      </c>
      <c r="CR606" s="65">
        <f t="shared" si="93"/>
        <v>20</v>
      </c>
      <c r="CS606" s="65">
        <v>10</v>
      </c>
      <c r="CT606" s="65">
        <v>8</v>
      </c>
      <c r="CU606" s="65" t="s">
        <v>4</v>
      </c>
      <c r="CV606" s="65">
        <f t="shared" si="101"/>
        <v>49</v>
      </c>
      <c r="CW606" s="65">
        <f t="shared" si="102"/>
        <v>490</v>
      </c>
      <c r="CX606" s="65">
        <f t="shared" si="103"/>
        <v>392</v>
      </c>
      <c r="CY606" s="65" t="e">
        <f t="shared" si="104"/>
        <v>#VALUE!</v>
      </c>
      <c r="CZ606" s="73">
        <v>4.3700000000000003E-2</v>
      </c>
      <c r="DA606" s="74">
        <f t="shared" si="105"/>
        <v>21.413</v>
      </c>
      <c r="DB606" s="74">
        <f t="shared" si="106"/>
        <v>17.130400000000002</v>
      </c>
      <c r="DC606" s="75" t="e">
        <f t="shared" si="107"/>
        <v>#VALUE!</v>
      </c>
    </row>
    <row r="607" spans="1:108" hidden="1">
      <c r="A607" t="s">
        <v>111</v>
      </c>
      <c r="B607" t="s">
        <v>16489</v>
      </c>
      <c r="C607">
        <v>514501</v>
      </c>
      <c r="D607" s="1">
        <v>45585</v>
      </c>
      <c r="E607" t="s">
        <v>20494</v>
      </c>
      <c r="F607" t="s">
        <v>16490</v>
      </c>
      <c r="G607" t="s">
        <v>16491</v>
      </c>
      <c r="H607" s="34" t="s">
        <v>16492</v>
      </c>
      <c r="I607" t="s">
        <v>16493</v>
      </c>
      <c r="J607">
        <v>5551992128922</v>
      </c>
      <c r="K607" t="s">
        <v>6</v>
      </c>
      <c r="L607" t="s">
        <v>16494</v>
      </c>
      <c r="M607">
        <v>5188342109382</v>
      </c>
      <c r="N607" t="s">
        <v>112</v>
      </c>
      <c r="O607" t="s">
        <v>16495</v>
      </c>
      <c r="P607" t="s">
        <v>16496</v>
      </c>
      <c r="Q607" s="34" t="s">
        <v>3981</v>
      </c>
      <c r="R607">
        <v>304</v>
      </c>
      <c r="S607" t="s">
        <v>16497</v>
      </c>
      <c r="U607" t="s">
        <v>16498</v>
      </c>
      <c r="V607" t="s">
        <v>122</v>
      </c>
      <c r="W607" t="s">
        <v>772</v>
      </c>
      <c r="X607" t="s">
        <v>16183</v>
      </c>
      <c r="Y607" t="s">
        <v>1312</v>
      </c>
      <c r="Z607" t="s">
        <v>1258</v>
      </c>
      <c r="AA607" t="s">
        <v>17878</v>
      </c>
      <c r="AF607" t="s">
        <v>125</v>
      </c>
      <c r="AG607">
        <v>5</v>
      </c>
      <c r="AH607">
        <v>100.5</v>
      </c>
      <c r="AI607">
        <v>1</v>
      </c>
      <c r="AJ607">
        <v>142817</v>
      </c>
      <c r="AK607" t="s">
        <v>1598</v>
      </c>
      <c r="AL607">
        <v>61040</v>
      </c>
      <c r="AM607" t="s">
        <v>1608</v>
      </c>
      <c r="AN607">
        <v>99.9</v>
      </c>
      <c r="AO607" s="72">
        <v>34.96</v>
      </c>
      <c r="AP607" t="s">
        <v>15116</v>
      </c>
      <c r="AQ607" t="s">
        <v>1609</v>
      </c>
      <c r="AV607" t="s">
        <v>16500</v>
      </c>
      <c r="AW607">
        <v>0</v>
      </c>
      <c r="AX607" t="s">
        <v>16499</v>
      </c>
      <c r="AY607" t="s">
        <v>16501</v>
      </c>
      <c r="AZ607" t="s">
        <v>15119</v>
      </c>
      <c r="BC607" s="34" t="s">
        <v>17879</v>
      </c>
      <c r="BD607" t="s">
        <v>114</v>
      </c>
      <c r="BF607" t="s">
        <v>115</v>
      </c>
      <c r="BG607" t="s">
        <v>116</v>
      </c>
      <c r="BM607" t="s">
        <v>117</v>
      </c>
      <c r="BN607" t="s">
        <v>16502</v>
      </c>
      <c r="BO607">
        <v>3417276671</v>
      </c>
      <c r="BP607">
        <v>3417276671</v>
      </c>
      <c r="BQ607">
        <v>536119</v>
      </c>
      <c r="BR607">
        <v>9351</v>
      </c>
      <c r="BX607" t="s">
        <v>16503</v>
      </c>
      <c r="CA607" t="s">
        <v>16504</v>
      </c>
      <c r="CB607" t="s">
        <v>16505</v>
      </c>
      <c r="CD607">
        <v>1</v>
      </c>
      <c r="CF607" t="s">
        <v>118</v>
      </c>
      <c r="CG607">
        <v>0</v>
      </c>
      <c r="CH607" t="s">
        <v>119</v>
      </c>
      <c r="CI607" t="s">
        <v>119</v>
      </c>
      <c r="CJ607" t="s">
        <v>120</v>
      </c>
      <c r="CL607" s="34" t="s">
        <v>17880</v>
      </c>
      <c r="CM607" t="s">
        <v>121</v>
      </c>
      <c r="CN607" s="34" t="s">
        <v>17880</v>
      </c>
      <c r="CP607" t="s">
        <v>1258</v>
      </c>
      <c r="CR607">
        <f t="shared" si="93"/>
        <v>20</v>
      </c>
      <c r="CS607"/>
      <c r="CT607"/>
      <c r="CU607"/>
      <c r="CV607"/>
      <c r="CW607"/>
      <c r="CX607"/>
      <c r="CY607"/>
      <c r="CZ607"/>
      <c r="DA607"/>
      <c r="DB607"/>
      <c r="DC607"/>
      <c r="DD607"/>
    </row>
    <row r="608" spans="1:108" hidden="1">
      <c r="A608" t="s">
        <v>111</v>
      </c>
      <c r="B608" t="s">
        <v>16489</v>
      </c>
      <c r="C608">
        <v>514501</v>
      </c>
      <c r="D608" s="1">
        <v>45585</v>
      </c>
      <c r="E608" t="s">
        <v>20494</v>
      </c>
      <c r="F608" t="s">
        <v>16490</v>
      </c>
      <c r="G608" t="s">
        <v>16491</v>
      </c>
      <c r="H608" s="34" t="s">
        <v>16492</v>
      </c>
      <c r="I608" t="s">
        <v>16493</v>
      </c>
      <c r="J608">
        <v>5551992128922</v>
      </c>
      <c r="K608" t="s">
        <v>6</v>
      </c>
      <c r="L608" t="s">
        <v>16494</v>
      </c>
      <c r="M608">
        <v>5188342109382</v>
      </c>
      <c r="N608" t="s">
        <v>112</v>
      </c>
      <c r="O608" t="s">
        <v>16495</v>
      </c>
      <c r="P608" t="s">
        <v>16496</v>
      </c>
      <c r="Q608" s="34" t="s">
        <v>3981</v>
      </c>
      <c r="R608">
        <v>304</v>
      </c>
      <c r="S608" t="s">
        <v>16497</v>
      </c>
      <c r="U608" t="s">
        <v>16498</v>
      </c>
      <c r="V608" t="s">
        <v>122</v>
      </c>
      <c r="W608" t="s">
        <v>772</v>
      </c>
      <c r="X608" t="s">
        <v>16183</v>
      </c>
      <c r="Y608" t="s">
        <v>1312</v>
      </c>
      <c r="Z608" t="s">
        <v>1258</v>
      </c>
      <c r="AA608" t="s">
        <v>17878</v>
      </c>
      <c r="AF608" t="s">
        <v>125</v>
      </c>
      <c r="AG608">
        <v>5</v>
      </c>
      <c r="AH608">
        <v>100.5</v>
      </c>
      <c r="AI608">
        <v>2</v>
      </c>
      <c r="AJ608">
        <v>1110</v>
      </c>
      <c r="AK608" t="s">
        <v>788</v>
      </c>
      <c r="AL608">
        <v>1112</v>
      </c>
      <c r="AM608" t="s">
        <v>1252</v>
      </c>
      <c r="AN608">
        <v>21.9</v>
      </c>
      <c r="AO608" s="72">
        <v>7.66</v>
      </c>
      <c r="AP608" t="s">
        <v>15064</v>
      </c>
      <c r="AQ608" t="s">
        <v>1254</v>
      </c>
      <c r="AV608" t="s">
        <v>16506</v>
      </c>
      <c r="AW608">
        <v>0</v>
      </c>
      <c r="AX608" t="s">
        <v>16499</v>
      </c>
      <c r="AY608" t="s">
        <v>16501</v>
      </c>
      <c r="AZ608" t="s">
        <v>15119</v>
      </c>
      <c r="BC608" s="34" t="s">
        <v>17879</v>
      </c>
      <c r="BD608" t="s">
        <v>114</v>
      </c>
      <c r="BF608" t="s">
        <v>115</v>
      </c>
      <c r="BG608" t="s">
        <v>116</v>
      </c>
      <c r="BM608" t="s">
        <v>117</v>
      </c>
      <c r="BN608" t="s">
        <v>16502</v>
      </c>
      <c r="BO608">
        <v>3417276671</v>
      </c>
      <c r="BP608">
        <v>3417276671</v>
      </c>
      <c r="BQ608">
        <v>536119</v>
      </c>
      <c r="BR608">
        <v>9351</v>
      </c>
      <c r="BX608" t="s">
        <v>16503</v>
      </c>
      <c r="CA608" t="s">
        <v>16504</v>
      </c>
      <c r="CB608" t="s">
        <v>16505</v>
      </c>
      <c r="CD608">
        <v>1</v>
      </c>
      <c r="CF608" t="s">
        <v>118</v>
      </c>
      <c r="CG608">
        <v>0</v>
      </c>
      <c r="CH608" t="s">
        <v>119</v>
      </c>
      <c r="CI608" t="s">
        <v>119</v>
      </c>
      <c r="CJ608" t="s">
        <v>120</v>
      </c>
      <c r="CL608" s="34" t="s">
        <v>17880</v>
      </c>
      <c r="CM608" t="s">
        <v>121</v>
      </c>
      <c r="CN608" s="34" t="s">
        <v>17880</v>
      </c>
      <c r="CP608" t="s">
        <v>1258</v>
      </c>
      <c r="CR608">
        <f t="shared" si="93"/>
        <v>20</v>
      </c>
      <c r="CS608"/>
      <c r="CT608"/>
      <c r="CU608"/>
      <c r="CV608"/>
      <c r="CW608"/>
      <c r="CX608"/>
      <c r="CY608"/>
      <c r="CZ608"/>
      <c r="DA608"/>
      <c r="DB608"/>
      <c r="DC608"/>
      <c r="DD608"/>
    </row>
    <row r="609" spans="1:108" hidden="1">
      <c r="A609" t="s">
        <v>111</v>
      </c>
      <c r="B609" t="s">
        <v>16489</v>
      </c>
      <c r="C609">
        <v>514501</v>
      </c>
      <c r="D609" s="1">
        <v>45585</v>
      </c>
      <c r="E609" t="s">
        <v>20494</v>
      </c>
      <c r="F609" t="s">
        <v>16490</v>
      </c>
      <c r="G609" t="s">
        <v>16491</v>
      </c>
      <c r="H609" s="34" t="s">
        <v>16492</v>
      </c>
      <c r="I609" t="s">
        <v>16493</v>
      </c>
      <c r="J609">
        <v>5551992128922</v>
      </c>
      <c r="K609" t="s">
        <v>6</v>
      </c>
      <c r="L609" t="s">
        <v>16494</v>
      </c>
      <c r="M609">
        <v>5188342109382</v>
      </c>
      <c r="N609" t="s">
        <v>112</v>
      </c>
      <c r="O609" t="s">
        <v>16495</v>
      </c>
      <c r="P609" t="s">
        <v>16496</v>
      </c>
      <c r="Q609" s="34" t="s">
        <v>3981</v>
      </c>
      <c r="R609">
        <v>304</v>
      </c>
      <c r="S609" t="s">
        <v>16497</v>
      </c>
      <c r="U609" t="s">
        <v>16498</v>
      </c>
      <c r="V609" t="s">
        <v>122</v>
      </c>
      <c r="W609" t="s">
        <v>772</v>
      </c>
      <c r="X609" t="s">
        <v>16183</v>
      </c>
      <c r="Y609" t="s">
        <v>1312</v>
      </c>
      <c r="Z609" t="s">
        <v>1258</v>
      </c>
      <c r="AA609" t="s">
        <v>17878</v>
      </c>
      <c r="AF609" t="s">
        <v>125</v>
      </c>
      <c r="AG609">
        <v>5</v>
      </c>
      <c r="AH609">
        <v>100.5</v>
      </c>
      <c r="AI609">
        <v>2</v>
      </c>
      <c r="AJ609">
        <v>1006</v>
      </c>
      <c r="AK609" t="s">
        <v>788</v>
      </c>
      <c r="AL609">
        <v>1111</v>
      </c>
      <c r="AM609" t="s">
        <v>789</v>
      </c>
      <c r="AN609">
        <v>21.9</v>
      </c>
      <c r="AO609" s="72">
        <v>7.66</v>
      </c>
      <c r="AP609" t="s">
        <v>15064</v>
      </c>
      <c r="AQ609" t="s">
        <v>790</v>
      </c>
      <c r="AV609" t="s">
        <v>16506</v>
      </c>
      <c r="AW609">
        <v>0</v>
      </c>
      <c r="AX609" t="s">
        <v>16499</v>
      </c>
      <c r="AY609" t="s">
        <v>16501</v>
      </c>
      <c r="AZ609" t="s">
        <v>15119</v>
      </c>
      <c r="BC609" s="34" t="s">
        <v>17879</v>
      </c>
      <c r="BD609" t="s">
        <v>114</v>
      </c>
      <c r="BF609" t="s">
        <v>115</v>
      </c>
      <c r="BG609" t="s">
        <v>116</v>
      </c>
      <c r="BM609" t="s">
        <v>117</v>
      </c>
      <c r="BN609" t="s">
        <v>16502</v>
      </c>
      <c r="BO609">
        <v>3417276671</v>
      </c>
      <c r="BP609">
        <v>3417276671</v>
      </c>
      <c r="BQ609">
        <v>536119</v>
      </c>
      <c r="BR609">
        <v>9351</v>
      </c>
      <c r="BX609" t="s">
        <v>16503</v>
      </c>
      <c r="CA609" t="s">
        <v>16504</v>
      </c>
      <c r="CB609" t="s">
        <v>16505</v>
      </c>
      <c r="CD609">
        <v>1</v>
      </c>
      <c r="CF609" t="s">
        <v>118</v>
      </c>
      <c r="CG609">
        <v>0</v>
      </c>
      <c r="CH609" t="s">
        <v>119</v>
      </c>
      <c r="CI609" t="s">
        <v>119</v>
      </c>
      <c r="CJ609" t="s">
        <v>120</v>
      </c>
      <c r="CL609" s="34" t="s">
        <v>17880</v>
      </c>
      <c r="CM609" t="s">
        <v>121</v>
      </c>
      <c r="CN609" s="34" t="s">
        <v>17880</v>
      </c>
      <c r="CP609" t="s">
        <v>1258</v>
      </c>
      <c r="CR609">
        <f t="shared" si="93"/>
        <v>20</v>
      </c>
      <c r="CS609"/>
      <c r="CT609"/>
      <c r="CU609"/>
      <c r="CV609"/>
      <c r="CW609"/>
      <c r="CX609"/>
      <c r="CY609"/>
      <c r="CZ609"/>
      <c r="DA609"/>
      <c r="DB609"/>
      <c r="DC609"/>
      <c r="DD609"/>
    </row>
    <row r="610" spans="1:108" hidden="1">
      <c r="A610" t="s">
        <v>111</v>
      </c>
      <c r="B610" t="s">
        <v>16489</v>
      </c>
      <c r="C610">
        <v>514501</v>
      </c>
      <c r="D610" s="1">
        <v>45585</v>
      </c>
      <c r="E610" t="s">
        <v>20494</v>
      </c>
      <c r="F610" t="s">
        <v>16490</v>
      </c>
      <c r="G610" t="s">
        <v>16491</v>
      </c>
      <c r="H610" s="34" t="s">
        <v>16492</v>
      </c>
      <c r="I610" t="s">
        <v>16493</v>
      </c>
      <c r="J610">
        <v>5551992128922</v>
      </c>
      <c r="K610" t="s">
        <v>6</v>
      </c>
      <c r="L610" t="s">
        <v>16494</v>
      </c>
      <c r="M610">
        <v>5188342109382</v>
      </c>
      <c r="N610" t="s">
        <v>112</v>
      </c>
      <c r="O610" t="s">
        <v>16495</v>
      </c>
      <c r="P610" t="s">
        <v>16496</v>
      </c>
      <c r="Q610" s="34" t="s">
        <v>3981</v>
      </c>
      <c r="R610">
        <v>304</v>
      </c>
      <c r="S610" t="s">
        <v>16497</v>
      </c>
      <c r="U610" t="s">
        <v>16498</v>
      </c>
      <c r="V610" t="s">
        <v>122</v>
      </c>
      <c r="W610" t="s">
        <v>772</v>
      </c>
      <c r="X610" t="s">
        <v>16183</v>
      </c>
      <c r="Y610" t="s">
        <v>1312</v>
      </c>
      <c r="Z610" t="s">
        <v>1258</v>
      </c>
      <c r="AA610" t="s">
        <v>17878</v>
      </c>
      <c r="AF610" t="s">
        <v>125</v>
      </c>
      <c r="AG610">
        <v>5</v>
      </c>
      <c r="AH610">
        <v>100.5</v>
      </c>
      <c r="AI610">
        <v>1</v>
      </c>
      <c r="AJ610">
        <v>142795</v>
      </c>
      <c r="AK610" t="s">
        <v>783</v>
      </c>
      <c r="AL610">
        <v>1607</v>
      </c>
      <c r="AM610" t="s">
        <v>784</v>
      </c>
      <c r="AN610">
        <v>34.9</v>
      </c>
      <c r="AO610" s="72">
        <v>34.9</v>
      </c>
      <c r="AP610" t="s">
        <v>794</v>
      </c>
      <c r="AQ610" t="s">
        <v>785</v>
      </c>
      <c r="AV610" t="s">
        <v>2285</v>
      </c>
      <c r="AW610">
        <v>0</v>
      </c>
      <c r="AX610" t="s">
        <v>16499</v>
      </c>
      <c r="AY610" t="s">
        <v>16501</v>
      </c>
      <c r="AZ610" t="s">
        <v>15119</v>
      </c>
      <c r="BC610" s="34" t="s">
        <v>17879</v>
      </c>
      <c r="BD610" t="s">
        <v>114</v>
      </c>
      <c r="BF610" t="s">
        <v>115</v>
      </c>
      <c r="BG610" t="s">
        <v>116</v>
      </c>
      <c r="BM610" t="s">
        <v>117</v>
      </c>
      <c r="BN610" t="s">
        <v>16502</v>
      </c>
      <c r="BO610">
        <v>3417276671</v>
      </c>
      <c r="BP610">
        <v>3417276671</v>
      </c>
      <c r="BQ610">
        <v>536119</v>
      </c>
      <c r="BR610">
        <v>9351</v>
      </c>
      <c r="BX610" t="s">
        <v>16503</v>
      </c>
      <c r="CA610" t="s">
        <v>16504</v>
      </c>
      <c r="CB610" t="s">
        <v>16505</v>
      </c>
      <c r="CD610">
        <v>1</v>
      </c>
      <c r="CF610" t="s">
        <v>118</v>
      </c>
      <c r="CG610">
        <v>0</v>
      </c>
      <c r="CH610" t="s">
        <v>119</v>
      </c>
      <c r="CI610" t="s">
        <v>119</v>
      </c>
      <c r="CJ610" t="s">
        <v>120</v>
      </c>
      <c r="CL610" s="34" t="s">
        <v>17880</v>
      </c>
      <c r="CM610" t="s">
        <v>121</v>
      </c>
      <c r="CN610" s="34" t="s">
        <v>17880</v>
      </c>
      <c r="CP610" t="s">
        <v>1258</v>
      </c>
      <c r="CR610">
        <f t="shared" si="93"/>
        <v>20</v>
      </c>
      <c r="CS610"/>
      <c r="CT610"/>
      <c r="CU610"/>
      <c r="CV610"/>
      <c r="CW610"/>
      <c r="CX610"/>
      <c r="CY610"/>
      <c r="CZ610"/>
      <c r="DA610"/>
      <c r="DB610"/>
      <c r="DC610"/>
      <c r="DD610"/>
    </row>
    <row r="611" spans="1:108" hidden="1">
      <c r="A611" t="s">
        <v>111</v>
      </c>
      <c r="B611" t="s">
        <v>16509</v>
      </c>
      <c r="C611">
        <v>514497</v>
      </c>
      <c r="D611" s="1">
        <v>45585</v>
      </c>
      <c r="E611" t="s">
        <v>20495</v>
      </c>
      <c r="F611" t="s">
        <v>16510</v>
      </c>
      <c r="G611" t="s">
        <v>3520</v>
      </c>
      <c r="H611">
        <v>41625460880</v>
      </c>
      <c r="I611" t="s">
        <v>16511</v>
      </c>
      <c r="J611">
        <v>5511989636712</v>
      </c>
      <c r="K611" t="s">
        <v>2</v>
      </c>
      <c r="L611" t="s">
        <v>127</v>
      </c>
      <c r="M611">
        <v>5187367032834</v>
      </c>
      <c r="N611" t="s">
        <v>112</v>
      </c>
      <c r="O611" t="s">
        <v>16512</v>
      </c>
      <c r="P611" t="s">
        <v>16513</v>
      </c>
      <c r="Q611">
        <v>215</v>
      </c>
      <c r="R611" t="s">
        <v>16514</v>
      </c>
      <c r="S611" t="s">
        <v>6413</v>
      </c>
      <c r="U611" t="s">
        <v>16515</v>
      </c>
      <c r="V611" t="s">
        <v>122</v>
      </c>
      <c r="W611" t="s">
        <v>123</v>
      </c>
      <c r="X611" t="s">
        <v>3280</v>
      </c>
      <c r="Y611" t="s">
        <v>129</v>
      </c>
      <c r="Z611" t="s">
        <v>1258</v>
      </c>
      <c r="AA611" t="s">
        <v>17861</v>
      </c>
      <c r="AE611" t="s">
        <v>2458</v>
      </c>
      <c r="AF611" t="s">
        <v>786</v>
      </c>
      <c r="AG611">
        <v>4</v>
      </c>
      <c r="AH611">
        <v>103.92</v>
      </c>
      <c r="AI611">
        <v>1</v>
      </c>
      <c r="AJ611">
        <v>1095</v>
      </c>
      <c r="AK611" t="s">
        <v>781</v>
      </c>
      <c r="AL611">
        <v>8122</v>
      </c>
      <c r="AM611" t="s">
        <v>1203</v>
      </c>
      <c r="AN611">
        <v>129.9</v>
      </c>
      <c r="AO611" s="72">
        <v>103.92</v>
      </c>
      <c r="AP611" t="s">
        <v>1416</v>
      </c>
      <c r="AQ611" t="s">
        <v>1205</v>
      </c>
      <c r="AV611" t="s">
        <v>16516</v>
      </c>
      <c r="AW611">
        <v>0</v>
      </c>
      <c r="AX611" t="s">
        <v>1416</v>
      </c>
      <c r="AY611" t="s">
        <v>1418</v>
      </c>
      <c r="AZ611" t="s">
        <v>16517</v>
      </c>
      <c r="BC611" s="34" t="s">
        <v>17864</v>
      </c>
      <c r="BD611" t="s">
        <v>114</v>
      </c>
      <c r="BF611" t="s">
        <v>115</v>
      </c>
      <c r="BG611" t="s">
        <v>116</v>
      </c>
      <c r="BM611" t="s">
        <v>117</v>
      </c>
      <c r="BN611">
        <v>509515</v>
      </c>
      <c r="BO611">
        <v>3417055010</v>
      </c>
      <c r="BP611">
        <v>3417055010</v>
      </c>
      <c r="BQ611">
        <v>650570</v>
      </c>
      <c r="BR611">
        <v>7511</v>
      </c>
      <c r="BX611" t="s">
        <v>16518</v>
      </c>
      <c r="CA611" t="s">
        <v>16519</v>
      </c>
      <c r="CB611" t="s">
        <v>16520</v>
      </c>
      <c r="CD611">
        <v>1</v>
      </c>
      <c r="CF611" t="s">
        <v>118</v>
      </c>
      <c r="CG611">
        <v>0</v>
      </c>
      <c r="CH611" t="s">
        <v>119</v>
      </c>
      <c r="CI611" t="s">
        <v>119</v>
      </c>
      <c r="CJ611" t="s">
        <v>120</v>
      </c>
      <c r="CL611" s="34" t="s">
        <v>17865</v>
      </c>
      <c r="CM611" t="s">
        <v>121</v>
      </c>
      <c r="CN611" s="34" t="s">
        <v>17865</v>
      </c>
      <c r="CP611" t="s">
        <v>1258</v>
      </c>
      <c r="CR611">
        <f t="shared" si="93"/>
        <v>20</v>
      </c>
      <c r="CS611"/>
      <c r="CT611"/>
      <c r="CU611"/>
      <c r="CV611"/>
      <c r="CW611"/>
      <c r="CX611"/>
      <c r="CY611"/>
      <c r="CZ611"/>
      <c r="DA611"/>
      <c r="DB611"/>
      <c r="DC611"/>
      <c r="DD611"/>
    </row>
    <row r="612" spans="1:108" hidden="1">
      <c r="A612" t="s">
        <v>111</v>
      </c>
      <c r="B612" t="s">
        <v>16521</v>
      </c>
      <c r="C612">
        <v>514495</v>
      </c>
      <c r="D612" s="1">
        <v>45585</v>
      </c>
      <c r="E612" t="s">
        <v>20496</v>
      </c>
      <c r="F612" t="s">
        <v>4986</v>
      </c>
      <c r="G612" t="s">
        <v>1945</v>
      </c>
      <c r="H612" s="34" t="s">
        <v>16522</v>
      </c>
      <c r="I612" t="s">
        <v>16523</v>
      </c>
      <c r="J612">
        <v>5521981039189</v>
      </c>
      <c r="K612" t="s">
        <v>5</v>
      </c>
      <c r="L612" t="s">
        <v>1188</v>
      </c>
      <c r="M612">
        <v>5174937759393</v>
      </c>
      <c r="N612" t="s">
        <v>112</v>
      </c>
      <c r="O612" t="s">
        <v>16524</v>
      </c>
      <c r="P612" t="s">
        <v>16525</v>
      </c>
      <c r="Q612">
        <v>49</v>
      </c>
      <c r="R612" t="s">
        <v>15132</v>
      </c>
      <c r="S612" t="s">
        <v>1192</v>
      </c>
      <c r="U612" t="s">
        <v>16526</v>
      </c>
      <c r="V612" t="s">
        <v>122</v>
      </c>
      <c r="W612" t="s">
        <v>123</v>
      </c>
      <c r="X612" t="s">
        <v>4008</v>
      </c>
      <c r="Y612" t="s">
        <v>782</v>
      </c>
      <c r="Z612" t="s">
        <v>1258</v>
      </c>
      <c r="AA612" t="s">
        <v>17866</v>
      </c>
      <c r="AF612" t="s">
        <v>113</v>
      </c>
      <c r="AG612">
        <v>1</v>
      </c>
      <c r="AH612">
        <v>116.91</v>
      </c>
      <c r="AI612">
        <v>1</v>
      </c>
      <c r="AJ612">
        <v>143028</v>
      </c>
      <c r="AK612" t="s">
        <v>781</v>
      </c>
      <c r="AL612">
        <v>8700</v>
      </c>
      <c r="AM612" t="s">
        <v>2390</v>
      </c>
      <c r="AN612">
        <v>129.9</v>
      </c>
      <c r="AO612" s="72">
        <v>116.91</v>
      </c>
      <c r="AP612" t="s">
        <v>855</v>
      </c>
      <c r="AQ612" t="s">
        <v>2391</v>
      </c>
      <c r="AV612" t="s">
        <v>16527</v>
      </c>
      <c r="AW612">
        <v>0</v>
      </c>
      <c r="AX612" t="s">
        <v>855</v>
      </c>
      <c r="AY612" t="s">
        <v>856</v>
      </c>
      <c r="AZ612" t="s">
        <v>2339</v>
      </c>
      <c r="BC612" s="34" t="s">
        <v>17867</v>
      </c>
      <c r="BD612" t="s">
        <v>114</v>
      </c>
      <c r="BF612" t="s">
        <v>115</v>
      </c>
      <c r="BG612" t="s">
        <v>116</v>
      </c>
      <c r="BM612" t="s">
        <v>117</v>
      </c>
      <c r="BO612">
        <v>3416938676</v>
      </c>
      <c r="BX612" t="s">
        <v>16528</v>
      </c>
      <c r="CA612" t="s">
        <v>16529</v>
      </c>
      <c r="CB612" t="s">
        <v>16530</v>
      </c>
      <c r="CD612">
        <v>1</v>
      </c>
      <c r="CF612" t="s">
        <v>118</v>
      </c>
      <c r="CG612">
        <v>0</v>
      </c>
      <c r="CH612" t="s">
        <v>119</v>
      </c>
      <c r="CI612" t="s">
        <v>119</v>
      </c>
      <c r="CJ612" t="s">
        <v>120</v>
      </c>
      <c r="CL612" s="34" t="s">
        <v>17868</v>
      </c>
      <c r="CM612" t="s">
        <v>121</v>
      </c>
      <c r="CN612" s="34" t="s">
        <v>17868</v>
      </c>
      <c r="CP612" t="s">
        <v>1258</v>
      </c>
      <c r="CR612">
        <f t="shared" si="93"/>
        <v>20</v>
      </c>
      <c r="CS612"/>
      <c r="CT612"/>
      <c r="CU612"/>
      <c r="CV612"/>
      <c r="CW612"/>
      <c r="CX612"/>
      <c r="CY612"/>
      <c r="CZ612"/>
      <c r="DA612"/>
      <c r="DB612"/>
      <c r="DC612"/>
      <c r="DD612"/>
    </row>
    <row r="613" spans="1:108" hidden="1">
      <c r="A613" t="s">
        <v>111</v>
      </c>
      <c r="B613" t="s">
        <v>16534</v>
      </c>
      <c r="C613">
        <v>514493</v>
      </c>
      <c r="D613" s="1">
        <v>45585</v>
      </c>
      <c r="E613" t="s">
        <v>20497</v>
      </c>
      <c r="F613" t="s">
        <v>16535</v>
      </c>
      <c r="G613" t="s">
        <v>16536</v>
      </c>
      <c r="H613">
        <v>37884542889</v>
      </c>
      <c r="I613" t="s">
        <v>16537</v>
      </c>
      <c r="J613">
        <v>5519998399977</v>
      </c>
      <c r="K613" t="s">
        <v>2</v>
      </c>
      <c r="L613" t="s">
        <v>127</v>
      </c>
      <c r="M613">
        <v>5165891534697</v>
      </c>
      <c r="N613" t="s">
        <v>112</v>
      </c>
      <c r="O613" t="s">
        <v>16538</v>
      </c>
      <c r="P613" t="s">
        <v>16539</v>
      </c>
      <c r="Q613">
        <v>1091</v>
      </c>
      <c r="R613" t="s">
        <v>16540</v>
      </c>
      <c r="S613" t="s">
        <v>1358</v>
      </c>
      <c r="U613" t="s">
        <v>16541</v>
      </c>
      <c r="V613" t="s">
        <v>122</v>
      </c>
      <c r="W613" t="s">
        <v>123</v>
      </c>
      <c r="X613" t="s">
        <v>3280</v>
      </c>
      <c r="Y613" t="s">
        <v>129</v>
      </c>
      <c r="Z613" t="s">
        <v>1258</v>
      </c>
      <c r="AA613" t="s">
        <v>17869</v>
      </c>
      <c r="AF613" t="s">
        <v>113</v>
      </c>
      <c r="AG613">
        <v>1</v>
      </c>
      <c r="AH613">
        <v>247.48</v>
      </c>
      <c r="AI613">
        <v>1</v>
      </c>
      <c r="AJ613">
        <v>2201</v>
      </c>
      <c r="AK613" t="s">
        <v>1471</v>
      </c>
      <c r="AL613">
        <v>2201</v>
      </c>
      <c r="AM613" t="s">
        <v>1472</v>
      </c>
      <c r="AN613">
        <v>49.9</v>
      </c>
      <c r="AO613" s="72">
        <v>15.71</v>
      </c>
      <c r="AP613" t="s">
        <v>15525</v>
      </c>
      <c r="AQ613" t="s">
        <v>1473</v>
      </c>
      <c r="AV613" t="s">
        <v>16543</v>
      </c>
      <c r="AW613">
        <v>0</v>
      </c>
      <c r="AX613" t="s">
        <v>16542</v>
      </c>
      <c r="AY613" t="s">
        <v>16544</v>
      </c>
      <c r="AZ613" t="s">
        <v>15252</v>
      </c>
      <c r="BC613" s="34" t="s">
        <v>17870</v>
      </c>
      <c r="BD613" t="s">
        <v>114</v>
      </c>
      <c r="BF613" t="s">
        <v>115</v>
      </c>
      <c r="BG613" t="s">
        <v>116</v>
      </c>
      <c r="BM613" t="s">
        <v>117</v>
      </c>
      <c r="BO613">
        <v>3416892587</v>
      </c>
      <c r="BX613" t="s">
        <v>16545</v>
      </c>
      <c r="CA613" t="s">
        <v>16546</v>
      </c>
      <c r="CB613" t="s">
        <v>16547</v>
      </c>
      <c r="CD613">
        <v>1</v>
      </c>
      <c r="CF613" t="s">
        <v>118</v>
      </c>
      <c r="CG613">
        <v>0</v>
      </c>
      <c r="CH613" t="s">
        <v>119</v>
      </c>
      <c r="CI613" t="s">
        <v>119</v>
      </c>
      <c r="CJ613" t="s">
        <v>120</v>
      </c>
      <c r="CL613" s="34" t="s">
        <v>17871</v>
      </c>
      <c r="CM613" t="s">
        <v>121</v>
      </c>
      <c r="CN613" s="34" t="s">
        <v>17871</v>
      </c>
      <c r="CP613" t="s">
        <v>1258</v>
      </c>
      <c r="CR613">
        <f t="shared" si="93"/>
        <v>20</v>
      </c>
      <c r="CS613"/>
      <c r="CT613"/>
      <c r="CU613"/>
      <c r="CV613"/>
      <c r="CW613"/>
      <c r="CX613"/>
      <c r="CY613"/>
      <c r="CZ613"/>
      <c r="DA613"/>
      <c r="DB613"/>
      <c r="DC613"/>
      <c r="DD613"/>
    </row>
    <row r="614" spans="1:108" hidden="1">
      <c r="A614" t="s">
        <v>111</v>
      </c>
      <c r="B614" t="s">
        <v>16534</v>
      </c>
      <c r="C614">
        <v>514493</v>
      </c>
      <c r="D614" s="1">
        <v>45585</v>
      </c>
      <c r="E614" t="s">
        <v>20497</v>
      </c>
      <c r="F614" t="s">
        <v>16535</v>
      </c>
      <c r="G614" t="s">
        <v>16536</v>
      </c>
      <c r="H614">
        <v>37884542889</v>
      </c>
      <c r="I614" t="s">
        <v>16537</v>
      </c>
      <c r="J614">
        <v>5519998399977</v>
      </c>
      <c r="K614" t="s">
        <v>2</v>
      </c>
      <c r="L614" t="s">
        <v>127</v>
      </c>
      <c r="M614">
        <v>5165891534697</v>
      </c>
      <c r="N614" t="s">
        <v>112</v>
      </c>
      <c r="O614" t="s">
        <v>16538</v>
      </c>
      <c r="P614" t="s">
        <v>16539</v>
      </c>
      <c r="Q614">
        <v>1091</v>
      </c>
      <c r="R614" t="s">
        <v>16540</v>
      </c>
      <c r="S614" t="s">
        <v>1358</v>
      </c>
      <c r="U614" t="s">
        <v>16541</v>
      </c>
      <c r="V614" t="s">
        <v>122</v>
      </c>
      <c r="W614" t="s">
        <v>123</v>
      </c>
      <c r="X614" t="s">
        <v>3280</v>
      </c>
      <c r="Y614" t="s">
        <v>129</v>
      </c>
      <c r="Z614" t="s">
        <v>1258</v>
      </c>
      <c r="AA614" t="s">
        <v>17869</v>
      </c>
      <c r="AF614" t="s">
        <v>113</v>
      </c>
      <c r="AG614">
        <v>1</v>
      </c>
      <c r="AH614">
        <v>247.48</v>
      </c>
      <c r="AI614">
        <v>1</v>
      </c>
      <c r="AJ614">
        <v>2103</v>
      </c>
      <c r="AK614" t="s">
        <v>2344</v>
      </c>
      <c r="AL614">
        <v>2103</v>
      </c>
      <c r="AM614" t="s">
        <v>2345</v>
      </c>
      <c r="AN614">
        <v>59.9</v>
      </c>
      <c r="AO614" s="72">
        <v>18.86</v>
      </c>
      <c r="AP614" t="s">
        <v>15190</v>
      </c>
      <c r="AQ614" t="s">
        <v>2346</v>
      </c>
      <c r="AV614" t="s">
        <v>16548</v>
      </c>
      <c r="AW614">
        <v>0</v>
      </c>
      <c r="AX614" t="s">
        <v>16542</v>
      </c>
      <c r="AY614" t="s">
        <v>16544</v>
      </c>
      <c r="AZ614" t="s">
        <v>15252</v>
      </c>
      <c r="BC614" s="34" t="s">
        <v>17870</v>
      </c>
      <c r="BD614" t="s">
        <v>114</v>
      </c>
      <c r="BF614" t="s">
        <v>115</v>
      </c>
      <c r="BG614" t="s">
        <v>116</v>
      </c>
      <c r="BM614" t="s">
        <v>117</v>
      </c>
      <c r="BO614">
        <v>3416892587</v>
      </c>
      <c r="BX614" t="s">
        <v>16545</v>
      </c>
      <c r="CA614" t="s">
        <v>16546</v>
      </c>
      <c r="CB614" t="s">
        <v>16547</v>
      </c>
      <c r="CD614">
        <v>1</v>
      </c>
      <c r="CF614" t="s">
        <v>118</v>
      </c>
      <c r="CG614">
        <v>0</v>
      </c>
      <c r="CH614" t="s">
        <v>119</v>
      </c>
      <c r="CI614" t="s">
        <v>119</v>
      </c>
      <c r="CJ614" t="s">
        <v>120</v>
      </c>
      <c r="CL614" s="34" t="s">
        <v>17871</v>
      </c>
      <c r="CM614" t="s">
        <v>121</v>
      </c>
      <c r="CN614" s="34" t="s">
        <v>17871</v>
      </c>
      <c r="CP614" t="s">
        <v>1258</v>
      </c>
      <c r="CR614">
        <f t="shared" si="93"/>
        <v>20</v>
      </c>
      <c r="CS614"/>
      <c r="CT614"/>
      <c r="CU614"/>
      <c r="CV614"/>
      <c r="CW614"/>
      <c r="CX614"/>
      <c r="CY614"/>
      <c r="CZ614"/>
      <c r="DA614"/>
      <c r="DB614"/>
      <c r="DC614"/>
      <c r="DD614"/>
    </row>
    <row r="615" spans="1:108" hidden="1">
      <c r="A615" t="s">
        <v>111</v>
      </c>
      <c r="B615" t="s">
        <v>16534</v>
      </c>
      <c r="C615">
        <v>514493</v>
      </c>
      <c r="D615" s="1">
        <v>45585</v>
      </c>
      <c r="E615" t="s">
        <v>20497</v>
      </c>
      <c r="F615" t="s">
        <v>16535</v>
      </c>
      <c r="G615" t="s">
        <v>16536</v>
      </c>
      <c r="H615">
        <v>37884542889</v>
      </c>
      <c r="I615" t="s">
        <v>16537</v>
      </c>
      <c r="J615">
        <v>5519998399977</v>
      </c>
      <c r="K615" t="s">
        <v>2</v>
      </c>
      <c r="L615" t="s">
        <v>127</v>
      </c>
      <c r="M615">
        <v>5165891534697</v>
      </c>
      <c r="N615" t="s">
        <v>112</v>
      </c>
      <c r="O615" t="s">
        <v>16538</v>
      </c>
      <c r="P615" t="s">
        <v>16539</v>
      </c>
      <c r="Q615">
        <v>1091</v>
      </c>
      <c r="R615" t="s">
        <v>16540</v>
      </c>
      <c r="S615" t="s">
        <v>1358</v>
      </c>
      <c r="U615" t="s">
        <v>16541</v>
      </c>
      <c r="V615" t="s">
        <v>122</v>
      </c>
      <c r="W615" t="s">
        <v>123</v>
      </c>
      <c r="X615" t="s">
        <v>3280</v>
      </c>
      <c r="Y615" t="s">
        <v>129</v>
      </c>
      <c r="Z615" t="s">
        <v>1258</v>
      </c>
      <c r="AA615" t="s">
        <v>17869</v>
      </c>
      <c r="AF615" t="s">
        <v>113</v>
      </c>
      <c r="AG615">
        <v>1</v>
      </c>
      <c r="AH615">
        <v>247.48</v>
      </c>
      <c r="AI615">
        <v>1</v>
      </c>
      <c r="AJ615">
        <v>142792</v>
      </c>
      <c r="AK615" t="s">
        <v>1480</v>
      </c>
      <c r="AL615">
        <v>2602</v>
      </c>
      <c r="AM615" t="s">
        <v>1481</v>
      </c>
      <c r="AN615">
        <v>56.9</v>
      </c>
      <c r="AO615" s="72">
        <v>51.21</v>
      </c>
      <c r="AP615" t="s">
        <v>3249</v>
      </c>
      <c r="AQ615" t="s">
        <v>1482</v>
      </c>
      <c r="AV615" t="s">
        <v>16543</v>
      </c>
      <c r="AW615">
        <v>0</v>
      </c>
      <c r="AX615" t="s">
        <v>16542</v>
      </c>
      <c r="AY615" t="s">
        <v>16544</v>
      </c>
      <c r="AZ615" t="s">
        <v>15252</v>
      </c>
      <c r="BC615" s="34" t="s">
        <v>17870</v>
      </c>
      <c r="BD615" t="s">
        <v>114</v>
      </c>
      <c r="BF615" t="s">
        <v>115</v>
      </c>
      <c r="BG615" t="s">
        <v>116</v>
      </c>
      <c r="BM615" t="s">
        <v>117</v>
      </c>
      <c r="BO615">
        <v>3416892587</v>
      </c>
      <c r="BX615" t="s">
        <v>16545</v>
      </c>
      <c r="CA615" t="s">
        <v>16546</v>
      </c>
      <c r="CB615" t="s">
        <v>16547</v>
      </c>
      <c r="CD615">
        <v>1</v>
      </c>
      <c r="CF615" t="s">
        <v>118</v>
      </c>
      <c r="CG615">
        <v>0</v>
      </c>
      <c r="CH615" t="s">
        <v>119</v>
      </c>
      <c r="CI615" t="s">
        <v>119</v>
      </c>
      <c r="CJ615" t="s">
        <v>120</v>
      </c>
      <c r="CL615" s="34" t="s">
        <v>17871</v>
      </c>
      <c r="CM615" t="s">
        <v>121</v>
      </c>
      <c r="CN615" s="34" t="s">
        <v>17871</v>
      </c>
      <c r="CP615" t="s">
        <v>1258</v>
      </c>
      <c r="CR615">
        <f t="shared" si="93"/>
        <v>20</v>
      </c>
      <c r="CS615"/>
      <c r="CT615"/>
      <c r="CU615"/>
      <c r="CV615"/>
      <c r="CW615"/>
      <c r="CX615"/>
      <c r="CY615"/>
      <c r="CZ615"/>
      <c r="DA615"/>
      <c r="DB615"/>
      <c r="DC615"/>
      <c r="DD615"/>
    </row>
    <row r="616" spans="1:108" hidden="1">
      <c r="A616" t="s">
        <v>111</v>
      </c>
      <c r="B616" t="s">
        <v>16534</v>
      </c>
      <c r="C616">
        <v>514493</v>
      </c>
      <c r="D616" s="1">
        <v>45585</v>
      </c>
      <c r="E616" t="s">
        <v>20497</v>
      </c>
      <c r="F616" t="s">
        <v>16535</v>
      </c>
      <c r="G616" t="s">
        <v>16536</v>
      </c>
      <c r="H616">
        <v>37884542889</v>
      </c>
      <c r="I616" t="s">
        <v>16537</v>
      </c>
      <c r="J616">
        <v>5519998399977</v>
      </c>
      <c r="K616" t="s">
        <v>2</v>
      </c>
      <c r="L616" t="s">
        <v>127</v>
      </c>
      <c r="M616">
        <v>5165891534697</v>
      </c>
      <c r="N616" t="s">
        <v>112</v>
      </c>
      <c r="O616" t="s">
        <v>16538</v>
      </c>
      <c r="P616" t="s">
        <v>16539</v>
      </c>
      <c r="Q616">
        <v>1091</v>
      </c>
      <c r="R616" t="s">
        <v>16540</v>
      </c>
      <c r="S616" t="s">
        <v>1358</v>
      </c>
      <c r="U616" t="s">
        <v>16541</v>
      </c>
      <c r="V616" t="s">
        <v>122</v>
      </c>
      <c r="W616" t="s">
        <v>123</v>
      </c>
      <c r="X616" t="s">
        <v>3280</v>
      </c>
      <c r="Y616" t="s">
        <v>129</v>
      </c>
      <c r="Z616" t="s">
        <v>1258</v>
      </c>
      <c r="AA616" t="s">
        <v>17869</v>
      </c>
      <c r="AF616" t="s">
        <v>113</v>
      </c>
      <c r="AG616">
        <v>1</v>
      </c>
      <c r="AH616">
        <v>247.48</v>
      </c>
      <c r="AI616">
        <v>1</v>
      </c>
      <c r="AJ616">
        <v>3103</v>
      </c>
      <c r="AK616" t="s">
        <v>776</v>
      </c>
      <c r="AL616">
        <v>3103</v>
      </c>
      <c r="AM616" t="s">
        <v>813</v>
      </c>
      <c r="AN616">
        <v>79.900000000000006</v>
      </c>
      <c r="AO616" s="72">
        <v>71.91</v>
      </c>
      <c r="AP616" t="s">
        <v>1282</v>
      </c>
      <c r="AQ616" t="s">
        <v>814</v>
      </c>
      <c r="AV616" t="s">
        <v>16543</v>
      </c>
      <c r="AW616">
        <v>0</v>
      </c>
      <c r="AX616" t="s">
        <v>16542</v>
      </c>
      <c r="AY616" t="s">
        <v>16544</v>
      </c>
      <c r="AZ616" t="s">
        <v>15252</v>
      </c>
      <c r="BC616" s="34" t="s">
        <v>17870</v>
      </c>
      <c r="BD616" t="s">
        <v>114</v>
      </c>
      <c r="BF616" t="s">
        <v>115</v>
      </c>
      <c r="BG616" t="s">
        <v>116</v>
      </c>
      <c r="BM616" t="s">
        <v>117</v>
      </c>
      <c r="BO616">
        <v>3416892587</v>
      </c>
      <c r="BX616" t="s">
        <v>16545</v>
      </c>
      <c r="CA616" t="s">
        <v>16546</v>
      </c>
      <c r="CB616" t="s">
        <v>16547</v>
      </c>
      <c r="CD616">
        <v>1</v>
      </c>
      <c r="CF616" t="s">
        <v>118</v>
      </c>
      <c r="CG616">
        <v>0</v>
      </c>
      <c r="CH616" t="s">
        <v>119</v>
      </c>
      <c r="CI616" t="s">
        <v>119</v>
      </c>
      <c r="CJ616" t="s">
        <v>120</v>
      </c>
      <c r="CL616" s="34" t="s">
        <v>17871</v>
      </c>
      <c r="CM616" t="s">
        <v>121</v>
      </c>
      <c r="CN616" s="34" t="s">
        <v>17871</v>
      </c>
      <c r="CP616" t="s">
        <v>1258</v>
      </c>
      <c r="CR616">
        <f t="shared" si="93"/>
        <v>20</v>
      </c>
      <c r="CS616"/>
      <c r="CT616"/>
      <c r="CU616"/>
      <c r="CV616"/>
      <c r="CW616"/>
      <c r="CX616"/>
      <c r="CY616"/>
      <c r="CZ616"/>
      <c r="DA616"/>
      <c r="DB616"/>
      <c r="DC616"/>
      <c r="DD616"/>
    </row>
    <row r="617" spans="1:108" hidden="1">
      <c r="A617" t="s">
        <v>111</v>
      </c>
      <c r="B617" t="s">
        <v>16534</v>
      </c>
      <c r="C617">
        <v>514493</v>
      </c>
      <c r="D617" s="1">
        <v>45585</v>
      </c>
      <c r="E617" t="s">
        <v>20497</v>
      </c>
      <c r="F617" t="s">
        <v>16535</v>
      </c>
      <c r="G617" t="s">
        <v>16536</v>
      </c>
      <c r="H617">
        <v>37884542889</v>
      </c>
      <c r="I617" t="s">
        <v>16537</v>
      </c>
      <c r="J617">
        <v>5519998399977</v>
      </c>
      <c r="K617" t="s">
        <v>2</v>
      </c>
      <c r="L617" t="s">
        <v>127</v>
      </c>
      <c r="M617">
        <v>5165891534697</v>
      </c>
      <c r="N617" t="s">
        <v>112</v>
      </c>
      <c r="O617" t="s">
        <v>16538</v>
      </c>
      <c r="P617" t="s">
        <v>16539</v>
      </c>
      <c r="Q617">
        <v>1091</v>
      </c>
      <c r="R617" t="s">
        <v>16540</v>
      </c>
      <c r="S617" t="s">
        <v>1358</v>
      </c>
      <c r="U617" t="s">
        <v>16541</v>
      </c>
      <c r="V617" t="s">
        <v>122</v>
      </c>
      <c r="W617" t="s">
        <v>123</v>
      </c>
      <c r="X617" t="s">
        <v>3280</v>
      </c>
      <c r="Y617" t="s">
        <v>129</v>
      </c>
      <c r="Z617" t="s">
        <v>1258</v>
      </c>
      <c r="AA617" t="s">
        <v>17869</v>
      </c>
      <c r="AF617" t="s">
        <v>113</v>
      </c>
      <c r="AG617">
        <v>1</v>
      </c>
      <c r="AH617">
        <v>247.48</v>
      </c>
      <c r="AI617">
        <v>1</v>
      </c>
      <c r="AJ617">
        <v>1403</v>
      </c>
      <c r="AK617" t="s">
        <v>775</v>
      </c>
      <c r="AL617">
        <v>1403</v>
      </c>
      <c r="AM617" t="s">
        <v>824</v>
      </c>
      <c r="AN617">
        <v>29.9</v>
      </c>
      <c r="AO617" s="72">
        <v>26.91</v>
      </c>
      <c r="AP617" t="s">
        <v>2337</v>
      </c>
      <c r="AQ617" t="s">
        <v>822</v>
      </c>
      <c r="AV617" t="s">
        <v>16436</v>
      </c>
      <c r="AW617">
        <v>0</v>
      </c>
      <c r="AX617" t="s">
        <v>16542</v>
      </c>
      <c r="AY617" t="s">
        <v>16544</v>
      </c>
      <c r="AZ617" t="s">
        <v>15252</v>
      </c>
      <c r="BC617" s="34" t="s">
        <v>17870</v>
      </c>
      <c r="BD617" t="s">
        <v>114</v>
      </c>
      <c r="BF617" t="s">
        <v>115</v>
      </c>
      <c r="BG617" t="s">
        <v>116</v>
      </c>
      <c r="BM617" t="s">
        <v>117</v>
      </c>
      <c r="BO617">
        <v>3416892587</v>
      </c>
      <c r="BX617" t="s">
        <v>16545</v>
      </c>
      <c r="CA617" t="s">
        <v>16546</v>
      </c>
      <c r="CB617" t="s">
        <v>16547</v>
      </c>
      <c r="CD617">
        <v>1</v>
      </c>
      <c r="CF617" t="s">
        <v>118</v>
      </c>
      <c r="CG617">
        <v>0</v>
      </c>
      <c r="CH617" t="s">
        <v>119</v>
      </c>
      <c r="CI617" t="s">
        <v>119</v>
      </c>
      <c r="CJ617" t="s">
        <v>120</v>
      </c>
      <c r="CL617" s="34" t="s">
        <v>17871</v>
      </c>
      <c r="CM617" t="s">
        <v>121</v>
      </c>
      <c r="CN617" s="34" t="s">
        <v>17871</v>
      </c>
      <c r="CP617" t="s">
        <v>1258</v>
      </c>
      <c r="CR617">
        <f t="shared" si="93"/>
        <v>20</v>
      </c>
      <c r="CS617"/>
      <c r="CT617"/>
      <c r="CU617"/>
      <c r="CV617"/>
      <c r="CW617"/>
      <c r="CX617"/>
      <c r="CY617"/>
      <c r="CZ617"/>
      <c r="DA617"/>
      <c r="DB617"/>
      <c r="DC617"/>
      <c r="DD617"/>
    </row>
    <row r="618" spans="1:108" hidden="1">
      <c r="A618" t="s">
        <v>111</v>
      </c>
      <c r="B618" t="s">
        <v>16534</v>
      </c>
      <c r="C618">
        <v>514493</v>
      </c>
      <c r="D618" s="1">
        <v>45585</v>
      </c>
      <c r="E618" t="s">
        <v>20497</v>
      </c>
      <c r="F618" t="s">
        <v>16535</v>
      </c>
      <c r="G618" t="s">
        <v>16536</v>
      </c>
      <c r="H618">
        <v>37884542889</v>
      </c>
      <c r="I618" t="s">
        <v>16537</v>
      </c>
      <c r="J618">
        <v>5519998399977</v>
      </c>
      <c r="K618" t="s">
        <v>2</v>
      </c>
      <c r="L618" t="s">
        <v>127</v>
      </c>
      <c r="M618">
        <v>5165891534697</v>
      </c>
      <c r="N618" t="s">
        <v>112</v>
      </c>
      <c r="O618" t="s">
        <v>16538</v>
      </c>
      <c r="P618" t="s">
        <v>16539</v>
      </c>
      <c r="Q618">
        <v>1091</v>
      </c>
      <c r="R618" t="s">
        <v>16540</v>
      </c>
      <c r="S618" t="s">
        <v>1358</v>
      </c>
      <c r="U618" t="s">
        <v>16541</v>
      </c>
      <c r="V618" t="s">
        <v>122</v>
      </c>
      <c r="W618" t="s">
        <v>123</v>
      </c>
      <c r="X618" t="s">
        <v>3280</v>
      </c>
      <c r="Y618" t="s">
        <v>129</v>
      </c>
      <c r="Z618" t="s">
        <v>1258</v>
      </c>
      <c r="AA618" t="s">
        <v>17869</v>
      </c>
      <c r="AF618" t="s">
        <v>113</v>
      </c>
      <c r="AG618">
        <v>1</v>
      </c>
      <c r="AH618">
        <v>247.48</v>
      </c>
      <c r="AI618">
        <v>2</v>
      </c>
      <c r="AJ618">
        <v>142828</v>
      </c>
      <c r="AK618" t="s">
        <v>783</v>
      </c>
      <c r="AL618">
        <v>1608</v>
      </c>
      <c r="AM618" t="s">
        <v>1791</v>
      </c>
      <c r="AN618">
        <v>49.9</v>
      </c>
      <c r="AO618" s="72">
        <v>31.44</v>
      </c>
      <c r="AP618" t="s">
        <v>16549</v>
      </c>
      <c r="AQ618" t="s">
        <v>1792</v>
      </c>
      <c r="AV618" t="s">
        <v>16550</v>
      </c>
      <c r="AW618">
        <v>0</v>
      </c>
      <c r="AX618" t="s">
        <v>16542</v>
      </c>
      <c r="AY618" t="s">
        <v>16544</v>
      </c>
      <c r="AZ618" t="s">
        <v>15252</v>
      </c>
      <c r="BC618" s="34" t="s">
        <v>17870</v>
      </c>
      <c r="BD618" t="s">
        <v>114</v>
      </c>
      <c r="BF618" t="s">
        <v>115</v>
      </c>
      <c r="BG618" t="s">
        <v>116</v>
      </c>
      <c r="BM618" t="s">
        <v>117</v>
      </c>
      <c r="BO618">
        <v>3416892587</v>
      </c>
      <c r="BX618" t="s">
        <v>16545</v>
      </c>
      <c r="CA618" t="s">
        <v>16546</v>
      </c>
      <c r="CB618" t="s">
        <v>16547</v>
      </c>
      <c r="CD618">
        <v>1</v>
      </c>
      <c r="CF618" t="s">
        <v>118</v>
      </c>
      <c r="CG618">
        <v>0</v>
      </c>
      <c r="CH618" t="s">
        <v>119</v>
      </c>
      <c r="CI618" t="s">
        <v>119</v>
      </c>
      <c r="CJ618" t="s">
        <v>120</v>
      </c>
      <c r="CL618" s="34" t="s">
        <v>17871</v>
      </c>
      <c r="CM618" t="s">
        <v>121</v>
      </c>
      <c r="CN618" s="34" t="s">
        <v>17871</v>
      </c>
      <c r="CP618" t="s">
        <v>1258</v>
      </c>
      <c r="CR618">
        <f t="shared" si="93"/>
        <v>20</v>
      </c>
      <c r="CS618"/>
      <c r="CT618"/>
      <c r="CU618"/>
      <c r="CV618"/>
      <c r="CW618"/>
      <c r="CX618"/>
      <c r="CY618"/>
      <c r="CZ618"/>
      <c r="DA618"/>
      <c r="DB618"/>
      <c r="DC618"/>
      <c r="DD618"/>
    </row>
    <row r="619" spans="1:108">
      <c r="A619" t="s">
        <v>111</v>
      </c>
      <c r="B619" t="s">
        <v>16821</v>
      </c>
      <c r="C619">
        <v>514447</v>
      </c>
      <c r="D619" s="1">
        <v>45584</v>
      </c>
      <c r="E619" t="s">
        <v>20498</v>
      </c>
      <c r="F619" t="s">
        <v>16822</v>
      </c>
      <c r="G619" t="s">
        <v>16823</v>
      </c>
      <c r="H619" s="34" t="s">
        <v>16824</v>
      </c>
      <c r="I619" t="s">
        <v>16825</v>
      </c>
      <c r="J619">
        <v>5521997046869</v>
      </c>
      <c r="K619" t="s">
        <v>8</v>
      </c>
      <c r="L619" t="s">
        <v>5370</v>
      </c>
      <c r="M619">
        <v>5160799415403</v>
      </c>
      <c r="N619" t="s">
        <v>112</v>
      </c>
      <c r="O619" t="s">
        <v>16826</v>
      </c>
      <c r="P619" t="s">
        <v>16827</v>
      </c>
      <c r="Q619">
        <v>375</v>
      </c>
      <c r="R619" t="s">
        <v>6391</v>
      </c>
      <c r="S619" t="s">
        <v>16828</v>
      </c>
      <c r="U619" t="s">
        <v>16829</v>
      </c>
      <c r="V619" t="s">
        <v>122</v>
      </c>
      <c r="W619" t="s">
        <v>123</v>
      </c>
      <c r="X619" t="s">
        <v>3240</v>
      </c>
      <c r="Y619" t="s">
        <v>787</v>
      </c>
      <c r="Z619" t="s">
        <v>1258</v>
      </c>
      <c r="AA619" t="s">
        <v>17767</v>
      </c>
      <c r="AE619" t="s">
        <v>1167</v>
      </c>
      <c r="AF619" t="s">
        <v>113</v>
      </c>
      <c r="AG619">
        <v>1</v>
      </c>
      <c r="AH619">
        <v>121.59</v>
      </c>
      <c r="AI619">
        <v>10</v>
      </c>
      <c r="AJ619">
        <v>1110</v>
      </c>
      <c r="AK619" t="s">
        <v>788</v>
      </c>
      <c r="AL619">
        <v>1112</v>
      </c>
      <c r="AM619" t="s">
        <v>1252</v>
      </c>
      <c r="AN619">
        <v>21.9</v>
      </c>
      <c r="AO619" s="72">
        <v>6.68</v>
      </c>
      <c r="AP619" s="72" t="s">
        <v>16831</v>
      </c>
      <c r="AQ619" t="s">
        <v>1254</v>
      </c>
      <c r="AV619" t="s">
        <v>16832</v>
      </c>
      <c r="AW619" t="s">
        <v>16832</v>
      </c>
      <c r="AX619" t="s">
        <v>16830</v>
      </c>
      <c r="AY619" t="s">
        <v>16833</v>
      </c>
      <c r="AZ619" t="s">
        <v>16834</v>
      </c>
      <c r="BC619" s="34" t="s">
        <v>17768</v>
      </c>
      <c r="BD619" t="s">
        <v>114</v>
      </c>
      <c r="BF619" t="s">
        <v>115</v>
      </c>
      <c r="BG619" t="s">
        <v>116</v>
      </c>
      <c r="BM619" t="s">
        <v>117</v>
      </c>
      <c r="BO619">
        <v>3412361297</v>
      </c>
      <c r="BX619" t="s">
        <v>16835</v>
      </c>
      <c r="CA619" t="s">
        <v>16836</v>
      </c>
      <c r="CB619" t="s">
        <v>16837</v>
      </c>
      <c r="CD619">
        <v>1</v>
      </c>
      <c r="CF619" t="s">
        <v>118</v>
      </c>
      <c r="CG619">
        <v>0</v>
      </c>
      <c r="CH619" t="s">
        <v>119</v>
      </c>
      <c r="CI619" t="s">
        <v>119</v>
      </c>
      <c r="CJ619" t="s">
        <v>120</v>
      </c>
      <c r="CL619" s="34" t="s">
        <v>17769</v>
      </c>
      <c r="CM619" t="s">
        <v>121</v>
      </c>
      <c r="CN619" s="34" t="s">
        <v>17769</v>
      </c>
      <c r="CP619" t="s">
        <v>1258</v>
      </c>
      <c r="CR619" s="65">
        <f t="shared" si="93"/>
        <v>19</v>
      </c>
      <c r="CS619" s="65">
        <v>10</v>
      </c>
      <c r="CT619" s="65">
        <v>8</v>
      </c>
      <c r="CU619" s="65" t="s">
        <v>4</v>
      </c>
      <c r="CV619" s="65">
        <f t="shared" ref="CV619:CV629" si="108">ROUNDUP(AO619,0)</f>
        <v>7</v>
      </c>
      <c r="CW619" s="65">
        <f t="shared" ref="CW619:CW629" si="109">CV619*CS619</f>
        <v>70</v>
      </c>
      <c r="CX619" s="65">
        <f t="shared" ref="CX619:CX629" si="110">CV619*CT619</f>
        <v>56</v>
      </c>
      <c r="CY619" s="65" t="e">
        <f t="shared" ref="CY619:CY629" si="111">CV619*CU619</f>
        <v>#VALUE!</v>
      </c>
      <c r="CZ619" s="73">
        <v>4.3700000000000003E-2</v>
      </c>
      <c r="DA619" s="74">
        <f t="shared" ref="DA619:DA629" si="112">CZ619*CW619</f>
        <v>3.0590000000000002</v>
      </c>
      <c r="DB619" s="74">
        <f t="shared" ref="DB619:DB629" si="113">CZ619*CX619</f>
        <v>2.4472</v>
      </c>
      <c r="DC619" s="75" t="e">
        <f t="shared" ref="DC619:DC629" si="114">CZ619*CY619</f>
        <v>#VALUE!</v>
      </c>
    </row>
    <row r="620" spans="1:108">
      <c r="A620" t="s">
        <v>111</v>
      </c>
      <c r="B620" t="s">
        <v>16821</v>
      </c>
      <c r="C620">
        <v>514447</v>
      </c>
      <c r="D620" s="1">
        <v>45584</v>
      </c>
      <c r="E620" t="s">
        <v>20498</v>
      </c>
      <c r="F620" t="s">
        <v>16822</v>
      </c>
      <c r="G620" t="s">
        <v>16823</v>
      </c>
      <c r="H620" s="34" t="s">
        <v>16824</v>
      </c>
      <c r="I620" t="s">
        <v>16825</v>
      </c>
      <c r="J620">
        <v>5521997046869</v>
      </c>
      <c r="K620" t="s">
        <v>8</v>
      </c>
      <c r="L620" t="s">
        <v>5370</v>
      </c>
      <c r="M620">
        <v>5160799415403</v>
      </c>
      <c r="N620" t="s">
        <v>112</v>
      </c>
      <c r="O620" t="s">
        <v>16826</v>
      </c>
      <c r="P620" t="s">
        <v>16827</v>
      </c>
      <c r="Q620">
        <v>375</v>
      </c>
      <c r="R620" t="s">
        <v>6391</v>
      </c>
      <c r="S620" t="s">
        <v>16828</v>
      </c>
      <c r="U620" t="s">
        <v>16829</v>
      </c>
      <c r="V620" t="s">
        <v>122</v>
      </c>
      <c r="W620" t="s">
        <v>123</v>
      </c>
      <c r="X620" t="s">
        <v>3240</v>
      </c>
      <c r="Y620" t="s">
        <v>787</v>
      </c>
      <c r="Z620" t="s">
        <v>1258</v>
      </c>
      <c r="AA620" t="s">
        <v>17767</v>
      </c>
      <c r="AE620" t="s">
        <v>1167</v>
      </c>
      <c r="AF620" t="s">
        <v>113</v>
      </c>
      <c r="AG620">
        <v>1</v>
      </c>
      <c r="AH620">
        <v>121.59</v>
      </c>
      <c r="AI620">
        <v>1</v>
      </c>
      <c r="AJ620">
        <v>2103</v>
      </c>
      <c r="AK620" t="s">
        <v>2344</v>
      </c>
      <c r="AL620">
        <v>2103</v>
      </c>
      <c r="AM620" t="s">
        <v>2345</v>
      </c>
      <c r="AN620">
        <v>59.9</v>
      </c>
      <c r="AO620" s="72">
        <v>18.29</v>
      </c>
      <c r="AP620" s="72" t="s">
        <v>16838</v>
      </c>
      <c r="AQ620" t="s">
        <v>2346</v>
      </c>
      <c r="AV620" t="s">
        <v>16839</v>
      </c>
      <c r="AW620" t="s">
        <v>16839</v>
      </c>
      <c r="AX620" t="s">
        <v>16830</v>
      </c>
      <c r="AY620" t="s">
        <v>16833</v>
      </c>
      <c r="AZ620" t="s">
        <v>16834</v>
      </c>
      <c r="BC620" s="34" t="s">
        <v>17768</v>
      </c>
      <c r="BD620" t="s">
        <v>114</v>
      </c>
      <c r="BF620" t="s">
        <v>115</v>
      </c>
      <c r="BG620" t="s">
        <v>116</v>
      </c>
      <c r="BM620" t="s">
        <v>117</v>
      </c>
      <c r="BO620">
        <v>3412361297</v>
      </c>
      <c r="BX620" t="s">
        <v>16835</v>
      </c>
      <c r="CA620" t="s">
        <v>16836</v>
      </c>
      <c r="CB620" t="s">
        <v>16837</v>
      </c>
      <c r="CD620">
        <v>1</v>
      </c>
      <c r="CF620" t="s">
        <v>118</v>
      </c>
      <c r="CG620">
        <v>0</v>
      </c>
      <c r="CH620" t="s">
        <v>119</v>
      </c>
      <c r="CI620" t="s">
        <v>119</v>
      </c>
      <c r="CJ620" t="s">
        <v>120</v>
      </c>
      <c r="CL620" s="34" t="s">
        <v>17769</v>
      </c>
      <c r="CM620" t="s">
        <v>121</v>
      </c>
      <c r="CN620" s="34" t="s">
        <v>17769</v>
      </c>
      <c r="CP620" t="s">
        <v>1258</v>
      </c>
      <c r="CR620" s="65">
        <f t="shared" si="93"/>
        <v>19</v>
      </c>
      <c r="CS620" s="65">
        <v>10</v>
      </c>
      <c r="CT620" s="65">
        <v>8</v>
      </c>
      <c r="CU620" s="65" t="s">
        <v>4</v>
      </c>
      <c r="CV620" s="65">
        <f t="shared" si="108"/>
        <v>19</v>
      </c>
      <c r="CW620" s="65">
        <f t="shared" si="109"/>
        <v>190</v>
      </c>
      <c r="CX620" s="65">
        <f t="shared" si="110"/>
        <v>152</v>
      </c>
      <c r="CY620" s="65" t="e">
        <f t="shared" si="111"/>
        <v>#VALUE!</v>
      </c>
      <c r="CZ620" s="73">
        <v>4.3700000000000003E-2</v>
      </c>
      <c r="DA620" s="74">
        <f t="shared" si="112"/>
        <v>8.3030000000000008</v>
      </c>
      <c r="DB620" s="74">
        <f t="shared" si="113"/>
        <v>6.6424000000000003</v>
      </c>
      <c r="DC620" s="75" t="e">
        <f t="shared" si="114"/>
        <v>#VALUE!</v>
      </c>
    </row>
    <row r="621" spans="1:108">
      <c r="A621" t="s">
        <v>111</v>
      </c>
      <c r="B621" t="s">
        <v>16821</v>
      </c>
      <c r="C621">
        <v>514447</v>
      </c>
      <c r="D621" s="1">
        <v>45584</v>
      </c>
      <c r="E621" t="s">
        <v>20498</v>
      </c>
      <c r="F621" t="s">
        <v>16822</v>
      </c>
      <c r="G621" t="s">
        <v>16823</v>
      </c>
      <c r="H621" s="34" t="s">
        <v>16824</v>
      </c>
      <c r="I621" t="s">
        <v>16825</v>
      </c>
      <c r="J621">
        <v>5521997046869</v>
      </c>
      <c r="K621" t="s">
        <v>8</v>
      </c>
      <c r="L621" t="s">
        <v>5370</v>
      </c>
      <c r="M621">
        <v>5160799415403</v>
      </c>
      <c r="N621" t="s">
        <v>112</v>
      </c>
      <c r="O621" t="s">
        <v>16826</v>
      </c>
      <c r="P621" t="s">
        <v>16827</v>
      </c>
      <c r="Q621">
        <v>375</v>
      </c>
      <c r="R621" t="s">
        <v>6391</v>
      </c>
      <c r="S621" t="s">
        <v>16828</v>
      </c>
      <c r="U621" t="s">
        <v>16829</v>
      </c>
      <c r="V621" t="s">
        <v>122</v>
      </c>
      <c r="W621" t="s">
        <v>123</v>
      </c>
      <c r="X621" t="s">
        <v>3240</v>
      </c>
      <c r="Y621" t="s">
        <v>787</v>
      </c>
      <c r="Z621" t="s">
        <v>1258</v>
      </c>
      <c r="AA621" t="s">
        <v>17767</v>
      </c>
      <c r="AE621" t="s">
        <v>1167</v>
      </c>
      <c r="AF621" t="s">
        <v>113</v>
      </c>
      <c r="AG621">
        <v>1</v>
      </c>
      <c r="AH621">
        <v>121.59</v>
      </c>
      <c r="AI621">
        <v>1</v>
      </c>
      <c r="AJ621">
        <v>2201</v>
      </c>
      <c r="AK621" t="s">
        <v>1471</v>
      </c>
      <c r="AL621">
        <v>2201</v>
      </c>
      <c r="AM621" t="s">
        <v>1472</v>
      </c>
      <c r="AN621">
        <v>49.9</v>
      </c>
      <c r="AO621" s="72">
        <v>15.24</v>
      </c>
      <c r="AP621" s="72" t="s">
        <v>16325</v>
      </c>
      <c r="AQ621" t="s">
        <v>1473</v>
      </c>
      <c r="AV621" t="s">
        <v>16840</v>
      </c>
      <c r="AW621" t="s">
        <v>16840</v>
      </c>
      <c r="AX621" t="s">
        <v>16830</v>
      </c>
      <c r="AY621" t="s">
        <v>16833</v>
      </c>
      <c r="AZ621" t="s">
        <v>16834</v>
      </c>
      <c r="BC621" s="34" t="s">
        <v>17768</v>
      </c>
      <c r="BD621" t="s">
        <v>114</v>
      </c>
      <c r="BF621" t="s">
        <v>115</v>
      </c>
      <c r="BG621" t="s">
        <v>116</v>
      </c>
      <c r="BM621" t="s">
        <v>117</v>
      </c>
      <c r="BO621">
        <v>3412361297</v>
      </c>
      <c r="BX621" t="s">
        <v>16835</v>
      </c>
      <c r="CA621" t="s">
        <v>16836</v>
      </c>
      <c r="CB621" t="s">
        <v>16837</v>
      </c>
      <c r="CD621">
        <v>1</v>
      </c>
      <c r="CF621" t="s">
        <v>118</v>
      </c>
      <c r="CG621">
        <v>0</v>
      </c>
      <c r="CH621" t="s">
        <v>119</v>
      </c>
      <c r="CI621" t="s">
        <v>119</v>
      </c>
      <c r="CJ621" t="s">
        <v>120</v>
      </c>
      <c r="CL621" s="34" t="s">
        <v>17769</v>
      </c>
      <c r="CM621" t="s">
        <v>121</v>
      </c>
      <c r="CN621" s="34" t="s">
        <v>17769</v>
      </c>
      <c r="CP621" t="s">
        <v>1258</v>
      </c>
      <c r="CR621" s="65">
        <f t="shared" si="93"/>
        <v>19</v>
      </c>
      <c r="CS621" s="65">
        <v>10</v>
      </c>
      <c r="CT621" s="65">
        <v>8</v>
      </c>
      <c r="CU621" s="65" t="s">
        <v>4</v>
      </c>
      <c r="CV621" s="65">
        <f t="shared" si="108"/>
        <v>16</v>
      </c>
      <c r="CW621" s="65">
        <f t="shared" si="109"/>
        <v>160</v>
      </c>
      <c r="CX621" s="65">
        <f t="shared" si="110"/>
        <v>128</v>
      </c>
      <c r="CY621" s="65" t="e">
        <f t="shared" si="111"/>
        <v>#VALUE!</v>
      </c>
      <c r="CZ621" s="73">
        <v>4.3700000000000003E-2</v>
      </c>
      <c r="DA621" s="74">
        <f t="shared" si="112"/>
        <v>6.9920000000000009</v>
      </c>
      <c r="DB621" s="74">
        <f t="shared" si="113"/>
        <v>5.5936000000000003</v>
      </c>
      <c r="DC621" s="75" t="e">
        <f t="shared" si="114"/>
        <v>#VALUE!</v>
      </c>
    </row>
    <row r="622" spans="1:108">
      <c r="A622" t="s">
        <v>111</v>
      </c>
      <c r="B622" t="s">
        <v>16841</v>
      </c>
      <c r="C622">
        <v>514441</v>
      </c>
      <c r="D622" s="1">
        <v>45584</v>
      </c>
      <c r="E622" t="s">
        <v>20499</v>
      </c>
      <c r="F622" t="s">
        <v>6217</v>
      </c>
      <c r="G622" t="s">
        <v>16842</v>
      </c>
      <c r="H622">
        <v>28874514808</v>
      </c>
      <c r="I622" t="s">
        <v>16843</v>
      </c>
      <c r="J622">
        <v>5511991864292</v>
      </c>
      <c r="K622" t="s">
        <v>2</v>
      </c>
      <c r="L622" t="s">
        <v>127</v>
      </c>
      <c r="M622">
        <v>5133088672287</v>
      </c>
      <c r="N622" t="s">
        <v>112</v>
      </c>
      <c r="O622" t="s">
        <v>16844</v>
      </c>
      <c r="P622" t="s">
        <v>16845</v>
      </c>
      <c r="Q622">
        <v>46</v>
      </c>
      <c r="S622" t="s">
        <v>11898</v>
      </c>
      <c r="U622" t="s">
        <v>16846</v>
      </c>
      <c r="V622" t="s">
        <v>122</v>
      </c>
      <c r="W622" t="s">
        <v>123</v>
      </c>
      <c r="X622" t="s">
        <v>3280</v>
      </c>
      <c r="Y622" t="s">
        <v>129</v>
      </c>
      <c r="Z622" t="s">
        <v>1258</v>
      </c>
      <c r="AA622" t="s">
        <v>17418</v>
      </c>
      <c r="AE622" t="s">
        <v>1167</v>
      </c>
      <c r="AF622" t="s">
        <v>125</v>
      </c>
      <c r="AG622">
        <v>1</v>
      </c>
      <c r="AH622">
        <v>155</v>
      </c>
      <c r="AI622">
        <v>2</v>
      </c>
      <c r="AJ622">
        <v>143126</v>
      </c>
      <c r="AK622" t="s">
        <v>775</v>
      </c>
      <c r="AL622">
        <v>1407</v>
      </c>
      <c r="AM622" t="s">
        <v>3262</v>
      </c>
      <c r="AN622">
        <v>79.900000000000006</v>
      </c>
      <c r="AO622" s="72">
        <v>77.5</v>
      </c>
      <c r="AP622" s="72">
        <v>155</v>
      </c>
      <c r="AQ622" t="s">
        <v>3264</v>
      </c>
      <c r="AV622" t="s">
        <v>16847</v>
      </c>
      <c r="AW622">
        <v>0</v>
      </c>
      <c r="AX622">
        <v>155</v>
      </c>
      <c r="AY622" t="s">
        <v>16848</v>
      </c>
      <c r="AZ622" t="s">
        <v>2620</v>
      </c>
      <c r="BC622" s="34" t="s">
        <v>17419</v>
      </c>
      <c r="BD622" t="s">
        <v>114</v>
      </c>
      <c r="BF622" t="s">
        <v>115</v>
      </c>
      <c r="BG622" t="s">
        <v>116</v>
      </c>
      <c r="BM622" t="s">
        <v>117</v>
      </c>
      <c r="BN622">
        <v>311858</v>
      </c>
      <c r="BO622">
        <v>3412287580</v>
      </c>
      <c r="BP622">
        <v>3412287580</v>
      </c>
      <c r="BQ622">
        <v>522840</v>
      </c>
      <c r="BR622">
        <v>2708</v>
      </c>
      <c r="BX622" t="s">
        <v>16849</v>
      </c>
      <c r="CA622" t="s">
        <v>16850</v>
      </c>
      <c r="CB622" t="s">
        <v>16851</v>
      </c>
      <c r="CD622">
        <v>1</v>
      </c>
      <c r="CF622" t="s">
        <v>118</v>
      </c>
      <c r="CG622">
        <v>0</v>
      </c>
      <c r="CH622" t="s">
        <v>119</v>
      </c>
      <c r="CI622" t="s">
        <v>119</v>
      </c>
      <c r="CJ622" t="s">
        <v>120</v>
      </c>
      <c r="CL622" s="34" t="s">
        <v>17420</v>
      </c>
      <c r="CM622" t="s">
        <v>121</v>
      </c>
      <c r="CN622" s="34" t="s">
        <v>17420</v>
      </c>
      <c r="CP622" t="s">
        <v>1258</v>
      </c>
      <c r="CR622" s="65">
        <f t="shared" si="93"/>
        <v>19</v>
      </c>
      <c r="CS622" s="65">
        <v>10</v>
      </c>
      <c r="CT622" s="65">
        <v>8</v>
      </c>
      <c r="CU622" s="65" t="s">
        <v>4</v>
      </c>
      <c r="CV622" s="65">
        <f t="shared" si="108"/>
        <v>78</v>
      </c>
      <c r="CW622" s="65">
        <f t="shared" si="109"/>
        <v>780</v>
      </c>
      <c r="CX622" s="65">
        <f t="shared" si="110"/>
        <v>624</v>
      </c>
      <c r="CY622" s="65" t="e">
        <f t="shared" si="111"/>
        <v>#VALUE!</v>
      </c>
      <c r="CZ622" s="73">
        <v>4.3700000000000003E-2</v>
      </c>
      <c r="DA622" s="74">
        <f t="shared" si="112"/>
        <v>34.086000000000006</v>
      </c>
      <c r="DB622" s="74">
        <f t="shared" si="113"/>
        <v>27.268800000000002</v>
      </c>
      <c r="DC622" s="75" t="e">
        <f t="shared" si="114"/>
        <v>#VALUE!</v>
      </c>
    </row>
    <row r="623" spans="1:108">
      <c r="A623" t="s">
        <v>111</v>
      </c>
      <c r="B623" t="s">
        <v>16855</v>
      </c>
      <c r="C623">
        <v>514439</v>
      </c>
      <c r="D623" s="1">
        <v>45584</v>
      </c>
      <c r="E623" t="s">
        <v>20500</v>
      </c>
      <c r="F623" t="s">
        <v>16856</v>
      </c>
      <c r="G623" t="s">
        <v>16857</v>
      </c>
      <c r="H623" s="34" t="s">
        <v>16858</v>
      </c>
      <c r="I623" t="s">
        <v>16859</v>
      </c>
      <c r="J623">
        <v>5581981329363</v>
      </c>
      <c r="K623" t="s">
        <v>14</v>
      </c>
      <c r="L623" t="s">
        <v>4175</v>
      </c>
      <c r="M623">
        <v>5125122855546</v>
      </c>
      <c r="N623" t="s">
        <v>112</v>
      </c>
      <c r="O623" t="s">
        <v>16860</v>
      </c>
      <c r="P623" t="s">
        <v>16861</v>
      </c>
      <c r="Q623">
        <v>221</v>
      </c>
      <c r="R623" t="s">
        <v>16862</v>
      </c>
      <c r="S623" t="s">
        <v>16064</v>
      </c>
      <c r="U623" t="s">
        <v>16863</v>
      </c>
      <c r="V623" t="s">
        <v>779</v>
      </c>
      <c r="W623" t="s">
        <v>780</v>
      </c>
      <c r="X623" t="s">
        <v>16183</v>
      </c>
      <c r="Y623" t="s">
        <v>1312</v>
      </c>
      <c r="Z623" t="s">
        <v>1258</v>
      </c>
      <c r="AA623" t="s">
        <v>18961</v>
      </c>
      <c r="AE623" t="s">
        <v>1167</v>
      </c>
      <c r="AF623" t="s">
        <v>786</v>
      </c>
      <c r="AG623">
        <v>1</v>
      </c>
      <c r="AH623">
        <v>480.58</v>
      </c>
      <c r="AI623">
        <v>1</v>
      </c>
      <c r="AJ623">
        <v>142795</v>
      </c>
      <c r="AK623" t="s">
        <v>783</v>
      </c>
      <c r="AL623">
        <v>1607</v>
      </c>
      <c r="AM623" t="s">
        <v>784</v>
      </c>
      <c r="AN623">
        <v>34.9</v>
      </c>
      <c r="AO623" s="72">
        <v>33.85</v>
      </c>
      <c r="AP623" s="72" t="s">
        <v>1398</v>
      </c>
      <c r="AQ623" t="s">
        <v>785</v>
      </c>
      <c r="AV623" t="s">
        <v>16865</v>
      </c>
      <c r="AW623">
        <v>0</v>
      </c>
      <c r="AX623" t="s">
        <v>16864</v>
      </c>
      <c r="AY623" t="s">
        <v>16866</v>
      </c>
      <c r="AZ623" t="s">
        <v>16867</v>
      </c>
      <c r="BC623" t="s">
        <v>18964</v>
      </c>
      <c r="BD623" t="s">
        <v>114</v>
      </c>
      <c r="BF623" t="s">
        <v>115</v>
      </c>
      <c r="BG623" t="s">
        <v>116</v>
      </c>
      <c r="BM623" t="s">
        <v>117</v>
      </c>
      <c r="BN623" s="34" t="s">
        <v>16868</v>
      </c>
      <c r="BO623">
        <v>3412177282</v>
      </c>
      <c r="BP623">
        <v>3412177282</v>
      </c>
      <c r="BQ623">
        <v>425850</v>
      </c>
      <c r="BR623">
        <v>7395</v>
      </c>
      <c r="BX623" t="s">
        <v>16869</v>
      </c>
      <c r="CA623" t="s">
        <v>16870</v>
      </c>
      <c r="CB623" t="s">
        <v>16871</v>
      </c>
      <c r="CD623">
        <v>1</v>
      </c>
      <c r="CF623" t="s">
        <v>118</v>
      </c>
      <c r="CG623">
        <v>0</v>
      </c>
      <c r="CH623" t="s">
        <v>119</v>
      </c>
      <c r="CI623" t="s">
        <v>119</v>
      </c>
      <c r="CJ623" t="s">
        <v>120</v>
      </c>
      <c r="CL623" s="34" t="s">
        <v>18965</v>
      </c>
      <c r="CM623" t="s">
        <v>121</v>
      </c>
      <c r="CN623" s="34" t="s">
        <v>18965</v>
      </c>
      <c r="CP623" t="s">
        <v>1258</v>
      </c>
      <c r="CR623" s="65">
        <f t="shared" si="93"/>
        <v>19</v>
      </c>
      <c r="CS623" s="65">
        <v>10</v>
      </c>
      <c r="CT623" s="65">
        <v>8</v>
      </c>
      <c r="CU623" s="65" t="s">
        <v>4</v>
      </c>
      <c r="CV623" s="65">
        <f t="shared" si="108"/>
        <v>34</v>
      </c>
      <c r="CW623" s="65">
        <f t="shared" si="109"/>
        <v>340</v>
      </c>
      <c r="CX623" s="65">
        <f t="shared" si="110"/>
        <v>272</v>
      </c>
      <c r="CY623" s="65" t="e">
        <f t="shared" si="111"/>
        <v>#VALUE!</v>
      </c>
      <c r="CZ623" s="73">
        <v>4.3700000000000003E-2</v>
      </c>
      <c r="DA623" s="74">
        <f t="shared" si="112"/>
        <v>14.858000000000001</v>
      </c>
      <c r="DB623" s="74">
        <f t="shared" si="113"/>
        <v>11.8864</v>
      </c>
      <c r="DC623" s="75" t="e">
        <f t="shared" si="114"/>
        <v>#VALUE!</v>
      </c>
    </row>
    <row r="624" spans="1:108">
      <c r="A624" t="s">
        <v>111</v>
      </c>
      <c r="B624" t="s">
        <v>16855</v>
      </c>
      <c r="C624">
        <v>514439</v>
      </c>
      <c r="D624" s="1">
        <v>45584</v>
      </c>
      <c r="E624" t="s">
        <v>20500</v>
      </c>
      <c r="F624" t="s">
        <v>16856</v>
      </c>
      <c r="G624" t="s">
        <v>16857</v>
      </c>
      <c r="H624" s="34" t="s">
        <v>16858</v>
      </c>
      <c r="I624" t="s">
        <v>16859</v>
      </c>
      <c r="J624">
        <v>5581981329363</v>
      </c>
      <c r="K624" t="s">
        <v>14</v>
      </c>
      <c r="L624" t="s">
        <v>4175</v>
      </c>
      <c r="M624">
        <v>5125122855546</v>
      </c>
      <c r="N624" t="s">
        <v>112</v>
      </c>
      <c r="O624" t="s">
        <v>16860</v>
      </c>
      <c r="P624" t="s">
        <v>16861</v>
      </c>
      <c r="Q624">
        <v>221</v>
      </c>
      <c r="R624" t="s">
        <v>16862</v>
      </c>
      <c r="S624" t="s">
        <v>16064</v>
      </c>
      <c r="U624" t="s">
        <v>16863</v>
      </c>
      <c r="V624" t="s">
        <v>779</v>
      </c>
      <c r="W624" t="s">
        <v>780</v>
      </c>
      <c r="X624" t="s">
        <v>16183</v>
      </c>
      <c r="Y624" t="s">
        <v>1312</v>
      </c>
      <c r="Z624" t="s">
        <v>1258</v>
      </c>
      <c r="AA624" t="s">
        <v>18961</v>
      </c>
      <c r="AE624" t="s">
        <v>1167</v>
      </c>
      <c r="AF624" t="s">
        <v>786</v>
      </c>
      <c r="AG624">
        <v>1</v>
      </c>
      <c r="AH624">
        <v>480.58</v>
      </c>
      <c r="AI624">
        <v>1</v>
      </c>
      <c r="AJ624">
        <v>142818</v>
      </c>
      <c r="AK624" t="s">
        <v>808</v>
      </c>
      <c r="AL624">
        <v>3114</v>
      </c>
      <c r="AM624" t="s">
        <v>1920</v>
      </c>
      <c r="AN624">
        <v>149.9</v>
      </c>
      <c r="AO624" s="72">
        <v>145.4</v>
      </c>
      <c r="AP624" s="72" t="s">
        <v>16872</v>
      </c>
      <c r="AQ624" t="s">
        <v>1923</v>
      </c>
      <c r="AV624" t="s">
        <v>16873</v>
      </c>
      <c r="AW624">
        <v>0</v>
      </c>
      <c r="AX624" t="s">
        <v>16864</v>
      </c>
      <c r="AY624" t="s">
        <v>16866</v>
      </c>
      <c r="AZ624" t="s">
        <v>16867</v>
      </c>
      <c r="BC624" t="s">
        <v>18964</v>
      </c>
      <c r="BD624" t="s">
        <v>114</v>
      </c>
      <c r="BF624" t="s">
        <v>115</v>
      </c>
      <c r="BG624" t="s">
        <v>116</v>
      </c>
      <c r="BM624" t="s">
        <v>117</v>
      </c>
      <c r="BN624" s="34" t="s">
        <v>16868</v>
      </c>
      <c r="BO624">
        <v>3412177282</v>
      </c>
      <c r="BP624">
        <v>3412177282</v>
      </c>
      <c r="BQ624">
        <v>425850</v>
      </c>
      <c r="BR624">
        <v>7395</v>
      </c>
      <c r="BX624" t="s">
        <v>16869</v>
      </c>
      <c r="CA624" t="s">
        <v>16870</v>
      </c>
      <c r="CB624" t="s">
        <v>16871</v>
      </c>
      <c r="CD624">
        <v>1</v>
      </c>
      <c r="CF624" t="s">
        <v>118</v>
      </c>
      <c r="CG624">
        <v>0</v>
      </c>
      <c r="CH624" t="s">
        <v>119</v>
      </c>
      <c r="CI624" t="s">
        <v>119</v>
      </c>
      <c r="CJ624" t="s">
        <v>120</v>
      </c>
      <c r="CL624" s="34" t="s">
        <v>18965</v>
      </c>
      <c r="CM624" t="s">
        <v>121</v>
      </c>
      <c r="CN624" s="34" t="s">
        <v>18965</v>
      </c>
      <c r="CP624" t="s">
        <v>1258</v>
      </c>
      <c r="CR624" s="65">
        <f t="shared" si="93"/>
        <v>19</v>
      </c>
      <c r="CS624" s="65">
        <v>10</v>
      </c>
      <c r="CT624" s="65">
        <v>8</v>
      </c>
      <c r="CU624" s="65" t="s">
        <v>4</v>
      </c>
      <c r="CV624" s="65">
        <f t="shared" si="108"/>
        <v>146</v>
      </c>
      <c r="CW624" s="65">
        <f t="shared" si="109"/>
        <v>1460</v>
      </c>
      <c r="CX624" s="65">
        <f t="shared" si="110"/>
        <v>1168</v>
      </c>
      <c r="CY624" s="65" t="e">
        <f t="shared" si="111"/>
        <v>#VALUE!</v>
      </c>
      <c r="CZ624" s="73">
        <v>4.3700000000000003E-2</v>
      </c>
      <c r="DA624" s="74">
        <f t="shared" si="112"/>
        <v>63.802000000000007</v>
      </c>
      <c r="DB624" s="74">
        <f t="shared" si="113"/>
        <v>51.041600000000003</v>
      </c>
      <c r="DC624" s="75" t="e">
        <f t="shared" si="114"/>
        <v>#VALUE!</v>
      </c>
    </row>
    <row r="625" spans="1:108">
      <c r="A625" t="s">
        <v>111</v>
      </c>
      <c r="B625" t="s">
        <v>16855</v>
      </c>
      <c r="C625">
        <v>514439</v>
      </c>
      <c r="D625" s="1">
        <v>45584</v>
      </c>
      <c r="E625" t="s">
        <v>20500</v>
      </c>
      <c r="F625" t="s">
        <v>16856</v>
      </c>
      <c r="G625" t="s">
        <v>16857</v>
      </c>
      <c r="H625" s="34" t="s">
        <v>16858</v>
      </c>
      <c r="I625" t="s">
        <v>16859</v>
      </c>
      <c r="J625">
        <v>5581981329363</v>
      </c>
      <c r="K625" t="s">
        <v>14</v>
      </c>
      <c r="L625" t="s">
        <v>4175</v>
      </c>
      <c r="M625">
        <v>5125122855546</v>
      </c>
      <c r="N625" t="s">
        <v>112</v>
      </c>
      <c r="O625" t="s">
        <v>16860</v>
      </c>
      <c r="P625" t="s">
        <v>16861</v>
      </c>
      <c r="Q625">
        <v>221</v>
      </c>
      <c r="R625" t="s">
        <v>16862</v>
      </c>
      <c r="S625" t="s">
        <v>16064</v>
      </c>
      <c r="U625" t="s">
        <v>16863</v>
      </c>
      <c r="V625" t="s">
        <v>779</v>
      </c>
      <c r="W625" t="s">
        <v>780</v>
      </c>
      <c r="X625" t="s">
        <v>16183</v>
      </c>
      <c r="Y625" t="s">
        <v>1312</v>
      </c>
      <c r="Z625" t="s">
        <v>1258</v>
      </c>
      <c r="AA625" t="s">
        <v>18961</v>
      </c>
      <c r="AE625" t="s">
        <v>1167</v>
      </c>
      <c r="AF625" t="s">
        <v>786</v>
      </c>
      <c r="AG625">
        <v>1</v>
      </c>
      <c r="AH625">
        <v>480.58</v>
      </c>
      <c r="AI625">
        <v>1</v>
      </c>
      <c r="AJ625">
        <v>142819</v>
      </c>
      <c r="AK625" t="s">
        <v>808</v>
      </c>
      <c r="AL625">
        <v>3115</v>
      </c>
      <c r="AM625" t="s">
        <v>841</v>
      </c>
      <c r="AN625">
        <v>129.9</v>
      </c>
      <c r="AO625" s="72">
        <v>126</v>
      </c>
      <c r="AP625" s="72">
        <v>126</v>
      </c>
      <c r="AQ625" t="s">
        <v>842</v>
      </c>
      <c r="AV625" t="s">
        <v>16873</v>
      </c>
      <c r="AW625">
        <v>0</v>
      </c>
      <c r="AX625" t="s">
        <v>16864</v>
      </c>
      <c r="AY625" t="s">
        <v>16866</v>
      </c>
      <c r="AZ625" t="s">
        <v>16867</v>
      </c>
      <c r="BC625" t="s">
        <v>18964</v>
      </c>
      <c r="BD625" t="s">
        <v>114</v>
      </c>
      <c r="BF625" t="s">
        <v>115</v>
      </c>
      <c r="BG625" t="s">
        <v>116</v>
      </c>
      <c r="BM625" t="s">
        <v>117</v>
      </c>
      <c r="BN625" s="34" t="s">
        <v>16868</v>
      </c>
      <c r="BO625">
        <v>3412177282</v>
      </c>
      <c r="BP625">
        <v>3412177282</v>
      </c>
      <c r="BQ625">
        <v>425850</v>
      </c>
      <c r="BR625">
        <v>7395</v>
      </c>
      <c r="BX625" t="s">
        <v>16869</v>
      </c>
      <c r="CA625" t="s">
        <v>16870</v>
      </c>
      <c r="CB625" t="s">
        <v>16871</v>
      </c>
      <c r="CD625">
        <v>1</v>
      </c>
      <c r="CF625" t="s">
        <v>118</v>
      </c>
      <c r="CG625">
        <v>0</v>
      </c>
      <c r="CH625" t="s">
        <v>119</v>
      </c>
      <c r="CI625" t="s">
        <v>119</v>
      </c>
      <c r="CJ625" t="s">
        <v>120</v>
      </c>
      <c r="CL625" s="34" t="s">
        <v>18965</v>
      </c>
      <c r="CM625" t="s">
        <v>121</v>
      </c>
      <c r="CN625" s="34" t="s">
        <v>18965</v>
      </c>
      <c r="CP625" t="s">
        <v>1258</v>
      </c>
      <c r="CR625" s="65">
        <f t="shared" si="93"/>
        <v>19</v>
      </c>
      <c r="CS625" s="65">
        <v>10</v>
      </c>
      <c r="CT625" s="65">
        <v>8</v>
      </c>
      <c r="CU625" s="65" t="s">
        <v>4</v>
      </c>
      <c r="CV625" s="65">
        <f t="shared" si="108"/>
        <v>126</v>
      </c>
      <c r="CW625" s="65">
        <f t="shared" si="109"/>
        <v>1260</v>
      </c>
      <c r="CX625" s="65">
        <f t="shared" si="110"/>
        <v>1008</v>
      </c>
      <c r="CY625" s="65" t="e">
        <f t="shared" si="111"/>
        <v>#VALUE!</v>
      </c>
      <c r="CZ625" s="73">
        <v>4.3700000000000003E-2</v>
      </c>
      <c r="DA625" s="74">
        <f t="shared" si="112"/>
        <v>55.062000000000005</v>
      </c>
      <c r="DB625" s="74">
        <f t="shared" si="113"/>
        <v>44.049600000000005</v>
      </c>
      <c r="DC625" s="75" t="e">
        <f t="shared" si="114"/>
        <v>#VALUE!</v>
      </c>
    </row>
    <row r="626" spans="1:108">
      <c r="A626" t="s">
        <v>111</v>
      </c>
      <c r="B626" t="s">
        <v>16855</v>
      </c>
      <c r="C626">
        <v>514439</v>
      </c>
      <c r="D626" s="1">
        <v>45584</v>
      </c>
      <c r="E626" t="s">
        <v>20500</v>
      </c>
      <c r="F626" t="s">
        <v>16856</v>
      </c>
      <c r="G626" t="s">
        <v>16857</v>
      </c>
      <c r="H626" s="34" t="s">
        <v>16858</v>
      </c>
      <c r="I626" t="s">
        <v>16859</v>
      </c>
      <c r="J626">
        <v>5581981329363</v>
      </c>
      <c r="K626" t="s">
        <v>14</v>
      </c>
      <c r="L626" t="s">
        <v>4175</v>
      </c>
      <c r="M626">
        <v>5125122855546</v>
      </c>
      <c r="N626" t="s">
        <v>112</v>
      </c>
      <c r="O626" t="s">
        <v>16860</v>
      </c>
      <c r="P626" t="s">
        <v>16861</v>
      </c>
      <c r="Q626">
        <v>221</v>
      </c>
      <c r="R626" t="s">
        <v>16862</v>
      </c>
      <c r="S626" t="s">
        <v>16064</v>
      </c>
      <c r="U626" t="s">
        <v>16863</v>
      </c>
      <c r="V626" t="s">
        <v>779</v>
      </c>
      <c r="W626" t="s">
        <v>780</v>
      </c>
      <c r="X626" t="s">
        <v>16183</v>
      </c>
      <c r="Y626" t="s">
        <v>1312</v>
      </c>
      <c r="Z626" t="s">
        <v>1258</v>
      </c>
      <c r="AA626" t="s">
        <v>18961</v>
      </c>
      <c r="AE626" t="s">
        <v>1167</v>
      </c>
      <c r="AF626" t="s">
        <v>786</v>
      </c>
      <c r="AG626">
        <v>1</v>
      </c>
      <c r="AH626">
        <v>480.58</v>
      </c>
      <c r="AI626">
        <v>1</v>
      </c>
      <c r="AJ626">
        <v>2103</v>
      </c>
      <c r="AK626" t="s">
        <v>2344</v>
      </c>
      <c r="AL626">
        <v>2103</v>
      </c>
      <c r="AM626" t="s">
        <v>2345</v>
      </c>
      <c r="AN626">
        <v>59.9</v>
      </c>
      <c r="AO626" s="72">
        <v>20.329999999999998</v>
      </c>
      <c r="AP626" s="72" t="s">
        <v>15504</v>
      </c>
      <c r="AQ626" t="s">
        <v>2346</v>
      </c>
      <c r="AV626" t="s">
        <v>16873</v>
      </c>
      <c r="AW626">
        <v>0</v>
      </c>
      <c r="AX626" t="s">
        <v>16864</v>
      </c>
      <c r="AY626" t="s">
        <v>16866</v>
      </c>
      <c r="AZ626" t="s">
        <v>16867</v>
      </c>
      <c r="BC626" t="s">
        <v>18964</v>
      </c>
      <c r="BD626" t="s">
        <v>114</v>
      </c>
      <c r="BF626" t="s">
        <v>115</v>
      </c>
      <c r="BG626" t="s">
        <v>116</v>
      </c>
      <c r="BM626" t="s">
        <v>117</v>
      </c>
      <c r="BN626" s="34" t="s">
        <v>16868</v>
      </c>
      <c r="BO626">
        <v>3412177282</v>
      </c>
      <c r="BP626">
        <v>3412177282</v>
      </c>
      <c r="BQ626">
        <v>425850</v>
      </c>
      <c r="BR626">
        <v>7395</v>
      </c>
      <c r="BX626" t="s">
        <v>16869</v>
      </c>
      <c r="CA626" t="s">
        <v>16870</v>
      </c>
      <c r="CB626" t="s">
        <v>16871</v>
      </c>
      <c r="CD626">
        <v>1</v>
      </c>
      <c r="CF626" t="s">
        <v>118</v>
      </c>
      <c r="CG626">
        <v>0</v>
      </c>
      <c r="CH626" t="s">
        <v>119</v>
      </c>
      <c r="CI626" t="s">
        <v>119</v>
      </c>
      <c r="CJ626" t="s">
        <v>120</v>
      </c>
      <c r="CL626" s="34" t="s">
        <v>18965</v>
      </c>
      <c r="CM626" t="s">
        <v>121</v>
      </c>
      <c r="CN626" s="34" t="s">
        <v>18965</v>
      </c>
      <c r="CP626" t="s">
        <v>1258</v>
      </c>
      <c r="CR626" s="65">
        <f t="shared" si="93"/>
        <v>19</v>
      </c>
      <c r="CS626" s="65">
        <v>10</v>
      </c>
      <c r="CT626" s="65">
        <v>8</v>
      </c>
      <c r="CU626" s="65" t="s">
        <v>4</v>
      </c>
      <c r="CV626" s="65">
        <f t="shared" si="108"/>
        <v>21</v>
      </c>
      <c r="CW626" s="65">
        <f t="shared" si="109"/>
        <v>210</v>
      </c>
      <c r="CX626" s="65">
        <f t="shared" si="110"/>
        <v>168</v>
      </c>
      <c r="CY626" s="65" t="e">
        <f t="shared" si="111"/>
        <v>#VALUE!</v>
      </c>
      <c r="CZ626" s="73">
        <v>4.3700000000000003E-2</v>
      </c>
      <c r="DA626" s="74">
        <f t="shared" si="112"/>
        <v>9.1770000000000014</v>
      </c>
      <c r="DB626" s="74">
        <f t="shared" si="113"/>
        <v>7.3416000000000006</v>
      </c>
      <c r="DC626" s="75" t="e">
        <f t="shared" si="114"/>
        <v>#VALUE!</v>
      </c>
    </row>
    <row r="627" spans="1:108">
      <c r="A627" t="s">
        <v>111</v>
      </c>
      <c r="B627" t="s">
        <v>16855</v>
      </c>
      <c r="C627">
        <v>514439</v>
      </c>
      <c r="D627" s="1">
        <v>45584</v>
      </c>
      <c r="E627" t="s">
        <v>20500</v>
      </c>
      <c r="F627" t="s">
        <v>16856</v>
      </c>
      <c r="G627" t="s">
        <v>16857</v>
      </c>
      <c r="H627" s="34" t="s">
        <v>16858</v>
      </c>
      <c r="I627" t="s">
        <v>16859</v>
      </c>
      <c r="J627">
        <v>5581981329363</v>
      </c>
      <c r="K627" t="s">
        <v>14</v>
      </c>
      <c r="L627" t="s">
        <v>4175</v>
      </c>
      <c r="M627">
        <v>5125122855546</v>
      </c>
      <c r="N627" t="s">
        <v>112</v>
      </c>
      <c r="O627" t="s">
        <v>16860</v>
      </c>
      <c r="P627" t="s">
        <v>16861</v>
      </c>
      <c r="Q627">
        <v>221</v>
      </c>
      <c r="R627" t="s">
        <v>16862</v>
      </c>
      <c r="S627" t="s">
        <v>16064</v>
      </c>
      <c r="U627" t="s">
        <v>16863</v>
      </c>
      <c r="V627" t="s">
        <v>779</v>
      </c>
      <c r="W627" t="s">
        <v>780</v>
      </c>
      <c r="X627" t="s">
        <v>16183</v>
      </c>
      <c r="Y627" t="s">
        <v>1312</v>
      </c>
      <c r="Z627" t="s">
        <v>1258</v>
      </c>
      <c r="AA627" t="s">
        <v>18961</v>
      </c>
      <c r="AE627" t="s">
        <v>1167</v>
      </c>
      <c r="AF627" t="s">
        <v>786</v>
      </c>
      <c r="AG627">
        <v>1</v>
      </c>
      <c r="AH627">
        <v>480.58</v>
      </c>
      <c r="AI627">
        <v>1</v>
      </c>
      <c r="AJ627">
        <v>142809</v>
      </c>
      <c r="AK627" t="s">
        <v>1280</v>
      </c>
      <c r="AL627">
        <v>3111</v>
      </c>
      <c r="AM627" t="s">
        <v>2221</v>
      </c>
      <c r="AN627">
        <v>79.900000000000006</v>
      </c>
      <c r="AO627" s="72">
        <v>77.5</v>
      </c>
      <c r="AP627" s="72" t="s">
        <v>3263</v>
      </c>
      <c r="AQ627" t="s">
        <v>2222</v>
      </c>
      <c r="AV627" t="s">
        <v>16865</v>
      </c>
      <c r="AW627">
        <v>0</v>
      </c>
      <c r="AX627" t="s">
        <v>16864</v>
      </c>
      <c r="AY627" t="s">
        <v>16866</v>
      </c>
      <c r="AZ627" t="s">
        <v>16867</v>
      </c>
      <c r="BC627" t="s">
        <v>18964</v>
      </c>
      <c r="BD627" t="s">
        <v>114</v>
      </c>
      <c r="BF627" t="s">
        <v>115</v>
      </c>
      <c r="BG627" t="s">
        <v>116</v>
      </c>
      <c r="BM627" t="s">
        <v>117</v>
      </c>
      <c r="BN627" s="34" t="s">
        <v>16868</v>
      </c>
      <c r="BO627">
        <v>3412177282</v>
      </c>
      <c r="BP627">
        <v>3412177282</v>
      </c>
      <c r="BQ627">
        <v>425850</v>
      </c>
      <c r="BR627">
        <v>7395</v>
      </c>
      <c r="BX627" t="s">
        <v>16869</v>
      </c>
      <c r="CA627" t="s">
        <v>16870</v>
      </c>
      <c r="CB627" t="s">
        <v>16871</v>
      </c>
      <c r="CD627">
        <v>1</v>
      </c>
      <c r="CF627" t="s">
        <v>118</v>
      </c>
      <c r="CG627">
        <v>0</v>
      </c>
      <c r="CH627" t="s">
        <v>119</v>
      </c>
      <c r="CI627" t="s">
        <v>119</v>
      </c>
      <c r="CJ627" t="s">
        <v>120</v>
      </c>
      <c r="CL627" s="34" t="s">
        <v>18965</v>
      </c>
      <c r="CM627" t="s">
        <v>121</v>
      </c>
      <c r="CN627" s="34" t="s">
        <v>18965</v>
      </c>
      <c r="CP627" t="s">
        <v>1258</v>
      </c>
      <c r="CR627" s="65">
        <f t="shared" si="93"/>
        <v>19</v>
      </c>
      <c r="CS627" s="65">
        <v>10</v>
      </c>
      <c r="CT627" s="65">
        <v>8</v>
      </c>
      <c r="CU627" s="65" t="s">
        <v>4</v>
      </c>
      <c r="CV627" s="65">
        <f t="shared" si="108"/>
        <v>78</v>
      </c>
      <c r="CW627" s="65">
        <f t="shared" si="109"/>
        <v>780</v>
      </c>
      <c r="CX627" s="65">
        <f t="shared" si="110"/>
        <v>624</v>
      </c>
      <c r="CY627" s="65" t="e">
        <f t="shared" si="111"/>
        <v>#VALUE!</v>
      </c>
      <c r="CZ627" s="73">
        <v>4.3700000000000003E-2</v>
      </c>
      <c r="DA627" s="74">
        <f t="shared" si="112"/>
        <v>34.086000000000006</v>
      </c>
      <c r="DB627" s="74">
        <f t="shared" si="113"/>
        <v>27.268800000000002</v>
      </c>
      <c r="DC627" s="75" t="e">
        <f t="shared" si="114"/>
        <v>#VALUE!</v>
      </c>
    </row>
    <row r="628" spans="1:108">
      <c r="A628" t="s">
        <v>111</v>
      </c>
      <c r="B628" t="s">
        <v>16855</v>
      </c>
      <c r="C628">
        <v>514439</v>
      </c>
      <c r="D628" s="1">
        <v>45584</v>
      </c>
      <c r="E628" t="s">
        <v>20500</v>
      </c>
      <c r="F628" t="s">
        <v>16856</v>
      </c>
      <c r="G628" t="s">
        <v>16857</v>
      </c>
      <c r="H628" s="34" t="s">
        <v>16858</v>
      </c>
      <c r="I628" t="s">
        <v>16859</v>
      </c>
      <c r="J628">
        <v>5581981329363</v>
      </c>
      <c r="K628" t="s">
        <v>14</v>
      </c>
      <c r="L628" t="s">
        <v>4175</v>
      </c>
      <c r="M628">
        <v>5125122855546</v>
      </c>
      <c r="N628" t="s">
        <v>112</v>
      </c>
      <c r="O628" t="s">
        <v>16860</v>
      </c>
      <c r="P628" t="s">
        <v>16861</v>
      </c>
      <c r="Q628">
        <v>221</v>
      </c>
      <c r="R628" t="s">
        <v>16862</v>
      </c>
      <c r="S628" t="s">
        <v>16064</v>
      </c>
      <c r="U628" t="s">
        <v>16863</v>
      </c>
      <c r="V628" t="s">
        <v>779</v>
      </c>
      <c r="W628" t="s">
        <v>780</v>
      </c>
      <c r="X628" t="s">
        <v>16183</v>
      </c>
      <c r="Y628" t="s">
        <v>1312</v>
      </c>
      <c r="Z628" t="s">
        <v>1258</v>
      </c>
      <c r="AA628" t="s">
        <v>18961</v>
      </c>
      <c r="AE628" t="s">
        <v>1167</v>
      </c>
      <c r="AF628" t="s">
        <v>786</v>
      </c>
      <c r="AG628">
        <v>1</v>
      </c>
      <c r="AH628">
        <v>480.58</v>
      </c>
      <c r="AI628">
        <v>1</v>
      </c>
      <c r="AJ628">
        <v>142810</v>
      </c>
      <c r="AK628" t="s">
        <v>1280</v>
      </c>
      <c r="AL628">
        <v>3110</v>
      </c>
      <c r="AM628" t="s">
        <v>1281</v>
      </c>
      <c r="AN628">
        <v>79.900000000000006</v>
      </c>
      <c r="AO628" s="72">
        <v>77.5</v>
      </c>
      <c r="AP628" s="72" t="s">
        <v>3263</v>
      </c>
      <c r="AQ628" t="s">
        <v>1283</v>
      </c>
      <c r="AV628" t="s">
        <v>16865</v>
      </c>
      <c r="AW628">
        <v>0</v>
      </c>
      <c r="AX628" t="s">
        <v>16864</v>
      </c>
      <c r="AY628" t="s">
        <v>16866</v>
      </c>
      <c r="AZ628" t="s">
        <v>16867</v>
      </c>
      <c r="BC628" t="s">
        <v>18964</v>
      </c>
      <c r="BD628" t="s">
        <v>114</v>
      </c>
      <c r="BF628" t="s">
        <v>115</v>
      </c>
      <c r="BG628" t="s">
        <v>116</v>
      </c>
      <c r="BM628" t="s">
        <v>117</v>
      </c>
      <c r="BN628" s="34" t="s">
        <v>16868</v>
      </c>
      <c r="BO628">
        <v>3412177282</v>
      </c>
      <c r="BP628">
        <v>3412177282</v>
      </c>
      <c r="BQ628">
        <v>425850</v>
      </c>
      <c r="BR628">
        <v>7395</v>
      </c>
      <c r="BX628" t="s">
        <v>16869</v>
      </c>
      <c r="CA628" t="s">
        <v>16870</v>
      </c>
      <c r="CB628" t="s">
        <v>16871</v>
      </c>
      <c r="CD628">
        <v>1</v>
      </c>
      <c r="CF628" t="s">
        <v>118</v>
      </c>
      <c r="CG628">
        <v>0</v>
      </c>
      <c r="CH628" t="s">
        <v>119</v>
      </c>
      <c r="CI628" t="s">
        <v>119</v>
      </c>
      <c r="CJ628" t="s">
        <v>120</v>
      </c>
      <c r="CL628" s="34" t="s">
        <v>18965</v>
      </c>
      <c r="CM628" t="s">
        <v>121</v>
      </c>
      <c r="CN628" s="34" t="s">
        <v>18965</v>
      </c>
      <c r="CP628" t="s">
        <v>1258</v>
      </c>
      <c r="CR628" s="65">
        <f t="shared" si="93"/>
        <v>19</v>
      </c>
      <c r="CS628" s="65">
        <v>10</v>
      </c>
      <c r="CT628" s="65">
        <v>8</v>
      </c>
      <c r="CU628" s="65" t="s">
        <v>4</v>
      </c>
      <c r="CV628" s="65">
        <f t="shared" si="108"/>
        <v>78</v>
      </c>
      <c r="CW628" s="65">
        <f t="shared" si="109"/>
        <v>780</v>
      </c>
      <c r="CX628" s="65">
        <f t="shared" si="110"/>
        <v>624</v>
      </c>
      <c r="CY628" s="65" t="e">
        <f t="shared" si="111"/>
        <v>#VALUE!</v>
      </c>
      <c r="CZ628" s="73">
        <v>4.3700000000000003E-2</v>
      </c>
      <c r="DA628" s="74">
        <f t="shared" si="112"/>
        <v>34.086000000000006</v>
      </c>
      <c r="DB628" s="74">
        <f t="shared" si="113"/>
        <v>27.268800000000002</v>
      </c>
      <c r="DC628" s="75" t="e">
        <f t="shared" si="114"/>
        <v>#VALUE!</v>
      </c>
    </row>
    <row r="629" spans="1:108">
      <c r="A629" t="s">
        <v>111</v>
      </c>
      <c r="B629" t="s">
        <v>16855</v>
      </c>
      <c r="C629">
        <v>514439</v>
      </c>
      <c r="D629" s="1">
        <v>45584</v>
      </c>
      <c r="E629" t="s">
        <v>20500</v>
      </c>
      <c r="F629" t="s">
        <v>16856</v>
      </c>
      <c r="G629" t="s">
        <v>16857</v>
      </c>
      <c r="H629" s="34" t="s">
        <v>16858</v>
      </c>
      <c r="I629" t="s">
        <v>16859</v>
      </c>
      <c r="J629">
        <v>5581981329363</v>
      </c>
      <c r="K629" t="s">
        <v>14</v>
      </c>
      <c r="L629" t="s">
        <v>4175</v>
      </c>
      <c r="M629">
        <v>5125122855546</v>
      </c>
      <c r="N629" t="s">
        <v>112</v>
      </c>
      <c r="O629" t="s">
        <v>16860</v>
      </c>
      <c r="P629" t="s">
        <v>16861</v>
      </c>
      <c r="Q629">
        <v>221</v>
      </c>
      <c r="R629" t="s">
        <v>16862</v>
      </c>
      <c r="S629" t="s">
        <v>16064</v>
      </c>
      <c r="U629" t="s">
        <v>16863</v>
      </c>
      <c r="V629" t="s">
        <v>779</v>
      </c>
      <c r="W629" t="s">
        <v>780</v>
      </c>
      <c r="X629" t="s">
        <v>16183</v>
      </c>
      <c r="Y629" t="s">
        <v>1312</v>
      </c>
      <c r="Z629" t="s">
        <v>1258</v>
      </c>
      <c r="AA629" t="s">
        <v>18961</v>
      </c>
      <c r="AE629" t="s">
        <v>1167</v>
      </c>
      <c r="AF629" t="s">
        <v>786</v>
      </c>
      <c r="AG629">
        <v>1</v>
      </c>
      <c r="AH629">
        <v>480.58</v>
      </c>
      <c r="AI629">
        <v>1</v>
      </c>
      <c r="AJ629">
        <v>142816</v>
      </c>
      <c r="AK629" t="s">
        <v>1826</v>
      </c>
      <c r="AL629">
        <v>8502</v>
      </c>
      <c r="AM629" t="s">
        <v>1827</v>
      </c>
      <c r="AN629">
        <v>79.900000000000006</v>
      </c>
      <c r="AO629" s="72">
        <v>0</v>
      </c>
      <c r="AP629" s="72">
        <v>0</v>
      </c>
      <c r="AQ629" t="s">
        <v>1828</v>
      </c>
      <c r="AV629" t="s">
        <v>16874</v>
      </c>
      <c r="AW629">
        <v>0</v>
      </c>
      <c r="AX629" t="s">
        <v>16864</v>
      </c>
      <c r="AY629" t="s">
        <v>16866</v>
      </c>
      <c r="AZ629" t="s">
        <v>16867</v>
      </c>
      <c r="BC629" t="s">
        <v>18964</v>
      </c>
      <c r="BD629" t="s">
        <v>114</v>
      </c>
      <c r="BF629" t="s">
        <v>115</v>
      </c>
      <c r="BG629" t="s">
        <v>116</v>
      </c>
      <c r="BM629" t="s">
        <v>117</v>
      </c>
      <c r="BN629" s="34" t="s">
        <v>16868</v>
      </c>
      <c r="BO629">
        <v>3412177282</v>
      </c>
      <c r="BP629">
        <v>3412177282</v>
      </c>
      <c r="BQ629">
        <v>425850</v>
      </c>
      <c r="BR629">
        <v>7395</v>
      </c>
      <c r="BX629" t="s">
        <v>16869</v>
      </c>
      <c r="CA629" t="s">
        <v>16870</v>
      </c>
      <c r="CB629" t="s">
        <v>16871</v>
      </c>
      <c r="CD629">
        <v>1</v>
      </c>
      <c r="CF629" t="s">
        <v>118</v>
      </c>
      <c r="CG629">
        <v>0</v>
      </c>
      <c r="CH629" t="s">
        <v>119</v>
      </c>
      <c r="CI629" t="s">
        <v>119</v>
      </c>
      <c r="CJ629" t="s">
        <v>120</v>
      </c>
      <c r="CL629" s="34" t="s">
        <v>18965</v>
      </c>
      <c r="CM629" t="s">
        <v>121</v>
      </c>
      <c r="CN629" s="34" t="s">
        <v>18965</v>
      </c>
      <c r="CP629" t="s">
        <v>1258</v>
      </c>
      <c r="CR629" s="65">
        <f t="shared" si="93"/>
        <v>19</v>
      </c>
      <c r="CS629" s="65">
        <v>10</v>
      </c>
      <c r="CT629" s="65">
        <v>8</v>
      </c>
      <c r="CU629" s="65" t="s">
        <v>4</v>
      </c>
      <c r="CV629" s="65">
        <f t="shared" si="108"/>
        <v>0</v>
      </c>
      <c r="CW629" s="65">
        <f t="shared" si="109"/>
        <v>0</v>
      </c>
      <c r="CX629" s="65">
        <f t="shared" si="110"/>
        <v>0</v>
      </c>
      <c r="CY629" s="65" t="e">
        <f t="shared" si="111"/>
        <v>#VALUE!</v>
      </c>
      <c r="CZ629" s="73">
        <v>4.3700000000000003E-2</v>
      </c>
      <c r="DA629" s="74">
        <f t="shared" si="112"/>
        <v>0</v>
      </c>
      <c r="DB629" s="74">
        <f t="shared" si="113"/>
        <v>0</v>
      </c>
      <c r="DC629" s="75" t="e">
        <f t="shared" si="114"/>
        <v>#VALUE!</v>
      </c>
    </row>
    <row r="630" spans="1:108" hidden="1">
      <c r="A630" t="s">
        <v>111</v>
      </c>
      <c r="B630" t="s">
        <v>16878</v>
      </c>
      <c r="C630">
        <v>514437</v>
      </c>
      <c r="D630" s="1">
        <v>45584</v>
      </c>
      <c r="E630" t="s">
        <v>20501</v>
      </c>
      <c r="F630" t="s">
        <v>16879</v>
      </c>
      <c r="G630" t="s">
        <v>16880</v>
      </c>
      <c r="H630">
        <v>34290701809</v>
      </c>
      <c r="I630" t="s">
        <v>16881</v>
      </c>
      <c r="J630">
        <v>5519991999839</v>
      </c>
      <c r="K630" t="s">
        <v>2</v>
      </c>
      <c r="L630" t="s">
        <v>10745</v>
      </c>
      <c r="M630">
        <v>5188071795984</v>
      </c>
      <c r="N630" t="s">
        <v>112</v>
      </c>
      <c r="O630" t="s">
        <v>16882</v>
      </c>
      <c r="P630" t="s">
        <v>16883</v>
      </c>
      <c r="Q630">
        <v>120</v>
      </c>
      <c r="R630" t="s">
        <v>16884</v>
      </c>
      <c r="S630" t="s">
        <v>16885</v>
      </c>
      <c r="U630" t="s">
        <v>16886</v>
      </c>
      <c r="V630" t="s">
        <v>122</v>
      </c>
      <c r="W630" t="s">
        <v>123</v>
      </c>
      <c r="X630" t="s">
        <v>3280</v>
      </c>
      <c r="Y630" t="s">
        <v>129</v>
      </c>
      <c r="Z630" t="s">
        <v>1258</v>
      </c>
      <c r="AA630" t="s">
        <v>17843</v>
      </c>
      <c r="AB630" t="s">
        <v>844</v>
      </c>
      <c r="AC630" t="s">
        <v>791</v>
      </c>
      <c r="AD630" t="s">
        <v>1888</v>
      </c>
      <c r="AE630" t="s">
        <v>1889</v>
      </c>
      <c r="AF630" t="s">
        <v>113</v>
      </c>
      <c r="AG630">
        <v>1</v>
      </c>
      <c r="AH630">
        <v>77.739999999999995</v>
      </c>
      <c r="AI630">
        <v>1</v>
      </c>
      <c r="AJ630">
        <v>61010</v>
      </c>
      <c r="AK630" t="s">
        <v>1598</v>
      </c>
      <c r="AL630">
        <v>61010</v>
      </c>
      <c r="AM630" t="s">
        <v>1599</v>
      </c>
      <c r="AN630">
        <v>99.9</v>
      </c>
      <c r="AO630" s="72">
        <v>28.31</v>
      </c>
      <c r="AP630" t="s">
        <v>15575</v>
      </c>
      <c r="AQ630" t="s">
        <v>1602</v>
      </c>
      <c r="AV630" t="s">
        <v>16888</v>
      </c>
      <c r="AW630" t="s">
        <v>16888</v>
      </c>
      <c r="AX630" t="s">
        <v>16887</v>
      </c>
      <c r="AY630" t="s">
        <v>16889</v>
      </c>
      <c r="AZ630" t="s">
        <v>15484</v>
      </c>
      <c r="BC630" s="34" t="s">
        <v>17844</v>
      </c>
      <c r="BD630" t="s">
        <v>114</v>
      </c>
      <c r="BF630" t="s">
        <v>115</v>
      </c>
      <c r="BG630" t="s">
        <v>116</v>
      </c>
      <c r="BM630" t="s">
        <v>117</v>
      </c>
      <c r="BO630">
        <v>3412161931</v>
      </c>
      <c r="BX630" t="s">
        <v>16890</v>
      </c>
      <c r="CA630" t="s">
        <v>16891</v>
      </c>
      <c r="CB630" t="s">
        <v>16892</v>
      </c>
      <c r="CD630">
        <v>1</v>
      </c>
      <c r="CF630" t="s">
        <v>118</v>
      </c>
      <c r="CG630">
        <v>0</v>
      </c>
      <c r="CH630" t="s">
        <v>119</v>
      </c>
      <c r="CI630" t="s">
        <v>119</v>
      </c>
      <c r="CJ630" t="s">
        <v>120</v>
      </c>
      <c r="CL630" s="34" t="s">
        <v>17845</v>
      </c>
      <c r="CM630" t="s">
        <v>121</v>
      </c>
      <c r="CN630" s="34" t="s">
        <v>17845</v>
      </c>
      <c r="CP630" t="s">
        <v>1258</v>
      </c>
      <c r="CR630">
        <f t="shared" si="93"/>
        <v>19</v>
      </c>
      <c r="CS630"/>
      <c r="CT630"/>
      <c r="CU630"/>
      <c r="CV630"/>
      <c r="CW630"/>
      <c r="CX630"/>
      <c r="CY630"/>
      <c r="CZ630"/>
      <c r="DA630"/>
      <c r="DB630"/>
      <c r="DC630"/>
      <c r="DD630"/>
    </row>
    <row r="631" spans="1:108" hidden="1">
      <c r="A631" t="s">
        <v>111</v>
      </c>
      <c r="B631" t="s">
        <v>16878</v>
      </c>
      <c r="C631">
        <v>514437</v>
      </c>
      <c r="D631" s="1">
        <v>45584</v>
      </c>
      <c r="E631" t="s">
        <v>20501</v>
      </c>
      <c r="F631" t="s">
        <v>16879</v>
      </c>
      <c r="G631" t="s">
        <v>16880</v>
      </c>
      <c r="H631">
        <v>34290701809</v>
      </c>
      <c r="I631" t="s">
        <v>16881</v>
      </c>
      <c r="J631">
        <v>5519991999839</v>
      </c>
      <c r="K631" t="s">
        <v>2</v>
      </c>
      <c r="L631" t="s">
        <v>10745</v>
      </c>
      <c r="M631">
        <v>5188071795984</v>
      </c>
      <c r="N631" t="s">
        <v>112</v>
      </c>
      <c r="O631" t="s">
        <v>16882</v>
      </c>
      <c r="P631" t="s">
        <v>16883</v>
      </c>
      <c r="Q631">
        <v>120</v>
      </c>
      <c r="R631" t="s">
        <v>16884</v>
      </c>
      <c r="S631" t="s">
        <v>16885</v>
      </c>
      <c r="U631" t="s">
        <v>16886</v>
      </c>
      <c r="V631" t="s">
        <v>122</v>
      </c>
      <c r="W631" t="s">
        <v>123</v>
      </c>
      <c r="X631" t="s">
        <v>3280</v>
      </c>
      <c r="Y631" t="s">
        <v>129</v>
      </c>
      <c r="Z631" t="s">
        <v>1258</v>
      </c>
      <c r="AA631" t="s">
        <v>17843</v>
      </c>
      <c r="AB631" t="s">
        <v>844</v>
      </c>
      <c r="AC631" t="s">
        <v>791</v>
      </c>
      <c r="AD631" t="s">
        <v>1888</v>
      </c>
      <c r="AE631" t="s">
        <v>1889</v>
      </c>
      <c r="AF631" t="s">
        <v>113</v>
      </c>
      <c r="AG631">
        <v>1</v>
      </c>
      <c r="AH631">
        <v>77.739999999999995</v>
      </c>
      <c r="AI631">
        <v>1</v>
      </c>
      <c r="AJ631">
        <v>142817</v>
      </c>
      <c r="AK631" t="s">
        <v>1598</v>
      </c>
      <c r="AL631">
        <v>61040</v>
      </c>
      <c r="AM631" t="s">
        <v>1608</v>
      </c>
      <c r="AN631">
        <v>99.9</v>
      </c>
      <c r="AO631" s="72">
        <v>28.31</v>
      </c>
      <c r="AP631" t="s">
        <v>15575</v>
      </c>
      <c r="AQ631" t="s">
        <v>1609</v>
      </c>
      <c r="AV631" t="s">
        <v>16888</v>
      </c>
      <c r="AW631" t="s">
        <v>16888</v>
      </c>
      <c r="AX631" t="s">
        <v>16887</v>
      </c>
      <c r="AY631" t="s">
        <v>16889</v>
      </c>
      <c r="AZ631" t="s">
        <v>15484</v>
      </c>
      <c r="BC631" s="34" t="s">
        <v>17844</v>
      </c>
      <c r="BD631" t="s">
        <v>114</v>
      </c>
      <c r="BF631" t="s">
        <v>115</v>
      </c>
      <c r="BG631" t="s">
        <v>116</v>
      </c>
      <c r="BM631" t="s">
        <v>117</v>
      </c>
      <c r="BO631">
        <v>3412161931</v>
      </c>
      <c r="BX631" t="s">
        <v>16890</v>
      </c>
      <c r="CA631" t="s">
        <v>16891</v>
      </c>
      <c r="CB631" t="s">
        <v>16892</v>
      </c>
      <c r="CD631">
        <v>1</v>
      </c>
      <c r="CF631" t="s">
        <v>118</v>
      </c>
      <c r="CG631">
        <v>0</v>
      </c>
      <c r="CH631" t="s">
        <v>119</v>
      </c>
      <c r="CI631" t="s">
        <v>119</v>
      </c>
      <c r="CJ631" t="s">
        <v>120</v>
      </c>
      <c r="CL631" s="34" t="s">
        <v>17845</v>
      </c>
      <c r="CM631" t="s">
        <v>121</v>
      </c>
      <c r="CN631" s="34" t="s">
        <v>17845</v>
      </c>
      <c r="CP631" t="s">
        <v>1258</v>
      </c>
      <c r="CR631">
        <f t="shared" si="93"/>
        <v>19</v>
      </c>
      <c r="CS631"/>
      <c r="CT631"/>
      <c r="CU631"/>
      <c r="CV631"/>
      <c r="CW631"/>
      <c r="CX631"/>
      <c r="CY631"/>
      <c r="CZ631"/>
      <c r="DA631"/>
      <c r="DB631"/>
      <c r="DC631"/>
      <c r="DD631"/>
    </row>
    <row r="632" spans="1:108" hidden="1">
      <c r="A632" t="s">
        <v>111</v>
      </c>
      <c r="B632" t="s">
        <v>16896</v>
      </c>
      <c r="C632">
        <v>514433</v>
      </c>
      <c r="D632" s="1">
        <v>45584</v>
      </c>
      <c r="E632" t="s">
        <v>20502</v>
      </c>
      <c r="F632" t="s">
        <v>16897</v>
      </c>
      <c r="G632" t="s">
        <v>16898</v>
      </c>
      <c r="H632">
        <v>24666117830</v>
      </c>
      <c r="I632" t="s">
        <v>16899</v>
      </c>
      <c r="J632">
        <v>5516997661559</v>
      </c>
      <c r="K632" t="s">
        <v>2</v>
      </c>
      <c r="L632" t="s">
        <v>4847</v>
      </c>
      <c r="M632">
        <v>5188058134809</v>
      </c>
      <c r="N632" t="s">
        <v>112</v>
      </c>
      <c r="O632" t="s">
        <v>16900</v>
      </c>
      <c r="P632" t="s">
        <v>16901</v>
      </c>
      <c r="Q632">
        <v>1207</v>
      </c>
      <c r="R632" t="s">
        <v>1412</v>
      </c>
      <c r="S632" t="s">
        <v>124</v>
      </c>
      <c r="U632" t="s">
        <v>16902</v>
      </c>
      <c r="V632" t="s">
        <v>122</v>
      </c>
      <c r="W632" t="s">
        <v>123</v>
      </c>
      <c r="X632" t="s">
        <v>3280</v>
      </c>
      <c r="Y632" t="s">
        <v>129</v>
      </c>
      <c r="Z632" t="s">
        <v>1258</v>
      </c>
      <c r="AA632" t="s">
        <v>17970</v>
      </c>
      <c r="AB632" t="s">
        <v>844</v>
      </c>
      <c r="AC632" t="s">
        <v>791</v>
      </c>
      <c r="AD632" t="s">
        <v>883</v>
      </c>
      <c r="AE632" t="s">
        <v>827</v>
      </c>
      <c r="AF632" t="s">
        <v>786</v>
      </c>
      <c r="AG632">
        <v>1</v>
      </c>
      <c r="AH632">
        <v>114.75</v>
      </c>
      <c r="AI632">
        <v>4</v>
      </c>
      <c r="AJ632">
        <v>1006</v>
      </c>
      <c r="AK632" t="s">
        <v>788</v>
      </c>
      <c r="AL632">
        <v>1111</v>
      </c>
      <c r="AM632" t="s">
        <v>789</v>
      </c>
      <c r="AN632">
        <v>21.9</v>
      </c>
      <c r="AO632" s="72">
        <v>6.89</v>
      </c>
      <c r="AP632" t="s">
        <v>15821</v>
      </c>
      <c r="AQ632" t="s">
        <v>790</v>
      </c>
      <c r="AV632" t="s">
        <v>16327</v>
      </c>
      <c r="AW632" t="s">
        <v>16327</v>
      </c>
      <c r="AX632" t="s">
        <v>16903</v>
      </c>
      <c r="AY632" t="s">
        <v>16904</v>
      </c>
      <c r="AZ632" t="s">
        <v>16905</v>
      </c>
      <c r="BC632" s="34" t="s">
        <v>17971</v>
      </c>
      <c r="BD632" t="s">
        <v>114</v>
      </c>
      <c r="BF632" t="s">
        <v>115</v>
      </c>
      <c r="BG632" t="s">
        <v>116</v>
      </c>
      <c r="BM632" t="s">
        <v>117</v>
      </c>
      <c r="BN632">
        <v>305066</v>
      </c>
      <c r="BO632">
        <v>3411996572</v>
      </c>
      <c r="BP632">
        <v>3411996572</v>
      </c>
      <c r="BQ632">
        <v>422061</v>
      </c>
      <c r="BR632">
        <v>1584</v>
      </c>
      <c r="BX632" t="s">
        <v>16906</v>
      </c>
      <c r="CA632" t="s">
        <v>16907</v>
      </c>
      <c r="CB632" t="s">
        <v>16908</v>
      </c>
      <c r="CD632">
        <v>1</v>
      </c>
      <c r="CF632" t="s">
        <v>118</v>
      </c>
      <c r="CG632">
        <v>0</v>
      </c>
      <c r="CH632" t="s">
        <v>119</v>
      </c>
      <c r="CI632" t="s">
        <v>119</v>
      </c>
      <c r="CJ632" t="s">
        <v>120</v>
      </c>
      <c r="CL632" s="34" t="s">
        <v>17972</v>
      </c>
      <c r="CM632" t="s">
        <v>121</v>
      </c>
      <c r="CN632" s="34" t="s">
        <v>17972</v>
      </c>
      <c r="CP632" t="s">
        <v>1258</v>
      </c>
      <c r="CR632">
        <f t="shared" si="93"/>
        <v>19</v>
      </c>
      <c r="CS632"/>
      <c r="CT632"/>
      <c r="CU632"/>
      <c r="CV632"/>
      <c r="CW632"/>
      <c r="CX632"/>
      <c r="CY632"/>
      <c r="CZ632"/>
      <c r="DA632"/>
      <c r="DB632"/>
      <c r="DC632"/>
      <c r="DD632"/>
    </row>
    <row r="633" spans="1:108" hidden="1">
      <c r="A633" t="s">
        <v>111</v>
      </c>
      <c r="B633" t="s">
        <v>16896</v>
      </c>
      <c r="C633">
        <v>514433</v>
      </c>
      <c r="D633" s="1">
        <v>45584</v>
      </c>
      <c r="E633" t="s">
        <v>20502</v>
      </c>
      <c r="F633" t="s">
        <v>16897</v>
      </c>
      <c r="G633" t="s">
        <v>16898</v>
      </c>
      <c r="H633">
        <v>24666117830</v>
      </c>
      <c r="I633" t="s">
        <v>16899</v>
      </c>
      <c r="J633">
        <v>5516997661559</v>
      </c>
      <c r="K633" t="s">
        <v>2</v>
      </c>
      <c r="L633" t="s">
        <v>4847</v>
      </c>
      <c r="M633">
        <v>5188058134809</v>
      </c>
      <c r="N633" t="s">
        <v>112</v>
      </c>
      <c r="O633" t="s">
        <v>16900</v>
      </c>
      <c r="P633" t="s">
        <v>16901</v>
      </c>
      <c r="Q633">
        <v>1207</v>
      </c>
      <c r="R633" t="s">
        <v>1412</v>
      </c>
      <c r="S633" t="s">
        <v>124</v>
      </c>
      <c r="U633" t="s">
        <v>16902</v>
      </c>
      <c r="V633" t="s">
        <v>122</v>
      </c>
      <c r="W633" t="s">
        <v>123</v>
      </c>
      <c r="X633" t="s">
        <v>3280</v>
      </c>
      <c r="Y633" t="s">
        <v>129</v>
      </c>
      <c r="Z633" t="s">
        <v>1258</v>
      </c>
      <c r="AA633" t="s">
        <v>17970</v>
      </c>
      <c r="AB633" t="s">
        <v>844</v>
      </c>
      <c r="AC633" t="s">
        <v>791</v>
      </c>
      <c r="AD633" t="s">
        <v>883</v>
      </c>
      <c r="AE633" t="s">
        <v>827</v>
      </c>
      <c r="AF633" t="s">
        <v>786</v>
      </c>
      <c r="AG633">
        <v>1</v>
      </c>
      <c r="AH633">
        <v>114.75</v>
      </c>
      <c r="AI633">
        <v>4</v>
      </c>
      <c r="AJ633">
        <v>1110</v>
      </c>
      <c r="AK633" t="s">
        <v>788</v>
      </c>
      <c r="AL633">
        <v>1112</v>
      </c>
      <c r="AM633" t="s">
        <v>1252</v>
      </c>
      <c r="AN633">
        <v>21.9</v>
      </c>
      <c r="AO633" s="72">
        <v>6.89</v>
      </c>
      <c r="AP633" t="s">
        <v>15821</v>
      </c>
      <c r="AQ633" t="s">
        <v>1254</v>
      </c>
      <c r="AV633" t="s">
        <v>16327</v>
      </c>
      <c r="AW633" t="s">
        <v>16327</v>
      </c>
      <c r="AX633" t="s">
        <v>16903</v>
      </c>
      <c r="AY633" t="s">
        <v>16904</v>
      </c>
      <c r="AZ633" t="s">
        <v>16905</v>
      </c>
      <c r="BC633" s="34" t="s">
        <v>17971</v>
      </c>
      <c r="BD633" t="s">
        <v>114</v>
      </c>
      <c r="BF633" t="s">
        <v>115</v>
      </c>
      <c r="BG633" t="s">
        <v>116</v>
      </c>
      <c r="BM633" t="s">
        <v>117</v>
      </c>
      <c r="BN633">
        <v>305066</v>
      </c>
      <c r="BO633">
        <v>3411996572</v>
      </c>
      <c r="BP633">
        <v>3411996572</v>
      </c>
      <c r="BQ633">
        <v>422061</v>
      </c>
      <c r="BR633">
        <v>1584</v>
      </c>
      <c r="BX633" t="s">
        <v>16906</v>
      </c>
      <c r="CA633" t="s">
        <v>16907</v>
      </c>
      <c r="CB633" t="s">
        <v>16908</v>
      </c>
      <c r="CD633">
        <v>1</v>
      </c>
      <c r="CF633" t="s">
        <v>118</v>
      </c>
      <c r="CG633">
        <v>0</v>
      </c>
      <c r="CH633" t="s">
        <v>119</v>
      </c>
      <c r="CI633" t="s">
        <v>119</v>
      </c>
      <c r="CJ633" t="s">
        <v>120</v>
      </c>
      <c r="CL633" s="34" t="s">
        <v>17972</v>
      </c>
      <c r="CM633" t="s">
        <v>121</v>
      </c>
      <c r="CN633" s="34" t="s">
        <v>17972</v>
      </c>
      <c r="CP633" t="s">
        <v>1258</v>
      </c>
      <c r="CR633">
        <f t="shared" si="93"/>
        <v>19</v>
      </c>
      <c r="CS633"/>
      <c r="CT633"/>
      <c r="CU633"/>
      <c r="CV633"/>
      <c r="CW633"/>
      <c r="CX633"/>
      <c r="CY633"/>
      <c r="CZ633"/>
      <c r="DA633"/>
      <c r="DB633"/>
      <c r="DC633"/>
      <c r="DD633"/>
    </row>
    <row r="634" spans="1:108" hidden="1">
      <c r="A634" t="s">
        <v>111</v>
      </c>
      <c r="B634" t="s">
        <v>16896</v>
      </c>
      <c r="C634">
        <v>514433</v>
      </c>
      <c r="D634" s="1">
        <v>45584</v>
      </c>
      <c r="E634" t="s">
        <v>20502</v>
      </c>
      <c r="F634" t="s">
        <v>16897</v>
      </c>
      <c r="G634" t="s">
        <v>16898</v>
      </c>
      <c r="H634">
        <v>24666117830</v>
      </c>
      <c r="I634" t="s">
        <v>16899</v>
      </c>
      <c r="J634">
        <v>5516997661559</v>
      </c>
      <c r="K634" t="s">
        <v>2</v>
      </c>
      <c r="L634" t="s">
        <v>4847</v>
      </c>
      <c r="M634">
        <v>5188058134809</v>
      </c>
      <c r="N634" t="s">
        <v>112</v>
      </c>
      <c r="O634" t="s">
        <v>16900</v>
      </c>
      <c r="P634" t="s">
        <v>16901</v>
      </c>
      <c r="Q634">
        <v>1207</v>
      </c>
      <c r="R634" t="s">
        <v>1412</v>
      </c>
      <c r="S634" t="s">
        <v>124</v>
      </c>
      <c r="U634" t="s">
        <v>16902</v>
      </c>
      <c r="V634" t="s">
        <v>122</v>
      </c>
      <c r="W634" t="s">
        <v>123</v>
      </c>
      <c r="X634" t="s">
        <v>3280</v>
      </c>
      <c r="Y634" t="s">
        <v>129</v>
      </c>
      <c r="Z634" t="s">
        <v>1258</v>
      </c>
      <c r="AA634" t="s">
        <v>17970</v>
      </c>
      <c r="AB634" t="s">
        <v>844</v>
      </c>
      <c r="AC634" t="s">
        <v>791</v>
      </c>
      <c r="AD634" t="s">
        <v>883</v>
      </c>
      <c r="AE634" t="s">
        <v>827</v>
      </c>
      <c r="AF634" t="s">
        <v>786</v>
      </c>
      <c r="AG634">
        <v>1</v>
      </c>
      <c r="AH634">
        <v>114.75</v>
      </c>
      <c r="AI634">
        <v>1</v>
      </c>
      <c r="AJ634">
        <v>142795</v>
      </c>
      <c r="AK634" t="s">
        <v>783</v>
      </c>
      <c r="AL634">
        <v>1607</v>
      </c>
      <c r="AM634" t="s">
        <v>784</v>
      </c>
      <c r="AN634">
        <v>34.9</v>
      </c>
      <c r="AO634" s="72">
        <v>31.41</v>
      </c>
      <c r="AP634" t="s">
        <v>2947</v>
      </c>
      <c r="AQ634" t="s">
        <v>785</v>
      </c>
      <c r="AV634" t="s">
        <v>16909</v>
      </c>
      <c r="AW634" t="s">
        <v>16909</v>
      </c>
      <c r="AX634" t="s">
        <v>16903</v>
      </c>
      <c r="AY634" t="s">
        <v>16904</v>
      </c>
      <c r="AZ634" t="s">
        <v>16905</v>
      </c>
      <c r="BC634" s="34" t="s">
        <v>17971</v>
      </c>
      <c r="BD634" t="s">
        <v>114</v>
      </c>
      <c r="BF634" t="s">
        <v>115</v>
      </c>
      <c r="BG634" t="s">
        <v>116</v>
      </c>
      <c r="BM634" t="s">
        <v>117</v>
      </c>
      <c r="BN634">
        <v>305066</v>
      </c>
      <c r="BO634">
        <v>3411996572</v>
      </c>
      <c r="BP634">
        <v>3411996572</v>
      </c>
      <c r="BQ634">
        <v>422061</v>
      </c>
      <c r="BR634">
        <v>1584</v>
      </c>
      <c r="BX634" t="s">
        <v>16906</v>
      </c>
      <c r="CA634" t="s">
        <v>16907</v>
      </c>
      <c r="CB634" t="s">
        <v>16908</v>
      </c>
      <c r="CD634">
        <v>1</v>
      </c>
      <c r="CF634" t="s">
        <v>118</v>
      </c>
      <c r="CG634">
        <v>0</v>
      </c>
      <c r="CH634" t="s">
        <v>119</v>
      </c>
      <c r="CI634" t="s">
        <v>119</v>
      </c>
      <c r="CJ634" t="s">
        <v>120</v>
      </c>
      <c r="CL634" s="34" t="s">
        <v>17972</v>
      </c>
      <c r="CM634" t="s">
        <v>121</v>
      </c>
      <c r="CN634" s="34" t="s">
        <v>17972</v>
      </c>
      <c r="CP634" t="s">
        <v>1258</v>
      </c>
      <c r="CR634">
        <f t="shared" si="93"/>
        <v>19</v>
      </c>
      <c r="CS634"/>
      <c r="CT634"/>
      <c r="CU634"/>
      <c r="CV634"/>
      <c r="CW634"/>
      <c r="CX634"/>
      <c r="CY634"/>
      <c r="CZ634"/>
      <c r="DA634"/>
      <c r="DB634"/>
      <c r="DC634"/>
      <c r="DD634"/>
    </row>
    <row r="635" spans="1:108" hidden="1">
      <c r="A635" t="s">
        <v>111</v>
      </c>
      <c r="B635" t="s">
        <v>16896</v>
      </c>
      <c r="C635">
        <v>514433</v>
      </c>
      <c r="D635" s="1">
        <v>45584</v>
      </c>
      <c r="E635" t="s">
        <v>20502</v>
      </c>
      <c r="F635" t="s">
        <v>16897</v>
      </c>
      <c r="G635" t="s">
        <v>16898</v>
      </c>
      <c r="H635">
        <v>24666117830</v>
      </c>
      <c r="I635" t="s">
        <v>16899</v>
      </c>
      <c r="J635">
        <v>5516997661559</v>
      </c>
      <c r="K635" t="s">
        <v>2</v>
      </c>
      <c r="L635" t="s">
        <v>4847</v>
      </c>
      <c r="M635">
        <v>5188058134809</v>
      </c>
      <c r="N635" t="s">
        <v>112</v>
      </c>
      <c r="O635" t="s">
        <v>16900</v>
      </c>
      <c r="P635" t="s">
        <v>16901</v>
      </c>
      <c r="Q635">
        <v>1207</v>
      </c>
      <c r="R635" t="s">
        <v>1412</v>
      </c>
      <c r="S635" t="s">
        <v>124</v>
      </c>
      <c r="U635" t="s">
        <v>16902</v>
      </c>
      <c r="V635" t="s">
        <v>122</v>
      </c>
      <c r="W635" t="s">
        <v>123</v>
      </c>
      <c r="X635" t="s">
        <v>3280</v>
      </c>
      <c r="Y635" t="s">
        <v>129</v>
      </c>
      <c r="Z635" t="s">
        <v>1258</v>
      </c>
      <c r="AA635" t="s">
        <v>17970</v>
      </c>
      <c r="AB635" t="s">
        <v>844</v>
      </c>
      <c r="AC635" t="s">
        <v>791</v>
      </c>
      <c r="AD635" t="s">
        <v>883</v>
      </c>
      <c r="AE635" t="s">
        <v>827</v>
      </c>
      <c r="AF635" t="s">
        <v>786</v>
      </c>
      <c r="AG635">
        <v>1</v>
      </c>
      <c r="AH635">
        <v>114.75</v>
      </c>
      <c r="AI635">
        <v>1</v>
      </c>
      <c r="AJ635">
        <v>1111</v>
      </c>
      <c r="AK635" t="s">
        <v>788</v>
      </c>
      <c r="AL635">
        <v>1110</v>
      </c>
      <c r="AM635" t="s">
        <v>1256</v>
      </c>
      <c r="AN635">
        <v>21.9</v>
      </c>
      <c r="AO635" s="72">
        <v>6.89</v>
      </c>
      <c r="AP635" t="s">
        <v>3919</v>
      </c>
      <c r="AQ635" t="s">
        <v>1257</v>
      </c>
      <c r="AV635" t="s">
        <v>16910</v>
      </c>
      <c r="AW635" t="s">
        <v>16910</v>
      </c>
      <c r="AX635" t="s">
        <v>16903</v>
      </c>
      <c r="AY635" t="s">
        <v>16904</v>
      </c>
      <c r="AZ635" t="s">
        <v>16905</v>
      </c>
      <c r="BC635" s="34" t="s">
        <v>17971</v>
      </c>
      <c r="BD635" t="s">
        <v>114</v>
      </c>
      <c r="BF635" t="s">
        <v>115</v>
      </c>
      <c r="BG635" t="s">
        <v>116</v>
      </c>
      <c r="BM635" t="s">
        <v>117</v>
      </c>
      <c r="BN635">
        <v>305066</v>
      </c>
      <c r="BO635">
        <v>3411996572</v>
      </c>
      <c r="BP635">
        <v>3411996572</v>
      </c>
      <c r="BQ635">
        <v>422061</v>
      </c>
      <c r="BR635">
        <v>1584</v>
      </c>
      <c r="BX635" t="s">
        <v>16906</v>
      </c>
      <c r="CA635" t="s">
        <v>16907</v>
      </c>
      <c r="CB635" t="s">
        <v>16908</v>
      </c>
      <c r="CD635">
        <v>1</v>
      </c>
      <c r="CF635" t="s">
        <v>118</v>
      </c>
      <c r="CG635">
        <v>0</v>
      </c>
      <c r="CH635" t="s">
        <v>119</v>
      </c>
      <c r="CI635" t="s">
        <v>119</v>
      </c>
      <c r="CJ635" t="s">
        <v>120</v>
      </c>
      <c r="CL635" s="34" t="s">
        <v>17972</v>
      </c>
      <c r="CM635" t="s">
        <v>121</v>
      </c>
      <c r="CN635" s="34" t="s">
        <v>17972</v>
      </c>
      <c r="CP635" t="s">
        <v>1258</v>
      </c>
      <c r="CR635">
        <f t="shared" si="93"/>
        <v>19</v>
      </c>
      <c r="CS635"/>
      <c r="CT635"/>
      <c r="CU635"/>
      <c r="CV635"/>
      <c r="CW635"/>
      <c r="CX635"/>
      <c r="CY635"/>
      <c r="CZ635"/>
      <c r="DA635"/>
      <c r="DB635"/>
      <c r="DC635"/>
      <c r="DD635"/>
    </row>
    <row r="636" spans="1:108" hidden="1">
      <c r="A636" t="s">
        <v>111</v>
      </c>
      <c r="B636" t="s">
        <v>16914</v>
      </c>
      <c r="C636">
        <v>514431</v>
      </c>
      <c r="D636" s="1">
        <v>45584</v>
      </c>
      <c r="E636" t="s">
        <v>20503</v>
      </c>
      <c r="F636" t="s">
        <v>16915</v>
      </c>
      <c r="G636" t="s">
        <v>16916</v>
      </c>
      <c r="H636">
        <v>80967612004</v>
      </c>
      <c r="I636" t="s">
        <v>16917</v>
      </c>
      <c r="J636">
        <v>5554991293893</v>
      </c>
      <c r="K636" t="s">
        <v>6</v>
      </c>
      <c r="L636" t="s">
        <v>10853</v>
      </c>
      <c r="M636">
        <v>5148133561668</v>
      </c>
      <c r="N636" t="s">
        <v>112</v>
      </c>
      <c r="O636" t="s">
        <v>16918</v>
      </c>
      <c r="P636" t="s">
        <v>16919</v>
      </c>
      <c r="Q636" t="s">
        <v>16920</v>
      </c>
      <c r="R636" t="s">
        <v>16921</v>
      </c>
      <c r="S636" t="s">
        <v>16922</v>
      </c>
      <c r="U636" t="s">
        <v>10854</v>
      </c>
      <c r="V636" t="s">
        <v>122</v>
      </c>
      <c r="W636" t="s">
        <v>772</v>
      </c>
      <c r="X636" t="s">
        <v>15861</v>
      </c>
      <c r="Y636" t="s">
        <v>2544</v>
      </c>
      <c r="Z636" t="s">
        <v>1258</v>
      </c>
      <c r="AA636" t="s">
        <v>17846</v>
      </c>
      <c r="AB636" t="s">
        <v>844</v>
      </c>
      <c r="AC636" t="s">
        <v>774</v>
      </c>
      <c r="AF636" t="s">
        <v>113</v>
      </c>
      <c r="AG636">
        <v>1</v>
      </c>
      <c r="AH636">
        <v>134.55000000000001</v>
      </c>
      <c r="AI636">
        <v>5</v>
      </c>
      <c r="AJ636">
        <v>5103</v>
      </c>
      <c r="AK636" t="s">
        <v>775</v>
      </c>
      <c r="AL636">
        <v>5103</v>
      </c>
      <c r="AM636" t="s">
        <v>1348</v>
      </c>
      <c r="AN636">
        <v>29.9</v>
      </c>
      <c r="AO636" s="72">
        <v>26.91</v>
      </c>
      <c r="AP636" t="s">
        <v>16923</v>
      </c>
      <c r="AQ636" t="s">
        <v>1349</v>
      </c>
      <c r="AV636" t="s">
        <v>16924</v>
      </c>
      <c r="AW636">
        <v>0</v>
      </c>
      <c r="AX636" t="s">
        <v>16923</v>
      </c>
      <c r="AY636" t="s">
        <v>1226</v>
      </c>
      <c r="AZ636" t="s">
        <v>2339</v>
      </c>
      <c r="BC636" s="34" t="s">
        <v>17847</v>
      </c>
      <c r="BD636" t="s">
        <v>114</v>
      </c>
      <c r="BF636" t="s">
        <v>115</v>
      </c>
      <c r="BG636" t="s">
        <v>116</v>
      </c>
      <c r="BM636" t="s">
        <v>117</v>
      </c>
      <c r="BO636">
        <v>3411957344</v>
      </c>
      <c r="BX636" t="s">
        <v>16925</v>
      </c>
      <c r="CA636" t="s">
        <v>16926</v>
      </c>
      <c r="CB636" t="s">
        <v>16927</v>
      </c>
      <c r="CD636">
        <v>1</v>
      </c>
      <c r="CF636" t="s">
        <v>118</v>
      </c>
      <c r="CG636">
        <v>0</v>
      </c>
      <c r="CH636" t="s">
        <v>119</v>
      </c>
      <c r="CI636" t="s">
        <v>119</v>
      </c>
      <c r="CJ636" t="s">
        <v>120</v>
      </c>
      <c r="CL636" s="34" t="s">
        <v>17848</v>
      </c>
      <c r="CM636" t="s">
        <v>121</v>
      </c>
      <c r="CN636" s="34" t="s">
        <v>17848</v>
      </c>
      <c r="CP636" t="s">
        <v>1258</v>
      </c>
      <c r="CR636">
        <f t="shared" si="93"/>
        <v>19</v>
      </c>
      <c r="CS636"/>
      <c r="CT636"/>
      <c r="CU636"/>
      <c r="CV636"/>
      <c r="CW636"/>
      <c r="CX636"/>
      <c r="CY636"/>
      <c r="CZ636"/>
      <c r="DA636"/>
      <c r="DB636"/>
      <c r="DC636"/>
      <c r="DD636"/>
    </row>
    <row r="637" spans="1:108" hidden="1">
      <c r="A637" t="s">
        <v>111</v>
      </c>
      <c r="B637" t="s">
        <v>16931</v>
      </c>
      <c r="C637">
        <v>514427</v>
      </c>
      <c r="D637" s="1">
        <v>45584</v>
      </c>
      <c r="E637" t="s">
        <v>20504</v>
      </c>
      <c r="F637" t="s">
        <v>16932</v>
      </c>
      <c r="G637" t="s">
        <v>16933</v>
      </c>
      <c r="H637">
        <v>90514920068</v>
      </c>
      <c r="I637" t="s">
        <v>16934</v>
      </c>
      <c r="J637">
        <v>5554999845751</v>
      </c>
      <c r="K637" t="s">
        <v>6</v>
      </c>
      <c r="L637" t="s">
        <v>14051</v>
      </c>
      <c r="M637">
        <v>5169472567077</v>
      </c>
      <c r="N637" t="s">
        <v>112</v>
      </c>
      <c r="O637" t="s">
        <v>16935</v>
      </c>
      <c r="P637" t="s">
        <v>16936</v>
      </c>
      <c r="Q637">
        <v>554</v>
      </c>
      <c r="R637" t="s">
        <v>16937</v>
      </c>
      <c r="S637" t="s">
        <v>124</v>
      </c>
      <c r="U637" t="s">
        <v>16938</v>
      </c>
      <c r="V637" t="s">
        <v>779</v>
      </c>
      <c r="W637" t="s">
        <v>780</v>
      </c>
      <c r="X637" t="s">
        <v>15383</v>
      </c>
      <c r="Y637" t="s">
        <v>1166</v>
      </c>
      <c r="Z637" t="s">
        <v>1258</v>
      </c>
      <c r="AA637" t="s">
        <v>17376</v>
      </c>
      <c r="AB637" t="s">
        <v>844</v>
      </c>
      <c r="AC637" t="s">
        <v>791</v>
      </c>
      <c r="AD637" t="s">
        <v>1338</v>
      </c>
      <c r="AF637" t="s">
        <v>113</v>
      </c>
      <c r="AG637">
        <v>1</v>
      </c>
      <c r="AH637">
        <v>125.84</v>
      </c>
      <c r="AI637">
        <v>1</v>
      </c>
      <c r="AJ637">
        <v>61050</v>
      </c>
      <c r="AK637" t="s">
        <v>1598</v>
      </c>
      <c r="AL637">
        <v>61050</v>
      </c>
      <c r="AM637" t="s">
        <v>2983</v>
      </c>
      <c r="AN637">
        <v>99.9</v>
      </c>
      <c r="AO637" s="72">
        <v>31.46</v>
      </c>
      <c r="AP637" t="s">
        <v>15141</v>
      </c>
      <c r="AQ637" t="s">
        <v>2984</v>
      </c>
      <c r="AV637" t="s">
        <v>3941</v>
      </c>
      <c r="AW637">
        <v>0</v>
      </c>
      <c r="AX637" t="s">
        <v>16939</v>
      </c>
      <c r="AY637" t="s">
        <v>16940</v>
      </c>
      <c r="AZ637" t="s">
        <v>15817</v>
      </c>
      <c r="BC637" t="s">
        <v>17377</v>
      </c>
      <c r="BD637" t="s">
        <v>114</v>
      </c>
      <c r="BF637" t="s">
        <v>115</v>
      </c>
      <c r="BG637" t="s">
        <v>116</v>
      </c>
      <c r="BM637" t="s">
        <v>117</v>
      </c>
      <c r="BO637">
        <v>3411397758</v>
      </c>
      <c r="BX637" t="s">
        <v>16941</v>
      </c>
      <c r="CA637" t="s">
        <v>16942</v>
      </c>
      <c r="CB637" t="s">
        <v>16943</v>
      </c>
      <c r="CD637">
        <v>1</v>
      </c>
      <c r="CF637" t="s">
        <v>118</v>
      </c>
      <c r="CG637">
        <v>0</v>
      </c>
      <c r="CH637" t="s">
        <v>119</v>
      </c>
      <c r="CI637" t="s">
        <v>119</v>
      </c>
      <c r="CJ637" t="s">
        <v>120</v>
      </c>
      <c r="CL637" s="34" t="s">
        <v>17378</v>
      </c>
      <c r="CM637" t="s">
        <v>121</v>
      </c>
      <c r="CN637" s="34" t="s">
        <v>17378</v>
      </c>
      <c r="CP637" t="s">
        <v>1258</v>
      </c>
      <c r="CR637">
        <f t="shared" si="93"/>
        <v>19</v>
      </c>
      <c r="CS637"/>
      <c r="CT637"/>
      <c r="CU637"/>
      <c r="CV637"/>
      <c r="CW637"/>
      <c r="CX637"/>
      <c r="CY637"/>
      <c r="CZ637"/>
      <c r="DA637"/>
      <c r="DB637"/>
      <c r="DC637"/>
      <c r="DD637"/>
    </row>
    <row r="638" spans="1:108" hidden="1">
      <c r="A638" t="s">
        <v>111</v>
      </c>
      <c r="B638" t="s">
        <v>16931</v>
      </c>
      <c r="C638">
        <v>514427</v>
      </c>
      <c r="D638" s="1">
        <v>45584</v>
      </c>
      <c r="E638" t="s">
        <v>20504</v>
      </c>
      <c r="F638" t="s">
        <v>16932</v>
      </c>
      <c r="G638" t="s">
        <v>16933</v>
      </c>
      <c r="H638">
        <v>90514920068</v>
      </c>
      <c r="I638" t="s">
        <v>16934</v>
      </c>
      <c r="J638">
        <v>5554999845751</v>
      </c>
      <c r="K638" t="s">
        <v>6</v>
      </c>
      <c r="L638" t="s">
        <v>14051</v>
      </c>
      <c r="M638">
        <v>5169472567077</v>
      </c>
      <c r="N638" t="s">
        <v>112</v>
      </c>
      <c r="O638" t="s">
        <v>16935</v>
      </c>
      <c r="P638" t="s">
        <v>16936</v>
      </c>
      <c r="Q638">
        <v>554</v>
      </c>
      <c r="R638" t="s">
        <v>16937</v>
      </c>
      <c r="S638" t="s">
        <v>124</v>
      </c>
      <c r="U638" t="s">
        <v>16938</v>
      </c>
      <c r="V638" t="s">
        <v>779</v>
      </c>
      <c r="W638" t="s">
        <v>780</v>
      </c>
      <c r="X638" t="s">
        <v>15383</v>
      </c>
      <c r="Y638" t="s">
        <v>1166</v>
      </c>
      <c r="Z638" t="s">
        <v>1258</v>
      </c>
      <c r="AA638" t="s">
        <v>17376</v>
      </c>
      <c r="AB638" t="s">
        <v>844</v>
      </c>
      <c r="AC638" t="s">
        <v>791</v>
      </c>
      <c r="AD638" t="s">
        <v>1338</v>
      </c>
      <c r="AF638" t="s">
        <v>113</v>
      </c>
      <c r="AG638">
        <v>1</v>
      </c>
      <c r="AH638">
        <v>125.84</v>
      </c>
      <c r="AI638">
        <v>1</v>
      </c>
      <c r="AJ638">
        <v>61010</v>
      </c>
      <c r="AK638" t="s">
        <v>1598</v>
      </c>
      <c r="AL638">
        <v>61010</v>
      </c>
      <c r="AM638" t="s">
        <v>1599</v>
      </c>
      <c r="AN638">
        <v>99.9</v>
      </c>
      <c r="AO638" s="72">
        <v>31.46</v>
      </c>
      <c r="AP638" t="s">
        <v>15141</v>
      </c>
      <c r="AQ638" t="s">
        <v>1602</v>
      </c>
      <c r="AV638" t="s">
        <v>16944</v>
      </c>
      <c r="AW638">
        <v>0</v>
      </c>
      <c r="AX638" t="s">
        <v>16939</v>
      </c>
      <c r="AY638" t="s">
        <v>16940</v>
      </c>
      <c r="AZ638" t="s">
        <v>15817</v>
      </c>
      <c r="BC638" t="s">
        <v>17377</v>
      </c>
      <c r="BD638" t="s">
        <v>114</v>
      </c>
      <c r="BF638" t="s">
        <v>115</v>
      </c>
      <c r="BG638" t="s">
        <v>116</v>
      </c>
      <c r="BM638" t="s">
        <v>117</v>
      </c>
      <c r="BO638">
        <v>3411397758</v>
      </c>
      <c r="BX638" t="s">
        <v>16941</v>
      </c>
      <c r="CA638" t="s">
        <v>16942</v>
      </c>
      <c r="CB638" t="s">
        <v>16943</v>
      </c>
      <c r="CD638">
        <v>1</v>
      </c>
      <c r="CF638" t="s">
        <v>118</v>
      </c>
      <c r="CG638">
        <v>0</v>
      </c>
      <c r="CH638" t="s">
        <v>119</v>
      </c>
      <c r="CI638" t="s">
        <v>119</v>
      </c>
      <c r="CJ638" t="s">
        <v>120</v>
      </c>
      <c r="CL638" s="34" t="s">
        <v>17378</v>
      </c>
      <c r="CM638" t="s">
        <v>121</v>
      </c>
      <c r="CN638" s="34" t="s">
        <v>17378</v>
      </c>
      <c r="CP638" t="s">
        <v>1258</v>
      </c>
      <c r="CR638">
        <f t="shared" si="93"/>
        <v>19</v>
      </c>
      <c r="CS638"/>
      <c r="CT638"/>
      <c r="CU638"/>
      <c r="CV638"/>
      <c r="CW638"/>
      <c r="CX638"/>
      <c r="CY638"/>
      <c r="CZ638"/>
      <c r="DA638"/>
      <c r="DB638"/>
      <c r="DC638"/>
      <c r="DD638"/>
    </row>
    <row r="639" spans="1:108" hidden="1">
      <c r="A639" t="s">
        <v>111</v>
      </c>
      <c r="B639" t="s">
        <v>16931</v>
      </c>
      <c r="C639">
        <v>514427</v>
      </c>
      <c r="D639" s="1">
        <v>45584</v>
      </c>
      <c r="E639" t="s">
        <v>20504</v>
      </c>
      <c r="F639" t="s">
        <v>16932</v>
      </c>
      <c r="G639" t="s">
        <v>16933</v>
      </c>
      <c r="H639">
        <v>90514920068</v>
      </c>
      <c r="I639" t="s">
        <v>16934</v>
      </c>
      <c r="J639">
        <v>5554999845751</v>
      </c>
      <c r="K639" t="s">
        <v>6</v>
      </c>
      <c r="L639" t="s">
        <v>14051</v>
      </c>
      <c r="M639">
        <v>5169472567077</v>
      </c>
      <c r="N639" t="s">
        <v>112</v>
      </c>
      <c r="O639" t="s">
        <v>16935</v>
      </c>
      <c r="P639" t="s">
        <v>16936</v>
      </c>
      <c r="Q639">
        <v>554</v>
      </c>
      <c r="R639" t="s">
        <v>16937</v>
      </c>
      <c r="S639" t="s">
        <v>124</v>
      </c>
      <c r="U639" t="s">
        <v>16938</v>
      </c>
      <c r="V639" t="s">
        <v>779</v>
      </c>
      <c r="W639" t="s">
        <v>780</v>
      </c>
      <c r="X639" t="s">
        <v>15383</v>
      </c>
      <c r="Y639" t="s">
        <v>1166</v>
      </c>
      <c r="Z639" t="s">
        <v>1258</v>
      </c>
      <c r="AA639" t="s">
        <v>17376</v>
      </c>
      <c r="AB639" t="s">
        <v>844</v>
      </c>
      <c r="AC639" t="s">
        <v>791</v>
      </c>
      <c r="AD639" t="s">
        <v>1338</v>
      </c>
      <c r="AF639" t="s">
        <v>113</v>
      </c>
      <c r="AG639">
        <v>1</v>
      </c>
      <c r="AH639">
        <v>125.84</v>
      </c>
      <c r="AI639">
        <v>1</v>
      </c>
      <c r="AJ639">
        <v>142817</v>
      </c>
      <c r="AK639" t="s">
        <v>1598</v>
      </c>
      <c r="AL639">
        <v>61040</v>
      </c>
      <c r="AM639" t="s">
        <v>1608</v>
      </c>
      <c r="AN639">
        <v>99.9</v>
      </c>
      <c r="AO639" s="72">
        <v>31.46</v>
      </c>
      <c r="AP639" t="s">
        <v>15141</v>
      </c>
      <c r="AQ639" t="s">
        <v>1609</v>
      </c>
      <c r="AV639" t="s">
        <v>16944</v>
      </c>
      <c r="AW639">
        <v>0</v>
      </c>
      <c r="AX639" t="s">
        <v>16939</v>
      </c>
      <c r="AY639" t="s">
        <v>16940</v>
      </c>
      <c r="AZ639" t="s">
        <v>15817</v>
      </c>
      <c r="BC639" t="s">
        <v>17377</v>
      </c>
      <c r="BD639" t="s">
        <v>114</v>
      </c>
      <c r="BF639" t="s">
        <v>115</v>
      </c>
      <c r="BG639" t="s">
        <v>116</v>
      </c>
      <c r="BM639" t="s">
        <v>117</v>
      </c>
      <c r="BO639">
        <v>3411397758</v>
      </c>
      <c r="BX639" t="s">
        <v>16941</v>
      </c>
      <c r="CA639" t="s">
        <v>16942</v>
      </c>
      <c r="CB639" t="s">
        <v>16943</v>
      </c>
      <c r="CD639">
        <v>1</v>
      </c>
      <c r="CF639" t="s">
        <v>118</v>
      </c>
      <c r="CG639">
        <v>0</v>
      </c>
      <c r="CH639" t="s">
        <v>119</v>
      </c>
      <c r="CI639" t="s">
        <v>119</v>
      </c>
      <c r="CJ639" t="s">
        <v>120</v>
      </c>
      <c r="CL639" s="34" t="s">
        <v>17378</v>
      </c>
      <c r="CM639" t="s">
        <v>121</v>
      </c>
      <c r="CN639" s="34" t="s">
        <v>17378</v>
      </c>
      <c r="CP639" t="s">
        <v>1258</v>
      </c>
      <c r="CR639">
        <f t="shared" si="93"/>
        <v>19</v>
      </c>
      <c r="CS639"/>
      <c r="CT639"/>
      <c r="CU639"/>
      <c r="CV639"/>
      <c r="CW639"/>
      <c r="CX639"/>
      <c r="CY639"/>
      <c r="CZ639"/>
      <c r="DA639"/>
      <c r="DB639"/>
      <c r="DC639"/>
      <c r="DD639"/>
    </row>
    <row r="640" spans="1:108" hidden="1">
      <c r="A640" t="s">
        <v>111</v>
      </c>
      <c r="B640" t="s">
        <v>16931</v>
      </c>
      <c r="C640">
        <v>514427</v>
      </c>
      <c r="D640" s="1">
        <v>45584</v>
      </c>
      <c r="E640" t="s">
        <v>20504</v>
      </c>
      <c r="F640" t="s">
        <v>16932</v>
      </c>
      <c r="G640" t="s">
        <v>16933</v>
      </c>
      <c r="H640">
        <v>90514920068</v>
      </c>
      <c r="I640" t="s">
        <v>16934</v>
      </c>
      <c r="J640">
        <v>5554999845751</v>
      </c>
      <c r="K640" t="s">
        <v>6</v>
      </c>
      <c r="L640" t="s">
        <v>14051</v>
      </c>
      <c r="M640">
        <v>5169472567077</v>
      </c>
      <c r="N640" t="s">
        <v>112</v>
      </c>
      <c r="O640" t="s">
        <v>16935</v>
      </c>
      <c r="P640" t="s">
        <v>16936</v>
      </c>
      <c r="Q640">
        <v>554</v>
      </c>
      <c r="R640" t="s">
        <v>16937</v>
      </c>
      <c r="S640" t="s">
        <v>124</v>
      </c>
      <c r="U640" t="s">
        <v>16938</v>
      </c>
      <c r="V640" t="s">
        <v>779</v>
      </c>
      <c r="W640" t="s">
        <v>780</v>
      </c>
      <c r="X640" t="s">
        <v>15383</v>
      </c>
      <c r="Y640" t="s">
        <v>1166</v>
      </c>
      <c r="Z640" t="s">
        <v>1258</v>
      </c>
      <c r="AA640" t="s">
        <v>17376</v>
      </c>
      <c r="AB640" t="s">
        <v>844</v>
      </c>
      <c r="AC640" t="s">
        <v>791</v>
      </c>
      <c r="AD640" t="s">
        <v>1338</v>
      </c>
      <c r="AF640" t="s">
        <v>113</v>
      </c>
      <c r="AG640">
        <v>1</v>
      </c>
      <c r="AH640">
        <v>125.84</v>
      </c>
      <c r="AI640">
        <v>1</v>
      </c>
      <c r="AJ640">
        <v>61030</v>
      </c>
      <c r="AK640" t="s">
        <v>1598</v>
      </c>
      <c r="AL640">
        <v>61030</v>
      </c>
      <c r="AM640" t="s">
        <v>2980</v>
      </c>
      <c r="AN640">
        <v>99.9</v>
      </c>
      <c r="AO640" s="72">
        <v>31.46</v>
      </c>
      <c r="AP640" t="s">
        <v>15141</v>
      </c>
      <c r="AQ640" t="s">
        <v>2981</v>
      </c>
      <c r="AV640" t="s">
        <v>16944</v>
      </c>
      <c r="AW640">
        <v>0</v>
      </c>
      <c r="AX640" t="s">
        <v>16939</v>
      </c>
      <c r="AY640" t="s">
        <v>16940</v>
      </c>
      <c r="AZ640" t="s">
        <v>15817</v>
      </c>
      <c r="BC640" t="s">
        <v>17377</v>
      </c>
      <c r="BD640" t="s">
        <v>114</v>
      </c>
      <c r="BF640" t="s">
        <v>115</v>
      </c>
      <c r="BG640" t="s">
        <v>116</v>
      </c>
      <c r="BM640" t="s">
        <v>117</v>
      </c>
      <c r="BO640">
        <v>3411397758</v>
      </c>
      <c r="BX640" t="s">
        <v>16941</v>
      </c>
      <c r="CA640" t="s">
        <v>16942</v>
      </c>
      <c r="CB640" t="s">
        <v>16943</v>
      </c>
      <c r="CD640">
        <v>1</v>
      </c>
      <c r="CF640" t="s">
        <v>118</v>
      </c>
      <c r="CG640">
        <v>0</v>
      </c>
      <c r="CH640" t="s">
        <v>119</v>
      </c>
      <c r="CI640" t="s">
        <v>119</v>
      </c>
      <c r="CJ640" t="s">
        <v>120</v>
      </c>
      <c r="CL640" s="34" t="s">
        <v>17378</v>
      </c>
      <c r="CM640" t="s">
        <v>121</v>
      </c>
      <c r="CN640" s="34" t="s">
        <v>17378</v>
      </c>
      <c r="CP640" t="s">
        <v>1258</v>
      </c>
      <c r="CR640">
        <f t="shared" si="93"/>
        <v>19</v>
      </c>
      <c r="CS640"/>
      <c r="CT640"/>
      <c r="CU640"/>
      <c r="CV640"/>
      <c r="CW640"/>
      <c r="CX640"/>
      <c r="CY640"/>
      <c r="CZ640"/>
      <c r="DA640"/>
      <c r="DB640"/>
      <c r="DC640"/>
      <c r="DD640"/>
    </row>
    <row r="641" spans="1:96" customFormat="1" hidden="1">
      <c r="A641" t="s">
        <v>111</v>
      </c>
      <c r="B641" t="s">
        <v>16948</v>
      </c>
      <c r="C641">
        <v>514425</v>
      </c>
      <c r="D641" s="1">
        <v>45584</v>
      </c>
      <c r="E641" t="s">
        <v>20505</v>
      </c>
      <c r="F641" t="s">
        <v>4895</v>
      </c>
      <c r="G641" t="s">
        <v>4605</v>
      </c>
      <c r="H641" s="34" t="s">
        <v>16949</v>
      </c>
      <c r="I641" t="s">
        <v>16950</v>
      </c>
      <c r="J641">
        <v>5551991135773</v>
      </c>
      <c r="K641" t="s">
        <v>6</v>
      </c>
      <c r="L641" t="s">
        <v>1680</v>
      </c>
      <c r="M641">
        <v>5188030070400</v>
      </c>
      <c r="N641" t="s">
        <v>112</v>
      </c>
      <c r="O641" t="s">
        <v>16951</v>
      </c>
      <c r="P641" t="s">
        <v>16952</v>
      </c>
      <c r="Q641">
        <v>28</v>
      </c>
      <c r="R641" t="s">
        <v>16953</v>
      </c>
      <c r="S641" t="s">
        <v>1857</v>
      </c>
      <c r="U641" t="s">
        <v>16954</v>
      </c>
      <c r="V641" t="s">
        <v>779</v>
      </c>
      <c r="W641" t="s">
        <v>780</v>
      </c>
      <c r="X641" t="s">
        <v>16183</v>
      </c>
      <c r="Y641" t="s">
        <v>1312</v>
      </c>
      <c r="Z641" t="s">
        <v>1258</v>
      </c>
      <c r="AA641" t="s">
        <v>17385</v>
      </c>
      <c r="AB641" t="s">
        <v>844</v>
      </c>
      <c r="AC641" t="s">
        <v>791</v>
      </c>
      <c r="AD641" t="s">
        <v>1338</v>
      </c>
      <c r="AF641" t="s">
        <v>125</v>
      </c>
      <c r="AG641">
        <v>5</v>
      </c>
      <c r="AH641">
        <v>139.84</v>
      </c>
      <c r="AI641">
        <v>1</v>
      </c>
      <c r="AJ641">
        <v>142817</v>
      </c>
      <c r="AK641" t="s">
        <v>1598</v>
      </c>
      <c r="AL641">
        <v>61040</v>
      </c>
      <c r="AM641" t="s">
        <v>1608</v>
      </c>
      <c r="AN641">
        <v>99.9</v>
      </c>
      <c r="AO641" s="72">
        <v>34.96</v>
      </c>
      <c r="AP641" t="s">
        <v>15116</v>
      </c>
      <c r="AQ641" t="s">
        <v>1609</v>
      </c>
      <c r="AV641" t="s">
        <v>3941</v>
      </c>
      <c r="AW641">
        <v>0</v>
      </c>
      <c r="AX641" t="s">
        <v>16955</v>
      </c>
      <c r="AY641" t="s">
        <v>16956</v>
      </c>
      <c r="AZ641" t="s">
        <v>15119</v>
      </c>
      <c r="BC641" t="s">
        <v>17386</v>
      </c>
      <c r="BD641" t="s">
        <v>114</v>
      </c>
      <c r="BF641" t="s">
        <v>115</v>
      </c>
      <c r="BG641" t="s">
        <v>116</v>
      </c>
      <c r="BM641" t="s">
        <v>117</v>
      </c>
      <c r="BN641">
        <v>891259</v>
      </c>
      <c r="BO641">
        <v>3410700277</v>
      </c>
      <c r="BP641">
        <v>3410700277</v>
      </c>
      <c r="BQ641">
        <v>520048</v>
      </c>
      <c r="BR641">
        <v>2432</v>
      </c>
      <c r="BX641" t="s">
        <v>16957</v>
      </c>
      <c r="CA641" t="s">
        <v>16958</v>
      </c>
      <c r="CB641" t="s">
        <v>16959</v>
      </c>
      <c r="CD641">
        <v>1</v>
      </c>
      <c r="CF641" t="s">
        <v>118</v>
      </c>
      <c r="CG641">
        <v>0</v>
      </c>
      <c r="CH641" t="s">
        <v>119</v>
      </c>
      <c r="CI641" t="s">
        <v>119</v>
      </c>
      <c r="CJ641" t="s">
        <v>120</v>
      </c>
      <c r="CL641" s="34" t="s">
        <v>17387</v>
      </c>
      <c r="CM641" t="s">
        <v>121</v>
      </c>
      <c r="CN641" s="34" t="s">
        <v>17387</v>
      </c>
      <c r="CP641" t="s">
        <v>1258</v>
      </c>
      <c r="CR641">
        <f t="shared" si="93"/>
        <v>19</v>
      </c>
    </row>
    <row r="642" spans="1:96" customFormat="1" hidden="1">
      <c r="A642" t="s">
        <v>111</v>
      </c>
      <c r="B642" t="s">
        <v>16948</v>
      </c>
      <c r="C642">
        <v>514425</v>
      </c>
      <c r="D642" s="1">
        <v>45584</v>
      </c>
      <c r="E642" t="s">
        <v>20505</v>
      </c>
      <c r="F642" t="s">
        <v>4895</v>
      </c>
      <c r="G642" t="s">
        <v>4605</v>
      </c>
      <c r="H642" s="34" t="s">
        <v>16949</v>
      </c>
      <c r="I642" t="s">
        <v>16950</v>
      </c>
      <c r="J642">
        <v>5551991135773</v>
      </c>
      <c r="K642" t="s">
        <v>6</v>
      </c>
      <c r="L642" t="s">
        <v>1680</v>
      </c>
      <c r="M642">
        <v>5188030070400</v>
      </c>
      <c r="N642" t="s">
        <v>112</v>
      </c>
      <c r="O642" t="s">
        <v>16951</v>
      </c>
      <c r="P642" t="s">
        <v>16952</v>
      </c>
      <c r="Q642">
        <v>28</v>
      </c>
      <c r="R642" t="s">
        <v>16953</v>
      </c>
      <c r="S642" t="s">
        <v>1857</v>
      </c>
      <c r="U642" t="s">
        <v>16954</v>
      </c>
      <c r="V642" t="s">
        <v>779</v>
      </c>
      <c r="W642" t="s">
        <v>780</v>
      </c>
      <c r="X642" t="s">
        <v>16183</v>
      </c>
      <c r="Y642" t="s">
        <v>1312</v>
      </c>
      <c r="Z642" t="s">
        <v>1258</v>
      </c>
      <c r="AA642" t="s">
        <v>17385</v>
      </c>
      <c r="AB642" t="s">
        <v>844</v>
      </c>
      <c r="AC642" t="s">
        <v>791</v>
      </c>
      <c r="AD642" t="s">
        <v>1338</v>
      </c>
      <c r="AF642" t="s">
        <v>125</v>
      </c>
      <c r="AG642">
        <v>5</v>
      </c>
      <c r="AH642">
        <v>139.84</v>
      </c>
      <c r="AI642">
        <v>1</v>
      </c>
      <c r="AJ642">
        <v>61030</v>
      </c>
      <c r="AK642" t="s">
        <v>1598</v>
      </c>
      <c r="AL642">
        <v>61030</v>
      </c>
      <c r="AM642" t="s">
        <v>2980</v>
      </c>
      <c r="AN642">
        <v>99.9</v>
      </c>
      <c r="AO642" s="72">
        <v>34.96</v>
      </c>
      <c r="AP642" t="s">
        <v>15116</v>
      </c>
      <c r="AQ642" t="s">
        <v>2981</v>
      </c>
      <c r="AV642" t="s">
        <v>16944</v>
      </c>
      <c r="AW642">
        <v>0</v>
      </c>
      <c r="AX642" t="s">
        <v>16955</v>
      </c>
      <c r="AY642" t="s">
        <v>16956</v>
      </c>
      <c r="AZ642" t="s">
        <v>15119</v>
      </c>
      <c r="BC642" t="s">
        <v>17386</v>
      </c>
      <c r="BD642" t="s">
        <v>114</v>
      </c>
      <c r="BF642" t="s">
        <v>115</v>
      </c>
      <c r="BG642" t="s">
        <v>116</v>
      </c>
      <c r="BM642" t="s">
        <v>117</v>
      </c>
      <c r="BN642">
        <v>891259</v>
      </c>
      <c r="BO642">
        <v>3410700277</v>
      </c>
      <c r="BP642">
        <v>3410700277</v>
      </c>
      <c r="BQ642">
        <v>520048</v>
      </c>
      <c r="BR642">
        <v>2432</v>
      </c>
      <c r="BX642" t="s">
        <v>16957</v>
      </c>
      <c r="CA642" t="s">
        <v>16958</v>
      </c>
      <c r="CB642" t="s">
        <v>16959</v>
      </c>
      <c r="CD642">
        <v>1</v>
      </c>
      <c r="CF642" t="s">
        <v>118</v>
      </c>
      <c r="CG642">
        <v>0</v>
      </c>
      <c r="CH642" t="s">
        <v>119</v>
      </c>
      <c r="CI642" t="s">
        <v>119</v>
      </c>
      <c r="CJ642" t="s">
        <v>120</v>
      </c>
      <c r="CL642" s="34" t="s">
        <v>17387</v>
      </c>
      <c r="CM642" t="s">
        <v>121</v>
      </c>
      <c r="CN642" s="34" t="s">
        <v>17387</v>
      </c>
      <c r="CP642" t="s">
        <v>1258</v>
      </c>
      <c r="CR642">
        <f t="shared" si="93"/>
        <v>19</v>
      </c>
    </row>
    <row r="643" spans="1:96" customFormat="1" hidden="1">
      <c r="A643" t="s">
        <v>111</v>
      </c>
      <c r="B643" t="s">
        <v>16948</v>
      </c>
      <c r="C643">
        <v>514425</v>
      </c>
      <c r="D643" s="1">
        <v>45584</v>
      </c>
      <c r="E643" t="s">
        <v>20505</v>
      </c>
      <c r="F643" t="s">
        <v>4895</v>
      </c>
      <c r="G643" t="s">
        <v>4605</v>
      </c>
      <c r="H643" s="34" t="s">
        <v>16949</v>
      </c>
      <c r="I643" t="s">
        <v>16950</v>
      </c>
      <c r="J643">
        <v>5551991135773</v>
      </c>
      <c r="K643" t="s">
        <v>6</v>
      </c>
      <c r="L643" t="s">
        <v>1680</v>
      </c>
      <c r="M643">
        <v>5188030070400</v>
      </c>
      <c r="N643" t="s">
        <v>112</v>
      </c>
      <c r="O643" t="s">
        <v>16951</v>
      </c>
      <c r="P643" t="s">
        <v>16952</v>
      </c>
      <c r="Q643">
        <v>28</v>
      </c>
      <c r="R643" t="s">
        <v>16953</v>
      </c>
      <c r="S643" t="s">
        <v>1857</v>
      </c>
      <c r="U643" t="s">
        <v>16954</v>
      </c>
      <c r="V643" t="s">
        <v>779</v>
      </c>
      <c r="W643" t="s">
        <v>780</v>
      </c>
      <c r="X643" t="s">
        <v>16183</v>
      </c>
      <c r="Y643" t="s">
        <v>1312</v>
      </c>
      <c r="Z643" t="s">
        <v>1258</v>
      </c>
      <c r="AA643" t="s">
        <v>17385</v>
      </c>
      <c r="AB643" t="s">
        <v>844</v>
      </c>
      <c r="AC643" t="s">
        <v>791</v>
      </c>
      <c r="AD643" t="s">
        <v>1338</v>
      </c>
      <c r="AF643" t="s">
        <v>125</v>
      </c>
      <c r="AG643">
        <v>5</v>
      </c>
      <c r="AH643">
        <v>139.84</v>
      </c>
      <c r="AI643">
        <v>1</v>
      </c>
      <c r="AJ643">
        <v>61010</v>
      </c>
      <c r="AK643" t="s">
        <v>1598</v>
      </c>
      <c r="AL643">
        <v>61010</v>
      </c>
      <c r="AM643" t="s">
        <v>1599</v>
      </c>
      <c r="AN643">
        <v>99.9</v>
      </c>
      <c r="AO643" s="72">
        <v>34.96</v>
      </c>
      <c r="AP643" t="s">
        <v>15116</v>
      </c>
      <c r="AQ643" t="s">
        <v>1602</v>
      </c>
      <c r="AV643" t="s">
        <v>16944</v>
      </c>
      <c r="AW643">
        <v>0</v>
      </c>
      <c r="AX643" t="s">
        <v>16955</v>
      </c>
      <c r="AY643" t="s">
        <v>16956</v>
      </c>
      <c r="AZ643" t="s">
        <v>15119</v>
      </c>
      <c r="BC643" t="s">
        <v>17386</v>
      </c>
      <c r="BD643" t="s">
        <v>114</v>
      </c>
      <c r="BF643" t="s">
        <v>115</v>
      </c>
      <c r="BG643" t="s">
        <v>116</v>
      </c>
      <c r="BM643" t="s">
        <v>117</v>
      </c>
      <c r="BN643">
        <v>891259</v>
      </c>
      <c r="BO643">
        <v>3410700277</v>
      </c>
      <c r="BP643">
        <v>3410700277</v>
      </c>
      <c r="BQ643">
        <v>520048</v>
      </c>
      <c r="BR643">
        <v>2432</v>
      </c>
      <c r="BX643" t="s">
        <v>16957</v>
      </c>
      <c r="CA643" t="s">
        <v>16958</v>
      </c>
      <c r="CB643" t="s">
        <v>16959</v>
      </c>
      <c r="CD643">
        <v>1</v>
      </c>
      <c r="CF643" t="s">
        <v>118</v>
      </c>
      <c r="CG643">
        <v>0</v>
      </c>
      <c r="CH643" t="s">
        <v>119</v>
      </c>
      <c r="CI643" t="s">
        <v>119</v>
      </c>
      <c r="CJ643" t="s">
        <v>120</v>
      </c>
      <c r="CL643" s="34" t="s">
        <v>17387</v>
      </c>
      <c r="CM643" t="s">
        <v>121</v>
      </c>
      <c r="CN643" s="34" t="s">
        <v>17387</v>
      </c>
      <c r="CP643" t="s">
        <v>1258</v>
      </c>
      <c r="CR643">
        <f t="shared" ref="CR643:CR706" si="115">DAY(D643)</f>
        <v>19</v>
      </c>
    </row>
    <row r="644" spans="1:96" customFormat="1" hidden="1">
      <c r="A644" t="s">
        <v>111</v>
      </c>
      <c r="B644" t="s">
        <v>16948</v>
      </c>
      <c r="C644">
        <v>514425</v>
      </c>
      <c r="D644" s="1">
        <v>45584</v>
      </c>
      <c r="E644" t="s">
        <v>20505</v>
      </c>
      <c r="F644" t="s">
        <v>4895</v>
      </c>
      <c r="G644" t="s">
        <v>4605</v>
      </c>
      <c r="H644" s="34" t="s">
        <v>16949</v>
      </c>
      <c r="I644" t="s">
        <v>16950</v>
      </c>
      <c r="J644">
        <v>5551991135773</v>
      </c>
      <c r="K644" t="s">
        <v>6</v>
      </c>
      <c r="L644" t="s">
        <v>1680</v>
      </c>
      <c r="M644">
        <v>5188030070400</v>
      </c>
      <c r="N644" t="s">
        <v>112</v>
      </c>
      <c r="O644" t="s">
        <v>16951</v>
      </c>
      <c r="P644" t="s">
        <v>16952</v>
      </c>
      <c r="Q644">
        <v>28</v>
      </c>
      <c r="R644" t="s">
        <v>16953</v>
      </c>
      <c r="S644" t="s">
        <v>1857</v>
      </c>
      <c r="U644" t="s">
        <v>16954</v>
      </c>
      <c r="V644" t="s">
        <v>779</v>
      </c>
      <c r="W644" t="s">
        <v>780</v>
      </c>
      <c r="X644" t="s">
        <v>16183</v>
      </c>
      <c r="Y644" t="s">
        <v>1312</v>
      </c>
      <c r="Z644" t="s">
        <v>1258</v>
      </c>
      <c r="AA644" t="s">
        <v>17385</v>
      </c>
      <c r="AB644" t="s">
        <v>844</v>
      </c>
      <c r="AC644" t="s">
        <v>791</v>
      </c>
      <c r="AD644" t="s">
        <v>1338</v>
      </c>
      <c r="AF644" t="s">
        <v>125</v>
      </c>
      <c r="AG644">
        <v>5</v>
      </c>
      <c r="AH644">
        <v>139.84</v>
      </c>
      <c r="AI644">
        <v>1</v>
      </c>
      <c r="AJ644">
        <v>61050</v>
      </c>
      <c r="AK644" t="s">
        <v>1598</v>
      </c>
      <c r="AL644">
        <v>61050</v>
      </c>
      <c r="AM644" t="s">
        <v>2983</v>
      </c>
      <c r="AN644">
        <v>99.9</v>
      </c>
      <c r="AO644" s="72">
        <v>34.96</v>
      </c>
      <c r="AP644" t="s">
        <v>15116</v>
      </c>
      <c r="AQ644" t="s">
        <v>2984</v>
      </c>
      <c r="AV644" t="s">
        <v>16944</v>
      </c>
      <c r="AW644">
        <v>0</v>
      </c>
      <c r="AX644" t="s">
        <v>16955</v>
      </c>
      <c r="AY644" t="s">
        <v>16956</v>
      </c>
      <c r="AZ644" t="s">
        <v>15119</v>
      </c>
      <c r="BC644" t="s">
        <v>17386</v>
      </c>
      <c r="BD644" t="s">
        <v>114</v>
      </c>
      <c r="BF644" t="s">
        <v>115</v>
      </c>
      <c r="BG644" t="s">
        <v>116</v>
      </c>
      <c r="BM644" t="s">
        <v>117</v>
      </c>
      <c r="BN644">
        <v>891259</v>
      </c>
      <c r="BO644">
        <v>3410700277</v>
      </c>
      <c r="BP644">
        <v>3410700277</v>
      </c>
      <c r="BQ644">
        <v>520048</v>
      </c>
      <c r="BR644">
        <v>2432</v>
      </c>
      <c r="BX644" t="s">
        <v>16957</v>
      </c>
      <c r="CA644" t="s">
        <v>16958</v>
      </c>
      <c r="CB644" t="s">
        <v>16959</v>
      </c>
      <c r="CD644">
        <v>1</v>
      </c>
      <c r="CF644" t="s">
        <v>118</v>
      </c>
      <c r="CG644">
        <v>0</v>
      </c>
      <c r="CH644" t="s">
        <v>119</v>
      </c>
      <c r="CI644" t="s">
        <v>119</v>
      </c>
      <c r="CJ644" t="s">
        <v>120</v>
      </c>
      <c r="CL644" s="34" t="s">
        <v>17387</v>
      </c>
      <c r="CM644" t="s">
        <v>121</v>
      </c>
      <c r="CN644" s="34" t="s">
        <v>17387</v>
      </c>
      <c r="CP644" t="s">
        <v>1258</v>
      </c>
      <c r="CR644">
        <f t="shared" si="115"/>
        <v>19</v>
      </c>
    </row>
    <row r="645" spans="1:96" customFormat="1" hidden="1">
      <c r="A645" t="s">
        <v>111</v>
      </c>
      <c r="B645" t="s">
        <v>16963</v>
      </c>
      <c r="C645">
        <v>514423</v>
      </c>
      <c r="D645" s="1">
        <v>45584</v>
      </c>
      <c r="E645" t="s">
        <v>20506</v>
      </c>
      <c r="F645" t="s">
        <v>16964</v>
      </c>
      <c r="G645" t="s">
        <v>16965</v>
      </c>
      <c r="H645">
        <v>88383180500</v>
      </c>
      <c r="I645" t="s">
        <v>16966</v>
      </c>
      <c r="J645">
        <v>5571981695574</v>
      </c>
      <c r="K645" t="s">
        <v>9</v>
      </c>
      <c r="L645" t="s">
        <v>16967</v>
      </c>
      <c r="M645">
        <v>5168696640528</v>
      </c>
      <c r="N645" t="s">
        <v>112</v>
      </c>
      <c r="O645" t="s">
        <v>16968</v>
      </c>
      <c r="P645" t="s">
        <v>16969</v>
      </c>
      <c r="Q645">
        <v>23</v>
      </c>
      <c r="R645" t="s">
        <v>4248</v>
      </c>
      <c r="S645" t="s">
        <v>16970</v>
      </c>
      <c r="U645" t="s">
        <v>16971</v>
      </c>
      <c r="V645" t="s">
        <v>779</v>
      </c>
      <c r="W645" t="s">
        <v>780</v>
      </c>
      <c r="X645" t="s">
        <v>16183</v>
      </c>
      <c r="Y645" t="s">
        <v>1312</v>
      </c>
      <c r="Z645" t="s">
        <v>1258</v>
      </c>
      <c r="AA645" t="s">
        <v>17388</v>
      </c>
      <c r="AB645" t="s">
        <v>844</v>
      </c>
      <c r="AC645" t="s">
        <v>791</v>
      </c>
      <c r="AD645" t="s">
        <v>1338</v>
      </c>
      <c r="AE645" t="s">
        <v>15833</v>
      </c>
      <c r="AF645" t="s">
        <v>125</v>
      </c>
      <c r="AG645">
        <v>5</v>
      </c>
      <c r="AH645">
        <v>202.75</v>
      </c>
      <c r="AI645">
        <v>1</v>
      </c>
      <c r="AJ645">
        <v>142817</v>
      </c>
      <c r="AK645" t="s">
        <v>1598</v>
      </c>
      <c r="AL645">
        <v>61040</v>
      </c>
      <c r="AM645" t="s">
        <v>1608</v>
      </c>
      <c r="AN645">
        <v>99.9</v>
      </c>
      <c r="AO645" s="72">
        <v>31.46</v>
      </c>
      <c r="AP645" t="s">
        <v>15141</v>
      </c>
      <c r="AQ645" t="s">
        <v>1609</v>
      </c>
      <c r="AV645" t="s">
        <v>16973</v>
      </c>
      <c r="AW645">
        <v>0</v>
      </c>
      <c r="AX645" t="s">
        <v>16972</v>
      </c>
      <c r="AY645" t="s">
        <v>16974</v>
      </c>
      <c r="AZ645" t="s">
        <v>15137</v>
      </c>
      <c r="BC645" t="s">
        <v>17389</v>
      </c>
      <c r="BD645" t="s">
        <v>114</v>
      </c>
      <c r="BF645" t="s">
        <v>115</v>
      </c>
      <c r="BG645" t="s">
        <v>116</v>
      </c>
      <c r="BM645" t="s">
        <v>117</v>
      </c>
      <c r="BN645">
        <v>211180</v>
      </c>
      <c r="BO645">
        <v>3410485272</v>
      </c>
      <c r="BP645">
        <v>3410485272</v>
      </c>
      <c r="BQ645">
        <v>516292</v>
      </c>
      <c r="BR645" s="34" t="s">
        <v>16975</v>
      </c>
      <c r="BX645" t="s">
        <v>16976</v>
      </c>
      <c r="CA645" t="s">
        <v>16977</v>
      </c>
      <c r="CB645" t="s">
        <v>16978</v>
      </c>
      <c r="CD645">
        <v>1</v>
      </c>
      <c r="CF645" t="s">
        <v>118</v>
      </c>
      <c r="CG645">
        <v>0</v>
      </c>
      <c r="CH645" t="s">
        <v>119</v>
      </c>
      <c r="CI645" t="s">
        <v>119</v>
      </c>
      <c r="CJ645" t="s">
        <v>120</v>
      </c>
      <c r="CL645" s="34" t="s">
        <v>17390</v>
      </c>
      <c r="CM645" t="s">
        <v>121</v>
      </c>
      <c r="CN645" s="34" t="s">
        <v>17390</v>
      </c>
      <c r="CP645" t="s">
        <v>1258</v>
      </c>
      <c r="CR645">
        <f t="shared" si="115"/>
        <v>19</v>
      </c>
    </row>
    <row r="646" spans="1:96" customFormat="1" hidden="1">
      <c r="A646" t="s">
        <v>111</v>
      </c>
      <c r="B646" t="s">
        <v>16963</v>
      </c>
      <c r="C646">
        <v>514423</v>
      </c>
      <c r="D646" s="1">
        <v>45584</v>
      </c>
      <c r="E646" t="s">
        <v>20506</v>
      </c>
      <c r="F646" t="s">
        <v>16964</v>
      </c>
      <c r="G646" t="s">
        <v>16965</v>
      </c>
      <c r="H646">
        <v>88383180500</v>
      </c>
      <c r="I646" t="s">
        <v>16966</v>
      </c>
      <c r="J646">
        <v>5571981695574</v>
      </c>
      <c r="K646" t="s">
        <v>9</v>
      </c>
      <c r="L646" t="s">
        <v>16967</v>
      </c>
      <c r="M646">
        <v>5168696640528</v>
      </c>
      <c r="N646" t="s">
        <v>112</v>
      </c>
      <c r="O646" t="s">
        <v>16968</v>
      </c>
      <c r="P646" t="s">
        <v>16969</v>
      </c>
      <c r="Q646">
        <v>23</v>
      </c>
      <c r="R646" t="s">
        <v>4248</v>
      </c>
      <c r="S646" t="s">
        <v>16970</v>
      </c>
      <c r="U646" t="s">
        <v>16971</v>
      </c>
      <c r="V646" t="s">
        <v>779</v>
      </c>
      <c r="W646" t="s">
        <v>780</v>
      </c>
      <c r="X646" t="s">
        <v>16183</v>
      </c>
      <c r="Y646" t="s">
        <v>1312</v>
      </c>
      <c r="Z646" t="s">
        <v>1258</v>
      </c>
      <c r="AA646" t="s">
        <v>17388</v>
      </c>
      <c r="AB646" t="s">
        <v>844</v>
      </c>
      <c r="AC646" t="s">
        <v>791</v>
      </c>
      <c r="AD646" t="s">
        <v>1338</v>
      </c>
      <c r="AE646" t="s">
        <v>15833</v>
      </c>
      <c r="AF646" t="s">
        <v>125</v>
      </c>
      <c r="AG646">
        <v>5</v>
      </c>
      <c r="AH646">
        <v>202.75</v>
      </c>
      <c r="AI646">
        <v>1</v>
      </c>
      <c r="AJ646">
        <v>61030</v>
      </c>
      <c r="AK646" t="s">
        <v>1598</v>
      </c>
      <c r="AL646">
        <v>61030</v>
      </c>
      <c r="AM646" t="s">
        <v>2980</v>
      </c>
      <c r="AN646">
        <v>99.9</v>
      </c>
      <c r="AO646" s="72">
        <v>31.46</v>
      </c>
      <c r="AP646" t="s">
        <v>15141</v>
      </c>
      <c r="AQ646" t="s">
        <v>2981</v>
      </c>
      <c r="AV646" t="s">
        <v>16973</v>
      </c>
      <c r="AW646">
        <v>0</v>
      </c>
      <c r="AX646" t="s">
        <v>16972</v>
      </c>
      <c r="AY646" t="s">
        <v>16974</v>
      </c>
      <c r="AZ646" t="s">
        <v>15137</v>
      </c>
      <c r="BC646" t="s">
        <v>17389</v>
      </c>
      <c r="BD646" t="s">
        <v>114</v>
      </c>
      <c r="BF646" t="s">
        <v>115</v>
      </c>
      <c r="BG646" t="s">
        <v>116</v>
      </c>
      <c r="BM646" t="s">
        <v>117</v>
      </c>
      <c r="BN646">
        <v>211180</v>
      </c>
      <c r="BO646">
        <v>3410485272</v>
      </c>
      <c r="BP646">
        <v>3410485272</v>
      </c>
      <c r="BQ646">
        <v>516292</v>
      </c>
      <c r="BR646" s="34" t="s">
        <v>16975</v>
      </c>
      <c r="BX646" t="s">
        <v>16976</v>
      </c>
      <c r="CA646" t="s">
        <v>16977</v>
      </c>
      <c r="CB646" t="s">
        <v>16978</v>
      </c>
      <c r="CD646">
        <v>1</v>
      </c>
      <c r="CF646" t="s">
        <v>118</v>
      </c>
      <c r="CG646">
        <v>0</v>
      </c>
      <c r="CH646" t="s">
        <v>119</v>
      </c>
      <c r="CI646" t="s">
        <v>119</v>
      </c>
      <c r="CJ646" t="s">
        <v>120</v>
      </c>
      <c r="CL646" s="34" t="s">
        <v>17390</v>
      </c>
      <c r="CM646" t="s">
        <v>121</v>
      </c>
      <c r="CN646" s="34" t="s">
        <v>17390</v>
      </c>
      <c r="CP646" t="s">
        <v>1258</v>
      </c>
      <c r="CR646">
        <f t="shared" si="115"/>
        <v>19</v>
      </c>
    </row>
    <row r="647" spans="1:96" customFormat="1" hidden="1">
      <c r="A647" t="s">
        <v>111</v>
      </c>
      <c r="B647" t="s">
        <v>16963</v>
      </c>
      <c r="C647">
        <v>514423</v>
      </c>
      <c r="D647" s="1">
        <v>45584</v>
      </c>
      <c r="E647" t="s">
        <v>20506</v>
      </c>
      <c r="F647" t="s">
        <v>16964</v>
      </c>
      <c r="G647" t="s">
        <v>16965</v>
      </c>
      <c r="H647">
        <v>88383180500</v>
      </c>
      <c r="I647" t="s">
        <v>16966</v>
      </c>
      <c r="J647">
        <v>5571981695574</v>
      </c>
      <c r="K647" t="s">
        <v>9</v>
      </c>
      <c r="L647" t="s">
        <v>16967</v>
      </c>
      <c r="M647">
        <v>5168696640528</v>
      </c>
      <c r="N647" t="s">
        <v>112</v>
      </c>
      <c r="O647" t="s">
        <v>16968</v>
      </c>
      <c r="P647" t="s">
        <v>16969</v>
      </c>
      <c r="Q647">
        <v>23</v>
      </c>
      <c r="R647" t="s">
        <v>4248</v>
      </c>
      <c r="S647" t="s">
        <v>16970</v>
      </c>
      <c r="U647" t="s">
        <v>16971</v>
      </c>
      <c r="V647" t="s">
        <v>779</v>
      </c>
      <c r="W647" t="s">
        <v>780</v>
      </c>
      <c r="X647" t="s">
        <v>16183</v>
      </c>
      <c r="Y647" t="s">
        <v>1312</v>
      </c>
      <c r="Z647" t="s">
        <v>1258</v>
      </c>
      <c r="AA647" t="s">
        <v>17388</v>
      </c>
      <c r="AB647" t="s">
        <v>844</v>
      </c>
      <c r="AC647" t="s">
        <v>791</v>
      </c>
      <c r="AD647" t="s">
        <v>1338</v>
      </c>
      <c r="AE647" t="s">
        <v>15833</v>
      </c>
      <c r="AF647" t="s">
        <v>125</v>
      </c>
      <c r="AG647">
        <v>5</v>
      </c>
      <c r="AH647">
        <v>202.75</v>
      </c>
      <c r="AI647">
        <v>1</v>
      </c>
      <c r="AJ647">
        <v>61010</v>
      </c>
      <c r="AK647" t="s">
        <v>1598</v>
      </c>
      <c r="AL647">
        <v>61010</v>
      </c>
      <c r="AM647" t="s">
        <v>1599</v>
      </c>
      <c r="AN647">
        <v>99.9</v>
      </c>
      <c r="AO647" s="72">
        <v>31.46</v>
      </c>
      <c r="AP647" t="s">
        <v>15141</v>
      </c>
      <c r="AQ647" t="s">
        <v>1602</v>
      </c>
      <c r="AV647" t="s">
        <v>16973</v>
      </c>
      <c r="AW647">
        <v>0</v>
      </c>
      <c r="AX647" t="s">
        <v>16972</v>
      </c>
      <c r="AY647" t="s">
        <v>16974</v>
      </c>
      <c r="AZ647" t="s">
        <v>15137</v>
      </c>
      <c r="BC647" t="s">
        <v>17389</v>
      </c>
      <c r="BD647" t="s">
        <v>114</v>
      </c>
      <c r="BF647" t="s">
        <v>115</v>
      </c>
      <c r="BG647" t="s">
        <v>116</v>
      </c>
      <c r="BM647" t="s">
        <v>117</v>
      </c>
      <c r="BN647">
        <v>211180</v>
      </c>
      <c r="BO647">
        <v>3410485272</v>
      </c>
      <c r="BP647">
        <v>3410485272</v>
      </c>
      <c r="BQ647">
        <v>516292</v>
      </c>
      <c r="BR647" s="34" t="s">
        <v>16975</v>
      </c>
      <c r="BX647" t="s">
        <v>16976</v>
      </c>
      <c r="CA647" t="s">
        <v>16977</v>
      </c>
      <c r="CB647" t="s">
        <v>16978</v>
      </c>
      <c r="CD647">
        <v>1</v>
      </c>
      <c r="CF647" t="s">
        <v>118</v>
      </c>
      <c r="CG647">
        <v>0</v>
      </c>
      <c r="CH647" t="s">
        <v>119</v>
      </c>
      <c r="CI647" t="s">
        <v>119</v>
      </c>
      <c r="CJ647" t="s">
        <v>120</v>
      </c>
      <c r="CL647" s="34" t="s">
        <v>17390</v>
      </c>
      <c r="CM647" t="s">
        <v>121</v>
      </c>
      <c r="CN647" s="34" t="s">
        <v>17390</v>
      </c>
      <c r="CP647" t="s">
        <v>1258</v>
      </c>
      <c r="CR647">
        <f t="shared" si="115"/>
        <v>19</v>
      </c>
    </row>
    <row r="648" spans="1:96" customFormat="1" hidden="1">
      <c r="A648" t="s">
        <v>111</v>
      </c>
      <c r="B648" t="s">
        <v>16963</v>
      </c>
      <c r="C648">
        <v>514423</v>
      </c>
      <c r="D648" s="1">
        <v>45584</v>
      </c>
      <c r="E648" t="s">
        <v>20506</v>
      </c>
      <c r="F648" t="s">
        <v>16964</v>
      </c>
      <c r="G648" t="s">
        <v>16965</v>
      </c>
      <c r="H648">
        <v>88383180500</v>
      </c>
      <c r="I648" t="s">
        <v>16966</v>
      </c>
      <c r="J648">
        <v>5571981695574</v>
      </c>
      <c r="K648" t="s">
        <v>9</v>
      </c>
      <c r="L648" t="s">
        <v>16967</v>
      </c>
      <c r="M648">
        <v>5168696640528</v>
      </c>
      <c r="N648" t="s">
        <v>112</v>
      </c>
      <c r="O648" t="s">
        <v>16968</v>
      </c>
      <c r="P648" t="s">
        <v>16969</v>
      </c>
      <c r="Q648">
        <v>23</v>
      </c>
      <c r="R648" t="s">
        <v>4248</v>
      </c>
      <c r="S648" t="s">
        <v>16970</v>
      </c>
      <c r="U648" t="s">
        <v>16971</v>
      </c>
      <c r="V648" t="s">
        <v>779</v>
      </c>
      <c r="W648" t="s">
        <v>780</v>
      </c>
      <c r="X648" t="s">
        <v>16183</v>
      </c>
      <c r="Y648" t="s">
        <v>1312</v>
      </c>
      <c r="Z648" t="s">
        <v>1258</v>
      </c>
      <c r="AA648" t="s">
        <v>17388</v>
      </c>
      <c r="AB648" t="s">
        <v>844</v>
      </c>
      <c r="AC648" t="s">
        <v>791</v>
      </c>
      <c r="AD648" t="s">
        <v>1338</v>
      </c>
      <c r="AE648" t="s">
        <v>15833</v>
      </c>
      <c r="AF648" t="s">
        <v>125</v>
      </c>
      <c r="AG648">
        <v>5</v>
      </c>
      <c r="AH648">
        <v>202.75</v>
      </c>
      <c r="AI648">
        <v>1</v>
      </c>
      <c r="AJ648">
        <v>61050</v>
      </c>
      <c r="AK648" t="s">
        <v>1598</v>
      </c>
      <c r="AL648">
        <v>61050</v>
      </c>
      <c r="AM648" t="s">
        <v>2983</v>
      </c>
      <c r="AN648">
        <v>99.9</v>
      </c>
      <c r="AO648" s="72">
        <v>31.46</v>
      </c>
      <c r="AP648" t="s">
        <v>15141</v>
      </c>
      <c r="AQ648" t="s">
        <v>2984</v>
      </c>
      <c r="AV648" t="s">
        <v>16973</v>
      </c>
      <c r="AW648">
        <v>0</v>
      </c>
      <c r="AX648" t="s">
        <v>16972</v>
      </c>
      <c r="AY648" t="s">
        <v>16974</v>
      </c>
      <c r="AZ648" t="s">
        <v>15137</v>
      </c>
      <c r="BC648" t="s">
        <v>17389</v>
      </c>
      <c r="BD648" t="s">
        <v>114</v>
      </c>
      <c r="BF648" t="s">
        <v>115</v>
      </c>
      <c r="BG648" t="s">
        <v>116</v>
      </c>
      <c r="BM648" t="s">
        <v>117</v>
      </c>
      <c r="BN648">
        <v>211180</v>
      </c>
      <c r="BO648">
        <v>3410485272</v>
      </c>
      <c r="BP648">
        <v>3410485272</v>
      </c>
      <c r="BQ648">
        <v>516292</v>
      </c>
      <c r="BR648" s="34" t="s">
        <v>16975</v>
      </c>
      <c r="BX648" t="s">
        <v>16976</v>
      </c>
      <c r="CA648" t="s">
        <v>16977</v>
      </c>
      <c r="CB648" t="s">
        <v>16978</v>
      </c>
      <c r="CD648">
        <v>1</v>
      </c>
      <c r="CF648" t="s">
        <v>118</v>
      </c>
      <c r="CG648">
        <v>0</v>
      </c>
      <c r="CH648" t="s">
        <v>119</v>
      </c>
      <c r="CI648" t="s">
        <v>119</v>
      </c>
      <c r="CJ648" t="s">
        <v>120</v>
      </c>
      <c r="CL648" s="34" t="s">
        <v>17390</v>
      </c>
      <c r="CM648" t="s">
        <v>121</v>
      </c>
      <c r="CN648" s="34" t="s">
        <v>17390</v>
      </c>
      <c r="CP648" t="s">
        <v>1258</v>
      </c>
      <c r="CR648">
        <f t="shared" si="115"/>
        <v>19</v>
      </c>
    </row>
    <row r="649" spans="1:96" customFormat="1" hidden="1">
      <c r="A649" t="s">
        <v>111</v>
      </c>
      <c r="B649" t="s">
        <v>16963</v>
      </c>
      <c r="C649">
        <v>514423</v>
      </c>
      <c r="D649" s="1">
        <v>45584</v>
      </c>
      <c r="E649" t="s">
        <v>20506</v>
      </c>
      <c r="F649" t="s">
        <v>16964</v>
      </c>
      <c r="G649" t="s">
        <v>16965</v>
      </c>
      <c r="H649">
        <v>88383180500</v>
      </c>
      <c r="I649" t="s">
        <v>16966</v>
      </c>
      <c r="J649">
        <v>5571981695574</v>
      </c>
      <c r="K649" t="s">
        <v>9</v>
      </c>
      <c r="L649" t="s">
        <v>16967</v>
      </c>
      <c r="M649">
        <v>5168696640528</v>
      </c>
      <c r="N649" t="s">
        <v>112</v>
      </c>
      <c r="O649" t="s">
        <v>16968</v>
      </c>
      <c r="P649" t="s">
        <v>16969</v>
      </c>
      <c r="Q649">
        <v>23</v>
      </c>
      <c r="R649" t="s">
        <v>4248</v>
      </c>
      <c r="S649" t="s">
        <v>16970</v>
      </c>
      <c r="U649" t="s">
        <v>16971</v>
      </c>
      <c r="V649" t="s">
        <v>779</v>
      </c>
      <c r="W649" t="s">
        <v>780</v>
      </c>
      <c r="X649" t="s">
        <v>16183</v>
      </c>
      <c r="Y649" t="s">
        <v>1312</v>
      </c>
      <c r="Z649" t="s">
        <v>1258</v>
      </c>
      <c r="AA649" t="s">
        <v>17388</v>
      </c>
      <c r="AB649" t="s">
        <v>844</v>
      </c>
      <c r="AC649" t="s">
        <v>791</v>
      </c>
      <c r="AD649" t="s">
        <v>1338</v>
      </c>
      <c r="AE649" t="s">
        <v>15833</v>
      </c>
      <c r="AF649" t="s">
        <v>125</v>
      </c>
      <c r="AG649">
        <v>5</v>
      </c>
      <c r="AH649">
        <v>202.75</v>
      </c>
      <c r="AI649">
        <v>1</v>
      </c>
      <c r="AJ649">
        <v>1110</v>
      </c>
      <c r="AK649" t="s">
        <v>788</v>
      </c>
      <c r="AL649">
        <v>1112</v>
      </c>
      <c r="AM649" t="s">
        <v>1252</v>
      </c>
      <c r="AN649">
        <v>21.9</v>
      </c>
      <c r="AO649" s="72">
        <v>6.89</v>
      </c>
      <c r="AP649" t="s">
        <v>3919</v>
      </c>
      <c r="AQ649" t="s">
        <v>1254</v>
      </c>
      <c r="AV649" t="s">
        <v>4066</v>
      </c>
      <c r="AW649">
        <v>0</v>
      </c>
      <c r="AX649" t="s">
        <v>16972</v>
      </c>
      <c r="AY649" t="s">
        <v>16974</v>
      </c>
      <c r="AZ649" t="s">
        <v>15137</v>
      </c>
      <c r="BC649" t="s">
        <v>17389</v>
      </c>
      <c r="BD649" t="s">
        <v>114</v>
      </c>
      <c r="BF649" t="s">
        <v>115</v>
      </c>
      <c r="BG649" t="s">
        <v>116</v>
      </c>
      <c r="BM649" t="s">
        <v>117</v>
      </c>
      <c r="BN649">
        <v>211180</v>
      </c>
      <c r="BO649">
        <v>3410485272</v>
      </c>
      <c r="BP649">
        <v>3410485272</v>
      </c>
      <c r="BQ649">
        <v>516292</v>
      </c>
      <c r="BR649" s="34" t="s">
        <v>16975</v>
      </c>
      <c r="BX649" t="s">
        <v>16976</v>
      </c>
      <c r="CA649" t="s">
        <v>16977</v>
      </c>
      <c r="CB649" t="s">
        <v>16978</v>
      </c>
      <c r="CD649">
        <v>1</v>
      </c>
      <c r="CF649" t="s">
        <v>118</v>
      </c>
      <c r="CG649">
        <v>0</v>
      </c>
      <c r="CH649" t="s">
        <v>119</v>
      </c>
      <c r="CI649" t="s">
        <v>119</v>
      </c>
      <c r="CJ649" t="s">
        <v>120</v>
      </c>
      <c r="CL649" s="34" t="s">
        <v>17390</v>
      </c>
      <c r="CM649" t="s">
        <v>121</v>
      </c>
      <c r="CN649" s="34" t="s">
        <v>17390</v>
      </c>
      <c r="CP649" t="s">
        <v>1258</v>
      </c>
      <c r="CR649">
        <f t="shared" si="115"/>
        <v>19</v>
      </c>
    </row>
    <row r="650" spans="1:96" customFormat="1" hidden="1">
      <c r="A650" t="s">
        <v>111</v>
      </c>
      <c r="B650" t="s">
        <v>16963</v>
      </c>
      <c r="C650">
        <v>514423</v>
      </c>
      <c r="D650" s="1">
        <v>45584</v>
      </c>
      <c r="E650" t="s">
        <v>20506</v>
      </c>
      <c r="F650" t="s">
        <v>16964</v>
      </c>
      <c r="G650" t="s">
        <v>16965</v>
      </c>
      <c r="H650">
        <v>88383180500</v>
      </c>
      <c r="I650" t="s">
        <v>16966</v>
      </c>
      <c r="J650">
        <v>5571981695574</v>
      </c>
      <c r="K650" t="s">
        <v>9</v>
      </c>
      <c r="L650" t="s">
        <v>16967</v>
      </c>
      <c r="M650">
        <v>5168696640528</v>
      </c>
      <c r="N650" t="s">
        <v>112</v>
      </c>
      <c r="O650" t="s">
        <v>16968</v>
      </c>
      <c r="P650" t="s">
        <v>16969</v>
      </c>
      <c r="Q650">
        <v>23</v>
      </c>
      <c r="R650" t="s">
        <v>4248</v>
      </c>
      <c r="S650" t="s">
        <v>16970</v>
      </c>
      <c r="U650" t="s">
        <v>16971</v>
      </c>
      <c r="V650" t="s">
        <v>779</v>
      </c>
      <c r="W650" t="s">
        <v>780</v>
      </c>
      <c r="X650" t="s">
        <v>16183</v>
      </c>
      <c r="Y650" t="s">
        <v>1312</v>
      </c>
      <c r="Z650" t="s">
        <v>1258</v>
      </c>
      <c r="AA650" t="s">
        <v>17388</v>
      </c>
      <c r="AB650" t="s">
        <v>844</v>
      </c>
      <c r="AC650" t="s">
        <v>791</v>
      </c>
      <c r="AD650" t="s">
        <v>1338</v>
      </c>
      <c r="AE650" t="s">
        <v>15833</v>
      </c>
      <c r="AF650" t="s">
        <v>125</v>
      </c>
      <c r="AG650">
        <v>5</v>
      </c>
      <c r="AH650">
        <v>202.75</v>
      </c>
      <c r="AI650">
        <v>2</v>
      </c>
      <c r="AJ650">
        <v>1111</v>
      </c>
      <c r="AK650" t="s">
        <v>788</v>
      </c>
      <c r="AL650">
        <v>1110</v>
      </c>
      <c r="AM650" t="s">
        <v>1256</v>
      </c>
      <c r="AN650">
        <v>21.9</v>
      </c>
      <c r="AO650" s="72">
        <v>6.89</v>
      </c>
      <c r="AP650" t="s">
        <v>15881</v>
      </c>
      <c r="AQ650" t="s">
        <v>1257</v>
      </c>
      <c r="AV650" t="s">
        <v>4400</v>
      </c>
      <c r="AW650">
        <v>0</v>
      </c>
      <c r="AX650" t="s">
        <v>16972</v>
      </c>
      <c r="AY650" t="s">
        <v>16974</v>
      </c>
      <c r="AZ650" t="s">
        <v>15137</v>
      </c>
      <c r="BC650" t="s">
        <v>17389</v>
      </c>
      <c r="BD650" t="s">
        <v>114</v>
      </c>
      <c r="BF650" t="s">
        <v>115</v>
      </c>
      <c r="BG650" t="s">
        <v>116</v>
      </c>
      <c r="BM650" t="s">
        <v>117</v>
      </c>
      <c r="BN650">
        <v>211180</v>
      </c>
      <c r="BO650">
        <v>3410485272</v>
      </c>
      <c r="BP650">
        <v>3410485272</v>
      </c>
      <c r="BQ650">
        <v>516292</v>
      </c>
      <c r="BR650" s="34" t="s">
        <v>16975</v>
      </c>
      <c r="BX650" t="s">
        <v>16976</v>
      </c>
      <c r="CA650" t="s">
        <v>16977</v>
      </c>
      <c r="CB650" t="s">
        <v>16978</v>
      </c>
      <c r="CD650">
        <v>1</v>
      </c>
      <c r="CF650" t="s">
        <v>118</v>
      </c>
      <c r="CG650">
        <v>0</v>
      </c>
      <c r="CH650" t="s">
        <v>119</v>
      </c>
      <c r="CI650" t="s">
        <v>119</v>
      </c>
      <c r="CJ650" t="s">
        <v>120</v>
      </c>
      <c r="CL650" s="34" t="s">
        <v>17390</v>
      </c>
      <c r="CM650" t="s">
        <v>121</v>
      </c>
      <c r="CN650" s="34" t="s">
        <v>17390</v>
      </c>
      <c r="CP650" t="s">
        <v>1258</v>
      </c>
      <c r="CR650">
        <f t="shared" si="115"/>
        <v>19</v>
      </c>
    </row>
    <row r="651" spans="1:96" customFormat="1" hidden="1">
      <c r="A651" t="s">
        <v>111</v>
      </c>
      <c r="B651" t="s">
        <v>16963</v>
      </c>
      <c r="C651">
        <v>514423</v>
      </c>
      <c r="D651" s="1">
        <v>45584</v>
      </c>
      <c r="E651" t="s">
        <v>20506</v>
      </c>
      <c r="F651" t="s">
        <v>16964</v>
      </c>
      <c r="G651" t="s">
        <v>16965</v>
      </c>
      <c r="H651">
        <v>88383180500</v>
      </c>
      <c r="I651" t="s">
        <v>16966</v>
      </c>
      <c r="J651">
        <v>5571981695574</v>
      </c>
      <c r="K651" t="s">
        <v>9</v>
      </c>
      <c r="L651" t="s">
        <v>16967</v>
      </c>
      <c r="M651">
        <v>5168696640528</v>
      </c>
      <c r="N651" t="s">
        <v>112</v>
      </c>
      <c r="O651" t="s">
        <v>16968</v>
      </c>
      <c r="P651" t="s">
        <v>16969</v>
      </c>
      <c r="Q651">
        <v>23</v>
      </c>
      <c r="R651" t="s">
        <v>4248</v>
      </c>
      <c r="S651" t="s">
        <v>16970</v>
      </c>
      <c r="U651" t="s">
        <v>16971</v>
      </c>
      <c r="V651" t="s">
        <v>779</v>
      </c>
      <c r="W651" t="s">
        <v>780</v>
      </c>
      <c r="X651" t="s">
        <v>16183</v>
      </c>
      <c r="Y651" t="s">
        <v>1312</v>
      </c>
      <c r="Z651" t="s">
        <v>1258</v>
      </c>
      <c r="AA651" t="s">
        <v>17388</v>
      </c>
      <c r="AB651" t="s">
        <v>844</v>
      </c>
      <c r="AC651" t="s">
        <v>791</v>
      </c>
      <c r="AD651" t="s">
        <v>1338</v>
      </c>
      <c r="AE651" t="s">
        <v>15833</v>
      </c>
      <c r="AF651" t="s">
        <v>125</v>
      </c>
      <c r="AG651">
        <v>5</v>
      </c>
      <c r="AH651">
        <v>202.75</v>
      </c>
      <c r="AI651">
        <v>1</v>
      </c>
      <c r="AJ651">
        <v>5101</v>
      </c>
      <c r="AK651" t="s">
        <v>1018</v>
      </c>
      <c r="AL651">
        <v>5101</v>
      </c>
      <c r="AM651" t="s">
        <v>830</v>
      </c>
      <c r="AN651">
        <v>46.9</v>
      </c>
      <c r="AO651" s="72">
        <v>14.78</v>
      </c>
      <c r="AP651" t="s">
        <v>2266</v>
      </c>
      <c r="AQ651" t="s">
        <v>1019</v>
      </c>
      <c r="AV651" t="s">
        <v>15125</v>
      </c>
      <c r="AW651">
        <v>0</v>
      </c>
      <c r="AX651" t="s">
        <v>16972</v>
      </c>
      <c r="AY651" t="s">
        <v>16974</v>
      </c>
      <c r="AZ651" t="s">
        <v>15137</v>
      </c>
      <c r="BC651" t="s">
        <v>17389</v>
      </c>
      <c r="BD651" t="s">
        <v>114</v>
      </c>
      <c r="BF651" t="s">
        <v>115</v>
      </c>
      <c r="BG651" t="s">
        <v>116</v>
      </c>
      <c r="BM651" t="s">
        <v>117</v>
      </c>
      <c r="BN651">
        <v>211180</v>
      </c>
      <c r="BO651">
        <v>3410485272</v>
      </c>
      <c r="BP651">
        <v>3410485272</v>
      </c>
      <c r="BQ651">
        <v>516292</v>
      </c>
      <c r="BR651" s="34" t="s">
        <v>16975</v>
      </c>
      <c r="BX651" t="s">
        <v>16976</v>
      </c>
      <c r="CA651" t="s">
        <v>16977</v>
      </c>
      <c r="CB651" t="s">
        <v>16978</v>
      </c>
      <c r="CD651">
        <v>1</v>
      </c>
      <c r="CF651" t="s">
        <v>118</v>
      </c>
      <c r="CG651">
        <v>0</v>
      </c>
      <c r="CH651" t="s">
        <v>119</v>
      </c>
      <c r="CI651" t="s">
        <v>119</v>
      </c>
      <c r="CJ651" t="s">
        <v>120</v>
      </c>
      <c r="CL651" s="34" t="s">
        <v>17390</v>
      </c>
      <c r="CM651" t="s">
        <v>121</v>
      </c>
      <c r="CN651" s="34" t="s">
        <v>17390</v>
      </c>
      <c r="CP651" t="s">
        <v>1258</v>
      </c>
      <c r="CR651">
        <f t="shared" si="115"/>
        <v>19</v>
      </c>
    </row>
    <row r="652" spans="1:96" customFormat="1" hidden="1">
      <c r="A652" t="s">
        <v>111</v>
      </c>
      <c r="B652" t="s">
        <v>16963</v>
      </c>
      <c r="C652">
        <v>514423</v>
      </c>
      <c r="D652" s="1">
        <v>45584</v>
      </c>
      <c r="E652" t="s">
        <v>20506</v>
      </c>
      <c r="F652" t="s">
        <v>16964</v>
      </c>
      <c r="G652" t="s">
        <v>16965</v>
      </c>
      <c r="H652">
        <v>88383180500</v>
      </c>
      <c r="I652" t="s">
        <v>16966</v>
      </c>
      <c r="J652">
        <v>5571981695574</v>
      </c>
      <c r="K652" t="s">
        <v>9</v>
      </c>
      <c r="L652" t="s">
        <v>16967</v>
      </c>
      <c r="M652">
        <v>5168696640528</v>
      </c>
      <c r="N652" t="s">
        <v>112</v>
      </c>
      <c r="O652" t="s">
        <v>16968</v>
      </c>
      <c r="P652" t="s">
        <v>16969</v>
      </c>
      <c r="Q652">
        <v>23</v>
      </c>
      <c r="R652" t="s">
        <v>4248</v>
      </c>
      <c r="S652" t="s">
        <v>16970</v>
      </c>
      <c r="U652" t="s">
        <v>16971</v>
      </c>
      <c r="V652" t="s">
        <v>779</v>
      </c>
      <c r="W652" t="s">
        <v>780</v>
      </c>
      <c r="X652" t="s">
        <v>16183</v>
      </c>
      <c r="Y652" t="s">
        <v>1312</v>
      </c>
      <c r="Z652" t="s">
        <v>1258</v>
      </c>
      <c r="AA652" t="s">
        <v>17388</v>
      </c>
      <c r="AB652" t="s">
        <v>844</v>
      </c>
      <c r="AC652" t="s">
        <v>791</v>
      </c>
      <c r="AD652" t="s">
        <v>1338</v>
      </c>
      <c r="AE652" t="s">
        <v>15833</v>
      </c>
      <c r="AF652" t="s">
        <v>125</v>
      </c>
      <c r="AG652">
        <v>5</v>
      </c>
      <c r="AH652">
        <v>202.75</v>
      </c>
      <c r="AI652">
        <v>1</v>
      </c>
      <c r="AJ652">
        <v>2201</v>
      </c>
      <c r="AK652" t="s">
        <v>1471</v>
      </c>
      <c r="AL652">
        <v>2201</v>
      </c>
      <c r="AM652" t="s">
        <v>1472</v>
      </c>
      <c r="AN652">
        <v>49.9</v>
      </c>
      <c r="AO652" s="72">
        <v>15.71</v>
      </c>
      <c r="AP652" t="s">
        <v>15525</v>
      </c>
      <c r="AQ652" t="s">
        <v>1473</v>
      </c>
      <c r="AV652" t="s">
        <v>15125</v>
      </c>
      <c r="AW652">
        <v>0</v>
      </c>
      <c r="AX652" t="s">
        <v>16972</v>
      </c>
      <c r="AY652" t="s">
        <v>16974</v>
      </c>
      <c r="AZ652" t="s">
        <v>15137</v>
      </c>
      <c r="BC652" t="s">
        <v>17389</v>
      </c>
      <c r="BD652" t="s">
        <v>114</v>
      </c>
      <c r="BF652" t="s">
        <v>115</v>
      </c>
      <c r="BG652" t="s">
        <v>116</v>
      </c>
      <c r="BM652" t="s">
        <v>117</v>
      </c>
      <c r="BN652">
        <v>211180</v>
      </c>
      <c r="BO652">
        <v>3410485272</v>
      </c>
      <c r="BP652">
        <v>3410485272</v>
      </c>
      <c r="BQ652">
        <v>516292</v>
      </c>
      <c r="BR652" s="34" t="s">
        <v>16975</v>
      </c>
      <c r="BX652" t="s">
        <v>16976</v>
      </c>
      <c r="CA652" t="s">
        <v>16977</v>
      </c>
      <c r="CB652" t="s">
        <v>16978</v>
      </c>
      <c r="CD652">
        <v>1</v>
      </c>
      <c r="CF652" t="s">
        <v>118</v>
      </c>
      <c r="CG652">
        <v>0</v>
      </c>
      <c r="CH652" t="s">
        <v>119</v>
      </c>
      <c r="CI652" t="s">
        <v>119</v>
      </c>
      <c r="CJ652" t="s">
        <v>120</v>
      </c>
      <c r="CL652" s="34" t="s">
        <v>17390</v>
      </c>
      <c r="CM652" t="s">
        <v>121</v>
      </c>
      <c r="CN652" s="34" t="s">
        <v>17390</v>
      </c>
      <c r="CP652" t="s">
        <v>1258</v>
      </c>
      <c r="CR652">
        <f t="shared" si="115"/>
        <v>19</v>
      </c>
    </row>
    <row r="653" spans="1:96" customFormat="1" hidden="1">
      <c r="A653" t="s">
        <v>111</v>
      </c>
      <c r="B653" t="s">
        <v>16963</v>
      </c>
      <c r="C653">
        <v>514423</v>
      </c>
      <c r="D653" s="1">
        <v>45584</v>
      </c>
      <c r="E653" t="s">
        <v>20506</v>
      </c>
      <c r="F653" t="s">
        <v>16964</v>
      </c>
      <c r="G653" t="s">
        <v>16965</v>
      </c>
      <c r="H653">
        <v>88383180500</v>
      </c>
      <c r="I653" t="s">
        <v>16966</v>
      </c>
      <c r="J653">
        <v>5571981695574</v>
      </c>
      <c r="K653" t="s">
        <v>9</v>
      </c>
      <c r="L653" t="s">
        <v>16967</v>
      </c>
      <c r="M653">
        <v>5168696640528</v>
      </c>
      <c r="N653" t="s">
        <v>112</v>
      </c>
      <c r="O653" t="s">
        <v>16968</v>
      </c>
      <c r="P653" t="s">
        <v>16969</v>
      </c>
      <c r="Q653">
        <v>23</v>
      </c>
      <c r="R653" t="s">
        <v>4248</v>
      </c>
      <c r="S653" t="s">
        <v>16970</v>
      </c>
      <c r="U653" t="s">
        <v>16971</v>
      </c>
      <c r="V653" t="s">
        <v>779</v>
      </c>
      <c r="W653" t="s">
        <v>780</v>
      </c>
      <c r="X653" t="s">
        <v>16183</v>
      </c>
      <c r="Y653" t="s">
        <v>1312</v>
      </c>
      <c r="Z653" t="s">
        <v>1258</v>
      </c>
      <c r="AA653" t="s">
        <v>17388</v>
      </c>
      <c r="AB653" t="s">
        <v>844</v>
      </c>
      <c r="AC653" t="s">
        <v>791</v>
      </c>
      <c r="AD653" t="s">
        <v>1338</v>
      </c>
      <c r="AE653" t="s">
        <v>15833</v>
      </c>
      <c r="AF653" t="s">
        <v>125</v>
      </c>
      <c r="AG653">
        <v>5</v>
      </c>
      <c r="AH653">
        <v>202.75</v>
      </c>
      <c r="AI653">
        <v>1</v>
      </c>
      <c r="AJ653">
        <v>2103</v>
      </c>
      <c r="AK653" t="s">
        <v>2344</v>
      </c>
      <c r="AL653">
        <v>2103</v>
      </c>
      <c r="AM653" t="s">
        <v>2345</v>
      </c>
      <c r="AN653">
        <v>59.9</v>
      </c>
      <c r="AO653" s="72">
        <v>18.86</v>
      </c>
      <c r="AP653" t="s">
        <v>15190</v>
      </c>
      <c r="AQ653" t="s">
        <v>2346</v>
      </c>
      <c r="AV653" t="s">
        <v>15125</v>
      </c>
      <c r="AW653">
        <v>0</v>
      </c>
      <c r="AX653" t="s">
        <v>16972</v>
      </c>
      <c r="AY653" t="s">
        <v>16974</v>
      </c>
      <c r="AZ653" t="s">
        <v>15137</v>
      </c>
      <c r="BC653" t="s">
        <v>17389</v>
      </c>
      <c r="BD653" t="s">
        <v>114</v>
      </c>
      <c r="BF653" t="s">
        <v>115</v>
      </c>
      <c r="BG653" t="s">
        <v>116</v>
      </c>
      <c r="BM653" t="s">
        <v>117</v>
      </c>
      <c r="BN653">
        <v>211180</v>
      </c>
      <c r="BO653">
        <v>3410485272</v>
      </c>
      <c r="BP653">
        <v>3410485272</v>
      </c>
      <c r="BQ653">
        <v>516292</v>
      </c>
      <c r="BR653" s="34" t="s">
        <v>16975</v>
      </c>
      <c r="BX653" t="s">
        <v>16976</v>
      </c>
      <c r="CA653" t="s">
        <v>16977</v>
      </c>
      <c r="CB653" t="s">
        <v>16978</v>
      </c>
      <c r="CD653">
        <v>1</v>
      </c>
      <c r="CF653" t="s">
        <v>118</v>
      </c>
      <c r="CG653">
        <v>0</v>
      </c>
      <c r="CH653" t="s">
        <v>119</v>
      </c>
      <c r="CI653" t="s">
        <v>119</v>
      </c>
      <c r="CJ653" t="s">
        <v>120</v>
      </c>
      <c r="CL653" s="34" t="s">
        <v>17390</v>
      </c>
      <c r="CM653" t="s">
        <v>121</v>
      </c>
      <c r="CN653" s="34" t="s">
        <v>17390</v>
      </c>
      <c r="CP653" t="s">
        <v>1258</v>
      </c>
      <c r="CR653">
        <f t="shared" si="115"/>
        <v>19</v>
      </c>
    </row>
    <row r="654" spans="1:96" customFormat="1" hidden="1">
      <c r="A654" t="s">
        <v>111</v>
      </c>
      <c r="B654" t="s">
        <v>16963</v>
      </c>
      <c r="C654">
        <v>514423</v>
      </c>
      <c r="D654" s="1">
        <v>45584</v>
      </c>
      <c r="E654" t="s">
        <v>20506</v>
      </c>
      <c r="F654" t="s">
        <v>16964</v>
      </c>
      <c r="G654" t="s">
        <v>16965</v>
      </c>
      <c r="H654">
        <v>88383180500</v>
      </c>
      <c r="I654" t="s">
        <v>16966</v>
      </c>
      <c r="J654">
        <v>5571981695574</v>
      </c>
      <c r="K654" t="s">
        <v>9</v>
      </c>
      <c r="L654" t="s">
        <v>16967</v>
      </c>
      <c r="M654">
        <v>5168696640528</v>
      </c>
      <c r="N654" t="s">
        <v>112</v>
      </c>
      <c r="O654" t="s">
        <v>16968</v>
      </c>
      <c r="P654" t="s">
        <v>16969</v>
      </c>
      <c r="Q654">
        <v>23</v>
      </c>
      <c r="R654" t="s">
        <v>4248</v>
      </c>
      <c r="S654" t="s">
        <v>16970</v>
      </c>
      <c r="U654" t="s">
        <v>16971</v>
      </c>
      <c r="V654" t="s">
        <v>779</v>
      </c>
      <c r="W654" t="s">
        <v>780</v>
      </c>
      <c r="X654" t="s">
        <v>16183</v>
      </c>
      <c r="Y654" t="s">
        <v>1312</v>
      </c>
      <c r="Z654" t="s">
        <v>1258</v>
      </c>
      <c r="AA654" t="s">
        <v>17388</v>
      </c>
      <c r="AB654" t="s">
        <v>844</v>
      </c>
      <c r="AC654" t="s">
        <v>791</v>
      </c>
      <c r="AD654" t="s">
        <v>1338</v>
      </c>
      <c r="AE654" t="s">
        <v>15833</v>
      </c>
      <c r="AF654" t="s">
        <v>125</v>
      </c>
      <c r="AG654">
        <v>5</v>
      </c>
      <c r="AH654">
        <v>202.75</v>
      </c>
      <c r="AI654">
        <v>1</v>
      </c>
      <c r="AJ654">
        <v>1006</v>
      </c>
      <c r="AK654" t="s">
        <v>788</v>
      </c>
      <c r="AL654">
        <v>1111</v>
      </c>
      <c r="AM654" t="s">
        <v>789</v>
      </c>
      <c r="AN654">
        <v>21.9</v>
      </c>
      <c r="AO654" s="72">
        <v>6.89</v>
      </c>
      <c r="AP654" t="s">
        <v>3919</v>
      </c>
      <c r="AQ654" t="s">
        <v>790</v>
      </c>
      <c r="AV654" t="s">
        <v>15125</v>
      </c>
      <c r="AW654">
        <v>0</v>
      </c>
      <c r="AX654" t="s">
        <v>16972</v>
      </c>
      <c r="AY654" t="s">
        <v>16974</v>
      </c>
      <c r="AZ654" t="s">
        <v>15137</v>
      </c>
      <c r="BC654" t="s">
        <v>17389</v>
      </c>
      <c r="BD654" t="s">
        <v>114</v>
      </c>
      <c r="BF654" t="s">
        <v>115</v>
      </c>
      <c r="BG654" t="s">
        <v>116</v>
      </c>
      <c r="BM654" t="s">
        <v>117</v>
      </c>
      <c r="BN654">
        <v>211180</v>
      </c>
      <c r="BO654">
        <v>3410485272</v>
      </c>
      <c r="BP654">
        <v>3410485272</v>
      </c>
      <c r="BQ654">
        <v>516292</v>
      </c>
      <c r="BR654" s="34" t="s">
        <v>16975</v>
      </c>
      <c r="BX654" t="s">
        <v>16976</v>
      </c>
      <c r="CA654" t="s">
        <v>16977</v>
      </c>
      <c r="CB654" t="s">
        <v>16978</v>
      </c>
      <c r="CD654">
        <v>1</v>
      </c>
      <c r="CF654" t="s">
        <v>118</v>
      </c>
      <c r="CG654">
        <v>0</v>
      </c>
      <c r="CH654" t="s">
        <v>119</v>
      </c>
      <c r="CI654" t="s">
        <v>119</v>
      </c>
      <c r="CJ654" t="s">
        <v>120</v>
      </c>
      <c r="CL654" s="34" t="s">
        <v>17390</v>
      </c>
      <c r="CM654" t="s">
        <v>121</v>
      </c>
      <c r="CN654" s="34" t="s">
        <v>17390</v>
      </c>
      <c r="CP654" t="s">
        <v>1258</v>
      </c>
      <c r="CR654">
        <f t="shared" si="115"/>
        <v>19</v>
      </c>
    </row>
    <row r="655" spans="1:96" customFormat="1" hidden="1">
      <c r="A655" t="s">
        <v>111</v>
      </c>
      <c r="B655" t="s">
        <v>16979</v>
      </c>
      <c r="C655">
        <v>514421</v>
      </c>
      <c r="D655" s="1">
        <v>45584</v>
      </c>
      <c r="E655" t="s">
        <v>20507</v>
      </c>
      <c r="F655" t="s">
        <v>16980</v>
      </c>
      <c r="G655" t="s">
        <v>2326</v>
      </c>
      <c r="H655">
        <v>36942813800</v>
      </c>
      <c r="I655" t="s">
        <v>16981</v>
      </c>
      <c r="J655">
        <v>5512991863979</v>
      </c>
      <c r="K655" t="s">
        <v>2</v>
      </c>
      <c r="L655" t="s">
        <v>3414</v>
      </c>
      <c r="M655">
        <v>8646693633450</v>
      </c>
      <c r="N655" t="s">
        <v>112</v>
      </c>
      <c r="O655" t="s">
        <v>16982</v>
      </c>
      <c r="P655" t="s">
        <v>16983</v>
      </c>
      <c r="Q655">
        <v>35</v>
      </c>
      <c r="S655" t="s">
        <v>16984</v>
      </c>
      <c r="U655" t="s">
        <v>16985</v>
      </c>
      <c r="V655" t="s">
        <v>122</v>
      </c>
      <c r="W655" t="s">
        <v>123</v>
      </c>
      <c r="X655" t="s">
        <v>4008</v>
      </c>
      <c r="Y655" t="s">
        <v>782</v>
      </c>
      <c r="Z655" t="s">
        <v>1258</v>
      </c>
      <c r="AA655" t="s">
        <v>17849</v>
      </c>
      <c r="AB655" t="s">
        <v>844</v>
      </c>
      <c r="AC655" t="s">
        <v>774</v>
      </c>
      <c r="AE655" t="s">
        <v>897</v>
      </c>
      <c r="AF655" t="s">
        <v>786</v>
      </c>
      <c r="AG655">
        <v>5</v>
      </c>
      <c r="AH655">
        <v>179.68</v>
      </c>
      <c r="AI655">
        <v>1</v>
      </c>
      <c r="AJ655">
        <v>1403</v>
      </c>
      <c r="AK655" t="s">
        <v>775</v>
      </c>
      <c r="AL655">
        <v>1403</v>
      </c>
      <c r="AM655" t="s">
        <v>824</v>
      </c>
      <c r="AN655">
        <v>29.9</v>
      </c>
      <c r="AO655" s="72">
        <v>22.42</v>
      </c>
      <c r="AP655" t="s">
        <v>895</v>
      </c>
      <c r="AQ655" t="s">
        <v>822</v>
      </c>
      <c r="AV655" t="s">
        <v>16222</v>
      </c>
      <c r="AW655">
        <v>0</v>
      </c>
      <c r="AX655" t="s">
        <v>16986</v>
      </c>
      <c r="AY655" t="s">
        <v>16987</v>
      </c>
      <c r="AZ655" t="s">
        <v>16988</v>
      </c>
      <c r="BC655" s="34" t="s">
        <v>17850</v>
      </c>
      <c r="BD655" t="s">
        <v>114</v>
      </c>
      <c r="BF655" t="s">
        <v>115</v>
      </c>
      <c r="BG655" t="s">
        <v>116</v>
      </c>
      <c r="BM655" t="s">
        <v>117</v>
      </c>
      <c r="BN655" s="34" t="s">
        <v>16989</v>
      </c>
      <c r="BO655">
        <v>3410405753</v>
      </c>
      <c r="BP655">
        <v>3410405753</v>
      </c>
      <c r="BQ655">
        <v>459315</v>
      </c>
      <c r="BR655">
        <v>8049</v>
      </c>
      <c r="BX655" t="s">
        <v>16990</v>
      </c>
      <c r="CA655" t="s">
        <v>16991</v>
      </c>
      <c r="CB655" t="s">
        <v>16992</v>
      </c>
      <c r="CD655">
        <v>1</v>
      </c>
      <c r="CF655" t="s">
        <v>118</v>
      </c>
      <c r="CG655">
        <v>0</v>
      </c>
      <c r="CH655" t="s">
        <v>119</v>
      </c>
      <c r="CI655" t="s">
        <v>119</v>
      </c>
      <c r="CJ655" t="s">
        <v>120</v>
      </c>
      <c r="CL655" s="34" t="s">
        <v>17851</v>
      </c>
      <c r="CM655" t="s">
        <v>121</v>
      </c>
      <c r="CN655" s="34" t="s">
        <v>17851</v>
      </c>
      <c r="CP655" t="s">
        <v>1258</v>
      </c>
      <c r="CR655">
        <f t="shared" si="115"/>
        <v>19</v>
      </c>
    </row>
    <row r="656" spans="1:96" customFormat="1" hidden="1">
      <c r="A656" t="s">
        <v>111</v>
      </c>
      <c r="B656" t="s">
        <v>16979</v>
      </c>
      <c r="C656">
        <v>514421</v>
      </c>
      <c r="D656" s="1">
        <v>45584</v>
      </c>
      <c r="E656" t="s">
        <v>20507</v>
      </c>
      <c r="F656" t="s">
        <v>16980</v>
      </c>
      <c r="G656" t="s">
        <v>2326</v>
      </c>
      <c r="H656">
        <v>36942813800</v>
      </c>
      <c r="I656" t="s">
        <v>16981</v>
      </c>
      <c r="J656">
        <v>5512991863979</v>
      </c>
      <c r="K656" t="s">
        <v>2</v>
      </c>
      <c r="L656" t="s">
        <v>3414</v>
      </c>
      <c r="M656">
        <v>8646693633450</v>
      </c>
      <c r="N656" t="s">
        <v>112</v>
      </c>
      <c r="O656" t="s">
        <v>16982</v>
      </c>
      <c r="P656" t="s">
        <v>16983</v>
      </c>
      <c r="Q656">
        <v>35</v>
      </c>
      <c r="S656" t="s">
        <v>16984</v>
      </c>
      <c r="U656" t="s">
        <v>16985</v>
      </c>
      <c r="V656" t="s">
        <v>122</v>
      </c>
      <c r="W656" t="s">
        <v>123</v>
      </c>
      <c r="X656" t="s">
        <v>4008</v>
      </c>
      <c r="Y656" t="s">
        <v>782</v>
      </c>
      <c r="Z656" t="s">
        <v>1258</v>
      </c>
      <c r="AA656" t="s">
        <v>17849</v>
      </c>
      <c r="AB656" t="s">
        <v>844</v>
      </c>
      <c r="AC656" t="s">
        <v>774</v>
      </c>
      <c r="AE656" t="s">
        <v>897</v>
      </c>
      <c r="AF656" t="s">
        <v>786</v>
      </c>
      <c r="AG656">
        <v>5</v>
      </c>
      <c r="AH656">
        <v>179.68</v>
      </c>
      <c r="AI656">
        <v>2</v>
      </c>
      <c r="AJ656">
        <v>5103</v>
      </c>
      <c r="AK656" t="s">
        <v>775</v>
      </c>
      <c r="AL656">
        <v>5103</v>
      </c>
      <c r="AM656" t="s">
        <v>1348</v>
      </c>
      <c r="AN656">
        <v>29.9</v>
      </c>
      <c r="AO656" s="72">
        <v>22.42</v>
      </c>
      <c r="AP656" t="s">
        <v>2478</v>
      </c>
      <c r="AQ656" t="s">
        <v>1349</v>
      </c>
      <c r="AV656" t="s">
        <v>16131</v>
      </c>
      <c r="AW656">
        <v>0</v>
      </c>
      <c r="AX656" t="s">
        <v>16986</v>
      </c>
      <c r="AY656" t="s">
        <v>16987</v>
      </c>
      <c r="AZ656" t="s">
        <v>16988</v>
      </c>
      <c r="BC656" s="34" t="s">
        <v>17850</v>
      </c>
      <c r="BD656" t="s">
        <v>114</v>
      </c>
      <c r="BF656" t="s">
        <v>115</v>
      </c>
      <c r="BG656" t="s">
        <v>116</v>
      </c>
      <c r="BM656" t="s">
        <v>117</v>
      </c>
      <c r="BN656" s="34" t="s">
        <v>16989</v>
      </c>
      <c r="BO656">
        <v>3410405753</v>
      </c>
      <c r="BP656">
        <v>3410405753</v>
      </c>
      <c r="BQ656">
        <v>459315</v>
      </c>
      <c r="BR656">
        <v>8049</v>
      </c>
      <c r="BX656" t="s">
        <v>16990</v>
      </c>
      <c r="CA656" t="s">
        <v>16991</v>
      </c>
      <c r="CB656" t="s">
        <v>16992</v>
      </c>
      <c r="CD656">
        <v>1</v>
      </c>
      <c r="CF656" t="s">
        <v>118</v>
      </c>
      <c r="CG656">
        <v>0</v>
      </c>
      <c r="CH656" t="s">
        <v>119</v>
      </c>
      <c r="CI656" t="s">
        <v>119</v>
      </c>
      <c r="CJ656" t="s">
        <v>120</v>
      </c>
      <c r="CL656" s="34" t="s">
        <v>17851</v>
      </c>
      <c r="CM656" t="s">
        <v>121</v>
      </c>
      <c r="CN656" s="34" t="s">
        <v>17851</v>
      </c>
      <c r="CP656" t="s">
        <v>1258</v>
      </c>
      <c r="CR656">
        <f t="shared" si="115"/>
        <v>19</v>
      </c>
    </row>
    <row r="657" spans="1:108" hidden="1">
      <c r="A657" t="s">
        <v>111</v>
      </c>
      <c r="B657" t="s">
        <v>16979</v>
      </c>
      <c r="C657">
        <v>514421</v>
      </c>
      <c r="D657" s="1">
        <v>45584</v>
      </c>
      <c r="E657" t="s">
        <v>20507</v>
      </c>
      <c r="F657" t="s">
        <v>16980</v>
      </c>
      <c r="G657" t="s">
        <v>2326</v>
      </c>
      <c r="H657">
        <v>36942813800</v>
      </c>
      <c r="I657" t="s">
        <v>16981</v>
      </c>
      <c r="J657">
        <v>5512991863979</v>
      </c>
      <c r="K657" t="s">
        <v>2</v>
      </c>
      <c r="L657" t="s">
        <v>3414</v>
      </c>
      <c r="M657">
        <v>8646693633450</v>
      </c>
      <c r="N657" t="s">
        <v>112</v>
      </c>
      <c r="O657" t="s">
        <v>16982</v>
      </c>
      <c r="P657" t="s">
        <v>16983</v>
      </c>
      <c r="Q657">
        <v>35</v>
      </c>
      <c r="S657" t="s">
        <v>16984</v>
      </c>
      <c r="U657" t="s">
        <v>16985</v>
      </c>
      <c r="V657" t="s">
        <v>122</v>
      </c>
      <c r="W657" t="s">
        <v>123</v>
      </c>
      <c r="X657" t="s">
        <v>4008</v>
      </c>
      <c r="Y657" t="s">
        <v>782</v>
      </c>
      <c r="Z657" t="s">
        <v>1258</v>
      </c>
      <c r="AA657" t="s">
        <v>17849</v>
      </c>
      <c r="AB657" t="s">
        <v>844</v>
      </c>
      <c r="AC657" t="s">
        <v>774</v>
      </c>
      <c r="AE657" t="s">
        <v>897</v>
      </c>
      <c r="AF657" t="s">
        <v>786</v>
      </c>
      <c r="AG657">
        <v>5</v>
      </c>
      <c r="AH657">
        <v>179.68</v>
      </c>
      <c r="AI657">
        <v>1</v>
      </c>
      <c r="AJ657">
        <v>142818</v>
      </c>
      <c r="AK657" t="s">
        <v>808</v>
      </c>
      <c r="AL657">
        <v>3114</v>
      </c>
      <c r="AM657" t="s">
        <v>1920</v>
      </c>
      <c r="AN657">
        <v>149.9</v>
      </c>
      <c r="AO657" s="72">
        <v>112.42</v>
      </c>
      <c r="AP657" t="s">
        <v>1922</v>
      </c>
      <c r="AQ657" t="s">
        <v>1923</v>
      </c>
      <c r="AV657" t="s">
        <v>16222</v>
      </c>
      <c r="AW657">
        <v>0</v>
      </c>
      <c r="AX657" t="s">
        <v>16986</v>
      </c>
      <c r="AY657" t="s">
        <v>16987</v>
      </c>
      <c r="AZ657" t="s">
        <v>16988</v>
      </c>
      <c r="BC657" s="34" t="s">
        <v>17850</v>
      </c>
      <c r="BD657" t="s">
        <v>114</v>
      </c>
      <c r="BF657" t="s">
        <v>115</v>
      </c>
      <c r="BG657" t="s">
        <v>116</v>
      </c>
      <c r="BM657" t="s">
        <v>117</v>
      </c>
      <c r="BN657" s="34" t="s">
        <v>16989</v>
      </c>
      <c r="BO657">
        <v>3410405753</v>
      </c>
      <c r="BP657">
        <v>3410405753</v>
      </c>
      <c r="BQ657">
        <v>459315</v>
      </c>
      <c r="BR657">
        <v>8049</v>
      </c>
      <c r="BX657" t="s">
        <v>16990</v>
      </c>
      <c r="CA657" t="s">
        <v>16991</v>
      </c>
      <c r="CB657" t="s">
        <v>16992</v>
      </c>
      <c r="CD657">
        <v>1</v>
      </c>
      <c r="CF657" t="s">
        <v>118</v>
      </c>
      <c r="CG657">
        <v>0</v>
      </c>
      <c r="CH657" t="s">
        <v>119</v>
      </c>
      <c r="CI657" t="s">
        <v>119</v>
      </c>
      <c r="CJ657" t="s">
        <v>120</v>
      </c>
      <c r="CL657" s="34" t="s">
        <v>17851</v>
      </c>
      <c r="CM657" t="s">
        <v>121</v>
      </c>
      <c r="CN657" s="34" t="s">
        <v>17851</v>
      </c>
      <c r="CP657" t="s">
        <v>1258</v>
      </c>
      <c r="CR657">
        <f t="shared" si="115"/>
        <v>19</v>
      </c>
      <c r="CS657"/>
      <c r="CT657"/>
      <c r="CU657"/>
      <c r="CV657"/>
      <c r="CW657"/>
      <c r="CX657"/>
      <c r="CY657"/>
      <c r="CZ657"/>
      <c r="DA657"/>
      <c r="DB657"/>
      <c r="DC657"/>
      <c r="DD657"/>
    </row>
    <row r="658" spans="1:108" hidden="1">
      <c r="A658" t="s">
        <v>111</v>
      </c>
      <c r="B658" t="s">
        <v>16993</v>
      </c>
      <c r="C658">
        <v>514415</v>
      </c>
      <c r="D658" s="1">
        <v>45584</v>
      </c>
      <c r="E658" t="s">
        <v>20508</v>
      </c>
      <c r="F658" t="s">
        <v>1265</v>
      </c>
      <c r="G658" t="s">
        <v>1800</v>
      </c>
      <c r="H658">
        <v>21828941875</v>
      </c>
      <c r="I658" t="s">
        <v>16994</v>
      </c>
      <c r="J658">
        <v>5512991364680</v>
      </c>
      <c r="K658" t="s">
        <v>2</v>
      </c>
      <c r="L658" t="s">
        <v>14895</v>
      </c>
      <c r="M658">
        <v>5188018155075</v>
      </c>
      <c r="N658" t="s">
        <v>112</v>
      </c>
      <c r="O658" t="s">
        <v>16995</v>
      </c>
      <c r="P658" t="s">
        <v>16996</v>
      </c>
      <c r="Q658">
        <v>55</v>
      </c>
      <c r="S658" t="s">
        <v>16997</v>
      </c>
      <c r="U658" t="s">
        <v>16998</v>
      </c>
      <c r="V658" t="s">
        <v>122</v>
      </c>
      <c r="W658" t="s">
        <v>123</v>
      </c>
      <c r="X658" t="s">
        <v>4008</v>
      </c>
      <c r="Y658" t="s">
        <v>782</v>
      </c>
      <c r="Z658" t="s">
        <v>1258</v>
      </c>
      <c r="AA658" t="s">
        <v>17852</v>
      </c>
      <c r="AB658" t="s">
        <v>844</v>
      </c>
      <c r="AC658" t="s">
        <v>791</v>
      </c>
      <c r="AD658" t="s">
        <v>1338</v>
      </c>
      <c r="AF658" t="s">
        <v>125</v>
      </c>
      <c r="AG658">
        <v>5</v>
      </c>
      <c r="AH658">
        <v>184.2</v>
      </c>
      <c r="AI658">
        <v>3</v>
      </c>
      <c r="AJ658">
        <v>1110</v>
      </c>
      <c r="AK658" t="s">
        <v>788</v>
      </c>
      <c r="AL658">
        <v>1112</v>
      </c>
      <c r="AM658" t="s">
        <v>1252</v>
      </c>
      <c r="AN658">
        <v>21.9</v>
      </c>
      <c r="AO658" s="72">
        <v>7.66</v>
      </c>
      <c r="AP658" t="s">
        <v>15231</v>
      </c>
      <c r="AQ658" t="s">
        <v>1254</v>
      </c>
      <c r="AV658" t="s">
        <v>15620</v>
      </c>
      <c r="AW658">
        <v>0</v>
      </c>
      <c r="AX658" t="s">
        <v>16999</v>
      </c>
      <c r="AY658" t="s">
        <v>17000</v>
      </c>
      <c r="AZ658" t="s">
        <v>15119</v>
      </c>
      <c r="BC658" s="34" t="s">
        <v>17853</v>
      </c>
      <c r="BD658" t="s">
        <v>114</v>
      </c>
      <c r="BF658" t="s">
        <v>115</v>
      </c>
      <c r="BG658" t="s">
        <v>116</v>
      </c>
      <c r="BM658" t="s">
        <v>117</v>
      </c>
      <c r="BN658">
        <v>365210</v>
      </c>
      <c r="BO658">
        <v>3410335533</v>
      </c>
      <c r="BP658">
        <v>3410335533</v>
      </c>
      <c r="BQ658">
        <v>553096</v>
      </c>
      <c r="BR658">
        <v>6800</v>
      </c>
      <c r="BX658" t="s">
        <v>17001</v>
      </c>
      <c r="CA658" s="35" t="s">
        <v>17002</v>
      </c>
      <c r="CB658" t="s">
        <v>17003</v>
      </c>
      <c r="CD658">
        <v>1</v>
      </c>
      <c r="CF658" t="s">
        <v>118</v>
      </c>
      <c r="CG658">
        <v>0</v>
      </c>
      <c r="CH658" t="s">
        <v>119</v>
      </c>
      <c r="CI658" t="s">
        <v>119</v>
      </c>
      <c r="CJ658" t="s">
        <v>120</v>
      </c>
      <c r="CL658" s="34" t="s">
        <v>17854</v>
      </c>
      <c r="CM658" t="s">
        <v>121</v>
      </c>
      <c r="CN658" s="34" t="s">
        <v>17854</v>
      </c>
      <c r="CP658" t="s">
        <v>1258</v>
      </c>
      <c r="CR658">
        <f t="shared" si="115"/>
        <v>19</v>
      </c>
      <c r="CS658"/>
      <c r="CT658"/>
      <c r="CU658"/>
      <c r="CV658"/>
      <c r="CW658"/>
      <c r="CX658"/>
      <c r="CY658"/>
      <c r="CZ658"/>
      <c r="DA658"/>
      <c r="DB658"/>
      <c r="DC658"/>
      <c r="DD658"/>
    </row>
    <row r="659" spans="1:108" hidden="1">
      <c r="A659" t="s">
        <v>111</v>
      </c>
      <c r="B659" t="s">
        <v>16993</v>
      </c>
      <c r="C659">
        <v>514415</v>
      </c>
      <c r="D659" s="1">
        <v>45584</v>
      </c>
      <c r="E659" t="s">
        <v>20508</v>
      </c>
      <c r="F659" t="s">
        <v>1265</v>
      </c>
      <c r="G659" t="s">
        <v>1800</v>
      </c>
      <c r="H659">
        <v>21828941875</v>
      </c>
      <c r="I659" t="s">
        <v>16994</v>
      </c>
      <c r="J659">
        <v>5512991364680</v>
      </c>
      <c r="K659" t="s">
        <v>2</v>
      </c>
      <c r="L659" t="s">
        <v>14895</v>
      </c>
      <c r="M659">
        <v>5188018155075</v>
      </c>
      <c r="N659" t="s">
        <v>112</v>
      </c>
      <c r="O659" t="s">
        <v>16995</v>
      </c>
      <c r="P659" t="s">
        <v>16996</v>
      </c>
      <c r="Q659">
        <v>55</v>
      </c>
      <c r="S659" t="s">
        <v>16997</v>
      </c>
      <c r="U659" t="s">
        <v>16998</v>
      </c>
      <c r="V659" t="s">
        <v>122</v>
      </c>
      <c r="W659" t="s">
        <v>123</v>
      </c>
      <c r="X659" t="s">
        <v>4008</v>
      </c>
      <c r="Y659" t="s">
        <v>782</v>
      </c>
      <c r="Z659" t="s">
        <v>1258</v>
      </c>
      <c r="AA659" t="s">
        <v>17852</v>
      </c>
      <c r="AB659" t="s">
        <v>844</v>
      </c>
      <c r="AC659" t="s">
        <v>791</v>
      </c>
      <c r="AD659" t="s">
        <v>1338</v>
      </c>
      <c r="AF659" t="s">
        <v>125</v>
      </c>
      <c r="AG659">
        <v>5</v>
      </c>
      <c r="AH659">
        <v>184.2</v>
      </c>
      <c r="AI659">
        <v>3</v>
      </c>
      <c r="AJ659">
        <v>1006</v>
      </c>
      <c r="AK659" t="s">
        <v>788</v>
      </c>
      <c r="AL659">
        <v>1111</v>
      </c>
      <c r="AM659" t="s">
        <v>789</v>
      </c>
      <c r="AN659">
        <v>21.9</v>
      </c>
      <c r="AO659" s="72">
        <v>7.66</v>
      </c>
      <c r="AP659" t="s">
        <v>15231</v>
      </c>
      <c r="AQ659" t="s">
        <v>790</v>
      </c>
      <c r="AV659" t="s">
        <v>15620</v>
      </c>
      <c r="AW659">
        <v>0</v>
      </c>
      <c r="AX659" t="s">
        <v>16999</v>
      </c>
      <c r="AY659" t="s">
        <v>17000</v>
      </c>
      <c r="AZ659" t="s">
        <v>15119</v>
      </c>
      <c r="BC659" s="34" t="s">
        <v>17853</v>
      </c>
      <c r="BD659" t="s">
        <v>114</v>
      </c>
      <c r="BF659" t="s">
        <v>115</v>
      </c>
      <c r="BG659" t="s">
        <v>116</v>
      </c>
      <c r="BM659" t="s">
        <v>117</v>
      </c>
      <c r="BN659">
        <v>365210</v>
      </c>
      <c r="BO659">
        <v>3410335533</v>
      </c>
      <c r="BP659">
        <v>3410335533</v>
      </c>
      <c r="BQ659">
        <v>553096</v>
      </c>
      <c r="BR659">
        <v>6800</v>
      </c>
      <c r="BX659" t="s">
        <v>17001</v>
      </c>
      <c r="CA659" s="35" t="s">
        <v>17002</v>
      </c>
      <c r="CB659" t="s">
        <v>17003</v>
      </c>
      <c r="CD659">
        <v>1</v>
      </c>
      <c r="CF659" t="s">
        <v>118</v>
      </c>
      <c r="CG659">
        <v>0</v>
      </c>
      <c r="CH659" t="s">
        <v>119</v>
      </c>
      <c r="CI659" t="s">
        <v>119</v>
      </c>
      <c r="CJ659" t="s">
        <v>120</v>
      </c>
      <c r="CL659" s="34" t="s">
        <v>17854</v>
      </c>
      <c r="CM659" t="s">
        <v>121</v>
      </c>
      <c r="CN659" s="34" t="s">
        <v>17854</v>
      </c>
      <c r="CP659" t="s">
        <v>1258</v>
      </c>
      <c r="CR659">
        <f t="shared" si="115"/>
        <v>19</v>
      </c>
      <c r="CS659"/>
      <c r="CT659"/>
      <c r="CU659"/>
      <c r="CV659"/>
      <c r="CW659"/>
      <c r="CX659"/>
      <c r="CY659"/>
      <c r="CZ659"/>
      <c r="DA659"/>
      <c r="DB659"/>
      <c r="DC659"/>
      <c r="DD659"/>
    </row>
    <row r="660" spans="1:108" hidden="1">
      <c r="A660" t="s">
        <v>111</v>
      </c>
      <c r="B660" t="s">
        <v>16993</v>
      </c>
      <c r="C660">
        <v>514415</v>
      </c>
      <c r="D660" s="1">
        <v>45584</v>
      </c>
      <c r="E660" t="s">
        <v>20508</v>
      </c>
      <c r="F660" t="s">
        <v>1265</v>
      </c>
      <c r="G660" t="s">
        <v>1800</v>
      </c>
      <c r="H660">
        <v>21828941875</v>
      </c>
      <c r="I660" t="s">
        <v>16994</v>
      </c>
      <c r="J660">
        <v>5512991364680</v>
      </c>
      <c r="K660" t="s">
        <v>2</v>
      </c>
      <c r="L660" t="s">
        <v>14895</v>
      </c>
      <c r="M660">
        <v>5188018155075</v>
      </c>
      <c r="N660" t="s">
        <v>112</v>
      </c>
      <c r="O660" t="s">
        <v>16995</v>
      </c>
      <c r="P660" t="s">
        <v>16996</v>
      </c>
      <c r="Q660">
        <v>55</v>
      </c>
      <c r="S660" t="s">
        <v>16997</v>
      </c>
      <c r="U660" t="s">
        <v>16998</v>
      </c>
      <c r="V660" t="s">
        <v>122</v>
      </c>
      <c r="W660" t="s">
        <v>123</v>
      </c>
      <c r="X660" t="s">
        <v>4008</v>
      </c>
      <c r="Y660" t="s">
        <v>782</v>
      </c>
      <c r="Z660" t="s">
        <v>1258</v>
      </c>
      <c r="AA660" t="s">
        <v>17852</v>
      </c>
      <c r="AB660" t="s">
        <v>844</v>
      </c>
      <c r="AC660" t="s">
        <v>791</v>
      </c>
      <c r="AD660" t="s">
        <v>1338</v>
      </c>
      <c r="AF660" t="s">
        <v>125</v>
      </c>
      <c r="AG660">
        <v>5</v>
      </c>
      <c r="AH660">
        <v>184.2</v>
      </c>
      <c r="AI660">
        <v>1</v>
      </c>
      <c r="AJ660">
        <v>2201</v>
      </c>
      <c r="AK660" t="s">
        <v>1471</v>
      </c>
      <c r="AL660">
        <v>2201</v>
      </c>
      <c r="AM660" t="s">
        <v>1472</v>
      </c>
      <c r="AN660">
        <v>49.9</v>
      </c>
      <c r="AO660" s="72">
        <v>17.46</v>
      </c>
      <c r="AP660" t="s">
        <v>15683</v>
      </c>
      <c r="AQ660" t="s">
        <v>1473</v>
      </c>
      <c r="AV660" t="s">
        <v>4400</v>
      </c>
      <c r="AW660">
        <v>0</v>
      </c>
      <c r="AX660" t="s">
        <v>16999</v>
      </c>
      <c r="AY660" t="s">
        <v>17000</v>
      </c>
      <c r="AZ660" t="s">
        <v>15119</v>
      </c>
      <c r="BC660" s="34" t="s">
        <v>17853</v>
      </c>
      <c r="BD660" t="s">
        <v>114</v>
      </c>
      <c r="BF660" t="s">
        <v>115</v>
      </c>
      <c r="BG660" t="s">
        <v>116</v>
      </c>
      <c r="BM660" t="s">
        <v>117</v>
      </c>
      <c r="BN660">
        <v>365210</v>
      </c>
      <c r="BO660">
        <v>3410335533</v>
      </c>
      <c r="BP660">
        <v>3410335533</v>
      </c>
      <c r="BQ660">
        <v>553096</v>
      </c>
      <c r="BR660">
        <v>6800</v>
      </c>
      <c r="BX660" t="s">
        <v>17001</v>
      </c>
      <c r="CA660" s="35" t="s">
        <v>17002</v>
      </c>
      <c r="CB660" t="s">
        <v>17003</v>
      </c>
      <c r="CD660">
        <v>1</v>
      </c>
      <c r="CF660" t="s">
        <v>118</v>
      </c>
      <c r="CG660">
        <v>0</v>
      </c>
      <c r="CH660" t="s">
        <v>119</v>
      </c>
      <c r="CI660" t="s">
        <v>119</v>
      </c>
      <c r="CJ660" t="s">
        <v>120</v>
      </c>
      <c r="CL660" s="34" t="s">
        <v>17854</v>
      </c>
      <c r="CM660" t="s">
        <v>121</v>
      </c>
      <c r="CN660" s="34" t="s">
        <v>17854</v>
      </c>
      <c r="CP660" t="s">
        <v>1258</v>
      </c>
      <c r="CR660">
        <f t="shared" si="115"/>
        <v>19</v>
      </c>
      <c r="CS660"/>
      <c r="CT660"/>
      <c r="CU660"/>
      <c r="CV660"/>
      <c r="CW660"/>
      <c r="CX660"/>
      <c r="CY660"/>
      <c r="CZ660"/>
      <c r="DA660"/>
      <c r="DB660"/>
      <c r="DC660"/>
      <c r="DD660"/>
    </row>
    <row r="661" spans="1:108" hidden="1">
      <c r="A661" t="s">
        <v>111</v>
      </c>
      <c r="B661" t="s">
        <v>16993</v>
      </c>
      <c r="C661">
        <v>514415</v>
      </c>
      <c r="D661" s="1">
        <v>45584</v>
      </c>
      <c r="E661" t="s">
        <v>20508</v>
      </c>
      <c r="F661" t="s">
        <v>1265</v>
      </c>
      <c r="G661" t="s">
        <v>1800</v>
      </c>
      <c r="H661">
        <v>21828941875</v>
      </c>
      <c r="I661" t="s">
        <v>16994</v>
      </c>
      <c r="J661">
        <v>5512991364680</v>
      </c>
      <c r="K661" t="s">
        <v>2</v>
      </c>
      <c r="L661" t="s">
        <v>14895</v>
      </c>
      <c r="M661">
        <v>5188018155075</v>
      </c>
      <c r="N661" t="s">
        <v>112</v>
      </c>
      <c r="O661" t="s">
        <v>16995</v>
      </c>
      <c r="P661" t="s">
        <v>16996</v>
      </c>
      <c r="Q661">
        <v>55</v>
      </c>
      <c r="S661" t="s">
        <v>16997</v>
      </c>
      <c r="U661" t="s">
        <v>16998</v>
      </c>
      <c r="V661" t="s">
        <v>122</v>
      </c>
      <c r="W661" t="s">
        <v>123</v>
      </c>
      <c r="X661" t="s">
        <v>4008</v>
      </c>
      <c r="Y661" t="s">
        <v>782</v>
      </c>
      <c r="Z661" t="s">
        <v>1258</v>
      </c>
      <c r="AA661" t="s">
        <v>17852</v>
      </c>
      <c r="AB661" t="s">
        <v>844</v>
      </c>
      <c r="AC661" t="s">
        <v>791</v>
      </c>
      <c r="AD661" t="s">
        <v>1338</v>
      </c>
      <c r="AF661" t="s">
        <v>125</v>
      </c>
      <c r="AG661">
        <v>5</v>
      </c>
      <c r="AH661">
        <v>184.2</v>
      </c>
      <c r="AI661">
        <v>1</v>
      </c>
      <c r="AJ661">
        <v>2103</v>
      </c>
      <c r="AK661" t="s">
        <v>2344</v>
      </c>
      <c r="AL661">
        <v>2103</v>
      </c>
      <c r="AM661" t="s">
        <v>2345</v>
      </c>
      <c r="AN661">
        <v>59.9</v>
      </c>
      <c r="AO661" s="72">
        <v>20.96</v>
      </c>
      <c r="AP661" t="s">
        <v>15763</v>
      </c>
      <c r="AQ661" t="s">
        <v>2346</v>
      </c>
      <c r="AV661" t="s">
        <v>15124</v>
      </c>
      <c r="AW661">
        <v>0</v>
      </c>
      <c r="AX661" t="s">
        <v>16999</v>
      </c>
      <c r="AY661" t="s">
        <v>17000</v>
      </c>
      <c r="AZ661" t="s">
        <v>15119</v>
      </c>
      <c r="BC661" s="34" t="s">
        <v>17853</v>
      </c>
      <c r="BD661" t="s">
        <v>114</v>
      </c>
      <c r="BF661" t="s">
        <v>115</v>
      </c>
      <c r="BG661" t="s">
        <v>116</v>
      </c>
      <c r="BM661" t="s">
        <v>117</v>
      </c>
      <c r="BN661">
        <v>365210</v>
      </c>
      <c r="BO661">
        <v>3410335533</v>
      </c>
      <c r="BP661">
        <v>3410335533</v>
      </c>
      <c r="BQ661">
        <v>553096</v>
      </c>
      <c r="BR661">
        <v>6800</v>
      </c>
      <c r="BX661" t="s">
        <v>17001</v>
      </c>
      <c r="CA661" s="35" t="s">
        <v>17002</v>
      </c>
      <c r="CB661" t="s">
        <v>17003</v>
      </c>
      <c r="CD661">
        <v>1</v>
      </c>
      <c r="CF661" t="s">
        <v>118</v>
      </c>
      <c r="CG661">
        <v>0</v>
      </c>
      <c r="CH661" t="s">
        <v>119</v>
      </c>
      <c r="CI661" t="s">
        <v>119</v>
      </c>
      <c r="CJ661" t="s">
        <v>120</v>
      </c>
      <c r="CL661" s="34" t="s">
        <v>17854</v>
      </c>
      <c r="CM661" t="s">
        <v>121</v>
      </c>
      <c r="CN661" s="34" t="s">
        <v>17854</v>
      </c>
      <c r="CP661" t="s">
        <v>1258</v>
      </c>
      <c r="CR661">
        <f t="shared" si="115"/>
        <v>19</v>
      </c>
      <c r="CS661"/>
      <c r="CT661"/>
      <c r="CU661"/>
      <c r="CV661"/>
      <c r="CW661"/>
      <c r="CX661"/>
      <c r="CY661"/>
      <c r="CZ661"/>
      <c r="DA661"/>
      <c r="DB661"/>
      <c r="DC661"/>
      <c r="DD661"/>
    </row>
    <row r="662" spans="1:108" hidden="1">
      <c r="A662" t="s">
        <v>111</v>
      </c>
      <c r="B662" t="s">
        <v>16993</v>
      </c>
      <c r="C662">
        <v>514415</v>
      </c>
      <c r="D662" s="1">
        <v>45584</v>
      </c>
      <c r="E662" t="s">
        <v>20508</v>
      </c>
      <c r="F662" t="s">
        <v>1265</v>
      </c>
      <c r="G662" t="s">
        <v>1800</v>
      </c>
      <c r="H662">
        <v>21828941875</v>
      </c>
      <c r="I662" t="s">
        <v>16994</v>
      </c>
      <c r="J662">
        <v>5512991364680</v>
      </c>
      <c r="K662" t="s">
        <v>2</v>
      </c>
      <c r="L662" t="s">
        <v>14895</v>
      </c>
      <c r="M662">
        <v>5188018155075</v>
      </c>
      <c r="N662" t="s">
        <v>112</v>
      </c>
      <c r="O662" t="s">
        <v>16995</v>
      </c>
      <c r="P662" t="s">
        <v>16996</v>
      </c>
      <c r="Q662">
        <v>55</v>
      </c>
      <c r="S662" t="s">
        <v>16997</v>
      </c>
      <c r="U662" t="s">
        <v>16998</v>
      </c>
      <c r="V662" t="s">
        <v>122</v>
      </c>
      <c r="W662" t="s">
        <v>123</v>
      </c>
      <c r="X662" t="s">
        <v>4008</v>
      </c>
      <c r="Y662" t="s">
        <v>782</v>
      </c>
      <c r="Z662" t="s">
        <v>1258</v>
      </c>
      <c r="AA662" t="s">
        <v>17852</v>
      </c>
      <c r="AB662" t="s">
        <v>844</v>
      </c>
      <c r="AC662" t="s">
        <v>791</v>
      </c>
      <c r="AD662" t="s">
        <v>1338</v>
      </c>
      <c r="AF662" t="s">
        <v>125</v>
      </c>
      <c r="AG662">
        <v>5</v>
      </c>
      <c r="AH662">
        <v>184.2</v>
      </c>
      <c r="AI662">
        <v>1</v>
      </c>
      <c r="AJ662">
        <v>61010</v>
      </c>
      <c r="AK662" t="s">
        <v>1598</v>
      </c>
      <c r="AL662">
        <v>61010</v>
      </c>
      <c r="AM662" t="s">
        <v>1599</v>
      </c>
      <c r="AN662">
        <v>99.9</v>
      </c>
      <c r="AO662" s="72">
        <v>34.96</v>
      </c>
      <c r="AP662" t="s">
        <v>15116</v>
      </c>
      <c r="AQ662" t="s">
        <v>1602</v>
      </c>
      <c r="AV662" t="s">
        <v>1892</v>
      </c>
      <c r="AW662">
        <v>0</v>
      </c>
      <c r="AX662" t="s">
        <v>16999</v>
      </c>
      <c r="AY662" t="s">
        <v>17000</v>
      </c>
      <c r="AZ662" t="s">
        <v>15119</v>
      </c>
      <c r="BC662" s="34" t="s">
        <v>17853</v>
      </c>
      <c r="BD662" t="s">
        <v>114</v>
      </c>
      <c r="BF662" t="s">
        <v>115</v>
      </c>
      <c r="BG662" t="s">
        <v>116</v>
      </c>
      <c r="BM662" t="s">
        <v>117</v>
      </c>
      <c r="BN662">
        <v>365210</v>
      </c>
      <c r="BO662">
        <v>3410335533</v>
      </c>
      <c r="BP662">
        <v>3410335533</v>
      </c>
      <c r="BQ662">
        <v>553096</v>
      </c>
      <c r="BR662">
        <v>6800</v>
      </c>
      <c r="BX662" t="s">
        <v>17001</v>
      </c>
      <c r="CA662" s="35" t="s">
        <v>17002</v>
      </c>
      <c r="CB662" t="s">
        <v>17003</v>
      </c>
      <c r="CD662">
        <v>1</v>
      </c>
      <c r="CF662" t="s">
        <v>118</v>
      </c>
      <c r="CG662">
        <v>0</v>
      </c>
      <c r="CH662" t="s">
        <v>119</v>
      </c>
      <c r="CI662" t="s">
        <v>119</v>
      </c>
      <c r="CJ662" t="s">
        <v>120</v>
      </c>
      <c r="CL662" s="34" t="s">
        <v>17854</v>
      </c>
      <c r="CM662" t="s">
        <v>121</v>
      </c>
      <c r="CN662" s="34" t="s">
        <v>17854</v>
      </c>
      <c r="CP662" t="s">
        <v>1258</v>
      </c>
      <c r="CR662">
        <f t="shared" si="115"/>
        <v>19</v>
      </c>
      <c r="CS662"/>
      <c r="CT662"/>
      <c r="CU662"/>
      <c r="CV662"/>
      <c r="CW662"/>
      <c r="CX662"/>
      <c r="CY662"/>
      <c r="CZ662"/>
      <c r="DA662"/>
      <c r="DB662"/>
      <c r="DC662"/>
      <c r="DD662"/>
    </row>
    <row r="663" spans="1:108" hidden="1">
      <c r="A663" t="s">
        <v>111</v>
      </c>
      <c r="B663" t="s">
        <v>16993</v>
      </c>
      <c r="C663">
        <v>514415</v>
      </c>
      <c r="D663" s="1">
        <v>45584</v>
      </c>
      <c r="E663" t="s">
        <v>20508</v>
      </c>
      <c r="F663" t="s">
        <v>1265</v>
      </c>
      <c r="G663" t="s">
        <v>1800</v>
      </c>
      <c r="H663">
        <v>21828941875</v>
      </c>
      <c r="I663" t="s">
        <v>16994</v>
      </c>
      <c r="J663">
        <v>5512991364680</v>
      </c>
      <c r="K663" t="s">
        <v>2</v>
      </c>
      <c r="L663" t="s">
        <v>14895</v>
      </c>
      <c r="M663">
        <v>5188018155075</v>
      </c>
      <c r="N663" t="s">
        <v>112</v>
      </c>
      <c r="O663" t="s">
        <v>16995</v>
      </c>
      <c r="P663" t="s">
        <v>16996</v>
      </c>
      <c r="Q663">
        <v>55</v>
      </c>
      <c r="S663" t="s">
        <v>16997</v>
      </c>
      <c r="U663" t="s">
        <v>16998</v>
      </c>
      <c r="V663" t="s">
        <v>122</v>
      </c>
      <c r="W663" t="s">
        <v>123</v>
      </c>
      <c r="X663" t="s">
        <v>4008</v>
      </c>
      <c r="Y663" t="s">
        <v>782</v>
      </c>
      <c r="Z663" t="s">
        <v>1258</v>
      </c>
      <c r="AA663" t="s">
        <v>17852</v>
      </c>
      <c r="AB663" t="s">
        <v>844</v>
      </c>
      <c r="AC663" t="s">
        <v>791</v>
      </c>
      <c r="AD663" t="s">
        <v>1338</v>
      </c>
      <c r="AF663" t="s">
        <v>125</v>
      </c>
      <c r="AG663">
        <v>5</v>
      </c>
      <c r="AH663">
        <v>184.2</v>
      </c>
      <c r="AI663">
        <v>1</v>
      </c>
      <c r="AJ663">
        <v>1603</v>
      </c>
      <c r="AK663" t="s">
        <v>775</v>
      </c>
      <c r="AL663">
        <v>1603</v>
      </c>
      <c r="AM663" t="s">
        <v>825</v>
      </c>
      <c r="AN663">
        <v>29.9</v>
      </c>
      <c r="AO663" s="72">
        <v>29.9</v>
      </c>
      <c r="AP663" t="s">
        <v>820</v>
      </c>
      <c r="AQ663" t="s">
        <v>823</v>
      </c>
      <c r="AV663" t="s">
        <v>15124</v>
      </c>
      <c r="AW663">
        <v>0</v>
      </c>
      <c r="AX663" t="s">
        <v>16999</v>
      </c>
      <c r="AY663" t="s">
        <v>17000</v>
      </c>
      <c r="AZ663" t="s">
        <v>15119</v>
      </c>
      <c r="BC663" s="34" t="s">
        <v>17853</v>
      </c>
      <c r="BD663" t="s">
        <v>114</v>
      </c>
      <c r="BF663" t="s">
        <v>115</v>
      </c>
      <c r="BG663" t="s">
        <v>116</v>
      </c>
      <c r="BM663" t="s">
        <v>117</v>
      </c>
      <c r="BN663">
        <v>365210</v>
      </c>
      <c r="BO663">
        <v>3410335533</v>
      </c>
      <c r="BP663">
        <v>3410335533</v>
      </c>
      <c r="BQ663">
        <v>553096</v>
      </c>
      <c r="BR663">
        <v>6800</v>
      </c>
      <c r="BX663" t="s">
        <v>17001</v>
      </c>
      <c r="CA663" s="35" t="s">
        <v>17002</v>
      </c>
      <c r="CB663" t="s">
        <v>17003</v>
      </c>
      <c r="CD663">
        <v>1</v>
      </c>
      <c r="CF663" t="s">
        <v>118</v>
      </c>
      <c r="CG663">
        <v>0</v>
      </c>
      <c r="CH663" t="s">
        <v>119</v>
      </c>
      <c r="CI663" t="s">
        <v>119</v>
      </c>
      <c r="CJ663" t="s">
        <v>120</v>
      </c>
      <c r="CL663" s="34" t="s">
        <v>17854</v>
      </c>
      <c r="CM663" t="s">
        <v>121</v>
      </c>
      <c r="CN663" s="34" t="s">
        <v>17854</v>
      </c>
      <c r="CP663" t="s">
        <v>1258</v>
      </c>
      <c r="CR663">
        <f t="shared" si="115"/>
        <v>19</v>
      </c>
      <c r="CS663"/>
      <c r="CT663"/>
      <c r="CU663"/>
      <c r="CV663"/>
      <c r="CW663"/>
      <c r="CX663"/>
      <c r="CY663"/>
      <c r="CZ663"/>
      <c r="DA663"/>
      <c r="DB663"/>
      <c r="DC663"/>
      <c r="DD663"/>
    </row>
    <row r="664" spans="1:108" hidden="1">
      <c r="A664" t="s">
        <v>111</v>
      </c>
      <c r="B664" t="s">
        <v>16993</v>
      </c>
      <c r="C664">
        <v>514415</v>
      </c>
      <c r="D664" s="1">
        <v>45584</v>
      </c>
      <c r="E664" t="s">
        <v>20508</v>
      </c>
      <c r="F664" t="s">
        <v>1265</v>
      </c>
      <c r="G664" t="s">
        <v>1800</v>
      </c>
      <c r="H664">
        <v>21828941875</v>
      </c>
      <c r="I664" t="s">
        <v>16994</v>
      </c>
      <c r="J664">
        <v>5512991364680</v>
      </c>
      <c r="K664" t="s">
        <v>2</v>
      </c>
      <c r="L664" t="s">
        <v>14895</v>
      </c>
      <c r="M664">
        <v>5188018155075</v>
      </c>
      <c r="N664" t="s">
        <v>112</v>
      </c>
      <c r="O664" t="s">
        <v>16995</v>
      </c>
      <c r="P664" t="s">
        <v>16996</v>
      </c>
      <c r="Q664">
        <v>55</v>
      </c>
      <c r="S664" t="s">
        <v>16997</v>
      </c>
      <c r="U664" t="s">
        <v>16998</v>
      </c>
      <c r="V664" t="s">
        <v>122</v>
      </c>
      <c r="W664" t="s">
        <v>123</v>
      </c>
      <c r="X664" t="s">
        <v>4008</v>
      </c>
      <c r="Y664" t="s">
        <v>782</v>
      </c>
      <c r="Z664" t="s">
        <v>1258</v>
      </c>
      <c r="AA664" t="s">
        <v>17852</v>
      </c>
      <c r="AB664" t="s">
        <v>844</v>
      </c>
      <c r="AC664" t="s">
        <v>791</v>
      </c>
      <c r="AD664" t="s">
        <v>1338</v>
      </c>
      <c r="AF664" t="s">
        <v>125</v>
      </c>
      <c r="AG664">
        <v>5</v>
      </c>
      <c r="AH664">
        <v>184.2</v>
      </c>
      <c r="AI664">
        <v>1</v>
      </c>
      <c r="AJ664">
        <v>142817</v>
      </c>
      <c r="AK664" t="s">
        <v>1598</v>
      </c>
      <c r="AL664">
        <v>61040</v>
      </c>
      <c r="AM664" t="s">
        <v>1608</v>
      </c>
      <c r="AN664">
        <v>99.9</v>
      </c>
      <c r="AO664" s="72">
        <v>34.96</v>
      </c>
      <c r="AP664" t="s">
        <v>15116</v>
      </c>
      <c r="AQ664" t="s">
        <v>1609</v>
      </c>
      <c r="AV664" t="s">
        <v>1892</v>
      </c>
      <c r="AW664">
        <v>0</v>
      </c>
      <c r="AX664" t="s">
        <v>16999</v>
      </c>
      <c r="AY664" t="s">
        <v>17000</v>
      </c>
      <c r="AZ664" t="s">
        <v>15119</v>
      </c>
      <c r="BC664" s="34" t="s">
        <v>17853</v>
      </c>
      <c r="BD664" t="s">
        <v>114</v>
      </c>
      <c r="BF664" t="s">
        <v>115</v>
      </c>
      <c r="BG664" t="s">
        <v>116</v>
      </c>
      <c r="BM664" t="s">
        <v>117</v>
      </c>
      <c r="BN664">
        <v>365210</v>
      </c>
      <c r="BO664">
        <v>3410335533</v>
      </c>
      <c r="BP664">
        <v>3410335533</v>
      </c>
      <c r="BQ664">
        <v>553096</v>
      </c>
      <c r="BR664">
        <v>6800</v>
      </c>
      <c r="BX664" t="s">
        <v>17001</v>
      </c>
      <c r="CA664" s="35" t="s">
        <v>17002</v>
      </c>
      <c r="CB664" t="s">
        <v>17003</v>
      </c>
      <c r="CD664">
        <v>1</v>
      </c>
      <c r="CF664" t="s">
        <v>118</v>
      </c>
      <c r="CG664">
        <v>0</v>
      </c>
      <c r="CH664" t="s">
        <v>119</v>
      </c>
      <c r="CI664" t="s">
        <v>119</v>
      </c>
      <c r="CJ664" t="s">
        <v>120</v>
      </c>
      <c r="CL664" s="34" t="s">
        <v>17854</v>
      </c>
      <c r="CM664" t="s">
        <v>121</v>
      </c>
      <c r="CN664" s="34" t="s">
        <v>17854</v>
      </c>
      <c r="CP664" t="s">
        <v>1258</v>
      </c>
      <c r="CR664">
        <f t="shared" si="115"/>
        <v>19</v>
      </c>
      <c r="CS664"/>
      <c r="CT664"/>
      <c r="CU664"/>
      <c r="CV664"/>
      <c r="CW664"/>
      <c r="CX664"/>
      <c r="CY664"/>
      <c r="CZ664"/>
      <c r="DA664"/>
      <c r="DB664"/>
      <c r="DC664"/>
      <c r="DD664"/>
    </row>
    <row r="665" spans="1:108">
      <c r="A665" t="s">
        <v>111</v>
      </c>
      <c r="B665" t="s">
        <v>17004</v>
      </c>
      <c r="C665">
        <v>514413</v>
      </c>
      <c r="D665" s="1">
        <v>45584</v>
      </c>
      <c r="E665" t="s">
        <v>20509</v>
      </c>
      <c r="F665" t="s">
        <v>9180</v>
      </c>
      <c r="G665" t="s">
        <v>17005</v>
      </c>
      <c r="H665">
        <v>43623959898</v>
      </c>
      <c r="I665" t="s">
        <v>17006</v>
      </c>
      <c r="J665">
        <v>5511970974052</v>
      </c>
      <c r="K665" t="s">
        <v>2</v>
      </c>
      <c r="L665" t="s">
        <v>127</v>
      </c>
      <c r="M665">
        <v>5125874845233</v>
      </c>
      <c r="N665" t="s">
        <v>112</v>
      </c>
      <c r="O665" t="s">
        <v>17007</v>
      </c>
      <c r="P665" t="s">
        <v>17008</v>
      </c>
      <c r="Q665">
        <v>257</v>
      </c>
      <c r="S665" t="s">
        <v>17009</v>
      </c>
      <c r="U665" t="s">
        <v>17010</v>
      </c>
      <c r="V665" t="s">
        <v>122</v>
      </c>
      <c r="W665" t="s">
        <v>123</v>
      </c>
      <c r="X665" t="s">
        <v>3280</v>
      </c>
      <c r="Y665" t="s">
        <v>129</v>
      </c>
      <c r="Z665" t="s">
        <v>1258</v>
      </c>
      <c r="AA665" t="s">
        <v>17855</v>
      </c>
      <c r="AE665" t="s">
        <v>1167</v>
      </c>
      <c r="AF665" t="s">
        <v>113</v>
      </c>
      <c r="AG665">
        <v>1</v>
      </c>
      <c r="AH665">
        <v>100.13</v>
      </c>
      <c r="AI665">
        <v>1</v>
      </c>
      <c r="AJ665">
        <v>142795</v>
      </c>
      <c r="AK665" t="s">
        <v>783</v>
      </c>
      <c r="AL665">
        <v>1607</v>
      </c>
      <c r="AM665" t="s">
        <v>784</v>
      </c>
      <c r="AN665">
        <v>34.9</v>
      </c>
      <c r="AO665" s="72">
        <v>30.47</v>
      </c>
      <c r="AP665" s="72" t="s">
        <v>1645</v>
      </c>
      <c r="AQ665" t="s">
        <v>785</v>
      </c>
      <c r="AV665" t="s">
        <v>17012</v>
      </c>
      <c r="AW665">
        <v>0</v>
      </c>
      <c r="AX665" t="s">
        <v>17011</v>
      </c>
      <c r="AY665" t="s">
        <v>17013</v>
      </c>
      <c r="AZ665" t="s">
        <v>3461</v>
      </c>
      <c r="BC665" s="34" t="s">
        <v>17856</v>
      </c>
      <c r="BD665" t="s">
        <v>114</v>
      </c>
      <c r="BF665" t="s">
        <v>115</v>
      </c>
      <c r="BG665" t="s">
        <v>116</v>
      </c>
      <c r="BM665" t="s">
        <v>117</v>
      </c>
      <c r="BO665">
        <v>3410117012</v>
      </c>
      <c r="BX665" t="s">
        <v>17014</v>
      </c>
      <c r="CA665" t="s">
        <v>17015</v>
      </c>
      <c r="CB665" t="s">
        <v>17016</v>
      </c>
      <c r="CD665">
        <v>1</v>
      </c>
      <c r="CF665" t="s">
        <v>118</v>
      </c>
      <c r="CG665">
        <v>0</v>
      </c>
      <c r="CH665" t="s">
        <v>119</v>
      </c>
      <c r="CI665" t="s">
        <v>119</v>
      </c>
      <c r="CJ665" t="s">
        <v>120</v>
      </c>
      <c r="CL665" s="34" t="s">
        <v>17857</v>
      </c>
      <c r="CM665" t="s">
        <v>121</v>
      </c>
      <c r="CN665" s="34" t="s">
        <v>17857</v>
      </c>
      <c r="CP665" t="s">
        <v>1258</v>
      </c>
      <c r="CR665" s="65">
        <f t="shared" si="115"/>
        <v>19</v>
      </c>
      <c r="CS665" s="65">
        <v>10</v>
      </c>
      <c r="CT665" s="65">
        <v>8</v>
      </c>
      <c r="CU665" s="65" t="s">
        <v>4</v>
      </c>
      <c r="CV665" s="65">
        <f t="shared" ref="CV665:CV667" si="116">ROUNDUP(AO665,0)</f>
        <v>31</v>
      </c>
      <c r="CW665" s="65">
        <f t="shared" ref="CW665:CW667" si="117">CV665*CS665</f>
        <v>310</v>
      </c>
      <c r="CX665" s="65">
        <f t="shared" ref="CX665:CX667" si="118">CV665*CT665</f>
        <v>248</v>
      </c>
      <c r="CY665" s="65" t="e">
        <f t="shared" ref="CY665:CY667" si="119">CV665*CU665</f>
        <v>#VALUE!</v>
      </c>
      <c r="CZ665" s="73">
        <v>4.3700000000000003E-2</v>
      </c>
      <c r="DA665" s="74">
        <f t="shared" ref="DA665:DA667" si="120">CZ665*CW665</f>
        <v>13.547000000000001</v>
      </c>
      <c r="DB665" s="74">
        <f t="shared" ref="DB665:DB667" si="121">CZ665*CX665</f>
        <v>10.8376</v>
      </c>
      <c r="DC665" s="75" t="e">
        <f t="shared" ref="DC665:DC667" si="122">CZ665*CY665</f>
        <v>#VALUE!</v>
      </c>
    </row>
    <row r="666" spans="1:108">
      <c r="A666" t="s">
        <v>111</v>
      </c>
      <c r="B666" t="s">
        <v>17004</v>
      </c>
      <c r="C666">
        <v>514413</v>
      </c>
      <c r="D666" s="1">
        <v>45584</v>
      </c>
      <c r="E666" t="s">
        <v>20509</v>
      </c>
      <c r="F666" t="s">
        <v>9180</v>
      </c>
      <c r="G666" t="s">
        <v>17005</v>
      </c>
      <c r="H666">
        <v>43623959898</v>
      </c>
      <c r="I666" t="s">
        <v>17006</v>
      </c>
      <c r="J666">
        <v>5511970974052</v>
      </c>
      <c r="K666" t="s">
        <v>2</v>
      </c>
      <c r="L666" t="s">
        <v>127</v>
      </c>
      <c r="M666">
        <v>5125874845233</v>
      </c>
      <c r="N666" t="s">
        <v>112</v>
      </c>
      <c r="O666" t="s">
        <v>17007</v>
      </c>
      <c r="P666" t="s">
        <v>17008</v>
      </c>
      <c r="Q666">
        <v>257</v>
      </c>
      <c r="S666" t="s">
        <v>17009</v>
      </c>
      <c r="U666" t="s">
        <v>17010</v>
      </c>
      <c r="V666" t="s">
        <v>122</v>
      </c>
      <c r="W666" t="s">
        <v>123</v>
      </c>
      <c r="X666" t="s">
        <v>3280</v>
      </c>
      <c r="Y666" t="s">
        <v>129</v>
      </c>
      <c r="Z666" t="s">
        <v>1258</v>
      </c>
      <c r="AA666" t="s">
        <v>17855</v>
      </c>
      <c r="AE666" t="s">
        <v>1167</v>
      </c>
      <c r="AF666" t="s">
        <v>113</v>
      </c>
      <c r="AG666">
        <v>1</v>
      </c>
      <c r="AH666">
        <v>100.13</v>
      </c>
      <c r="AI666">
        <v>1</v>
      </c>
      <c r="AJ666">
        <v>1403</v>
      </c>
      <c r="AK666" t="s">
        <v>775</v>
      </c>
      <c r="AL666">
        <v>1403</v>
      </c>
      <c r="AM666" t="s">
        <v>824</v>
      </c>
      <c r="AN666">
        <v>29.9</v>
      </c>
      <c r="AO666" s="72">
        <v>26.1</v>
      </c>
      <c r="AP666" s="72" t="s">
        <v>1669</v>
      </c>
      <c r="AQ666" t="s">
        <v>822</v>
      </c>
      <c r="AV666" t="s">
        <v>17017</v>
      </c>
      <c r="AW666">
        <v>0</v>
      </c>
      <c r="AX666" t="s">
        <v>17011</v>
      </c>
      <c r="AY666" t="s">
        <v>17013</v>
      </c>
      <c r="AZ666" t="s">
        <v>3461</v>
      </c>
      <c r="BC666" s="34" t="s">
        <v>17856</v>
      </c>
      <c r="BD666" t="s">
        <v>114</v>
      </c>
      <c r="BF666" t="s">
        <v>115</v>
      </c>
      <c r="BG666" t="s">
        <v>116</v>
      </c>
      <c r="BM666" t="s">
        <v>117</v>
      </c>
      <c r="BO666">
        <v>3410117012</v>
      </c>
      <c r="BX666" t="s">
        <v>17014</v>
      </c>
      <c r="CA666" t="s">
        <v>17015</v>
      </c>
      <c r="CB666" t="s">
        <v>17016</v>
      </c>
      <c r="CD666">
        <v>1</v>
      </c>
      <c r="CF666" t="s">
        <v>118</v>
      </c>
      <c r="CG666">
        <v>0</v>
      </c>
      <c r="CH666" t="s">
        <v>119</v>
      </c>
      <c r="CI666" t="s">
        <v>119</v>
      </c>
      <c r="CJ666" t="s">
        <v>120</v>
      </c>
      <c r="CL666" s="34" t="s">
        <v>17857</v>
      </c>
      <c r="CM666" t="s">
        <v>121</v>
      </c>
      <c r="CN666" s="34" t="s">
        <v>17857</v>
      </c>
      <c r="CP666" t="s">
        <v>1258</v>
      </c>
      <c r="CR666" s="65">
        <f t="shared" si="115"/>
        <v>19</v>
      </c>
      <c r="CS666" s="65">
        <v>10</v>
      </c>
      <c r="CT666" s="65">
        <v>8</v>
      </c>
      <c r="CU666" s="65" t="s">
        <v>4</v>
      </c>
      <c r="CV666" s="65">
        <f t="shared" si="116"/>
        <v>27</v>
      </c>
      <c r="CW666" s="65">
        <f t="shared" si="117"/>
        <v>270</v>
      </c>
      <c r="CX666" s="65">
        <f t="shared" si="118"/>
        <v>216</v>
      </c>
      <c r="CY666" s="65" t="e">
        <f t="shared" si="119"/>
        <v>#VALUE!</v>
      </c>
      <c r="CZ666" s="73">
        <v>4.3700000000000003E-2</v>
      </c>
      <c r="DA666" s="74">
        <f t="shared" si="120"/>
        <v>11.799000000000001</v>
      </c>
      <c r="DB666" s="74">
        <f t="shared" si="121"/>
        <v>9.4392000000000014</v>
      </c>
      <c r="DC666" s="75" t="e">
        <f t="shared" si="122"/>
        <v>#VALUE!</v>
      </c>
    </row>
    <row r="667" spans="1:108">
      <c r="A667" t="s">
        <v>111</v>
      </c>
      <c r="B667" t="s">
        <v>17004</v>
      </c>
      <c r="C667">
        <v>514413</v>
      </c>
      <c r="D667" s="1">
        <v>45584</v>
      </c>
      <c r="E667" t="s">
        <v>20509</v>
      </c>
      <c r="F667" t="s">
        <v>9180</v>
      </c>
      <c r="G667" t="s">
        <v>17005</v>
      </c>
      <c r="H667">
        <v>43623959898</v>
      </c>
      <c r="I667" t="s">
        <v>17006</v>
      </c>
      <c r="J667">
        <v>5511970974052</v>
      </c>
      <c r="K667" t="s">
        <v>2</v>
      </c>
      <c r="L667" t="s">
        <v>127</v>
      </c>
      <c r="M667">
        <v>5125874845233</v>
      </c>
      <c r="N667" t="s">
        <v>112</v>
      </c>
      <c r="O667" t="s">
        <v>17007</v>
      </c>
      <c r="P667" t="s">
        <v>17008</v>
      </c>
      <c r="Q667">
        <v>257</v>
      </c>
      <c r="S667" t="s">
        <v>17009</v>
      </c>
      <c r="U667" t="s">
        <v>17010</v>
      </c>
      <c r="V667" t="s">
        <v>122</v>
      </c>
      <c r="W667" t="s">
        <v>123</v>
      </c>
      <c r="X667" t="s">
        <v>3280</v>
      </c>
      <c r="Y667" t="s">
        <v>129</v>
      </c>
      <c r="Z667" t="s">
        <v>1258</v>
      </c>
      <c r="AA667" t="s">
        <v>17855</v>
      </c>
      <c r="AE667" t="s">
        <v>1167</v>
      </c>
      <c r="AF667" t="s">
        <v>113</v>
      </c>
      <c r="AG667">
        <v>1</v>
      </c>
      <c r="AH667">
        <v>100.13</v>
      </c>
      <c r="AI667">
        <v>1</v>
      </c>
      <c r="AJ667">
        <v>3102</v>
      </c>
      <c r="AK667" t="s">
        <v>776</v>
      </c>
      <c r="AL667">
        <v>3102</v>
      </c>
      <c r="AM667" t="s">
        <v>777</v>
      </c>
      <c r="AN667">
        <v>49.9</v>
      </c>
      <c r="AO667" s="72">
        <v>43.56</v>
      </c>
      <c r="AP667" s="72" t="s">
        <v>1822</v>
      </c>
      <c r="AQ667" t="s">
        <v>778</v>
      </c>
      <c r="AV667" t="s">
        <v>17017</v>
      </c>
      <c r="AW667">
        <v>0</v>
      </c>
      <c r="AX667" t="s">
        <v>17011</v>
      </c>
      <c r="AY667" t="s">
        <v>17013</v>
      </c>
      <c r="AZ667" t="s">
        <v>3461</v>
      </c>
      <c r="BC667" s="34" t="s">
        <v>17856</v>
      </c>
      <c r="BD667" t="s">
        <v>114</v>
      </c>
      <c r="BF667" t="s">
        <v>115</v>
      </c>
      <c r="BG667" t="s">
        <v>116</v>
      </c>
      <c r="BM667" t="s">
        <v>117</v>
      </c>
      <c r="BO667">
        <v>3410117012</v>
      </c>
      <c r="BX667" t="s">
        <v>17014</v>
      </c>
      <c r="CA667" t="s">
        <v>17015</v>
      </c>
      <c r="CB667" t="s">
        <v>17016</v>
      </c>
      <c r="CD667">
        <v>1</v>
      </c>
      <c r="CF667" t="s">
        <v>118</v>
      </c>
      <c r="CG667">
        <v>0</v>
      </c>
      <c r="CH667" t="s">
        <v>119</v>
      </c>
      <c r="CI667" t="s">
        <v>119</v>
      </c>
      <c r="CJ667" t="s">
        <v>120</v>
      </c>
      <c r="CL667" s="34" t="s">
        <v>17857</v>
      </c>
      <c r="CM667" t="s">
        <v>121</v>
      </c>
      <c r="CN667" s="34" t="s">
        <v>17857</v>
      </c>
      <c r="CP667" t="s">
        <v>1258</v>
      </c>
      <c r="CR667" s="65">
        <f t="shared" si="115"/>
        <v>19</v>
      </c>
      <c r="CS667" s="65">
        <v>10</v>
      </c>
      <c r="CT667" s="65">
        <v>8</v>
      </c>
      <c r="CU667" s="65" t="s">
        <v>4</v>
      </c>
      <c r="CV667" s="65">
        <f t="shared" si="116"/>
        <v>44</v>
      </c>
      <c r="CW667" s="65">
        <f t="shared" si="117"/>
        <v>440</v>
      </c>
      <c r="CX667" s="65">
        <f t="shared" si="118"/>
        <v>352</v>
      </c>
      <c r="CY667" s="65" t="e">
        <f t="shared" si="119"/>
        <v>#VALUE!</v>
      </c>
      <c r="CZ667" s="73">
        <v>4.3700000000000003E-2</v>
      </c>
      <c r="DA667" s="74">
        <f t="shared" si="120"/>
        <v>19.228000000000002</v>
      </c>
      <c r="DB667" s="74">
        <f t="shared" si="121"/>
        <v>15.382400000000001</v>
      </c>
      <c r="DC667" s="75" t="e">
        <f t="shared" si="122"/>
        <v>#VALUE!</v>
      </c>
    </row>
    <row r="668" spans="1:108" hidden="1">
      <c r="A668" t="s">
        <v>111</v>
      </c>
      <c r="B668" t="s">
        <v>17018</v>
      </c>
      <c r="C668">
        <v>514411</v>
      </c>
      <c r="D668" s="1">
        <v>45584</v>
      </c>
      <c r="E668" t="s">
        <v>20510</v>
      </c>
      <c r="F668" t="s">
        <v>17019</v>
      </c>
      <c r="G668" t="s">
        <v>17020</v>
      </c>
      <c r="H668" s="34" t="s">
        <v>17021</v>
      </c>
      <c r="I668" t="s">
        <v>17022</v>
      </c>
      <c r="J668">
        <v>5521972531977</v>
      </c>
      <c r="K668" t="s">
        <v>5</v>
      </c>
      <c r="L668" t="s">
        <v>1188</v>
      </c>
      <c r="M668">
        <v>5187980989155</v>
      </c>
      <c r="N668" t="s">
        <v>112</v>
      </c>
      <c r="O668" t="s">
        <v>17023</v>
      </c>
      <c r="P668" t="s">
        <v>16777</v>
      </c>
      <c r="Q668">
        <v>397</v>
      </c>
      <c r="R668" t="s">
        <v>3258</v>
      </c>
      <c r="S668" t="s">
        <v>7876</v>
      </c>
      <c r="U668" t="s">
        <v>16779</v>
      </c>
      <c r="V668" t="s">
        <v>122</v>
      </c>
      <c r="W668" t="s">
        <v>123</v>
      </c>
      <c r="X668" t="s">
        <v>3280</v>
      </c>
      <c r="Y668" t="s">
        <v>129</v>
      </c>
      <c r="Z668" t="s">
        <v>1258</v>
      </c>
      <c r="AA668" t="s">
        <v>17858</v>
      </c>
      <c r="AB668" t="s">
        <v>844</v>
      </c>
      <c r="AC668" t="s">
        <v>791</v>
      </c>
      <c r="AD668" t="s">
        <v>4041</v>
      </c>
      <c r="AE668" t="s">
        <v>16663</v>
      </c>
      <c r="AF668" t="s">
        <v>125</v>
      </c>
      <c r="AG668">
        <v>1</v>
      </c>
      <c r="AH668">
        <v>104.6</v>
      </c>
      <c r="AI668">
        <v>1</v>
      </c>
      <c r="AJ668">
        <v>61030</v>
      </c>
      <c r="AK668" t="s">
        <v>1598</v>
      </c>
      <c r="AL668">
        <v>61030</v>
      </c>
      <c r="AM668" t="s">
        <v>2980</v>
      </c>
      <c r="AN668">
        <v>99.9</v>
      </c>
      <c r="AO668" s="72">
        <v>27.97</v>
      </c>
      <c r="AP668" t="s">
        <v>17025</v>
      </c>
      <c r="AQ668" t="s">
        <v>2981</v>
      </c>
      <c r="AV668" t="s">
        <v>3919</v>
      </c>
      <c r="AW668" t="s">
        <v>3919</v>
      </c>
      <c r="AX668" t="s">
        <v>17024</v>
      </c>
      <c r="AY668" t="s">
        <v>17026</v>
      </c>
      <c r="AZ668" t="s">
        <v>17027</v>
      </c>
      <c r="BC668" s="34" t="s">
        <v>17859</v>
      </c>
      <c r="BD668" t="s">
        <v>114</v>
      </c>
      <c r="BF668" t="s">
        <v>115</v>
      </c>
      <c r="BG668" t="s">
        <v>116</v>
      </c>
      <c r="BM668" t="s">
        <v>117</v>
      </c>
      <c r="BN668" s="34" t="s">
        <v>17028</v>
      </c>
      <c r="BO668">
        <v>3409872168</v>
      </c>
      <c r="BP668">
        <v>3409872168</v>
      </c>
      <c r="BQ668">
        <v>549167</v>
      </c>
      <c r="BR668">
        <v>4611</v>
      </c>
      <c r="BX668" t="s">
        <v>17029</v>
      </c>
      <c r="CA668" t="s">
        <v>17030</v>
      </c>
      <c r="CB668" t="s">
        <v>17031</v>
      </c>
      <c r="CD668">
        <v>1</v>
      </c>
      <c r="CF668" t="s">
        <v>118</v>
      </c>
      <c r="CG668">
        <v>0</v>
      </c>
      <c r="CH668" t="s">
        <v>119</v>
      </c>
      <c r="CI668" t="s">
        <v>119</v>
      </c>
      <c r="CJ668" t="s">
        <v>120</v>
      </c>
      <c r="CL668" s="34" t="s">
        <v>17860</v>
      </c>
      <c r="CM668" t="s">
        <v>121</v>
      </c>
      <c r="CN668" s="34" t="s">
        <v>17860</v>
      </c>
      <c r="CP668" t="s">
        <v>1258</v>
      </c>
      <c r="CR668">
        <f t="shared" si="115"/>
        <v>19</v>
      </c>
      <c r="CS668"/>
      <c r="CT668"/>
      <c r="CU668"/>
      <c r="CV668"/>
      <c r="CW668"/>
      <c r="CX668"/>
      <c r="CY668"/>
      <c r="CZ668"/>
      <c r="DA668"/>
      <c r="DB668"/>
      <c r="DC668"/>
      <c r="DD668"/>
    </row>
    <row r="669" spans="1:108" hidden="1">
      <c r="A669" t="s">
        <v>111</v>
      </c>
      <c r="B669" t="s">
        <v>17018</v>
      </c>
      <c r="C669">
        <v>514411</v>
      </c>
      <c r="D669" s="1">
        <v>45584</v>
      </c>
      <c r="E669" t="s">
        <v>20510</v>
      </c>
      <c r="F669" t="s">
        <v>17019</v>
      </c>
      <c r="G669" t="s">
        <v>17020</v>
      </c>
      <c r="H669" s="34" t="s">
        <v>17021</v>
      </c>
      <c r="I669" t="s">
        <v>17022</v>
      </c>
      <c r="J669">
        <v>5521972531977</v>
      </c>
      <c r="K669" t="s">
        <v>5</v>
      </c>
      <c r="L669" t="s">
        <v>1188</v>
      </c>
      <c r="M669">
        <v>5187980989155</v>
      </c>
      <c r="N669" t="s">
        <v>112</v>
      </c>
      <c r="O669" t="s">
        <v>17023</v>
      </c>
      <c r="P669" t="s">
        <v>16777</v>
      </c>
      <c r="Q669">
        <v>397</v>
      </c>
      <c r="R669" t="s">
        <v>3258</v>
      </c>
      <c r="S669" t="s">
        <v>7876</v>
      </c>
      <c r="U669" t="s">
        <v>16779</v>
      </c>
      <c r="V669" t="s">
        <v>122</v>
      </c>
      <c r="W669" t="s">
        <v>123</v>
      </c>
      <c r="X669" t="s">
        <v>3280</v>
      </c>
      <c r="Y669" t="s">
        <v>129</v>
      </c>
      <c r="Z669" t="s">
        <v>1258</v>
      </c>
      <c r="AA669" t="s">
        <v>17858</v>
      </c>
      <c r="AB669" t="s">
        <v>844</v>
      </c>
      <c r="AC669" t="s">
        <v>791</v>
      </c>
      <c r="AD669" t="s">
        <v>4041</v>
      </c>
      <c r="AE669" t="s">
        <v>16663</v>
      </c>
      <c r="AF669" t="s">
        <v>125</v>
      </c>
      <c r="AG669">
        <v>1</v>
      </c>
      <c r="AH669">
        <v>104.6</v>
      </c>
      <c r="AI669">
        <v>1</v>
      </c>
      <c r="AJ669">
        <v>142817</v>
      </c>
      <c r="AK669" t="s">
        <v>1598</v>
      </c>
      <c r="AL669">
        <v>61040</v>
      </c>
      <c r="AM669" t="s">
        <v>1608</v>
      </c>
      <c r="AN669">
        <v>99.9</v>
      </c>
      <c r="AO669" s="72">
        <v>27.97</v>
      </c>
      <c r="AP669" t="s">
        <v>17025</v>
      </c>
      <c r="AQ669" t="s">
        <v>1609</v>
      </c>
      <c r="AV669" t="s">
        <v>17032</v>
      </c>
      <c r="AW669" t="s">
        <v>17032</v>
      </c>
      <c r="AX669" t="s">
        <v>17024</v>
      </c>
      <c r="AY669" t="s">
        <v>17026</v>
      </c>
      <c r="AZ669" t="s">
        <v>17027</v>
      </c>
      <c r="BC669" s="34" t="s">
        <v>17859</v>
      </c>
      <c r="BD669" t="s">
        <v>114</v>
      </c>
      <c r="BF669" t="s">
        <v>115</v>
      </c>
      <c r="BG669" t="s">
        <v>116</v>
      </c>
      <c r="BM669" t="s">
        <v>117</v>
      </c>
      <c r="BN669" s="34" t="s">
        <v>17028</v>
      </c>
      <c r="BO669">
        <v>3409872168</v>
      </c>
      <c r="BP669">
        <v>3409872168</v>
      </c>
      <c r="BQ669">
        <v>549167</v>
      </c>
      <c r="BR669">
        <v>4611</v>
      </c>
      <c r="BX669" t="s">
        <v>17029</v>
      </c>
      <c r="CA669" t="s">
        <v>17030</v>
      </c>
      <c r="CB669" t="s">
        <v>17031</v>
      </c>
      <c r="CD669">
        <v>1</v>
      </c>
      <c r="CF669" t="s">
        <v>118</v>
      </c>
      <c r="CG669">
        <v>0</v>
      </c>
      <c r="CH669" t="s">
        <v>119</v>
      </c>
      <c r="CI669" t="s">
        <v>119</v>
      </c>
      <c r="CJ669" t="s">
        <v>120</v>
      </c>
      <c r="CL669" s="34" t="s">
        <v>17860</v>
      </c>
      <c r="CM669" t="s">
        <v>121</v>
      </c>
      <c r="CN669" s="34" t="s">
        <v>17860</v>
      </c>
      <c r="CP669" t="s">
        <v>1258</v>
      </c>
      <c r="CR669">
        <f t="shared" si="115"/>
        <v>19</v>
      </c>
      <c r="CS669"/>
      <c r="CT669"/>
      <c r="CU669"/>
      <c r="CV669"/>
      <c r="CW669"/>
      <c r="CX669"/>
      <c r="CY669"/>
      <c r="CZ669"/>
      <c r="DA669"/>
      <c r="DB669"/>
      <c r="DC669"/>
      <c r="DD669"/>
    </row>
    <row r="670" spans="1:108" hidden="1">
      <c r="A670" t="s">
        <v>111</v>
      </c>
      <c r="B670" t="s">
        <v>17018</v>
      </c>
      <c r="C670">
        <v>514411</v>
      </c>
      <c r="D670" s="1">
        <v>45584</v>
      </c>
      <c r="E670" t="s">
        <v>20510</v>
      </c>
      <c r="F670" t="s">
        <v>17019</v>
      </c>
      <c r="G670" t="s">
        <v>17020</v>
      </c>
      <c r="H670" s="34" t="s">
        <v>17021</v>
      </c>
      <c r="I670" t="s">
        <v>17022</v>
      </c>
      <c r="J670">
        <v>5521972531977</v>
      </c>
      <c r="K670" t="s">
        <v>5</v>
      </c>
      <c r="L670" t="s">
        <v>1188</v>
      </c>
      <c r="M670">
        <v>5187980989155</v>
      </c>
      <c r="N670" t="s">
        <v>112</v>
      </c>
      <c r="O670" t="s">
        <v>17023</v>
      </c>
      <c r="P670" t="s">
        <v>16777</v>
      </c>
      <c r="Q670">
        <v>397</v>
      </c>
      <c r="R670" t="s">
        <v>3258</v>
      </c>
      <c r="S670" t="s">
        <v>7876</v>
      </c>
      <c r="U670" t="s">
        <v>16779</v>
      </c>
      <c r="V670" t="s">
        <v>122</v>
      </c>
      <c r="W670" t="s">
        <v>123</v>
      </c>
      <c r="X670" t="s">
        <v>3280</v>
      </c>
      <c r="Y670" t="s">
        <v>129</v>
      </c>
      <c r="Z670" t="s">
        <v>1258</v>
      </c>
      <c r="AA670" t="s">
        <v>17858</v>
      </c>
      <c r="AB670" t="s">
        <v>844</v>
      </c>
      <c r="AC670" t="s">
        <v>791</v>
      </c>
      <c r="AD670" t="s">
        <v>4041</v>
      </c>
      <c r="AE670" t="s">
        <v>16663</v>
      </c>
      <c r="AF670" t="s">
        <v>125</v>
      </c>
      <c r="AG670">
        <v>1</v>
      </c>
      <c r="AH670">
        <v>104.6</v>
      </c>
      <c r="AI670">
        <v>1</v>
      </c>
      <c r="AJ670">
        <v>61050</v>
      </c>
      <c r="AK670" t="s">
        <v>1598</v>
      </c>
      <c r="AL670">
        <v>61050</v>
      </c>
      <c r="AM670" t="s">
        <v>2983</v>
      </c>
      <c r="AN670">
        <v>99.9</v>
      </c>
      <c r="AO670" s="72">
        <v>27.97</v>
      </c>
      <c r="AP670" t="s">
        <v>17025</v>
      </c>
      <c r="AQ670" t="s">
        <v>2984</v>
      </c>
      <c r="AV670" t="s">
        <v>17032</v>
      </c>
      <c r="AW670" t="s">
        <v>17032</v>
      </c>
      <c r="AX670" t="s">
        <v>17024</v>
      </c>
      <c r="AY670" t="s">
        <v>17026</v>
      </c>
      <c r="AZ670" t="s">
        <v>17027</v>
      </c>
      <c r="BC670" s="34" t="s">
        <v>17859</v>
      </c>
      <c r="BD670" t="s">
        <v>114</v>
      </c>
      <c r="BF670" t="s">
        <v>115</v>
      </c>
      <c r="BG670" t="s">
        <v>116</v>
      </c>
      <c r="BM670" t="s">
        <v>117</v>
      </c>
      <c r="BN670" s="34" t="s">
        <v>17028</v>
      </c>
      <c r="BO670">
        <v>3409872168</v>
      </c>
      <c r="BP670">
        <v>3409872168</v>
      </c>
      <c r="BQ670">
        <v>549167</v>
      </c>
      <c r="BR670">
        <v>4611</v>
      </c>
      <c r="BX670" t="s">
        <v>17029</v>
      </c>
      <c r="CA670" t="s">
        <v>17030</v>
      </c>
      <c r="CB670" t="s">
        <v>17031</v>
      </c>
      <c r="CD670">
        <v>1</v>
      </c>
      <c r="CF670" t="s">
        <v>118</v>
      </c>
      <c r="CG670">
        <v>0</v>
      </c>
      <c r="CH670" t="s">
        <v>119</v>
      </c>
      <c r="CI670" t="s">
        <v>119</v>
      </c>
      <c r="CJ670" t="s">
        <v>120</v>
      </c>
      <c r="CL670" s="34" t="s">
        <v>17860</v>
      </c>
      <c r="CM670" t="s">
        <v>121</v>
      </c>
      <c r="CN670" s="34" t="s">
        <v>17860</v>
      </c>
      <c r="CP670" t="s">
        <v>1258</v>
      </c>
      <c r="CR670">
        <f t="shared" si="115"/>
        <v>19</v>
      </c>
      <c r="CS670"/>
      <c r="CT670"/>
      <c r="CU670"/>
      <c r="CV670"/>
      <c r="CW670"/>
      <c r="CX670"/>
      <c r="CY670"/>
      <c r="CZ670"/>
      <c r="DA670"/>
      <c r="DB670"/>
      <c r="DC670"/>
      <c r="DD670"/>
    </row>
    <row r="671" spans="1:108">
      <c r="A671" t="s">
        <v>111</v>
      </c>
      <c r="B671" t="s">
        <v>17033</v>
      </c>
      <c r="C671">
        <v>514399</v>
      </c>
      <c r="D671" s="1">
        <v>45583</v>
      </c>
      <c r="E671" t="s">
        <v>20511</v>
      </c>
      <c r="F671" t="s">
        <v>2271</v>
      </c>
      <c r="G671" t="s">
        <v>2272</v>
      </c>
      <c r="H671">
        <v>83941568434</v>
      </c>
      <c r="I671" t="s">
        <v>2273</v>
      </c>
      <c r="J671">
        <v>5583999154592</v>
      </c>
      <c r="K671" t="s">
        <v>133</v>
      </c>
      <c r="L671" t="s">
        <v>2274</v>
      </c>
      <c r="M671">
        <v>8640506137165</v>
      </c>
      <c r="N671" t="s">
        <v>112</v>
      </c>
      <c r="O671" t="s">
        <v>2275</v>
      </c>
      <c r="P671" t="s">
        <v>17034</v>
      </c>
      <c r="Q671">
        <v>55</v>
      </c>
      <c r="S671" t="s">
        <v>124</v>
      </c>
      <c r="U671" t="s">
        <v>2277</v>
      </c>
      <c r="V671" t="s">
        <v>122</v>
      </c>
      <c r="W671" t="s">
        <v>772</v>
      </c>
      <c r="X671" t="s">
        <v>16128</v>
      </c>
      <c r="Y671" t="s">
        <v>1750</v>
      </c>
      <c r="Z671" t="s">
        <v>1258</v>
      </c>
      <c r="AA671" t="s">
        <v>17391</v>
      </c>
      <c r="AE671" t="s">
        <v>1167</v>
      </c>
      <c r="AF671" t="s">
        <v>786</v>
      </c>
      <c r="AG671">
        <v>5</v>
      </c>
      <c r="AH671">
        <v>414.9</v>
      </c>
      <c r="AI671">
        <v>2</v>
      </c>
      <c r="AJ671">
        <v>61010</v>
      </c>
      <c r="AK671" t="s">
        <v>1598</v>
      </c>
      <c r="AL671">
        <v>61010</v>
      </c>
      <c r="AM671" t="s">
        <v>1599</v>
      </c>
      <c r="AN671">
        <v>99.9</v>
      </c>
      <c r="AO671" s="72">
        <v>33.909999999999997</v>
      </c>
      <c r="AP671" s="72" t="s">
        <v>17036</v>
      </c>
      <c r="AQ671" t="s">
        <v>1602</v>
      </c>
      <c r="AV671" t="s">
        <v>17037</v>
      </c>
      <c r="AW671">
        <v>0</v>
      </c>
      <c r="AX671" t="s">
        <v>17035</v>
      </c>
      <c r="AY671" t="s">
        <v>17038</v>
      </c>
      <c r="AZ671" t="s">
        <v>17039</v>
      </c>
      <c r="BC671" s="34" t="s">
        <v>17392</v>
      </c>
      <c r="BD671" t="s">
        <v>114</v>
      </c>
      <c r="BF671" t="s">
        <v>115</v>
      </c>
      <c r="BG671" t="s">
        <v>116</v>
      </c>
      <c r="BM671" t="s">
        <v>117</v>
      </c>
      <c r="BN671">
        <v>615887</v>
      </c>
      <c r="BO671">
        <v>3408928578</v>
      </c>
      <c r="BP671">
        <v>3408928578</v>
      </c>
      <c r="BQ671">
        <v>406669</v>
      </c>
      <c r="BR671">
        <v>6413</v>
      </c>
      <c r="BX671" t="s">
        <v>17040</v>
      </c>
      <c r="CA671" t="s">
        <v>17041</v>
      </c>
      <c r="CB671" t="s">
        <v>17042</v>
      </c>
      <c r="CD671">
        <v>1</v>
      </c>
      <c r="CF671" t="s">
        <v>118</v>
      </c>
      <c r="CG671">
        <v>0</v>
      </c>
      <c r="CH671" t="s">
        <v>119</v>
      </c>
      <c r="CI671" t="s">
        <v>119</v>
      </c>
      <c r="CJ671" t="s">
        <v>120</v>
      </c>
      <c r="CL671" s="34" t="s">
        <v>17393</v>
      </c>
      <c r="CM671" t="s">
        <v>121</v>
      </c>
      <c r="CN671" s="34" t="s">
        <v>17393</v>
      </c>
      <c r="CP671" t="s">
        <v>1258</v>
      </c>
      <c r="CR671" s="65">
        <f t="shared" si="115"/>
        <v>18</v>
      </c>
      <c r="CS671" s="65">
        <v>10</v>
      </c>
      <c r="CT671" s="65">
        <v>8</v>
      </c>
      <c r="CU671" s="65" t="s">
        <v>4</v>
      </c>
      <c r="CV671" s="65">
        <f t="shared" ref="CV671:CV680" si="123">ROUNDUP(AO671,0)</f>
        <v>34</v>
      </c>
      <c r="CW671" s="65">
        <f t="shared" ref="CW671:CW680" si="124">CV671*CS671</f>
        <v>340</v>
      </c>
      <c r="CX671" s="65">
        <f t="shared" ref="CX671:CX680" si="125">CV671*CT671</f>
        <v>272</v>
      </c>
      <c r="CY671" s="65" t="e">
        <f t="shared" ref="CY671:CY680" si="126">CV671*CU671</f>
        <v>#VALUE!</v>
      </c>
      <c r="CZ671" s="73">
        <v>4.3700000000000003E-2</v>
      </c>
      <c r="DA671" s="74">
        <f t="shared" ref="DA671:DA680" si="127">CZ671*CW671</f>
        <v>14.858000000000001</v>
      </c>
      <c r="DB671" s="74">
        <f t="shared" ref="DB671:DB680" si="128">CZ671*CX671</f>
        <v>11.8864</v>
      </c>
      <c r="DC671" s="75" t="e">
        <f t="shared" ref="DC671:DC680" si="129">CZ671*CY671</f>
        <v>#VALUE!</v>
      </c>
    </row>
    <row r="672" spans="1:108">
      <c r="A672" t="s">
        <v>111</v>
      </c>
      <c r="B672" t="s">
        <v>17033</v>
      </c>
      <c r="C672">
        <v>514399</v>
      </c>
      <c r="D672" s="1">
        <v>45583</v>
      </c>
      <c r="E672" t="s">
        <v>20511</v>
      </c>
      <c r="F672" t="s">
        <v>2271</v>
      </c>
      <c r="G672" t="s">
        <v>2272</v>
      </c>
      <c r="H672">
        <v>83941568434</v>
      </c>
      <c r="I672" t="s">
        <v>2273</v>
      </c>
      <c r="J672">
        <v>5583999154592</v>
      </c>
      <c r="K672" t="s">
        <v>133</v>
      </c>
      <c r="L672" t="s">
        <v>2274</v>
      </c>
      <c r="M672">
        <v>8640506137165</v>
      </c>
      <c r="N672" t="s">
        <v>112</v>
      </c>
      <c r="O672" t="s">
        <v>2275</v>
      </c>
      <c r="P672" t="s">
        <v>17034</v>
      </c>
      <c r="Q672">
        <v>55</v>
      </c>
      <c r="S672" t="s">
        <v>124</v>
      </c>
      <c r="U672" t="s">
        <v>2277</v>
      </c>
      <c r="V672" t="s">
        <v>122</v>
      </c>
      <c r="W672" t="s">
        <v>772</v>
      </c>
      <c r="X672" t="s">
        <v>16128</v>
      </c>
      <c r="Y672" t="s">
        <v>1750</v>
      </c>
      <c r="Z672" t="s">
        <v>1258</v>
      </c>
      <c r="AA672" t="s">
        <v>17391</v>
      </c>
      <c r="AE672" t="s">
        <v>1167</v>
      </c>
      <c r="AF672" t="s">
        <v>786</v>
      </c>
      <c r="AG672">
        <v>5</v>
      </c>
      <c r="AH672">
        <v>414.9</v>
      </c>
      <c r="AI672">
        <v>2</v>
      </c>
      <c r="AJ672">
        <v>61030</v>
      </c>
      <c r="AK672" t="s">
        <v>1598</v>
      </c>
      <c r="AL672">
        <v>61030</v>
      </c>
      <c r="AM672" t="s">
        <v>2980</v>
      </c>
      <c r="AN672">
        <v>99.9</v>
      </c>
      <c r="AO672" s="72">
        <v>33.909999999999997</v>
      </c>
      <c r="AP672" s="72" t="s">
        <v>17036</v>
      </c>
      <c r="AQ672" t="s">
        <v>2981</v>
      </c>
      <c r="AV672" t="s">
        <v>17037</v>
      </c>
      <c r="AW672">
        <v>0</v>
      </c>
      <c r="AX672" t="s">
        <v>17035</v>
      </c>
      <c r="AY672" t="s">
        <v>17038</v>
      </c>
      <c r="AZ672" t="s">
        <v>17039</v>
      </c>
      <c r="BC672" s="34" t="s">
        <v>17392</v>
      </c>
      <c r="BD672" t="s">
        <v>114</v>
      </c>
      <c r="BF672" t="s">
        <v>115</v>
      </c>
      <c r="BG672" t="s">
        <v>116</v>
      </c>
      <c r="BM672" t="s">
        <v>117</v>
      </c>
      <c r="BN672">
        <v>615887</v>
      </c>
      <c r="BO672">
        <v>3408928578</v>
      </c>
      <c r="BP672">
        <v>3408928578</v>
      </c>
      <c r="BQ672">
        <v>406669</v>
      </c>
      <c r="BR672">
        <v>6413</v>
      </c>
      <c r="BX672" t="s">
        <v>17040</v>
      </c>
      <c r="CA672" t="s">
        <v>17041</v>
      </c>
      <c r="CB672" t="s">
        <v>17042</v>
      </c>
      <c r="CD672">
        <v>1</v>
      </c>
      <c r="CF672" t="s">
        <v>118</v>
      </c>
      <c r="CG672">
        <v>0</v>
      </c>
      <c r="CH672" t="s">
        <v>119</v>
      </c>
      <c r="CI672" t="s">
        <v>119</v>
      </c>
      <c r="CJ672" t="s">
        <v>120</v>
      </c>
      <c r="CL672" s="34" t="s">
        <v>17393</v>
      </c>
      <c r="CM672" t="s">
        <v>121</v>
      </c>
      <c r="CN672" s="34" t="s">
        <v>17393</v>
      </c>
      <c r="CP672" t="s">
        <v>1258</v>
      </c>
      <c r="CR672" s="65">
        <f t="shared" si="115"/>
        <v>18</v>
      </c>
      <c r="CS672" s="65">
        <v>10</v>
      </c>
      <c r="CT672" s="65">
        <v>8</v>
      </c>
      <c r="CU672" s="65" t="s">
        <v>4</v>
      </c>
      <c r="CV672" s="65">
        <f t="shared" si="123"/>
        <v>34</v>
      </c>
      <c r="CW672" s="65">
        <f t="shared" si="124"/>
        <v>340</v>
      </c>
      <c r="CX672" s="65">
        <f t="shared" si="125"/>
        <v>272</v>
      </c>
      <c r="CY672" s="65" t="e">
        <f t="shared" si="126"/>
        <v>#VALUE!</v>
      </c>
      <c r="CZ672" s="73">
        <v>4.3700000000000003E-2</v>
      </c>
      <c r="DA672" s="74">
        <f t="shared" si="127"/>
        <v>14.858000000000001</v>
      </c>
      <c r="DB672" s="74">
        <f t="shared" si="128"/>
        <v>11.8864</v>
      </c>
      <c r="DC672" s="75" t="e">
        <f t="shared" si="129"/>
        <v>#VALUE!</v>
      </c>
    </row>
    <row r="673" spans="1:108">
      <c r="A673" t="s">
        <v>111</v>
      </c>
      <c r="B673" t="s">
        <v>17033</v>
      </c>
      <c r="C673">
        <v>514399</v>
      </c>
      <c r="D673" s="1">
        <v>45583</v>
      </c>
      <c r="E673" t="s">
        <v>20511</v>
      </c>
      <c r="F673" t="s">
        <v>2271</v>
      </c>
      <c r="G673" t="s">
        <v>2272</v>
      </c>
      <c r="H673">
        <v>83941568434</v>
      </c>
      <c r="I673" t="s">
        <v>2273</v>
      </c>
      <c r="J673">
        <v>5583999154592</v>
      </c>
      <c r="K673" t="s">
        <v>133</v>
      </c>
      <c r="L673" t="s">
        <v>2274</v>
      </c>
      <c r="M673">
        <v>8640506137165</v>
      </c>
      <c r="N673" t="s">
        <v>112</v>
      </c>
      <c r="O673" t="s">
        <v>2275</v>
      </c>
      <c r="P673" t="s">
        <v>17034</v>
      </c>
      <c r="Q673">
        <v>55</v>
      </c>
      <c r="S673" t="s">
        <v>124</v>
      </c>
      <c r="U673" t="s">
        <v>2277</v>
      </c>
      <c r="V673" t="s">
        <v>122</v>
      </c>
      <c r="W673" t="s">
        <v>772</v>
      </c>
      <c r="X673" t="s">
        <v>16128</v>
      </c>
      <c r="Y673" t="s">
        <v>1750</v>
      </c>
      <c r="Z673" t="s">
        <v>1258</v>
      </c>
      <c r="AA673" t="s">
        <v>17391</v>
      </c>
      <c r="AE673" t="s">
        <v>1167</v>
      </c>
      <c r="AF673" t="s">
        <v>786</v>
      </c>
      <c r="AG673">
        <v>5</v>
      </c>
      <c r="AH673">
        <v>414.9</v>
      </c>
      <c r="AI673">
        <v>2</v>
      </c>
      <c r="AJ673">
        <v>1111</v>
      </c>
      <c r="AK673" t="s">
        <v>788</v>
      </c>
      <c r="AL673">
        <v>1110</v>
      </c>
      <c r="AM673" t="s">
        <v>1256</v>
      </c>
      <c r="AN673">
        <v>21.9</v>
      </c>
      <c r="AO673" s="72">
        <v>7.43</v>
      </c>
      <c r="AP673" s="72" t="s">
        <v>15341</v>
      </c>
      <c r="AQ673" t="s">
        <v>1257</v>
      </c>
      <c r="AV673" t="s">
        <v>4400</v>
      </c>
      <c r="AW673">
        <v>0</v>
      </c>
      <c r="AX673" t="s">
        <v>17035</v>
      </c>
      <c r="AY673" t="s">
        <v>17038</v>
      </c>
      <c r="AZ673" t="s">
        <v>17039</v>
      </c>
      <c r="BC673" s="34" t="s">
        <v>17392</v>
      </c>
      <c r="BD673" t="s">
        <v>114</v>
      </c>
      <c r="BF673" t="s">
        <v>115</v>
      </c>
      <c r="BG673" t="s">
        <v>116</v>
      </c>
      <c r="BM673" t="s">
        <v>117</v>
      </c>
      <c r="BN673">
        <v>615887</v>
      </c>
      <c r="BO673">
        <v>3408928578</v>
      </c>
      <c r="BP673">
        <v>3408928578</v>
      </c>
      <c r="BQ673">
        <v>406669</v>
      </c>
      <c r="BR673">
        <v>6413</v>
      </c>
      <c r="BX673" t="s">
        <v>17040</v>
      </c>
      <c r="CA673" t="s">
        <v>17041</v>
      </c>
      <c r="CB673" t="s">
        <v>17042</v>
      </c>
      <c r="CD673">
        <v>1</v>
      </c>
      <c r="CF673" t="s">
        <v>118</v>
      </c>
      <c r="CG673">
        <v>0</v>
      </c>
      <c r="CH673" t="s">
        <v>119</v>
      </c>
      <c r="CI673" t="s">
        <v>119</v>
      </c>
      <c r="CJ673" t="s">
        <v>120</v>
      </c>
      <c r="CL673" s="34" t="s">
        <v>17393</v>
      </c>
      <c r="CM673" t="s">
        <v>121</v>
      </c>
      <c r="CN673" s="34" t="s">
        <v>17393</v>
      </c>
      <c r="CP673" t="s">
        <v>1258</v>
      </c>
      <c r="CR673" s="65">
        <f t="shared" si="115"/>
        <v>18</v>
      </c>
      <c r="CS673" s="65">
        <v>10</v>
      </c>
      <c r="CT673" s="65">
        <v>8</v>
      </c>
      <c r="CU673" s="65" t="s">
        <v>4</v>
      </c>
      <c r="CV673" s="65">
        <f t="shared" si="123"/>
        <v>8</v>
      </c>
      <c r="CW673" s="65">
        <f t="shared" si="124"/>
        <v>80</v>
      </c>
      <c r="CX673" s="65">
        <f t="shared" si="125"/>
        <v>64</v>
      </c>
      <c r="CY673" s="65" t="e">
        <f t="shared" si="126"/>
        <v>#VALUE!</v>
      </c>
      <c r="CZ673" s="73">
        <v>4.3700000000000003E-2</v>
      </c>
      <c r="DA673" s="74">
        <f t="shared" si="127"/>
        <v>3.4960000000000004</v>
      </c>
      <c r="DB673" s="74">
        <f t="shared" si="128"/>
        <v>2.7968000000000002</v>
      </c>
      <c r="DC673" s="75" t="e">
        <f t="shared" si="129"/>
        <v>#VALUE!</v>
      </c>
    </row>
    <row r="674" spans="1:108">
      <c r="A674" t="s">
        <v>111</v>
      </c>
      <c r="B674" t="s">
        <v>17033</v>
      </c>
      <c r="C674">
        <v>514399</v>
      </c>
      <c r="D674" s="1">
        <v>45583</v>
      </c>
      <c r="E674" t="s">
        <v>20511</v>
      </c>
      <c r="F674" t="s">
        <v>2271</v>
      </c>
      <c r="G674" t="s">
        <v>2272</v>
      </c>
      <c r="H674">
        <v>83941568434</v>
      </c>
      <c r="I674" t="s">
        <v>2273</v>
      </c>
      <c r="J674">
        <v>5583999154592</v>
      </c>
      <c r="K674" t="s">
        <v>133</v>
      </c>
      <c r="L674" t="s">
        <v>2274</v>
      </c>
      <c r="M674">
        <v>8640506137165</v>
      </c>
      <c r="N674" t="s">
        <v>112</v>
      </c>
      <c r="O674" t="s">
        <v>2275</v>
      </c>
      <c r="P674" t="s">
        <v>17034</v>
      </c>
      <c r="Q674">
        <v>55</v>
      </c>
      <c r="S674" t="s">
        <v>124</v>
      </c>
      <c r="U674" t="s">
        <v>2277</v>
      </c>
      <c r="V674" t="s">
        <v>122</v>
      </c>
      <c r="W674" t="s">
        <v>772</v>
      </c>
      <c r="X674" t="s">
        <v>16128</v>
      </c>
      <c r="Y674" t="s">
        <v>1750</v>
      </c>
      <c r="Z674" t="s">
        <v>1258</v>
      </c>
      <c r="AA674" t="s">
        <v>17391</v>
      </c>
      <c r="AE674" t="s">
        <v>1167</v>
      </c>
      <c r="AF674" t="s">
        <v>786</v>
      </c>
      <c r="AG674">
        <v>5</v>
      </c>
      <c r="AH674">
        <v>414.9</v>
      </c>
      <c r="AI674">
        <v>3</v>
      </c>
      <c r="AJ674">
        <v>1006</v>
      </c>
      <c r="AK674" t="s">
        <v>788</v>
      </c>
      <c r="AL674">
        <v>1111</v>
      </c>
      <c r="AM674" t="s">
        <v>789</v>
      </c>
      <c r="AN674">
        <v>21.9</v>
      </c>
      <c r="AO674" s="72">
        <v>7.43</v>
      </c>
      <c r="AP674" s="72" t="s">
        <v>15725</v>
      </c>
      <c r="AQ674" t="s">
        <v>790</v>
      </c>
      <c r="AV674" t="s">
        <v>4066</v>
      </c>
      <c r="AW674">
        <v>0</v>
      </c>
      <c r="AX674" t="s">
        <v>17035</v>
      </c>
      <c r="AY674" t="s">
        <v>17038</v>
      </c>
      <c r="AZ674" t="s">
        <v>17039</v>
      </c>
      <c r="BC674" s="34" t="s">
        <v>17392</v>
      </c>
      <c r="BD674" t="s">
        <v>114</v>
      </c>
      <c r="BF674" t="s">
        <v>115</v>
      </c>
      <c r="BG674" t="s">
        <v>116</v>
      </c>
      <c r="BM674" t="s">
        <v>117</v>
      </c>
      <c r="BN674">
        <v>615887</v>
      </c>
      <c r="BO674">
        <v>3408928578</v>
      </c>
      <c r="BP674">
        <v>3408928578</v>
      </c>
      <c r="BQ674">
        <v>406669</v>
      </c>
      <c r="BR674">
        <v>6413</v>
      </c>
      <c r="BX674" t="s">
        <v>17040</v>
      </c>
      <c r="CA674" t="s">
        <v>17041</v>
      </c>
      <c r="CB674" t="s">
        <v>17042</v>
      </c>
      <c r="CD674">
        <v>1</v>
      </c>
      <c r="CF674" t="s">
        <v>118</v>
      </c>
      <c r="CG674">
        <v>0</v>
      </c>
      <c r="CH674" t="s">
        <v>119</v>
      </c>
      <c r="CI674" t="s">
        <v>119</v>
      </c>
      <c r="CJ674" t="s">
        <v>120</v>
      </c>
      <c r="CL674" s="34" t="s">
        <v>17393</v>
      </c>
      <c r="CM674" t="s">
        <v>121</v>
      </c>
      <c r="CN674" s="34" t="s">
        <v>17393</v>
      </c>
      <c r="CP674" t="s">
        <v>1258</v>
      </c>
      <c r="CR674" s="65">
        <f t="shared" si="115"/>
        <v>18</v>
      </c>
      <c r="CS674" s="65">
        <v>10</v>
      </c>
      <c r="CT674" s="65">
        <v>8</v>
      </c>
      <c r="CU674" s="65" t="s">
        <v>4</v>
      </c>
      <c r="CV674" s="65">
        <f t="shared" si="123"/>
        <v>8</v>
      </c>
      <c r="CW674" s="65">
        <f t="shared" si="124"/>
        <v>80</v>
      </c>
      <c r="CX674" s="65">
        <f t="shared" si="125"/>
        <v>64</v>
      </c>
      <c r="CY674" s="65" t="e">
        <f t="shared" si="126"/>
        <v>#VALUE!</v>
      </c>
      <c r="CZ674" s="73">
        <v>4.3700000000000003E-2</v>
      </c>
      <c r="DA674" s="74">
        <f t="shared" si="127"/>
        <v>3.4960000000000004</v>
      </c>
      <c r="DB674" s="74">
        <f t="shared" si="128"/>
        <v>2.7968000000000002</v>
      </c>
      <c r="DC674" s="75" t="e">
        <f t="shared" si="129"/>
        <v>#VALUE!</v>
      </c>
    </row>
    <row r="675" spans="1:108">
      <c r="A675" t="s">
        <v>111</v>
      </c>
      <c r="B675" t="s">
        <v>17033</v>
      </c>
      <c r="C675">
        <v>514399</v>
      </c>
      <c r="D675" s="1">
        <v>45583</v>
      </c>
      <c r="E675" t="s">
        <v>20511</v>
      </c>
      <c r="F675" t="s">
        <v>2271</v>
      </c>
      <c r="G675" t="s">
        <v>2272</v>
      </c>
      <c r="H675">
        <v>83941568434</v>
      </c>
      <c r="I675" t="s">
        <v>2273</v>
      </c>
      <c r="J675">
        <v>5583999154592</v>
      </c>
      <c r="K675" t="s">
        <v>133</v>
      </c>
      <c r="L675" t="s">
        <v>2274</v>
      </c>
      <c r="M675">
        <v>8640506137165</v>
      </c>
      <c r="N675" t="s">
        <v>112</v>
      </c>
      <c r="O675" t="s">
        <v>2275</v>
      </c>
      <c r="P675" t="s">
        <v>17034</v>
      </c>
      <c r="Q675">
        <v>55</v>
      </c>
      <c r="S675" t="s">
        <v>124</v>
      </c>
      <c r="U675" t="s">
        <v>2277</v>
      </c>
      <c r="V675" t="s">
        <v>122</v>
      </c>
      <c r="W675" t="s">
        <v>772</v>
      </c>
      <c r="X675" t="s">
        <v>16128</v>
      </c>
      <c r="Y675" t="s">
        <v>1750</v>
      </c>
      <c r="Z675" t="s">
        <v>1258</v>
      </c>
      <c r="AA675" t="s">
        <v>17391</v>
      </c>
      <c r="AE675" t="s">
        <v>1167</v>
      </c>
      <c r="AF675" t="s">
        <v>786</v>
      </c>
      <c r="AG675">
        <v>5</v>
      </c>
      <c r="AH675">
        <v>414.9</v>
      </c>
      <c r="AI675">
        <v>2</v>
      </c>
      <c r="AJ675">
        <v>2201</v>
      </c>
      <c r="AK675" t="s">
        <v>1471</v>
      </c>
      <c r="AL675">
        <v>2201</v>
      </c>
      <c r="AM675" t="s">
        <v>1472</v>
      </c>
      <c r="AN675">
        <v>49.9</v>
      </c>
      <c r="AO675" s="72">
        <v>16.940000000000001</v>
      </c>
      <c r="AP675" s="72" t="s">
        <v>15431</v>
      </c>
      <c r="AQ675" t="s">
        <v>1473</v>
      </c>
      <c r="AV675" t="s">
        <v>4400</v>
      </c>
      <c r="AW675">
        <v>0</v>
      </c>
      <c r="AX675" t="s">
        <v>17035</v>
      </c>
      <c r="AY675" t="s">
        <v>17038</v>
      </c>
      <c r="AZ675" t="s">
        <v>17039</v>
      </c>
      <c r="BC675" s="34" t="s">
        <v>17392</v>
      </c>
      <c r="BD675" t="s">
        <v>114</v>
      </c>
      <c r="BF675" t="s">
        <v>115</v>
      </c>
      <c r="BG675" t="s">
        <v>116</v>
      </c>
      <c r="BM675" t="s">
        <v>117</v>
      </c>
      <c r="BN675">
        <v>615887</v>
      </c>
      <c r="BO675">
        <v>3408928578</v>
      </c>
      <c r="BP675">
        <v>3408928578</v>
      </c>
      <c r="BQ675">
        <v>406669</v>
      </c>
      <c r="BR675">
        <v>6413</v>
      </c>
      <c r="BX675" t="s">
        <v>17040</v>
      </c>
      <c r="CA675" t="s">
        <v>17041</v>
      </c>
      <c r="CB675" t="s">
        <v>17042</v>
      </c>
      <c r="CD675">
        <v>1</v>
      </c>
      <c r="CF675" t="s">
        <v>118</v>
      </c>
      <c r="CG675">
        <v>0</v>
      </c>
      <c r="CH675" t="s">
        <v>119</v>
      </c>
      <c r="CI675" t="s">
        <v>119</v>
      </c>
      <c r="CJ675" t="s">
        <v>120</v>
      </c>
      <c r="CL675" s="34" t="s">
        <v>17393</v>
      </c>
      <c r="CM675" t="s">
        <v>121</v>
      </c>
      <c r="CN675" s="34" t="s">
        <v>17393</v>
      </c>
      <c r="CP675" t="s">
        <v>1258</v>
      </c>
      <c r="CR675" s="65">
        <f t="shared" si="115"/>
        <v>18</v>
      </c>
      <c r="CS675" s="65">
        <v>10</v>
      </c>
      <c r="CT675" s="65">
        <v>8</v>
      </c>
      <c r="CU675" s="65" t="s">
        <v>4</v>
      </c>
      <c r="CV675" s="65">
        <f t="shared" si="123"/>
        <v>17</v>
      </c>
      <c r="CW675" s="65">
        <f t="shared" si="124"/>
        <v>170</v>
      </c>
      <c r="CX675" s="65">
        <f t="shared" si="125"/>
        <v>136</v>
      </c>
      <c r="CY675" s="65" t="e">
        <f t="shared" si="126"/>
        <v>#VALUE!</v>
      </c>
      <c r="CZ675" s="73">
        <v>4.3700000000000003E-2</v>
      </c>
      <c r="DA675" s="74">
        <f t="shared" si="127"/>
        <v>7.4290000000000003</v>
      </c>
      <c r="DB675" s="74">
        <f t="shared" si="128"/>
        <v>5.9432</v>
      </c>
      <c r="DC675" s="75" t="e">
        <f t="shared" si="129"/>
        <v>#VALUE!</v>
      </c>
    </row>
    <row r="676" spans="1:108">
      <c r="A676" t="s">
        <v>111</v>
      </c>
      <c r="B676" t="s">
        <v>17033</v>
      </c>
      <c r="C676">
        <v>514399</v>
      </c>
      <c r="D676" s="1">
        <v>45583</v>
      </c>
      <c r="E676" t="s">
        <v>20511</v>
      </c>
      <c r="F676" t="s">
        <v>2271</v>
      </c>
      <c r="G676" t="s">
        <v>2272</v>
      </c>
      <c r="H676">
        <v>83941568434</v>
      </c>
      <c r="I676" t="s">
        <v>2273</v>
      </c>
      <c r="J676">
        <v>5583999154592</v>
      </c>
      <c r="K676" t="s">
        <v>133</v>
      </c>
      <c r="L676" t="s">
        <v>2274</v>
      </c>
      <c r="M676">
        <v>8640506137165</v>
      </c>
      <c r="N676" t="s">
        <v>112</v>
      </c>
      <c r="O676" t="s">
        <v>2275</v>
      </c>
      <c r="P676" t="s">
        <v>17034</v>
      </c>
      <c r="Q676">
        <v>55</v>
      </c>
      <c r="S676" t="s">
        <v>124</v>
      </c>
      <c r="U676" t="s">
        <v>2277</v>
      </c>
      <c r="V676" t="s">
        <v>122</v>
      </c>
      <c r="W676" t="s">
        <v>772</v>
      </c>
      <c r="X676" t="s">
        <v>16128</v>
      </c>
      <c r="Y676" t="s">
        <v>1750</v>
      </c>
      <c r="Z676" t="s">
        <v>1258</v>
      </c>
      <c r="AA676" t="s">
        <v>17391</v>
      </c>
      <c r="AE676" t="s">
        <v>1167</v>
      </c>
      <c r="AF676" t="s">
        <v>786</v>
      </c>
      <c r="AG676">
        <v>5</v>
      </c>
      <c r="AH676">
        <v>414.9</v>
      </c>
      <c r="AI676">
        <v>2</v>
      </c>
      <c r="AJ676">
        <v>2103</v>
      </c>
      <c r="AK676" t="s">
        <v>2344</v>
      </c>
      <c r="AL676">
        <v>2103</v>
      </c>
      <c r="AM676" t="s">
        <v>2345</v>
      </c>
      <c r="AN676">
        <v>59.9</v>
      </c>
      <c r="AO676" s="72">
        <v>20.329999999999998</v>
      </c>
      <c r="AP676" s="72" t="s">
        <v>16411</v>
      </c>
      <c r="AQ676" t="s">
        <v>2346</v>
      </c>
      <c r="AV676" t="s">
        <v>4400</v>
      </c>
      <c r="AW676">
        <v>0</v>
      </c>
      <c r="AX676" t="s">
        <v>17035</v>
      </c>
      <c r="AY676" t="s">
        <v>17038</v>
      </c>
      <c r="AZ676" t="s">
        <v>17039</v>
      </c>
      <c r="BC676" s="34" t="s">
        <v>17392</v>
      </c>
      <c r="BD676" t="s">
        <v>114</v>
      </c>
      <c r="BF676" t="s">
        <v>115</v>
      </c>
      <c r="BG676" t="s">
        <v>116</v>
      </c>
      <c r="BM676" t="s">
        <v>117</v>
      </c>
      <c r="BN676">
        <v>615887</v>
      </c>
      <c r="BO676">
        <v>3408928578</v>
      </c>
      <c r="BP676">
        <v>3408928578</v>
      </c>
      <c r="BQ676">
        <v>406669</v>
      </c>
      <c r="BR676">
        <v>6413</v>
      </c>
      <c r="BX676" t="s">
        <v>17040</v>
      </c>
      <c r="CA676" t="s">
        <v>17041</v>
      </c>
      <c r="CB676" t="s">
        <v>17042</v>
      </c>
      <c r="CD676">
        <v>1</v>
      </c>
      <c r="CF676" t="s">
        <v>118</v>
      </c>
      <c r="CG676">
        <v>0</v>
      </c>
      <c r="CH676" t="s">
        <v>119</v>
      </c>
      <c r="CI676" t="s">
        <v>119</v>
      </c>
      <c r="CJ676" t="s">
        <v>120</v>
      </c>
      <c r="CL676" s="34" t="s">
        <v>17393</v>
      </c>
      <c r="CM676" t="s">
        <v>121</v>
      </c>
      <c r="CN676" s="34" t="s">
        <v>17393</v>
      </c>
      <c r="CP676" t="s">
        <v>1258</v>
      </c>
      <c r="CR676" s="65">
        <f t="shared" si="115"/>
        <v>18</v>
      </c>
      <c r="CS676" s="65">
        <v>10</v>
      </c>
      <c r="CT676" s="65">
        <v>8</v>
      </c>
      <c r="CU676" s="65" t="s">
        <v>4</v>
      </c>
      <c r="CV676" s="65">
        <f t="shared" si="123"/>
        <v>21</v>
      </c>
      <c r="CW676" s="65">
        <f t="shared" si="124"/>
        <v>210</v>
      </c>
      <c r="CX676" s="65">
        <f t="shared" si="125"/>
        <v>168</v>
      </c>
      <c r="CY676" s="65" t="e">
        <f t="shared" si="126"/>
        <v>#VALUE!</v>
      </c>
      <c r="CZ676" s="73">
        <v>4.3700000000000003E-2</v>
      </c>
      <c r="DA676" s="74">
        <f t="shared" si="127"/>
        <v>9.1770000000000014</v>
      </c>
      <c r="DB676" s="74">
        <f t="shared" si="128"/>
        <v>7.3416000000000006</v>
      </c>
      <c r="DC676" s="75" t="e">
        <f t="shared" si="129"/>
        <v>#VALUE!</v>
      </c>
    </row>
    <row r="677" spans="1:108">
      <c r="A677" t="s">
        <v>111</v>
      </c>
      <c r="B677" t="s">
        <v>17033</v>
      </c>
      <c r="C677">
        <v>514399</v>
      </c>
      <c r="D677" s="1">
        <v>45583</v>
      </c>
      <c r="E677" t="s">
        <v>20511</v>
      </c>
      <c r="F677" t="s">
        <v>2271</v>
      </c>
      <c r="G677" t="s">
        <v>2272</v>
      </c>
      <c r="H677">
        <v>83941568434</v>
      </c>
      <c r="I677" t="s">
        <v>2273</v>
      </c>
      <c r="J677">
        <v>5583999154592</v>
      </c>
      <c r="K677" t="s">
        <v>133</v>
      </c>
      <c r="L677" t="s">
        <v>2274</v>
      </c>
      <c r="M677">
        <v>8640506137165</v>
      </c>
      <c r="N677" t="s">
        <v>112</v>
      </c>
      <c r="O677" t="s">
        <v>2275</v>
      </c>
      <c r="P677" t="s">
        <v>17034</v>
      </c>
      <c r="Q677">
        <v>55</v>
      </c>
      <c r="S677" t="s">
        <v>124</v>
      </c>
      <c r="U677" t="s">
        <v>2277</v>
      </c>
      <c r="V677" t="s">
        <v>122</v>
      </c>
      <c r="W677" t="s">
        <v>772</v>
      </c>
      <c r="X677" t="s">
        <v>16128</v>
      </c>
      <c r="Y677" t="s">
        <v>1750</v>
      </c>
      <c r="Z677" t="s">
        <v>1258</v>
      </c>
      <c r="AA677" t="s">
        <v>17391</v>
      </c>
      <c r="AE677" t="s">
        <v>1167</v>
      </c>
      <c r="AF677" t="s">
        <v>786</v>
      </c>
      <c r="AG677">
        <v>5</v>
      </c>
      <c r="AH677">
        <v>414.9</v>
      </c>
      <c r="AI677">
        <v>3</v>
      </c>
      <c r="AJ677">
        <v>1110</v>
      </c>
      <c r="AK677" t="s">
        <v>788</v>
      </c>
      <c r="AL677">
        <v>1112</v>
      </c>
      <c r="AM677" t="s">
        <v>1252</v>
      </c>
      <c r="AN677">
        <v>21.9</v>
      </c>
      <c r="AO677" s="72">
        <v>7.43</v>
      </c>
      <c r="AP677" s="72" t="s">
        <v>15725</v>
      </c>
      <c r="AQ677" t="s">
        <v>1254</v>
      </c>
      <c r="AV677" t="s">
        <v>4066</v>
      </c>
      <c r="AW677">
        <v>0</v>
      </c>
      <c r="AX677" t="s">
        <v>17035</v>
      </c>
      <c r="AY677" t="s">
        <v>17038</v>
      </c>
      <c r="AZ677" t="s">
        <v>17039</v>
      </c>
      <c r="BC677" s="34" t="s">
        <v>17392</v>
      </c>
      <c r="BD677" t="s">
        <v>114</v>
      </c>
      <c r="BF677" t="s">
        <v>115</v>
      </c>
      <c r="BG677" t="s">
        <v>116</v>
      </c>
      <c r="BM677" t="s">
        <v>117</v>
      </c>
      <c r="BN677">
        <v>615887</v>
      </c>
      <c r="BO677">
        <v>3408928578</v>
      </c>
      <c r="BP677">
        <v>3408928578</v>
      </c>
      <c r="BQ677">
        <v>406669</v>
      </c>
      <c r="BR677">
        <v>6413</v>
      </c>
      <c r="BX677" t="s">
        <v>17040</v>
      </c>
      <c r="CA677" t="s">
        <v>17041</v>
      </c>
      <c r="CB677" t="s">
        <v>17042</v>
      </c>
      <c r="CD677">
        <v>1</v>
      </c>
      <c r="CF677" t="s">
        <v>118</v>
      </c>
      <c r="CG677">
        <v>0</v>
      </c>
      <c r="CH677" t="s">
        <v>119</v>
      </c>
      <c r="CI677" t="s">
        <v>119</v>
      </c>
      <c r="CJ677" t="s">
        <v>120</v>
      </c>
      <c r="CL677" s="34" t="s">
        <v>17393</v>
      </c>
      <c r="CM677" t="s">
        <v>121</v>
      </c>
      <c r="CN677" s="34" t="s">
        <v>17393</v>
      </c>
      <c r="CP677" t="s">
        <v>1258</v>
      </c>
      <c r="CR677" s="65">
        <f t="shared" si="115"/>
        <v>18</v>
      </c>
      <c r="CS677" s="65">
        <v>10</v>
      </c>
      <c r="CT677" s="65">
        <v>8</v>
      </c>
      <c r="CU677" s="65" t="s">
        <v>4</v>
      </c>
      <c r="CV677" s="65">
        <f t="shared" si="123"/>
        <v>8</v>
      </c>
      <c r="CW677" s="65">
        <f t="shared" si="124"/>
        <v>80</v>
      </c>
      <c r="CX677" s="65">
        <f t="shared" si="125"/>
        <v>64</v>
      </c>
      <c r="CY677" s="65" t="e">
        <f t="shared" si="126"/>
        <v>#VALUE!</v>
      </c>
      <c r="CZ677" s="73">
        <v>4.3700000000000003E-2</v>
      </c>
      <c r="DA677" s="74">
        <f t="shared" si="127"/>
        <v>3.4960000000000004</v>
      </c>
      <c r="DB677" s="74">
        <f t="shared" si="128"/>
        <v>2.7968000000000002</v>
      </c>
      <c r="DC677" s="75" t="e">
        <f t="shared" si="129"/>
        <v>#VALUE!</v>
      </c>
    </row>
    <row r="678" spans="1:108">
      <c r="A678" t="s">
        <v>111</v>
      </c>
      <c r="B678" t="s">
        <v>17033</v>
      </c>
      <c r="C678">
        <v>514399</v>
      </c>
      <c r="D678" s="1">
        <v>45583</v>
      </c>
      <c r="E678" t="s">
        <v>20511</v>
      </c>
      <c r="F678" t="s">
        <v>2271</v>
      </c>
      <c r="G678" t="s">
        <v>2272</v>
      </c>
      <c r="H678">
        <v>83941568434</v>
      </c>
      <c r="I678" t="s">
        <v>2273</v>
      </c>
      <c r="J678">
        <v>5583999154592</v>
      </c>
      <c r="K678" t="s">
        <v>133</v>
      </c>
      <c r="L678" t="s">
        <v>2274</v>
      </c>
      <c r="M678">
        <v>8640506137165</v>
      </c>
      <c r="N678" t="s">
        <v>112</v>
      </c>
      <c r="O678" t="s">
        <v>2275</v>
      </c>
      <c r="P678" t="s">
        <v>17034</v>
      </c>
      <c r="Q678">
        <v>55</v>
      </c>
      <c r="S678" t="s">
        <v>124</v>
      </c>
      <c r="U678" t="s">
        <v>2277</v>
      </c>
      <c r="V678" t="s">
        <v>122</v>
      </c>
      <c r="W678" t="s">
        <v>772</v>
      </c>
      <c r="X678" t="s">
        <v>16128</v>
      </c>
      <c r="Y678" t="s">
        <v>1750</v>
      </c>
      <c r="Z678" t="s">
        <v>1258</v>
      </c>
      <c r="AA678" t="s">
        <v>17391</v>
      </c>
      <c r="AE678" t="s">
        <v>1167</v>
      </c>
      <c r="AF678" t="s">
        <v>786</v>
      </c>
      <c r="AG678">
        <v>5</v>
      </c>
      <c r="AH678">
        <v>414.9</v>
      </c>
      <c r="AI678">
        <v>1</v>
      </c>
      <c r="AJ678">
        <v>61050</v>
      </c>
      <c r="AK678" t="s">
        <v>1598</v>
      </c>
      <c r="AL678">
        <v>61050</v>
      </c>
      <c r="AM678" t="s">
        <v>2983</v>
      </c>
      <c r="AN678">
        <v>99.9</v>
      </c>
      <c r="AO678" s="72">
        <v>33.909999999999997</v>
      </c>
      <c r="AP678" s="72" t="s">
        <v>15438</v>
      </c>
      <c r="AQ678" t="s">
        <v>2984</v>
      </c>
      <c r="AV678" t="s">
        <v>17043</v>
      </c>
      <c r="AW678">
        <v>0</v>
      </c>
      <c r="AX678" t="s">
        <v>17035</v>
      </c>
      <c r="AY678" t="s">
        <v>17038</v>
      </c>
      <c r="AZ678" t="s">
        <v>17039</v>
      </c>
      <c r="BC678" s="34" t="s">
        <v>17392</v>
      </c>
      <c r="BD678" t="s">
        <v>114</v>
      </c>
      <c r="BF678" t="s">
        <v>115</v>
      </c>
      <c r="BG678" t="s">
        <v>116</v>
      </c>
      <c r="BM678" t="s">
        <v>117</v>
      </c>
      <c r="BN678">
        <v>615887</v>
      </c>
      <c r="BO678">
        <v>3408928578</v>
      </c>
      <c r="BP678">
        <v>3408928578</v>
      </c>
      <c r="BQ678">
        <v>406669</v>
      </c>
      <c r="BR678">
        <v>6413</v>
      </c>
      <c r="BX678" t="s">
        <v>17040</v>
      </c>
      <c r="CA678" t="s">
        <v>17041</v>
      </c>
      <c r="CB678" t="s">
        <v>17042</v>
      </c>
      <c r="CD678">
        <v>1</v>
      </c>
      <c r="CF678" t="s">
        <v>118</v>
      </c>
      <c r="CG678">
        <v>0</v>
      </c>
      <c r="CH678" t="s">
        <v>119</v>
      </c>
      <c r="CI678" t="s">
        <v>119</v>
      </c>
      <c r="CJ678" t="s">
        <v>120</v>
      </c>
      <c r="CL678" s="34" t="s">
        <v>17393</v>
      </c>
      <c r="CM678" t="s">
        <v>121</v>
      </c>
      <c r="CN678" s="34" t="s">
        <v>17393</v>
      </c>
      <c r="CP678" t="s">
        <v>1258</v>
      </c>
      <c r="CR678" s="65">
        <f t="shared" si="115"/>
        <v>18</v>
      </c>
      <c r="CS678" s="65">
        <v>10</v>
      </c>
      <c r="CT678" s="65">
        <v>8</v>
      </c>
      <c r="CU678" s="65" t="s">
        <v>4</v>
      </c>
      <c r="CV678" s="65">
        <f t="shared" si="123"/>
        <v>34</v>
      </c>
      <c r="CW678" s="65">
        <f t="shared" si="124"/>
        <v>340</v>
      </c>
      <c r="CX678" s="65">
        <f t="shared" si="125"/>
        <v>272</v>
      </c>
      <c r="CY678" s="65" t="e">
        <f t="shared" si="126"/>
        <v>#VALUE!</v>
      </c>
      <c r="CZ678" s="73">
        <v>4.3700000000000003E-2</v>
      </c>
      <c r="DA678" s="74">
        <f t="shared" si="127"/>
        <v>14.858000000000001</v>
      </c>
      <c r="DB678" s="74">
        <f t="shared" si="128"/>
        <v>11.8864</v>
      </c>
      <c r="DC678" s="75" t="e">
        <f t="shared" si="129"/>
        <v>#VALUE!</v>
      </c>
    </row>
    <row r="679" spans="1:108">
      <c r="A679" t="s">
        <v>111</v>
      </c>
      <c r="B679" t="s">
        <v>17033</v>
      </c>
      <c r="C679">
        <v>514399</v>
      </c>
      <c r="D679" s="1">
        <v>45583</v>
      </c>
      <c r="E679" t="s">
        <v>20511</v>
      </c>
      <c r="F679" t="s">
        <v>2271</v>
      </c>
      <c r="G679" t="s">
        <v>2272</v>
      </c>
      <c r="H679">
        <v>83941568434</v>
      </c>
      <c r="I679" t="s">
        <v>2273</v>
      </c>
      <c r="J679">
        <v>5583999154592</v>
      </c>
      <c r="K679" t="s">
        <v>133</v>
      </c>
      <c r="L679" t="s">
        <v>2274</v>
      </c>
      <c r="M679">
        <v>8640506137165</v>
      </c>
      <c r="N679" t="s">
        <v>112</v>
      </c>
      <c r="O679" t="s">
        <v>2275</v>
      </c>
      <c r="P679" t="s">
        <v>17034</v>
      </c>
      <c r="Q679">
        <v>55</v>
      </c>
      <c r="S679" t="s">
        <v>124</v>
      </c>
      <c r="U679" t="s">
        <v>2277</v>
      </c>
      <c r="V679" t="s">
        <v>122</v>
      </c>
      <c r="W679" t="s">
        <v>772</v>
      </c>
      <c r="X679" t="s">
        <v>16128</v>
      </c>
      <c r="Y679" t="s">
        <v>1750</v>
      </c>
      <c r="Z679" t="s">
        <v>1258</v>
      </c>
      <c r="AA679" t="s">
        <v>17391</v>
      </c>
      <c r="AE679" t="s">
        <v>1167</v>
      </c>
      <c r="AF679" t="s">
        <v>786</v>
      </c>
      <c r="AG679">
        <v>5</v>
      </c>
      <c r="AH679">
        <v>414.9</v>
      </c>
      <c r="AI679">
        <v>1</v>
      </c>
      <c r="AJ679">
        <v>2610</v>
      </c>
      <c r="AK679" t="s">
        <v>1221</v>
      </c>
      <c r="AL679">
        <v>2610</v>
      </c>
      <c r="AM679" t="s">
        <v>2640</v>
      </c>
      <c r="AN679">
        <v>114.81</v>
      </c>
      <c r="AO679" s="72">
        <v>111.37</v>
      </c>
      <c r="AP679" s="72" t="s">
        <v>16765</v>
      </c>
      <c r="AQ679" t="s">
        <v>2642</v>
      </c>
      <c r="AV679" t="s">
        <v>4400</v>
      </c>
      <c r="AW679">
        <v>0</v>
      </c>
      <c r="AX679" t="s">
        <v>17035</v>
      </c>
      <c r="AY679" t="s">
        <v>17038</v>
      </c>
      <c r="AZ679" t="s">
        <v>17039</v>
      </c>
      <c r="BC679" s="34" t="s">
        <v>17392</v>
      </c>
      <c r="BD679" t="s">
        <v>114</v>
      </c>
      <c r="BF679" t="s">
        <v>115</v>
      </c>
      <c r="BG679" t="s">
        <v>116</v>
      </c>
      <c r="BM679" t="s">
        <v>117</v>
      </c>
      <c r="BN679">
        <v>615887</v>
      </c>
      <c r="BO679">
        <v>3408928578</v>
      </c>
      <c r="BP679">
        <v>3408928578</v>
      </c>
      <c r="BQ679">
        <v>406669</v>
      </c>
      <c r="BR679">
        <v>6413</v>
      </c>
      <c r="BX679" t="s">
        <v>17040</v>
      </c>
      <c r="CA679" t="s">
        <v>17041</v>
      </c>
      <c r="CB679" t="s">
        <v>17042</v>
      </c>
      <c r="CD679">
        <v>1</v>
      </c>
      <c r="CF679" t="s">
        <v>118</v>
      </c>
      <c r="CG679">
        <v>0</v>
      </c>
      <c r="CH679" t="s">
        <v>119</v>
      </c>
      <c r="CI679" t="s">
        <v>119</v>
      </c>
      <c r="CJ679" t="s">
        <v>120</v>
      </c>
      <c r="CL679" s="34" t="s">
        <v>17393</v>
      </c>
      <c r="CM679" t="s">
        <v>121</v>
      </c>
      <c r="CN679" s="34" t="s">
        <v>17393</v>
      </c>
      <c r="CP679" t="s">
        <v>1258</v>
      </c>
      <c r="CR679" s="65">
        <f t="shared" si="115"/>
        <v>18</v>
      </c>
      <c r="CS679" s="65">
        <v>10</v>
      </c>
      <c r="CT679" s="65">
        <v>8</v>
      </c>
      <c r="CU679" s="65" t="s">
        <v>4</v>
      </c>
      <c r="CV679" s="65">
        <f t="shared" si="123"/>
        <v>112</v>
      </c>
      <c r="CW679" s="65">
        <f t="shared" si="124"/>
        <v>1120</v>
      </c>
      <c r="CX679" s="65">
        <f t="shared" si="125"/>
        <v>896</v>
      </c>
      <c r="CY679" s="65" t="e">
        <f t="shared" si="126"/>
        <v>#VALUE!</v>
      </c>
      <c r="CZ679" s="73">
        <v>4.3700000000000003E-2</v>
      </c>
      <c r="DA679" s="74">
        <f t="shared" si="127"/>
        <v>48.944000000000003</v>
      </c>
      <c r="DB679" s="74">
        <f t="shared" si="128"/>
        <v>39.155200000000001</v>
      </c>
      <c r="DC679" s="75" t="e">
        <f t="shared" si="129"/>
        <v>#VALUE!</v>
      </c>
    </row>
    <row r="680" spans="1:108">
      <c r="A680" t="s">
        <v>111</v>
      </c>
      <c r="B680" t="s">
        <v>17033</v>
      </c>
      <c r="C680">
        <v>514399</v>
      </c>
      <c r="D680" s="1">
        <v>45583</v>
      </c>
      <c r="E680" t="s">
        <v>20511</v>
      </c>
      <c r="F680" t="s">
        <v>2271</v>
      </c>
      <c r="G680" t="s">
        <v>2272</v>
      </c>
      <c r="H680">
        <v>83941568434</v>
      </c>
      <c r="I680" t="s">
        <v>2273</v>
      </c>
      <c r="J680">
        <v>5583999154592</v>
      </c>
      <c r="K680" t="s">
        <v>133</v>
      </c>
      <c r="L680" t="s">
        <v>2274</v>
      </c>
      <c r="M680">
        <v>8640506137165</v>
      </c>
      <c r="N680" t="s">
        <v>112</v>
      </c>
      <c r="O680" t="s">
        <v>2275</v>
      </c>
      <c r="P680" t="s">
        <v>17034</v>
      </c>
      <c r="Q680">
        <v>55</v>
      </c>
      <c r="S680" t="s">
        <v>124</v>
      </c>
      <c r="U680" t="s">
        <v>2277</v>
      </c>
      <c r="V680" t="s">
        <v>122</v>
      </c>
      <c r="W680" t="s">
        <v>772</v>
      </c>
      <c r="X680" t="s">
        <v>16128</v>
      </c>
      <c r="Y680" t="s">
        <v>1750</v>
      </c>
      <c r="Z680" t="s">
        <v>1258</v>
      </c>
      <c r="AA680" t="s">
        <v>17391</v>
      </c>
      <c r="AE680" t="s">
        <v>1167</v>
      </c>
      <c r="AF680" t="s">
        <v>786</v>
      </c>
      <c r="AG680">
        <v>5</v>
      </c>
      <c r="AH680">
        <v>414.9</v>
      </c>
      <c r="AI680">
        <v>1</v>
      </c>
      <c r="AJ680">
        <v>142816</v>
      </c>
      <c r="AK680" t="s">
        <v>1826</v>
      </c>
      <c r="AL680">
        <v>8502</v>
      </c>
      <c r="AM680" t="s">
        <v>1827</v>
      </c>
      <c r="AN680">
        <v>79.900000000000006</v>
      </c>
      <c r="AO680" s="72">
        <v>0</v>
      </c>
      <c r="AP680" s="72">
        <v>0</v>
      </c>
      <c r="AQ680" t="s">
        <v>1828</v>
      </c>
      <c r="AV680" t="s">
        <v>15125</v>
      </c>
      <c r="AW680">
        <v>0</v>
      </c>
      <c r="AX680" t="s">
        <v>17035</v>
      </c>
      <c r="AY680" t="s">
        <v>17038</v>
      </c>
      <c r="AZ680" t="s">
        <v>17039</v>
      </c>
      <c r="BC680" s="34" t="s">
        <v>17392</v>
      </c>
      <c r="BD680" t="s">
        <v>114</v>
      </c>
      <c r="BF680" t="s">
        <v>115</v>
      </c>
      <c r="BG680" t="s">
        <v>116</v>
      </c>
      <c r="BM680" t="s">
        <v>117</v>
      </c>
      <c r="BN680">
        <v>615887</v>
      </c>
      <c r="BO680">
        <v>3408928578</v>
      </c>
      <c r="BP680">
        <v>3408928578</v>
      </c>
      <c r="BQ680">
        <v>406669</v>
      </c>
      <c r="BR680">
        <v>6413</v>
      </c>
      <c r="BX680" t="s">
        <v>17040</v>
      </c>
      <c r="CA680" t="s">
        <v>17041</v>
      </c>
      <c r="CB680" t="s">
        <v>17042</v>
      </c>
      <c r="CD680">
        <v>1</v>
      </c>
      <c r="CF680" t="s">
        <v>118</v>
      </c>
      <c r="CG680">
        <v>0</v>
      </c>
      <c r="CH680" t="s">
        <v>119</v>
      </c>
      <c r="CI680" t="s">
        <v>119</v>
      </c>
      <c r="CJ680" t="s">
        <v>120</v>
      </c>
      <c r="CL680" s="34" t="s">
        <v>17393</v>
      </c>
      <c r="CM680" t="s">
        <v>121</v>
      </c>
      <c r="CN680" s="34" t="s">
        <v>17393</v>
      </c>
      <c r="CP680" t="s">
        <v>1258</v>
      </c>
      <c r="CR680" s="65">
        <f t="shared" si="115"/>
        <v>18</v>
      </c>
      <c r="CS680" s="65">
        <v>10</v>
      </c>
      <c r="CT680" s="65">
        <v>8</v>
      </c>
      <c r="CU680" s="65" t="s">
        <v>4</v>
      </c>
      <c r="CV680" s="65">
        <f t="shared" si="123"/>
        <v>0</v>
      </c>
      <c r="CW680" s="65">
        <f t="shared" si="124"/>
        <v>0</v>
      </c>
      <c r="CX680" s="65">
        <f t="shared" si="125"/>
        <v>0</v>
      </c>
      <c r="CY680" s="65" t="e">
        <f t="shared" si="126"/>
        <v>#VALUE!</v>
      </c>
      <c r="CZ680" s="73">
        <v>4.3700000000000003E-2</v>
      </c>
      <c r="DA680" s="74">
        <f t="shared" si="127"/>
        <v>0</v>
      </c>
      <c r="DB680" s="74">
        <f t="shared" si="128"/>
        <v>0</v>
      </c>
      <c r="DC680" s="75" t="e">
        <f t="shared" si="129"/>
        <v>#VALUE!</v>
      </c>
    </row>
    <row r="681" spans="1:108" hidden="1">
      <c r="A681" t="s">
        <v>111</v>
      </c>
      <c r="B681" t="s">
        <v>17044</v>
      </c>
      <c r="C681">
        <v>514393</v>
      </c>
      <c r="D681" s="1">
        <v>45583</v>
      </c>
      <c r="E681" t="s">
        <v>20512</v>
      </c>
      <c r="F681" t="s">
        <v>17045</v>
      </c>
      <c r="G681" t="s">
        <v>17046</v>
      </c>
      <c r="H681">
        <v>66160375334</v>
      </c>
      <c r="I681" t="s">
        <v>17047</v>
      </c>
      <c r="J681">
        <v>5588996999747</v>
      </c>
      <c r="K681" t="s">
        <v>13</v>
      </c>
      <c r="L681" t="s">
        <v>17048</v>
      </c>
      <c r="M681">
        <v>5187864038235</v>
      </c>
      <c r="N681" t="s">
        <v>112</v>
      </c>
      <c r="O681" t="s">
        <v>17049</v>
      </c>
      <c r="P681" t="s">
        <v>17050</v>
      </c>
      <c r="Q681">
        <v>486</v>
      </c>
      <c r="R681" t="s">
        <v>17051</v>
      </c>
      <c r="S681" t="s">
        <v>17052</v>
      </c>
      <c r="U681" t="s">
        <v>17053</v>
      </c>
      <c r="V681" t="s">
        <v>122</v>
      </c>
      <c r="W681" t="s">
        <v>772</v>
      </c>
      <c r="X681" t="s">
        <v>16562</v>
      </c>
      <c r="Y681" t="s">
        <v>1513</v>
      </c>
      <c r="Z681" t="s">
        <v>1258</v>
      </c>
      <c r="AA681" t="s">
        <v>17394</v>
      </c>
      <c r="AB681" t="s">
        <v>844</v>
      </c>
      <c r="AC681" t="s">
        <v>791</v>
      </c>
      <c r="AD681" t="s">
        <v>4041</v>
      </c>
      <c r="AE681" t="s">
        <v>827</v>
      </c>
      <c r="AF681" t="s">
        <v>3260</v>
      </c>
      <c r="AG681">
        <v>5</v>
      </c>
      <c r="AH681">
        <v>366.73</v>
      </c>
      <c r="AI681">
        <v>3</v>
      </c>
      <c r="AJ681">
        <v>142817</v>
      </c>
      <c r="AK681" t="s">
        <v>1598</v>
      </c>
      <c r="AL681">
        <v>61040</v>
      </c>
      <c r="AM681" t="s">
        <v>1608</v>
      </c>
      <c r="AN681">
        <v>99.9</v>
      </c>
      <c r="AO681" s="72">
        <v>31.46</v>
      </c>
      <c r="AP681" t="s">
        <v>17055</v>
      </c>
      <c r="AQ681" t="s">
        <v>1609</v>
      </c>
      <c r="AV681" t="s">
        <v>17056</v>
      </c>
      <c r="AW681">
        <v>0</v>
      </c>
      <c r="AX681" t="s">
        <v>17054</v>
      </c>
      <c r="AY681" t="s">
        <v>17057</v>
      </c>
      <c r="AZ681" t="s">
        <v>15137</v>
      </c>
      <c r="BC681" s="34" t="s">
        <v>17395</v>
      </c>
      <c r="BD681" t="s">
        <v>114</v>
      </c>
      <c r="BF681" t="s">
        <v>115</v>
      </c>
      <c r="BG681" t="s">
        <v>116</v>
      </c>
      <c r="BM681" t="s">
        <v>117</v>
      </c>
      <c r="BN681">
        <v>668470</v>
      </c>
      <c r="BO681">
        <v>3408224720</v>
      </c>
      <c r="BP681">
        <v>3408224720</v>
      </c>
      <c r="BQ681">
        <v>506741</v>
      </c>
      <c r="BR681">
        <v>1919</v>
      </c>
      <c r="BX681" t="s">
        <v>17058</v>
      </c>
      <c r="CA681" t="s">
        <v>17059</v>
      </c>
      <c r="CB681" t="s">
        <v>17060</v>
      </c>
      <c r="CD681">
        <v>1</v>
      </c>
      <c r="CF681" t="s">
        <v>118</v>
      </c>
      <c r="CG681">
        <v>0</v>
      </c>
      <c r="CH681" t="s">
        <v>119</v>
      </c>
      <c r="CI681" t="s">
        <v>119</v>
      </c>
      <c r="CJ681" t="s">
        <v>120</v>
      </c>
      <c r="CL681" s="34" t="s">
        <v>17396</v>
      </c>
      <c r="CM681" t="s">
        <v>121</v>
      </c>
      <c r="CN681" s="34" t="s">
        <v>17396</v>
      </c>
      <c r="CP681" t="s">
        <v>1258</v>
      </c>
      <c r="CR681">
        <f t="shared" si="115"/>
        <v>18</v>
      </c>
      <c r="CS681"/>
      <c r="CT681"/>
      <c r="CU681"/>
      <c r="CV681"/>
      <c r="CW681"/>
      <c r="CX681"/>
      <c r="CY681"/>
      <c r="CZ681"/>
      <c r="DA681"/>
      <c r="DB681"/>
      <c r="DC681"/>
      <c r="DD681"/>
    </row>
    <row r="682" spans="1:108" hidden="1">
      <c r="A682" t="s">
        <v>111</v>
      </c>
      <c r="B682" t="s">
        <v>17044</v>
      </c>
      <c r="C682">
        <v>514393</v>
      </c>
      <c r="D682" s="1">
        <v>45583</v>
      </c>
      <c r="E682" t="s">
        <v>20512</v>
      </c>
      <c r="F682" t="s">
        <v>17045</v>
      </c>
      <c r="G682" t="s">
        <v>17046</v>
      </c>
      <c r="H682">
        <v>66160375334</v>
      </c>
      <c r="I682" t="s">
        <v>17047</v>
      </c>
      <c r="J682">
        <v>5588996999747</v>
      </c>
      <c r="K682" t="s">
        <v>13</v>
      </c>
      <c r="L682" t="s">
        <v>17048</v>
      </c>
      <c r="M682">
        <v>5187864038235</v>
      </c>
      <c r="N682" t="s">
        <v>112</v>
      </c>
      <c r="O682" t="s">
        <v>17049</v>
      </c>
      <c r="P682" t="s">
        <v>17050</v>
      </c>
      <c r="Q682">
        <v>486</v>
      </c>
      <c r="R682" t="s">
        <v>17051</v>
      </c>
      <c r="S682" t="s">
        <v>17052</v>
      </c>
      <c r="U682" t="s">
        <v>17053</v>
      </c>
      <c r="V682" t="s">
        <v>122</v>
      </c>
      <c r="W682" t="s">
        <v>772</v>
      </c>
      <c r="X682" t="s">
        <v>16562</v>
      </c>
      <c r="Y682" t="s">
        <v>1513</v>
      </c>
      <c r="Z682" t="s">
        <v>1258</v>
      </c>
      <c r="AA682" t="s">
        <v>17394</v>
      </c>
      <c r="AB682" t="s">
        <v>844</v>
      </c>
      <c r="AC682" t="s">
        <v>791</v>
      </c>
      <c r="AD682" t="s">
        <v>4041</v>
      </c>
      <c r="AE682" t="s">
        <v>827</v>
      </c>
      <c r="AF682" t="s">
        <v>3260</v>
      </c>
      <c r="AG682">
        <v>5</v>
      </c>
      <c r="AH682">
        <v>366.73</v>
      </c>
      <c r="AI682">
        <v>3</v>
      </c>
      <c r="AJ682">
        <v>1111</v>
      </c>
      <c r="AK682" t="s">
        <v>788</v>
      </c>
      <c r="AL682">
        <v>1110</v>
      </c>
      <c r="AM682" t="s">
        <v>1256</v>
      </c>
      <c r="AN682">
        <v>21.9</v>
      </c>
      <c r="AO682" s="72">
        <v>6.89</v>
      </c>
      <c r="AP682" t="s">
        <v>15353</v>
      </c>
      <c r="AQ682" t="s">
        <v>1257</v>
      </c>
      <c r="AV682" t="s">
        <v>4400</v>
      </c>
      <c r="AW682">
        <v>0</v>
      </c>
      <c r="AX682" t="s">
        <v>17054</v>
      </c>
      <c r="AY682" t="s">
        <v>17057</v>
      </c>
      <c r="AZ682" t="s">
        <v>15137</v>
      </c>
      <c r="BC682" s="34" t="s">
        <v>17395</v>
      </c>
      <c r="BD682" t="s">
        <v>114</v>
      </c>
      <c r="BF682" t="s">
        <v>115</v>
      </c>
      <c r="BG682" t="s">
        <v>116</v>
      </c>
      <c r="BM682" t="s">
        <v>117</v>
      </c>
      <c r="BN682">
        <v>668470</v>
      </c>
      <c r="BO682">
        <v>3408224720</v>
      </c>
      <c r="BP682">
        <v>3408224720</v>
      </c>
      <c r="BQ682">
        <v>506741</v>
      </c>
      <c r="BR682">
        <v>1919</v>
      </c>
      <c r="BX682" t="s">
        <v>17058</v>
      </c>
      <c r="CA682" t="s">
        <v>17059</v>
      </c>
      <c r="CB682" t="s">
        <v>17060</v>
      </c>
      <c r="CD682">
        <v>1</v>
      </c>
      <c r="CF682" t="s">
        <v>118</v>
      </c>
      <c r="CG682">
        <v>0</v>
      </c>
      <c r="CH682" t="s">
        <v>119</v>
      </c>
      <c r="CI682" t="s">
        <v>119</v>
      </c>
      <c r="CJ682" t="s">
        <v>120</v>
      </c>
      <c r="CL682" s="34" t="s">
        <v>17396</v>
      </c>
      <c r="CM682" t="s">
        <v>121</v>
      </c>
      <c r="CN682" s="34" t="s">
        <v>17396</v>
      </c>
      <c r="CP682" t="s">
        <v>1258</v>
      </c>
      <c r="CR682">
        <f t="shared" si="115"/>
        <v>18</v>
      </c>
      <c r="CS682"/>
      <c r="CT682"/>
      <c r="CU682"/>
      <c r="CV682"/>
      <c r="CW682"/>
      <c r="CX682"/>
      <c r="CY682"/>
      <c r="CZ682"/>
      <c r="DA682"/>
      <c r="DB682"/>
      <c r="DC682"/>
      <c r="DD682"/>
    </row>
    <row r="683" spans="1:108" hidden="1">
      <c r="A683" t="s">
        <v>111</v>
      </c>
      <c r="B683" t="s">
        <v>17044</v>
      </c>
      <c r="C683">
        <v>514393</v>
      </c>
      <c r="D683" s="1">
        <v>45583</v>
      </c>
      <c r="E683" t="s">
        <v>20512</v>
      </c>
      <c r="F683" t="s">
        <v>17045</v>
      </c>
      <c r="G683" t="s">
        <v>17046</v>
      </c>
      <c r="H683">
        <v>66160375334</v>
      </c>
      <c r="I683" t="s">
        <v>17047</v>
      </c>
      <c r="J683">
        <v>5588996999747</v>
      </c>
      <c r="K683" t="s">
        <v>13</v>
      </c>
      <c r="L683" t="s">
        <v>17048</v>
      </c>
      <c r="M683">
        <v>5187864038235</v>
      </c>
      <c r="N683" t="s">
        <v>112</v>
      </c>
      <c r="O683" t="s">
        <v>17049</v>
      </c>
      <c r="P683" t="s">
        <v>17050</v>
      </c>
      <c r="Q683">
        <v>486</v>
      </c>
      <c r="R683" t="s">
        <v>17051</v>
      </c>
      <c r="S683" t="s">
        <v>17052</v>
      </c>
      <c r="U683" t="s">
        <v>17053</v>
      </c>
      <c r="V683" t="s">
        <v>122</v>
      </c>
      <c r="W683" t="s">
        <v>772</v>
      </c>
      <c r="X683" t="s">
        <v>16562</v>
      </c>
      <c r="Y683" t="s">
        <v>1513</v>
      </c>
      <c r="Z683" t="s">
        <v>1258</v>
      </c>
      <c r="AA683" t="s">
        <v>17394</v>
      </c>
      <c r="AB683" t="s">
        <v>844</v>
      </c>
      <c r="AC683" t="s">
        <v>791</v>
      </c>
      <c r="AD683" t="s">
        <v>4041</v>
      </c>
      <c r="AE683" t="s">
        <v>827</v>
      </c>
      <c r="AF683" t="s">
        <v>3260</v>
      </c>
      <c r="AG683">
        <v>5</v>
      </c>
      <c r="AH683">
        <v>366.73</v>
      </c>
      <c r="AI683">
        <v>5</v>
      </c>
      <c r="AJ683">
        <v>61050</v>
      </c>
      <c r="AK683" t="s">
        <v>1598</v>
      </c>
      <c r="AL683">
        <v>61050</v>
      </c>
      <c r="AM683" t="s">
        <v>2983</v>
      </c>
      <c r="AN683">
        <v>99.9</v>
      </c>
      <c r="AO683" s="72">
        <v>31.46</v>
      </c>
      <c r="AP683" t="s">
        <v>17061</v>
      </c>
      <c r="AQ683" t="s">
        <v>2984</v>
      </c>
      <c r="AV683" t="s">
        <v>17062</v>
      </c>
      <c r="AW683">
        <v>0</v>
      </c>
      <c r="AX683" t="s">
        <v>17054</v>
      </c>
      <c r="AY683" t="s">
        <v>17057</v>
      </c>
      <c r="AZ683" t="s">
        <v>15137</v>
      </c>
      <c r="BC683" s="34" t="s">
        <v>17395</v>
      </c>
      <c r="BD683" t="s">
        <v>114</v>
      </c>
      <c r="BF683" t="s">
        <v>115</v>
      </c>
      <c r="BG683" t="s">
        <v>116</v>
      </c>
      <c r="BM683" t="s">
        <v>117</v>
      </c>
      <c r="BN683">
        <v>668470</v>
      </c>
      <c r="BO683">
        <v>3408224720</v>
      </c>
      <c r="BP683">
        <v>3408224720</v>
      </c>
      <c r="BQ683">
        <v>506741</v>
      </c>
      <c r="BR683">
        <v>1919</v>
      </c>
      <c r="BX683" t="s">
        <v>17058</v>
      </c>
      <c r="CA683" t="s">
        <v>17059</v>
      </c>
      <c r="CB683" t="s">
        <v>17060</v>
      </c>
      <c r="CD683">
        <v>1</v>
      </c>
      <c r="CF683" t="s">
        <v>118</v>
      </c>
      <c r="CG683">
        <v>0</v>
      </c>
      <c r="CH683" t="s">
        <v>119</v>
      </c>
      <c r="CI683" t="s">
        <v>119</v>
      </c>
      <c r="CJ683" t="s">
        <v>120</v>
      </c>
      <c r="CL683" s="34" t="s">
        <v>17396</v>
      </c>
      <c r="CM683" t="s">
        <v>121</v>
      </c>
      <c r="CN683" s="34" t="s">
        <v>17396</v>
      </c>
      <c r="CP683" t="s">
        <v>1258</v>
      </c>
      <c r="CR683">
        <f t="shared" si="115"/>
        <v>18</v>
      </c>
      <c r="CS683"/>
      <c r="CT683"/>
      <c r="CU683"/>
      <c r="CV683"/>
      <c r="CW683"/>
      <c r="CX683"/>
      <c r="CY683"/>
      <c r="CZ683"/>
      <c r="DA683"/>
      <c r="DB683"/>
      <c r="DC683"/>
      <c r="DD683"/>
    </row>
    <row r="684" spans="1:108" hidden="1">
      <c r="A684" t="s">
        <v>111</v>
      </c>
      <c r="B684" t="s">
        <v>17044</v>
      </c>
      <c r="C684">
        <v>514393</v>
      </c>
      <c r="D684" s="1">
        <v>45583</v>
      </c>
      <c r="E684" t="s">
        <v>20512</v>
      </c>
      <c r="F684" t="s">
        <v>17045</v>
      </c>
      <c r="G684" t="s">
        <v>17046</v>
      </c>
      <c r="H684">
        <v>66160375334</v>
      </c>
      <c r="I684" t="s">
        <v>17047</v>
      </c>
      <c r="J684">
        <v>5588996999747</v>
      </c>
      <c r="K684" t="s">
        <v>13</v>
      </c>
      <c r="L684" t="s">
        <v>17048</v>
      </c>
      <c r="M684">
        <v>5187864038235</v>
      </c>
      <c r="N684" t="s">
        <v>112</v>
      </c>
      <c r="O684" t="s">
        <v>17049</v>
      </c>
      <c r="P684" t="s">
        <v>17050</v>
      </c>
      <c r="Q684">
        <v>486</v>
      </c>
      <c r="R684" t="s">
        <v>17051</v>
      </c>
      <c r="S684" t="s">
        <v>17052</v>
      </c>
      <c r="U684" t="s">
        <v>17053</v>
      </c>
      <c r="V684" t="s">
        <v>122</v>
      </c>
      <c r="W684" t="s">
        <v>772</v>
      </c>
      <c r="X684" t="s">
        <v>16562</v>
      </c>
      <c r="Y684" t="s">
        <v>1513</v>
      </c>
      <c r="Z684" t="s">
        <v>1258</v>
      </c>
      <c r="AA684" t="s">
        <v>17394</v>
      </c>
      <c r="AB684" t="s">
        <v>844</v>
      </c>
      <c r="AC684" t="s">
        <v>791</v>
      </c>
      <c r="AD684" t="s">
        <v>4041</v>
      </c>
      <c r="AE684" t="s">
        <v>827</v>
      </c>
      <c r="AF684" t="s">
        <v>3260</v>
      </c>
      <c r="AG684">
        <v>5</v>
      </c>
      <c r="AH684">
        <v>366.73</v>
      </c>
      <c r="AI684">
        <v>1</v>
      </c>
      <c r="AJ684">
        <v>61030</v>
      </c>
      <c r="AK684" t="s">
        <v>1598</v>
      </c>
      <c r="AL684">
        <v>61030</v>
      </c>
      <c r="AM684" t="s">
        <v>2980</v>
      </c>
      <c r="AN684">
        <v>99.9</v>
      </c>
      <c r="AO684" s="72">
        <v>31.46</v>
      </c>
      <c r="AP684" t="s">
        <v>15141</v>
      </c>
      <c r="AQ684" t="s">
        <v>2981</v>
      </c>
      <c r="AV684" t="s">
        <v>16199</v>
      </c>
      <c r="AW684">
        <v>0</v>
      </c>
      <c r="AX684" t="s">
        <v>17054</v>
      </c>
      <c r="AY684" t="s">
        <v>17057</v>
      </c>
      <c r="AZ684" t="s">
        <v>15137</v>
      </c>
      <c r="BC684" s="34" t="s">
        <v>17395</v>
      </c>
      <c r="BD684" t="s">
        <v>114</v>
      </c>
      <c r="BF684" t="s">
        <v>115</v>
      </c>
      <c r="BG684" t="s">
        <v>116</v>
      </c>
      <c r="BM684" t="s">
        <v>117</v>
      </c>
      <c r="BN684">
        <v>668470</v>
      </c>
      <c r="BO684">
        <v>3408224720</v>
      </c>
      <c r="BP684">
        <v>3408224720</v>
      </c>
      <c r="BQ684">
        <v>506741</v>
      </c>
      <c r="BR684">
        <v>1919</v>
      </c>
      <c r="BX684" t="s">
        <v>17058</v>
      </c>
      <c r="CA684" t="s">
        <v>17059</v>
      </c>
      <c r="CB684" t="s">
        <v>17060</v>
      </c>
      <c r="CD684">
        <v>1</v>
      </c>
      <c r="CF684" t="s">
        <v>118</v>
      </c>
      <c r="CG684">
        <v>0</v>
      </c>
      <c r="CH684" t="s">
        <v>119</v>
      </c>
      <c r="CI684" t="s">
        <v>119</v>
      </c>
      <c r="CJ684" t="s">
        <v>120</v>
      </c>
      <c r="CL684" s="34" t="s">
        <v>17396</v>
      </c>
      <c r="CM684" t="s">
        <v>121</v>
      </c>
      <c r="CN684" s="34" t="s">
        <v>17396</v>
      </c>
      <c r="CP684" t="s">
        <v>1258</v>
      </c>
      <c r="CR684">
        <f t="shared" si="115"/>
        <v>18</v>
      </c>
      <c r="CS684"/>
      <c r="CT684"/>
      <c r="CU684"/>
      <c r="CV684"/>
      <c r="CW684"/>
      <c r="CX684"/>
      <c r="CY684"/>
      <c r="CZ684"/>
      <c r="DA684"/>
      <c r="DB684"/>
      <c r="DC684"/>
      <c r="DD684"/>
    </row>
    <row r="685" spans="1:108" hidden="1">
      <c r="A685" t="s">
        <v>111</v>
      </c>
      <c r="B685" t="s">
        <v>17044</v>
      </c>
      <c r="C685">
        <v>514393</v>
      </c>
      <c r="D685" s="1">
        <v>45583</v>
      </c>
      <c r="E685" t="s">
        <v>20512</v>
      </c>
      <c r="F685" t="s">
        <v>17045</v>
      </c>
      <c r="G685" t="s">
        <v>17046</v>
      </c>
      <c r="H685">
        <v>66160375334</v>
      </c>
      <c r="I685" t="s">
        <v>17047</v>
      </c>
      <c r="J685">
        <v>5588996999747</v>
      </c>
      <c r="K685" t="s">
        <v>13</v>
      </c>
      <c r="L685" t="s">
        <v>17048</v>
      </c>
      <c r="M685">
        <v>5187864038235</v>
      </c>
      <c r="N685" t="s">
        <v>112</v>
      </c>
      <c r="O685" t="s">
        <v>17049</v>
      </c>
      <c r="P685" t="s">
        <v>17050</v>
      </c>
      <c r="Q685">
        <v>486</v>
      </c>
      <c r="R685" t="s">
        <v>17051</v>
      </c>
      <c r="S685" t="s">
        <v>17052</v>
      </c>
      <c r="U685" t="s">
        <v>17053</v>
      </c>
      <c r="V685" t="s">
        <v>122</v>
      </c>
      <c r="W685" t="s">
        <v>772</v>
      </c>
      <c r="X685" t="s">
        <v>16562</v>
      </c>
      <c r="Y685" t="s">
        <v>1513</v>
      </c>
      <c r="Z685" t="s">
        <v>1258</v>
      </c>
      <c r="AA685" t="s">
        <v>17394</v>
      </c>
      <c r="AB685" t="s">
        <v>844</v>
      </c>
      <c r="AC685" t="s">
        <v>791</v>
      </c>
      <c r="AD685" t="s">
        <v>4041</v>
      </c>
      <c r="AE685" t="s">
        <v>827</v>
      </c>
      <c r="AF685" t="s">
        <v>3260</v>
      </c>
      <c r="AG685">
        <v>5</v>
      </c>
      <c r="AH685">
        <v>366.73</v>
      </c>
      <c r="AI685">
        <v>2</v>
      </c>
      <c r="AJ685">
        <v>61010</v>
      </c>
      <c r="AK685" t="s">
        <v>1598</v>
      </c>
      <c r="AL685">
        <v>61010</v>
      </c>
      <c r="AM685" t="s">
        <v>1599</v>
      </c>
      <c r="AN685">
        <v>99.9</v>
      </c>
      <c r="AO685" s="72">
        <v>31.46</v>
      </c>
      <c r="AP685" t="s">
        <v>16239</v>
      </c>
      <c r="AQ685" t="s">
        <v>1602</v>
      </c>
      <c r="AV685" t="s">
        <v>17063</v>
      </c>
      <c r="AW685">
        <v>0</v>
      </c>
      <c r="AX685" t="s">
        <v>17054</v>
      </c>
      <c r="AY685" t="s">
        <v>17057</v>
      </c>
      <c r="AZ685" t="s">
        <v>15137</v>
      </c>
      <c r="BC685" s="34" t="s">
        <v>17395</v>
      </c>
      <c r="BD685" t="s">
        <v>114</v>
      </c>
      <c r="BF685" t="s">
        <v>115</v>
      </c>
      <c r="BG685" t="s">
        <v>116</v>
      </c>
      <c r="BM685" t="s">
        <v>117</v>
      </c>
      <c r="BN685">
        <v>668470</v>
      </c>
      <c r="BO685">
        <v>3408224720</v>
      </c>
      <c r="BP685">
        <v>3408224720</v>
      </c>
      <c r="BQ685">
        <v>506741</v>
      </c>
      <c r="BR685">
        <v>1919</v>
      </c>
      <c r="BX685" t="s">
        <v>17058</v>
      </c>
      <c r="CA685" t="s">
        <v>17059</v>
      </c>
      <c r="CB685" t="s">
        <v>17060</v>
      </c>
      <c r="CD685">
        <v>1</v>
      </c>
      <c r="CF685" t="s">
        <v>118</v>
      </c>
      <c r="CG685">
        <v>0</v>
      </c>
      <c r="CH685" t="s">
        <v>119</v>
      </c>
      <c r="CI685" t="s">
        <v>119</v>
      </c>
      <c r="CJ685" t="s">
        <v>120</v>
      </c>
      <c r="CL685" s="34" t="s">
        <v>17396</v>
      </c>
      <c r="CM685" t="s">
        <v>121</v>
      </c>
      <c r="CN685" s="34" t="s">
        <v>17396</v>
      </c>
      <c r="CP685" t="s">
        <v>1258</v>
      </c>
      <c r="CR685">
        <f t="shared" si="115"/>
        <v>18</v>
      </c>
      <c r="CS685"/>
      <c r="CT685"/>
      <c r="CU685"/>
      <c r="CV685"/>
      <c r="CW685"/>
      <c r="CX685"/>
      <c r="CY685"/>
      <c r="CZ685"/>
      <c r="DA685"/>
      <c r="DB685"/>
      <c r="DC685"/>
      <c r="DD685"/>
    </row>
    <row r="686" spans="1:108" hidden="1">
      <c r="A686" t="s">
        <v>111</v>
      </c>
      <c r="B686" t="s">
        <v>17064</v>
      </c>
      <c r="C686">
        <v>514391</v>
      </c>
      <c r="D686" s="1">
        <v>45583</v>
      </c>
      <c r="E686" t="s">
        <v>20513</v>
      </c>
      <c r="F686" t="s">
        <v>17065</v>
      </c>
      <c r="G686" t="s">
        <v>1587</v>
      </c>
      <c r="H686" s="34" t="s">
        <v>17066</v>
      </c>
      <c r="I686" t="s">
        <v>17067</v>
      </c>
      <c r="J686">
        <v>5583988210074</v>
      </c>
      <c r="K686" t="s">
        <v>133</v>
      </c>
      <c r="L686" t="s">
        <v>5802</v>
      </c>
      <c r="M686">
        <v>5187841766634</v>
      </c>
      <c r="N686" t="s">
        <v>112</v>
      </c>
      <c r="O686" t="s">
        <v>17068</v>
      </c>
      <c r="P686" t="s">
        <v>17069</v>
      </c>
      <c r="Q686">
        <v>167</v>
      </c>
      <c r="R686" t="s">
        <v>17070</v>
      </c>
      <c r="S686" t="s">
        <v>17071</v>
      </c>
      <c r="U686" t="s">
        <v>17072</v>
      </c>
      <c r="V686" t="s">
        <v>122</v>
      </c>
      <c r="W686" t="s">
        <v>772</v>
      </c>
      <c r="X686" t="s">
        <v>17073</v>
      </c>
      <c r="Y686" t="s">
        <v>2316</v>
      </c>
      <c r="Z686" t="s">
        <v>1258</v>
      </c>
      <c r="AA686" t="s">
        <v>17397</v>
      </c>
      <c r="AB686" t="s">
        <v>844</v>
      </c>
      <c r="AC686" t="s">
        <v>791</v>
      </c>
      <c r="AD686" t="s">
        <v>1338</v>
      </c>
      <c r="AF686" t="s">
        <v>786</v>
      </c>
      <c r="AG686">
        <v>1</v>
      </c>
      <c r="AH686">
        <v>104.7</v>
      </c>
      <c r="AI686">
        <v>3</v>
      </c>
      <c r="AJ686">
        <v>142796</v>
      </c>
      <c r="AK686" t="s">
        <v>783</v>
      </c>
      <c r="AL686">
        <v>1609</v>
      </c>
      <c r="AM686" t="s">
        <v>826</v>
      </c>
      <c r="AN686">
        <v>34.9</v>
      </c>
      <c r="AO686" s="72">
        <v>34.9</v>
      </c>
      <c r="AP686" t="s">
        <v>16812</v>
      </c>
      <c r="AQ686" t="s">
        <v>807</v>
      </c>
      <c r="AV686" t="s">
        <v>17074</v>
      </c>
      <c r="AW686">
        <v>0</v>
      </c>
      <c r="AX686" t="s">
        <v>16812</v>
      </c>
      <c r="AY686">
        <v>0</v>
      </c>
      <c r="AZ686" t="s">
        <v>2303</v>
      </c>
      <c r="BC686" s="34" t="s">
        <v>17398</v>
      </c>
      <c r="BD686" t="s">
        <v>114</v>
      </c>
      <c r="BF686" t="s">
        <v>115</v>
      </c>
      <c r="BG686" t="s">
        <v>116</v>
      </c>
      <c r="BM686" t="s">
        <v>117</v>
      </c>
      <c r="BN686" s="34" t="s">
        <v>17075</v>
      </c>
      <c r="BO686">
        <v>3407492835</v>
      </c>
      <c r="BP686">
        <v>3407492835</v>
      </c>
      <c r="BQ686">
        <v>444458</v>
      </c>
      <c r="BR686">
        <v>7716</v>
      </c>
      <c r="BX686" t="s">
        <v>17076</v>
      </c>
      <c r="CA686" t="s">
        <v>17077</v>
      </c>
      <c r="CB686" t="s">
        <v>17078</v>
      </c>
      <c r="CD686">
        <v>1</v>
      </c>
      <c r="CF686" t="s">
        <v>118</v>
      </c>
      <c r="CG686">
        <v>0</v>
      </c>
      <c r="CH686" t="s">
        <v>119</v>
      </c>
      <c r="CI686" t="s">
        <v>119</v>
      </c>
      <c r="CJ686" t="s">
        <v>120</v>
      </c>
      <c r="CL686" s="34" t="s">
        <v>17399</v>
      </c>
      <c r="CM686" t="s">
        <v>121</v>
      </c>
      <c r="CN686" s="34" t="s">
        <v>17399</v>
      </c>
      <c r="CP686" t="s">
        <v>1258</v>
      </c>
      <c r="CR686">
        <f t="shared" si="115"/>
        <v>18</v>
      </c>
      <c r="CS686"/>
      <c r="CT686"/>
      <c r="CU686"/>
      <c r="CV686"/>
      <c r="CW686"/>
      <c r="CX686"/>
      <c r="CY686"/>
      <c r="CZ686"/>
      <c r="DA686"/>
      <c r="DB686"/>
      <c r="DC686"/>
      <c r="DD686"/>
    </row>
    <row r="687" spans="1:108">
      <c r="A687" t="s">
        <v>111</v>
      </c>
      <c r="B687" t="s">
        <v>17079</v>
      </c>
      <c r="C687">
        <v>514387</v>
      </c>
      <c r="D687" s="1">
        <v>45583</v>
      </c>
      <c r="E687" t="s">
        <v>20514</v>
      </c>
      <c r="F687" t="s">
        <v>17080</v>
      </c>
      <c r="G687" t="s">
        <v>4127</v>
      </c>
      <c r="H687">
        <v>15479524828</v>
      </c>
      <c r="I687" t="s">
        <v>17081</v>
      </c>
      <c r="J687">
        <v>5519981235479</v>
      </c>
      <c r="K687" t="s">
        <v>2</v>
      </c>
      <c r="L687" t="s">
        <v>7252</v>
      </c>
      <c r="M687">
        <v>5144577101202</v>
      </c>
      <c r="N687" t="s">
        <v>112</v>
      </c>
      <c r="O687" t="s">
        <v>17082</v>
      </c>
      <c r="P687" t="s">
        <v>17083</v>
      </c>
      <c r="Q687">
        <v>1745</v>
      </c>
      <c r="R687" t="s">
        <v>17084</v>
      </c>
      <c r="S687" t="s">
        <v>124</v>
      </c>
      <c r="U687" t="s">
        <v>17085</v>
      </c>
      <c r="V687" t="s">
        <v>122</v>
      </c>
      <c r="W687" t="s">
        <v>123</v>
      </c>
      <c r="X687" t="s">
        <v>17086</v>
      </c>
      <c r="Y687" t="s">
        <v>129</v>
      </c>
      <c r="Z687" t="s">
        <v>1258</v>
      </c>
      <c r="AA687" t="s">
        <v>17400</v>
      </c>
      <c r="AB687" t="s">
        <v>844</v>
      </c>
      <c r="AC687" t="s">
        <v>791</v>
      </c>
      <c r="AD687" t="s">
        <v>1338</v>
      </c>
      <c r="AE687" t="s">
        <v>1167</v>
      </c>
      <c r="AF687" t="s">
        <v>786</v>
      </c>
      <c r="AG687">
        <v>5</v>
      </c>
      <c r="AH687">
        <v>137.06</v>
      </c>
      <c r="AI687">
        <v>1</v>
      </c>
      <c r="AJ687">
        <v>142814</v>
      </c>
      <c r="AK687" t="s">
        <v>1280</v>
      </c>
      <c r="AL687">
        <v>3109</v>
      </c>
      <c r="AM687" t="s">
        <v>1757</v>
      </c>
      <c r="AN687">
        <v>79.900000000000006</v>
      </c>
      <c r="AO687" s="72">
        <v>77.5</v>
      </c>
      <c r="AP687" s="72" t="s">
        <v>3263</v>
      </c>
      <c r="AQ687" t="s">
        <v>1758</v>
      </c>
      <c r="AV687" t="s">
        <v>17088</v>
      </c>
      <c r="AW687">
        <v>0</v>
      </c>
      <c r="AX687" t="s">
        <v>17087</v>
      </c>
      <c r="AY687" t="s">
        <v>17089</v>
      </c>
      <c r="AZ687" t="s">
        <v>15334</v>
      </c>
      <c r="BC687" s="34" t="s">
        <v>17401</v>
      </c>
      <c r="BD687" t="s">
        <v>114</v>
      </c>
      <c r="BF687" t="s">
        <v>115</v>
      </c>
      <c r="BG687" t="s">
        <v>116</v>
      </c>
      <c r="BM687" t="s">
        <v>117</v>
      </c>
      <c r="BN687" s="34" t="s">
        <v>17090</v>
      </c>
      <c r="BO687">
        <v>3407014528</v>
      </c>
      <c r="BP687">
        <v>3407014528</v>
      </c>
      <c r="BQ687">
        <v>411049</v>
      </c>
      <c r="BR687">
        <v>8186</v>
      </c>
      <c r="BX687" t="s">
        <v>17091</v>
      </c>
      <c r="CA687" t="s">
        <v>17092</v>
      </c>
      <c r="CB687" t="s">
        <v>17093</v>
      </c>
      <c r="CD687">
        <v>1</v>
      </c>
      <c r="CF687" t="s">
        <v>118</v>
      </c>
      <c r="CG687">
        <v>0</v>
      </c>
      <c r="CH687" t="s">
        <v>119</v>
      </c>
      <c r="CI687" t="s">
        <v>119</v>
      </c>
      <c r="CJ687" t="s">
        <v>120</v>
      </c>
      <c r="CL687" s="34" t="s">
        <v>17402</v>
      </c>
      <c r="CM687" t="s">
        <v>121</v>
      </c>
      <c r="CN687" s="34" t="s">
        <v>17402</v>
      </c>
      <c r="CP687" t="s">
        <v>1258</v>
      </c>
      <c r="CR687" s="65">
        <f t="shared" si="115"/>
        <v>18</v>
      </c>
      <c r="CS687" s="65">
        <v>10</v>
      </c>
      <c r="CT687" s="65">
        <v>8</v>
      </c>
      <c r="CU687" s="65" t="s">
        <v>4</v>
      </c>
      <c r="CV687" s="65">
        <f t="shared" ref="CV687:CV692" si="130">ROUNDUP(AO687,0)</f>
        <v>78</v>
      </c>
      <c r="CW687" s="65">
        <f t="shared" ref="CW687:CW692" si="131">CV687*CS687</f>
        <v>780</v>
      </c>
      <c r="CX687" s="65">
        <f t="shared" ref="CX687:CX692" si="132">CV687*CT687</f>
        <v>624</v>
      </c>
      <c r="CY687" s="65" t="e">
        <f t="shared" ref="CY687:CY692" si="133">CV687*CU687</f>
        <v>#VALUE!</v>
      </c>
      <c r="CZ687" s="73">
        <v>4.3700000000000003E-2</v>
      </c>
      <c r="DA687" s="74">
        <f t="shared" ref="DA687:DA692" si="134">CZ687*CW687</f>
        <v>34.086000000000006</v>
      </c>
      <c r="DB687" s="74">
        <f t="shared" ref="DB687:DB692" si="135">CZ687*CX687</f>
        <v>27.268800000000002</v>
      </c>
      <c r="DC687" s="75" t="e">
        <f t="shared" ref="DC687:DC692" si="136">CZ687*CY687</f>
        <v>#VALUE!</v>
      </c>
    </row>
    <row r="688" spans="1:108">
      <c r="A688" t="s">
        <v>111</v>
      </c>
      <c r="B688" t="s">
        <v>17079</v>
      </c>
      <c r="C688">
        <v>514387</v>
      </c>
      <c r="D688" s="1">
        <v>45583</v>
      </c>
      <c r="E688" t="s">
        <v>20514</v>
      </c>
      <c r="F688" t="s">
        <v>17080</v>
      </c>
      <c r="G688" t="s">
        <v>4127</v>
      </c>
      <c r="H688">
        <v>15479524828</v>
      </c>
      <c r="I688" t="s">
        <v>17081</v>
      </c>
      <c r="J688">
        <v>5519981235479</v>
      </c>
      <c r="K688" t="s">
        <v>2</v>
      </c>
      <c r="L688" t="s">
        <v>7252</v>
      </c>
      <c r="M688">
        <v>5144577101202</v>
      </c>
      <c r="N688" t="s">
        <v>112</v>
      </c>
      <c r="O688" t="s">
        <v>17082</v>
      </c>
      <c r="P688" t="s">
        <v>17083</v>
      </c>
      <c r="Q688">
        <v>1745</v>
      </c>
      <c r="R688" t="s">
        <v>17084</v>
      </c>
      <c r="S688" t="s">
        <v>124</v>
      </c>
      <c r="U688" t="s">
        <v>17085</v>
      </c>
      <c r="V688" t="s">
        <v>122</v>
      </c>
      <c r="W688" t="s">
        <v>123</v>
      </c>
      <c r="X688" t="s">
        <v>17086</v>
      </c>
      <c r="Y688" t="s">
        <v>129</v>
      </c>
      <c r="Z688" t="s">
        <v>1258</v>
      </c>
      <c r="AA688" t="s">
        <v>17400</v>
      </c>
      <c r="AB688" t="s">
        <v>844</v>
      </c>
      <c r="AC688" t="s">
        <v>791</v>
      </c>
      <c r="AD688" t="s">
        <v>1338</v>
      </c>
      <c r="AE688" t="s">
        <v>1167</v>
      </c>
      <c r="AF688" t="s">
        <v>786</v>
      </c>
      <c r="AG688">
        <v>5</v>
      </c>
      <c r="AH688">
        <v>137.06</v>
      </c>
      <c r="AI688">
        <v>1</v>
      </c>
      <c r="AJ688">
        <v>1110</v>
      </c>
      <c r="AK688" t="s">
        <v>788</v>
      </c>
      <c r="AL688">
        <v>1112</v>
      </c>
      <c r="AM688" t="s">
        <v>1252</v>
      </c>
      <c r="AN688">
        <v>21.9</v>
      </c>
      <c r="AO688" s="72">
        <v>7.43</v>
      </c>
      <c r="AP688" s="72" t="s">
        <v>15340</v>
      </c>
      <c r="AQ688" t="s">
        <v>1254</v>
      </c>
      <c r="AV688" t="s">
        <v>17094</v>
      </c>
      <c r="AW688">
        <v>0</v>
      </c>
      <c r="AX688" t="s">
        <v>17087</v>
      </c>
      <c r="AY688" t="s">
        <v>17089</v>
      </c>
      <c r="AZ688" t="s">
        <v>15334</v>
      </c>
      <c r="BC688" s="34" t="s">
        <v>17401</v>
      </c>
      <c r="BD688" t="s">
        <v>114</v>
      </c>
      <c r="BF688" t="s">
        <v>115</v>
      </c>
      <c r="BG688" t="s">
        <v>116</v>
      </c>
      <c r="BM688" t="s">
        <v>117</v>
      </c>
      <c r="BN688" s="34" t="s">
        <v>17090</v>
      </c>
      <c r="BO688">
        <v>3407014528</v>
      </c>
      <c r="BP688">
        <v>3407014528</v>
      </c>
      <c r="BQ688">
        <v>411049</v>
      </c>
      <c r="BR688">
        <v>8186</v>
      </c>
      <c r="BX688" t="s">
        <v>17091</v>
      </c>
      <c r="CA688" t="s">
        <v>17092</v>
      </c>
      <c r="CB688" t="s">
        <v>17093</v>
      </c>
      <c r="CD688">
        <v>1</v>
      </c>
      <c r="CF688" t="s">
        <v>118</v>
      </c>
      <c r="CG688">
        <v>0</v>
      </c>
      <c r="CH688" t="s">
        <v>119</v>
      </c>
      <c r="CI688" t="s">
        <v>119</v>
      </c>
      <c r="CJ688" t="s">
        <v>120</v>
      </c>
      <c r="CL688" s="34" t="s">
        <v>17402</v>
      </c>
      <c r="CM688" t="s">
        <v>121</v>
      </c>
      <c r="CN688" s="34" t="s">
        <v>17402</v>
      </c>
      <c r="CP688" t="s">
        <v>1258</v>
      </c>
      <c r="CR688" s="65">
        <f t="shared" si="115"/>
        <v>18</v>
      </c>
      <c r="CS688" s="65">
        <v>10</v>
      </c>
      <c r="CT688" s="65">
        <v>8</v>
      </c>
      <c r="CU688" s="65" t="s">
        <v>4</v>
      </c>
      <c r="CV688" s="65">
        <f t="shared" si="130"/>
        <v>8</v>
      </c>
      <c r="CW688" s="65">
        <f t="shared" si="131"/>
        <v>80</v>
      </c>
      <c r="CX688" s="65">
        <f t="shared" si="132"/>
        <v>64</v>
      </c>
      <c r="CY688" s="65" t="e">
        <f t="shared" si="133"/>
        <v>#VALUE!</v>
      </c>
      <c r="CZ688" s="73">
        <v>4.3700000000000003E-2</v>
      </c>
      <c r="DA688" s="74">
        <f t="shared" si="134"/>
        <v>3.4960000000000004</v>
      </c>
      <c r="DB688" s="74">
        <f t="shared" si="135"/>
        <v>2.7968000000000002</v>
      </c>
      <c r="DC688" s="75" t="e">
        <f t="shared" si="136"/>
        <v>#VALUE!</v>
      </c>
    </row>
    <row r="689" spans="1:108">
      <c r="A689" t="s">
        <v>111</v>
      </c>
      <c r="B689" t="s">
        <v>17079</v>
      </c>
      <c r="C689">
        <v>514387</v>
      </c>
      <c r="D689" s="1">
        <v>45583</v>
      </c>
      <c r="E689" t="s">
        <v>20514</v>
      </c>
      <c r="F689" t="s">
        <v>17080</v>
      </c>
      <c r="G689" t="s">
        <v>4127</v>
      </c>
      <c r="H689">
        <v>15479524828</v>
      </c>
      <c r="I689" t="s">
        <v>17081</v>
      </c>
      <c r="J689">
        <v>5519981235479</v>
      </c>
      <c r="K689" t="s">
        <v>2</v>
      </c>
      <c r="L689" t="s">
        <v>7252</v>
      </c>
      <c r="M689">
        <v>5144577101202</v>
      </c>
      <c r="N689" t="s">
        <v>112</v>
      </c>
      <c r="O689" t="s">
        <v>17082</v>
      </c>
      <c r="P689" t="s">
        <v>17083</v>
      </c>
      <c r="Q689">
        <v>1745</v>
      </c>
      <c r="R689" t="s">
        <v>17084</v>
      </c>
      <c r="S689" t="s">
        <v>124</v>
      </c>
      <c r="U689" t="s">
        <v>17085</v>
      </c>
      <c r="V689" t="s">
        <v>122</v>
      </c>
      <c r="W689" t="s">
        <v>123</v>
      </c>
      <c r="X689" t="s">
        <v>17086</v>
      </c>
      <c r="Y689" t="s">
        <v>129</v>
      </c>
      <c r="Z689" t="s">
        <v>1258</v>
      </c>
      <c r="AA689" t="s">
        <v>17400</v>
      </c>
      <c r="AB689" t="s">
        <v>844</v>
      </c>
      <c r="AC689" t="s">
        <v>791</v>
      </c>
      <c r="AD689" t="s">
        <v>1338</v>
      </c>
      <c r="AE689" t="s">
        <v>1167</v>
      </c>
      <c r="AF689" t="s">
        <v>786</v>
      </c>
      <c r="AG689">
        <v>5</v>
      </c>
      <c r="AH689">
        <v>137.06</v>
      </c>
      <c r="AI689">
        <v>1</v>
      </c>
      <c r="AJ689">
        <v>1111</v>
      </c>
      <c r="AK689" t="s">
        <v>788</v>
      </c>
      <c r="AL689">
        <v>1110</v>
      </c>
      <c r="AM689" t="s">
        <v>1256</v>
      </c>
      <c r="AN689">
        <v>21.9</v>
      </c>
      <c r="AO689" s="72">
        <v>7.43</v>
      </c>
      <c r="AP689" s="72" t="s">
        <v>15340</v>
      </c>
      <c r="AQ689" t="s">
        <v>1257</v>
      </c>
      <c r="AV689" t="s">
        <v>17094</v>
      </c>
      <c r="AW689">
        <v>0</v>
      </c>
      <c r="AX689" t="s">
        <v>17087</v>
      </c>
      <c r="AY689" t="s">
        <v>17089</v>
      </c>
      <c r="AZ689" t="s">
        <v>15334</v>
      </c>
      <c r="BC689" s="34" t="s">
        <v>17401</v>
      </c>
      <c r="BD689" t="s">
        <v>114</v>
      </c>
      <c r="BF689" t="s">
        <v>115</v>
      </c>
      <c r="BG689" t="s">
        <v>116</v>
      </c>
      <c r="BM689" t="s">
        <v>117</v>
      </c>
      <c r="BN689" s="34" t="s">
        <v>17090</v>
      </c>
      <c r="BO689">
        <v>3407014528</v>
      </c>
      <c r="BP689">
        <v>3407014528</v>
      </c>
      <c r="BQ689">
        <v>411049</v>
      </c>
      <c r="BR689">
        <v>8186</v>
      </c>
      <c r="BX689" t="s">
        <v>17091</v>
      </c>
      <c r="CA689" t="s">
        <v>17092</v>
      </c>
      <c r="CB689" t="s">
        <v>17093</v>
      </c>
      <c r="CD689">
        <v>1</v>
      </c>
      <c r="CF689" t="s">
        <v>118</v>
      </c>
      <c r="CG689">
        <v>0</v>
      </c>
      <c r="CH689" t="s">
        <v>119</v>
      </c>
      <c r="CI689" t="s">
        <v>119</v>
      </c>
      <c r="CJ689" t="s">
        <v>120</v>
      </c>
      <c r="CL689" s="34" t="s">
        <v>17402</v>
      </c>
      <c r="CM689" t="s">
        <v>121</v>
      </c>
      <c r="CN689" s="34" t="s">
        <v>17402</v>
      </c>
      <c r="CP689" t="s">
        <v>1258</v>
      </c>
      <c r="CR689" s="65">
        <f t="shared" si="115"/>
        <v>18</v>
      </c>
      <c r="CS689" s="65">
        <v>10</v>
      </c>
      <c r="CT689" s="65">
        <v>8</v>
      </c>
      <c r="CU689" s="65" t="s">
        <v>4</v>
      </c>
      <c r="CV689" s="65">
        <f t="shared" si="130"/>
        <v>8</v>
      </c>
      <c r="CW689" s="65">
        <f t="shared" si="131"/>
        <v>80</v>
      </c>
      <c r="CX689" s="65">
        <f t="shared" si="132"/>
        <v>64</v>
      </c>
      <c r="CY689" s="65" t="e">
        <f t="shared" si="133"/>
        <v>#VALUE!</v>
      </c>
      <c r="CZ689" s="73">
        <v>4.3700000000000003E-2</v>
      </c>
      <c r="DA689" s="74">
        <f t="shared" si="134"/>
        <v>3.4960000000000004</v>
      </c>
      <c r="DB689" s="74">
        <f t="shared" si="135"/>
        <v>2.7968000000000002</v>
      </c>
      <c r="DC689" s="75" t="e">
        <f t="shared" si="136"/>
        <v>#VALUE!</v>
      </c>
    </row>
    <row r="690" spans="1:108">
      <c r="A690" t="s">
        <v>111</v>
      </c>
      <c r="B690" t="s">
        <v>17079</v>
      </c>
      <c r="C690">
        <v>514387</v>
      </c>
      <c r="D690" s="1">
        <v>45583</v>
      </c>
      <c r="E690" t="s">
        <v>20514</v>
      </c>
      <c r="F690" t="s">
        <v>17080</v>
      </c>
      <c r="G690" t="s">
        <v>4127</v>
      </c>
      <c r="H690">
        <v>15479524828</v>
      </c>
      <c r="I690" t="s">
        <v>17081</v>
      </c>
      <c r="J690">
        <v>5519981235479</v>
      </c>
      <c r="K690" t="s">
        <v>2</v>
      </c>
      <c r="L690" t="s">
        <v>7252</v>
      </c>
      <c r="M690">
        <v>5144577101202</v>
      </c>
      <c r="N690" t="s">
        <v>112</v>
      </c>
      <c r="O690" t="s">
        <v>17082</v>
      </c>
      <c r="P690" t="s">
        <v>17083</v>
      </c>
      <c r="Q690">
        <v>1745</v>
      </c>
      <c r="R690" t="s">
        <v>17084</v>
      </c>
      <c r="S690" t="s">
        <v>124</v>
      </c>
      <c r="U690" t="s">
        <v>17085</v>
      </c>
      <c r="V690" t="s">
        <v>122</v>
      </c>
      <c r="W690" t="s">
        <v>123</v>
      </c>
      <c r="X690" t="s">
        <v>17086</v>
      </c>
      <c r="Y690" t="s">
        <v>129</v>
      </c>
      <c r="Z690" t="s">
        <v>1258</v>
      </c>
      <c r="AA690" t="s">
        <v>17400</v>
      </c>
      <c r="AB690" t="s">
        <v>844</v>
      </c>
      <c r="AC690" t="s">
        <v>791</v>
      </c>
      <c r="AD690" t="s">
        <v>1338</v>
      </c>
      <c r="AE690" t="s">
        <v>1167</v>
      </c>
      <c r="AF690" t="s">
        <v>786</v>
      </c>
      <c r="AG690">
        <v>5</v>
      </c>
      <c r="AH690">
        <v>137.06</v>
      </c>
      <c r="AI690">
        <v>1</v>
      </c>
      <c r="AJ690">
        <v>1006</v>
      </c>
      <c r="AK690" t="s">
        <v>788</v>
      </c>
      <c r="AL690">
        <v>1111</v>
      </c>
      <c r="AM690" t="s">
        <v>789</v>
      </c>
      <c r="AN690">
        <v>21.9</v>
      </c>
      <c r="AO690" s="72">
        <v>7.43</v>
      </c>
      <c r="AP690" s="72" t="s">
        <v>15340</v>
      </c>
      <c r="AQ690" t="s">
        <v>790</v>
      </c>
      <c r="AV690" t="s">
        <v>17094</v>
      </c>
      <c r="AW690">
        <v>0</v>
      </c>
      <c r="AX690" t="s">
        <v>17087</v>
      </c>
      <c r="AY690" t="s">
        <v>17089</v>
      </c>
      <c r="AZ690" t="s">
        <v>15334</v>
      </c>
      <c r="BC690" s="34" t="s">
        <v>17401</v>
      </c>
      <c r="BD690" t="s">
        <v>114</v>
      </c>
      <c r="BF690" t="s">
        <v>115</v>
      </c>
      <c r="BG690" t="s">
        <v>116</v>
      </c>
      <c r="BM690" t="s">
        <v>117</v>
      </c>
      <c r="BN690" s="34" t="s">
        <v>17090</v>
      </c>
      <c r="BO690">
        <v>3407014528</v>
      </c>
      <c r="BP690">
        <v>3407014528</v>
      </c>
      <c r="BQ690">
        <v>411049</v>
      </c>
      <c r="BR690">
        <v>8186</v>
      </c>
      <c r="BX690" t="s">
        <v>17091</v>
      </c>
      <c r="CA690" t="s">
        <v>17092</v>
      </c>
      <c r="CB690" t="s">
        <v>17093</v>
      </c>
      <c r="CD690">
        <v>1</v>
      </c>
      <c r="CF690" t="s">
        <v>118</v>
      </c>
      <c r="CG690">
        <v>0</v>
      </c>
      <c r="CH690" t="s">
        <v>119</v>
      </c>
      <c r="CI690" t="s">
        <v>119</v>
      </c>
      <c r="CJ690" t="s">
        <v>120</v>
      </c>
      <c r="CL690" s="34" t="s">
        <v>17402</v>
      </c>
      <c r="CM690" t="s">
        <v>121</v>
      </c>
      <c r="CN690" s="34" t="s">
        <v>17402</v>
      </c>
      <c r="CP690" t="s">
        <v>1258</v>
      </c>
      <c r="CR690" s="65">
        <f t="shared" si="115"/>
        <v>18</v>
      </c>
      <c r="CS690" s="65">
        <v>10</v>
      </c>
      <c r="CT690" s="65">
        <v>8</v>
      </c>
      <c r="CU690" s="65" t="s">
        <v>4</v>
      </c>
      <c r="CV690" s="65">
        <f t="shared" si="130"/>
        <v>8</v>
      </c>
      <c r="CW690" s="65">
        <f t="shared" si="131"/>
        <v>80</v>
      </c>
      <c r="CX690" s="65">
        <f t="shared" si="132"/>
        <v>64</v>
      </c>
      <c r="CY690" s="65" t="e">
        <f t="shared" si="133"/>
        <v>#VALUE!</v>
      </c>
      <c r="CZ690" s="73">
        <v>4.3700000000000003E-2</v>
      </c>
      <c r="DA690" s="74">
        <f t="shared" si="134"/>
        <v>3.4960000000000004</v>
      </c>
      <c r="DB690" s="74">
        <f t="shared" si="135"/>
        <v>2.7968000000000002</v>
      </c>
      <c r="DC690" s="75" t="e">
        <f t="shared" si="136"/>
        <v>#VALUE!</v>
      </c>
    </row>
    <row r="691" spans="1:108">
      <c r="A691" t="s">
        <v>111</v>
      </c>
      <c r="B691" t="s">
        <v>17079</v>
      </c>
      <c r="C691">
        <v>514387</v>
      </c>
      <c r="D691" s="1">
        <v>45583</v>
      </c>
      <c r="E691" t="s">
        <v>20514</v>
      </c>
      <c r="F691" t="s">
        <v>17080</v>
      </c>
      <c r="G691" t="s">
        <v>4127</v>
      </c>
      <c r="H691">
        <v>15479524828</v>
      </c>
      <c r="I691" t="s">
        <v>17081</v>
      </c>
      <c r="J691">
        <v>5519981235479</v>
      </c>
      <c r="K691" t="s">
        <v>2</v>
      </c>
      <c r="L691" t="s">
        <v>7252</v>
      </c>
      <c r="M691">
        <v>5144577101202</v>
      </c>
      <c r="N691" t="s">
        <v>112</v>
      </c>
      <c r="O691" t="s">
        <v>17082</v>
      </c>
      <c r="P691" t="s">
        <v>17083</v>
      </c>
      <c r="Q691">
        <v>1745</v>
      </c>
      <c r="R691" t="s">
        <v>17084</v>
      </c>
      <c r="S691" t="s">
        <v>124</v>
      </c>
      <c r="U691" t="s">
        <v>17085</v>
      </c>
      <c r="V691" t="s">
        <v>122</v>
      </c>
      <c r="W691" t="s">
        <v>123</v>
      </c>
      <c r="X691" t="s">
        <v>17086</v>
      </c>
      <c r="Y691" t="s">
        <v>129</v>
      </c>
      <c r="Z691" t="s">
        <v>1258</v>
      </c>
      <c r="AA691" t="s">
        <v>17400</v>
      </c>
      <c r="AB691" t="s">
        <v>844</v>
      </c>
      <c r="AC691" t="s">
        <v>791</v>
      </c>
      <c r="AD691" t="s">
        <v>1338</v>
      </c>
      <c r="AE691" t="s">
        <v>1167</v>
      </c>
      <c r="AF691" t="s">
        <v>786</v>
      </c>
      <c r="AG691">
        <v>5</v>
      </c>
      <c r="AH691">
        <v>137.06</v>
      </c>
      <c r="AI691">
        <v>1</v>
      </c>
      <c r="AJ691">
        <v>2201</v>
      </c>
      <c r="AK691" t="s">
        <v>1471</v>
      </c>
      <c r="AL691">
        <v>2201</v>
      </c>
      <c r="AM691" t="s">
        <v>1472</v>
      </c>
      <c r="AN691">
        <v>49.9</v>
      </c>
      <c r="AO691" s="72">
        <v>16.940000000000001</v>
      </c>
      <c r="AP691" s="72" t="s">
        <v>15440</v>
      </c>
      <c r="AQ691" t="s">
        <v>1473</v>
      </c>
      <c r="AV691" t="s">
        <v>17094</v>
      </c>
      <c r="AW691">
        <v>0</v>
      </c>
      <c r="AX691" t="s">
        <v>17087</v>
      </c>
      <c r="AY691" t="s">
        <v>17089</v>
      </c>
      <c r="AZ691" t="s">
        <v>15334</v>
      </c>
      <c r="BC691" s="34" t="s">
        <v>17401</v>
      </c>
      <c r="BD691" t="s">
        <v>114</v>
      </c>
      <c r="BF691" t="s">
        <v>115</v>
      </c>
      <c r="BG691" t="s">
        <v>116</v>
      </c>
      <c r="BM691" t="s">
        <v>117</v>
      </c>
      <c r="BN691" s="34" t="s">
        <v>17090</v>
      </c>
      <c r="BO691">
        <v>3407014528</v>
      </c>
      <c r="BP691">
        <v>3407014528</v>
      </c>
      <c r="BQ691">
        <v>411049</v>
      </c>
      <c r="BR691">
        <v>8186</v>
      </c>
      <c r="BX691" t="s">
        <v>17091</v>
      </c>
      <c r="CA691" t="s">
        <v>17092</v>
      </c>
      <c r="CB691" t="s">
        <v>17093</v>
      </c>
      <c r="CD691">
        <v>1</v>
      </c>
      <c r="CF691" t="s">
        <v>118</v>
      </c>
      <c r="CG691">
        <v>0</v>
      </c>
      <c r="CH691" t="s">
        <v>119</v>
      </c>
      <c r="CI691" t="s">
        <v>119</v>
      </c>
      <c r="CJ691" t="s">
        <v>120</v>
      </c>
      <c r="CL691" s="34" t="s">
        <v>17402</v>
      </c>
      <c r="CM691" t="s">
        <v>121</v>
      </c>
      <c r="CN691" s="34" t="s">
        <v>17402</v>
      </c>
      <c r="CP691" t="s">
        <v>1258</v>
      </c>
      <c r="CR691" s="65">
        <f t="shared" si="115"/>
        <v>18</v>
      </c>
      <c r="CS691" s="65">
        <v>10</v>
      </c>
      <c r="CT691" s="65">
        <v>8</v>
      </c>
      <c r="CU691" s="65" t="s">
        <v>4</v>
      </c>
      <c r="CV691" s="65">
        <f t="shared" si="130"/>
        <v>17</v>
      </c>
      <c r="CW691" s="65">
        <f t="shared" si="131"/>
        <v>170</v>
      </c>
      <c r="CX691" s="65">
        <f t="shared" si="132"/>
        <v>136</v>
      </c>
      <c r="CY691" s="65" t="e">
        <f t="shared" si="133"/>
        <v>#VALUE!</v>
      </c>
      <c r="CZ691" s="73">
        <v>4.3700000000000003E-2</v>
      </c>
      <c r="DA691" s="74">
        <f t="shared" si="134"/>
        <v>7.4290000000000003</v>
      </c>
      <c r="DB691" s="74">
        <f t="shared" si="135"/>
        <v>5.9432</v>
      </c>
      <c r="DC691" s="75" t="e">
        <f t="shared" si="136"/>
        <v>#VALUE!</v>
      </c>
    </row>
    <row r="692" spans="1:108">
      <c r="A692" t="s">
        <v>111</v>
      </c>
      <c r="B692" t="s">
        <v>17079</v>
      </c>
      <c r="C692">
        <v>514387</v>
      </c>
      <c r="D692" s="1">
        <v>45583</v>
      </c>
      <c r="E692" t="s">
        <v>20514</v>
      </c>
      <c r="F692" t="s">
        <v>17080</v>
      </c>
      <c r="G692" t="s">
        <v>4127</v>
      </c>
      <c r="H692">
        <v>15479524828</v>
      </c>
      <c r="I692" t="s">
        <v>17081</v>
      </c>
      <c r="J692">
        <v>5519981235479</v>
      </c>
      <c r="K692" t="s">
        <v>2</v>
      </c>
      <c r="L692" t="s">
        <v>7252</v>
      </c>
      <c r="M692">
        <v>5144577101202</v>
      </c>
      <c r="N692" t="s">
        <v>112</v>
      </c>
      <c r="O692" t="s">
        <v>17082</v>
      </c>
      <c r="P692" t="s">
        <v>17083</v>
      </c>
      <c r="Q692">
        <v>1745</v>
      </c>
      <c r="R692" t="s">
        <v>17084</v>
      </c>
      <c r="S692" t="s">
        <v>124</v>
      </c>
      <c r="U692" t="s">
        <v>17085</v>
      </c>
      <c r="V692" t="s">
        <v>122</v>
      </c>
      <c r="W692" t="s">
        <v>123</v>
      </c>
      <c r="X692" t="s">
        <v>17086</v>
      </c>
      <c r="Y692" t="s">
        <v>129</v>
      </c>
      <c r="Z692" t="s">
        <v>1258</v>
      </c>
      <c r="AA692" t="s">
        <v>17400</v>
      </c>
      <c r="AB692" t="s">
        <v>844</v>
      </c>
      <c r="AC692" t="s">
        <v>791</v>
      </c>
      <c r="AD692" t="s">
        <v>1338</v>
      </c>
      <c r="AE692" t="s">
        <v>1167</v>
      </c>
      <c r="AF692" t="s">
        <v>786</v>
      </c>
      <c r="AG692">
        <v>5</v>
      </c>
      <c r="AH692">
        <v>137.06</v>
      </c>
      <c r="AI692">
        <v>1</v>
      </c>
      <c r="AJ692">
        <v>2103</v>
      </c>
      <c r="AK692" t="s">
        <v>2344</v>
      </c>
      <c r="AL692">
        <v>2103</v>
      </c>
      <c r="AM692" t="s">
        <v>2345</v>
      </c>
      <c r="AN692">
        <v>59.9</v>
      </c>
      <c r="AO692" s="72">
        <v>20.329999999999998</v>
      </c>
      <c r="AP692" s="72" t="s">
        <v>15504</v>
      </c>
      <c r="AQ692" t="s">
        <v>2346</v>
      </c>
      <c r="AV692" t="s">
        <v>17095</v>
      </c>
      <c r="AW692">
        <v>0</v>
      </c>
      <c r="AX692" t="s">
        <v>17087</v>
      </c>
      <c r="AY692" t="s">
        <v>17089</v>
      </c>
      <c r="AZ692" t="s">
        <v>15334</v>
      </c>
      <c r="BC692" s="34" t="s">
        <v>17401</v>
      </c>
      <c r="BD692" t="s">
        <v>114</v>
      </c>
      <c r="BF692" t="s">
        <v>115</v>
      </c>
      <c r="BG692" t="s">
        <v>116</v>
      </c>
      <c r="BM692" t="s">
        <v>117</v>
      </c>
      <c r="BN692" s="34" t="s">
        <v>17090</v>
      </c>
      <c r="BO692">
        <v>3407014528</v>
      </c>
      <c r="BP692">
        <v>3407014528</v>
      </c>
      <c r="BQ692">
        <v>411049</v>
      </c>
      <c r="BR692">
        <v>8186</v>
      </c>
      <c r="BX692" t="s">
        <v>17091</v>
      </c>
      <c r="CA692" t="s">
        <v>17092</v>
      </c>
      <c r="CB692" t="s">
        <v>17093</v>
      </c>
      <c r="CD692">
        <v>1</v>
      </c>
      <c r="CF692" t="s">
        <v>118</v>
      </c>
      <c r="CG692">
        <v>0</v>
      </c>
      <c r="CH692" t="s">
        <v>119</v>
      </c>
      <c r="CI692" t="s">
        <v>119</v>
      </c>
      <c r="CJ692" t="s">
        <v>120</v>
      </c>
      <c r="CL692" s="34" t="s">
        <v>17402</v>
      </c>
      <c r="CM692" t="s">
        <v>121</v>
      </c>
      <c r="CN692" s="34" t="s">
        <v>17402</v>
      </c>
      <c r="CP692" t="s">
        <v>1258</v>
      </c>
      <c r="CR692" s="65">
        <f t="shared" si="115"/>
        <v>18</v>
      </c>
      <c r="CS692" s="65">
        <v>10</v>
      </c>
      <c r="CT692" s="65">
        <v>8</v>
      </c>
      <c r="CU692" s="65" t="s">
        <v>4</v>
      </c>
      <c r="CV692" s="65">
        <f t="shared" si="130"/>
        <v>21</v>
      </c>
      <c r="CW692" s="65">
        <f t="shared" si="131"/>
        <v>210</v>
      </c>
      <c r="CX692" s="65">
        <f t="shared" si="132"/>
        <v>168</v>
      </c>
      <c r="CY692" s="65" t="e">
        <f t="shared" si="133"/>
        <v>#VALUE!</v>
      </c>
      <c r="CZ692" s="73">
        <v>4.3700000000000003E-2</v>
      </c>
      <c r="DA692" s="74">
        <f t="shared" si="134"/>
        <v>9.1770000000000014</v>
      </c>
      <c r="DB692" s="74">
        <f t="shared" si="135"/>
        <v>7.3416000000000006</v>
      </c>
      <c r="DC692" s="75" t="e">
        <f t="shared" si="136"/>
        <v>#VALUE!</v>
      </c>
    </row>
    <row r="693" spans="1:108" hidden="1">
      <c r="A693" t="s">
        <v>111</v>
      </c>
      <c r="B693" t="s">
        <v>17096</v>
      </c>
      <c r="C693">
        <v>514383</v>
      </c>
      <c r="D693" s="1">
        <v>45583</v>
      </c>
      <c r="E693" t="s">
        <v>20515</v>
      </c>
      <c r="F693" t="s">
        <v>17097</v>
      </c>
      <c r="G693" t="s">
        <v>12772</v>
      </c>
      <c r="H693" s="34" t="s">
        <v>17098</v>
      </c>
      <c r="I693" t="s">
        <v>17099</v>
      </c>
      <c r="J693">
        <v>5543999198389</v>
      </c>
      <c r="K693" t="s">
        <v>10</v>
      </c>
      <c r="L693" t="s">
        <v>17100</v>
      </c>
      <c r="M693">
        <v>5187812799906</v>
      </c>
      <c r="N693" t="s">
        <v>112</v>
      </c>
      <c r="O693" t="s">
        <v>17101</v>
      </c>
      <c r="P693" t="s">
        <v>17102</v>
      </c>
      <c r="Q693">
        <v>1107</v>
      </c>
      <c r="R693" t="s">
        <v>859</v>
      </c>
      <c r="S693" t="s">
        <v>2618</v>
      </c>
      <c r="U693" t="s">
        <v>17103</v>
      </c>
      <c r="V693" t="s">
        <v>122</v>
      </c>
      <c r="W693" t="s">
        <v>772</v>
      </c>
      <c r="X693" t="s">
        <v>17104</v>
      </c>
      <c r="Y693" t="s">
        <v>2316</v>
      </c>
      <c r="Z693" t="s">
        <v>1258</v>
      </c>
      <c r="AA693" t="s">
        <v>17403</v>
      </c>
      <c r="AE693" t="s">
        <v>15833</v>
      </c>
      <c r="AF693" t="s">
        <v>125</v>
      </c>
      <c r="AG693">
        <v>4</v>
      </c>
      <c r="AH693">
        <v>106.48</v>
      </c>
      <c r="AI693">
        <v>1</v>
      </c>
      <c r="AJ693">
        <v>2201</v>
      </c>
      <c r="AK693" t="s">
        <v>1471</v>
      </c>
      <c r="AL693">
        <v>2201</v>
      </c>
      <c r="AM693" t="s">
        <v>1472</v>
      </c>
      <c r="AN693">
        <v>49.9</v>
      </c>
      <c r="AO693" s="72">
        <v>15.71</v>
      </c>
      <c r="AP693" t="s">
        <v>15525</v>
      </c>
      <c r="AQ693" t="s">
        <v>1473</v>
      </c>
      <c r="AV693" t="s">
        <v>17106</v>
      </c>
      <c r="AW693">
        <v>0</v>
      </c>
      <c r="AX693" t="s">
        <v>17105</v>
      </c>
      <c r="AY693" t="s">
        <v>17107</v>
      </c>
      <c r="AZ693" t="s">
        <v>15137</v>
      </c>
      <c r="BC693" s="34" t="s">
        <v>17404</v>
      </c>
      <c r="BD693" t="s">
        <v>114</v>
      </c>
      <c r="BF693" t="s">
        <v>115</v>
      </c>
      <c r="BG693" t="s">
        <v>116</v>
      </c>
      <c r="BM693" t="s">
        <v>117</v>
      </c>
      <c r="BN693" s="34" t="s">
        <v>17108</v>
      </c>
      <c r="BO693">
        <v>3406720888</v>
      </c>
      <c r="BP693">
        <v>3406720888</v>
      </c>
      <c r="BQ693">
        <v>516292</v>
      </c>
      <c r="BR693">
        <v>7812</v>
      </c>
      <c r="BX693" t="s">
        <v>17109</v>
      </c>
      <c r="CA693" t="s">
        <v>17110</v>
      </c>
      <c r="CB693" t="s">
        <v>17111</v>
      </c>
      <c r="CD693">
        <v>1</v>
      </c>
      <c r="CF693" t="s">
        <v>118</v>
      </c>
      <c r="CG693">
        <v>0</v>
      </c>
      <c r="CH693" t="s">
        <v>119</v>
      </c>
      <c r="CI693" t="s">
        <v>119</v>
      </c>
      <c r="CJ693" t="s">
        <v>120</v>
      </c>
      <c r="CL693" s="34" t="s">
        <v>17405</v>
      </c>
      <c r="CM693" t="s">
        <v>121</v>
      </c>
      <c r="CN693" s="34" t="s">
        <v>17405</v>
      </c>
      <c r="CP693" t="s">
        <v>1258</v>
      </c>
      <c r="CR693">
        <f t="shared" si="115"/>
        <v>18</v>
      </c>
      <c r="CS693"/>
      <c r="CT693"/>
      <c r="CU693"/>
      <c r="CV693"/>
      <c r="CW693"/>
      <c r="CX693"/>
      <c r="CY693"/>
      <c r="CZ693"/>
      <c r="DA693"/>
      <c r="DB693"/>
      <c r="DC693"/>
      <c r="DD693"/>
    </row>
    <row r="694" spans="1:108" hidden="1">
      <c r="A694" t="s">
        <v>111</v>
      </c>
      <c r="B694" t="s">
        <v>17096</v>
      </c>
      <c r="C694">
        <v>514383</v>
      </c>
      <c r="D694" s="1">
        <v>45583</v>
      </c>
      <c r="E694" t="s">
        <v>20515</v>
      </c>
      <c r="F694" t="s">
        <v>17097</v>
      </c>
      <c r="G694" t="s">
        <v>12772</v>
      </c>
      <c r="H694" s="34" t="s">
        <v>17098</v>
      </c>
      <c r="I694" t="s">
        <v>17099</v>
      </c>
      <c r="J694">
        <v>5543999198389</v>
      </c>
      <c r="K694" t="s">
        <v>10</v>
      </c>
      <c r="L694" t="s">
        <v>17100</v>
      </c>
      <c r="M694">
        <v>5187812799906</v>
      </c>
      <c r="N694" t="s">
        <v>112</v>
      </c>
      <c r="O694" t="s">
        <v>17101</v>
      </c>
      <c r="P694" t="s">
        <v>17102</v>
      </c>
      <c r="Q694">
        <v>1107</v>
      </c>
      <c r="R694" t="s">
        <v>859</v>
      </c>
      <c r="S694" t="s">
        <v>2618</v>
      </c>
      <c r="U694" t="s">
        <v>17103</v>
      </c>
      <c r="V694" t="s">
        <v>122</v>
      </c>
      <c r="W694" t="s">
        <v>772</v>
      </c>
      <c r="X694" t="s">
        <v>17104</v>
      </c>
      <c r="Y694" t="s">
        <v>2316</v>
      </c>
      <c r="Z694" t="s">
        <v>1258</v>
      </c>
      <c r="AA694" t="s">
        <v>17403</v>
      </c>
      <c r="AE694" t="s">
        <v>15833</v>
      </c>
      <c r="AF694" t="s">
        <v>125</v>
      </c>
      <c r="AG694">
        <v>4</v>
      </c>
      <c r="AH694">
        <v>106.48</v>
      </c>
      <c r="AI694">
        <v>1</v>
      </c>
      <c r="AJ694">
        <v>3103</v>
      </c>
      <c r="AK694" t="s">
        <v>776</v>
      </c>
      <c r="AL694">
        <v>3103</v>
      </c>
      <c r="AM694" t="s">
        <v>813</v>
      </c>
      <c r="AN694">
        <v>79.900000000000006</v>
      </c>
      <c r="AO694" s="72">
        <v>71.91</v>
      </c>
      <c r="AP694" t="s">
        <v>1282</v>
      </c>
      <c r="AQ694" t="s">
        <v>814</v>
      </c>
      <c r="AV694" t="s">
        <v>17106</v>
      </c>
      <c r="AW694">
        <v>0</v>
      </c>
      <c r="AX694" t="s">
        <v>17105</v>
      </c>
      <c r="AY694" t="s">
        <v>17107</v>
      </c>
      <c r="AZ694" t="s">
        <v>15137</v>
      </c>
      <c r="BC694" s="34" t="s">
        <v>17404</v>
      </c>
      <c r="BD694" t="s">
        <v>114</v>
      </c>
      <c r="BF694" t="s">
        <v>115</v>
      </c>
      <c r="BG694" t="s">
        <v>116</v>
      </c>
      <c r="BM694" t="s">
        <v>117</v>
      </c>
      <c r="BN694" s="34" t="s">
        <v>17108</v>
      </c>
      <c r="BO694">
        <v>3406720888</v>
      </c>
      <c r="BP694">
        <v>3406720888</v>
      </c>
      <c r="BQ694">
        <v>516292</v>
      </c>
      <c r="BR694">
        <v>7812</v>
      </c>
      <c r="BX694" t="s">
        <v>17109</v>
      </c>
      <c r="CA694" t="s">
        <v>17110</v>
      </c>
      <c r="CB694" t="s">
        <v>17111</v>
      </c>
      <c r="CD694">
        <v>1</v>
      </c>
      <c r="CF694" t="s">
        <v>118</v>
      </c>
      <c r="CG694">
        <v>0</v>
      </c>
      <c r="CH694" t="s">
        <v>119</v>
      </c>
      <c r="CI694" t="s">
        <v>119</v>
      </c>
      <c r="CJ694" t="s">
        <v>120</v>
      </c>
      <c r="CL694" s="34" t="s">
        <v>17405</v>
      </c>
      <c r="CM694" t="s">
        <v>121</v>
      </c>
      <c r="CN694" s="34" t="s">
        <v>17405</v>
      </c>
      <c r="CP694" t="s">
        <v>1258</v>
      </c>
      <c r="CR694">
        <f t="shared" si="115"/>
        <v>18</v>
      </c>
      <c r="CS694"/>
      <c r="CT694"/>
      <c r="CU694"/>
      <c r="CV694"/>
      <c r="CW694"/>
      <c r="CX694"/>
      <c r="CY694"/>
      <c r="CZ694"/>
      <c r="DA694"/>
      <c r="DB694"/>
      <c r="DC694"/>
      <c r="DD694"/>
    </row>
    <row r="695" spans="1:108" hidden="1">
      <c r="A695" t="s">
        <v>111</v>
      </c>
      <c r="B695" t="s">
        <v>17096</v>
      </c>
      <c r="C695">
        <v>514383</v>
      </c>
      <c r="D695" s="1">
        <v>45583</v>
      </c>
      <c r="E695" t="s">
        <v>20515</v>
      </c>
      <c r="F695" t="s">
        <v>17097</v>
      </c>
      <c r="G695" t="s">
        <v>12772</v>
      </c>
      <c r="H695" s="34" t="s">
        <v>17098</v>
      </c>
      <c r="I695" t="s">
        <v>17099</v>
      </c>
      <c r="J695">
        <v>5543999198389</v>
      </c>
      <c r="K695" t="s">
        <v>10</v>
      </c>
      <c r="L695" t="s">
        <v>17100</v>
      </c>
      <c r="M695">
        <v>5187812799906</v>
      </c>
      <c r="N695" t="s">
        <v>112</v>
      </c>
      <c r="O695" t="s">
        <v>17101</v>
      </c>
      <c r="P695" t="s">
        <v>17102</v>
      </c>
      <c r="Q695">
        <v>1107</v>
      </c>
      <c r="R695" t="s">
        <v>859</v>
      </c>
      <c r="S695" t="s">
        <v>2618</v>
      </c>
      <c r="U695" t="s">
        <v>17103</v>
      </c>
      <c r="V695" t="s">
        <v>122</v>
      </c>
      <c r="W695" t="s">
        <v>772</v>
      </c>
      <c r="X695" t="s">
        <v>17104</v>
      </c>
      <c r="Y695" t="s">
        <v>2316</v>
      </c>
      <c r="Z695" t="s">
        <v>1258</v>
      </c>
      <c r="AA695" t="s">
        <v>17403</v>
      </c>
      <c r="AE695" t="s">
        <v>15833</v>
      </c>
      <c r="AF695" t="s">
        <v>125</v>
      </c>
      <c r="AG695">
        <v>4</v>
      </c>
      <c r="AH695">
        <v>106.48</v>
      </c>
      <c r="AI695">
        <v>1</v>
      </c>
      <c r="AJ695">
        <v>2103</v>
      </c>
      <c r="AK695" t="s">
        <v>2344</v>
      </c>
      <c r="AL695">
        <v>2103</v>
      </c>
      <c r="AM695" t="s">
        <v>2345</v>
      </c>
      <c r="AN695">
        <v>59.9</v>
      </c>
      <c r="AO695" s="72">
        <v>18.86</v>
      </c>
      <c r="AP695" t="s">
        <v>15190</v>
      </c>
      <c r="AQ695" t="s">
        <v>2346</v>
      </c>
      <c r="AV695" t="s">
        <v>17112</v>
      </c>
      <c r="AW695">
        <v>0</v>
      </c>
      <c r="AX695" t="s">
        <v>17105</v>
      </c>
      <c r="AY695" t="s">
        <v>17107</v>
      </c>
      <c r="AZ695" t="s">
        <v>15137</v>
      </c>
      <c r="BC695" s="34" t="s">
        <v>17404</v>
      </c>
      <c r="BD695" t="s">
        <v>114</v>
      </c>
      <c r="BF695" t="s">
        <v>115</v>
      </c>
      <c r="BG695" t="s">
        <v>116</v>
      </c>
      <c r="BM695" t="s">
        <v>117</v>
      </c>
      <c r="BN695" s="34" t="s">
        <v>17108</v>
      </c>
      <c r="BO695">
        <v>3406720888</v>
      </c>
      <c r="BP695">
        <v>3406720888</v>
      </c>
      <c r="BQ695">
        <v>516292</v>
      </c>
      <c r="BR695">
        <v>7812</v>
      </c>
      <c r="BX695" t="s">
        <v>17109</v>
      </c>
      <c r="CA695" t="s">
        <v>17110</v>
      </c>
      <c r="CB695" t="s">
        <v>17111</v>
      </c>
      <c r="CD695">
        <v>1</v>
      </c>
      <c r="CF695" t="s">
        <v>118</v>
      </c>
      <c r="CG695">
        <v>0</v>
      </c>
      <c r="CH695" t="s">
        <v>119</v>
      </c>
      <c r="CI695" t="s">
        <v>119</v>
      </c>
      <c r="CJ695" t="s">
        <v>120</v>
      </c>
      <c r="CL695" s="34" t="s">
        <v>17405</v>
      </c>
      <c r="CM695" t="s">
        <v>121</v>
      </c>
      <c r="CN695" s="34" t="s">
        <v>17405</v>
      </c>
      <c r="CP695" t="s">
        <v>1258</v>
      </c>
      <c r="CR695">
        <f t="shared" si="115"/>
        <v>18</v>
      </c>
      <c r="CS695"/>
      <c r="CT695"/>
      <c r="CU695"/>
      <c r="CV695"/>
      <c r="CW695"/>
      <c r="CX695"/>
      <c r="CY695"/>
      <c r="CZ695"/>
      <c r="DA695"/>
      <c r="DB695"/>
      <c r="DC695"/>
      <c r="DD695"/>
    </row>
    <row r="696" spans="1:108" hidden="1">
      <c r="A696" t="s">
        <v>111</v>
      </c>
      <c r="B696" t="s">
        <v>16099</v>
      </c>
      <c r="C696">
        <v>514379</v>
      </c>
      <c r="D696" s="1">
        <v>45583</v>
      </c>
      <c r="E696" t="s">
        <v>20516</v>
      </c>
      <c r="F696" t="s">
        <v>16100</v>
      </c>
      <c r="G696" t="s">
        <v>16101</v>
      </c>
      <c r="H696">
        <v>33412322814</v>
      </c>
      <c r="I696" t="s">
        <v>16102</v>
      </c>
      <c r="J696">
        <v>5512991696071</v>
      </c>
      <c r="K696" t="s">
        <v>2</v>
      </c>
      <c r="L696" t="s">
        <v>1306</v>
      </c>
      <c r="M696">
        <v>5187788806245</v>
      </c>
      <c r="N696" t="s">
        <v>112</v>
      </c>
      <c r="O696" t="s">
        <v>16103</v>
      </c>
      <c r="P696" t="s">
        <v>16104</v>
      </c>
      <c r="Q696">
        <v>171</v>
      </c>
      <c r="R696" t="s">
        <v>16105</v>
      </c>
      <c r="S696" t="s">
        <v>16106</v>
      </c>
      <c r="U696" t="s">
        <v>16107</v>
      </c>
      <c r="V696" t="s">
        <v>779</v>
      </c>
      <c r="W696" t="s">
        <v>780</v>
      </c>
      <c r="X696" t="s">
        <v>16108</v>
      </c>
      <c r="Y696" t="s">
        <v>787</v>
      </c>
      <c r="Z696" t="s">
        <v>1258</v>
      </c>
      <c r="AA696" t="s">
        <v>17406</v>
      </c>
      <c r="AB696" t="s">
        <v>844</v>
      </c>
      <c r="AC696" t="s">
        <v>774</v>
      </c>
      <c r="AF696" t="s">
        <v>113</v>
      </c>
      <c r="AG696">
        <v>1</v>
      </c>
      <c r="AH696">
        <v>105.28</v>
      </c>
      <c r="AI696">
        <v>5</v>
      </c>
      <c r="AJ696">
        <v>1006</v>
      </c>
      <c r="AK696" t="s">
        <v>788</v>
      </c>
      <c r="AL696">
        <v>1111</v>
      </c>
      <c r="AM696" t="s">
        <v>789</v>
      </c>
      <c r="AN696">
        <v>21.9</v>
      </c>
      <c r="AO696" s="72">
        <v>6.89</v>
      </c>
      <c r="AP696" t="s">
        <v>16110</v>
      </c>
      <c r="AQ696" t="s">
        <v>790</v>
      </c>
      <c r="AV696" t="s">
        <v>901</v>
      </c>
      <c r="AW696">
        <v>0</v>
      </c>
      <c r="AX696" t="s">
        <v>16109</v>
      </c>
      <c r="AY696" t="s">
        <v>16111</v>
      </c>
      <c r="AZ696" t="s">
        <v>15817</v>
      </c>
      <c r="BC696" t="s">
        <v>17407</v>
      </c>
      <c r="BD696" t="s">
        <v>114</v>
      </c>
      <c r="BF696" t="s">
        <v>115</v>
      </c>
      <c r="BG696" t="s">
        <v>116</v>
      </c>
      <c r="BM696" t="s">
        <v>117</v>
      </c>
      <c r="BO696">
        <v>3406518017</v>
      </c>
      <c r="BX696" t="s">
        <v>16112</v>
      </c>
      <c r="CA696" t="s">
        <v>16113</v>
      </c>
      <c r="CB696" t="s">
        <v>16114</v>
      </c>
      <c r="CD696">
        <v>1</v>
      </c>
      <c r="CF696" t="s">
        <v>118</v>
      </c>
      <c r="CG696">
        <v>0</v>
      </c>
      <c r="CH696" t="s">
        <v>119</v>
      </c>
      <c r="CI696" t="s">
        <v>119</v>
      </c>
      <c r="CJ696" t="s">
        <v>120</v>
      </c>
      <c r="CL696" s="34" t="s">
        <v>17408</v>
      </c>
      <c r="CM696" t="s">
        <v>121</v>
      </c>
      <c r="CN696" s="34" t="s">
        <v>17408</v>
      </c>
      <c r="CP696" t="s">
        <v>1258</v>
      </c>
      <c r="CR696">
        <f t="shared" si="115"/>
        <v>18</v>
      </c>
      <c r="CS696"/>
      <c r="CT696"/>
      <c r="CU696"/>
      <c r="CV696"/>
      <c r="CW696"/>
      <c r="CX696"/>
      <c r="CY696"/>
      <c r="CZ696"/>
      <c r="DA696"/>
      <c r="DB696"/>
      <c r="DC696"/>
      <c r="DD696"/>
    </row>
    <row r="697" spans="1:108" hidden="1">
      <c r="A697" t="s">
        <v>111</v>
      </c>
      <c r="B697" t="s">
        <v>16099</v>
      </c>
      <c r="C697">
        <v>514379</v>
      </c>
      <c r="D697" s="1">
        <v>45583</v>
      </c>
      <c r="E697" t="s">
        <v>20516</v>
      </c>
      <c r="F697" t="s">
        <v>16100</v>
      </c>
      <c r="G697" t="s">
        <v>16101</v>
      </c>
      <c r="H697">
        <v>33412322814</v>
      </c>
      <c r="I697" t="s">
        <v>16102</v>
      </c>
      <c r="J697">
        <v>5512991696071</v>
      </c>
      <c r="K697" t="s">
        <v>2</v>
      </c>
      <c r="L697" t="s">
        <v>1306</v>
      </c>
      <c r="M697">
        <v>5187788806245</v>
      </c>
      <c r="N697" t="s">
        <v>112</v>
      </c>
      <c r="O697" t="s">
        <v>16103</v>
      </c>
      <c r="P697" t="s">
        <v>16104</v>
      </c>
      <c r="Q697">
        <v>171</v>
      </c>
      <c r="R697" t="s">
        <v>16105</v>
      </c>
      <c r="S697" t="s">
        <v>16106</v>
      </c>
      <c r="U697" t="s">
        <v>16107</v>
      </c>
      <c r="V697" t="s">
        <v>779</v>
      </c>
      <c r="W697" t="s">
        <v>780</v>
      </c>
      <c r="X697" t="s">
        <v>16108</v>
      </c>
      <c r="Y697" t="s">
        <v>787</v>
      </c>
      <c r="Z697" t="s">
        <v>1258</v>
      </c>
      <c r="AA697" t="s">
        <v>17406</v>
      </c>
      <c r="AB697" t="s">
        <v>844</v>
      </c>
      <c r="AC697" t="s">
        <v>774</v>
      </c>
      <c r="AF697" t="s">
        <v>113</v>
      </c>
      <c r="AG697">
        <v>1</v>
      </c>
      <c r="AH697">
        <v>105.28</v>
      </c>
      <c r="AI697">
        <v>6</v>
      </c>
      <c r="AJ697">
        <v>1110</v>
      </c>
      <c r="AK697" t="s">
        <v>788</v>
      </c>
      <c r="AL697">
        <v>1112</v>
      </c>
      <c r="AM697" t="s">
        <v>1252</v>
      </c>
      <c r="AN697">
        <v>21.9</v>
      </c>
      <c r="AO697" s="72">
        <v>6.89</v>
      </c>
      <c r="AP697" t="s">
        <v>16115</v>
      </c>
      <c r="AQ697" t="s">
        <v>1254</v>
      </c>
      <c r="AV697" t="s">
        <v>16116</v>
      </c>
      <c r="AW697">
        <v>0</v>
      </c>
      <c r="AX697" t="s">
        <v>16109</v>
      </c>
      <c r="AY697" t="s">
        <v>16111</v>
      </c>
      <c r="AZ697" t="s">
        <v>15817</v>
      </c>
      <c r="BC697" t="s">
        <v>17407</v>
      </c>
      <c r="BD697" t="s">
        <v>114</v>
      </c>
      <c r="BF697" t="s">
        <v>115</v>
      </c>
      <c r="BG697" t="s">
        <v>116</v>
      </c>
      <c r="BM697" t="s">
        <v>117</v>
      </c>
      <c r="BO697">
        <v>3406518017</v>
      </c>
      <c r="BX697" t="s">
        <v>16112</v>
      </c>
      <c r="CA697" t="s">
        <v>16113</v>
      </c>
      <c r="CB697" t="s">
        <v>16114</v>
      </c>
      <c r="CD697">
        <v>1</v>
      </c>
      <c r="CF697" t="s">
        <v>118</v>
      </c>
      <c r="CG697">
        <v>0</v>
      </c>
      <c r="CH697" t="s">
        <v>119</v>
      </c>
      <c r="CI697" t="s">
        <v>119</v>
      </c>
      <c r="CJ697" t="s">
        <v>120</v>
      </c>
      <c r="CL697" s="34" t="s">
        <v>17408</v>
      </c>
      <c r="CM697" t="s">
        <v>121</v>
      </c>
      <c r="CN697" s="34" t="s">
        <v>17408</v>
      </c>
      <c r="CP697" t="s">
        <v>1258</v>
      </c>
      <c r="CR697">
        <f t="shared" si="115"/>
        <v>18</v>
      </c>
      <c r="CS697"/>
      <c r="CT697"/>
      <c r="CU697"/>
      <c r="CV697"/>
      <c r="CW697"/>
      <c r="CX697"/>
      <c r="CY697"/>
      <c r="CZ697"/>
      <c r="DA697"/>
      <c r="DB697"/>
      <c r="DC697"/>
      <c r="DD697"/>
    </row>
    <row r="698" spans="1:108" hidden="1">
      <c r="A698" t="s">
        <v>111</v>
      </c>
      <c r="B698" t="s">
        <v>16099</v>
      </c>
      <c r="C698">
        <v>514379</v>
      </c>
      <c r="D698" s="1">
        <v>45583</v>
      </c>
      <c r="E698" t="s">
        <v>20516</v>
      </c>
      <c r="F698" t="s">
        <v>16100</v>
      </c>
      <c r="G698" t="s">
        <v>16101</v>
      </c>
      <c r="H698">
        <v>33412322814</v>
      </c>
      <c r="I698" t="s">
        <v>16102</v>
      </c>
      <c r="J698">
        <v>5512991696071</v>
      </c>
      <c r="K698" t="s">
        <v>2</v>
      </c>
      <c r="L698" t="s">
        <v>1306</v>
      </c>
      <c r="M698">
        <v>5187788806245</v>
      </c>
      <c r="N698" t="s">
        <v>112</v>
      </c>
      <c r="O698" t="s">
        <v>16103</v>
      </c>
      <c r="P698" t="s">
        <v>16104</v>
      </c>
      <c r="Q698">
        <v>171</v>
      </c>
      <c r="R698" t="s">
        <v>16105</v>
      </c>
      <c r="S698" t="s">
        <v>16106</v>
      </c>
      <c r="U698" t="s">
        <v>16107</v>
      </c>
      <c r="V698" t="s">
        <v>779</v>
      </c>
      <c r="W698" t="s">
        <v>780</v>
      </c>
      <c r="X698" t="s">
        <v>16108</v>
      </c>
      <c r="Y698" t="s">
        <v>787</v>
      </c>
      <c r="Z698" t="s">
        <v>1258</v>
      </c>
      <c r="AA698" t="s">
        <v>17406</v>
      </c>
      <c r="AB698" t="s">
        <v>844</v>
      </c>
      <c r="AC698" t="s">
        <v>774</v>
      </c>
      <c r="AF698" t="s">
        <v>113</v>
      </c>
      <c r="AG698">
        <v>1</v>
      </c>
      <c r="AH698">
        <v>105.28</v>
      </c>
      <c r="AI698">
        <v>2</v>
      </c>
      <c r="AJ698">
        <v>1111</v>
      </c>
      <c r="AK698" t="s">
        <v>788</v>
      </c>
      <c r="AL698">
        <v>1110</v>
      </c>
      <c r="AM698" t="s">
        <v>1256</v>
      </c>
      <c r="AN698">
        <v>21.9</v>
      </c>
      <c r="AO698" s="72">
        <v>6.89</v>
      </c>
      <c r="AP698" t="s">
        <v>15881</v>
      </c>
      <c r="AQ698" t="s">
        <v>1257</v>
      </c>
      <c r="AV698" t="s">
        <v>16117</v>
      </c>
      <c r="AW698">
        <v>0</v>
      </c>
      <c r="AX698" t="s">
        <v>16109</v>
      </c>
      <c r="AY698" t="s">
        <v>16111</v>
      </c>
      <c r="AZ698" t="s">
        <v>15817</v>
      </c>
      <c r="BC698" t="s">
        <v>17407</v>
      </c>
      <c r="BD698" t="s">
        <v>114</v>
      </c>
      <c r="BF698" t="s">
        <v>115</v>
      </c>
      <c r="BG698" t="s">
        <v>116</v>
      </c>
      <c r="BM698" t="s">
        <v>117</v>
      </c>
      <c r="BO698">
        <v>3406518017</v>
      </c>
      <c r="BX698" t="s">
        <v>16112</v>
      </c>
      <c r="CA698" t="s">
        <v>16113</v>
      </c>
      <c r="CB698" t="s">
        <v>16114</v>
      </c>
      <c r="CD698">
        <v>1</v>
      </c>
      <c r="CF698" t="s">
        <v>118</v>
      </c>
      <c r="CG698">
        <v>0</v>
      </c>
      <c r="CH698" t="s">
        <v>119</v>
      </c>
      <c r="CI698" t="s">
        <v>119</v>
      </c>
      <c r="CJ698" t="s">
        <v>120</v>
      </c>
      <c r="CL698" s="34" t="s">
        <v>17408</v>
      </c>
      <c r="CM698" t="s">
        <v>121</v>
      </c>
      <c r="CN698" s="34" t="s">
        <v>17408</v>
      </c>
      <c r="CP698" t="s">
        <v>1258</v>
      </c>
      <c r="CR698">
        <f t="shared" si="115"/>
        <v>18</v>
      </c>
      <c r="CS698"/>
      <c r="CT698"/>
      <c r="CU698"/>
      <c r="CV698"/>
      <c r="CW698"/>
      <c r="CX698"/>
      <c r="CY698"/>
      <c r="CZ698"/>
      <c r="DA698"/>
      <c r="DB698"/>
      <c r="DC698"/>
      <c r="DD698"/>
    </row>
    <row r="699" spans="1:108" hidden="1">
      <c r="A699" t="s">
        <v>111</v>
      </c>
      <c r="B699" t="s">
        <v>16099</v>
      </c>
      <c r="C699">
        <v>514379</v>
      </c>
      <c r="D699" s="1">
        <v>45583</v>
      </c>
      <c r="E699" t="s">
        <v>20516</v>
      </c>
      <c r="F699" t="s">
        <v>16100</v>
      </c>
      <c r="G699" t="s">
        <v>16101</v>
      </c>
      <c r="H699">
        <v>33412322814</v>
      </c>
      <c r="I699" t="s">
        <v>16102</v>
      </c>
      <c r="J699">
        <v>5512991696071</v>
      </c>
      <c r="K699" t="s">
        <v>2</v>
      </c>
      <c r="L699" t="s">
        <v>1306</v>
      </c>
      <c r="M699">
        <v>5187788806245</v>
      </c>
      <c r="N699" t="s">
        <v>112</v>
      </c>
      <c r="O699" t="s">
        <v>16103</v>
      </c>
      <c r="P699" t="s">
        <v>16104</v>
      </c>
      <c r="Q699">
        <v>171</v>
      </c>
      <c r="R699" t="s">
        <v>16105</v>
      </c>
      <c r="S699" t="s">
        <v>16106</v>
      </c>
      <c r="U699" t="s">
        <v>16107</v>
      </c>
      <c r="V699" t="s">
        <v>779</v>
      </c>
      <c r="W699" t="s">
        <v>780</v>
      </c>
      <c r="X699" t="s">
        <v>16108</v>
      </c>
      <c r="Y699" t="s">
        <v>787</v>
      </c>
      <c r="Z699" t="s">
        <v>1258</v>
      </c>
      <c r="AA699" t="s">
        <v>17406</v>
      </c>
      <c r="AB699" t="s">
        <v>844</v>
      </c>
      <c r="AC699" t="s">
        <v>774</v>
      </c>
      <c r="AF699" t="s">
        <v>113</v>
      </c>
      <c r="AG699">
        <v>1</v>
      </c>
      <c r="AH699">
        <v>105.28</v>
      </c>
      <c r="AI699">
        <v>1</v>
      </c>
      <c r="AJ699">
        <v>2201</v>
      </c>
      <c r="AK699" t="s">
        <v>1471</v>
      </c>
      <c r="AL699">
        <v>2201</v>
      </c>
      <c r="AM699" t="s">
        <v>1472</v>
      </c>
      <c r="AN699">
        <v>49.9</v>
      </c>
      <c r="AO699" s="72">
        <v>15.71</v>
      </c>
      <c r="AP699" t="s">
        <v>15525</v>
      </c>
      <c r="AQ699" t="s">
        <v>1473</v>
      </c>
      <c r="AV699" t="s">
        <v>16118</v>
      </c>
      <c r="AW699">
        <v>0</v>
      </c>
      <c r="AX699" t="s">
        <v>16109</v>
      </c>
      <c r="AY699" t="s">
        <v>16111</v>
      </c>
      <c r="AZ699" t="s">
        <v>15817</v>
      </c>
      <c r="BC699" t="s">
        <v>17407</v>
      </c>
      <c r="BD699" t="s">
        <v>114</v>
      </c>
      <c r="BF699" t="s">
        <v>115</v>
      </c>
      <c r="BG699" t="s">
        <v>116</v>
      </c>
      <c r="BM699" t="s">
        <v>117</v>
      </c>
      <c r="BO699">
        <v>3406518017</v>
      </c>
      <c r="BX699" t="s">
        <v>16112</v>
      </c>
      <c r="CA699" t="s">
        <v>16113</v>
      </c>
      <c r="CB699" t="s">
        <v>16114</v>
      </c>
      <c r="CD699">
        <v>1</v>
      </c>
      <c r="CF699" t="s">
        <v>118</v>
      </c>
      <c r="CG699">
        <v>0</v>
      </c>
      <c r="CH699" t="s">
        <v>119</v>
      </c>
      <c r="CI699" t="s">
        <v>119</v>
      </c>
      <c r="CJ699" t="s">
        <v>120</v>
      </c>
      <c r="CL699" s="34" t="s">
        <v>17408</v>
      </c>
      <c r="CM699" t="s">
        <v>121</v>
      </c>
      <c r="CN699" s="34" t="s">
        <v>17408</v>
      </c>
      <c r="CP699" t="s">
        <v>1258</v>
      </c>
      <c r="CR699">
        <f t="shared" si="115"/>
        <v>18</v>
      </c>
      <c r="CS699"/>
      <c r="CT699"/>
      <c r="CU699"/>
      <c r="CV699"/>
      <c r="CW699"/>
      <c r="CX699"/>
      <c r="CY699"/>
      <c r="CZ699"/>
      <c r="DA699"/>
      <c r="DB699"/>
      <c r="DC699"/>
      <c r="DD699"/>
    </row>
    <row r="700" spans="1:108" hidden="1">
      <c r="A700" t="s">
        <v>111</v>
      </c>
      <c r="B700" t="s">
        <v>16138</v>
      </c>
      <c r="C700">
        <v>514371</v>
      </c>
      <c r="D700" s="1">
        <v>45583</v>
      </c>
      <c r="E700" t="s">
        <v>20517</v>
      </c>
      <c r="F700" t="s">
        <v>16139</v>
      </c>
      <c r="G700" t="s">
        <v>1800</v>
      </c>
      <c r="H700" s="34" t="s">
        <v>16140</v>
      </c>
      <c r="I700" t="s">
        <v>16141</v>
      </c>
      <c r="J700">
        <v>5541996650772</v>
      </c>
      <c r="K700" t="s">
        <v>10</v>
      </c>
      <c r="L700" t="s">
        <v>3021</v>
      </c>
      <c r="M700">
        <v>5187800083665</v>
      </c>
      <c r="N700" t="s">
        <v>112</v>
      </c>
      <c r="O700" t="s">
        <v>16142</v>
      </c>
      <c r="P700" t="s">
        <v>16143</v>
      </c>
      <c r="Q700">
        <v>354</v>
      </c>
      <c r="R700" t="s">
        <v>16144</v>
      </c>
      <c r="S700" t="s">
        <v>16145</v>
      </c>
      <c r="U700" t="s">
        <v>16146</v>
      </c>
      <c r="V700" t="s">
        <v>122</v>
      </c>
      <c r="W700" t="s">
        <v>772</v>
      </c>
      <c r="X700" t="s">
        <v>16147</v>
      </c>
      <c r="Y700" t="s">
        <v>129</v>
      </c>
      <c r="Z700" t="s">
        <v>1258</v>
      </c>
      <c r="AA700" t="s">
        <v>17973</v>
      </c>
      <c r="AB700" t="s">
        <v>844</v>
      </c>
      <c r="AC700" t="s">
        <v>791</v>
      </c>
      <c r="AD700" t="s">
        <v>4041</v>
      </c>
      <c r="AE700" t="s">
        <v>16148</v>
      </c>
      <c r="AF700" t="s">
        <v>113</v>
      </c>
      <c r="AG700">
        <v>1</v>
      </c>
      <c r="AH700">
        <v>112.12</v>
      </c>
      <c r="AI700">
        <v>2</v>
      </c>
      <c r="AJ700">
        <v>1006</v>
      </c>
      <c r="AK700" t="s">
        <v>788</v>
      </c>
      <c r="AL700">
        <v>1111</v>
      </c>
      <c r="AM700" t="s">
        <v>789</v>
      </c>
      <c r="AN700">
        <v>21.9</v>
      </c>
      <c r="AO700" s="72">
        <v>5.52</v>
      </c>
      <c r="AP700" t="s">
        <v>16151</v>
      </c>
      <c r="AQ700" t="s">
        <v>790</v>
      </c>
      <c r="AV700" t="s">
        <v>4388</v>
      </c>
      <c r="AW700">
        <v>0</v>
      </c>
      <c r="AX700" t="s">
        <v>16149</v>
      </c>
      <c r="AY700" t="s">
        <v>16152</v>
      </c>
      <c r="AZ700" t="s">
        <v>16153</v>
      </c>
      <c r="BC700" s="34" t="s">
        <v>17974</v>
      </c>
      <c r="BD700" t="s">
        <v>114</v>
      </c>
      <c r="BF700" t="s">
        <v>115</v>
      </c>
      <c r="BG700" t="s">
        <v>116</v>
      </c>
      <c r="BM700" t="s">
        <v>117</v>
      </c>
      <c r="BO700">
        <v>3406418023</v>
      </c>
      <c r="BX700" t="s">
        <v>16154</v>
      </c>
      <c r="CA700" t="s">
        <v>16155</v>
      </c>
      <c r="CB700" t="s">
        <v>16156</v>
      </c>
      <c r="CD700">
        <v>1</v>
      </c>
      <c r="CF700" t="s">
        <v>118</v>
      </c>
      <c r="CG700">
        <v>0</v>
      </c>
      <c r="CH700" t="s">
        <v>119</v>
      </c>
      <c r="CI700" t="s">
        <v>119</v>
      </c>
      <c r="CJ700" t="s">
        <v>120</v>
      </c>
      <c r="CL700" s="34" t="s">
        <v>17975</v>
      </c>
      <c r="CM700" t="s">
        <v>121</v>
      </c>
      <c r="CN700" s="34" t="s">
        <v>17975</v>
      </c>
      <c r="CP700" t="s">
        <v>1258</v>
      </c>
      <c r="CR700">
        <f t="shared" si="115"/>
        <v>18</v>
      </c>
      <c r="CS700"/>
      <c r="CT700"/>
      <c r="CU700"/>
      <c r="CV700"/>
      <c r="CW700"/>
      <c r="CX700"/>
      <c r="CY700"/>
      <c r="CZ700"/>
      <c r="DA700"/>
      <c r="DB700"/>
      <c r="DC700"/>
      <c r="DD700"/>
    </row>
    <row r="701" spans="1:108" hidden="1">
      <c r="A701" t="s">
        <v>111</v>
      </c>
      <c r="B701" t="s">
        <v>16138</v>
      </c>
      <c r="C701">
        <v>514371</v>
      </c>
      <c r="D701" s="1">
        <v>45583</v>
      </c>
      <c r="E701" t="s">
        <v>20517</v>
      </c>
      <c r="F701" t="s">
        <v>16139</v>
      </c>
      <c r="G701" t="s">
        <v>1800</v>
      </c>
      <c r="H701" s="34" t="s">
        <v>16140</v>
      </c>
      <c r="I701" t="s">
        <v>16141</v>
      </c>
      <c r="J701">
        <v>5541996650772</v>
      </c>
      <c r="K701" t="s">
        <v>10</v>
      </c>
      <c r="L701" t="s">
        <v>3021</v>
      </c>
      <c r="M701">
        <v>5187800083665</v>
      </c>
      <c r="N701" t="s">
        <v>112</v>
      </c>
      <c r="O701" t="s">
        <v>16142</v>
      </c>
      <c r="P701" t="s">
        <v>16143</v>
      </c>
      <c r="Q701">
        <v>354</v>
      </c>
      <c r="R701" t="s">
        <v>16144</v>
      </c>
      <c r="S701" t="s">
        <v>16145</v>
      </c>
      <c r="U701" t="s">
        <v>16146</v>
      </c>
      <c r="V701" t="s">
        <v>122</v>
      </c>
      <c r="W701" t="s">
        <v>772</v>
      </c>
      <c r="X701" t="s">
        <v>16147</v>
      </c>
      <c r="Y701" t="s">
        <v>129</v>
      </c>
      <c r="Z701" t="s">
        <v>1258</v>
      </c>
      <c r="AA701" t="s">
        <v>17973</v>
      </c>
      <c r="AB701" t="s">
        <v>844</v>
      </c>
      <c r="AC701" t="s">
        <v>791</v>
      </c>
      <c r="AD701" t="s">
        <v>4041</v>
      </c>
      <c r="AE701" t="s">
        <v>16148</v>
      </c>
      <c r="AF701" t="s">
        <v>113</v>
      </c>
      <c r="AG701">
        <v>1</v>
      </c>
      <c r="AH701">
        <v>112.12</v>
      </c>
      <c r="AI701">
        <v>1</v>
      </c>
      <c r="AJ701">
        <v>142795</v>
      </c>
      <c r="AK701" t="s">
        <v>783</v>
      </c>
      <c r="AL701">
        <v>1607</v>
      </c>
      <c r="AM701" t="s">
        <v>784</v>
      </c>
      <c r="AN701">
        <v>34.9</v>
      </c>
      <c r="AO701" s="72">
        <v>25.13</v>
      </c>
      <c r="AP701" t="s">
        <v>16157</v>
      </c>
      <c r="AQ701" t="s">
        <v>785</v>
      </c>
      <c r="AV701" t="s">
        <v>4066</v>
      </c>
      <c r="AW701">
        <v>0</v>
      </c>
      <c r="AX701" t="s">
        <v>16149</v>
      </c>
      <c r="AY701" t="s">
        <v>16152</v>
      </c>
      <c r="AZ701" t="s">
        <v>16153</v>
      </c>
      <c r="BC701" s="34" t="s">
        <v>17974</v>
      </c>
      <c r="BD701" t="s">
        <v>114</v>
      </c>
      <c r="BF701" t="s">
        <v>115</v>
      </c>
      <c r="BG701" t="s">
        <v>116</v>
      </c>
      <c r="BM701" t="s">
        <v>117</v>
      </c>
      <c r="BO701">
        <v>3406418023</v>
      </c>
      <c r="BX701" t="s">
        <v>16154</v>
      </c>
      <c r="CA701" t="s">
        <v>16155</v>
      </c>
      <c r="CB701" t="s">
        <v>16156</v>
      </c>
      <c r="CD701">
        <v>1</v>
      </c>
      <c r="CF701" t="s">
        <v>118</v>
      </c>
      <c r="CG701">
        <v>0</v>
      </c>
      <c r="CH701" t="s">
        <v>119</v>
      </c>
      <c r="CI701" t="s">
        <v>119</v>
      </c>
      <c r="CJ701" t="s">
        <v>120</v>
      </c>
      <c r="CL701" s="34" t="s">
        <v>17975</v>
      </c>
      <c r="CM701" t="s">
        <v>121</v>
      </c>
      <c r="CN701" s="34" t="s">
        <v>17975</v>
      </c>
      <c r="CP701" t="s">
        <v>1258</v>
      </c>
      <c r="CR701">
        <f t="shared" si="115"/>
        <v>18</v>
      </c>
      <c r="CS701"/>
      <c r="CT701"/>
      <c r="CU701"/>
      <c r="CV701"/>
      <c r="CW701"/>
      <c r="CX701"/>
      <c r="CY701"/>
      <c r="CZ701"/>
      <c r="DA701"/>
      <c r="DB701"/>
      <c r="DC701"/>
      <c r="DD701"/>
    </row>
    <row r="702" spans="1:108" hidden="1">
      <c r="A702" t="s">
        <v>111</v>
      </c>
      <c r="B702" t="s">
        <v>16138</v>
      </c>
      <c r="C702">
        <v>514371</v>
      </c>
      <c r="D702" s="1">
        <v>45583</v>
      </c>
      <c r="E702" t="s">
        <v>20517</v>
      </c>
      <c r="F702" t="s">
        <v>16139</v>
      </c>
      <c r="G702" t="s">
        <v>1800</v>
      </c>
      <c r="H702" s="34" t="s">
        <v>16140</v>
      </c>
      <c r="I702" t="s">
        <v>16141</v>
      </c>
      <c r="J702">
        <v>5541996650772</v>
      </c>
      <c r="K702" t="s">
        <v>10</v>
      </c>
      <c r="L702" t="s">
        <v>3021</v>
      </c>
      <c r="M702">
        <v>5187800083665</v>
      </c>
      <c r="N702" t="s">
        <v>112</v>
      </c>
      <c r="O702" t="s">
        <v>16142</v>
      </c>
      <c r="P702" t="s">
        <v>16143</v>
      </c>
      <c r="Q702">
        <v>354</v>
      </c>
      <c r="R702" t="s">
        <v>16144</v>
      </c>
      <c r="S702" t="s">
        <v>16145</v>
      </c>
      <c r="U702" t="s">
        <v>16146</v>
      </c>
      <c r="V702" t="s">
        <v>122</v>
      </c>
      <c r="W702" t="s">
        <v>772</v>
      </c>
      <c r="X702" t="s">
        <v>16147</v>
      </c>
      <c r="Y702" t="s">
        <v>129</v>
      </c>
      <c r="Z702" t="s">
        <v>1258</v>
      </c>
      <c r="AA702" t="s">
        <v>17973</v>
      </c>
      <c r="AB702" t="s">
        <v>844</v>
      </c>
      <c r="AC702" t="s">
        <v>791</v>
      </c>
      <c r="AD702" t="s">
        <v>4041</v>
      </c>
      <c r="AE702" t="s">
        <v>16148</v>
      </c>
      <c r="AF702" t="s">
        <v>113</v>
      </c>
      <c r="AG702">
        <v>1</v>
      </c>
      <c r="AH702">
        <v>112.12</v>
      </c>
      <c r="AI702">
        <v>1</v>
      </c>
      <c r="AJ702">
        <v>142807</v>
      </c>
      <c r="AK702" t="s">
        <v>781</v>
      </c>
      <c r="AL702">
        <v>1113</v>
      </c>
      <c r="AM702" t="s">
        <v>800</v>
      </c>
      <c r="AN702">
        <v>6.99</v>
      </c>
      <c r="AO702" s="72">
        <v>5.03</v>
      </c>
      <c r="AP702" t="s">
        <v>15191</v>
      </c>
      <c r="AQ702" t="s">
        <v>802</v>
      </c>
      <c r="AV702" t="s">
        <v>4066</v>
      </c>
      <c r="AW702">
        <v>0</v>
      </c>
      <c r="AX702" t="s">
        <v>16149</v>
      </c>
      <c r="AY702" t="s">
        <v>16152</v>
      </c>
      <c r="AZ702" t="s">
        <v>16153</v>
      </c>
      <c r="BC702" s="34" t="s">
        <v>17974</v>
      </c>
      <c r="BD702" t="s">
        <v>114</v>
      </c>
      <c r="BF702" t="s">
        <v>115</v>
      </c>
      <c r="BG702" t="s">
        <v>116</v>
      </c>
      <c r="BM702" t="s">
        <v>117</v>
      </c>
      <c r="BO702">
        <v>3406418023</v>
      </c>
      <c r="BX702" t="s">
        <v>16154</v>
      </c>
      <c r="CA702" t="s">
        <v>16155</v>
      </c>
      <c r="CB702" t="s">
        <v>16156</v>
      </c>
      <c r="CD702">
        <v>1</v>
      </c>
      <c r="CF702" t="s">
        <v>118</v>
      </c>
      <c r="CG702">
        <v>0</v>
      </c>
      <c r="CH702" t="s">
        <v>119</v>
      </c>
      <c r="CI702" t="s">
        <v>119</v>
      </c>
      <c r="CJ702" t="s">
        <v>120</v>
      </c>
      <c r="CL702" s="34" t="s">
        <v>17975</v>
      </c>
      <c r="CM702" t="s">
        <v>121</v>
      </c>
      <c r="CN702" s="34" t="s">
        <v>17975</v>
      </c>
      <c r="CP702" t="s">
        <v>1258</v>
      </c>
      <c r="CR702">
        <f t="shared" si="115"/>
        <v>18</v>
      </c>
      <c r="CS702"/>
      <c r="CT702"/>
      <c r="CU702"/>
      <c r="CV702"/>
      <c r="CW702"/>
      <c r="CX702"/>
      <c r="CY702"/>
      <c r="CZ702"/>
      <c r="DA702"/>
      <c r="DB702"/>
      <c r="DC702"/>
      <c r="DD702"/>
    </row>
    <row r="703" spans="1:108" hidden="1">
      <c r="A703" t="s">
        <v>111</v>
      </c>
      <c r="B703" t="s">
        <v>16138</v>
      </c>
      <c r="C703">
        <v>514371</v>
      </c>
      <c r="D703" s="1">
        <v>45583</v>
      </c>
      <c r="E703" t="s">
        <v>20517</v>
      </c>
      <c r="F703" t="s">
        <v>16139</v>
      </c>
      <c r="G703" t="s">
        <v>1800</v>
      </c>
      <c r="H703" s="34" t="s">
        <v>16140</v>
      </c>
      <c r="I703" t="s">
        <v>16141</v>
      </c>
      <c r="J703">
        <v>5541996650772</v>
      </c>
      <c r="K703" t="s">
        <v>10</v>
      </c>
      <c r="L703" t="s">
        <v>3021</v>
      </c>
      <c r="M703">
        <v>5187800083665</v>
      </c>
      <c r="N703" t="s">
        <v>112</v>
      </c>
      <c r="O703" t="s">
        <v>16142</v>
      </c>
      <c r="P703" t="s">
        <v>16143</v>
      </c>
      <c r="Q703">
        <v>354</v>
      </c>
      <c r="R703" t="s">
        <v>16144</v>
      </c>
      <c r="S703" t="s">
        <v>16145</v>
      </c>
      <c r="U703" t="s">
        <v>16146</v>
      </c>
      <c r="V703" t="s">
        <v>122</v>
      </c>
      <c r="W703" t="s">
        <v>772</v>
      </c>
      <c r="X703" t="s">
        <v>16147</v>
      </c>
      <c r="Y703" t="s">
        <v>129</v>
      </c>
      <c r="Z703" t="s">
        <v>1258</v>
      </c>
      <c r="AA703" t="s">
        <v>17973</v>
      </c>
      <c r="AB703" t="s">
        <v>844</v>
      </c>
      <c r="AC703" t="s">
        <v>791</v>
      </c>
      <c r="AD703" t="s">
        <v>4041</v>
      </c>
      <c r="AE703" t="s">
        <v>16148</v>
      </c>
      <c r="AF703" t="s">
        <v>113</v>
      </c>
      <c r="AG703">
        <v>1</v>
      </c>
      <c r="AH703">
        <v>112.12</v>
      </c>
      <c r="AI703">
        <v>2</v>
      </c>
      <c r="AJ703">
        <v>2201</v>
      </c>
      <c r="AK703" t="s">
        <v>1471</v>
      </c>
      <c r="AL703">
        <v>2201</v>
      </c>
      <c r="AM703" t="s">
        <v>1472</v>
      </c>
      <c r="AN703">
        <v>49.9</v>
      </c>
      <c r="AO703" s="72">
        <v>12.57</v>
      </c>
      <c r="AP703" t="s">
        <v>16158</v>
      </c>
      <c r="AQ703" t="s">
        <v>1473</v>
      </c>
      <c r="AV703" t="s">
        <v>4388</v>
      </c>
      <c r="AW703">
        <v>0</v>
      </c>
      <c r="AX703" t="s">
        <v>16149</v>
      </c>
      <c r="AY703" t="s">
        <v>16152</v>
      </c>
      <c r="AZ703" t="s">
        <v>16153</v>
      </c>
      <c r="BC703" s="34" t="s">
        <v>17974</v>
      </c>
      <c r="BD703" t="s">
        <v>114</v>
      </c>
      <c r="BF703" t="s">
        <v>115</v>
      </c>
      <c r="BG703" t="s">
        <v>116</v>
      </c>
      <c r="BM703" t="s">
        <v>117</v>
      </c>
      <c r="BO703">
        <v>3406418023</v>
      </c>
      <c r="BX703" t="s">
        <v>16154</v>
      </c>
      <c r="CA703" t="s">
        <v>16155</v>
      </c>
      <c r="CB703" t="s">
        <v>16156</v>
      </c>
      <c r="CD703">
        <v>1</v>
      </c>
      <c r="CF703" t="s">
        <v>118</v>
      </c>
      <c r="CG703">
        <v>0</v>
      </c>
      <c r="CH703" t="s">
        <v>119</v>
      </c>
      <c r="CI703" t="s">
        <v>119</v>
      </c>
      <c r="CJ703" t="s">
        <v>120</v>
      </c>
      <c r="CL703" s="34" t="s">
        <v>17975</v>
      </c>
      <c r="CM703" t="s">
        <v>121</v>
      </c>
      <c r="CN703" s="34" t="s">
        <v>17975</v>
      </c>
      <c r="CP703" t="s">
        <v>1258</v>
      </c>
      <c r="CR703">
        <f t="shared" si="115"/>
        <v>18</v>
      </c>
      <c r="CS703"/>
      <c r="CT703"/>
      <c r="CU703"/>
      <c r="CV703"/>
      <c r="CW703"/>
      <c r="CX703"/>
      <c r="CY703"/>
      <c r="CZ703"/>
      <c r="DA703"/>
      <c r="DB703"/>
      <c r="DC703"/>
      <c r="DD703"/>
    </row>
    <row r="704" spans="1:108" hidden="1">
      <c r="A704" t="s">
        <v>111</v>
      </c>
      <c r="B704" t="s">
        <v>16138</v>
      </c>
      <c r="C704">
        <v>514371</v>
      </c>
      <c r="D704" s="1">
        <v>45583</v>
      </c>
      <c r="E704" t="s">
        <v>20517</v>
      </c>
      <c r="F704" t="s">
        <v>16139</v>
      </c>
      <c r="G704" t="s">
        <v>1800</v>
      </c>
      <c r="H704" s="34" t="s">
        <v>16140</v>
      </c>
      <c r="I704" t="s">
        <v>16141</v>
      </c>
      <c r="J704">
        <v>5541996650772</v>
      </c>
      <c r="K704" t="s">
        <v>10</v>
      </c>
      <c r="L704" t="s">
        <v>3021</v>
      </c>
      <c r="M704">
        <v>5187800083665</v>
      </c>
      <c r="N704" t="s">
        <v>112</v>
      </c>
      <c r="O704" t="s">
        <v>16142</v>
      </c>
      <c r="P704" t="s">
        <v>16143</v>
      </c>
      <c r="Q704">
        <v>354</v>
      </c>
      <c r="R704" t="s">
        <v>16144</v>
      </c>
      <c r="S704" t="s">
        <v>16145</v>
      </c>
      <c r="U704" t="s">
        <v>16146</v>
      </c>
      <c r="V704" t="s">
        <v>122</v>
      </c>
      <c r="W704" t="s">
        <v>772</v>
      </c>
      <c r="X704" t="s">
        <v>16147</v>
      </c>
      <c r="Y704" t="s">
        <v>129</v>
      </c>
      <c r="Z704" t="s">
        <v>1258</v>
      </c>
      <c r="AA704" t="s">
        <v>17973</v>
      </c>
      <c r="AB704" t="s">
        <v>844</v>
      </c>
      <c r="AC704" t="s">
        <v>791</v>
      </c>
      <c r="AD704" t="s">
        <v>4041</v>
      </c>
      <c r="AE704" t="s">
        <v>16148</v>
      </c>
      <c r="AF704" t="s">
        <v>113</v>
      </c>
      <c r="AG704">
        <v>1</v>
      </c>
      <c r="AH704">
        <v>112.12</v>
      </c>
      <c r="AI704">
        <v>1</v>
      </c>
      <c r="AJ704">
        <v>1110</v>
      </c>
      <c r="AK704" t="s">
        <v>788</v>
      </c>
      <c r="AL704">
        <v>1112</v>
      </c>
      <c r="AM704" t="s">
        <v>1252</v>
      </c>
      <c r="AN704">
        <v>21.9</v>
      </c>
      <c r="AO704" s="72">
        <v>5.52</v>
      </c>
      <c r="AP704" t="s">
        <v>16150</v>
      </c>
      <c r="AQ704" t="s">
        <v>1254</v>
      </c>
      <c r="AV704" t="s">
        <v>4066</v>
      </c>
      <c r="AW704">
        <v>0</v>
      </c>
      <c r="AX704" t="s">
        <v>16149</v>
      </c>
      <c r="AY704" t="s">
        <v>16152</v>
      </c>
      <c r="AZ704" t="s">
        <v>16153</v>
      </c>
      <c r="BC704" s="34" t="s">
        <v>17974</v>
      </c>
      <c r="BD704" t="s">
        <v>114</v>
      </c>
      <c r="BF704" t="s">
        <v>115</v>
      </c>
      <c r="BG704" t="s">
        <v>116</v>
      </c>
      <c r="BM704" t="s">
        <v>117</v>
      </c>
      <c r="BO704">
        <v>3406418023</v>
      </c>
      <c r="BX704" t="s">
        <v>16154</v>
      </c>
      <c r="CA704" t="s">
        <v>16155</v>
      </c>
      <c r="CB704" t="s">
        <v>16156</v>
      </c>
      <c r="CD704">
        <v>1</v>
      </c>
      <c r="CF704" t="s">
        <v>118</v>
      </c>
      <c r="CG704">
        <v>0</v>
      </c>
      <c r="CH704" t="s">
        <v>119</v>
      </c>
      <c r="CI704" t="s">
        <v>119</v>
      </c>
      <c r="CJ704" t="s">
        <v>120</v>
      </c>
      <c r="CL704" s="34" t="s">
        <v>17975</v>
      </c>
      <c r="CM704" t="s">
        <v>121</v>
      </c>
      <c r="CN704" s="34" t="s">
        <v>17975</v>
      </c>
      <c r="CP704" t="s">
        <v>1258</v>
      </c>
      <c r="CR704">
        <f t="shared" si="115"/>
        <v>18</v>
      </c>
      <c r="CS704"/>
      <c r="CT704"/>
      <c r="CU704"/>
      <c r="CV704"/>
      <c r="CW704"/>
      <c r="CX704"/>
      <c r="CY704"/>
      <c r="CZ704"/>
      <c r="DA704"/>
      <c r="DB704"/>
      <c r="DC704"/>
      <c r="DD704"/>
    </row>
    <row r="705" spans="1:96" customFormat="1" hidden="1">
      <c r="A705" t="s">
        <v>111</v>
      </c>
      <c r="B705" t="s">
        <v>16138</v>
      </c>
      <c r="C705">
        <v>514371</v>
      </c>
      <c r="D705" s="1">
        <v>45583</v>
      </c>
      <c r="E705" t="s">
        <v>20517</v>
      </c>
      <c r="F705" t="s">
        <v>16139</v>
      </c>
      <c r="G705" t="s">
        <v>1800</v>
      </c>
      <c r="H705" s="34" t="s">
        <v>16140</v>
      </c>
      <c r="I705" t="s">
        <v>16141</v>
      </c>
      <c r="J705">
        <v>5541996650772</v>
      </c>
      <c r="K705" t="s">
        <v>10</v>
      </c>
      <c r="L705" t="s">
        <v>3021</v>
      </c>
      <c r="M705">
        <v>5187800083665</v>
      </c>
      <c r="N705" t="s">
        <v>112</v>
      </c>
      <c r="O705" t="s">
        <v>16142</v>
      </c>
      <c r="P705" t="s">
        <v>16143</v>
      </c>
      <c r="Q705">
        <v>354</v>
      </c>
      <c r="R705" t="s">
        <v>16144</v>
      </c>
      <c r="S705" t="s">
        <v>16145</v>
      </c>
      <c r="U705" t="s">
        <v>16146</v>
      </c>
      <c r="V705" t="s">
        <v>122</v>
      </c>
      <c r="W705" t="s">
        <v>772</v>
      </c>
      <c r="X705" t="s">
        <v>16147</v>
      </c>
      <c r="Y705" t="s">
        <v>129</v>
      </c>
      <c r="Z705" t="s">
        <v>1258</v>
      </c>
      <c r="AA705" t="s">
        <v>17973</v>
      </c>
      <c r="AB705" t="s">
        <v>844</v>
      </c>
      <c r="AC705" t="s">
        <v>791</v>
      </c>
      <c r="AD705" t="s">
        <v>4041</v>
      </c>
      <c r="AE705" t="s">
        <v>16148</v>
      </c>
      <c r="AF705" t="s">
        <v>113</v>
      </c>
      <c r="AG705">
        <v>1</v>
      </c>
      <c r="AH705">
        <v>112.12</v>
      </c>
      <c r="AI705">
        <v>1</v>
      </c>
      <c r="AJ705">
        <v>2103</v>
      </c>
      <c r="AK705" t="s">
        <v>2344</v>
      </c>
      <c r="AL705">
        <v>2103</v>
      </c>
      <c r="AM705" t="s">
        <v>2345</v>
      </c>
      <c r="AN705">
        <v>59.9</v>
      </c>
      <c r="AO705" s="72">
        <v>15.09</v>
      </c>
      <c r="AP705" t="s">
        <v>16159</v>
      </c>
      <c r="AQ705" t="s">
        <v>2346</v>
      </c>
      <c r="AV705" t="s">
        <v>2285</v>
      </c>
      <c r="AW705">
        <v>0</v>
      </c>
      <c r="AX705" t="s">
        <v>16149</v>
      </c>
      <c r="AY705" t="s">
        <v>16152</v>
      </c>
      <c r="AZ705" t="s">
        <v>16153</v>
      </c>
      <c r="BC705" s="34" t="s">
        <v>17974</v>
      </c>
      <c r="BD705" t="s">
        <v>114</v>
      </c>
      <c r="BF705" t="s">
        <v>115</v>
      </c>
      <c r="BG705" t="s">
        <v>116</v>
      </c>
      <c r="BM705" t="s">
        <v>117</v>
      </c>
      <c r="BO705">
        <v>3406418023</v>
      </c>
      <c r="BX705" t="s">
        <v>16154</v>
      </c>
      <c r="CA705" t="s">
        <v>16155</v>
      </c>
      <c r="CB705" t="s">
        <v>16156</v>
      </c>
      <c r="CD705">
        <v>1</v>
      </c>
      <c r="CF705" t="s">
        <v>118</v>
      </c>
      <c r="CG705">
        <v>0</v>
      </c>
      <c r="CH705" t="s">
        <v>119</v>
      </c>
      <c r="CI705" t="s">
        <v>119</v>
      </c>
      <c r="CJ705" t="s">
        <v>120</v>
      </c>
      <c r="CL705" s="34" t="s">
        <v>17975</v>
      </c>
      <c r="CM705" t="s">
        <v>121</v>
      </c>
      <c r="CN705" s="34" t="s">
        <v>17975</v>
      </c>
      <c r="CP705" t="s">
        <v>1258</v>
      </c>
      <c r="CR705">
        <f t="shared" si="115"/>
        <v>18</v>
      </c>
    </row>
    <row r="706" spans="1:96" customFormat="1" hidden="1">
      <c r="A706" t="s">
        <v>111</v>
      </c>
      <c r="B706" t="s">
        <v>16138</v>
      </c>
      <c r="C706">
        <v>514371</v>
      </c>
      <c r="D706" s="1">
        <v>45583</v>
      </c>
      <c r="E706" t="s">
        <v>20517</v>
      </c>
      <c r="F706" t="s">
        <v>16139</v>
      </c>
      <c r="G706" t="s">
        <v>1800</v>
      </c>
      <c r="H706" s="34" t="s">
        <v>16140</v>
      </c>
      <c r="I706" t="s">
        <v>16141</v>
      </c>
      <c r="J706">
        <v>5541996650772</v>
      </c>
      <c r="K706" t="s">
        <v>10</v>
      </c>
      <c r="L706" t="s">
        <v>3021</v>
      </c>
      <c r="M706">
        <v>5187800083665</v>
      </c>
      <c r="N706" t="s">
        <v>112</v>
      </c>
      <c r="O706" t="s">
        <v>16142</v>
      </c>
      <c r="P706" t="s">
        <v>16143</v>
      </c>
      <c r="Q706">
        <v>354</v>
      </c>
      <c r="R706" t="s">
        <v>16144</v>
      </c>
      <c r="S706" t="s">
        <v>16145</v>
      </c>
      <c r="U706" t="s">
        <v>16146</v>
      </c>
      <c r="V706" t="s">
        <v>122</v>
      </c>
      <c r="W706" t="s">
        <v>772</v>
      </c>
      <c r="X706" t="s">
        <v>16147</v>
      </c>
      <c r="Y706" t="s">
        <v>129</v>
      </c>
      <c r="Z706" t="s">
        <v>1258</v>
      </c>
      <c r="AA706" t="s">
        <v>17973</v>
      </c>
      <c r="AB706" t="s">
        <v>844</v>
      </c>
      <c r="AC706" t="s">
        <v>791</v>
      </c>
      <c r="AD706" t="s">
        <v>4041</v>
      </c>
      <c r="AE706" t="s">
        <v>16148</v>
      </c>
      <c r="AF706" t="s">
        <v>113</v>
      </c>
      <c r="AG706">
        <v>1</v>
      </c>
      <c r="AH706">
        <v>112.12</v>
      </c>
      <c r="AI706">
        <v>1</v>
      </c>
      <c r="AJ706">
        <v>61010</v>
      </c>
      <c r="AK706" t="s">
        <v>1598</v>
      </c>
      <c r="AL706">
        <v>61010</v>
      </c>
      <c r="AM706" t="s">
        <v>1599</v>
      </c>
      <c r="AN706">
        <v>99.9</v>
      </c>
      <c r="AO706" s="72">
        <v>25.17</v>
      </c>
      <c r="AP706" t="s">
        <v>16160</v>
      </c>
      <c r="AQ706" t="s">
        <v>1602</v>
      </c>
      <c r="AV706" t="s">
        <v>16161</v>
      </c>
      <c r="AW706">
        <v>0</v>
      </c>
      <c r="AX706" t="s">
        <v>16149</v>
      </c>
      <c r="AY706" t="s">
        <v>16152</v>
      </c>
      <c r="AZ706" t="s">
        <v>16153</v>
      </c>
      <c r="BC706" s="34" t="s">
        <v>17974</v>
      </c>
      <c r="BD706" t="s">
        <v>114</v>
      </c>
      <c r="BF706" t="s">
        <v>115</v>
      </c>
      <c r="BG706" t="s">
        <v>116</v>
      </c>
      <c r="BM706" t="s">
        <v>117</v>
      </c>
      <c r="BO706">
        <v>3406418023</v>
      </c>
      <c r="BX706" t="s">
        <v>16154</v>
      </c>
      <c r="CA706" t="s">
        <v>16155</v>
      </c>
      <c r="CB706" t="s">
        <v>16156</v>
      </c>
      <c r="CD706">
        <v>1</v>
      </c>
      <c r="CF706" t="s">
        <v>118</v>
      </c>
      <c r="CG706">
        <v>0</v>
      </c>
      <c r="CH706" t="s">
        <v>119</v>
      </c>
      <c r="CI706" t="s">
        <v>119</v>
      </c>
      <c r="CJ706" t="s">
        <v>120</v>
      </c>
      <c r="CL706" s="34" t="s">
        <v>17975</v>
      </c>
      <c r="CM706" t="s">
        <v>121</v>
      </c>
      <c r="CN706" s="34" t="s">
        <v>17975</v>
      </c>
      <c r="CP706" t="s">
        <v>1258</v>
      </c>
      <c r="CR706">
        <f t="shared" si="115"/>
        <v>18</v>
      </c>
    </row>
    <row r="707" spans="1:96" customFormat="1" hidden="1">
      <c r="A707" t="s">
        <v>111</v>
      </c>
      <c r="B707" t="s">
        <v>16174</v>
      </c>
      <c r="C707">
        <v>514369</v>
      </c>
      <c r="D707" s="1">
        <v>45583</v>
      </c>
      <c r="E707" t="s">
        <v>20518</v>
      </c>
      <c r="F707" t="s">
        <v>16175</v>
      </c>
      <c r="G707" t="s">
        <v>16176</v>
      </c>
      <c r="H707">
        <v>43829979843</v>
      </c>
      <c r="I707" t="s">
        <v>16177</v>
      </c>
      <c r="J707">
        <v>5511942765144</v>
      </c>
      <c r="K707" t="s">
        <v>2</v>
      </c>
      <c r="L707" t="s">
        <v>5785</v>
      </c>
      <c r="M707">
        <v>5187798129885</v>
      </c>
      <c r="N707" t="s">
        <v>112</v>
      </c>
      <c r="O707" t="s">
        <v>16178</v>
      </c>
      <c r="P707" t="s">
        <v>16179</v>
      </c>
      <c r="Q707">
        <v>262</v>
      </c>
      <c r="R707" t="s">
        <v>16180</v>
      </c>
      <c r="S707" t="s">
        <v>16181</v>
      </c>
      <c r="U707" t="s">
        <v>16182</v>
      </c>
      <c r="V707" t="s">
        <v>779</v>
      </c>
      <c r="W707" t="s">
        <v>780</v>
      </c>
      <c r="X707" t="s">
        <v>16183</v>
      </c>
      <c r="Y707" t="s">
        <v>787</v>
      </c>
      <c r="Z707" t="s">
        <v>1258</v>
      </c>
      <c r="AA707" t="s">
        <v>18966</v>
      </c>
      <c r="AB707" t="s">
        <v>844</v>
      </c>
      <c r="AC707" t="s">
        <v>791</v>
      </c>
      <c r="AD707" t="s">
        <v>1888</v>
      </c>
      <c r="AE707" t="s">
        <v>1889</v>
      </c>
      <c r="AF707" t="s">
        <v>1242</v>
      </c>
      <c r="AG707">
        <v>1</v>
      </c>
      <c r="AH707">
        <v>104.35</v>
      </c>
      <c r="AI707">
        <v>2</v>
      </c>
      <c r="AJ707">
        <v>1110</v>
      </c>
      <c r="AK707" t="s">
        <v>788</v>
      </c>
      <c r="AL707">
        <v>1112</v>
      </c>
      <c r="AM707" t="s">
        <v>1252</v>
      </c>
      <c r="AN707">
        <v>21.9</v>
      </c>
      <c r="AO707" s="72">
        <v>6.2</v>
      </c>
      <c r="AP707" t="s">
        <v>16185</v>
      </c>
      <c r="AQ707" t="s">
        <v>1254</v>
      </c>
      <c r="AV707" t="s">
        <v>1352</v>
      </c>
      <c r="AW707" t="s">
        <v>1352</v>
      </c>
      <c r="AX707" t="s">
        <v>16184</v>
      </c>
      <c r="AY707" t="s">
        <v>16186</v>
      </c>
      <c r="AZ707" t="s">
        <v>15484</v>
      </c>
      <c r="BC707" t="s">
        <v>18967</v>
      </c>
      <c r="BD707" t="s">
        <v>114</v>
      </c>
      <c r="BF707" t="s">
        <v>115</v>
      </c>
      <c r="BG707" t="s">
        <v>116</v>
      </c>
      <c r="BM707" t="s">
        <v>1248</v>
      </c>
      <c r="BO707">
        <v>3406370259</v>
      </c>
      <c r="BX707" t="s">
        <v>16187</v>
      </c>
      <c r="CA707" t="s">
        <v>16188</v>
      </c>
      <c r="CB707" t="s">
        <v>16189</v>
      </c>
      <c r="CD707">
        <v>1</v>
      </c>
      <c r="CF707" t="s">
        <v>118</v>
      </c>
      <c r="CG707">
        <v>0</v>
      </c>
      <c r="CH707" t="s">
        <v>119</v>
      </c>
      <c r="CI707" t="s">
        <v>119</v>
      </c>
      <c r="CJ707" t="s">
        <v>120</v>
      </c>
      <c r="CL707" s="34" t="s">
        <v>18968</v>
      </c>
      <c r="CM707" t="s">
        <v>121</v>
      </c>
      <c r="CN707" s="34" t="s">
        <v>18968</v>
      </c>
      <c r="CP707" t="s">
        <v>1258</v>
      </c>
      <c r="CR707">
        <f t="shared" ref="CR707:CR770" si="137">DAY(D707)</f>
        <v>18</v>
      </c>
    </row>
    <row r="708" spans="1:96" customFormat="1" hidden="1">
      <c r="A708" t="s">
        <v>111</v>
      </c>
      <c r="B708" t="s">
        <v>16174</v>
      </c>
      <c r="C708">
        <v>514369</v>
      </c>
      <c r="D708" s="1">
        <v>45583</v>
      </c>
      <c r="E708" t="s">
        <v>20518</v>
      </c>
      <c r="F708" t="s">
        <v>16175</v>
      </c>
      <c r="G708" t="s">
        <v>16176</v>
      </c>
      <c r="H708">
        <v>43829979843</v>
      </c>
      <c r="I708" t="s">
        <v>16177</v>
      </c>
      <c r="J708">
        <v>5511942765144</v>
      </c>
      <c r="K708" t="s">
        <v>2</v>
      </c>
      <c r="L708" t="s">
        <v>5785</v>
      </c>
      <c r="M708">
        <v>5187798129885</v>
      </c>
      <c r="N708" t="s">
        <v>112</v>
      </c>
      <c r="O708" t="s">
        <v>16178</v>
      </c>
      <c r="P708" t="s">
        <v>16179</v>
      </c>
      <c r="Q708">
        <v>262</v>
      </c>
      <c r="R708" t="s">
        <v>16180</v>
      </c>
      <c r="S708" t="s">
        <v>16181</v>
      </c>
      <c r="U708" t="s">
        <v>16182</v>
      </c>
      <c r="V708" t="s">
        <v>779</v>
      </c>
      <c r="W708" t="s">
        <v>780</v>
      </c>
      <c r="X708" t="s">
        <v>16183</v>
      </c>
      <c r="Y708" t="s">
        <v>787</v>
      </c>
      <c r="Z708" t="s">
        <v>1258</v>
      </c>
      <c r="AA708" t="s">
        <v>18966</v>
      </c>
      <c r="AB708" t="s">
        <v>844</v>
      </c>
      <c r="AC708" t="s">
        <v>791</v>
      </c>
      <c r="AD708" t="s">
        <v>1888</v>
      </c>
      <c r="AE708" t="s">
        <v>1889</v>
      </c>
      <c r="AF708" t="s">
        <v>1242</v>
      </c>
      <c r="AG708">
        <v>1</v>
      </c>
      <c r="AH708">
        <v>104.35</v>
      </c>
      <c r="AI708">
        <v>2</v>
      </c>
      <c r="AJ708">
        <v>1006</v>
      </c>
      <c r="AK708" t="s">
        <v>788</v>
      </c>
      <c r="AL708">
        <v>1111</v>
      </c>
      <c r="AM708" t="s">
        <v>789</v>
      </c>
      <c r="AN708">
        <v>21.9</v>
      </c>
      <c r="AO708" s="72">
        <v>6.2</v>
      </c>
      <c r="AP708" t="s">
        <v>16185</v>
      </c>
      <c r="AQ708" t="s">
        <v>790</v>
      </c>
      <c r="AV708" t="s">
        <v>1352</v>
      </c>
      <c r="AW708" t="s">
        <v>1352</v>
      </c>
      <c r="AX708" t="s">
        <v>16184</v>
      </c>
      <c r="AY708" t="s">
        <v>16186</v>
      </c>
      <c r="AZ708" t="s">
        <v>15484</v>
      </c>
      <c r="BC708" t="s">
        <v>18967</v>
      </c>
      <c r="BD708" t="s">
        <v>114</v>
      </c>
      <c r="BF708" t="s">
        <v>115</v>
      </c>
      <c r="BG708" t="s">
        <v>116</v>
      </c>
      <c r="BM708" t="s">
        <v>1248</v>
      </c>
      <c r="BO708">
        <v>3406370259</v>
      </c>
      <c r="BX708" t="s">
        <v>16187</v>
      </c>
      <c r="CA708" t="s">
        <v>16188</v>
      </c>
      <c r="CB708" t="s">
        <v>16189</v>
      </c>
      <c r="CD708">
        <v>1</v>
      </c>
      <c r="CF708" t="s">
        <v>118</v>
      </c>
      <c r="CG708">
        <v>0</v>
      </c>
      <c r="CH708" t="s">
        <v>119</v>
      </c>
      <c r="CI708" t="s">
        <v>119</v>
      </c>
      <c r="CJ708" t="s">
        <v>120</v>
      </c>
      <c r="CL708" s="34" t="s">
        <v>18968</v>
      </c>
      <c r="CM708" t="s">
        <v>121</v>
      </c>
      <c r="CN708" s="34" t="s">
        <v>18968</v>
      </c>
      <c r="CP708" t="s">
        <v>1258</v>
      </c>
      <c r="CR708">
        <f t="shared" si="137"/>
        <v>18</v>
      </c>
    </row>
    <row r="709" spans="1:96" customFormat="1" hidden="1">
      <c r="A709" t="s">
        <v>111</v>
      </c>
      <c r="B709" t="s">
        <v>16174</v>
      </c>
      <c r="C709">
        <v>514369</v>
      </c>
      <c r="D709" s="1">
        <v>45583</v>
      </c>
      <c r="E709" t="s">
        <v>20518</v>
      </c>
      <c r="F709" t="s">
        <v>16175</v>
      </c>
      <c r="G709" t="s">
        <v>16176</v>
      </c>
      <c r="H709">
        <v>43829979843</v>
      </c>
      <c r="I709" t="s">
        <v>16177</v>
      </c>
      <c r="J709">
        <v>5511942765144</v>
      </c>
      <c r="K709" t="s">
        <v>2</v>
      </c>
      <c r="L709" t="s">
        <v>5785</v>
      </c>
      <c r="M709">
        <v>5187798129885</v>
      </c>
      <c r="N709" t="s">
        <v>112</v>
      </c>
      <c r="O709" t="s">
        <v>16178</v>
      </c>
      <c r="P709" t="s">
        <v>16179</v>
      </c>
      <c r="Q709">
        <v>262</v>
      </c>
      <c r="R709" t="s">
        <v>16180</v>
      </c>
      <c r="S709" t="s">
        <v>16181</v>
      </c>
      <c r="U709" t="s">
        <v>16182</v>
      </c>
      <c r="V709" t="s">
        <v>779</v>
      </c>
      <c r="W709" t="s">
        <v>780</v>
      </c>
      <c r="X709" t="s">
        <v>16183</v>
      </c>
      <c r="Y709" t="s">
        <v>787</v>
      </c>
      <c r="Z709" t="s">
        <v>1258</v>
      </c>
      <c r="AA709" t="s">
        <v>18966</v>
      </c>
      <c r="AB709" t="s">
        <v>844</v>
      </c>
      <c r="AC709" t="s">
        <v>791</v>
      </c>
      <c r="AD709" t="s">
        <v>1888</v>
      </c>
      <c r="AE709" t="s">
        <v>1889</v>
      </c>
      <c r="AF709" t="s">
        <v>1242</v>
      </c>
      <c r="AG709">
        <v>1</v>
      </c>
      <c r="AH709">
        <v>104.35</v>
      </c>
      <c r="AI709">
        <v>2</v>
      </c>
      <c r="AJ709">
        <v>1111</v>
      </c>
      <c r="AK709" t="s">
        <v>788</v>
      </c>
      <c r="AL709">
        <v>1110</v>
      </c>
      <c r="AM709" t="s">
        <v>1256</v>
      </c>
      <c r="AN709">
        <v>21.9</v>
      </c>
      <c r="AO709" s="72">
        <v>6.2</v>
      </c>
      <c r="AP709" t="s">
        <v>16185</v>
      </c>
      <c r="AQ709" t="s">
        <v>1257</v>
      </c>
      <c r="AV709" t="s">
        <v>1352</v>
      </c>
      <c r="AW709" t="s">
        <v>1352</v>
      </c>
      <c r="AX709" t="s">
        <v>16184</v>
      </c>
      <c r="AY709" t="s">
        <v>16186</v>
      </c>
      <c r="AZ709" t="s">
        <v>15484</v>
      </c>
      <c r="BC709" t="s">
        <v>18967</v>
      </c>
      <c r="BD709" t="s">
        <v>114</v>
      </c>
      <c r="BF709" t="s">
        <v>115</v>
      </c>
      <c r="BG709" t="s">
        <v>116</v>
      </c>
      <c r="BM709" t="s">
        <v>1248</v>
      </c>
      <c r="BO709">
        <v>3406370259</v>
      </c>
      <c r="BX709" t="s">
        <v>16187</v>
      </c>
      <c r="CA709" t="s">
        <v>16188</v>
      </c>
      <c r="CB709" t="s">
        <v>16189</v>
      </c>
      <c r="CD709">
        <v>1</v>
      </c>
      <c r="CF709" t="s">
        <v>118</v>
      </c>
      <c r="CG709">
        <v>0</v>
      </c>
      <c r="CH709" t="s">
        <v>119</v>
      </c>
      <c r="CI709" t="s">
        <v>119</v>
      </c>
      <c r="CJ709" t="s">
        <v>120</v>
      </c>
      <c r="CL709" s="34" t="s">
        <v>18968</v>
      </c>
      <c r="CM709" t="s">
        <v>121</v>
      </c>
      <c r="CN709" s="34" t="s">
        <v>18968</v>
      </c>
      <c r="CP709" t="s">
        <v>1258</v>
      </c>
      <c r="CR709">
        <f t="shared" si="137"/>
        <v>18</v>
      </c>
    </row>
    <row r="710" spans="1:96" customFormat="1" hidden="1">
      <c r="A710" t="s">
        <v>111</v>
      </c>
      <c r="B710" t="s">
        <v>16174</v>
      </c>
      <c r="C710">
        <v>514369</v>
      </c>
      <c r="D710" s="1">
        <v>45583</v>
      </c>
      <c r="E710" t="s">
        <v>20518</v>
      </c>
      <c r="F710" t="s">
        <v>16175</v>
      </c>
      <c r="G710" t="s">
        <v>16176</v>
      </c>
      <c r="H710">
        <v>43829979843</v>
      </c>
      <c r="I710" t="s">
        <v>16177</v>
      </c>
      <c r="J710">
        <v>5511942765144</v>
      </c>
      <c r="K710" t="s">
        <v>2</v>
      </c>
      <c r="L710" t="s">
        <v>5785</v>
      </c>
      <c r="M710">
        <v>5187798129885</v>
      </c>
      <c r="N710" t="s">
        <v>112</v>
      </c>
      <c r="O710" t="s">
        <v>16178</v>
      </c>
      <c r="P710" t="s">
        <v>16179</v>
      </c>
      <c r="Q710">
        <v>262</v>
      </c>
      <c r="R710" t="s">
        <v>16180</v>
      </c>
      <c r="S710" t="s">
        <v>16181</v>
      </c>
      <c r="U710" t="s">
        <v>16182</v>
      </c>
      <c r="V710" t="s">
        <v>779</v>
      </c>
      <c r="W710" t="s">
        <v>780</v>
      </c>
      <c r="X710" t="s">
        <v>16183</v>
      </c>
      <c r="Y710" t="s">
        <v>787</v>
      </c>
      <c r="Z710" t="s">
        <v>1258</v>
      </c>
      <c r="AA710" t="s">
        <v>18966</v>
      </c>
      <c r="AB710" t="s">
        <v>844</v>
      </c>
      <c r="AC710" t="s">
        <v>791</v>
      </c>
      <c r="AD710" t="s">
        <v>1888</v>
      </c>
      <c r="AE710" t="s">
        <v>1889</v>
      </c>
      <c r="AF710" t="s">
        <v>1242</v>
      </c>
      <c r="AG710">
        <v>1</v>
      </c>
      <c r="AH710">
        <v>104.35</v>
      </c>
      <c r="AI710">
        <v>2</v>
      </c>
      <c r="AJ710">
        <v>2201</v>
      </c>
      <c r="AK710" t="s">
        <v>1471</v>
      </c>
      <c r="AL710">
        <v>2201</v>
      </c>
      <c r="AM710" t="s">
        <v>1472</v>
      </c>
      <c r="AN710">
        <v>49.9</v>
      </c>
      <c r="AO710" s="72">
        <v>14.14</v>
      </c>
      <c r="AP710" t="s">
        <v>16190</v>
      </c>
      <c r="AQ710" t="s">
        <v>1473</v>
      </c>
      <c r="AV710" t="s">
        <v>1352</v>
      </c>
      <c r="AW710" t="s">
        <v>1352</v>
      </c>
      <c r="AX710" t="s">
        <v>16184</v>
      </c>
      <c r="AY710" t="s">
        <v>16186</v>
      </c>
      <c r="AZ710" t="s">
        <v>15484</v>
      </c>
      <c r="BC710" t="s">
        <v>18967</v>
      </c>
      <c r="BD710" t="s">
        <v>114</v>
      </c>
      <c r="BF710" t="s">
        <v>115</v>
      </c>
      <c r="BG710" t="s">
        <v>116</v>
      </c>
      <c r="BM710" t="s">
        <v>1248</v>
      </c>
      <c r="BO710">
        <v>3406370259</v>
      </c>
      <c r="BX710" t="s">
        <v>16187</v>
      </c>
      <c r="CA710" t="s">
        <v>16188</v>
      </c>
      <c r="CB710" t="s">
        <v>16189</v>
      </c>
      <c r="CD710">
        <v>1</v>
      </c>
      <c r="CF710" t="s">
        <v>118</v>
      </c>
      <c r="CG710">
        <v>0</v>
      </c>
      <c r="CH710" t="s">
        <v>119</v>
      </c>
      <c r="CI710" t="s">
        <v>119</v>
      </c>
      <c r="CJ710" t="s">
        <v>120</v>
      </c>
      <c r="CL710" s="34" t="s">
        <v>18968</v>
      </c>
      <c r="CM710" t="s">
        <v>121</v>
      </c>
      <c r="CN710" s="34" t="s">
        <v>18968</v>
      </c>
      <c r="CP710" t="s">
        <v>1258</v>
      </c>
      <c r="CR710">
        <f t="shared" si="137"/>
        <v>18</v>
      </c>
    </row>
    <row r="711" spans="1:96" customFormat="1" hidden="1">
      <c r="A711" t="s">
        <v>111</v>
      </c>
      <c r="B711" t="s">
        <v>16174</v>
      </c>
      <c r="C711">
        <v>514369</v>
      </c>
      <c r="D711" s="1">
        <v>45583</v>
      </c>
      <c r="E711" t="s">
        <v>20518</v>
      </c>
      <c r="F711" t="s">
        <v>16175</v>
      </c>
      <c r="G711" t="s">
        <v>16176</v>
      </c>
      <c r="H711">
        <v>43829979843</v>
      </c>
      <c r="I711" t="s">
        <v>16177</v>
      </c>
      <c r="J711">
        <v>5511942765144</v>
      </c>
      <c r="K711" t="s">
        <v>2</v>
      </c>
      <c r="L711" t="s">
        <v>5785</v>
      </c>
      <c r="M711">
        <v>5187798129885</v>
      </c>
      <c r="N711" t="s">
        <v>112</v>
      </c>
      <c r="O711" t="s">
        <v>16178</v>
      </c>
      <c r="P711" t="s">
        <v>16179</v>
      </c>
      <c r="Q711">
        <v>262</v>
      </c>
      <c r="R711" t="s">
        <v>16180</v>
      </c>
      <c r="S711" t="s">
        <v>16181</v>
      </c>
      <c r="U711" t="s">
        <v>16182</v>
      </c>
      <c r="V711" t="s">
        <v>779</v>
      </c>
      <c r="W711" t="s">
        <v>780</v>
      </c>
      <c r="X711" t="s">
        <v>16183</v>
      </c>
      <c r="Y711" t="s">
        <v>787</v>
      </c>
      <c r="Z711" t="s">
        <v>1258</v>
      </c>
      <c r="AA711" t="s">
        <v>18966</v>
      </c>
      <c r="AB711" t="s">
        <v>844</v>
      </c>
      <c r="AC711" t="s">
        <v>791</v>
      </c>
      <c r="AD711" t="s">
        <v>1888</v>
      </c>
      <c r="AE711" t="s">
        <v>1889</v>
      </c>
      <c r="AF711" t="s">
        <v>1242</v>
      </c>
      <c r="AG711">
        <v>1</v>
      </c>
      <c r="AH711">
        <v>104.35</v>
      </c>
      <c r="AI711">
        <v>1</v>
      </c>
      <c r="AJ711">
        <v>2103</v>
      </c>
      <c r="AK711" t="s">
        <v>2344</v>
      </c>
      <c r="AL711">
        <v>2103</v>
      </c>
      <c r="AM711" t="s">
        <v>2345</v>
      </c>
      <c r="AN711">
        <v>59.9</v>
      </c>
      <c r="AO711" s="72">
        <v>16.97</v>
      </c>
      <c r="AP711" t="s">
        <v>16191</v>
      </c>
      <c r="AQ711" t="s">
        <v>2346</v>
      </c>
      <c r="AV711" t="s">
        <v>1779</v>
      </c>
      <c r="AW711" t="s">
        <v>1779</v>
      </c>
      <c r="AX711" t="s">
        <v>16184</v>
      </c>
      <c r="AY711" t="s">
        <v>16186</v>
      </c>
      <c r="AZ711" t="s">
        <v>15484</v>
      </c>
      <c r="BC711" t="s">
        <v>18967</v>
      </c>
      <c r="BD711" t="s">
        <v>114</v>
      </c>
      <c r="BF711" t="s">
        <v>115</v>
      </c>
      <c r="BG711" t="s">
        <v>116</v>
      </c>
      <c r="BM711" t="s">
        <v>1248</v>
      </c>
      <c r="BO711">
        <v>3406370259</v>
      </c>
      <c r="BX711" t="s">
        <v>16187</v>
      </c>
      <c r="CA711" t="s">
        <v>16188</v>
      </c>
      <c r="CB711" t="s">
        <v>16189</v>
      </c>
      <c r="CD711">
        <v>1</v>
      </c>
      <c r="CF711" t="s">
        <v>118</v>
      </c>
      <c r="CG711">
        <v>0</v>
      </c>
      <c r="CH711" t="s">
        <v>119</v>
      </c>
      <c r="CI711" t="s">
        <v>119</v>
      </c>
      <c r="CJ711" t="s">
        <v>120</v>
      </c>
      <c r="CL711" s="34" t="s">
        <v>18968</v>
      </c>
      <c r="CM711" t="s">
        <v>121</v>
      </c>
      <c r="CN711" s="34" t="s">
        <v>18968</v>
      </c>
      <c r="CP711" t="s">
        <v>1258</v>
      </c>
      <c r="CR711">
        <f t="shared" si="137"/>
        <v>18</v>
      </c>
    </row>
    <row r="712" spans="1:96" customFormat="1" hidden="1">
      <c r="A712" t="s">
        <v>111</v>
      </c>
      <c r="B712" t="s">
        <v>16204</v>
      </c>
      <c r="C712">
        <v>514367</v>
      </c>
      <c r="D712" s="1">
        <v>45583</v>
      </c>
      <c r="E712" t="s">
        <v>20519</v>
      </c>
      <c r="F712" t="s">
        <v>5426</v>
      </c>
      <c r="G712" t="s">
        <v>16205</v>
      </c>
      <c r="H712" s="34" t="s">
        <v>16206</v>
      </c>
      <c r="I712" t="s">
        <v>16207</v>
      </c>
      <c r="J712">
        <v>5531991610959</v>
      </c>
      <c r="K712" t="s">
        <v>8</v>
      </c>
      <c r="L712" t="s">
        <v>137</v>
      </c>
      <c r="M712">
        <v>5175834976263</v>
      </c>
      <c r="N712" t="s">
        <v>112</v>
      </c>
      <c r="O712" t="s">
        <v>16208</v>
      </c>
      <c r="P712" t="s">
        <v>16209</v>
      </c>
      <c r="Q712">
        <v>934</v>
      </c>
      <c r="R712" t="s">
        <v>1412</v>
      </c>
      <c r="S712" t="s">
        <v>10728</v>
      </c>
      <c r="U712" t="s">
        <v>16210</v>
      </c>
      <c r="V712" t="s">
        <v>779</v>
      </c>
      <c r="W712" t="s">
        <v>780</v>
      </c>
      <c r="X712" t="s">
        <v>16211</v>
      </c>
      <c r="Y712" t="s">
        <v>782</v>
      </c>
      <c r="Z712" t="s">
        <v>1258</v>
      </c>
      <c r="AA712" t="s">
        <v>17409</v>
      </c>
      <c r="AB712" t="s">
        <v>844</v>
      </c>
      <c r="AC712" t="s">
        <v>791</v>
      </c>
      <c r="AD712" t="s">
        <v>883</v>
      </c>
      <c r="AE712" t="s">
        <v>4136</v>
      </c>
      <c r="AF712" t="s">
        <v>113</v>
      </c>
      <c r="AG712">
        <v>1</v>
      </c>
      <c r="AH712">
        <v>152.19</v>
      </c>
      <c r="AI712">
        <v>1</v>
      </c>
      <c r="AJ712">
        <v>1006</v>
      </c>
      <c r="AK712" t="s">
        <v>788</v>
      </c>
      <c r="AL712">
        <v>1111</v>
      </c>
      <c r="AM712" t="s">
        <v>789</v>
      </c>
      <c r="AN712">
        <v>21.9</v>
      </c>
      <c r="AO712" s="72">
        <v>5.86</v>
      </c>
      <c r="AP712" t="s">
        <v>16213</v>
      </c>
      <c r="AQ712" t="s">
        <v>790</v>
      </c>
      <c r="AV712" t="s">
        <v>4066</v>
      </c>
      <c r="AW712">
        <v>0</v>
      </c>
      <c r="AX712" t="s">
        <v>16212</v>
      </c>
      <c r="AY712" t="s">
        <v>16214</v>
      </c>
      <c r="AZ712" t="s">
        <v>16215</v>
      </c>
      <c r="BC712" t="s">
        <v>17410</v>
      </c>
      <c r="BD712" t="s">
        <v>114</v>
      </c>
      <c r="BF712" t="s">
        <v>115</v>
      </c>
      <c r="BG712" t="s">
        <v>116</v>
      </c>
      <c r="BM712" t="s">
        <v>117</v>
      </c>
      <c r="BO712">
        <v>3406227880</v>
      </c>
      <c r="BX712" t="s">
        <v>16216</v>
      </c>
      <c r="CA712" t="s">
        <v>16217</v>
      </c>
      <c r="CB712" t="s">
        <v>16218</v>
      </c>
      <c r="CD712">
        <v>1</v>
      </c>
      <c r="CF712" t="s">
        <v>118</v>
      </c>
      <c r="CG712">
        <v>0</v>
      </c>
      <c r="CH712" t="s">
        <v>119</v>
      </c>
      <c r="CI712" t="s">
        <v>119</v>
      </c>
      <c r="CJ712" t="s">
        <v>120</v>
      </c>
      <c r="CL712" s="34" t="s">
        <v>17411</v>
      </c>
      <c r="CM712" t="s">
        <v>121</v>
      </c>
      <c r="CN712" s="34" t="s">
        <v>17411</v>
      </c>
      <c r="CP712" t="s">
        <v>1258</v>
      </c>
      <c r="CR712">
        <f t="shared" si="137"/>
        <v>18</v>
      </c>
    </row>
    <row r="713" spans="1:96" customFormat="1" hidden="1">
      <c r="A713" t="s">
        <v>111</v>
      </c>
      <c r="B713" t="s">
        <v>16204</v>
      </c>
      <c r="C713">
        <v>514367</v>
      </c>
      <c r="D713" s="1">
        <v>45583</v>
      </c>
      <c r="E713" t="s">
        <v>20519</v>
      </c>
      <c r="F713" t="s">
        <v>5426</v>
      </c>
      <c r="G713" t="s">
        <v>16205</v>
      </c>
      <c r="H713" s="34" t="s">
        <v>16206</v>
      </c>
      <c r="I713" t="s">
        <v>16207</v>
      </c>
      <c r="J713">
        <v>5531991610959</v>
      </c>
      <c r="K713" t="s">
        <v>8</v>
      </c>
      <c r="L713" t="s">
        <v>137</v>
      </c>
      <c r="M713">
        <v>5175834976263</v>
      </c>
      <c r="N713" t="s">
        <v>112</v>
      </c>
      <c r="O713" t="s">
        <v>16208</v>
      </c>
      <c r="P713" t="s">
        <v>16209</v>
      </c>
      <c r="Q713">
        <v>934</v>
      </c>
      <c r="R713" t="s">
        <v>1412</v>
      </c>
      <c r="S713" t="s">
        <v>10728</v>
      </c>
      <c r="U713" t="s">
        <v>16210</v>
      </c>
      <c r="V713" t="s">
        <v>779</v>
      </c>
      <c r="W713" t="s">
        <v>780</v>
      </c>
      <c r="X713" t="s">
        <v>16211</v>
      </c>
      <c r="Y713" t="s">
        <v>782</v>
      </c>
      <c r="Z713" t="s">
        <v>1258</v>
      </c>
      <c r="AA713" t="s">
        <v>17409</v>
      </c>
      <c r="AB713" t="s">
        <v>844</v>
      </c>
      <c r="AC713" t="s">
        <v>791</v>
      </c>
      <c r="AD713" t="s">
        <v>883</v>
      </c>
      <c r="AE713" t="s">
        <v>4136</v>
      </c>
      <c r="AF713" t="s">
        <v>113</v>
      </c>
      <c r="AG713">
        <v>1</v>
      </c>
      <c r="AH713">
        <v>152.19</v>
      </c>
      <c r="AI713">
        <v>1</v>
      </c>
      <c r="AJ713">
        <v>1111</v>
      </c>
      <c r="AK713" t="s">
        <v>788</v>
      </c>
      <c r="AL713">
        <v>1110</v>
      </c>
      <c r="AM713" t="s">
        <v>1256</v>
      </c>
      <c r="AN713">
        <v>21.9</v>
      </c>
      <c r="AO713" s="72">
        <v>5.86</v>
      </c>
      <c r="AP713" t="s">
        <v>16213</v>
      </c>
      <c r="AQ713" t="s">
        <v>1257</v>
      </c>
      <c r="AV713" t="s">
        <v>4066</v>
      </c>
      <c r="AW713">
        <v>0</v>
      </c>
      <c r="AX713" t="s">
        <v>16212</v>
      </c>
      <c r="AY713" t="s">
        <v>16214</v>
      </c>
      <c r="AZ713" t="s">
        <v>16215</v>
      </c>
      <c r="BC713" t="s">
        <v>17410</v>
      </c>
      <c r="BD713" t="s">
        <v>114</v>
      </c>
      <c r="BF713" t="s">
        <v>115</v>
      </c>
      <c r="BG713" t="s">
        <v>116</v>
      </c>
      <c r="BM713" t="s">
        <v>117</v>
      </c>
      <c r="BO713">
        <v>3406227880</v>
      </c>
      <c r="BX713" t="s">
        <v>16216</v>
      </c>
      <c r="CA713" t="s">
        <v>16217</v>
      </c>
      <c r="CB713" t="s">
        <v>16218</v>
      </c>
      <c r="CD713">
        <v>1</v>
      </c>
      <c r="CF713" t="s">
        <v>118</v>
      </c>
      <c r="CG713">
        <v>0</v>
      </c>
      <c r="CH713" t="s">
        <v>119</v>
      </c>
      <c r="CI713" t="s">
        <v>119</v>
      </c>
      <c r="CJ713" t="s">
        <v>120</v>
      </c>
      <c r="CL713" s="34" t="s">
        <v>17411</v>
      </c>
      <c r="CM713" t="s">
        <v>121</v>
      </c>
      <c r="CN713" s="34" t="s">
        <v>17411</v>
      </c>
      <c r="CP713" t="s">
        <v>1258</v>
      </c>
      <c r="CR713">
        <f t="shared" si="137"/>
        <v>18</v>
      </c>
    </row>
    <row r="714" spans="1:96" customFormat="1" hidden="1">
      <c r="A714" t="s">
        <v>111</v>
      </c>
      <c r="B714" t="s">
        <v>16204</v>
      </c>
      <c r="C714">
        <v>514367</v>
      </c>
      <c r="D714" s="1">
        <v>45583</v>
      </c>
      <c r="E714" t="s">
        <v>20519</v>
      </c>
      <c r="F714" t="s">
        <v>5426</v>
      </c>
      <c r="G714" t="s">
        <v>16205</v>
      </c>
      <c r="H714" s="34" t="s">
        <v>16206</v>
      </c>
      <c r="I714" t="s">
        <v>16207</v>
      </c>
      <c r="J714">
        <v>5531991610959</v>
      </c>
      <c r="K714" t="s">
        <v>8</v>
      </c>
      <c r="L714" t="s">
        <v>137</v>
      </c>
      <c r="M714">
        <v>5175834976263</v>
      </c>
      <c r="N714" t="s">
        <v>112</v>
      </c>
      <c r="O714" t="s">
        <v>16208</v>
      </c>
      <c r="P714" t="s">
        <v>16209</v>
      </c>
      <c r="Q714">
        <v>934</v>
      </c>
      <c r="R714" t="s">
        <v>1412</v>
      </c>
      <c r="S714" t="s">
        <v>10728</v>
      </c>
      <c r="U714" t="s">
        <v>16210</v>
      </c>
      <c r="V714" t="s">
        <v>779</v>
      </c>
      <c r="W714" t="s">
        <v>780</v>
      </c>
      <c r="X714" t="s">
        <v>16211</v>
      </c>
      <c r="Y714" t="s">
        <v>782</v>
      </c>
      <c r="Z714" t="s">
        <v>1258</v>
      </c>
      <c r="AA714" t="s">
        <v>17409</v>
      </c>
      <c r="AB714" t="s">
        <v>844</v>
      </c>
      <c r="AC714" t="s">
        <v>791</v>
      </c>
      <c r="AD714" t="s">
        <v>883</v>
      </c>
      <c r="AE714" t="s">
        <v>4136</v>
      </c>
      <c r="AF714" t="s">
        <v>113</v>
      </c>
      <c r="AG714">
        <v>1</v>
      </c>
      <c r="AH714">
        <v>152.19</v>
      </c>
      <c r="AI714">
        <v>1</v>
      </c>
      <c r="AJ714">
        <v>5101</v>
      </c>
      <c r="AK714" t="s">
        <v>1018</v>
      </c>
      <c r="AL714">
        <v>5101</v>
      </c>
      <c r="AM714" t="s">
        <v>830</v>
      </c>
      <c r="AN714">
        <v>46.9</v>
      </c>
      <c r="AO714" s="72">
        <v>12.56</v>
      </c>
      <c r="AP714" t="s">
        <v>16219</v>
      </c>
      <c r="AQ714" t="s">
        <v>1019</v>
      </c>
      <c r="AV714" t="s">
        <v>4066</v>
      </c>
      <c r="AW714">
        <v>0</v>
      </c>
      <c r="AX714" t="s">
        <v>16212</v>
      </c>
      <c r="AY714" t="s">
        <v>16214</v>
      </c>
      <c r="AZ714" t="s">
        <v>16215</v>
      </c>
      <c r="BC714" t="s">
        <v>17410</v>
      </c>
      <c r="BD714" t="s">
        <v>114</v>
      </c>
      <c r="BF714" t="s">
        <v>115</v>
      </c>
      <c r="BG714" t="s">
        <v>116</v>
      </c>
      <c r="BM714" t="s">
        <v>117</v>
      </c>
      <c r="BO714">
        <v>3406227880</v>
      </c>
      <c r="BX714" t="s">
        <v>16216</v>
      </c>
      <c r="CA714" t="s">
        <v>16217</v>
      </c>
      <c r="CB714" t="s">
        <v>16218</v>
      </c>
      <c r="CD714">
        <v>1</v>
      </c>
      <c r="CF714" t="s">
        <v>118</v>
      </c>
      <c r="CG714">
        <v>0</v>
      </c>
      <c r="CH714" t="s">
        <v>119</v>
      </c>
      <c r="CI714" t="s">
        <v>119</v>
      </c>
      <c r="CJ714" t="s">
        <v>120</v>
      </c>
      <c r="CL714" s="34" t="s">
        <v>17411</v>
      </c>
      <c r="CM714" t="s">
        <v>121</v>
      </c>
      <c r="CN714" s="34" t="s">
        <v>17411</v>
      </c>
      <c r="CP714" t="s">
        <v>1258</v>
      </c>
      <c r="CR714">
        <f t="shared" si="137"/>
        <v>18</v>
      </c>
    </row>
    <row r="715" spans="1:96" customFormat="1" hidden="1">
      <c r="A715" t="s">
        <v>111</v>
      </c>
      <c r="B715" t="s">
        <v>16204</v>
      </c>
      <c r="C715">
        <v>514367</v>
      </c>
      <c r="D715" s="1">
        <v>45583</v>
      </c>
      <c r="E715" t="s">
        <v>20519</v>
      </c>
      <c r="F715" t="s">
        <v>5426</v>
      </c>
      <c r="G715" t="s">
        <v>16205</v>
      </c>
      <c r="H715" s="34" t="s">
        <v>16206</v>
      </c>
      <c r="I715" t="s">
        <v>16207</v>
      </c>
      <c r="J715">
        <v>5531991610959</v>
      </c>
      <c r="K715" t="s">
        <v>8</v>
      </c>
      <c r="L715" t="s">
        <v>137</v>
      </c>
      <c r="M715">
        <v>5175834976263</v>
      </c>
      <c r="N715" t="s">
        <v>112</v>
      </c>
      <c r="O715" t="s">
        <v>16208</v>
      </c>
      <c r="P715" t="s">
        <v>16209</v>
      </c>
      <c r="Q715">
        <v>934</v>
      </c>
      <c r="R715" t="s">
        <v>1412</v>
      </c>
      <c r="S715" t="s">
        <v>10728</v>
      </c>
      <c r="U715" t="s">
        <v>16210</v>
      </c>
      <c r="V715" t="s">
        <v>779</v>
      </c>
      <c r="W715" t="s">
        <v>780</v>
      </c>
      <c r="X715" t="s">
        <v>16211</v>
      </c>
      <c r="Y715" t="s">
        <v>782</v>
      </c>
      <c r="Z715" t="s">
        <v>1258</v>
      </c>
      <c r="AA715" t="s">
        <v>17409</v>
      </c>
      <c r="AB715" t="s">
        <v>844</v>
      </c>
      <c r="AC715" t="s">
        <v>791</v>
      </c>
      <c r="AD715" t="s">
        <v>883</v>
      </c>
      <c r="AE715" t="s">
        <v>4136</v>
      </c>
      <c r="AF715" t="s">
        <v>113</v>
      </c>
      <c r="AG715">
        <v>1</v>
      </c>
      <c r="AH715">
        <v>152.19</v>
      </c>
      <c r="AI715">
        <v>1</v>
      </c>
      <c r="AJ715">
        <v>2103</v>
      </c>
      <c r="AK715" t="s">
        <v>2344</v>
      </c>
      <c r="AL715">
        <v>2103</v>
      </c>
      <c r="AM715" t="s">
        <v>2345</v>
      </c>
      <c r="AN715">
        <v>59.9</v>
      </c>
      <c r="AO715" s="72">
        <v>16.04</v>
      </c>
      <c r="AP715" t="s">
        <v>16220</v>
      </c>
      <c r="AQ715" t="s">
        <v>2346</v>
      </c>
      <c r="AV715" t="s">
        <v>4066</v>
      </c>
      <c r="AW715">
        <v>0</v>
      </c>
      <c r="AX715" t="s">
        <v>16212</v>
      </c>
      <c r="AY715" t="s">
        <v>16214</v>
      </c>
      <c r="AZ715" t="s">
        <v>16215</v>
      </c>
      <c r="BC715" t="s">
        <v>17410</v>
      </c>
      <c r="BD715" t="s">
        <v>114</v>
      </c>
      <c r="BF715" t="s">
        <v>115</v>
      </c>
      <c r="BG715" t="s">
        <v>116</v>
      </c>
      <c r="BM715" t="s">
        <v>117</v>
      </c>
      <c r="BO715">
        <v>3406227880</v>
      </c>
      <c r="BX715" t="s">
        <v>16216</v>
      </c>
      <c r="CA715" t="s">
        <v>16217</v>
      </c>
      <c r="CB715" t="s">
        <v>16218</v>
      </c>
      <c r="CD715">
        <v>1</v>
      </c>
      <c r="CF715" t="s">
        <v>118</v>
      </c>
      <c r="CG715">
        <v>0</v>
      </c>
      <c r="CH715" t="s">
        <v>119</v>
      </c>
      <c r="CI715" t="s">
        <v>119</v>
      </c>
      <c r="CJ715" t="s">
        <v>120</v>
      </c>
      <c r="CL715" s="34" t="s">
        <v>17411</v>
      </c>
      <c r="CM715" t="s">
        <v>121</v>
      </c>
      <c r="CN715" s="34" t="s">
        <v>17411</v>
      </c>
      <c r="CP715" t="s">
        <v>1258</v>
      </c>
      <c r="CR715">
        <f t="shared" si="137"/>
        <v>18</v>
      </c>
    </row>
    <row r="716" spans="1:96" customFormat="1" hidden="1">
      <c r="A716" t="s">
        <v>111</v>
      </c>
      <c r="B716" t="s">
        <v>16204</v>
      </c>
      <c r="C716">
        <v>514367</v>
      </c>
      <c r="D716" s="1">
        <v>45583</v>
      </c>
      <c r="E716" t="s">
        <v>20519</v>
      </c>
      <c r="F716" t="s">
        <v>5426</v>
      </c>
      <c r="G716" t="s">
        <v>16205</v>
      </c>
      <c r="H716" s="34" t="s">
        <v>16206</v>
      </c>
      <c r="I716" t="s">
        <v>16207</v>
      </c>
      <c r="J716">
        <v>5531991610959</v>
      </c>
      <c r="K716" t="s">
        <v>8</v>
      </c>
      <c r="L716" t="s">
        <v>137</v>
      </c>
      <c r="M716">
        <v>5175834976263</v>
      </c>
      <c r="N716" t="s">
        <v>112</v>
      </c>
      <c r="O716" t="s">
        <v>16208</v>
      </c>
      <c r="P716" t="s">
        <v>16209</v>
      </c>
      <c r="Q716">
        <v>934</v>
      </c>
      <c r="R716" t="s">
        <v>1412</v>
      </c>
      <c r="S716" t="s">
        <v>10728</v>
      </c>
      <c r="U716" t="s">
        <v>16210</v>
      </c>
      <c r="V716" t="s">
        <v>779</v>
      </c>
      <c r="W716" t="s">
        <v>780</v>
      </c>
      <c r="X716" t="s">
        <v>16211</v>
      </c>
      <c r="Y716" t="s">
        <v>782</v>
      </c>
      <c r="Z716" t="s">
        <v>1258</v>
      </c>
      <c r="AA716" t="s">
        <v>17409</v>
      </c>
      <c r="AB716" t="s">
        <v>844</v>
      </c>
      <c r="AC716" t="s">
        <v>791</v>
      </c>
      <c r="AD716" t="s">
        <v>883</v>
      </c>
      <c r="AE716" t="s">
        <v>4136</v>
      </c>
      <c r="AF716" t="s">
        <v>113</v>
      </c>
      <c r="AG716">
        <v>1</v>
      </c>
      <c r="AH716">
        <v>152.19</v>
      </c>
      <c r="AI716">
        <v>1</v>
      </c>
      <c r="AJ716">
        <v>2201</v>
      </c>
      <c r="AK716" t="s">
        <v>1471</v>
      </c>
      <c r="AL716">
        <v>2201</v>
      </c>
      <c r="AM716" t="s">
        <v>1472</v>
      </c>
      <c r="AN716">
        <v>49.9</v>
      </c>
      <c r="AO716" s="72">
        <v>13.36</v>
      </c>
      <c r="AP716" t="s">
        <v>16221</v>
      </c>
      <c r="AQ716" t="s">
        <v>1473</v>
      </c>
      <c r="AV716" t="s">
        <v>4066</v>
      </c>
      <c r="AW716">
        <v>0</v>
      </c>
      <c r="AX716" t="s">
        <v>16212</v>
      </c>
      <c r="AY716" t="s">
        <v>16214</v>
      </c>
      <c r="AZ716" t="s">
        <v>16215</v>
      </c>
      <c r="BC716" t="s">
        <v>17410</v>
      </c>
      <c r="BD716" t="s">
        <v>114</v>
      </c>
      <c r="BF716" t="s">
        <v>115</v>
      </c>
      <c r="BG716" t="s">
        <v>116</v>
      </c>
      <c r="BM716" t="s">
        <v>117</v>
      </c>
      <c r="BO716">
        <v>3406227880</v>
      </c>
      <c r="BX716" t="s">
        <v>16216</v>
      </c>
      <c r="CA716" t="s">
        <v>16217</v>
      </c>
      <c r="CB716" t="s">
        <v>16218</v>
      </c>
      <c r="CD716">
        <v>1</v>
      </c>
      <c r="CF716" t="s">
        <v>118</v>
      </c>
      <c r="CG716">
        <v>0</v>
      </c>
      <c r="CH716" t="s">
        <v>119</v>
      </c>
      <c r="CI716" t="s">
        <v>119</v>
      </c>
      <c r="CJ716" t="s">
        <v>120</v>
      </c>
      <c r="CL716" s="34" t="s">
        <v>17411</v>
      </c>
      <c r="CM716" t="s">
        <v>121</v>
      </c>
      <c r="CN716" s="34" t="s">
        <v>17411</v>
      </c>
      <c r="CP716" t="s">
        <v>1258</v>
      </c>
      <c r="CR716">
        <f t="shared" si="137"/>
        <v>18</v>
      </c>
    </row>
    <row r="717" spans="1:96" customFormat="1" hidden="1">
      <c r="A717" t="s">
        <v>111</v>
      </c>
      <c r="B717" t="s">
        <v>16204</v>
      </c>
      <c r="C717">
        <v>514367</v>
      </c>
      <c r="D717" s="1">
        <v>45583</v>
      </c>
      <c r="E717" t="s">
        <v>20519</v>
      </c>
      <c r="F717" t="s">
        <v>5426</v>
      </c>
      <c r="G717" t="s">
        <v>16205</v>
      </c>
      <c r="H717" s="34" t="s">
        <v>16206</v>
      </c>
      <c r="I717" t="s">
        <v>16207</v>
      </c>
      <c r="J717">
        <v>5531991610959</v>
      </c>
      <c r="K717" t="s">
        <v>8</v>
      </c>
      <c r="L717" t="s">
        <v>137</v>
      </c>
      <c r="M717">
        <v>5175834976263</v>
      </c>
      <c r="N717" t="s">
        <v>112</v>
      </c>
      <c r="O717" t="s">
        <v>16208</v>
      </c>
      <c r="P717" t="s">
        <v>16209</v>
      </c>
      <c r="Q717">
        <v>934</v>
      </c>
      <c r="R717" t="s">
        <v>1412</v>
      </c>
      <c r="S717" t="s">
        <v>10728</v>
      </c>
      <c r="U717" t="s">
        <v>16210</v>
      </c>
      <c r="V717" t="s">
        <v>779</v>
      </c>
      <c r="W717" t="s">
        <v>780</v>
      </c>
      <c r="X717" t="s">
        <v>16211</v>
      </c>
      <c r="Y717" t="s">
        <v>782</v>
      </c>
      <c r="Z717" t="s">
        <v>1258</v>
      </c>
      <c r="AA717" t="s">
        <v>17409</v>
      </c>
      <c r="AB717" t="s">
        <v>844</v>
      </c>
      <c r="AC717" t="s">
        <v>791</v>
      </c>
      <c r="AD717" t="s">
        <v>883</v>
      </c>
      <c r="AE717" t="s">
        <v>4136</v>
      </c>
      <c r="AF717" t="s">
        <v>113</v>
      </c>
      <c r="AG717">
        <v>1</v>
      </c>
      <c r="AH717">
        <v>152.19</v>
      </c>
      <c r="AI717">
        <v>2</v>
      </c>
      <c r="AJ717">
        <v>142807</v>
      </c>
      <c r="AK717" t="s">
        <v>781</v>
      </c>
      <c r="AL717">
        <v>1113</v>
      </c>
      <c r="AM717" t="s">
        <v>800</v>
      </c>
      <c r="AN717">
        <v>6.99</v>
      </c>
      <c r="AO717" s="72">
        <v>5.35</v>
      </c>
      <c r="AP717" t="s">
        <v>16223</v>
      </c>
      <c r="AQ717" t="s">
        <v>802</v>
      </c>
      <c r="AV717" t="s">
        <v>15620</v>
      </c>
      <c r="AW717">
        <v>0</v>
      </c>
      <c r="AX717" t="s">
        <v>16212</v>
      </c>
      <c r="AY717" t="s">
        <v>16214</v>
      </c>
      <c r="AZ717" t="s">
        <v>16215</v>
      </c>
      <c r="BC717" t="s">
        <v>17410</v>
      </c>
      <c r="BD717" t="s">
        <v>114</v>
      </c>
      <c r="BF717" t="s">
        <v>115</v>
      </c>
      <c r="BG717" t="s">
        <v>116</v>
      </c>
      <c r="BM717" t="s">
        <v>117</v>
      </c>
      <c r="BO717">
        <v>3406227880</v>
      </c>
      <c r="BX717" t="s">
        <v>16216</v>
      </c>
      <c r="CA717" t="s">
        <v>16217</v>
      </c>
      <c r="CB717" t="s">
        <v>16218</v>
      </c>
      <c r="CD717">
        <v>1</v>
      </c>
      <c r="CF717" t="s">
        <v>118</v>
      </c>
      <c r="CG717">
        <v>0</v>
      </c>
      <c r="CH717" t="s">
        <v>119</v>
      </c>
      <c r="CI717" t="s">
        <v>119</v>
      </c>
      <c r="CJ717" t="s">
        <v>120</v>
      </c>
      <c r="CL717" s="34" t="s">
        <v>17411</v>
      </c>
      <c r="CM717" t="s">
        <v>121</v>
      </c>
      <c r="CN717" s="34" t="s">
        <v>17411</v>
      </c>
      <c r="CP717" t="s">
        <v>1258</v>
      </c>
      <c r="CR717">
        <f t="shared" si="137"/>
        <v>18</v>
      </c>
    </row>
    <row r="718" spans="1:96" customFormat="1" hidden="1">
      <c r="A718" t="s">
        <v>111</v>
      </c>
      <c r="B718" t="s">
        <v>16204</v>
      </c>
      <c r="C718">
        <v>514367</v>
      </c>
      <c r="D718" s="1">
        <v>45583</v>
      </c>
      <c r="E718" t="s">
        <v>20519</v>
      </c>
      <c r="F718" t="s">
        <v>5426</v>
      </c>
      <c r="G718" t="s">
        <v>16205</v>
      </c>
      <c r="H718" s="34" t="s">
        <v>16206</v>
      </c>
      <c r="I718" t="s">
        <v>16207</v>
      </c>
      <c r="J718">
        <v>5531991610959</v>
      </c>
      <c r="K718" t="s">
        <v>8</v>
      </c>
      <c r="L718" t="s">
        <v>137</v>
      </c>
      <c r="M718">
        <v>5175834976263</v>
      </c>
      <c r="N718" t="s">
        <v>112</v>
      </c>
      <c r="O718" t="s">
        <v>16208</v>
      </c>
      <c r="P718" t="s">
        <v>16209</v>
      </c>
      <c r="Q718">
        <v>934</v>
      </c>
      <c r="R718" t="s">
        <v>1412</v>
      </c>
      <c r="S718" t="s">
        <v>10728</v>
      </c>
      <c r="U718" t="s">
        <v>16210</v>
      </c>
      <c r="V718" t="s">
        <v>779</v>
      </c>
      <c r="W718" t="s">
        <v>780</v>
      </c>
      <c r="X718" t="s">
        <v>16211</v>
      </c>
      <c r="Y718" t="s">
        <v>782</v>
      </c>
      <c r="Z718" t="s">
        <v>1258</v>
      </c>
      <c r="AA718" t="s">
        <v>17409</v>
      </c>
      <c r="AB718" t="s">
        <v>844</v>
      </c>
      <c r="AC718" t="s">
        <v>791</v>
      </c>
      <c r="AD718" t="s">
        <v>883</v>
      </c>
      <c r="AE718" t="s">
        <v>4136</v>
      </c>
      <c r="AF718" t="s">
        <v>113</v>
      </c>
      <c r="AG718">
        <v>1</v>
      </c>
      <c r="AH718">
        <v>152.19</v>
      </c>
      <c r="AI718">
        <v>1</v>
      </c>
      <c r="AJ718">
        <v>61030</v>
      </c>
      <c r="AK718" t="s">
        <v>1598</v>
      </c>
      <c r="AL718">
        <v>61030</v>
      </c>
      <c r="AM718" t="s">
        <v>2980</v>
      </c>
      <c r="AN718">
        <v>99.9</v>
      </c>
      <c r="AO718" s="72">
        <v>26.75</v>
      </c>
      <c r="AP718" t="s">
        <v>16224</v>
      </c>
      <c r="AQ718" t="s">
        <v>2981</v>
      </c>
      <c r="AV718" t="s">
        <v>16225</v>
      </c>
      <c r="AW718">
        <v>0</v>
      </c>
      <c r="AX718" t="s">
        <v>16212</v>
      </c>
      <c r="AY718" t="s">
        <v>16214</v>
      </c>
      <c r="AZ718" t="s">
        <v>16215</v>
      </c>
      <c r="BC718" t="s">
        <v>17410</v>
      </c>
      <c r="BD718" t="s">
        <v>114</v>
      </c>
      <c r="BF718" t="s">
        <v>115</v>
      </c>
      <c r="BG718" t="s">
        <v>116</v>
      </c>
      <c r="BM718" t="s">
        <v>117</v>
      </c>
      <c r="BO718">
        <v>3406227880</v>
      </c>
      <c r="BX718" t="s">
        <v>16216</v>
      </c>
      <c r="CA718" t="s">
        <v>16217</v>
      </c>
      <c r="CB718" t="s">
        <v>16218</v>
      </c>
      <c r="CD718">
        <v>1</v>
      </c>
      <c r="CF718" t="s">
        <v>118</v>
      </c>
      <c r="CG718">
        <v>0</v>
      </c>
      <c r="CH718" t="s">
        <v>119</v>
      </c>
      <c r="CI718" t="s">
        <v>119</v>
      </c>
      <c r="CJ718" t="s">
        <v>120</v>
      </c>
      <c r="CL718" s="34" t="s">
        <v>17411</v>
      </c>
      <c r="CM718" t="s">
        <v>121</v>
      </c>
      <c r="CN718" s="34" t="s">
        <v>17411</v>
      </c>
      <c r="CP718" t="s">
        <v>1258</v>
      </c>
      <c r="CR718">
        <f t="shared" si="137"/>
        <v>18</v>
      </c>
    </row>
    <row r="719" spans="1:96" customFormat="1" hidden="1">
      <c r="A719" t="s">
        <v>111</v>
      </c>
      <c r="B719" t="s">
        <v>16204</v>
      </c>
      <c r="C719">
        <v>514367</v>
      </c>
      <c r="D719" s="1">
        <v>45583</v>
      </c>
      <c r="E719" t="s">
        <v>20519</v>
      </c>
      <c r="F719" t="s">
        <v>5426</v>
      </c>
      <c r="G719" t="s">
        <v>16205</v>
      </c>
      <c r="H719" s="34" t="s">
        <v>16206</v>
      </c>
      <c r="I719" t="s">
        <v>16207</v>
      </c>
      <c r="J719">
        <v>5531991610959</v>
      </c>
      <c r="K719" t="s">
        <v>8</v>
      </c>
      <c r="L719" t="s">
        <v>137</v>
      </c>
      <c r="M719">
        <v>5175834976263</v>
      </c>
      <c r="N719" t="s">
        <v>112</v>
      </c>
      <c r="O719" t="s">
        <v>16208</v>
      </c>
      <c r="P719" t="s">
        <v>16209</v>
      </c>
      <c r="Q719">
        <v>934</v>
      </c>
      <c r="R719" t="s">
        <v>1412</v>
      </c>
      <c r="S719" t="s">
        <v>10728</v>
      </c>
      <c r="U719" t="s">
        <v>16210</v>
      </c>
      <c r="V719" t="s">
        <v>779</v>
      </c>
      <c r="W719" t="s">
        <v>780</v>
      </c>
      <c r="X719" t="s">
        <v>16211</v>
      </c>
      <c r="Y719" t="s">
        <v>782</v>
      </c>
      <c r="Z719" t="s">
        <v>1258</v>
      </c>
      <c r="AA719" t="s">
        <v>17409</v>
      </c>
      <c r="AB719" t="s">
        <v>844</v>
      </c>
      <c r="AC719" t="s">
        <v>791</v>
      </c>
      <c r="AD719" t="s">
        <v>883</v>
      </c>
      <c r="AE719" t="s">
        <v>4136</v>
      </c>
      <c r="AF719" t="s">
        <v>113</v>
      </c>
      <c r="AG719">
        <v>1</v>
      </c>
      <c r="AH719">
        <v>152.19</v>
      </c>
      <c r="AI719">
        <v>1</v>
      </c>
      <c r="AJ719">
        <v>3102</v>
      </c>
      <c r="AK719" t="s">
        <v>776</v>
      </c>
      <c r="AL719">
        <v>3102</v>
      </c>
      <c r="AM719" t="s">
        <v>777</v>
      </c>
      <c r="AN719">
        <v>49.9</v>
      </c>
      <c r="AO719" s="72">
        <v>38.18</v>
      </c>
      <c r="AP719" t="s">
        <v>16226</v>
      </c>
      <c r="AQ719" t="s">
        <v>778</v>
      </c>
      <c r="AV719" t="s">
        <v>4066</v>
      </c>
      <c r="AW719">
        <v>0</v>
      </c>
      <c r="AX719" t="s">
        <v>16212</v>
      </c>
      <c r="AY719" t="s">
        <v>16214</v>
      </c>
      <c r="AZ719" t="s">
        <v>16215</v>
      </c>
      <c r="BC719" t="s">
        <v>17410</v>
      </c>
      <c r="BD719" t="s">
        <v>114</v>
      </c>
      <c r="BF719" t="s">
        <v>115</v>
      </c>
      <c r="BG719" t="s">
        <v>116</v>
      </c>
      <c r="BM719" t="s">
        <v>117</v>
      </c>
      <c r="BO719">
        <v>3406227880</v>
      </c>
      <c r="BX719" t="s">
        <v>16216</v>
      </c>
      <c r="CA719" t="s">
        <v>16217</v>
      </c>
      <c r="CB719" t="s">
        <v>16218</v>
      </c>
      <c r="CD719">
        <v>1</v>
      </c>
      <c r="CF719" t="s">
        <v>118</v>
      </c>
      <c r="CG719">
        <v>0</v>
      </c>
      <c r="CH719" t="s">
        <v>119</v>
      </c>
      <c r="CI719" t="s">
        <v>119</v>
      </c>
      <c r="CJ719" t="s">
        <v>120</v>
      </c>
      <c r="CL719" s="34" t="s">
        <v>17411</v>
      </c>
      <c r="CM719" t="s">
        <v>121</v>
      </c>
      <c r="CN719" s="34" t="s">
        <v>17411</v>
      </c>
      <c r="CP719" t="s">
        <v>1258</v>
      </c>
      <c r="CR719">
        <f t="shared" si="137"/>
        <v>18</v>
      </c>
    </row>
    <row r="720" spans="1:96" customFormat="1" hidden="1">
      <c r="A720" t="s">
        <v>111</v>
      </c>
      <c r="B720" t="s">
        <v>16204</v>
      </c>
      <c r="C720">
        <v>514367</v>
      </c>
      <c r="D720" s="1">
        <v>45583</v>
      </c>
      <c r="E720" t="s">
        <v>20519</v>
      </c>
      <c r="F720" t="s">
        <v>5426</v>
      </c>
      <c r="G720" t="s">
        <v>16205</v>
      </c>
      <c r="H720" s="34" t="s">
        <v>16206</v>
      </c>
      <c r="I720" t="s">
        <v>16207</v>
      </c>
      <c r="J720">
        <v>5531991610959</v>
      </c>
      <c r="K720" t="s">
        <v>8</v>
      </c>
      <c r="L720" t="s">
        <v>137</v>
      </c>
      <c r="M720">
        <v>5175834976263</v>
      </c>
      <c r="N720" t="s">
        <v>112</v>
      </c>
      <c r="O720" t="s">
        <v>16208</v>
      </c>
      <c r="P720" t="s">
        <v>16209</v>
      </c>
      <c r="Q720">
        <v>934</v>
      </c>
      <c r="R720" t="s">
        <v>1412</v>
      </c>
      <c r="S720" t="s">
        <v>10728</v>
      </c>
      <c r="U720" t="s">
        <v>16210</v>
      </c>
      <c r="V720" t="s">
        <v>779</v>
      </c>
      <c r="W720" t="s">
        <v>780</v>
      </c>
      <c r="X720" t="s">
        <v>16211</v>
      </c>
      <c r="Y720" t="s">
        <v>782</v>
      </c>
      <c r="Z720" t="s">
        <v>1258</v>
      </c>
      <c r="AA720" t="s">
        <v>17409</v>
      </c>
      <c r="AB720" t="s">
        <v>844</v>
      </c>
      <c r="AC720" t="s">
        <v>791</v>
      </c>
      <c r="AD720" t="s">
        <v>883</v>
      </c>
      <c r="AE720" t="s">
        <v>4136</v>
      </c>
      <c r="AF720" t="s">
        <v>113</v>
      </c>
      <c r="AG720">
        <v>1</v>
      </c>
      <c r="AH720">
        <v>152.19</v>
      </c>
      <c r="AI720">
        <v>1</v>
      </c>
      <c r="AJ720">
        <v>1603</v>
      </c>
      <c r="AK720" t="s">
        <v>775</v>
      </c>
      <c r="AL720">
        <v>1603</v>
      </c>
      <c r="AM720" t="s">
        <v>825</v>
      </c>
      <c r="AN720">
        <v>29.9</v>
      </c>
      <c r="AO720" s="72">
        <v>22.88</v>
      </c>
      <c r="AP720" t="s">
        <v>16227</v>
      </c>
      <c r="AQ720" t="s">
        <v>823</v>
      </c>
      <c r="AV720" t="s">
        <v>4066</v>
      </c>
      <c r="AW720">
        <v>0</v>
      </c>
      <c r="AX720" t="s">
        <v>16212</v>
      </c>
      <c r="AY720" t="s">
        <v>16214</v>
      </c>
      <c r="AZ720" t="s">
        <v>16215</v>
      </c>
      <c r="BC720" t="s">
        <v>17410</v>
      </c>
      <c r="BD720" t="s">
        <v>114</v>
      </c>
      <c r="BF720" t="s">
        <v>115</v>
      </c>
      <c r="BG720" t="s">
        <v>116</v>
      </c>
      <c r="BM720" t="s">
        <v>117</v>
      </c>
      <c r="BO720">
        <v>3406227880</v>
      </c>
      <c r="BX720" t="s">
        <v>16216</v>
      </c>
      <c r="CA720" t="s">
        <v>16217</v>
      </c>
      <c r="CB720" t="s">
        <v>16218</v>
      </c>
      <c r="CD720">
        <v>1</v>
      </c>
      <c r="CF720" t="s">
        <v>118</v>
      </c>
      <c r="CG720">
        <v>0</v>
      </c>
      <c r="CH720" t="s">
        <v>119</v>
      </c>
      <c r="CI720" t="s">
        <v>119</v>
      </c>
      <c r="CJ720" t="s">
        <v>120</v>
      </c>
      <c r="CL720" s="34" t="s">
        <v>17411</v>
      </c>
      <c r="CM720" t="s">
        <v>121</v>
      </c>
      <c r="CN720" s="34" t="s">
        <v>17411</v>
      </c>
      <c r="CP720" t="s">
        <v>1258</v>
      </c>
      <c r="CR720">
        <f t="shared" si="137"/>
        <v>18</v>
      </c>
    </row>
    <row r="721" spans="1:96" customFormat="1" hidden="1">
      <c r="A721" t="s">
        <v>111</v>
      </c>
      <c r="B721" t="s">
        <v>16294</v>
      </c>
      <c r="C721">
        <v>514365</v>
      </c>
      <c r="D721" s="1">
        <v>45583</v>
      </c>
      <c r="E721" t="s">
        <v>20520</v>
      </c>
      <c r="F721" t="s">
        <v>2881</v>
      </c>
      <c r="G721" t="s">
        <v>16295</v>
      </c>
      <c r="H721">
        <v>35224808804</v>
      </c>
      <c r="I721" t="s">
        <v>16296</v>
      </c>
      <c r="J721">
        <v>5511986076557</v>
      </c>
      <c r="K721" t="s">
        <v>2</v>
      </c>
      <c r="L721" t="s">
        <v>127</v>
      </c>
      <c r="M721">
        <v>5187790493493</v>
      </c>
      <c r="N721" t="s">
        <v>112</v>
      </c>
      <c r="O721" t="s">
        <v>16297</v>
      </c>
      <c r="P721" t="s">
        <v>16298</v>
      </c>
      <c r="Q721">
        <v>1350</v>
      </c>
      <c r="R721" t="s">
        <v>16299</v>
      </c>
      <c r="S721" t="s">
        <v>1395</v>
      </c>
      <c r="U721" t="s">
        <v>16300</v>
      </c>
      <c r="V721" t="s">
        <v>122</v>
      </c>
      <c r="W721" t="s">
        <v>123</v>
      </c>
      <c r="X721" t="s">
        <v>16301</v>
      </c>
      <c r="Y721" t="s">
        <v>792</v>
      </c>
      <c r="Z721" t="s">
        <v>1258</v>
      </c>
      <c r="AA721" t="s">
        <v>17861</v>
      </c>
      <c r="AE721" t="s">
        <v>827</v>
      </c>
      <c r="AF721" t="s">
        <v>786</v>
      </c>
      <c r="AG721">
        <v>3</v>
      </c>
      <c r="AH721">
        <v>168.14</v>
      </c>
      <c r="AI721">
        <v>1</v>
      </c>
      <c r="AJ721">
        <v>2201</v>
      </c>
      <c r="AK721" t="s">
        <v>1471</v>
      </c>
      <c r="AL721">
        <v>2201</v>
      </c>
      <c r="AM721" t="s">
        <v>1472</v>
      </c>
      <c r="AN721">
        <v>49.9</v>
      </c>
      <c r="AO721" s="72">
        <v>15.71</v>
      </c>
      <c r="AP721" t="s">
        <v>15525</v>
      </c>
      <c r="AQ721" t="s">
        <v>1473</v>
      </c>
      <c r="AV721" t="s">
        <v>15124</v>
      </c>
      <c r="AW721">
        <v>0</v>
      </c>
      <c r="AX721" t="s">
        <v>16302</v>
      </c>
      <c r="AY721" t="s">
        <v>16303</v>
      </c>
      <c r="AZ721" t="s">
        <v>15137</v>
      </c>
      <c r="BC721" s="34" t="s">
        <v>17862</v>
      </c>
      <c r="BD721" t="s">
        <v>114</v>
      </c>
      <c r="BF721" t="s">
        <v>115</v>
      </c>
      <c r="BG721" t="s">
        <v>116</v>
      </c>
      <c r="BM721" t="s">
        <v>117</v>
      </c>
      <c r="BN721">
        <v>684204</v>
      </c>
      <c r="BO721">
        <v>3406179306</v>
      </c>
      <c r="BP721">
        <v>3406179306</v>
      </c>
      <c r="BQ721">
        <v>453211</v>
      </c>
      <c r="BR721" s="34" t="s">
        <v>16304</v>
      </c>
      <c r="BX721" t="s">
        <v>16305</v>
      </c>
      <c r="CA721" t="s">
        <v>16306</v>
      </c>
      <c r="CB721" t="s">
        <v>16307</v>
      </c>
      <c r="CD721">
        <v>1</v>
      </c>
      <c r="CF721" t="s">
        <v>118</v>
      </c>
      <c r="CG721">
        <v>0</v>
      </c>
      <c r="CH721" t="s">
        <v>119</v>
      </c>
      <c r="CI721" t="s">
        <v>119</v>
      </c>
      <c r="CJ721" t="s">
        <v>120</v>
      </c>
      <c r="CL721" s="34" t="s">
        <v>17863</v>
      </c>
      <c r="CM721" t="s">
        <v>121</v>
      </c>
      <c r="CN721" s="34" t="s">
        <v>17863</v>
      </c>
      <c r="CP721" t="s">
        <v>1258</v>
      </c>
      <c r="CR721">
        <f t="shared" si="137"/>
        <v>18</v>
      </c>
    </row>
    <row r="722" spans="1:96" customFormat="1" hidden="1">
      <c r="A722" t="s">
        <v>111</v>
      </c>
      <c r="B722" t="s">
        <v>16294</v>
      </c>
      <c r="C722">
        <v>514365</v>
      </c>
      <c r="D722" s="1">
        <v>45583</v>
      </c>
      <c r="E722" t="s">
        <v>20520</v>
      </c>
      <c r="F722" t="s">
        <v>2881</v>
      </c>
      <c r="G722" t="s">
        <v>16295</v>
      </c>
      <c r="H722">
        <v>35224808804</v>
      </c>
      <c r="I722" t="s">
        <v>16296</v>
      </c>
      <c r="J722">
        <v>5511986076557</v>
      </c>
      <c r="K722" t="s">
        <v>2</v>
      </c>
      <c r="L722" t="s">
        <v>127</v>
      </c>
      <c r="M722">
        <v>5187790493493</v>
      </c>
      <c r="N722" t="s">
        <v>112</v>
      </c>
      <c r="O722" t="s">
        <v>16297</v>
      </c>
      <c r="P722" t="s">
        <v>16298</v>
      </c>
      <c r="Q722">
        <v>1350</v>
      </c>
      <c r="R722" t="s">
        <v>16299</v>
      </c>
      <c r="S722" t="s">
        <v>1395</v>
      </c>
      <c r="U722" t="s">
        <v>16300</v>
      </c>
      <c r="V722" t="s">
        <v>122</v>
      </c>
      <c r="W722" t="s">
        <v>123</v>
      </c>
      <c r="X722" t="s">
        <v>16301</v>
      </c>
      <c r="Y722" t="s">
        <v>792</v>
      </c>
      <c r="Z722" t="s">
        <v>1258</v>
      </c>
      <c r="AA722" t="s">
        <v>17861</v>
      </c>
      <c r="AE722" t="s">
        <v>827</v>
      </c>
      <c r="AF722" t="s">
        <v>786</v>
      </c>
      <c r="AG722">
        <v>3</v>
      </c>
      <c r="AH722">
        <v>168.14</v>
      </c>
      <c r="AI722">
        <v>1</v>
      </c>
      <c r="AJ722">
        <v>61030</v>
      </c>
      <c r="AK722" t="s">
        <v>1598</v>
      </c>
      <c r="AL722">
        <v>61030</v>
      </c>
      <c r="AM722" t="s">
        <v>2980</v>
      </c>
      <c r="AN722">
        <v>99.9</v>
      </c>
      <c r="AO722" s="72">
        <v>31.46</v>
      </c>
      <c r="AP722" t="s">
        <v>15141</v>
      </c>
      <c r="AQ722" t="s">
        <v>2981</v>
      </c>
      <c r="AV722" t="s">
        <v>16308</v>
      </c>
      <c r="AW722">
        <v>0</v>
      </c>
      <c r="AX722" t="s">
        <v>16302</v>
      </c>
      <c r="AY722" t="s">
        <v>16303</v>
      </c>
      <c r="AZ722" t="s">
        <v>15137</v>
      </c>
      <c r="BC722" s="34" t="s">
        <v>17862</v>
      </c>
      <c r="BD722" t="s">
        <v>114</v>
      </c>
      <c r="BF722" t="s">
        <v>115</v>
      </c>
      <c r="BG722" t="s">
        <v>116</v>
      </c>
      <c r="BM722" t="s">
        <v>117</v>
      </c>
      <c r="BN722">
        <v>684204</v>
      </c>
      <c r="BO722">
        <v>3406179306</v>
      </c>
      <c r="BP722">
        <v>3406179306</v>
      </c>
      <c r="BQ722">
        <v>453211</v>
      </c>
      <c r="BR722" s="34" t="s">
        <v>16304</v>
      </c>
      <c r="BX722" t="s">
        <v>16305</v>
      </c>
      <c r="CA722" t="s">
        <v>16306</v>
      </c>
      <c r="CB722" t="s">
        <v>16307</v>
      </c>
      <c r="CD722">
        <v>1</v>
      </c>
      <c r="CF722" t="s">
        <v>118</v>
      </c>
      <c r="CG722">
        <v>0</v>
      </c>
      <c r="CH722" t="s">
        <v>119</v>
      </c>
      <c r="CI722" t="s">
        <v>119</v>
      </c>
      <c r="CJ722" t="s">
        <v>120</v>
      </c>
      <c r="CL722" s="34" t="s">
        <v>17863</v>
      </c>
      <c r="CM722" t="s">
        <v>121</v>
      </c>
      <c r="CN722" s="34" t="s">
        <v>17863</v>
      </c>
      <c r="CP722" t="s">
        <v>1258</v>
      </c>
      <c r="CR722">
        <f t="shared" si="137"/>
        <v>18</v>
      </c>
    </row>
    <row r="723" spans="1:96" customFormat="1" hidden="1">
      <c r="A723" t="s">
        <v>111</v>
      </c>
      <c r="B723" t="s">
        <v>16294</v>
      </c>
      <c r="C723">
        <v>514365</v>
      </c>
      <c r="D723" s="1">
        <v>45583</v>
      </c>
      <c r="E723" t="s">
        <v>20520</v>
      </c>
      <c r="F723" t="s">
        <v>2881</v>
      </c>
      <c r="G723" t="s">
        <v>16295</v>
      </c>
      <c r="H723">
        <v>35224808804</v>
      </c>
      <c r="I723" t="s">
        <v>16296</v>
      </c>
      <c r="J723">
        <v>5511986076557</v>
      </c>
      <c r="K723" t="s">
        <v>2</v>
      </c>
      <c r="L723" t="s">
        <v>127</v>
      </c>
      <c r="M723">
        <v>5187790493493</v>
      </c>
      <c r="N723" t="s">
        <v>112</v>
      </c>
      <c r="O723" t="s">
        <v>16297</v>
      </c>
      <c r="P723" t="s">
        <v>16298</v>
      </c>
      <c r="Q723">
        <v>1350</v>
      </c>
      <c r="R723" t="s">
        <v>16299</v>
      </c>
      <c r="S723" t="s">
        <v>1395</v>
      </c>
      <c r="U723" t="s">
        <v>16300</v>
      </c>
      <c r="V723" t="s">
        <v>122</v>
      </c>
      <c r="W723" t="s">
        <v>123</v>
      </c>
      <c r="X723" t="s">
        <v>16301</v>
      </c>
      <c r="Y723" t="s">
        <v>792</v>
      </c>
      <c r="Z723" t="s">
        <v>1258</v>
      </c>
      <c r="AA723" t="s">
        <v>17861</v>
      </c>
      <c r="AE723" t="s">
        <v>827</v>
      </c>
      <c r="AF723" t="s">
        <v>786</v>
      </c>
      <c r="AG723">
        <v>3</v>
      </c>
      <c r="AH723">
        <v>168.14</v>
      </c>
      <c r="AI723">
        <v>1</v>
      </c>
      <c r="AJ723">
        <v>61010</v>
      </c>
      <c r="AK723" t="s">
        <v>1598</v>
      </c>
      <c r="AL723">
        <v>61010</v>
      </c>
      <c r="AM723" t="s">
        <v>1599</v>
      </c>
      <c r="AN723">
        <v>99.9</v>
      </c>
      <c r="AO723" s="72">
        <v>31.46</v>
      </c>
      <c r="AP723" t="s">
        <v>15141</v>
      </c>
      <c r="AQ723" t="s">
        <v>1602</v>
      </c>
      <c r="AV723" t="s">
        <v>16308</v>
      </c>
      <c r="AW723">
        <v>0</v>
      </c>
      <c r="AX723" t="s">
        <v>16302</v>
      </c>
      <c r="AY723" t="s">
        <v>16303</v>
      </c>
      <c r="AZ723" t="s">
        <v>15137</v>
      </c>
      <c r="BC723" s="34" t="s">
        <v>17862</v>
      </c>
      <c r="BD723" t="s">
        <v>114</v>
      </c>
      <c r="BF723" t="s">
        <v>115</v>
      </c>
      <c r="BG723" t="s">
        <v>116</v>
      </c>
      <c r="BM723" t="s">
        <v>117</v>
      </c>
      <c r="BN723">
        <v>684204</v>
      </c>
      <c r="BO723">
        <v>3406179306</v>
      </c>
      <c r="BP723">
        <v>3406179306</v>
      </c>
      <c r="BQ723">
        <v>453211</v>
      </c>
      <c r="BR723" s="34" t="s">
        <v>16304</v>
      </c>
      <c r="BX723" t="s">
        <v>16305</v>
      </c>
      <c r="CA723" t="s">
        <v>16306</v>
      </c>
      <c r="CB723" t="s">
        <v>16307</v>
      </c>
      <c r="CD723">
        <v>1</v>
      </c>
      <c r="CF723" t="s">
        <v>118</v>
      </c>
      <c r="CG723">
        <v>0</v>
      </c>
      <c r="CH723" t="s">
        <v>119</v>
      </c>
      <c r="CI723" t="s">
        <v>119</v>
      </c>
      <c r="CJ723" t="s">
        <v>120</v>
      </c>
      <c r="CL723" s="34" t="s">
        <v>17863</v>
      </c>
      <c r="CM723" t="s">
        <v>121</v>
      </c>
      <c r="CN723" s="34" t="s">
        <v>17863</v>
      </c>
      <c r="CP723" t="s">
        <v>1258</v>
      </c>
      <c r="CR723">
        <f t="shared" si="137"/>
        <v>18</v>
      </c>
    </row>
    <row r="724" spans="1:96" customFormat="1" hidden="1">
      <c r="A724" t="s">
        <v>111</v>
      </c>
      <c r="B724" t="s">
        <v>16294</v>
      </c>
      <c r="C724">
        <v>514365</v>
      </c>
      <c r="D724" s="1">
        <v>45583</v>
      </c>
      <c r="E724" t="s">
        <v>20520</v>
      </c>
      <c r="F724" t="s">
        <v>2881</v>
      </c>
      <c r="G724" t="s">
        <v>16295</v>
      </c>
      <c r="H724">
        <v>35224808804</v>
      </c>
      <c r="I724" t="s">
        <v>16296</v>
      </c>
      <c r="J724">
        <v>5511986076557</v>
      </c>
      <c r="K724" t="s">
        <v>2</v>
      </c>
      <c r="L724" t="s">
        <v>127</v>
      </c>
      <c r="M724">
        <v>5187790493493</v>
      </c>
      <c r="N724" t="s">
        <v>112</v>
      </c>
      <c r="O724" t="s">
        <v>16297</v>
      </c>
      <c r="P724" t="s">
        <v>16298</v>
      </c>
      <c r="Q724">
        <v>1350</v>
      </c>
      <c r="R724" t="s">
        <v>16299</v>
      </c>
      <c r="S724" t="s">
        <v>1395</v>
      </c>
      <c r="U724" t="s">
        <v>16300</v>
      </c>
      <c r="V724" t="s">
        <v>122</v>
      </c>
      <c r="W724" t="s">
        <v>123</v>
      </c>
      <c r="X724" t="s">
        <v>16301</v>
      </c>
      <c r="Y724" t="s">
        <v>792</v>
      </c>
      <c r="Z724" t="s">
        <v>1258</v>
      </c>
      <c r="AA724" t="s">
        <v>17861</v>
      </c>
      <c r="AE724" t="s">
        <v>827</v>
      </c>
      <c r="AF724" t="s">
        <v>786</v>
      </c>
      <c r="AG724">
        <v>3</v>
      </c>
      <c r="AH724">
        <v>168.14</v>
      </c>
      <c r="AI724">
        <v>1</v>
      </c>
      <c r="AJ724">
        <v>142792</v>
      </c>
      <c r="AK724" t="s">
        <v>1480</v>
      </c>
      <c r="AL724">
        <v>2602</v>
      </c>
      <c r="AM724" t="s">
        <v>1481</v>
      </c>
      <c r="AN724">
        <v>56.9</v>
      </c>
      <c r="AO724" s="72">
        <v>51.21</v>
      </c>
      <c r="AP724" t="s">
        <v>3249</v>
      </c>
      <c r="AQ724" t="s">
        <v>1482</v>
      </c>
      <c r="AV724" t="s">
        <v>15124</v>
      </c>
      <c r="AW724">
        <v>0</v>
      </c>
      <c r="AX724" t="s">
        <v>16302</v>
      </c>
      <c r="AY724" t="s">
        <v>16303</v>
      </c>
      <c r="AZ724" t="s">
        <v>15137</v>
      </c>
      <c r="BC724" s="34" t="s">
        <v>17862</v>
      </c>
      <c r="BD724" t="s">
        <v>114</v>
      </c>
      <c r="BF724" t="s">
        <v>115</v>
      </c>
      <c r="BG724" t="s">
        <v>116</v>
      </c>
      <c r="BM724" t="s">
        <v>117</v>
      </c>
      <c r="BN724">
        <v>684204</v>
      </c>
      <c r="BO724">
        <v>3406179306</v>
      </c>
      <c r="BP724">
        <v>3406179306</v>
      </c>
      <c r="BQ724">
        <v>453211</v>
      </c>
      <c r="BR724" s="34" t="s">
        <v>16304</v>
      </c>
      <c r="BX724" t="s">
        <v>16305</v>
      </c>
      <c r="CA724" t="s">
        <v>16306</v>
      </c>
      <c r="CB724" t="s">
        <v>16307</v>
      </c>
      <c r="CD724">
        <v>1</v>
      </c>
      <c r="CF724" t="s">
        <v>118</v>
      </c>
      <c r="CG724">
        <v>0</v>
      </c>
      <c r="CH724" t="s">
        <v>119</v>
      </c>
      <c r="CI724" t="s">
        <v>119</v>
      </c>
      <c r="CJ724" t="s">
        <v>120</v>
      </c>
      <c r="CL724" s="34" t="s">
        <v>17863</v>
      </c>
      <c r="CM724" t="s">
        <v>121</v>
      </c>
      <c r="CN724" s="34" t="s">
        <v>17863</v>
      </c>
      <c r="CP724" t="s">
        <v>1258</v>
      </c>
      <c r="CR724">
        <f t="shared" si="137"/>
        <v>18</v>
      </c>
    </row>
    <row r="725" spans="1:96" customFormat="1" hidden="1">
      <c r="A725" t="s">
        <v>111</v>
      </c>
      <c r="B725" t="s">
        <v>16294</v>
      </c>
      <c r="C725">
        <v>514365</v>
      </c>
      <c r="D725" s="1">
        <v>45583</v>
      </c>
      <c r="E725" t="s">
        <v>20520</v>
      </c>
      <c r="F725" t="s">
        <v>2881</v>
      </c>
      <c r="G725" t="s">
        <v>16295</v>
      </c>
      <c r="H725">
        <v>35224808804</v>
      </c>
      <c r="I725" t="s">
        <v>16296</v>
      </c>
      <c r="J725">
        <v>5511986076557</v>
      </c>
      <c r="K725" t="s">
        <v>2</v>
      </c>
      <c r="L725" t="s">
        <v>127</v>
      </c>
      <c r="M725">
        <v>5187790493493</v>
      </c>
      <c r="N725" t="s">
        <v>112</v>
      </c>
      <c r="O725" t="s">
        <v>16297</v>
      </c>
      <c r="P725" t="s">
        <v>16298</v>
      </c>
      <c r="Q725">
        <v>1350</v>
      </c>
      <c r="R725" t="s">
        <v>16299</v>
      </c>
      <c r="S725" t="s">
        <v>1395</v>
      </c>
      <c r="U725" t="s">
        <v>16300</v>
      </c>
      <c r="V725" t="s">
        <v>122</v>
      </c>
      <c r="W725" t="s">
        <v>123</v>
      </c>
      <c r="X725" t="s">
        <v>16301</v>
      </c>
      <c r="Y725" t="s">
        <v>792</v>
      </c>
      <c r="Z725" t="s">
        <v>1258</v>
      </c>
      <c r="AA725" t="s">
        <v>17861</v>
      </c>
      <c r="AE725" t="s">
        <v>827</v>
      </c>
      <c r="AF725" t="s">
        <v>786</v>
      </c>
      <c r="AG725">
        <v>3</v>
      </c>
      <c r="AH725">
        <v>168.14</v>
      </c>
      <c r="AI725">
        <v>1</v>
      </c>
      <c r="AJ725">
        <v>1006</v>
      </c>
      <c r="AK725" t="s">
        <v>788</v>
      </c>
      <c r="AL725">
        <v>1111</v>
      </c>
      <c r="AM725" t="s">
        <v>789</v>
      </c>
      <c r="AN725">
        <v>21.9</v>
      </c>
      <c r="AO725" s="72">
        <v>6.89</v>
      </c>
      <c r="AP725" t="s">
        <v>3919</v>
      </c>
      <c r="AQ725" t="s">
        <v>790</v>
      </c>
      <c r="AV725" t="s">
        <v>15124</v>
      </c>
      <c r="AW725">
        <v>0</v>
      </c>
      <c r="AX725" t="s">
        <v>16302</v>
      </c>
      <c r="AY725" t="s">
        <v>16303</v>
      </c>
      <c r="AZ725" t="s">
        <v>15137</v>
      </c>
      <c r="BC725" s="34" t="s">
        <v>17862</v>
      </c>
      <c r="BD725" t="s">
        <v>114</v>
      </c>
      <c r="BF725" t="s">
        <v>115</v>
      </c>
      <c r="BG725" t="s">
        <v>116</v>
      </c>
      <c r="BM725" t="s">
        <v>117</v>
      </c>
      <c r="BN725">
        <v>684204</v>
      </c>
      <c r="BO725">
        <v>3406179306</v>
      </c>
      <c r="BP725">
        <v>3406179306</v>
      </c>
      <c r="BQ725">
        <v>453211</v>
      </c>
      <c r="BR725" s="34" t="s">
        <v>16304</v>
      </c>
      <c r="BX725" t="s">
        <v>16305</v>
      </c>
      <c r="CA725" t="s">
        <v>16306</v>
      </c>
      <c r="CB725" t="s">
        <v>16307</v>
      </c>
      <c r="CD725">
        <v>1</v>
      </c>
      <c r="CF725" t="s">
        <v>118</v>
      </c>
      <c r="CG725">
        <v>0</v>
      </c>
      <c r="CH725" t="s">
        <v>119</v>
      </c>
      <c r="CI725" t="s">
        <v>119</v>
      </c>
      <c r="CJ725" t="s">
        <v>120</v>
      </c>
      <c r="CL725" s="34" t="s">
        <v>17863</v>
      </c>
      <c r="CM725" t="s">
        <v>121</v>
      </c>
      <c r="CN725" s="34" t="s">
        <v>17863</v>
      </c>
      <c r="CP725" t="s">
        <v>1258</v>
      </c>
      <c r="CR725">
        <f t="shared" si="137"/>
        <v>18</v>
      </c>
    </row>
    <row r="726" spans="1:96" customFormat="1" hidden="1">
      <c r="A726" t="s">
        <v>111</v>
      </c>
      <c r="B726" t="s">
        <v>16294</v>
      </c>
      <c r="C726">
        <v>514365</v>
      </c>
      <c r="D726" s="1">
        <v>45583</v>
      </c>
      <c r="E726" t="s">
        <v>20520</v>
      </c>
      <c r="F726" t="s">
        <v>2881</v>
      </c>
      <c r="G726" t="s">
        <v>16295</v>
      </c>
      <c r="H726">
        <v>35224808804</v>
      </c>
      <c r="I726" t="s">
        <v>16296</v>
      </c>
      <c r="J726">
        <v>5511986076557</v>
      </c>
      <c r="K726" t="s">
        <v>2</v>
      </c>
      <c r="L726" t="s">
        <v>127</v>
      </c>
      <c r="M726">
        <v>5187790493493</v>
      </c>
      <c r="N726" t="s">
        <v>112</v>
      </c>
      <c r="O726" t="s">
        <v>16297</v>
      </c>
      <c r="P726" t="s">
        <v>16298</v>
      </c>
      <c r="Q726">
        <v>1350</v>
      </c>
      <c r="R726" t="s">
        <v>16299</v>
      </c>
      <c r="S726" t="s">
        <v>1395</v>
      </c>
      <c r="U726" t="s">
        <v>16300</v>
      </c>
      <c r="V726" t="s">
        <v>122</v>
      </c>
      <c r="W726" t="s">
        <v>123</v>
      </c>
      <c r="X726" t="s">
        <v>16301</v>
      </c>
      <c r="Y726" t="s">
        <v>792</v>
      </c>
      <c r="Z726" t="s">
        <v>1258</v>
      </c>
      <c r="AA726" t="s">
        <v>17861</v>
      </c>
      <c r="AE726" t="s">
        <v>827</v>
      </c>
      <c r="AF726" t="s">
        <v>786</v>
      </c>
      <c r="AG726">
        <v>3</v>
      </c>
      <c r="AH726">
        <v>168.14</v>
      </c>
      <c r="AI726">
        <v>1</v>
      </c>
      <c r="AJ726">
        <v>142795</v>
      </c>
      <c r="AK726" t="s">
        <v>783</v>
      </c>
      <c r="AL726">
        <v>1607</v>
      </c>
      <c r="AM726" t="s">
        <v>784</v>
      </c>
      <c r="AN726">
        <v>34.9</v>
      </c>
      <c r="AO726" s="72">
        <v>31.41</v>
      </c>
      <c r="AP726" t="s">
        <v>2947</v>
      </c>
      <c r="AQ726" t="s">
        <v>785</v>
      </c>
      <c r="AV726" t="s">
        <v>15124</v>
      </c>
      <c r="AW726">
        <v>0</v>
      </c>
      <c r="AX726" t="s">
        <v>16302</v>
      </c>
      <c r="AY726" t="s">
        <v>16303</v>
      </c>
      <c r="AZ726" t="s">
        <v>15137</v>
      </c>
      <c r="BC726" s="34" t="s">
        <v>17862</v>
      </c>
      <c r="BD726" t="s">
        <v>114</v>
      </c>
      <c r="BF726" t="s">
        <v>115</v>
      </c>
      <c r="BG726" t="s">
        <v>116</v>
      </c>
      <c r="BM726" t="s">
        <v>117</v>
      </c>
      <c r="BN726">
        <v>684204</v>
      </c>
      <c r="BO726">
        <v>3406179306</v>
      </c>
      <c r="BP726">
        <v>3406179306</v>
      </c>
      <c r="BQ726">
        <v>453211</v>
      </c>
      <c r="BR726" s="34" t="s">
        <v>16304</v>
      </c>
      <c r="BX726" t="s">
        <v>16305</v>
      </c>
      <c r="CA726" t="s">
        <v>16306</v>
      </c>
      <c r="CB726" t="s">
        <v>16307</v>
      </c>
      <c r="CD726">
        <v>1</v>
      </c>
      <c r="CF726" t="s">
        <v>118</v>
      </c>
      <c r="CG726">
        <v>0</v>
      </c>
      <c r="CH726" t="s">
        <v>119</v>
      </c>
      <c r="CI726" t="s">
        <v>119</v>
      </c>
      <c r="CJ726" t="s">
        <v>120</v>
      </c>
      <c r="CL726" s="34" t="s">
        <v>17863</v>
      </c>
      <c r="CM726" t="s">
        <v>121</v>
      </c>
      <c r="CN726" s="34" t="s">
        <v>17863</v>
      </c>
      <c r="CP726" t="s">
        <v>1258</v>
      </c>
      <c r="CR726">
        <f t="shared" si="137"/>
        <v>18</v>
      </c>
    </row>
    <row r="727" spans="1:96" customFormat="1" hidden="1">
      <c r="A727" t="s">
        <v>111</v>
      </c>
      <c r="B727" t="s">
        <v>16328</v>
      </c>
      <c r="C727">
        <v>514359</v>
      </c>
      <c r="D727" s="1">
        <v>45583</v>
      </c>
      <c r="E727" t="s">
        <v>20521</v>
      </c>
      <c r="F727" t="s">
        <v>9145</v>
      </c>
      <c r="G727" t="s">
        <v>16329</v>
      </c>
      <c r="H727">
        <v>11234044706</v>
      </c>
      <c r="I727" t="s">
        <v>16330</v>
      </c>
      <c r="J727">
        <v>5561991663251</v>
      </c>
      <c r="K727" t="s">
        <v>126</v>
      </c>
      <c r="L727" t="s">
        <v>136</v>
      </c>
      <c r="M727">
        <v>5187782411877</v>
      </c>
      <c r="N727" t="s">
        <v>112</v>
      </c>
      <c r="O727" t="s">
        <v>16331</v>
      </c>
      <c r="P727" t="s">
        <v>16332</v>
      </c>
      <c r="Q727">
        <v>0</v>
      </c>
      <c r="R727" t="s">
        <v>16333</v>
      </c>
      <c r="S727" t="s">
        <v>16334</v>
      </c>
      <c r="U727" t="s">
        <v>16335</v>
      </c>
      <c r="V727" t="s">
        <v>779</v>
      </c>
      <c r="W727" t="s">
        <v>780</v>
      </c>
      <c r="X727" t="s">
        <v>16336</v>
      </c>
      <c r="Y727" t="s">
        <v>782</v>
      </c>
      <c r="Z727" t="s">
        <v>1258</v>
      </c>
      <c r="AA727" t="s">
        <v>18461</v>
      </c>
      <c r="AB727" t="s">
        <v>844</v>
      </c>
      <c r="AC727" t="s">
        <v>774</v>
      </c>
      <c r="AF727" t="s">
        <v>125</v>
      </c>
      <c r="AG727">
        <v>5</v>
      </c>
      <c r="AH727">
        <v>134.6</v>
      </c>
      <c r="AI727">
        <v>1</v>
      </c>
      <c r="AJ727">
        <v>2201</v>
      </c>
      <c r="AK727" t="s">
        <v>1471</v>
      </c>
      <c r="AL727">
        <v>2201</v>
      </c>
      <c r="AM727" t="s">
        <v>1472</v>
      </c>
      <c r="AN727">
        <v>49.9</v>
      </c>
      <c r="AO727" s="72">
        <v>17.46</v>
      </c>
      <c r="AP727" t="s">
        <v>15683</v>
      </c>
      <c r="AQ727" t="s">
        <v>1473</v>
      </c>
      <c r="AV727" t="s">
        <v>16338</v>
      </c>
      <c r="AW727">
        <v>0</v>
      </c>
      <c r="AX727" t="s">
        <v>16337</v>
      </c>
      <c r="AY727" t="s">
        <v>16258</v>
      </c>
      <c r="AZ727" t="s">
        <v>15119</v>
      </c>
      <c r="BC727" t="s">
        <v>18462</v>
      </c>
      <c r="BD727" t="s">
        <v>114</v>
      </c>
      <c r="BF727" t="s">
        <v>115</v>
      </c>
      <c r="BG727" t="s">
        <v>116</v>
      </c>
      <c r="BM727" t="s">
        <v>117</v>
      </c>
      <c r="BN727">
        <v>296687</v>
      </c>
      <c r="BO727">
        <v>3405900407</v>
      </c>
      <c r="BP727">
        <v>3405900407</v>
      </c>
      <c r="BQ727">
        <v>534696</v>
      </c>
      <c r="BR727">
        <v>9781</v>
      </c>
      <c r="BX727" t="s">
        <v>16339</v>
      </c>
      <c r="CA727" t="s">
        <v>16340</v>
      </c>
      <c r="CB727" s="35" t="s">
        <v>16341</v>
      </c>
      <c r="CD727">
        <v>1</v>
      </c>
      <c r="CF727" t="s">
        <v>118</v>
      </c>
      <c r="CG727">
        <v>0</v>
      </c>
      <c r="CH727" t="s">
        <v>119</v>
      </c>
      <c r="CI727" t="s">
        <v>119</v>
      </c>
      <c r="CJ727" t="s">
        <v>120</v>
      </c>
      <c r="CL727" s="34" t="s">
        <v>18463</v>
      </c>
      <c r="CM727" t="s">
        <v>121</v>
      </c>
      <c r="CN727" s="34" t="s">
        <v>18463</v>
      </c>
      <c r="CP727" t="s">
        <v>1258</v>
      </c>
      <c r="CR727">
        <f t="shared" si="137"/>
        <v>18</v>
      </c>
    </row>
    <row r="728" spans="1:96" customFormat="1" hidden="1">
      <c r="A728" t="s">
        <v>111</v>
      </c>
      <c r="B728" t="s">
        <v>16328</v>
      </c>
      <c r="C728">
        <v>514359</v>
      </c>
      <c r="D728" s="1">
        <v>45583</v>
      </c>
      <c r="E728" t="s">
        <v>20521</v>
      </c>
      <c r="F728" t="s">
        <v>9145</v>
      </c>
      <c r="G728" t="s">
        <v>16329</v>
      </c>
      <c r="H728">
        <v>11234044706</v>
      </c>
      <c r="I728" t="s">
        <v>16330</v>
      </c>
      <c r="J728">
        <v>5561991663251</v>
      </c>
      <c r="K728" t="s">
        <v>126</v>
      </c>
      <c r="L728" t="s">
        <v>136</v>
      </c>
      <c r="M728">
        <v>5187782411877</v>
      </c>
      <c r="N728" t="s">
        <v>112</v>
      </c>
      <c r="O728" t="s">
        <v>16331</v>
      </c>
      <c r="P728" t="s">
        <v>16332</v>
      </c>
      <c r="Q728">
        <v>0</v>
      </c>
      <c r="R728" t="s">
        <v>16333</v>
      </c>
      <c r="S728" t="s">
        <v>16334</v>
      </c>
      <c r="U728" t="s">
        <v>16335</v>
      </c>
      <c r="V728" t="s">
        <v>779</v>
      </c>
      <c r="W728" t="s">
        <v>780</v>
      </c>
      <c r="X728" t="s">
        <v>16336</v>
      </c>
      <c r="Y728" t="s">
        <v>782</v>
      </c>
      <c r="Z728" t="s">
        <v>1258</v>
      </c>
      <c r="AA728" t="s">
        <v>18461</v>
      </c>
      <c r="AB728" t="s">
        <v>844</v>
      </c>
      <c r="AC728" t="s">
        <v>774</v>
      </c>
      <c r="AF728" t="s">
        <v>125</v>
      </c>
      <c r="AG728">
        <v>5</v>
      </c>
      <c r="AH728">
        <v>134.6</v>
      </c>
      <c r="AI728">
        <v>1</v>
      </c>
      <c r="AJ728">
        <v>2103</v>
      </c>
      <c r="AK728" t="s">
        <v>2344</v>
      </c>
      <c r="AL728">
        <v>2103</v>
      </c>
      <c r="AM728" t="s">
        <v>2345</v>
      </c>
      <c r="AN728">
        <v>59.9</v>
      </c>
      <c r="AO728" s="72">
        <v>20.96</v>
      </c>
      <c r="AP728" t="s">
        <v>15763</v>
      </c>
      <c r="AQ728" t="s">
        <v>2346</v>
      </c>
      <c r="AV728" t="s">
        <v>16342</v>
      </c>
      <c r="AW728">
        <v>0</v>
      </c>
      <c r="AX728" t="s">
        <v>16337</v>
      </c>
      <c r="AY728" t="s">
        <v>16258</v>
      </c>
      <c r="AZ728" t="s">
        <v>15119</v>
      </c>
      <c r="BC728" t="s">
        <v>18462</v>
      </c>
      <c r="BD728" t="s">
        <v>114</v>
      </c>
      <c r="BF728" t="s">
        <v>115</v>
      </c>
      <c r="BG728" t="s">
        <v>116</v>
      </c>
      <c r="BM728" t="s">
        <v>117</v>
      </c>
      <c r="BN728">
        <v>296687</v>
      </c>
      <c r="BO728">
        <v>3405900407</v>
      </c>
      <c r="BP728">
        <v>3405900407</v>
      </c>
      <c r="BQ728">
        <v>534696</v>
      </c>
      <c r="BR728">
        <v>9781</v>
      </c>
      <c r="BX728" t="s">
        <v>16339</v>
      </c>
      <c r="CA728" t="s">
        <v>16340</v>
      </c>
      <c r="CB728" s="35" t="s">
        <v>16341</v>
      </c>
      <c r="CD728">
        <v>1</v>
      </c>
      <c r="CF728" t="s">
        <v>118</v>
      </c>
      <c r="CG728">
        <v>0</v>
      </c>
      <c r="CH728" t="s">
        <v>119</v>
      </c>
      <c r="CI728" t="s">
        <v>119</v>
      </c>
      <c r="CJ728" t="s">
        <v>120</v>
      </c>
      <c r="CL728" s="34" t="s">
        <v>18463</v>
      </c>
      <c r="CM728" t="s">
        <v>121</v>
      </c>
      <c r="CN728" s="34" t="s">
        <v>18463</v>
      </c>
      <c r="CP728" t="s">
        <v>1258</v>
      </c>
      <c r="CR728">
        <f t="shared" si="137"/>
        <v>18</v>
      </c>
    </row>
    <row r="729" spans="1:96" customFormat="1" hidden="1">
      <c r="A729" t="s">
        <v>111</v>
      </c>
      <c r="B729" t="s">
        <v>16328</v>
      </c>
      <c r="C729">
        <v>514359</v>
      </c>
      <c r="D729" s="1">
        <v>45583</v>
      </c>
      <c r="E729" t="s">
        <v>20521</v>
      </c>
      <c r="F729" t="s">
        <v>9145</v>
      </c>
      <c r="G729" t="s">
        <v>16329</v>
      </c>
      <c r="H729">
        <v>11234044706</v>
      </c>
      <c r="I729" t="s">
        <v>16330</v>
      </c>
      <c r="J729">
        <v>5561991663251</v>
      </c>
      <c r="K729" t="s">
        <v>126</v>
      </c>
      <c r="L729" t="s">
        <v>136</v>
      </c>
      <c r="M729">
        <v>5187782411877</v>
      </c>
      <c r="N729" t="s">
        <v>112</v>
      </c>
      <c r="O729" t="s">
        <v>16331</v>
      </c>
      <c r="P729" t="s">
        <v>16332</v>
      </c>
      <c r="Q729">
        <v>0</v>
      </c>
      <c r="R729" t="s">
        <v>16333</v>
      </c>
      <c r="S729" t="s">
        <v>16334</v>
      </c>
      <c r="U729" t="s">
        <v>16335</v>
      </c>
      <c r="V729" t="s">
        <v>779</v>
      </c>
      <c r="W729" t="s">
        <v>780</v>
      </c>
      <c r="X729" t="s">
        <v>16336</v>
      </c>
      <c r="Y729" t="s">
        <v>782</v>
      </c>
      <c r="Z729" t="s">
        <v>1258</v>
      </c>
      <c r="AA729" t="s">
        <v>18461</v>
      </c>
      <c r="AB729" t="s">
        <v>844</v>
      </c>
      <c r="AC729" t="s">
        <v>774</v>
      </c>
      <c r="AF729" t="s">
        <v>125</v>
      </c>
      <c r="AG729">
        <v>5</v>
      </c>
      <c r="AH729">
        <v>134.6</v>
      </c>
      <c r="AI729">
        <v>4</v>
      </c>
      <c r="AJ729">
        <v>1110</v>
      </c>
      <c r="AK729" t="s">
        <v>788</v>
      </c>
      <c r="AL729">
        <v>1112</v>
      </c>
      <c r="AM729" t="s">
        <v>1252</v>
      </c>
      <c r="AN729">
        <v>21.9</v>
      </c>
      <c r="AO729" s="72">
        <v>7.66</v>
      </c>
      <c r="AP729" t="s">
        <v>16343</v>
      </c>
      <c r="AQ729" t="s">
        <v>1254</v>
      </c>
      <c r="AV729" t="s">
        <v>16344</v>
      </c>
      <c r="AW729">
        <v>0</v>
      </c>
      <c r="AX729" t="s">
        <v>16337</v>
      </c>
      <c r="AY729" t="s">
        <v>16258</v>
      </c>
      <c r="AZ729" t="s">
        <v>15119</v>
      </c>
      <c r="BC729" t="s">
        <v>18462</v>
      </c>
      <c r="BD729" t="s">
        <v>114</v>
      </c>
      <c r="BF729" t="s">
        <v>115</v>
      </c>
      <c r="BG729" t="s">
        <v>116</v>
      </c>
      <c r="BM729" t="s">
        <v>117</v>
      </c>
      <c r="BN729">
        <v>296687</v>
      </c>
      <c r="BO729">
        <v>3405900407</v>
      </c>
      <c r="BP729">
        <v>3405900407</v>
      </c>
      <c r="BQ729">
        <v>534696</v>
      </c>
      <c r="BR729">
        <v>9781</v>
      </c>
      <c r="BX729" t="s">
        <v>16339</v>
      </c>
      <c r="CA729" t="s">
        <v>16340</v>
      </c>
      <c r="CB729" s="35" t="s">
        <v>16341</v>
      </c>
      <c r="CD729">
        <v>1</v>
      </c>
      <c r="CF729" t="s">
        <v>118</v>
      </c>
      <c r="CG729">
        <v>0</v>
      </c>
      <c r="CH729" t="s">
        <v>119</v>
      </c>
      <c r="CI729" t="s">
        <v>119</v>
      </c>
      <c r="CJ729" t="s">
        <v>120</v>
      </c>
      <c r="CL729" s="34" t="s">
        <v>18463</v>
      </c>
      <c r="CM729" t="s">
        <v>121</v>
      </c>
      <c r="CN729" s="34" t="s">
        <v>18463</v>
      </c>
      <c r="CP729" t="s">
        <v>1258</v>
      </c>
      <c r="CR729">
        <f t="shared" si="137"/>
        <v>18</v>
      </c>
    </row>
    <row r="730" spans="1:96" customFormat="1" hidden="1">
      <c r="A730" t="s">
        <v>111</v>
      </c>
      <c r="B730" t="s">
        <v>16328</v>
      </c>
      <c r="C730">
        <v>514359</v>
      </c>
      <c r="D730" s="1">
        <v>45583</v>
      </c>
      <c r="E730" t="s">
        <v>20521</v>
      </c>
      <c r="F730" t="s">
        <v>9145</v>
      </c>
      <c r="G730" t="s">
        <v>16329</v>
      </c>
      <c r="H730">
        <v>11234044706</v>
      </c>
      <c r="I730" t="s">
        <v>16330</v>
      </c>
      <c r="J730">
        <v>5561991663251</v>
      </c>
      <c r="K730" t="s">
        <v>126</v>
      </c>
      <c r="L730" t="s">
        <v>136</v>
      </c>
      <c r="M730">
        <v>5187782411877</v>
      </c>
      <c r="N730" t="s">
        <v>112</v>
      </c>
      <c r="O730" t="s">
        <v>16331</v>
      </c>
      <c r="P730" t="s">
        <v>16332</v>
      </c>
      <c r="Q730">
        <v>0</v>
      </c>
      <c r="R730" t="s">
        <v>16333</v>
      </c>
      <c r="S730" t="s">
        <v>16334</v>
      </c>
      <c r="U730" t="s">
        <v>16335</v>
      </c>
      <c r="V730" t="s">
        <v>779</v>
      </c>
      <c r="W730" t="s">
        <v>780</v>
      </c>
      <c r="X730" t="s">
        <v>16336</v>
      </c>
      <c r="Y730" t="s">
        <v>782</v>
      </c>
      <c r="Z730" t="s">
        <v>1258</v>
      </c>
      <c r="AA730" t="s">
        <v>18461</v>
      </c>
      <c r="AB730" t="s">
        <v>844</v>
      </c>
      <c r="AC730" t="s">
        <v>774</v>
      </c>
      <c r="AF730" t="s">
        <v>125</v>
      </c>
      <c r="AG730">
        <v>5</v>
      </c>
      <c r="AH730">
        <v>134.6</v>
      </c>
      <c r="AI730">
        <v>4</v>
      </c>
      <c r="AJ730">
        <v>1006</v>
      </c>
      <c r="AK730" t="s">
        <v>788</v>
      </c>
      <c r="AL730">
        <v>1111</v>
      </c>
      <c r="AM730" t="s">
        <v>789</v>
      </c>
      <c r="AN730">
        <v>21.9</v>
      </c>
      <c r="AO730" s="72">
        <v>7.66</v>
      </c>
      <c r="AP730" t="s">
        <v>16343</v>
      </c>
      <c r="AQ730" t="s">
        <v>790</v>
      </c>
      <c r="AV730" t="s">
        <v>16344</v>
      </c>
      <c r="AW730">
        <v>0</v>
      </c>
      <c r="AX730" t="s">
        <v>16337</v>
      </c>
      <c r="AY730" t="s">
        <v>16258</v>
      </c>
      <c r="AZ730" t="s">
        <v>15119</v>
      </c>
      <c r="BC730" t="s">
        <v>18462</v>
      </c>
      <c r="BD730" t="s">
        <v>114</v>
      </c>
      <c r="BF730" t="s">
        <v>115</v>
      </c>
      <c r="BG730" t="s">
        <v>116</v>
      </c>
      <c r="BM730" t="s">
        <v>117</v>
      </c>
      <c r="BN730">
        <v>296687</v>
      </c>
      <c r="BO730">
        <v>3405900407</v>
      </c>
      <c r="BP730">
        <v>3405900407</v>
      </c>
      <c r="BQ730">
        <v>534696</v>
      </c>
      <c r="BR730">
        <v>9781</v>
      </c>
      <c r="BX730" t="s">
        <v>16339</v>
      </c>
      <c r="CA730" t="s">
        <v>16340</v>
      </c>
      <c r="CB730" s="35" t="s">
        <v>16341</v>
      </c>
      <c r="CD730">
        <v>1</v>
      </c>
      <c r="CF730" t="s">
        <v>118</v>
      </c>
      <c r="CG730">
        <v>0</v>
      </c>
      <c r="CH730" t="s">
        <v>119</v>
      </c>
      <c r="CI730" t="s">
        <v>119</v>
      </c>
      <c r="CJ730" t="s">
        <v>120</v>
      </c>
      <c r="CL730" s="34" t="s">
        <v>18463</v>
      </c>
      <c r="CM730" t="s">
        <v>121</v>
      </c>
      <c r="CN730" s="34" t="s">
        <v>18463</v>
      </c>
      <c r="CP730" t="s">
        <v>1258</v>
      </c>
      <c r="CR730">
        <f t="shared" si="137"/>
        <v>18</v>
      </c>
    </row>
    <row r="731" spans="1:96" customFormat="1" hidden="1">
      <c r="A731" t="s">
        <v>111</v>
      </c>
      <c r="B731" t="s">
        <v>16328</v>
      </c>
      <c r="C731">
        <v>514359</v>
      </c>
      <c r="D731" s="1">
        <v>45583</v>
      </c>
      <c r="E731" t="s">
        <v>20521</v>
      </c>
      <c r="F731" t="s">
        <v>9145</v>
      </c>
      <c r="G731" t="s">
        <v>16329</v>
      </c>
      <c r="H731">
        <v>11234044706</v>
      </c>
      <c r="I731" t="s">
        <v>16330</v>
      </c>
      <c r="J731">
        <v>5561991663251</v>
      </c>
      <c r="K731" t="s">
        <v>126</v>
      </c>
      <c r="L731" t="s">
        <v>136</v>
      </c>
      <c r="M731">
        <v>5187782411877</v>
      </c>
      <c r="N731" t="s">
        <v>112</v>
      </c>
      <c r="O731" t="s">
        <v>16331</v>
      </c>
      <c r="P731" t="s">
        <v>16332</v>
      </c>
      <c r="Q731">
        <v>0</v>
      </c>
      <c r="R731" t="s">
        <v>16333</v>
      </c>
      <c r="S731" t="s">
        <v>16334</v>
      </c>
      <c r="U731" t="s">
        <v>16335</v>
      </c>
      <c r="V731" t="s">
        <v>779</v>
      </c>
      <c r="W731" t="s">
        <v>780</v>
      </c>
      <c r="X731" t="s">
        <v>16336</v>
      </c>
      <c r="Y731" t="s">
        <v>782</v>
      </c>
      <c r="Z731" t="s">
        <v>1258</v>
      </c>
      <c r="AA731" t="s">
        <v>18461</v>
      </c>
      <c r="AB731" t="s">
        <v>844</v>
      </c>
      <c r="AC731" t="s">
        <v>774</v>
      </c>
      <c r="AF731" t="s">
        <v>125</v>
      </c>
      <c r="AG731">
        <v>5</v>
      </c>
      <c r="AH731">
        <v>134.6</v>
      </c>
      <c r="AI731">
        <v>1</v>
      </c>
      <c r="AJ731">
        <v>142796</v>
      </c>
      <c r="AK731" t="s">
        <v>783</v>
      </c>
      <c r="AL731">
        <v>1609</v>
      </c>
      <c r="AM731" t="s">
        <v>826</v>
      </c>
      <c r="AN731">
        <v>34.9</v>
      </c>
      <c r="AO731" s="72">
        <v>34.9</v>
      </c>
      <c r="AP731" t="s">
        <v>794</v>
      </c>
      <c r="AQ731" t="s">
        <v>807</v>
      </c>
      <c r="AV731" t="s">
        <v>16342</v>
      </c>
      <c r="AW731">
        <v>0</v>
      </c>
      <c r="AX731" t="s">
        <v>16337</v>
      </c>
      <c r="AY731" t="s">
        <v>16258</v>
      </c>
      <c r="AZ731" t="s">
        <v>15119</v>
      </c>
      <c r="BC731" t="s">
        <v>18462</v>
      </c>
      <c r="BD731" t="s">
        <v>114</v>
      </c>
      <c r="BF731" t="s">
        <v>115</v>
      </c>
      <c r="BG731" t="s">
        <v>116</v>
      </c>
      <c r="BM731" t="s">
        <v>117</v>
      </c>
      <c r="BN731">
        <v>296687</v>
      </c>
      <c r="BO731">
        <v>3405900407</v>
      </c>
      <c r="BP731">
        <v>3405900407</v>
      </c>
      <c r="BQ731">
        <v>534696</v>
      </c>
      <c r="BR731">
        <v>9781</v>
      </c>
      <c r="BX731" t="s">
        <v>16339</v>
      </c>
      <c r="CA731" t="s">
        <v>16340</v>
      </c>
      <c r="CB731" s="35" t="s">
        <v>16341</v>
      </c>
      <c r="CD731">
        <v>1</v>
      </c>
      <c r="CF731" t="s">
        <v>118</v>
      </c>
      <c r="CG731">
        <v>0</v>
      </c>
      <c r="CH731" t="s">
        <v>119</v>
      </c>
      <c r="CI731" t="s">
        <v>119</v>
      </c>
      <c r="CJ731" t="s">
        <v>120</v>
      </c>
      <c r="CL731" s="34" t="s">
        <v>18463</v>
      </c>
      <c r="CM731" t="s">
        <v>121</v>
      </c>
      <c r="CN731" s="34" t="s">
        <v>18463</v>
      </c>
      <c r="CP731" t="s">
        <v>1258</v>
      </c>
      <c r="CR731">
        <f t="shared" si="137"/>
        <v>18</v>
      </c>
    </row>
    <row r="732" spans="1:96" customFormat="1" hidden="1">
      <c r="A732" t="s">
        <v>111</v>
      </c>
      <c r="B732" t="s">
        <v>16360</v>
      </c>
      <c r="C732">
        <v>514357</v>
      </c>
      <c r="D732" s="1">
        <v>45583</v>
      </c>
      <c r="E732" t="s">
        <v>20522</v>
      </c>
      <c r="F732" t="s">
        <v>14386</v>
      </c>
      <c r="G732" t="s">
        <v>16361</v>
      </c>
      <c r="H732">
        <v>94639167920</v>
      </c>
      <c r="I732" t="s">
        <v>16362</v>
      </c>
      <c r="J732">
        <v>5543999699434</v>
      </c>
      <c r="K732" t="s">
        <v>10</v>
      </c>
      <c r="L732" t="s">
        <v>16363</v>
      </c>
      <c r="M732">
        <v>5130220799001</v>
      </c>
      <c r="N732" t="s">
        <v>112</v>
      </c>
      <c r="O732" t="s">
        <v>16364</v>
      </c>
      <c r="P732" t="s">
        <v>16365</v>
      </c>
      <c r="Q732">
        <v>36</v>
      </c>
      <c r="R732" t="s">
        <v>4571</v>
      </c>
      <c r="S732" t="s">
        <v>124</v>
      </c>
      <c r="U732" t="s">
        <v>16366</v>
      </c>
      <c r="V732" t="s">
        <v>122</v>
      </c>
      <c r="W732" t="s">
        <v>772</v>
      </c>
      <c r="X732" t="s">
        <v>16367</v>
      </c>
      <c r="Y732" t="s">
        <v>787</v>
      </c>
      <c r="Z732" t="s">
        <v>1258</v>
      </c>
      <c r="AA732" t="s">
        <v>17412</v>
      </c>
      <c r="AB732" t="s">
        <v>1216</v>
      </c>
      <c r="AC732" t="s">
        <v>1217</v>
      </c>
      <c r="AD732" t="s">
        <v>1218</v>
      </c>
      <c r="AF732" t="s">
        <v>125</v>
      </c>
      <c r="AG732">
        <v>3</v>
      </c>
      <c r="AH732">
        <v>99.84</v>
      </c>
      <c r="AI732">
        <v>2</v>
      </c>
      <c r="AJ732">
        <v>2201</v>
      </c>
      <c r="AK732" t="s">
        <v>1471</v>
      </c>
      <c r="AL732">
        <v>2201</v>
      </c>
      <c r="AM732" t="s">
        <v>1472</v>
      </c>
      <c r="AN732">
        <v>49.9</v>
      </c>
      <c r="AO732" s="72">
        <v>17.46</v>
      </c>
      <c r="AP732" t="s">
        <v>15684</v>
      </c>
      <c r="AQ732" t="s">
        <v>1473</v>
      </c>
      <c r="AV732" t="s">
        <v>16369</v>
      </c>
      <c r="AW732">
        <v>0</v>
      </c>
      <c r="AX732" t="s">
        <v>16368</v>
      </c>
      <c r="AY732" t="s">
        <v>16370</v>
      </c>
      <c r="AZ732" t="s">
        <v>15119</v>
      </c>
      <c r="BC732" s="34" t="s">
        <v>17413</v>
      </c>
      <c r="BD732" t="s">
        <v>114</v>
      </c>
      <c r="BF732" t="s">
        <v>115</v>
      </c>
      <c r="BG732" t="s">
        <v>116</v>
      </c>
      <c r="BM732" t="s">
        <v>117</v>
      </c>
      <c r="BN732">
        <v>703187</v>
      </c>
      <c r="BO732">
        <v>3405714188</v>
      </c>
      <c r="BP732">
        <v>3405714188</v>
      </c>
      <c r="BQ732">
        <v>550209</v>
      </c>
      <c r="BR732" s="34" t="s">
        <v>16371</v>
      </c>
      <c r="BX732" t="s">
        <v>16372</v>
      </c>
      <c r="CA732" t="s">
        <v>16373</v>
      </c>
      <c r="CB732" t="s">
        <v>16374</v>
      </c>
      <c r="CD732">
        <v>1</v>
      </c>
      <c r="CF732" t="s">
        <v>118</v>
      </c>
      <c r="CG732">
        <v>0</v>
      </c>
      <c r="CH732" t="s">
        <v>119</v>
      </c>
      <c r="CI732" t="s">
        <v>119</v>
      </c>
      <c r="CJ732" t="s">
        <v>120</v>
      </c>
      <c r="CL732" s="34" t="s">
        <v>17414</v>
      </c>
      <c r="CM732" t="s">
        <v>121</v>
      </c>
      <c r="CN732" s="34" t="s">
        <v>17414</v>
      </c>
      <c r="CP732" t="s">
        <v>1258</v>
      </c>
      <c r="CR732">
        <f t="shared" si="137"/>
        <v>18</v>
      </c>
    </row>
    <row r="733" spans="1:96" customFormat="1" hidden="1">
      <c r="A733" t="s">
        <v>111</v>
      </c>
      <c r="B733" t="s">
        <v>16360</v>
      </c>
      <c r="C733">
        <v>514357</v>
      </c>
      <c r="D733" s="1">
        <v>45583</v>
      </c>
      <c r="E733" t="s">
        <v>20522</v>
      </c>
      <c r="F733" t="s">
        <v>14386</v>
      </c>
      <c r="G733" t="s">
        <v>16361</v>
      </c>
      <c r="H733">
        <v>94639167920</v>
      </c>
      <c r="I733" t="s">
        <v>16362</v>
      </c>
      <c r="J733">
        <v>5543999699434</v>
      </c>
      <c r="K733" t="s">
        <v>10</v>
      </c>
      <c r="L733" t="s">
        <v>16363</v>
      </c>
      <c r="M733">
        <v>5130220799001</v>
      </c>
      <c r="N733" t="s">
        <v>112</v>
      </c>
      <c r="O733" t="s">
        <v>16364</v>
      </c>
      <c r="P733" t="s">
        <v>16365</v>
      </c>
      <c r="Q733">
        <v>36</v>
      </c>
      <c r="R733" t="s">
        <v>4571</v>
      </c>
      <c r="S733" t="s">
        <v>124</v>
      </c>
      <c r="U733" t="s">
        <v>16366</v>
      </c>
      <c r="V733" t="s">
        <v>122</v>
      </c>
      <c r="W733" t="s">
        <v>772</v>
      </c>
      <c r="X733" t="s">
        <v>16367</v>
      </c>
      <c r="Y733" t="s">
        <v>787</v>
      </c>
      <c r="Z733" t="s">
        <v>1258</v>
      </c>
      <c r="AA733" t="s">
        <v>17412</v>
      </c>
      <c r="AB733" t="s">
        <v>1216</v>
      </c>
      <c r="AC733" t="s">
        <v>1217</v>
      </c>
      <c r="AD733" t="s">
        <v>1218</v>
      </c>
      <c r="AF733" t="s">
        <v>125</v>
      </c>
      <c r="AG733">
        <v>3</v>
      </c>
      <c r="AH733">
        <v>99.84</v>
      </c>
      <c r="AI733">
        <v>6</v>
      </c>
      <c r="AJ733">
        <v>142807</v>
      </c>
      <c r="AK733" t="s">
        <v>781</v>
      </c>
      <c r="AL733">
        <v>1113</v>
      </c>
      <c r="AM733" t="s">
        <v>800</v>
      </c>
      <c r="AN733">
        <v>6.99</v>
      </c>
      <c r="AO733" s="72">
        <v>6.99</v>
      </c>
      <c r="AP733" t="s">
        <v>16375</v>
      </c>
      <c r="AQ733" t="s">
        <v>802</v>
      </c>
      <c r="AV733" t="s">
        <v>16376</v>
      </c>
      <c r="AW733">
        <v>0</v>
      </c>
      <c r="AX733" t="s">
        <v>16368</v>
      </c>
      <c r="AY733" t="s">
        <v>16370</v>
      </c>
      <c r="AZ733" t="s">
        <v>15119</v>
      </c>
      <c r="BC733" s="34" t="s">
        <v>17413</v>
      </c>
      <c r="BD733" t="s">
        <v>114</v>
      </c>
      <c r="BF733" t="s">
        <v>115</v>
      </c>
      <c r="BG733" t="s">
        <v>116</v>
      </c>
      <c r="BM733" t="s">
        <v>117</v>
      </c>
      <c r="BN733">
        <v>703187</v>
      </c>
      <c r="BO733">
        <v>3405714188</v>
      </c>
      <c r="BP733">
        <v>3405714188</v>
      </c>
      <c r="BQ733">
        <v>550209</v>
      </c>
      <c r="BR733" s="34" t="s">
        <v>16371</v>
      </c>
      <c r="BX733" t="s">
        <v>16372</v>
      </c>
      <c r="CA733" t="s">
        <v>16373</v>
      </c>
      <c r="CB733" t="s">
        <v>16374</v>
      </c>
      <c r="CD733">
        <v>1</v>
      </c>
      <c r="CF733" t="s">
        <v>118</v>
      </c>
      <c r="CG733">
        <v>0</v>
      </c>
      <c r="CH733" t="s">
        <v>119</v>
      </c>
      <c r="CI733" t="s">
        <v>119</v>
      </c>
      <c r="CJ733" t="s">
        <v>120</v>
      </c>
      <c r="CL733" s="34" t="s">
        <v>17414</v>
      </c>
      <c r="CM733" t="s">
        <v>121</v>
      </c>
      <c r="CN733" s="34" t="s">
        <v>17414</v>
      </c>
      <c r="CP733" t="s">
        <v>1258</v>
      </c>
      <c r="CR733">
        <f t="shared" si="137"/>
        <v>18</v>
      </c>
    </row>
    <row r="734" spans="1:96" customFormat="1" hidden="1">
      <c r="A734" t="s">
        <v>111</v>
      </c>
      <c r="B734" t="s">
        <v>16360</v>
      </c>
      <c r="C734">
        <v>514357</v>
      </c>
      <c r="D734" s="1">
        <v>45583</v>
      </c>
      <c r="E734" t="s">
        <v>20522</v>
      </c>
      <c r="F734" t="s">
        <v>14386</v>
      </c>
      <c r="G734" t="s">
        <v>16361</v>
      </c>
      <c r="H734">
        <v>94639167920</v>
      </c>
      <c r="I734" t="s">
        <v>16362</v>
      </c>
      <c r="J734">
        <v>5543999699434</v>
      </c>
      <c r="K734" t="s">
        <v>10</v>
      </c>
      <c r="L734" t="s">
        <v>16363</v>
      </c>
      <c r="M734">
        <v>5130220799001</v>
      </c>
      <c r="N734" t="s">
        <v>112</v>
      </c>
      <c r="O734" t="s">
        <v>16364</v>
      </c>
      <c r="P734" t="s">
        <v>16365</v>
      </c>
      <c r="Q734">
        <v>36</v>
      </c>
      <c r="R734" t="s">
        <v>4571</v>
      </c>
      <c r="S734" t="s">
        <v>124</v>
      </c>
      <c r="U734" t="s">
        <v>16366</v>
      </c>
      <c r="V734" t="s">
        <v>122</v>
      </c>
      <c r="W734" t="s">
        <v>772</v>
      </c>
      <c r="X734" t="s">
        <v>16367</v>
      </c>
      <c r="Y734" t="s">
        <v>787</v>
      </c>
      <c r="Z734" t="s">
        <v>1258</v>
      </c>
      <c r="AA734" t="s">
        <v>17412</v>
      </c>
      <c r="AB734" t="s">
        <v>1216</v>
      </c>
      <c r="AC734" t="s">
        <v>1217</v>
      </c>
      <c r="AD734" t="s">
        <v>1218</v>
      </c>
      <c r="AF734" t="s">
        <v>125</v>
      </c>
      <c r="AG734">
        <v>3</v>
      </c>
      <c r="AH734">
        <v>99.84</v>
      </c>
      <c r="AI734">
        <v>1</v>
      </c>
      <c r="AJ734">
        <v>1110</v>
      </c>
      <c r="AK734" t="s">
        <v>788</v>
      </c>
      <c r="AL734">
        <v>1112</v>
      </c>
      <c r="AM734" t="s">
        <v>1252</v>
      </c>
      <c r="AN734">
        <v>21.9</v>
      </c>
      <c r="AO734" s="72">
        <v>7.66</v>
      </c>
      <c r="AP734" t="s">
        <v>15063</v>
      </c>
      <c r="AQ734" t="s">
        <v>1254</v>
      </c>
      <c r="AV734" t="s">
        <v>16377</v>
      </c>
      <c r="AW734">
        <v>0</v>
      </c>
      <c r="AX734" t="s">
        <v>16368</v>
      </c>
      <c r="AY734" t="s">
        <v>16370</v>
      </c>
      <c r="AZ734" t="s">
        <v>15119</v>
      </c>
      <c r="BC734" s="34" t="s">
        <v>17413</v>
      </c>
      <c r="BD734" t="s">
        <v>114</v>
      </c>
      <c r="BF734" t="s">
        <v>115</v>
      </c>
      <c r="BG734" t="s">
        <v>116</v>
      </c>
      <c r="BM734" t="s">
        <v>117</v>
      </c>
      <c r="BN734">
        <v>703187</v>
      </c>
      <c r="BO734">
        <v>3405714188</v>
      </c>
      <c r="BP734">
        <v>3405714188</v>
      </c>
      <c r="BQ734">
        <v>550209</v>
      </c>
      <c r="BR734" s="34" t="s">
        <v>16371</v>
      </c>
      <c r="BX734" t="s">
        <v>16372</v>
      </c>
      <c r="CA734" t="s">
        <v>16373</v>
      </c>
      <c r="CB734" t="s">
        <v>16374</v>
      </c>
      <c r="CD734">
        <v>1</v>
      </c>
      <c r="CF734" t="s">
        <v>118</v>
      </c>
      <c r="CG734">
        <v>0</v>
      </c>
      <c r="CH734" t="s">
        <v>119</v>
      </c>
      <c r="CI734" t="s">
        <v>119</v>
      </c>
      <c r="CJ734" t="s">
        <v>120</v>
      </c>
      <c r="CL734" s="34" t="s">
        <v>17414</v>
      </c>
      <c r="CM734" t="s">
        <v>121</v>
      </c>
      <c r="CN734" s="34" t="s">
        <v>17414</v>
      </c>
      <c r="CP734" t="s">
        <v>1258</v>
      </c>
      <c r="CR734">
        <f t="shared" si="137"/>
        <v>18</v>
      </c>
    </row>
    <row r="735" spans="1:96" customFormat="1" hidden="1">
      <c r="A735" t="s">
        <v>111</v>
      </c>
      <c r="B735" t="s">
        <v>16360</v>
      </c>
      <c r="C735">
        <v>514357</v>
      </c>
      <c r="D735" s="1">
        <v>45583</v>
      </c>
      <c r="E735" t="s">
        <v>20522</v>
      </c>
      <c r="F735" t="s">
        <v>14386</v>
      </c>
      <c r="G735" t="s">
        <v>16361</v>
      </c>
      <c r="H735">
        <v>94639167920</v>
      </c>
      <c r="I735" t="s">
        <v>16362</v>
      </c>
      <c r="J735">
        <v>5543999699434</v>
      </c>
      <c r="K735" t="s">
        <v>10</v>
      </c>
      <c r="L735" t="s">
        <v>16363</v>
      </c>
      <c r="M735">
        <v>5130220799001</v>
      </c>
      <c r="N735" t="s">
        <v>112</v>
      </c>
      <c r="O735" t="s">
        <v>16364</v>
      </c>
      <c r="P735" t="s">
        <v>16365</v>
      </c>
      <c r="Q735">
        <v>36</v>
      </c>
      <c r="R735" t="s">
        <v>4571</v>
      </c>
      <c r="S735" t="s">
        <v>124</v>
      </c>
      <c r="U735" t="s">
        <v>16366</v>
      </c>
      <c r="V735" t="s">
        <v>122</v>
      </c>
      <c r="W735" t="s">
        <v>772</v>
      </c>
      <c r="X735" t="s">
        <v>16367</v>
      </c>
      <c r="Y735" t="s">
        <v>787</v>
      </c>
      <c r="Z735" t="s">
        <v>1258</v>
      </c>
      <c r="AA735" t="s">
        <v>17412</v>
      </c>
      <c r="AB735" t="s">
        <v>1216</v>
      </c>
      <c r="AC735" t="s">
        <v>1217</v>
      </c>
      <c r="AD735" t="s">
        <v>1218</v>
      </c>
      <c r="AF735" t="s">
        <v>125</v>
      </c>
      <c r="AG735">
        <v>3</v>
      </c>
      <c r="AH735">
        <v>99.84</v>
      </c>
      <c r="AI735">
        <v>1</v>
      </c>
      <c r="AJ735">
        <v>1006</v>
      </c>
      <c r="AK735" t="s">
        <v>788</v>
      </c>
      <c r="AL735">
        <v>1111</v>
      </c>
      <c r="AM735" t="s">
        <v>789</v>
      </c>
      <c r="AN735">
        <v>21.9</v>
      </c>
      <c r="AO735" s="72">
        <v>7.66</v>
      </c>
      <c r="AP735" t="s">
        <v>15063</v>
      </c>
      <c r="AQ735" t="s">
        <v>790</v>
      </c>
      <c r="AV735" t="s">
        <v>16377</v>
      </c>
      <c r="AW735">
        <v>0</v>
      </c>
      <c r="AX735" t="s">
        <v>16368</v>
      </c>
      <c r="AY735" t="s">
        <v>16370</v>
      </c>
      <c r="AZ735" t="s">
        <v>15119</v>
      </c>
      <c r="BC735" s="34" t="s">
        <v>17413</v>
      </c>
      <c r="BD735" t="s">
        <v>114</v>
      </c>
      <c r="BF735" t="s">
        <v>115</v>
      </c>
      <c r="BG735" t="s">
        <v>116</v>
      </c>
      <c r="BM735" t="s">
        <v>117</v>
      </c>
      <c r="BN735">
        <v>703187</v>
      </c>
      <c r="BO735">
        <v>3405714188</v>
      </c>
      <c r="BP735">
        <v>3405714188</v>
      </c>
      <c r="BQ735">
        <v>550209</v>
      </c>
      <c r="BR735" s="34" t="s">
        <v>16371</v>
      </c>
      <c r="BX735" t="s">
        <v>16372</v>
      </c>
      <c r="CA735" t="s">
        <v>16373</v>
      </c>
      <c r="CB735" t="s">
        <v>16374</v>
      </c>
      <c r="CD735">
        <v>1</v>
      </c>
      <c r="CF735" t="s">
        <v>118</v>
      </c>
      <c r="CG735">
        <v>0</v>
      </c>
      <c r="CH735" t="s">
        <v>119</v>
      </c>
      <c r="CI735" t="s">
        <v>119</v>
      </c>
      <c r="CJ735" t="s">
        <v>120</v>
      </c>
      <c r="CL735" s="34" t="s">
        <v>17414</v>
      </c>
      <c r="CM735" t="s">
        <v>121</v>
      </c>
      <c r="CN735" s="34" t="s">
        <v>17414</v>
      </c>
      <c r="CP735" t="s">
        <v>1258</v>
      </c>
      <c r="CR735">
        <f t="shared" si="137"/>
        <v>18</v>
      </c>
    </row>
    <row r="736" spans="1:96" customFormat="1" hidden="1">
      <c r="A736" t="s">
        <v>111</v>
      </c>
      <c r="B736" t="s">
        <v>16360</v>
      </c>
      <c r="C736">
        <v>514357</v>
      </c>
      <c r="D736" s="1">
        <v>45583</v>
      </c>
      <c r="E736" t="s">
        <v>20522</v>
      </c>
      <c r="F736" t="s">
        <v>14386</v>
      </c>
      <c r="G736" t="s">
        <v>16361</v>
      </c>
      <c r="H736">
        <v>94639167920</v>
      </c>
      <c r="I736" t="s">
        <v>16362</v>
      </c>
      <c r="J736">
        <v>5543999699434</v>
      </c>
      <c r="K736" t="s">
        <v>10</v>
      </c>
      <c r="L736" t="s">
        <v>16363</v>
      </c>
      <c r="M736">
        <v>5130220799001</v>
      </c>
      <c r="N736" t="s">
        <v>112</v>
      </c>
      <c r="O736" t="s">
        <v>16364</v>
      </c>
      <c r="P736" t="s">
        <v>16365</v>
      </c>
      <c r="Q736">
        <v>36</v>
      </c>
      <c r="R736" t="s">
        <v>4571</v>
      </c>
      <c r="S736" t="s">
        <v>124</v>
      </c>
      <c r="U736" t="s">
        <v>16366</v>
      </c>
      <c r="V736" t="s">
        <v>122</v>
      </c>
      <c r="W736" t="s">
        <v>772</v>
      </c>
      <c r="X736" t="s">
        <v>16367</v>
      </c>
      <c r="Y736" t="s">
        <v>787</v>
      </c>
      <c r="Z736" t="s">
        <v>1258</v>
      </c>
      <c r="AA736" t="s">
        <v>17412</v>
      </c>
      <c r="AB736" t="s">
        <v>1216</v>
      </c>
      <c r="AC736" t="s">
        <v>1217</v>
      </c>
      <c r="AD736" t="s">
        <v>1218</v>
      </c>
      <c r="AF736" t="s">
        <v>125</v>
      </c>
      <c r="AG736">
        <v>3</v>
      </c>
      <c r="AH736">
        <v>99.84</v>
      </c>
      <c r="AI736">
        <v>1</v>
      </c>
      <c r="AJ736">
        <v>1111</v>
      </c>
      <c r="AK736" t="s">
        <v>788</v>
      </c>
      <c r="AL736">
        <v>1110</v>
      </c>
      <c r="AM736" t="s">
        <v>1256</v>
      </c>
      <c r="AN736">
        <v>21.9</v>
      </c>
      <c r="AO736" s="72">
        <v>7.66</v>
      </c>
      <c r="AP736" t="s">
        <v>15063</v>
      </c>
      <c r="AQ736" t="s">
        <v>1257</v>
      </c>
      <c r="AV736" t="s">
        <v>16377</v>
      </c>
      <c r="AW736">
        <v>0</v>
      </c>
      <c r="AX736" t="s">
        <v>16368</v>
      </c>
      <c r="AY736" t="s">
        <v>16370</v>
      </c>
      <c r="AZ736" t="s">
        <v>15119</v>
      </c>
      <c r="BC736" s="34" t="s">
        <v>17413</v>
      </c>
      <c r="BD736" t="s">
        <v>114</v>
      </c>
      <c r="BF736" t="s">
        <v>115</v>
      </c>
      <c r="BG736" t="s">
        <v>116</v>
      </c>
      <c r="BM736" t="s">
        <v>117</v>
      </c>
      <c r="BN736">
        <v>703187</v>
      </c>
      <c r="BO736">
        <v>3405714188</v>
      </c>
      <c r="BP736">
        <v>3405714188</v>
      </c>
      <c r="BQ736">
        <v>550209</v>
      </c>
      <c r="BR736" s="34" t="s">
        <v>16371</v>
      </c>
      <c r="BX736" t="s">
        <v>16372</v>
      </c>
      <c r="CA736" t="s">
        <v>16373</v>
      </c>
      <c r="CB736" t="s">
        <v>16374</v>
      </c>
      <c r="CD736">
        <v>1</v>
      </c>
      <c r="CF736" t="s">
        <v>118</v>
      </c>
      <c r="CG736">
        <v>0</v>
      </c>
      <c r="CH736" t="s">
        <v>119</v>
      </c>
      <c r="CI736" t="s">
        <v>119</v>
      </c>
      <c r="CJ736" t="s">
        <v>120</v>
      </c>
      <c r="CL736" s="34" t="s">
        <v>17414</v>
      </c>
      <c r="CM736" t="s">
        <v>121</v>
      </c>
      <c r="CN736" s="34" t="s">
        <v>17414</v>
      </c>
      <c r="CP736" t="s">
        <v>1258</v>
      </c>
      <c r="CR736">
        <f t="shared" si="137"/>
        <v>18</v>
      </c>
    </row>
    <row r="737" spans="1:108">
      <c r="A737" t="s">
        <v>111</v>
      </c>
      <c r="B737" t="s">
        <v>16391</v>
      </c>
      <c r="C737">
        <v>514355</v>
      </c>
      <c r="D737" s="1">
        <v>45583</v>
      </c>
      <c r="E737" t="s">
        <v>20523</v>
      </c>
      <c r="F737" t="s">
        <v>16392</v>
      </c>
      <c r="G737" t="s">
        <v>16393</v>
      </c>
      <c r="H737" s="34" t="s">
        <v>16394</v>
      </c>
      <c r="I737" t="s">
        <v>16395</v>
      </c>
      <c r="J737">
        <v>5541992290099</v>
      </c>
      <c r="K737" t="s">
        <v>10</v>
      </c>
      <c r="L737" t="s">
        <v>3021</v>
      </c>
      <c r="M737">
        <v>5187774668520</v>
      </c>
      <c r="N737" t="s">
        <v>112</v>
      </c>
      <c r="O737" t="s">
        <v>16392</v>
      </c>
      <c r="P737" t="s">
        <v>16396</v>
      </c>
      <c r="Q737">
        <v>296</v>
      </c>
      <c r="R737" t="s">
        <v>16397</v>
      </c>
      <c r="S737" t="s">
        <v>16398</v>
      </c>
      <c r="U737" t="s">
        <v>16399</v>
      </c>
      <c r="V737" t="s">
        <v>122</v>
      </c>
      <c r="W737" t="s">
        <v>772</v>
      </c>
      <c r="X737" t="s">
        <v>16400</v>
      </c>
      <c r="Y737" t="s">
        <v>129</v>
      </c>
      <c r="Z737" t="s">
        <v>1258</v>
      </c>
      <c r="AA737" t="s">
        <v>17415</v>
      </c>
      <c r="AE737" t="s">
        <v>1167</v>
      </c>
      <c r="AF737" t="s">
        <v>125</v>
      </c>
      <c r="AG737">
        <v>2</v>
      </c>
      <c r="AH737">
        <v>195.5</v>
      </c>
      <c r="AI737">
        <v>7</v>
      </c>
      <c r="AJ737">
        <v>1006</v>
      </c>
      <c r="AK737" t="s">
        <v>788</v>
      </c>
      <c r="AL737">
        <v>1111</v>
      </c>
      <c r="AM737" t="s">
        <v>789</v>
      </c>
      <c r="AN737">
        <v>21.9</v>
      </c>
      <c r="AO737" s="72">
        <v>7.43</v>
      </c>
      <c r="AP737" s="72" t="s">
        <v>16402</v>
      </c>
      <c r="AQ737" t="s">
        <v>790</v>
      </c>
      <c r="AV737" t="s">
        <v>16403</v>
      </c>
      <c r="AW737">
        <v>0</v>
      </c>
      <c r="AX737" t="s">
        <v>16401</v>
      </c>
      <c r="AY737" t="s">
        <v>16404</v>
      </c>
      <c r="AZ737" t="s">
        <v>15369</v>
      </c>
      <c r="BC737" s="34" t="s">
        <v>17416</v>
      </c>
      <c r="BD737" t="s">
        <v>114</v>
      </c>
      <c r="BF737" t="s">
        <v>115</v>
      </c>
      <c r="BG737" t="s">
        <v>116</v>
      </c>
      <c r="BM737" t="s">
        <v>117</v>
      </c>
      <c r="BN737">
        <v>358618</v>
      </c>
      <c r="BO737">
        <v>3405703679</v>
      </c>
      <c r="BP737">
        <v>3405703679</v>
      </c>
      <c r="BQ737">
        <v>554762</v>
      </c>
      <c r="BR737">
        <v>5587</v>
      </c>
      <c r="BX737" t="s">
        <v>16405</v>
      </c>
      <c r="CA737" t="s">
        <v>16406</v>
      </c>
      <c r="CB737" t="s">
        <v>16407</v>
      </c>
      <c r="CD737">
        <v>1</v>
      </c>
      <c r="CF737" t="s">
        <v>118</v>
      </c>
      <c r="CG737">
        <v>0</v>
      </c>
      <c r="CH737" t="s">
        <v>119</v>
      </c>
      <c r="CI737" t="s">
        <v>119</v>
      </c>
      <c r="CJ737" t="s">
        <v>120</v>
      </c>
      <c r="CL737" s="34" t="s">
        <v>17417</v>
      </c>
      <c r="CM737" t="s">
        <v>121</v>
      </c>
      <c r="CN737" s="34" t="s">
        <v>17417</v>
      </c>
      <c r="CP737" t="s">
        <v>1258</v>
      </c>
      <c r="CR737" s="65">
        <f t="shared" si="137"/>
        <v>18</v>
      </c>
      <c r="CS737" s="65">
        <v>10</v>
      </c>
      <c r="CT737" s="65">
        <v>8</v>
      </c>
      <c r="CU737" s="65" t="s">
        <v>4</v>
      </c>
      <c r="CV737" s="65">
        <f t="shared" ref="CV737:CV740" si="138">ROUNDUP(AO737,0)</f>
        <v>8</v>
      </c>
      <c r="CW737" s="65">
        <f t="shared" ref="CW737:CW740" si="139">CV737*CS737</f>
        <v>80</v>
      </c>
      <c r="CX737" s="65">
        <f t="shared" ref="CX737:CX740" si="140">CV737*CT737</f>
        <v>64</v>
      </c>
      <c r="CY737" s="65" t="e">
        <f t="shared" ref="CY737:CY740" si="141">CV737*CU737</f>
        <v>#VALUE!</v>
      </c>
      <c r="CZ737" s="73">
        <v>4.3700000000000003E-2</v>
      </c>
      <c r="DA737" s="74">
        <f t="shared" ref="DA737:DA740" si="142">CZ737*CW737</f>
        <v>3.4960000000000004</v>
      </c>
      <c r="DB737" s="74">
        <f t="shared" ref="DB737:DB740" si="143">CZ737*CX737</f>
        <v>2.7968000000000002</v>
      </c>
      <c r="DC737" s="75" t="e">
        <f t="shared" ref="DC737:DC740" si="144">CZ737*CY737</f>
        <v>#VALUE!</v>
      </c>
    </row>
    <row r="738" spans="1:108">
      <c r="A738" t="s">
        <v>111</v>
      </c>
      <c r="B738" t="s">
        <v>16391</v>
      </c>
      <c r="C738">
        <v>514355</v>
      </c>
      <c r="D738" s="1">
        <v>45583</v>
      </c>
      <c r="E738" t="s">
        <v>20523</v>
      </c>
      <c r="F738" t="s">
        <v>16392</v>
      </c>
      <c r="G738" t="s">
        <v>16393</v>
      </c>
      <c r="H738" s="34" t="s">
        <v>16394</v>
      </c>
      <c r="I738" t="s">
        <v>16395</v>
      </c>
      <c r="J738">
        <v>5541992290099</v>
      </c>
      <c r="K738" t="s">
        <v>10</v>
      </c>
      <c r="L738" t="s">
        <v>3021</v>
      </c>
      <c r="M738">
        <v>5187774668520</v>
      </c>
      <c r="N738" t="s">
        <v>112</v>
      </c>
      <c r="O738" t="s">
        <v>16392</v>
      </c>
      <c r="P738" t="s">
        <v>16396</v>
      </c>
      <c r="Q738">
        <v>296</v>
      </c>
      <c r="R738" t="s">
        <v>16397</v>
      </c>
      <c r="S738" t="s">
        <v>16398</v>
      </c>
      <c r="U738" t="s">
        <v>16399</v>
      </c>
      <c r="V738" t="s">
        <v>122</v>
      </c>
      <c r="W738" t="s">
        <v>772</v>
      </c>
      <c r="X738" t="s">
        <v>16400</v>
      </c>
      <c r="Y738" t="s">
        <v>129</v>
      </c>
      <c r="Z738" t="s">
        <v>1258</v>
      </c>
      <c r="AA738" t="s">
        <v>17415</v>
      </c>
      <c r="AE738" t="s">
        <v>1167</v>
      </c>
      <c r="AF738" t="s">
        <v>125</v>
      </c>
      <c r="AG738">
        <v>2</v>
      </c>
      <c r="AH738">
        <v>195.5</v>
      </c>
      <c r="AI738">
        <v>7</v>
      </c>
      <c r="AJ738">
        <v>1110</v>
      </c>
      <c r="AK738" t="s">
        <v>788</v>
      </c>
      <c r="AL738">
        <v>1112</v>
      </c>
      <c r="AM738" t="s">
        <v>1252</v>
      </c>
      <c r="AN738">
        <v>21.9</v>
      </c>
      <c r="AO738" s="72">
        <v>7.43</v>
      </c>
      <c r="AP738" s="72" t="s">
        <v>16402</v>
      </c>
      <c r="AQ738" t="s">
        <v>1254</v>
      </c>
      <c r="AV738" t="s">
        <v>16408</v>
      </c>
      <c r="AW738">
        <v>0</v>
      </c>
      <c r="AX738" t="s">
        <v>16401</v>
      </c>
      <c r="AY738" t="s">
        <v>16404</v>
      </c>
      <c r="AZ738" t="s">
        <v>15369</v>
      </c>
      <c r="BC738" s="34" t="s">
        <v>17416</v>
      </c>
      <c r="BD738" t="s">
        <v>114</v>
      </c>
      <c r="BF738" t="s">
        <v>115</v>
      </c>
      <c r="BG738" t="s">
        <v>116</v>
      </c>
      <c r="BM738" t="s">
        <v>117</v>
      </c>
      <c r="BN738">
        <v>358618</v>
      </c>
      <c r="BO738">
        <v>3405703679</v>
      </c>
      <c r="BP738">
        <v>3405703679</v>
      </c>
      <c r="BQ738">
        <v>554762</v>
      </c>
      <c r="BR738">
        <v>5587</v>
      </c>
      <c r="BX738" t="s">
        <v>16405</v>
      </c>
      <c r="CA738" t="s">
        <v>16406</v>
      </c>
      <c r="CB738" t="s">
        <v>16407</v>
      </c>
      <c r="CD738">
        <v>1</v>
      </c>
      <c r="CF738" t="s">
        <v>118</v>
      </c>
      <c r="CG738">
        <v>0</v>
      </c>
      <c r="CH738" t="s">
        <v>119</v>
      </c>
      <c r="CI738" t="s">
        <v>119</v>
      </c>
      <c r="CJ738" t="s">
        <v>120</v>
      </c>
      <c r="CL738" s="34" t="s">
        <v>17417</v>
      </c>
      <c r="CM738" t="s">
        <v>121</v>
      </c>
      <c r="CN738" s="34" t="s">
        <v>17417</v>
      </c>
      <c r="CP738" t="s">
        <v>1258</v>
      </c>
      <c r="CR738" s="65">
        <f t="shared" si="137"/>
        <v>18</v>
      </c>
      <c r="CS738" s="65">
        <v>10</v>
      </c>
      <c r="CT738" s="65">
        <v>8</v>
      </c>
      <c r="CU738" s="65" t="s">
        <v>4</v>
      </c>
      <c r="CV738" s="65">
        <f t="shared" si="138"/>
        <v>8</v>
      </c>
      <c r="CW738" s="65">
        <f t="shared" si="139"/>
        <v>80</v>
      </c>
      <c r="CX738" s="65">
        <f t="shared" si="140"/>
        <v>64</v>
      </c>
      <c r="CY738" s="65" t="e">
        <f t="shared" si="141"/>
        <v>#VALUE!</v>
      </c>
      <c r="CZ738" s="73">
        <v>4.3700000000000003E-2</v>
      </c>
      <c r="DA738" s="74">
        <f t="shared" si="142"/>
        <v>3.4960000000000004</v>
      </c>
      <c r="DB738" s="74">
        <f t="shared" si="143"/>
        <v>2.7968000000000002</v>
      </c>
      <c r="DC738" s="75" t="e">
        <f t="shared" si="144"/>
        <v>#VALUE!</v>
      </c>
    </row>
    <row r="739" spans="1:108">
      <c r="A739" t="s">
        <v>111</v>
      </c>
      <c r="B739" t="s">
        <v>16391</v>
      </c>
      <c r="C739">
        <v>514355</v>
      </c>
      <c r="D739" s="1">
        <v>45583</v>
      </c>
      <c r="E739" t="s">
        <v>20523</v>
      </c>
      <c r="F739" t="s">
        <v>16392</v>
      </c>
      <c r="G739" t="s">
        <v>16393</v>
      </c>
      <c r="H739" s="34" t="s">
        <v>16394</v>
      </c>
      <c r="I739" t="s">
        <v>16395</v>
      </c>
      <c r="J739">
        <v>5541992290099</v>
      </c>
      <c r="K739" t="s">
        <v>10</v>
      </c>
      <c r="L739" t="s">
        <v>3021</v>
      </c>
      <c r="M739">
        <v>5187774668520</v>
      </c>
      <c r="N739" t="s">
        <v>112</v>
      </c>
      <c r="O739" t="s">
        <v>16392</v>
      </c>
      <c r="P739" t="s">
        <v>16396</v>
      </c>
      <c r="Q739">
        <v>296</v>
      </c>
      <c r="R739" t="s">
        <v>16397</v>
      </c>
      <c r="S739" t="s">
        <v>16398</v>
      </c>
      <c r="U739" t="s">
        <v>16399</v>
      </c>
      <c r="V739" t="s">
        <v>122</v>
      </c>
      <c r="W739" t="s">
        <v>772</v>
      </c>
      <c r="X739" t="s">
        <v>16400</v>
      </c>
      <c r="Y739" t="s">
        <v>129</v>
      </c>
      <c r="Z739" t="s">
        <v>1258</v>
      </c>
      <c r="AA739" t="s">
        <v>17415</v>
      </c>
      <c r="AE739" t="s">
        <v>1167</v>
      </c>
      <c r="AF739" t="s">
        <v>125</v>
      </c>
      <c r="AG739">
        <v>2</v>
      </c>
      <c r="AH739">
        <v>195.5</v>
      </c>
      <c r="AI739">
        <v>3</v>
      </c>
      <c r="AJ739">
        <v>2201</v>
      </c>
      <c r="AK739" t="s">
        <v>1471</v>
      </c>
      <c r="AL739">
        <v>2201</v>
      </c>
      <c r="AM739" t="s">
        <v>1472</v>
      </c>
      <c r="AN739">
        <v>49.9</v>
      </c>
      <c r="AO739" s="72">
        <v>16.940000000000001</v>
      </c>
      <c r="AP739" s="72" t="s">
        <v>16409</v>
      </c>
      <c r="AQ739" t="s">
        <v>1473</v>
      </c>
      <c r="AV739" t="s">
        <v>16410</v>
      </c>
      <c r="AW739">
        <v>0</v>
      </c>
      <c r="AX739" t="s">
        <v>16401</v>
      </c>
      <c r="AY739" t="s">
        <v>16404</v>
      </c>
      <c r="AZ739" t="s">
        <v>15369</v>
      </c>
      <c r="BC739" s="34" t="s">
        <v>17416</v>
      </c>
      <c r="BD739" t="s">
        <v>114</v>
      </c>
      <c r="BF739" t="s">
        <v>115</v>
      </c>
      <c r="BG739" t="s">
        <v>116</v>
      </c>
      <c r="BM739" t="s">
        <v>117</v>
      </c>
      <c r="BN739">
        <v>358618</v>
      </c>
      <c r="BO739">
        <v>3405703679</v>
      </c>
      <c r="BP739">
        <v>3405703679</v>
      </c>
      <c r="BQ739">
        <v>554762</v>
      </c>
      <c r="BR739">
        <v>5587</v>
      </c>
      <c r="BX739" t="s">
        <v>16405</v>
      </c>
      <c r="CA739" t="s">
        <v>16406</v>
      </c>
      <c r="CB739" t="s">
        <v>16407</v>
      </c>
      <c r="CD739">
        <v>1</v>
      </c>
      <c r="CF739" t="s">
        <v>118</v>
      </c>
      <c r="CG739">
        <v>0</v>
      </c>
      <c r="CH739" t="s">
        <v>119</v>
      </c>
      <c r="CI739" t="s">
        <v>119</v>
      </c>
      <c r="CJ739" t="s">
        <v>120</v>
      </c>
      <c r="CL739" s="34" t="s">
        <v>17417</v>
      </c>
      <c r="CM739" t="s">
        <v>121</v>
      </c>
      <c r="CN739" s="34" t="s">
        <v>17417</v>
      </c>
      <c r="CP739" t="s">
        <v>1258</v>
      </c>
      <c r="CR739" s="65">
        <f t="shared" si="137"/>
        <v>18</v>
      </c>
      <c r="CS739" s="65">
        <v>10</v>
      </c>
      <c r="CT739" s="65">
        <v>8</v>
      </c>
      <c r="CU739" s="65" t="s">
        <v>4</v>
      </c>
      <c r="CV739" s="65">
        <f t="shared" si="138"/>
        <v>17</v>
      </c>
      <c r="CW739" s="65">
        <f t="shared" si="139"/>
        <v>170</v>
      </c>
      <c r="CX739" s="65">
        <f t="shared" si="140"/>
        <v>136</v>
      </c>
      <c r="CY739" s="65" t="e">
        <f t="shared" si="141"/>
        <v>#VALUE!</v>
      </c>
      <c r="CZ739" s="73">
        <v>4.3700000000000003E-2</v>
      </c>
      <c r="DA739" s="74">
        <f t="shared" si="142"/>
        <v>7.4290000000000003</v>
      </c>
      <c r="DB739" s="74">
        <f t="shared" si="143"/>
        <v>5.9432</v>
      </c>
      <c r="DC739" s="75" t="e">
        <f t="shared" si="144"/>
        <v>#VALUE!</v>
      </c>
    </row>
    <row r="740" spans="1:108">
      <c r="A740" t="s">
        <v>111</v>
      </c>
      <c r="B740" t="s">
        <v>16391</v>
      </c>
      <c r="C740">
        <v>514355</v>
      </c>
      <c r="D740" s="1">
        <v>45583</v>
      </c>
      <c r="E740" t="s">
        <v>20523</v>
      </c>
      <c r="F740" t="s">
        <v>16392</v>
      </c>
      <c r="G740" t="s">
        <v>16393</v>
      </c>
      <c r="H740" s="34" t="s">
        <v>16394</v>
      </c>
      <c r="I740" t="s">
        <v>16395</v>
      </c>
      <c r="J740">
        <v>5541992290099</v>
      </c>
      <c r="K740" t="s">
        <v>10</v>
      </c>
      <c r="L740" t="s">
        <v>3021</v>
      </c>
      <c r="M740">
        <v>5187774668520</v>
      </c>
      <c r="N740" t="s">
        <v>112</v>
      </c>
      <c r="O740" t="s">
        <v>16392</v>
      </c>
      <c r="P740" t="s">
        <v>16396</v>
      </c>
      <c r="Q740">
        <v>296</v>
      </c>
      <c r="R740" t="s">
        <v>16397</v>
      </c>
      <c r="S740" t="s">
        <v>16398</v>
      </c>
      <c r="U740" t="s">
        <v>16399</v>
      </c>
      <c r="V740" t="s">
        <v>122</v>
      </c>
      <c r="W740" t="s">
        <v>772</v>
      </c>
      <c r="X740" t="s">
        <v>16400</v>
      </c>
      <c r="Y740" t="s">
        <v>129</v>
      </c>
      <c r="Z740" t="s">
        <v>1258</v>
      </c>
      <c r="AA740" t="s">
        <v>17415</v>
      </c>
      <c r="AE740" t="s">
        <v>1167</v>
      </c>
      <c r="AF740" t="s">
        <v>125</v>
      </c>
      <c r="AG740">
        <v>2</v>
      </c>
      <c r="AH740">
        <v>195.5</v>
      </c>
      <c r="AI740">
        <v>2</v>
      </c>
      <c r="AJ740">
        <v>2103</v>
      </c>
      <c r="AK740" t="s">
        <v>2344</v>
      </c>
      <c r="AL740">
        <v>2103</v>
      </c>
      <c r="AM740" t="s">
        <v>2345</v>
      </c>
      <c r="AN740">
        <v>59.9</v>
      </c>
      <c r="AO740" s="72">
        <v>20.329999999999998</v>
      </c>
      <c r="AP740" s="72" t="s">
        <v>16411</v>
      </c>
      <c r="AQ740" t="s">
        <v>2346</v>
      </c>
      <c r="AV740" t="s">
        <v>16412</v>
      </c>
      <c r="AW740">
        <v>0</v>
      </c>
      <c r="AX740" t="s">
        <v>16401</v>
      </c>
      <c r="AY740" t="s">
        <v>16404</v>
      </c>
      <c r="AZ740" t="s">
        <v>15369</v>
      </c>
      <c r="BC740" s="34" t="s">
        <v>17416</v>
      </c>
      <c r="BD740" t="s">
        <v>114</v>
      </c>
      <c r="BF740" t="s">
        <v>115</v>
      </c>
      <c r="BG740" t="s">
        <v>116</v>
      </c>
      <c r="BM740" t="s">
        <v>117</v>
      </c>
      <c r="BN740">
        <v>358618</v>
      </c>
      <c r="BO740">
        <v>3405703679</v>
      </c>
      <c r="BP740">
        <v>3405703679</v>
      </c>
      <c r="BQ740">
        <v>554762</v>
      </c>
      <c r="BR740">
        <v>5587</v>
      </c>
      <c r="BX740" t="s">
        <v>16405</v>
      </c>
      <c r="CA740" t="s">
        <v>16406</v>
      </c>
      <c r="CB740" t="s">
        <v>16407</v>
      </c>
      <c r="CD740">
        <v>1</v>
      </c>
      <c r="CF740" t="s">
        <v>118</v>
      </c>
      <c r="CG740">
        <v>0</v>
      </c>
      <c r="CH740" t="s">
        <v>119</v>
      </c>
      <c r="CI740" t="s">
        <v>119</v>
      </c>
      <c r="CJ740" t="s">
        <v>120</v>
      </c>
      <c r="CL740" s="34" t="s">
        <v>17417</v>
      </c>
      <c r="CM740" t="s">
        <v>121</v>
      </c>
      <c r="CN740" s="34" t="s">
        <v>17417</v>
      </c>
      <c r="CP740" t="s">
        <v>1258</v>
      </c>
      <c r="CR740" s="65">
        <f t="shared" si="137"/>
        <v>18</v>
      </c>
      <c r="CS740" s="65">
        <v>10</v>
      </c>
      <c r="CT740" s="65">
        <v>8</v>
      </c>
      <c r="CU740" s="65" t="s">
        <v>4</v>
      </c>
      <c r="CV740" s="65">
        <f t="shared" si="138"/>
        <v>21</v>
      </c>
      <c r="CW740" s="65">
        <f t="shared" si="139"/>
        <v>210</v>
      </c>
      <c r="CX740" s="65">
        <f t="shared" si="140"/>
        <v>168</v>
      </c>
      <c r="CY740" s="65" t="e">
        <f t="shared" si="141"/>
        <v>#VALUE!</v>
      </c>
      <c r="CZ740" s="73">
        <v>4.3700000000000003E-2</v>
      </c>
      <c r="DA740" s="74">
        <f t="shared" si="142"/>
        <v>9.1770000000000014</v>
      </c>
      <c r="DB740" s="74">
        <f t="shared" si="143"/>
        <v>7.3416000000000006</v>
      </c>
      <c r="DC740" s="75" t="e">
        <f t="shared" si="144"/>
        <v>#VALUE!</v>
      </c>
    </row>
    <row r="741" spans="1:108" hidden="1">
      <c r="A741" t="s">
        <v>111</v>
      </c>
      <c r="B741" t="s">
        <v>16427</v>
      </c>
      <c r="C741">
        <v>514343</v>
      </c>
      <c r="D741" s="1">
        <v>45583</v>
      </c>
      <c r="E741" t="s">
        <v>20524</v>
      </c>
      <c r="F741" t="s">
        <v>16428</v>
      </c>
      <c r="G741" t="s">
        <v>4572</v>
      </c>
      <c r="H741">
        <v>90449959104</v>
      </c>
      <c r="I741" t="s">
        <v>16429</v>
      </c>
      <c r="J741">
        <v>5561981463887</v>
      </c>
      <c r="K741" t="s">
        <v>126</v>
      </c>
      <c r="L741" t="s">
        <v>136</v>
      </c>
      <c r="M741">
        <v>5187757254687</v>
      </c>
      <c r="N741" t="s">
        <v>112</v>
      </c>
      <c r="O741" t="s">
        <v>16430</v>
      </c>
      <c r="P741" t="s">
        <v>16431</v>
      </c>
      <c r="Q741" s="34" t="s">
        <v>3981</v>
      </c>
      <c r="R741" t="s">
        <v>16432</v>
      </c>
      <c r="S741" t="s">
        <v>1067</v>
      </c>
      <c r="U741" t="s">
        <v>16433</v>
      </c>
      <c r="V741" t="s">
        <v>779</v>
      </c>
      <c r="W741" t="s">
        <v>780</v>
      </c>
      <c r="X741" t="s">
        <v>16434</v>
      </c>
      <c r="Y741" t="s">
        <v>782</v>
      </c>
      <c r="Z741" t="s">
        <v>1258</v>
      </c>
      <c r="AA741" t="s">
        <v>17421</v>
      </c>
      <c r="AB741" t="s">
        <v>773</v>
      </c>
      <c r="AC741" t="s">
        <v>774</v>
      </c>
      <c r="AF741" t="s">
        <v>113</v>
      </c>
      <c r="AG741">
        <v>1</v>
      </c>
      <c r="AH741">
        <v>91.91</v>
      </c>
      <c r="AI741">
        <v>1</v>
      </c>
      <c r="AJ741">
        <v>1006</v>
      </c>
      <c r="AK741" t="s">
        <v>788</v>
      </c>
      <c r="AL741">
        <v>1111</v>
      </c>
      <c r="AM741" t="s">
        <v>789</v>
      </c>
      <c r="AN741">
        <v>21.9</v>
      </c>
      <c r="AO741" s="72">
        <v>6.89</v>
      </c>
      <c r="AP741" t="s">
        <v>3919</v>
      </c>
      <c r="AQ741" t="s">
        <v>790</v>
      </c>
      <c r="AV741" t="s">
        <v>16436</v>
      </c>
      <c r="AW741" t="s">
        <v>16436</v>
      </c>
      <c r="AX741" t="s">
        <v>16435</v>
      </c>
      <c r="AY741" t="s">
        <v>16437</v>
      </c>
      <c r="AZ741" t="s">
        <v>15204</v>
      </c>
      <c r="BC741" t="s">
        <v>17422</v>
      </c>
      <c r="BD741" t="s">
        <v>114</v>
      </c>
      <c r="BF741" t="s">
        <v>115</v>
      </c>
      <c r="BG741" t="s">
        <v>116</v>
      </c>
      <c r="BM741" t="s">
        <v>117</v>
      </c>
      <c r="BO741">
        <v>3405263375</v>
      </c>
      <c r="BX741" t="s">
        <v>16438</v>
      </c>
      <c r="CA741" t="s">
        <v>16439</v>
      </c>
      <c r="CB741" t="s">
        <v>16440</v>
      </c>
      <c r="CD741">
        <v>1</v>
      </c>
      <c r="CF741" t="s">
        <v>118</v>
      </c>
      <c r="CG741">
        <v>0</v>
      </c>
      <c r="CH741" t="s">
        <v>119</v>
      </c>
      <c r="CI741" t="s">
        <v>119</v>
      </c>
      <c r="CJ741" t="s">
        <v>120</v>
      </c>
      <c r="CL741" s="34" t="s">
        <v>17423</v>
      </c>
      <c r="CM741" t="s">
        <v>121</v>
      </c>
      <c r="CN741" s="34" t="s">
        <v>17423</v>
      </c>
      <c r="CP741" t="s">
        <v>1258</v>
      </c>
      <c r="CR741">
        <f t="shared" si="137"/>
        <v>18</v>
      </c>
      <c r="CS741"/>
      <c r="CT741"/>
      <c r="CU741"/>
      <c r="CV741"/>
      <c r="CW741"/>
      <c r="CX741"/>
      <c r="CY741"/>
      <c r="CZ741"/>
      <c r="DA741"/>
      <c r="DB741"/>
      <c r="DC741"/>
      <c r="DD741"/>
    </row>
    <row r="742" spans="1:108" hidden="1">
      <c r="A742" t="s">
        <v>111</v>
      </c>
      <c r="B742" t="s">
        <v>16427</v>
      </c>
      <c r="C742">
        <v>514343</v>
      </c>
      <c r="D742" s="1">
        <v>45583</v>
      </c>
      <c r="E742" t="s">
        <v>20524</v>
      </c>
      <c r="F742" t="s">
        <v>16428</v>
      </c>
      <c r="G742" t="s">
        <v>4572</v>
      </c>
      <c r="H742">
        <v>90449959104</v>
      </c>
      <c r="I742" t="s">
        <v>16429</v>
      </c>
      <c r="J742">
        <v>5561981463887</v>
      </c>
      <c r="K742" t="s">
        <v>126</v>
      </c>
      <c r="L742" t="s">
        <v>136</v>
      </c>
      <c r="M742">
        <v>5187757254687</v>
      </c>
      <c r="N742" t="s">
        <v>112</v>
      </c>
      <c r="O742" t="s">
        <v>16430</v>
      </c>
      <c r="P742" t="s">
        <v>16431</v>
      </c>
      <c r="Q742" s="34" t="s">
        <v>3981</v>
      </c>
      <c r="R742" t="s">
        <v>16432</v>
      </c>
      <c r="S742" t="s">
        <v>1067</v>
      </c>
      <c r="U742" t="s">
        <v>16433</v>
      </c>
      <c r="V742" t="s">
        <v>779</v>
      </c>
      <c r="W742" t="s">
        <v>780</v>
      </c>
      <c r="X742" t="s">
        <v>16434</v>
      </c>
      <c r="Y742" t="s">
        <v>782</v>
      </c>
      <c r="Z742" t="s">
        <v>1258</v>
      </c>
      <c r="AA742" t="s">
        <v>17421</v>
      </c>
      <c r="AB742" t="s">
        <v>773</v>
      </c>
      <c r="AC742" t="s">
        <v>774</v>
      </c>
      <c r="AF742" t="s">
        <v>113</v>
      </c>
      <c r="AG742">
        <v>1</v>
      </c>
      <c r="AH742">
        <v>91.91</v>
      </c>
      <c r="AI742">
        <v>1</v>
      </c>
      <c r="AJ742">
        <v>2201</v>
      </c>
      <c r="AK742" t="s">
        <v>1471</v>
      </c>
      <c r="AL742">
        <v>2201</v>
      </c>
      <c r="AM742" t="s">
        <v>1472</v>
      </c>
      <c r="AN742">
        <v>49.9</v>
      </c>
      <c r="AO742" s="72">
        <v>15.71</v>
      </c>
      <c r="AP742" t="s">
        <v>15525</v>
      </c>
      <c r="AQ742" t="s">
        <v>1473</v>
      </c>
      <c r="AV742" t="s">
        <v>16436</v>
      </c>
      <c r="AW742" t="s">
        <v>16436</v>
      </c>
      <c r="AX742" t="s">
        <v>16435</v>
      </c>
      <c r="AY742" t="s">
        <v>16437</v>
      </c>
      <c r="AZ742" t="s">
        <v>15204</v>
      </c>
      <c r="BC742" t="s">
        <v>17422</v>
      </c>
      <c r="BD742" t="s">
        <v>114</v>
      </c>
      <c r="BF742" t="s">
        <v>115</v>
      </c>
      <c r="BG742" t="s">
        <v>116</v>
      </c>
      <c r="BM742" t="s">
        <v>117</v>
      </c>
      <c r="BO742">
        <v>3405263375</v>
      </c>
      <c r="BX742" t="s">
        <v>16438</v>
      </c>
      <c r="CA742" t="s">
        <v>16439</v>
      </c>
      <c r="CB742" t="s">
        <v>16440</v>
      </c>
      <c r="CD742">
        <v>1</v>
      </c>
      <c r="CF742" t="s">
        <v>118</v>
      </c>
      <c r="CG742">
        <v>0</v>
      </c>
      <c r="CH742" t="s">
        <v>119</v>
      </c>
      <c r="CI742" t="s">
        <v>119</v>
      </c>
      <c r="CJ742" t="s">
        <v>120</v>
      </c>
      <c r="CL742" s="34" t="s">
        <v>17423</v>
      </c>
      <c r="CM742" t="s">
        <v>121</v>
      </c>
      <c r="CN742" s="34" t="s">
        <v>17423</v>
      </c>
      <c r="CP742" t="s">
        <v>1258</v>
      </c>
      <c r="CR742">
        <f t="shared" si="137"/>
        <v>18</v>
      </c>
      <c r="CS742"/>
      <c r="CT742"/>
      <c r="CU742"/>
      <c r="CV742"/>
      <c r="CW742"/>
      <c r="CX742"/>
      <c r="CY742"/>
      <c r="CZ742"/>
      <c r="DA742"/>
      <c r="DB742"/>
      <c r="DC742"/>
      <c r="DD742"/>
    </row>
    <row r="743" spans="1:108" hidden="1">
      <c r="A743" t="s">
        <v>111</v>
      </c>
      <c r="B743" t="s">
        <v>16427</v>
      </c>
      <c r="C743">
        <v>514343</v>
      </c>
      <c r="D743" s="1">
        <v>45583</v>
      </c>
      <c r="E743" t="s">
        <v>20524</v>
      </c>
      <c r="F743" t="s">
        <v>16428</v>
      </c>
      <c r="G743" t="s">
        <v>4572</v>
      </c>
      <c r="H743">
        <v>90449959104</v>
      </c>
      <c r="I743" t="s">
        <v>16429</v>
      </c>
      <c r="J743">
        <v>5561981463887</v>
      </c>
      <c r="K743" t="s">
        <v>126</v>
      </c>
      <c r="L743" t="s">
        <v>136</v>
      </c>
      <c r="M743">
        <v>5187757254687</v>
      </c>
      <c r="N743" t="s">
        <v>112</v>
      </c>
      <c r="O743" t="s">
        <v>16430</v>
      </c>
      <c r="P743" t="s">
        <v>16431</v>
      </c>
      <c r="Q743" s="34" t="s">
        <v>3981</v>
      </c>
      <c r="R743" t="s">
        <v>16432</v>
      </c>
      <c r="S743" t="s">
        <v>1067</v>
      </c>
      <c r="U743" t="s">
        <v>16433</v>
      </c>
      <c r="V743" t="s">
        <v>779</v>
      </c>
      <c r="W743" t="s">
        <v>780</v>
      </c>
      <c r="X743" t="s">
        <v>16434</v>
      </c>
      <c r="Y743" t="s">
        <v>782</v>
      </c>
      <c r="Z743" t="s">
        <v>1258</v>
      </c>
      <c r="AA743" t="s">
        <v>17421</v>
      </c>
      <c r="AB743" t="s">
        <v>773</v>
      </c>
      <c r="AC743" t="s">
        <v>774</v>
      </c>
      <c r="AF743" t="s">
        <v>113</v>
      </c>
      <c r="AG743">
        <v>1</v>
      </c>
      <c r="AH743">
        <v>91.91</v>
      </c>
      <c r="AI743">
        <v>1</v>
      </c>
      <c r="AJ743">
        <v>1403</v>
      </c>
      <c r="AK743" t="s">
        <v>775</v>
      </c>
      <c r="AL743">
        <v>1403</v>
      </c>
      <c r="AM743" t="s">
        <v>824</v>
      </c>
      <c r="AN743">
        <v>29.9</v>
      </c>
      <c r="AO743" s="72">
        <v>26.91</v>
      </c>
      <c r="AP743" t="s">
        <v>2337</v>
      </c>
      <c r="AQ743" t="s">
        <v>822</v>
      </c>
      <c r="AV743" t="s">
        <v>3308</v>
      </c>
      <c r="AW743" t="s">
        <v>3308</v>
      </c>
      <c r="AX743" t="s">
        <v>16435</v>
      </c>
      <c r="AY743" t="s">
        <v>16437</v>
      </c>
      <c r="AZ743" t="s">
        <v>15204</v>
      </c>
      <c r="BC743" t="s">
        <v>17422</v>
      </c>
      <c r="BD743" t="s">
        <v>114</v>
      </c>
      <c r="BF743" t="s">
        <v>115</v>
      </c>
      <c r="BG743" t="s">
        <v>116</v>
      </c>
      <c r="BM743" t="s">
        <v>117</v>
      </c>
      <c r="BO743">
        <v>3405263375</v>
      </c>
      <c r="BX743" t="s">
        <v>16438</v>
      </c>
      <c r="CA743" t="s">
        <v>16439</v>
      </c>
      <c r="CB743" t="s">
        <v>16440</v>
      </c>
      <c r="CD743">
        <v>1</v>
      </c>
      <c r="CF743" t="s">
        <v>118</v>
      </c>
      <c r="CG743">
        <v>0</v>
      </c>
      <c r="CH743" t="s">
        <v>119</v>
      </c>
      <c r="CI743" t="s">
        <v>119</v>
      </c>
      <c r="CJ743" t="s">
        <v>120</v>
      </c>
      <c r="CL743" s="34" t="s">
        <v>17423</v>
      </c>
      <c r="CM743" t="s">
        <v>121</v>
      </c>
      <c r="CN743" s="34" t="s">
        <v>17423</v>
      </c>
      <c r="CP743" t="s">
        <v>1258</v>
      </c>
      <c r="CR743">
        <f t="shared" si="137"/>
        <v>18</v>
      </c>
      <c r="CS743"/>
      <c r="CT743"/>
      <c r="CU743"/>
      <c r="CV743"/>
      <c r="CW743"/>
      <c r="CX743"/>
      <c r="CY743"/>
      <c r="CZ743"/>
      <c r="DA743"/>
      <c r="DB743"/>
      <c r="DC743"/>
      <c r="DD743"/>
    </row>
    <row r="744" spans="1:108" hidden="1">
      <c r="A744" t="s">
        <v>111</v>
      </c>
      <c r="B744" t="s">
        <v>16427</v>
      </c>
      <c r="C744">
        <v>514343</v>
      </c>
      <c r="D744" s="1">
        <v>45583</v>
      </c>
      <c r="E744" t="s">
        <v>20524</v>
      </c>
      <c r="F744" t="s">
        <v>16428</v>
      </c>
      <c r="G744" t="s">
        <v>4572</v>
      </c>
      <c r="H744">
        <v>90449959104</v>
      </c>
      <c r="I744" t="s">
        <v>16429</v>
      </c>
      <c r="J744">
        <v>5561981463887</v>
      </c>
      <c r="K744" t="s">
        <v>126</v>
      </c>
      <c r="L744" t="s">
        <v>136</v>
      </c>
      <c r="M744">
        <v>5187757254687</v>
      </c>
      <c r="N744" t="s">
        <v>112</v>
      </c>
      <c r="O744" t="s">
        <v>16430</v>
      </c>
      <c r="P744" t="s">
        <v>16431</v>
      </c>
      <c r="Q744" s="34" t="s">
        <v>3981</v>
      </c>
      <c r="R744" t="s">
        <v>16432</v>
      </c>
      <c r="S744" t="s">
        <v>1067</v>
      </c>
      <c r="U744" t="s">
        <v>16433</v>
      </c>
      <c r="V744" t="s">
        <v>779</v>
      </c>
      <c r="W744" t="s">
        <v>780</v>
      </c>
      <c r="X744" t="s">
        <v>16434</v>
      </c>
      <c r="Y744" t="s">
        <v>782</v>
      </c>
      <c r="Z744" t="s">
        <v>1258</v>
      </c>
      <c r="AA744" t="s">
        <v>17421</v>
      </c>
      <c r="AB744" t="s">
        <v>773</v>
      </c>
      <c r="AC744" t="s">
        <v>774</v>
      </c>
      <c r="AF744" t="s">
        <v>113</v>
      </c>
      <c r="AG744">
        <v>1</v>
      </c>
      <c r="AH744">
        <v>91.91</v>
      </c>
      <c r="AI744">
        <v>1</v>
      </c>
      <c r="AJ744">
        <v>5103</v>
      </c>
      <c r="AK744" t="s">
        <v>775</v>
      </c>
      <c r="AL744">
        <v>5103</v>
      </c>
      <c r="AM744" t="s">
        <v>1348</v>
      </c>
      <c r="AN744">
        <v>29.9</v>
      </c>
      <c r="AO744" s="72">
        <v>26.91</v>
      </c>
      <c r="AP744" t="s">
        <v>2337</v>
      </c>
      <c r="AQ744" t="s">
        <v>1349</v>
      </c>
      <c r="AV744" t="s">
        <v>4096</v>
      </c>
      <c r="AW744" t="s">
        <v>4096</v>
      </c>
      <c r="AX744" t="s">
        <v>16435</v>
      </c>
      <c r="AY744" t="s">
        <v>16437</v>
      </c>
      <c r="AZ744" t="s">
        <v>15204</v>
      </c>
      <c r="BC744" t="s">
        <v>17422</v>
      </c>
      <c r="BD744" t="s">
        <v>114</v>
      </c>
      <c r="BF744" t="s">
        <v>115</v>
      </c>
      <c r="BG744" t="s">
        <v>116</v>
      </c>
      <c r="BM744" t="s">
        <v>117</v>
      </c>
      <c r="BO744">
        <v>3405263375</v>
      </c>
      <c r="BX744" t="s">
        <v>16438</v>
      </c>
      <c r="CA744" t="s">
        <v>16439</v>
      </c>
      <c r="CB744" t="s">
        <v>16440</v>
      </c>
      <c r="CD744">
        <v>1</v>
      </c>
      <c r="CF744" t="s">
        <v>118</v>
      </c>
      <c r="CG744">
        <v>0</v>
      </c>
      <c r="CH744" t="s">
        <v>119</v>
      </c>
      <c r="CI744" t="s">
        <v>119</v>
      </c>
      <c r="CJ744" t="s">
        <v>120</v>
      </c>
      <c r="CL744" s="34" t="s">
        <v>17423</v>
      </c>
      <c r="CM744" t="s">
        <v>121</v>
      </c>
      <c r="CN744" s="34" t="s">
        <v>17423</v>
      </c>
      <c r="CP744" t="s">
        <v>1258</v>
      </c>
      <c r="CR744">
        <f t="shared" si="137"/>
        <v>18</v>
      </c>
      <c r="CS744"/>
      <c r="CT744"/>
      <c r="CU744"/>
      <c r="CV744"/>
      <c r="CW744"/>
      <c r="CX744"/>
      <c r="CY744"/>
      <c r="CZ744"/>
      <c r="DA744"/>
      <c r="DB744"/>
      <c r="DC744"/>
      <c r="DD744"/>
    </row>
    <row r="745" spans="1:108" hidden="1">
      <c r="A745" t="s">
        <v>111</v>
      </c>
      <c r="B745" t="s">
        <v>15668</v>
      </c>
      <c r="C745">
        <v>514341</v>
      </c>
      <c r="D745" s="1">
        <v>45583</v>
      </c>
      <c r="E745" t="s">
        <v>20525</v>
      </c>
      <c r="F745" t="s">
        <v>2518</v>
      </c>
      <c r="G745" t="s">
        <v>15669</v>
      </c>
      <c r="H745" s="34" t="s">
        <v>15670</v>
      </c>
      <c r="I745" t="s">
        <v>15671</v>
      </c>
      <c r="J745">
        <v>5548991293334</v>
      </c>
      <c r="K745" t="s">
        <v>11</v>
      </c>
      <c r="L745" t="s">
        <v>3332</v>
      </c>
      <c r="M745">
        <v>5131755294471</v>
      </c>
      <c r="N745" t="s">
        <v>112</v>
      </c>
      <c r="O745" t="s">
        <v>15672</v>
      </c>
      <c r="P745" t="s">
        <v>15673</v>
      </c>
      <c r="Q745">
        <v>410</v>
      </c>
      <c r="R745" t="s">
        <v>15674</v>
      </c>
      <c r="S745" t="s">
        <v>124</v>
      </c>
      <c r="U745" t="s">
        <v>15675</v>
      </c>
      <c r="V745" t="s">
        <v>122</v>
      </c>
      <c r="W745" t="s">
        <v>772</v>
      </c>
      <c r="X745" t="s">
        <v>3280</v>
      </c>
      <c r="Y745" t="s">
        <v>129</v>
      </c>
      <c r="Z745" t="s">
        <v>1258</v>
      </c>
      <c r="AA745" t="s">
        <v>16450</v>
      </c>
      <c r="AB745" t="s">
        <v>844</v>
      </c>
      <c r="AC745" t="s">
        <v>791</v>
      </c>
      <c r="AD745" t="s">
        <v>1338</v>
      </c>
      <c r="AF745" t="s">
        <v>786</v>
      </c>
      <c r="AG745">
        <v>1</v>
      </c>
      <c r="AH745">
        <v>149.82</v>
      </c>
      <c r="AI745">
        <v>15</v>
      </c>
      <c r="AJ745">
        <v>1110</v>
      </c>
      <c r="AK745" t="s">
        <v>788</v>
      </c>
      <c r="AL745">
        <v>1112</v>
      </c>
      <c r="AM745" t="s">
        <v>1252</v>
      </c>
      <c r="AN745">
        <v>21.9</v>
      </c>
      <c r="AO745" s="72">
        <v>7.66</v>
      </c>
      <c r="AP745" t="s">
        <v>15677</v>
      </c>
      <c r="AQ745" t="s">
        <v>1254</v>
      </c>
      <c r="AV745" t="s">
        <v>799</v>
      </c>
      <c r="AW745">
        <v>0</v>
      </c>
      <c r="AX745" t="s">
        <v>15676</v>
      </c>
      <c r="AY745" t="s">
        <v>15678</v>
      </c>
      <c r="AZ745" t="s">
        <v>15119</v>
      </c>
      <c r="BC745" s="34" t="s">
        <v>16451</v>
      </c>
      <c r="BD745" t="s">
        <v>114</v>
      </c>
      <c r="BF745" t="s">
        <v>115</v>
      </c>
      <c r="BG745" t="s">
        <v>116</v>
      </c>
      <c r="BM745" t="s">
        <v>117</v>
      </c>
      <c r="BN745">
        <v>632700</v>
      </c>
      <c r="BO745">
        <v>3404857911</v>
      </c>
      <c r="BP745">
        <v>3404857911</v>
      </c>
      <c r="BQ745">
        <v>406669</v>
      </c>
      <c r="BR745" s="34" t="s">
        <v>15679</v>
      </c>
      <c r="BX745" t="s">
        <v>15680</v>
      </c>
      <c r="CA745" t="s">
        <v>15681</v>
      </c>
      <c r="CB745" t="s">
        <v>15682</v>
      </c>
      <c r="CD745">
        <v>1</v>
      </c>
      <c r="CF745" t="s">
        <v>118</v>
      </c>
      <c r="CG745">
        <v>0</v>
      </c>
      <c r="CH745" t="s">
        <v>119</v>
      </c>
      <c r="CI745" t="s">
        <v>119</v>
      </c>
      <c r="CJ745" t="s">
        <v>120</v>
      </c>
      <c r="CL745" s="34" t="s">
        <v>16452</v>
      </c>
      <c r="CM745" t="s">
        <v>121</v>
      </c>
      <c r="CN745" s="34" t="s">
        <v>16452</v>
      </c>
      <c r="CP745" t="s">
        <v>1258</v>
      </c>
      <c r="CR745">
        <f t="shared" si="137"/>
        <v>18</v>
      </c>
      <c r="CS745"/>
      <c r="CT745"/>
      <c r="CU745"/>
      <c r="CV745"/>
      <c r="CW745"/>
      <c r="CX745"/>
      <c r="CY745"/>
      <c r="CZ745"/>
      <c r="DA745"/>
      <c r="DB745"/>
      <c r="DC745"/>
      <c r="DD745"/>
    </row>
    <row r="746" spans="1:108" hidden="1">
      <c r="A746" t="s">
        <v>111</v>
      </c>
      <c r="B746" t="s">
        <v>15668</v>
      </c>
      <c r="C746">
        <v>514341</v>
      </c>
      <c r="D746" s="1">
        <v>45583</v>
      </c>
      <c r="E746" t="s">
        <v>20525</v>
      </c>
      <c r="F746" t="s">
        <v>2518</v>
      </c>
      <c r="G746" t="s">
        <v>15669</v>
      </c>
      <c r="H746" s="34" t="s">
        <v>15670</v>
      </c>
      <c r="I746" t="s">
        <v>15671</v>
      </c>
      <c r="J746">
        <v>5548991293334</v>
      </c>
      <c r="K746" t="s">
        <v>11</v>
      </c>
      <c r="L746" t="s">
        <v>3332</v>
      </c>
      <c r="M746">
        <v>5131755294471</v>
      </c>
      <c r="N746" t="s">
        <v>112</v>
      </c>
      <c r="O746" t="s">
        <v>15672</v>
      </c>
      <c r="P746" t="s">
        <v>15673</v>
      </c>
      <c r="Q746">
        <v>410</v>
      </c>
      <c r="R746" t="s">
        <v>15674</v>
      </c>
      <c r="S746" t="s">
        <v>124</v>
      </c>
      <c r="U746" t="s">
        <v>15675</v>
      </c>
      <c r="V746" t="s">
        <v>122</v>
      </c>
      <c r="W746" t="s">
        <v>772</v>
      </c>
      <c r="X746" t="s">
        <v>3280</v>
      </c>
      <c r="Y746" t="s">
        <v>129</v>
      </c>
      <c r="Z746" t="s">
        <v>1258</v>
      </c>
      <c r="AA746" t="s">
        <v>16450</v>
      </c>
      <c r="AB746" t="s">
        <v>844</v>
      </c>
      <c r="AC746" t="s">
        <v>791</v>
      </c>
      <c r="AD746" t="s">
        <v>1338</v>
      </c>
      <c r="AF746" t="s">
        <v>786</v>
      </c>
      <c r="AG746">
        <v>1</v>
      </c>
      <c r="AH746">
        <v>149.82</v>
      </c>
      <c r="AI746">
        <v>2</v>
      </c>
      <c r="AJ746">
        <v>2201</v>
      </c>
      <c r="AK746" t="s">
        <v>1471</v>
      </c>
      <c r="AL746">
        <v>2201</v>
      </c>
      <c r="AM746" t="s">
        <v>1472</v>
      </c>
      <c r="AN746">
        <v>49.9</v>
      </c>
      <c r="AO746" s="72">
        <v>17.46</v>
      </c>
      <c r="AP746" t="s">
        <v>15684</v>
      </c>
      <c r="AQ746" t="s">
        <v>1473</v>
      </c>
      <c r="AV746" t="s">
        <v>15685</v>
      </c>
      <c r="AW746">
        <v>0</v>
      </c>
      <c r="AX746" t="s">
        <v>15676</v>
      </c>
      <c r="AY746" t="s">
        <v>15678</v>
      </c>
      <c r="AZ746" t="s">
        <v>15119</v>
      </c>
      <c r="BC746" s="34" t="s">
        <v>16451</v>
      </c>
      <c r="BD746" t="s">
        <v>114</v>
      </c>
      <c r="BF746" t="s">
        <v>115</v>
      </c>
      <c r="BG746" t="s">
        <v>116</v>
      </c>
      <c r="BM746" t="s">
        <v>117</v>
      </c>
      <c r="BN746">
        <v>632700</v>
      </c>
      <c r="BO746">
        <v>3404857911</v>
      </c>
      <c r="BP746">
        <v>3404857911</v>
      </c>
      <c r="BQ746">
        <v>406669</v>
      </c>
      <c r="BR746" s="34" t="s">
        <v>15679</v>
      </c>
      <c r="BX746" t="s">
        <v>15680</v>
      </c>
      <c r="CA746" t="s">
        <v>15681</v>
      </c>
      <c r="CB746" t="s">
        <v>15682</v>
      </c>
      <c r="CD746">
        <v>1</v>
      </c>
      <c r="CF746" t="s">
        <v>118</v>
      </c>
      <c r="CG746">
        <v>0</v>
      </c>
      <c r="CH746" t="s">
        <v>119</v>
      </c>
      <c r="CI746" t="s">
        <v>119</v>
      </c>
      <c r="CJ746" t="s">
        <v>120</v>
      </c>
      <c r="CL746" s="34" t="s">
        <v>16452</v>
      </c>
      <c r="CM746" t="s">
        <v>121</v>
      </c>
      <c r="CN746" s="34" t="s">
        <v>16452</v>
      </c>
      <c r="CP746" t="s">
        <v>1258</v>
      </c>
      <c r="CR746">
        <f t="shared" si="137"/>
        <v>18</v>
      </c>
      <c r="CS746"/>
      <c r="CT746"/>
      <c r="CU746"/>
      <c r="CV746"/>
      <c r="CW746"/>
      <c r="CX746"/>
      <c r="CY746"/>
      <c r="CZ746"/>
      <c r="DA746"/>
      <c r="DB746"/>
      <c r="DC746"/>
      <c r="DD746"/>
    </row>
    <row r="747" spans="1:108">
      <c r="A747" t="s">
        <v>111</v>
      </c>
      <c r="B747" t="s">
        <v>15686</v>
      </c>
      <c r="C747">
        <v>514339</v>
      </c>
      <c r="D747" s="1">
        <v>45583</v>
      </c>
      <c r="E747" t="s">
        <v>20526</v>
      </c>
      <c r="F747" t="s">
        <v>15687</v>
      </c>
      <c r="G747" t="s">
        <v>15688</v>
      </c>
      <c r="H747">
        <v>52933962268</v>
      </c>
      <c r="I747" t="s">
        <v>15689</v>
      </c>
      <c r="J747">
        <v>5583996430309</v>
      </c>
      <c r="K747" t="s">
        <v>133</v>
      </c>
      <c r="L747" t="s">
        <v>5891</v>
      </c>
      <c r="M747">
        <v>5187684307035</v>
      </c>
      <c r="N747" t="s">
        <v>112</v>
      </c>
      <c r="O747" t="s">
        <v>15690</v>
      </c>
      <c r="P747" t="s">
        <v>15691</v>
      </c>
      <c r="Q747">
        <v>59</v>
      </c>
      <c r="R747" t="s">
        <v>15692</v>
      </c>
      <c r="S747" t="s">
        <v>3255</v>
      </c>
      <c r="U747" t="s">
        <v>15693</v>
      </c>
      <c r="V747" t="s">
        <v>122</v>
      </c>
      <c r="W747" t="s">
        <v>772</v>
      </c>
      <c r="X747" t="s">
        <v>15383</v>
      </c>
      <c r="Y747" t="s">
        <v>1166</v>
      </c>
      <c r="Z747" t="s">
        <v>1258</v>
      </c>
      <c r="AA747" t="s">
        <v>16469</v>
      </c>
      <c r="AB747" t="s">
        <v>844</v>
      </c>
      <c r="AC747" t="s">
        <v>774</v>
      </c>
      <c r="AE747" t="s">
        <v>1167</v>
      </c>
      <c r="AF747" t="s">
        <v>125</v>
      </c>
      <c r="AG747">
        <v>3</v>
      </c>
      <c r="AH747">
        <v>135.63999999999999</v>
      </c>
      <c r="AI747">
        <v>1</v>
      </c>
      <c r="AJ747">
        <v>142817</v>
      </c>
      <c r="AK747" t="s">
        <v>1598</v>
      </c>
      <c r="AL747">
        <v>61040</v>
      </c>
      <c r="AM747" t="s">
        <v>1608</v>
      </c>
      <c r="AN747">
        <v>99.9</v>
      </c>
      <c r="AO747" s="72">
        <v>33.909999999999997</v>
      </c>
      <c r="AP747" s="72" t="s">
        <v>15438</v>
      </c>
      <c r="AQ747" t="s">
        <v>1609</v>
      </c>
      <c r="AV747" t="s">
        <v>15695</v>
      </c>
      <c r="AW747">
        <v>0</v>
      </c>
      <c r="AX747" t="s">
        <v>15694</v>
      </c>
      <c r="AY747" t="s">
        <v>15696</v>
      </c>
      <c r="AZ747" t="s">
        <v>15369</v>
      </c>
      <c r="BC747" s="34" t="s">
        <v>16470</v>
      </c>
      <c r="BD747" t="s">
        <v>114</v>
      </c>
      <c r="BF747" t="s">
        <v>115</v>
      </c>
      <c r="BG747" t="s">
        <v>116</v>
      </c>
      <c r="BM747" t="s">
        <v>117</v>
      </c>
      <c r="BN747">
        <v>483982</v>
      </c>
      <c r="BO747">
        <v>3404799523</v>
      </c>
      <c r="BP747">
        <v>3404799523</v>
      </c>
      <c r="BQ747">
        <v>230744</v>
      </c>
      <c r="BR747">
        <v>2934</v>
      </c>
      <c r="BX747" t="s">
        <v>15697</v>
      </c>
      <c r="CA747" t="s">
        <v>15698</v>
      </c>
      <c r="CB747" t="s">
        <v>15699</v>
      </c>
      <c r="CD747">
        <v>1</v>
      </c>
      <c r="CF747" t="s">
        <v>118</v>
      </c>
      <c r="CG747">
        <v>0</v>
      </c>
      <c r="CH747" t="s">
        <v>119</v>
      </c>
      <c r="CI747" t="s">
        <v>119</v>
      </c>
      <c r="CJ747" t="s">
        <v>120</v>
      </c>
      <c r="CL747" s="34" t="s">
        <v>16471</v>
      </c>
      <c r="CM747" t="s">
        <v>121</v>
      </c>
      <c r="CN747" s="34" t="s">
        <v>16471</v>
      </c>
      <c r="CP747" t="s">
        <v>1258</v>
      </c>
      <c r="CR747" s="65">
        <f t="shared" si="137"/>
        <v>18</v>
      </c>
      <c r="CS747" s="65">
        <v>10</v>
      </c>
      <c r="CT747" s="65">
        <v>8</v>
      </c>
      <c r="CU747" s="65" t="s">
        <v>4</v>
      </c>
      <c r="CV747" s="65">
        <f t="shared" ref="CV747:CV750" si="145">ROUNDUP(AO747,0)</f>
        <v>34</v>
      </c>
      <c r="CW747" s="65">
        <f t="shared" ref="CW747:CW750" si="146">CV747*CS747</f>
        <v>340</v>
      </c>
      <c r="CX747" s="65">
        <f t="shared" ref="CX747:CX750" si="147">CV747*CT747</f>
        <v>272</v>
      </c>
      <c r="CY747" s="65" t="e">
        <f t="shared" ref="CY747:CY750" si="148">CV747*CU747</f>
        <v>#VALUE!</v>
      </c>
      <c r="CZ747" s="73">
        <v>4.3700000000000003E-2</v>
      </c>
      <c r="DA747" s="74">
        <f t="shared" ref="DA747:DA750" si="149">CZ747*CW747</f>
        <v>14.858000000000001</v>
      </c>
      <c r="DB747" s="74">
        <f t="shared" ref="DB747:DB750" si="150">CZ747*CX747</f>
        <v>11.8864</v>
      </c>
      <c r="DC747" s="75" t="e">
        <f t="shared" ref="DC747:DC750" si="151">CZ747*CY747</f>
        <v>#VALUE!</v>
      </c>
    </row>
    <row r="748" spans="1:108">
      <c r="A748" t="s">
        <v>111</v>
      </c>
      <c r="B748" t="s">
        <v>15686</v>
      </c>
      <c r="C748">
        <v>514339</v>
      </c>
      <c r="D748" s="1">
        <v>45583</v>
      </c>
      <c r="E748" t="s">
        <v>20526</v>
      </c>
      <c r="F748" t="s">
        <v>15687</v>
      </c>
      <c r="G748" t="s">
        <v>15688</v>
      </c>
      <c r="H748">
        <v>52933962268</v>
      </c>
      <c r="I748" t="s">
        <v>15689</v>
      </c>
      <c r="J748">
        <v>5583996430309</v>
      </c>
      <c r="K748" t="s">
        <v>133</v>
      </c>
      <c r="L748" t="s">
        <v>5891</v>
      </c>
      <c r="M748">
        <v>5187684307035</v>
      </c>
      <c r="N748" t="s">
        <v>112</v>
      </c>
      <c r="O748" t="s">
        <v>15690</v>
      </c>
      <c r="P748" t="s">
        <v>15691</v>
      </c>
      <c r="Q748">
        <v>59</v>
      </c>
      <c r="R748" t="s">
        <v>15692</v>
      </c>
      <c r="S748" t="s">
        <v>3255</v>
      </c>
      <c r="U748" t="s">
        <v>15693</v>
      </c>
      <c r="V748" t="s">
        <v>122</v>
      </c>
      <c r="W748" t="s">
        <v>772</v>
      </c>
      <c r="X748" t="s">
        <v>15383</v>
      </c>
      <c r="Y748" t="s">
        <v>1166</v>
      </c>
      <c r="Z748" t="s">
        <v>1258</v>
      </c>
      <c r="AA748" t="s">
        <v>16469</v>
      </c>
      <c r="AB748" t="s">
        <v>844</v>
      </c>
      <c r="AC748" t="s">
        <v>774</v>
      </c>
      <c r="AE748" t="s">
        <v>1167</v>
      </c>
      <c r="AF748" t="s">
        <v>125</v>
      </c>
      <c r="AG748">
        <v>3</v>
      </c>
      <c r="AH748">
        <v>135.63999999999999</v>
      </c>
      <c r="AI748">
        <v>1</v>
      </c>
      <c r="AJ748">
        <v>61030</v>
      </c>
      <c r="AK748" t="s">
        <v>1598</v>
      </c>
      <c r="AL748">
        <v>61030</v>
      </c>
      <c r="AM748" t="s">
        <v>2980</v>
      </c>
      <c r="AN748">
        <v>99.9</v>
      </c>
      <c r="AO748" s="72">
        <v>33.909999999999997</v>
      </c>
      <c r="AP748" s="72" t="s">
        <v>15438</v>
      </c>
      <c r="AQ748" t="s">
        <v>2981</v>
      </c>
      <c r="AV748" t="s">
        <v>15700</v>
      </c>
      <c r="AW748">
        <v>0</v>
      </c>
      <c r="AX748" t="s">
        <v>15694</v>
      </c>
      <c r="AY748" t="s">
        <v>15696</v>
      </c>
      <c r="AZ748" t="s">
        <v>15369</v>
      </c>
      <c r="BC748" s="34" t="s">
        <v>16470</v>
      </c>
      <c r="BD748" t="s">
        <v>114</v>
      </c>
      <c r="BF748" t="s">
        <v>115</v>
      </c>
      <c r="BG748" t="s">
        <v>116</v>
      </c>
      <c r="BM748" t="s">
        <v>117</v>
      </c>
      <c r="BN748">
        <v>483982</v>
      </c>
      <c r="BO748">
        <v>3404799523</v>
      </c>
      <c r="BP748">
        <v>3404799523</v>
      </c>
      <c r="BQ748">
        <v>230744</v>
      </c>
      <c r="BR748">
        <v>2934</v>
      </c>
      <c r="BX748" t="s">
        <v>15697</v>
      </c>
      <c r="CA748" t="s">
        <v>15698</v>
      </c>
      <c r="CB748" t="s">
        <v>15699</v>
      </c>
      <c r="CD748">
        <v>1</v>
      </c>
      <c r="CF748" t="s">
        <v>118</v>
      </c>
      <c r="CG748">
        <v>0</v>
      </c>
      <c r="CH748" t="s">
        <v>119</v>
      </c>
      <c r="CI748" t="s">
        <v>119</v>
      </c>
      <c r="CJ748" t="s">
        <v>120</v>
      </c>
      <c r="CL748" s="34" t="s">
        <v>16471</v>
      </c>
      <c r="CM748" t="s">
        <v>121</v>
      </c>
      <c r="CN748" s="34" t="s">
        <v>16471</v>
      </c>
      <c r="CP748" t="s">
        <v>1258</v>
      </c>
      <c r="CR748" s="65">
        <f t="shared" si="137"/>
        <v>18</v>
      </c>
      <c r="CS748" s="65">
        <v>10</v>
      </c>
      <c r="CT748" s="65">
        <v>8</v>
      </c>
      <c r="CU748" s="65" t="s">
        <v>4</v>
      </c>
      <c r="CV748" s="65">
        <f t="shared" si="145"/>
        <v>34</v>
      </c>
      <c r="CW748" s="65">
        <f t="shared" si="146"/>
        <v>340</v>
      </c>
      <c r="CX748" s="65">
        <f t="shared" si="147"/>
        <v>272</v>
      </c>
      <c r="CY748" s="65" t="e">
        <f t="shared" si="148"/>
        <v>#VALUE!</v>
      </c>
      <c r="CZ748" s="73">
        <v>4.3700000000000003E-2</v>
      </c>
      <c r="DA748" s="74">
        <f t="shared" si="149"/>
        <v>14.858000000000001</v>
      </c>
      <c r="DB748" s="74">
        <f t="shared" si="150"/>
        <v>11.8864</v>
      </c>
      <c r="DC748" s="75" t="e">
        <f t="shared" si="151"/>
        <v>#VALUE!</v>
      </c>
    </row>
    <row r="749" spans="1:108">
      <c r="A749" t="s">
        <v>111</v>
      </c>
      <c r="B749" t="s">
        <v>15686</v>
      </c>
      <c r="C749">
        <v>514339</v>
      </c>
      <c r="D749" s="1">
        <v>45583</v>
      </c>
      <c r="E749" t="s">
        <v>20526</v>
      </c>
      <c r="F749" t="s">
        <v>15687</v>
      </c>
      <c r="G749" t="s">
        <v>15688</v>
      </c>
      <c r="H749">
        <v>52933962268</v>
      </c>
      <c r="I749" t="s">
        <v>15689</v>
      </c>
      <c r="J749">
        <v>5583996430309</v>
      </c>
      <c r="K749" t="s">
        <v>133</v>
      </c>
      <c r="L749" t="s">
        <v>5891</v>
      </c>
      <c r="M749">
        <v>5187684307035</v>
      </c>
      <c r="N749" t="s">
        <v>112</v>
      </c>
      <c r="O749" t="s">
        <v>15690</v>
      </c>
      <c r="P749" t="s">
        <v>15691</v>
      </c>
      <c r="Q749">
        <v>59</v>
      </c>
      <c r="R749" t="s">
        <v>15692</v>
      </c>
      <c r="S749" t="s">
        <v>3255</v>
      </c>
      <c r="U749" t="s">
        <v>15693</v>
      </c>
      <c r="V749" t="s">
        <v>122</v>
      </c>
      <c r="W749" t="s">
        <v>772</v>
      </c>
      <c r="X749" t="s">
        <v>15383</v>
      </c>
      <c r="Y749" t="s">
        <v>1166</v>
      </c>
      <c r="Z749" t="s">
        <v>1258</v>
      </c>
      <c r="AA749" t="s">
        <v>16469</v>
      </c>
      <c r="AB749" t="s">
        <v>844</v>
      </c>
      <c r="AC749" t="s">
        <v>774</v>
      </c>
      <c r="AE749" t="s">
        <v>1167</v>
      </c>
      <c r="AF749" t="s">
        <v>125</v>
      </c>
      <c r="AG749">
        <v>3</v>
      </c>
      <c r="AH749">
        <v>135.63999999999999</v>
      </c>
      <c r="AI749">
        <v>1</v>
      </c>
      <c r="AJ749">
        <v>61010</v>
      </c>
      <c r="AK749" t="s">
        <v>1598</v>
      </c>
      <c r="AL749">
        <v>61010</v>
      </c>
      <c r="AM749" t="s">
        <v>1599</v>
      </c>
      <c r="AN749">
        <v>99.9</v>
      </c>
      <c r="AO749" s="72">
        <v>33.909999999999997</v>
      </c>
      <c r="AP749" s="72" t="s">
        <v>15438</v>
      </c>
      <c r="AQ749" t="s">
        <v>1602</v>
      </c>
      <c r="AV749" t="s">
        <v>15700</v>
      </c>
      <c r="AW749">
        <v>0</v>
      </c>
      <c r="AX749" t="s">
        <v>15694</v>
      </c>
      <c r="AY749" t="s">
        <v>15696</v>
      </c>
      <c r="AZ749" t="s">
        <v>15369</v>
      </c>
      <c r="BC749" s="34" t="s">
        <v>16470</v>
      </c>
      <c r="BD749" t="s">
        <v>114</v>
      </c>
      <c r="BF749" t="s">
        <v>115</v>
      </c>
      <c r="BG749" t="s">
        <v>116</v>
      </c>
      <c r="BM749" t="s">
        <v>117</v>
      </c>
      <c r="BN749">
        <v>483982</v>
      </c>
      <c r="BO749">
        <v>3404799523</v>
      </c>
      <c r="BP749">
        <v>3404799523</v>
      </c>
      <c r="BQ749">
        <v>230744</v>
      </c>
      <c r="BR749">
        <v>2934</v>
      </c>
      <c r="BX749" t="s">
        <v>15697</v>
      </c>
      <c r="CA749" t="s">
        <v>15698</v>
      </c>
      <c r="CB749" t="s">
        <v>15699</v>
      </c>
      <c r="CD749">
        <v>1</v>
      </c>
      <c r="CF749" t="s">
        <v>118</v>
      </c>
      <c r="CG749">
        <v>0</v>
      </c>
      <c r="CH749" t="s">
        <v>119</v>
      </c>
      <c r="CI749" t="s">
        <v>119</v>
      </c>
      <c r="CJ749" t="s">
        <v>120</v>
      </c>
      <c r="CL749" s="34" t="s">
        <v>16471</v>
      </c>
      <c r="CM749" t="s">
        <v>121</v>
      </c>
      <c r="CN749" s="34" t="s">
        <v>16471</v>
      </c>
      <c r="CP749" t="s">
        <v>1258</v>
      </c>
      <c r="CR749" s="65">
        <f t="shared" si="137"/>
        <v>18</v>
      </c>
      <c r="CS749" s="65">
        <v>10</v>
      </c>
      <c r="CT749" s="65">
        <v>8</v>
      </c>
      <c r="CU749" s="65" t="s">
        <v>4</v>
      </c>
      <c r="CV749" s="65">
        <f t="shared" si="145"/>
        <v>34</v>
      </c>
      <c r="CW749" s="65">
        <f t="shared" si="146"/>
        <v>340</v>
      </c>
      <c r="CX749" s="65">
        <f t="shared" si="147"/>
        <v>272</v>
      </c>
      <c r="CY749" s="65" t="e">
        <f t="shared" si="148"/>
        <v>#VALUE!</v>
      </c>
      <c r="CZ749" s="73">
        <v>4.3700000000000003E-2</v>
      </c>
      <c r="DA749" s="74">
        <f t="shared" si="149"/>
        <v>14.858000000000001</v>
      </c>
      <c r="DB749" s="74">
        <f t="shared" si="150"/>
        <v>11.8864</v>
      </c>
      <c r="DC749" s="75" t="e">
        <f t="shared" si="151"/>
        <v>#VALUE!</v>
      </c>
    </row>
    <row r="750" spans="1:108">
      <c r="A750" t="s">
        <v>111</v>
      </c>
      <c r="B750" t="s">
        <v>15686</v>
      </c>
      <c r="C750">
        <v>514339</v>
      </c>
      <c r="D750" s="1">
        <v>45583</v>
      </c>
      <c r="E750" t="s">
        <v>20526</v>
      </c>
      <c r="F750" t="s">
        <v>15687</v>
      </c>
      <c r="G750" t="s">
        <v>15688</v>
      </c>
      <c r="H750">
        <v>52933962268</v>
      </c>
      <c r="I750" t="s">
        <v>15689</v>
      </c>
      <c r="J750">
        <v>5583996430309</v>
      </c>
      <c r="K750" t="s">
        <v>133</v>
      </c>
      <c r="L750" t="s">
        <v>5891</v>
      </c>
      <c r="M750">
        <v>5187684307035</v>
      </c>
      <c r="N750" t="s">
        <v>112</v>
      </c>
      <c r="O750" t="s">
        <v>15690</v>
      </c>
      <c r="P750" t="s">
        <v>15691</v>
      </c>
      <c r="Q750">
        <v>59</v>
      </c>
      <c r="R750" t="s">
        <v>15692</v>
      </c>
      <c r="S750" t="s">
        <v>3255</v>
      </c>
      <c r="U750" t="s">
        <v>15693</v>
      </c>
      <c r="V750" t="s">
        <v>122</v>
      </c>
      <c r="W750" t="s">
        <v>772</v>
      </c>
      <c r="X750" t="s">
        <v>15383</v>
      </c>
      <c r="Y750" t="s">
        <v>1166</v>
      </c>
      <c r="Z750" t="s">
        <v>1258</v>
      </c>
      <c r="AA750" t="s">
        <v>16469</v>
      </c>
      <c r="AB750" t="s">
        <v>844</v>
      </c>
      <c r="AC750" t="s">
        <v>774</v>
      </c>
      <c r="AE750" t="s">
        <v>1167</v>
      </c>
      <c r="AF750" t="s">
        <v>125</v>
      </c>
      <c r="AG750">
        <v>3</v>
      </c>
      <c r="AH750">
        <v>135.63999999999999</v>
      </c>
      <c r="AI750">
        <v>1</v>
      </c>
      <c r="AJ750">
        <v>61050</v>
      </c>
      <c r="AK750" t="s">
        <v>1598</v>
      </c>
      <c r="AL750">
        <v>61050</v>
      </c>
      <c r="AM750" t="s">
        <v>2983</v>
      </c>
      <c r="AN750">
        <v>99.9</v>
      </c>
      <c r="AO750" s="72">
        <v>33.909999999999997</v>
      </c>
      <c r="AP750" s="72" t="s">
        <v>15438</v>
      </c>
      <c r="AQ750" t="s">
        <v>2984</v>
      </c>
      <c r="AV750" t="s">
        <v>15700</v>
      </c>
      <c r="AW750">
        <v>0</v>
      </c>
      <c r="AX750" t="s">
        <v>15694</v>
      </c>
      <c r="AY750" t="s">
        <v>15696</v>
      </c>
      <c r="AZ750" t="s">
        <v>15369</v>
      </c>
      <c r="BC750" s="34" t="s">
        <v>16470</v>
      </c>
      <c r="BD750" t="s">
        <v>114</v>
      </c>
      <c r="BF750" t="s">
        <v>115</v>
      </c>
      <c r="BG750" t="s">
        <v>116</v>
      </c>
      <c r="BM750" t="s">
        <v>117</v>
      </c>
      <c r="BN750">
        <v>483982</v>
      </c>
      <c r="BO750">
        <v>3404799523</v>
      </c>
      <c r="BP750">
        <v>3404799523</v>
      </c>
      <c r="BQ750">
        <v>230744</v>
      </c>
      <c r="BR750">
        <v>2934</v>
      </c>
      <c r="BX750" t="s">
        <v>15697</v>
      </c>
      <c r="CA750" t="s">
        <v>15698</v>
      </c>
      <c r="CB750" t="s">
        <v>15699</v>
      </c>
      <c r="CD750">
        <v>1</v>
      </c>
      <c r="CF750" t="s">
        <v>118</v>
      </c>
      <c r="CG750">
        <v>0</v>
      </c>
      <c r="CH750" t="s">
        <v>119</v>
      </c>
      <c r="CI750" t="s">
        <v>119</v>
      </c>
      <c r="CJ750" t="s">
        <v>120</v>
      </c>
      <c r="CL750" s="34" t="s">
        <v>16471</v>
      </c>
      <c r="CM750" t="s">
        <v>121</v>
      </c>
      <c r="CN750" s="34" t="s">
        <v>16471</v>
      </c>
      <c r="CP750" t="s">
        <v>1258</v>
      </c>
      <c r="CR750" s="65">
        <f t="shared" si="137"/>
        <v>18</v>
      </c>
      <c r="CS750" s="65">
        <v>10</v>
      </c>
      <c r="CT750" s="65">
        <v>8</v>
      </c>
      <c r="CU750" s="65" t="s">
        <v>4</v>
      </c>
      <c r="CV750" s="65">
        <f t="shared" si="145"/>
        <v>34</v>
      </c>
      <c r="CW750" s="65">
        <f t="shared" si="146"/>
        <v>340</v>
      </c>
      <c r="CX750" s="65">
        <f t="shared" si="147"/>
        <v>272</v>
      </c>
      <c r="CY750" s="65" t="e">
        <f t="shared" si="148"/>
        <v>#VALUE!</v>
      </c>
      <c r="CZ750" s="73">
        <v>4.3700000000000003E-2</v>
      </c>
      <c r="DA750" s="74">
        <f t="shared" si="149"/>
        <v>14.858000000000001</v>
      </c>
      <c r="DB750" s="74">
        <f t="shared" si="150"/>
        <v>11.8864</v>
      </c>
      <c r="DC750" s="75" t="e">
        <f t="shared" si="151"/>
        <v>#VALUE!</v>
      </c>
    </row>
    <row r="751" spans="1:108" hidden="1">
      <c r="A751" t="s">
        <v>111</v>
      </c>
      <c r="B751" t="s">
        <v>15701</v>
      </c>
      <c r="C751">
        <v>514337</v>
      </c>
      <c r="D751" s="1">
        <v>45582</v>
      </c>
      <c r="E751" t="s">
        <v>20527</v>
      </c>
      <c r="F751" t="s">
        <v>15702</v>
      </c>
      <c r="G751" t="s">
        <v>15703</v>
      </c>
      <c r="H751">
        <v>14648324803</v>
      </c>
      <c r="I751" t="s">
        <v>15704</v>
      </c>
      <c r="J751">
        <v>5511993181962</v>
      </c>
      <c r="K751" t="s">
        <v>2</v>
      </c>
      <c r="L751" t="s">
        <v>127</v>
      </c>
      <c r="M751">
        <v>5187651448995</v>
      </c>
      <c r="N751" t="s">
        <v>112</v>
      </c>
      <c r="O751" t="s">
        <v>15705</v>
      </c>
      <c r="P751" t="s">
        <v>15706</v>
      </c>
      <c r="Q751">
        <v>834</v>
      </c>
      <c r="R751" t="s">
        <v>15707</v>
      </c>
      <c r="S751" t="s">
        <v>15708</v>
      </c>
      <c r="U751" t="s">
        <v>15709</v>
      </c>
      <c r="V751" t="s">
        <v>122</v>
      </c>
      <c r="W751" t="s">
        <v>123</v>
      </c>
      <c r="X751" t="s">
        <v>1595</v>
      </c>
      <c r="Y751" t="s">
        <v>129</v>
      </c>
      <c r="Z751" t="s">
        <v>1258</v>
      </c>
      <c r="AA751" t="s">
        <v>17424</v>
      </c>
      <c r="AB751" t="s">
        <v>844</v>
      </c>
      <c r="AC751" t="s">
        <v>774</v>
      </c>
      <c r="AF751" t="s">
        <v>786</v>
      </c>
      <c r="AG751">
        <v>3</v>
      </c>
      <c r="AH751">
        <v>65.489999999999995</v>
      </c>
      <c r="AI751">
        <v>3</v>
      </c>
      <c r="AJ751">
        <v>1006</v>
      </c>
      <c r="AK751" t="s">
        <v>788</v>
      </c>
      <c r="AL751">
        <v>1111</v>
      </c>
      <c r="AM751" t="s">
        <v>789</v>
      </c>
      <c r="AN751">
        <v>21.9</v>
      </c>
      <c r="AO751" s="72">
        <v>7.66</v>
      </c>
      <c r="AP751" t="s">
        <v>15231</v>
      </c>
      <c r="AQ751" t="s">
        <v>790</v>
      </c>
      <c r="AV751" t="s">
        <v>15711</v>
      </c>
      <c r="AW751" t="s">
        <v>15711</v>
      </c>
      <c r="AX751" t="s">
        <v>15710</v>
      </c>
      <c r="AY751" t="s">
        <v>15712</v>
      </c>
      <c r="AZ751" t="s">
        <v>15555</v>
      </c>
      <c r="BC751" s="34" t="s">
        <v>17425</v>
      </c>
      <c r="BD751" t="s">
        <v>114</v>
      </c>
      <c r="BF751" t="s">
        <v>115</v>
      </c>
      <c r="BG751" t="s">
        <v>116</v>
      </c>
      <c r="BM751" t="s">
        <v>117</v>
      </c>
      <c r="BN751">
        <v>105775</v>
      </c>
      <c r="BO751">
        <v>3404657831</v>
      </c>
      <c r="BP751">
        <v>3404657831</v>
      </c>
      <c r="BQ751">
        <v>410863</v>
      </c>
      <c r="BR751">
        <v>6478</v>
      </c>
      <c r="BX751" t="s">
        <v>15713</v>
      </c>
      <c r="CA751" t="s">
        <v>15714</v>
      </c>
      <c r="CB751" t="s">
        <v>15715</v>
      </c>
      <c r="CD751">
        <v>1</v>
      </c>
      <c r="CF751" t="s">
        <v>118</v>
      </c>
      <c r="CG751">
        <v>0</v>
      </c>
      <c r="CH751" t="s">
        <v>119</v>
      </c>
      <c r="CI751" t="s">
        <v>119</v>
      </c>
      <c r="CJ751" t="s">
        <v>120</v>
      </c>
      <c r="CL751" s="34" t="s">
        <v>17426</v>
      </c>
      <c r="CM751" t="s">
        <v>121</v>
      </c>
      <c r="CN751" s="34" t="s">
        <v>17426</v>
      </c>
      <c r="CP751" t="s">
        <v>1258</v>
      </c>
      <c r="CR751">
        <f t="shared" si="137"/>
        <v>17</v>
      </c>
      <c r="CS751"/>
      <c r="CT751"/>
      <c r="CU751"/>
      <c r="CV751"/>
      <c r="CW751"/>
      <c r="CX751"/>
      <c r="CY751"/>
      <c r="CZ751"/>
      <c r="DA751"/>
      <c r="DB751"/>
      <c r="DC751"/>
      <c r="DD751"/>
    </row>
    <row r="752" spans="1:108" hidden="1">
      <c r="A752" t="s">
        <v>111</v>
      </c>
      <c r="B752" t="s">
        <v>15701</v>
      </c>
      <c r="C752">
        <v>514337</v>
      </c>
      <c r="D752" s="1">
        <v>45582</v>
      </c>
      <c r="E752" t="s">
        <v>20527</v>
      </c>
      <c r="F752" t="s">
        <v>15702</v>
      </c>
      <c r="G752" t="s">
        <v>15703</v>
      </c>
      <c r="H752">
        <v>14648324803</v>
      </c>
      <c r="I752" t="s">
        <v>15704</v>
      </c>
      <c r="J752">
        <v>5511993181962</v>
      </c>
      <c r="K752" t="s">
        <v>2</v>
      </c>
      <c r="L752" t="s">
        <v>127</v>
      </c>
      <c r="M752">
        <v>5187651448995</v>
      </c>
      <c r="N752" t="s">
        <v>112</v>
      </c>
      <c r="O752" t="s">
        <v>15705</v>
      </c>
      <c r="P752" t="s">
        <v>15706</v>
      </c>
      <c r="Q752">
        <v>834</v>
      </c>
      <c r="R752" t="s">
        <v>15707</v>
      </c>
      <c r="S752" t="s">
        <v>15708</v>
      </c>
      <c r="U752" t="s">
        <v>15709</v>
      </c>
      <c r="V752" t="s">
        <v>122</v>
      </c>
      <c r="W752" t="s">
        <v>123</v>
      </c>
      <c r="X752" t="s">
        <v>1595</v>
      </c>
      <c r="Y752" t="s">
        <v>129</v>
      </c>
      <c r="Z752" t="s">
        <v>1258</v>
      </c>
      <c r="AA752" t="s">
        <v>17424</v>
      </c>
      <c r="AB752" t="s">
        <v>844</v>
      </c>
      <c r="AC752" t="s">
        <v>774</v>
      </c>
      <c r="AF752" t="s">
        <v>786</v>
      </c>
      <c r="AG752">
        <v>3</v>
      </c>
      <c r="AH752">
        <v>65.489999999999995</v>
      </c>
      <c r="AI752">
        <v>3</v>
      </c>
      <c r="AJ752">
        <v>1110</v>
      </c>
      <c r="AK752" t="s">
        <v>788</v>
      </c>
      <c r="AL752">
        <v>1112</v>
      </c>
      <c r="AM752" t="s">
        <v>1252</v>
      </c>
      <c r="AN752">
        <v>21.9</v>
      </c>
      <c r="AO752" s="72">
        <v>7.66</v>
      </c>
      <c r="AP752" t="s">
        <v>15231</v>
      </c>
      <c r="AQ752" t="s">
        <v>1254</v>
      </c>
      <c r="AV752" t="s">
        <v>15716</v>
      </c>
      <c r="AW752" t="s">
        <v>15716</v>
      </c>
      <c r="AX752" t="s">
        <v>15710</v>
      </c>
      <c r="AY752" t="s">
        <v>15712</v>
      </c>
      <c r="AZ752" t="s">
        <v>15555</v>
      </c>
      <c r="BC752" s="34" t="s">
        <v>17425</v>
      </c>
      <c r="BD752" t="s">
        <v>114</v>
      </c>
      <c r="BF752" t="s">
        <v>115</v>
      </c>
      <c r="BG752" t="s">
        <v>116</v>
      </c>
      <c r="BM752" t="s">
        <v>117</v>
      </c>
      <c r="BN752">
        <v>105775</v>
      </c>
      <c r="BO752">
        <v>3404657831</v>
      </c>
      <c r="BP752">
        <v>3404657831</v>
      </c>
      <c r="BQ752">
        <v>410863</v>
      </c>
      <c r="BR752">
        <v>6478</v>
      </c>
      <c r="BX752" t="s">
        <v>15713</v>
      </c>
      <c r="CA752" t="s">
        <v>15714</v>
      </c>
      <c r="CB752" t="s">
        <v>15715</v>
      </c>
      <c r="CD752">
        <v>1</v>
      </c>
      <c r="CF752" t="s">
        <v>118</v>
      </c>
      <c r="CG752">
        <v>0</v>
      </c>
      <c r="CH752" t="s">
        <v>119</v>
      </c>
      <c r="CI752" t="s">
        <v>119</v>
      </c>
      <c r="CJ752" t="s">
        <v>120</v>
      </c>
      <c r="CL752" s="34" t="s">
        <v>17426</v>
      </c>
      <c r="CM752" t="s">
        <v>121</v>
      </c>
      <c r="CN752" s="34" t="s">
        <v>17426</v>
      </c>
      <c r="CP752" t="s">
        <v>1258</v>
      </c>
      <c r="CR752">
        <f t="shared" si="137"/>
        <v>17</v>
      </c>
      <c r="CS752"/>
      <c r="CT752"/>
      <c r="CU752"/>
      <c r="CV752"/>
      <c r="CW752"/>
      <c r="CX752"/>
      <c r="CY752"/>
      <c r="CZ752"/>
      <c r="DA752"/>
      <c r="DB752"/>
      <c r="DC752"/>
      <c r="DD752"/>
    </row>
    <row r="753" spans="1:108">
      <c r="A753" t="s">
        <v>111</v>
      </c>
      <c r="B753" t="s">
        <v>15717</v>
      </c>
      <c r="C753">
        <v>514335</v>
      </c>
      <c r="D753" s="1">
        <v>45582</v>
      </c>
      <c r="E753" t="s">
        <v>20528</v>
      </c>
      <c r="F753" t="s">
        <v>7697</v>
      </c>
      <c r="G753" t="s">
        <v>12772</v>
      </c>
      <c r="H753" s="34" t="s">
        <v>15718</v>
      </c>
      <c r="I753" t="s">
        <v>15719</v>
      </c>
      <c r="J753">
        <v>5521981475660</v>
      </c>
      <c r="K753" t="s">
        <v>5</v>
      </c>
      <c r="L753" t="s">
        <v>1188</v>
      </c>
      <c r="M753">
        <v>8646071290040</v>
      </c>
      <c r="N753" t="s">
        <v>112</v>
      </c>
      <c r="O753" t="s">
        <v>15720</v>
      </c>
      <c r="P753" t="s">
        <v>15721</v>
      </c>
      <c r="Q753">
        <v>209</v>
      </c>
      <c r="R753" t="s">
        <v>15722</v>
      </c>
      <c r="S753" t="s">
        <v>1429</v>
      </c>
      <c r="U753" t="s">
        <v>15723</v>
      </c>
      <c r="V753" t="s">
        <v>122</v>
      </c>
      <c r="W753" t="s">
        <v>123</v>
      </c>
      <c r="X753" t="s">
        <v>1595</v>
      </c>
      <c r="Y753" t="s">
        <v>129</v>
      </c>
      <c r="Z753" t="s">
        <v>1258</v>
      </c>
      <c r="AA753" t="s">
        <v>16469</v>
      </c>
      <c r="AB753" t="s">
        <v>844</v>
      </c>
      <c r="AC753" t="s">
        <v>774</v>
      </c>
      <c r="AE753" t="s">
        <v>1167</v>
      </c>
      <c r="AF753" t="s">
        <v>786</v>
      </c>
      <c r="AG753">
        <v>1</v>
      </c>
      <c r="AH753">
        <v>232.3</v>
      </c>
      <c r="AI753">
        <v>3</v>
      </c>
      <c r="AJ753">
        <v>1111</v>
      </c>
      <c r="AK753" t="s">
        <v>788</v>
      </c>
      <c r="AL753">
        <v>1110</v>
      </c>
      <c r="AM753" t="s">
        <v>1256</v>
      </c>
      <c r="AN753">
        <v>21.9</v>
      </c>
      <c r="AO753" s="72">
        <v>7.43</v>
      </c>
      <c r="AP753" s="72" t="s">
        <v>15725</v>
      </c>
      <c r="AQ753" t="s">
        <v>1257</v>
      </c>
      <c r="AV753" t="s">
        <v>15726</v>
      </c>
      <c r="AW753">
        <v>0</v>
      </c>
      <c r="AX753" t="s">
        <v>15724</v>
      </c>
      <c r="AY753" t="s">
        <v>15727</v>
      </c>
      <c r="AZ753" t="s">
        <v>15369</v>
      </c>
      <c r="BC753" s="34" t="s">
        <v>16507</v>
      </c>
      <c r="BD753" t="s">
        <v>114</v>
      </c>
      <c r="BF753" t="s">
        <v>115</v>
      </c>
      <c r="BG753" t="s">
        <v>116</v>
      </c>
      <c r="BM753" t="s">
        <v>117</v>
      </c>
      <c r="BN753">
        <v>216435</v>
      </c>
      <c r="BO753">
        <v>3404552963</v>
      </c>
      <c r="BP753">
        <v>3404552963</v>
      </c>
      <c r="BQ753">
        <v>423072</v>
      </c>
      <c r="BR753">
        <v>8391</v>
      </c>
      <c r="BX753" t="s">
        <v>15728</v>
      </c>
      <c r="CA753" t="s">
        <v>15729</v>
      </c>
      <c r="CB753" t="s">
        <v>15730</v>
      </c>
      <c r="CD753">
        <v>1</v>
      </c>
      <c r="CF753" t="s">
        <v>118</v>
      </c>
      <c r="CG753">
        <v>0</v>
      </c>
      <c r="CH753" t="s">
        <v>119</v>
      </c>
      <c r="CI753" t="s">
        <v>119</v>
      </c>
      <c r="CJ753" t="s">
        <v>120</v>
      </c>
      <c r="CL753" s="34" t="s">
        <v>16508</v>
      </c>
      <c r="CM753" t="s">
        <v>121</v>
      </c>
      <c r="CN753" s="34" t="s">
        <v>16508</v>
      </c>
      <c r="CP753" t="s">
        <v>1258</v>
      </c>
      <c r="CR753" s="65">
        <f t="shared" si="137"/>
        <v>17</v>
      </c>
      <c r="CS753" s="65">
        <v>10</v>
      </c>
      <c r="CT753" s="65">
        <v>8</v>
      </c>
      <c r="CU753" s="65" t="s">
        <v>4</v>
      </c>
      <c r="CV753" s="65">
        <f t="shared" ref="CV753:CV760" si="152">ROUNDUP(AO753,0)</f>
        <v>8</v>
      </c>
      <c r="CW753" s="65">
        <f t="shared" ref="CW753:CW760" si="153">CV753*CS753</f>
        <v>80</v>
      </c>
      <c r="CX753" s="65">
        <f t="shared" ref="CX753:CX760" si="154">CV753*CT753</f>
        <v>64</v>
      </c>
      <c r="CY753" s="65" t="e">
        <f t="shared" ref="CY753:CY760" si="155">CV753*CU753</f>
        <v>#VALUE!</v>
      </c>
      <c r="CZ753" s="73">
        <v>4.3700000000000003E-2</v>
      </c>
      <c r="DA753" s="74">
        <f t="shared" ref="DA753:DA760" si="156">CZ753*CW753</f>
        <v>3.4960000000000004</v>
      </c>
      <c r="DB753" s="74">
        <f t="shared" ref="DB753:DB760" si="157">CZ753*CX753</f>
        <v>2.7968000000000002</v>
      </c>
      <c r="DC753" s="75" t="e">
        <f t="shared" ref="DC753:DC760" si="158">CZ753*CY753</f>
        <v>#VALUE!</v>
      </c>
    </row>
    <row r="754" spans="1:108">
      <c r="A754" t="s">
        <v>111</v>
      </c>
      <c r="B754" t="s">
        <v>15717</v>
      </c>
      <c r="C754">
        <v>514335</v>
      </c>
      <c r="D754" s="1">
        <v>45582</v>
      </c>
      <c r="E754" t="s">
        <v>20528</v>
      </c>
      <c r="F754" t="s">
        <v>7697</v>
      </c>
      <c r="G754" t="s">
        <v>12772</v>
      </c>
      <c r="H754" s="34" t="s">
        <v>15718</v>
      </c>
      <c r="I754" t="s">
        <v>15719</v>
      </c>
      <c r="J754">
        <v>5521981475660</v>
      </c>
      <c r="K754" t="s">
        <v>5</v>
      </c>
      <c r="L754" t="s">
        <v>1188</v>
      </c>
      <c r="M754">
        <v>8646071290040</v>
      </c>
      <c r="N754" t="s">
        <v>112</v>
      </c>
      <c r="O754" t="s">
        <v>15720</v>
      </c>
      <c r="P754" t="s">
        <v>15721</v>
      </c>
      <c r="Q754">
        <v>209</v>
      </c>
      <c r="R754" t="s">
        <v>15722</v>
      </c>
      <c r="S754" t="s">
        <v>1429</v>
      </c>
      <c r="U754" t="s">
        <v>15723</v>
      </c>
      <c r="V754" t="s">
        <v>122</v>
      </c>
      <c r="W754" t="s">
        <v>123</v>
      </c>
      <c r="X754" t="s">
        <v>1595</v>
      </c>
      <c r="Y754" t="s">
        <v>129</v>
      </c>
      <c r="Z754" t="s">
        <v>1258</v>
      </c>
      <c r="AA754" t="s">
        <v>16469</v>
      </c>
      <c r="AB754" t="s">
        <v>844</v>
      </c>
      <c r="AC754" t="s">
        <v>774</v>
      </c>
      <c r="AE754" t="s">
        <v>1167</v>
      </c>
      <c r="AF754" t="s">
        <v>786</v>
      </c>
      <c r="AG754">
        <v>1</v>
      </c>
      <c r="AH754">
        <v>232.3</v>
      </c>
      <c r="AI754">
        <v>3</v>
      </c>
      <c r="AJ754">
        <v>1110</v>
      </c>
      <c r="AK754" t="s">
        <v>788</v>
      </c>
      <c r="AL754">
        <v>1112</v>
      </c>
      <c r="AM754" t="s">
        <v>1252</v>
      </c>
      <c r="AN754">
        <v>21.9</v>
      </c>
      <c r="AO754" s="72">
        <v>7.43</v>
      </c>
      <c r="AP754" s="72" t="s">
        <v>15725</v>
      </c>
      <c r="AQ754" t="s">
        <v>1254</v>
      </c>
      <c r="AV754" t="s">
        <v>15726</v>
      </c>
      <c r="AW754">
        <v>0</v>
      </c>
      <c r="AX754" t="s">
        <v>15724</v>
      </c>
      <c r="AY754" t="s">
        <v>15727</v>
      </c>
      <c r="AZ754" t="s">
        <v>15369</v>
      </c>
      <c r="BC754" s="34" t="s">
        <v>16507</v>
      </c>
      <c r="BD754" t="s">
        <v>114</v>
      </c>
      <c r="BF754" t="s">
        <v>115</v>
      </c>
      <c r="BG754" t="s">
        <v>116</v>
      </c>
      <c r="BM754" t="s">
        <v>117</v>
      </c>
      <c r="BN754">
        <v>216435</v>
      </c>
      <c r="BO754">
        <v>3404552963</v>
      </c>
      <c r="BP754">
        <v>3404552963</v>
      </c>
      <c r="BQ754">
        <v>423072</v>
      </c>
      <c r="BR754">
        <v>8391</v>
      </c>
      <c r="BX754" t="s">
        <v>15728</v>
      </c>
      <c r="CA754" t="s">
        <v>15729</v>
      </c>
      <c r="CB754" t="s">
        <v>15730</v>
      </c>
      <c r="CD754">
        <v>1</v>
      </c>
      <c r="CF754" t="s">
        <v>118</v>
      </c>
      <c r="CG754">
        <v>0</v>
      </c>
      <c r="CH754" t="s">
        <v>119</v>
      </c>
      <c r="CI754" t="s">
        <v>119</v>
      </c>
      <c r="CJ754" t="s">
        <v>120</v>
      </c>
      <c r="CL754" s="34" t="s">
        <v>16508</v>
      </c>
      <c r="CM754" t="s">
        <v>121</v>
      </c>
      <c r="CN754" s="34" t="s">
        <v>16508</v>
      </c>
      <c r="CP754" t="s">
        <v>1258</v>
      </c>
      <c r="CR754" s="65">
        <f t="shared" si="137"/>
        <v>17</v>
      </c>
      <c r="CS754" s="65">
        <v>10</v>
      </c>
      <c r="CT754" s="65">
        <v>8</v>
      </c>
      <c r="CU754" s="65" t="s">
        <v>4</v>
      </c>
      <c r="CV754" s="65">
        <f t="shared" si="152"/>
        <v>8</v>
      </c>
      <c r="CW754" s="65">
        <f t="shared" si="153"/>
        <v>80</v>
      </c>
      <c r="CX754" s="65">
        <f t="shared" si="154"/>
        <v>64</v>
      </c>
      <c r="CY754" s="65" t="e">
        <f t="shared" si="155"/>
        <v>#VALUE!</v>
      </c>
      <c r="CZ754" s="73">
        <v>4.3700000000000003E-2</v>
      </c>
      <c r="DA754" s="74">
        <f t="shared" si="156"/>
        <v>3.4960000000000004</v>
      </c>
      <c r="DB754" s="74">
        <f t="shared" si="157"/>
        <v>2.7968000000000002</v>
      </c>
      <c r="DC754" s="75" t="e">
        <f t="shared" si="158"/>
        <v>#VALUE!</v>
      </c>
    </row>
    <row r="755" spans="1:108">
      <c r="A755" t="s">
        <v>111</v>
      </c>
      <c r="B755" t="s">
        <v>15717</v>
      </c>
      <c r="C755">
        <v>514335</v>
      </c>
      <c r="D755" s="1">
        <v>45582</v>
      </c>
      <c r="E755" t="s">
        <v>20528</v>
      </c>
      <c r="F755" t="s">
        <v>7697</v>
      </c>
      <c r="G755" t="s">
        <v>12772</v>
      </c>
      <c r="H755" s="34" t="s">
        <v>15718</v>
      </c>
      <c r="I755" t="s">
        <v>15719</v>
      </c>
      <c r="J755">
        <v>5521981475660</v>
      </c>
      <c r="K755" t="s">
        <v>5</v>
      </c>
      <c r="L755" t="s">
        <v>1188</v>
      </c>
      <c r="M755">
        <v>8646071290040</v>
      </c>
      <c r="N755" t="s">
        <v>112</v>
      </c>
      <c r="O755" t="s">
        <v>15720</v>
      </c>
      <c r="P755" t="s">
        <v>15721</v>
      </c>
      <c r="Q755">
        <v>209</v>
      </c>
      <c r="R755" t="s">
        <v>15722</v>
      </c>
      <c r="S755" t="s">
        <v>1429</v>
      </c>
      <c r="U755" t="s">
        <v>15723</v>
      </c>
      <c r="V755" t="s">
        <v>122</v>
      </c>
      <c r="W755" t="s">
        <v>123</v>
      </c>
      <c r="X755" t="s">
        <v>1595</v>
      </c>
      <c r="Y755" t="s">
        <v>129</v>
      </c>
      <c r="Z755" t="s">
        <v>1258</v>
      </c>
      <c r="AA755" t="s">
        <v>16469</v>
      </c>
      <c r="AB755" t="s">
        <v>844</v>
      </c>
      <c r="AC755" t="s">
        <v>774</v>
      </c>
      <c r="AE755" t="s">
        <v>1167</v>
      </c>
      <c r="AF755" t="s">
        <v>786</v>
      </c>
      <c r="AG755">
        <v>1</v>
      </c>
      <c r="AH755">
        <v>232.3</v>
      </c>
      <c r="AI755">
        <v>3</v>
      </c>
      <c r="AJ755">
        <v>1006</v>
      </c>
      <c r="AK755" t="s">
        <v>788</v>
      </c>
      <c r="AL755">
        <v>1111</v>
      </c>
      <c r="AM755" t="s">
        <v>789</v>
      </c>
      <c r="AN755">
        <v>21.9</v>
      </c>
      <c r="AO755" s="72">
        <v>7.43</v>
      </c>
      <c r="AP755" s="72" t="s">
        <v>15725</v>
      </c>
      <c r="AQ755" t="s">
        <v>790</v>
      </c>
      <c r="AV755" t="s">
        <v>15726</v>
      </c>
      <c r="AW755">
        <v>0</v>
      </c>
      <c r="AX755" t="s">
        <v>15724</v>
      </c>
      <c r="AY755" t="s">
        <v>15727</v>
      </c>
      <c r="AZ755" t="s">
        <v>15369</v>
      </c>
      <c r="BC755" s="34" t="s">
        <v>16507</v>
      </c>
      <c r="BD755" t="s">
        <v>114</v>
      </c>
      <c r="BF755" t="s">
        <v>115</v>
      </c>
      <c r="BG755" t="s">
        <v>116</v>
      </c>
      <c r="BM755" t="s">
        <v>117</v>
      </c>
      <c r="BN755">
        <v>216435</v>
      </c>
      <c r="BO755">
        <v>3404552963</v>
      </c>
      <c r="BP755">
        <v>3404552963</v>
      </c>
      <c r="BQ755">
        <v>423072</v>
      </c>
      <c r="BR755">
        <v>8391</v>
      </c>
      <c r="BX755" t="s">
        <v>15728</v>
      </c>
      <c r="CA755" t="s">
        <v>15729</v>
      </c>
      <c r="CB755" t="s">
        <v>15730</v>
      </c>
      <c r="CD755">
        <v>1</v>
      </c>
      <c r="CF755" t="s">
        <v>118</v>
      </c>
      <c r="CG755">
        <v>0</v>
      </c>
      <c r="CH755" t="s">
        <v>119</v>
      </c>
      <c r="CI755" t="s">
        <v>119</v>
      </c>
      <c r="CJ755" t="s">
        <v>120</v>
      </c>
      <c r="CL755" s="34" t="s">
        <v>16508</v>
      </c>
      <c r="CM755" t="s">
        <v>121</v>
      </c>
      <c r="CN755" s="34" t="s">
        <v>16508</v>
      </c>
      <c r="CP755" t="s">
        <v>1258</v>
      </c>
      <c r="CR755" s="65">
        <f t="shared" si="137"/>
        <v>17</v>
      </c>
      <c r="CS755" s="65">
        <v>10</v>
      </c>
      <c r="CT755" s="65">
        <v>8</v>
      </c>
      <c r="CU755" s="65" t="s">
        <v>4</v>
      </c>
      <c r="CV755" s="65">
        <f t="shared" si="152"/>
        <v>8</v>
      </c>
      <c r="CW755" s="65">
        <f t="shared" si="153"/>
        <v>80</v>
      </c>
      <c r="CX755" s="65">
        <f t="shared" si="154"/>
        <v>64</v>
      </c>
      <c r="CY755" s="65" t="e">
        <f t="shared" si="155"/>
        <v>#VALUE!</v>
      </c>
      <c r="CZ755" s="73">
        <v>4.3700000000000003E-2</v>
      </c>
      <c r="DA755" s="74">
        <f t="shared" si="156"/>
        <v>3.4960000000000004</v>
      </c>
      <c r="DB755" s="74">
        <f t="shared" si="157"/>
        <v>2.7968000000000002</v>
      </c>
      <c r="DC755" s="75" t="e">
        <f t="shared" si="158"/>
        <v>#VALUE!</v>
      </c>
    </row>
    <row r="756" spans="1:108">
      <c r="A756" t="s">
        <v>111</v>
      </c>
      <c r="B756" t="s">
        <v>15717</v>
      </c>
      <c r="C756">
        <v>514335</v>
      </c>
      <c r="D756" s="1">
        <v>45582</v>
      </c>
      <c r="E756" t="s">
        <v>20528</v>
      </c>
      <c r="F756" t="s">
        <v>7697</v>
      </c>
      <c r="G756" t="s">
        <v>12772</v>
      </c>
      <c r="H756" s="34" t="s">
        <v>15718</v>
      </c>
      <c r="I756" t="s">
        <v>15719</v>
      </c>
      <c r="J756">
        <v>5521981475660</v>
      </c>
      <c r="K756" t="s">
        <v>5</v>
      </c>
      <c r="L756" t="s">
        <v>1188</v>
      </c>
      <c r="M756">
        <v>8646071290040</v>
      </c>
      <c r="N756" t="s">
        <v>112</v>
      </c>
      <c r="O756" t="s">
        <v>15720</v>
      </c>
      <c r="P756" t="s">
        <v>15721</v>
      </c>
      <c r="Q756">
        <v>209</v>
      </c>
      <c r="R756" t="s">
        <v>15722</v>
      </c>
      <c r="S756" t="s">
        <v>1429</v>
      </c>
      <c r="U756" t="s">
        <v>15723</v>
      </c>
      <c r="V756" t="s">
        <v>122</v>
      </c>
      <c r="W756" t="s">
        <v>123</v>
      </c>
      <c r="X756" t="s">
        <v>1595</v>
      </c>
      <c r="Y756" t="s">
        <v>129</v>
      </c>
      <c r="Z756" t="s">
        <v>1258</v>
      </c>
      <c r="AA756" t="s">
        <v>16469</v>
      </c>
      <c r="AB756" t="s">
        <v>844</v>
      </c>
      <c r="AC756" t="s">
        <v>774</v>
      </c>
      <c r="AE756" t="s">
        <v>1167</v>
      </c>
      <c r="AF756" t="s">
        <v>786</v>
      </c>
      <c r="AG756">
        <v>1</v>
      </c>
      <c r="AH756">
        <v>232.3</v>
      </c>
      <c r="AI756">
        <v>1</v>
      </c>
      <c r="AJ756">
        <v>1403</v>
      </c>
      <c r="AK756" t="s">
        <v>775</v>
      </c>
      <c r="AL756">
        <v>1403</v>
      </c>
      <c r="AM756" t="s">
        <v>824</v>
      </c>
      <c r="AN756">
        <v>29.9</v>
      </c>
      <c r="AO756" s="72">
        <v>29</v>
      </c>
      <c r="AP756" s="72">
        <v>29</v>
      </c>
      <c r="AQ756" t="s">
        <v>822</v>
      </c>
      <c r="AV756" t="s">
        <v>15731</v>
      </c>
      <c r="AW756">
        <v>0</v>
      </c>
      <c r="AX756" t="s">
        <v>15724</v>
      </c>
      <c r="AY756" t="s">
        <v>15727</v>
      </c>
      <c r="AZ756" t="s">
        <v>15369</v>
      </c>
      <c r="BC756" s="34" t="s">
        <v>16507</v>
      </c>
      <c r="BD756" t="s">
        <v>114</v>
      </c>
      <c r="BF756" t="s">
        <v>115</v>
      </c>
      <c r="BG756" t="s">
        <v>116</v>
      </c>
      <c r="BM756" t="s">
        <v>117</v>
      </c>
      <c r="BN756">
        <v>216435</v>
      </c>
      <c r="BO756">
        <v>3404552963</v>
      </c>
      <c r="BP756">
        <v>3404552963</v>
      </c>
      <c r="BQ756">
        <v>423072</v>
      </c>
      <c r="BR756">
        <v>8391</v>
      </c>
      <c r="BX756" t="s">
        <v>15728</v>
      </c>
      <c r="CA756" t="s">
        <v>15729</v>
      </c>
      <c r="CB756" t="s">
        <v>15730</v>
      </c>
      <c r="CD756">
        <v>1</v>
      </c>
      <c r="CF756" t="s">
        <v>118</v>
      </c>
      <c r="CG756">
        <v>0</v>
      </c>
      <c r="CH756" t="s">
        <v>119</v>
      </c>
      <c r="CI756" t="s">
        <v>119</v>
      </c>
      <c r="CJ756" t="s">
        <v>120</v>
      </c>
      <c r="CL756" s="34" t="s">
        <v>16508</v>
      </c>
      <c r="CM756" t="s">
        <v>121</v>
      </c>
      <c r="CN756" s="34" t="s">
        <v>16508</v>
      </c>
      <c r="CP756" t="s">
        <v>1258</v>
      </c>
      <c r="CR756" s="65">
        <f t="shared" si="137"/>
        <v>17</v>
      </c>
      <c r="CS756" s="65">
        <v>10</v>
      </c>
      <c r="CT756" s="65">
        <v>8</v>
      </c>
      <c r="CU756" s="65" t="s">
        <v>4</v>
      </c>
      <c r="CV756" s="65">
        <f t="shared" si="152"/>
        <v>29</v>
      </c>
      <c r="CW756" s="65">
        <f t="shared" si="153"/>
        <v>290</v>
      </c>
      <c r="CX756" s="65">
        <f t="shared" si="154"/>
        <v>232</v>
      </c>
      <c r="CY756" s="65" t="e">
        <f t="shared" si="155"/>
        <v>#VALUE!</v>
      </c>
      <c r="CZ756" s="73">
        <v>4.3700000000000003E-2</v>
      </c>
      <c r="DA756" s="74">
        <f t="shared" si="156"/>
        <v>12.673</v>
      </c>
      <c r="DB756" s="74">
        <f t="shared" si="157"/>
        <v>10.138400000000001</v>
      </c>
      <c r="DC756" s="75" t="e">
        <f t="shared" si="158"/>
        <v>#VALUE!</v>
      </c>
    </row>
    <row r="757" spans="1:108">
      <c r="A757" t="s">
        <v>111</v>
      </c>
      <c r="B757" t="s">
        <v>15717</v>
      </c>
      <c r="C757">
        <v>514335</v>
      </c>
      <c r="D757" s="1">
        <v>45582</v>
      </c>
      <c r="E757" t="s">
        <v>20528</v>
      </c>
      <c r="F757" t="s">
        <v>7697</v>
      </c>
      <c r="G757" t="s">
        <v>12772</v>
      </c>
      <c r="H757" s="34" t="s">
        <v>15718</v>
      </c>
      <c r="I757" t="s">
        <v>15719</v>
      </c>
      <c r="J757">
        <v>5521981475660</v>
      </c>
      <c r="K757" t="s">
        <v>5</v>
      </c>
      <c r="L757" t="s">
        <v>1188</v>
      </c>
      <c r="M757">
        <v>8646071290040</v>
      </c>
      <c r="N757" t="s">
        <v>112</v>
      </c>
      <c r="O757" t="s">
        <v>15720</v>
      </c>
      <c r="P757" t="s">
        <v>15721</v>
      </c>
      <c r="Q757">
        <v>209</v>
      </c>
      <c r="R757" t="s">
        <v>15722</v>
      </c>
      <c r="S757" t="s">
        <v>1429</v>
      </c>
      <c r="U757" t="s">
        <v>15723</v>
      </c>
      <c r="V757" t="s">
        <v>122</v>
      </c>
      <c r="W757" t="s">
        <v>123</v>
      </c>
      <c r="X757" t="s">
        <v>1595</v>
      </c>
      <c r="Y757" t="s">
        <v>129</v>
      </c>
      <c r="Z757" t="s">
        <v>1258</v>
      </c>
      <c r="AA757" t="s">
        <v>16469</v>
      </c>
      <c r="AB757" t="s">
        <v>844</v>
      </c>
      <c r="AC757" t="s">
        <v>774</v>
      </c>
      <c r="AE757" t="s">
        <v>1167</v>
      </c>
      <c r="AF757" t="s">
        <v>786</v>
      </c>
      <c r="AG757">
        <v>1</v>
      </c>
      <c r="AH757">
        <v>232.3</v>
      </c>
      <c r="AI757">
        <v>1</v>
      </c>
      <c r="AJ757">
        <v>5103</v>
      </c>
      <c r="AK757" t="s">
        <v>775</v>
      </c>
      <c r="AL757">
        <v>5103</v>
      </c>
      <c r="AM757" t="s">
        <v>1348</v>
      </c>
      <c r="AN757">
        <v>29.9</v>
      </c>
      <c r="AO757" s="72">
        <v>29</v>
      </c>
      <c r="AP757" s="72">
        <v>29</v>
      </c>
      <c r="AQ757" t="s">
        <v>1349</v>
      </c>
      <c r="AV757" t="s">
        <v>15731</v>
      </c>
      <c r="AW757">
        <v>0</v>
      </c>
      <c r="AX757" t="s">
        <v>15724</v>
      </c>
      <c r="AY757" t="s">
        <v>15727</v>
      </c>
      <c r="AZ757" t="s">
        <v>15369</v>
      </c>
      <c r="BC757" s="34" t="s">
        <v>16507</v>
      </c>
      <c r="BD757" t="s">
        <v>114</v>
      </c>
      <c r="BF757" t="s">
        <v>115</v>
      </c>
      <c r="BG757" t="s">
        <v>116</v>
      </c>
      <c r="BM757" t="s">
        <v>117</v>
      </c>
      <c r="BN757">
        <v>216435</v>
      </c>
      <c r="BO757">
        <v>3404552963</v>
      </c>
      <c r="BP757">
        <v>3404552963</v>
      </c>
      <c r="BQ757">
        <v>423072</v>
      </c>
      <c r="BR757">
        <v>8391</v>
      </c>
      <c r="BX757" t="s">
        <v>15728</v>
      </c>
      <c r="CA757" t="s">
        <v>15729</v>
      </c>
      <c r="CB757" t="s">
        <v>15730</v>
      </c>
      <c r="CD757">
        <v>1</v>
      </c>
      <c r="CF757" t="s">
        <v>118</v>
      </c>
      <c r="CG757">
        <v>0</v>
      </c>
      <c r="CH757" t="s">
        <v>119</v>
      </c>
      <c r="CI757" t="s">
        <v>119</v>
      </c>
      <c r="CJ757" t="s">
        <v>120</v>
      </c>
      <c r="CL757" s="34" t="s">
        <v>16508</v>
      </c>
      <c r="CM757" t="s">
        <v>121</v>
      </c>
      <c r="CN757" s="34" t="s">
        <v>16508</v>
      </c>
      <c r="CP757" t="s">
        <v>1258</v>
      </c>
      <c r="CR757" s="65">
        <f t="shared" si="137"/>
        <v>17</v>
      </c>
      <c r="CS757" s="65">
        <v>10</v>
      </c>
      <c r="CT757" s="65">
        <v>8</v>
      </c>
      <c r="CU757" s="65" t="s">
        <v>4</v>
      </c>
      <c r="CV757" s="65">
        <f t="shared" si="152"/>
        <v>29</v>
      </c>
      <c r="CW757" s="65">
        <f t="shared" si="153"/>
        <v>290</v>
      </c>
      <c r="CX757" s="65">
        <f t="shared" si="154"/>
        <v>232</v>
      </c>
      <c r="CY757" s="65" t="e">
        <f t="shared" si="155"/>
        <v>#VALUE!</v>
      </c>
      <c r="CZ757" s="73">
        <v>4.3700000000000003E-2</v>
      </c>
      <c r="DA757" s="74">
        <f t="shared" si="156"/>
        <v>12.673</v>
      </c>
      <c r="DB757" s="74">
        <f t="shared" si="157"/>
        <v>10.138400000000001</v>
      </c>
      <c r="DC757" s="75" t="e">
        <f t="shared" si="158"/>
        <v>#VALUE!</v>
      </c>
    </row>
    <row r="758" spans="1:108">
      <c r="A758" t="s">
        <v>111</v>
      </c>
      <c r="B758" t="s">
        <v>15717</v>
      </c>
      <c r="C758">
        <v>514335</v>
      </c>
      <c r="D758" s="1">
        <v>45582</v>
      </c>
      <c r="E758" t="s">
        <v>20528</v>
      </c>
      <c r="F758" t="s">
        <v>7697</v>
      </c>
      <c r="G758" t="s">
        <v>12772</v>
      </c>
      <c r="H758" s="34" t="s">
        <v>15718</v>
      </c>
      <c r="I758" t="s">
        <v>15719</v>
      </c>
      <c r="J758">
        <v>5521981475660</v>
      </c>
      <c r="K758" t="s">
        <v>5</v>
      </c>
      <c r="L758" t="s">
        <v>1188</v>
      </c>
      <c r="M758">
        <v>8646071290040</v>
      </c>
      <c r="N758" t="s">
        <v>112</v>
      </c>
      <c r="O758" t="s">
        <v>15720</v>
      </c>
      <c r="P758" t="s">
        <v>15721</v>
      </c>
      <c r="Q758">
        <v>209</v>
      </c>
      <c r="R758" t="s">
        <v>15722</v>
      </c>
      <c r="S758" t="s">
        <v>1429</v>
      </c>
      <c r="U758" t="s">
        <v>15723</v>
      </c>
      <c r="V758" t="s">
        <v>122</v>
      </c>
      <c r="W758" t="s">
        <v>123</v>
      </c>
      <c r="X758" t="s">
        <v>1595</v>
      </c>
      <c r="Y758" t="s">
        <v>129</v>
      </c>
      <c r="Z758" t="s">
        <v>1258</v>
      </c>
      <c r="AA758" t="s">
        <v>16469</v>
      </c>
      <c r="AB758" t="s">
        <v>844</v>
      </c>
      <c r="AC758" t="s">
        <v>774</v>
      </c>
      <c r="AE758" t="s">
        <v>1167</v>
      </c>
      <c r="AF758" t="s">
        <v>786</v>
      </c>
      <c r="AG758">
        <v>1</v>
      </c>
      <c r="AH758">
        <v>232.3</v>
      </c>
      <c r="AI758">
        <v>1</v>
      </c>
      <c r="AJ758">
        <v>1603</v>
      </c>
      <c r="AK758" t="s">
        <v>775</v>
      </c>
      <c r="AL758">
        <v>1603</v>
      </c>
      <c r="AM758" t="s">
        <v>825</v>
      </c>
      <c r="AN758">
        <v>29.9</v>
      </c>
      <c r="AO758" s="72">
        <v>29</v>
      </c>
      <c r="AP758" s="72">
        <v>29</v>
      </c>
      <c r="AQ758" t="s">
        <v>823</v>
      </c>
      <c r="AV758" t="s">
        <v>15731</v>
      </c>
      <c r="AW758">
        <v>0</v>
      </c>
      <c r="AX758" t="s">
        <v>15724</v>
      </c>
      <c r="AY758" t="s">
        <v>15727</v>
      </c>
      <c r="AZ758" t="s">
        <v>15369</v>
      </c>
      <c r="BC758" s="34" t="s">
        <v>16507</v>
      </c>
      <c r="BD758" t="s">
        <v>114</v>
      </c>
      <c r="BF758" t="s">
        <v>115</v>
      </c>
      <c r="BG758" t="s">
        <v>116</v>
      </c>
      <c r="BM758" t="s">
        <v>117</v>
      </c>
      <c r="BN758">
        <v>216435</v>
      </c>
      <c r="BO758">
        <v>3404552963</v>
      </c>
      <c r="BP758">
        <v>3404552963</v>
      </c>
      <c r="BQ758">
        <v>423072</v>
      </c>
      <c r="BR758">
        <v>8391</v>
      </c>
      <c r="BX758" t="s">
        <v>15728</v>
      </c>
      <c r="CA758" t="s">
        <v>15729</v>
      </c>
      <c r="CB758" t="s">
        <v>15730</v>
      </c>
      <c r="CD758">
        <v>1</v>
      </c>
      <c r="CF758" t="s">
        <v>118</v>
      </c>
      <c r="CG758">
        <v>0</v>
      </c>
      <c r="CH758" t="s">
        <v>119</v>
      </c>
      <c r="CI758" t="s">
        <v>119</v>
      </c>
      <c r="CJ758" t="s">
        <v>120</v>
      </c>
      <c r="CL758" s="34" t="s">
        <v>16508</v>
      </c>
      <c r="CM758" t="s">
        <v>121</v>
      </c>
      <c r="CN758" s="34" t="s">
        <v>16508</v>
      </c>
      <c r="CP758" t="s">
        <v>1258</v>
      </c>
      <c r="CR758" s="65">
        <f t="shared" si="137"/>
        <v>17</v>
      </c>
      <c r="CS758" s="65">
        <v>10</v>
      </c>
      <c r="CT758" s="65">
        <v>8</v>
      </c>
      <c r="CU758" s="65" t="s">
        <v>4</v>
      </c>
      <c r="CV758" s="65">
        <f t="shared" si="152"/>
        <v>29</v>
      </c>
      <c r="CW758" s="65">
        <f t="shared" si="153"/>
        <v>290</v>
      </c>
      <c r="CX758" s="65">
        <f t="shared" si="154"/>
        <v>232</v>
      </c>
      <c r="CY758" s="65" t="e">
        <f t="shared" si="155"/>
        <v>#VALUE!</v>
      </c>
      <c r="CZ758" s="73">
        <v>4.3700000000000003E-2</v>
      </c>
      <c r="DA758" s="74">
        <f t="shared" si="156"/>
        <v>12.673</v>
      </c>
      <c r="DB758" s="74">
        <f t="shared" si="157"/>
        <v>10.138400000000001</v>
      </c>
      <c r="DC758" s="75" t="e">
        <f t="shared" si="158"/>
        <v>#VALUE!</v>
      </c>
    </row>
    <row r="759" spans="1:108">
      <c r="A759" t="s">
        <v>111</v>
      </c>
      <c r="B759" t="s">
        <v>15717</v>
      </c>
      <c r="C759">
        <v>514335</v>
      </c>
      <c r="D759" s="1">
        <v>45582</v>
      </c>
      <c r="E759" t="s">
        <v>20528</v>
      </c>
      <c r="F759" t="s">
        <v>7697</v>
      </c>
      <c r="G759" t="s">
        <v>12772</v>
      </c>
      <c r="H759" s="34" t="s">
        <v>15718</v>
      </c>
      <c r="I759" t="s">
        <v>15719</v>
      </c>
      <c r="J759">
        <v>5521981475660</v>
      </c>
      <c r="K759" t="s">
        <v>5</v>
      </c>
      <c r="L759" t="s">
        <v>1188</v>
      </c>
      <c r="M759">
        <v>8646071290040</v>
      </c>
      <c r="N759" t="s">
        <v>112</v>
      </c>
      <c r="O759" t="s">
        <v>15720</v>
      </c>
      <c r="P759" t="s">
        <v>15721</v>
      </c>
      <c r="Q759">
        <v>209</v>
      </c>
      <c r="R759" t="s">
        <v>15722</v>
      </c>
      <c r="S759" t="s">
        <v>1429</v>
      </c>
      <c r="U759" t="s">
        <v>15723</v>
      </c>
      <c r="V759" t="s">
        <v>122</v>
      </c>
      <c r="W759" t="s">
        <v>123</v>
      </c>
      <c r="X759" t="s">
        <v>1595</v>
      </c>
      <c r="Y759" t="s">
        <v>129</v>
      </c>
      <c r="Z759" t="s">
        <v>1258</v>
      </c>
      <c r="AA759" t="s">
        <v>16469</v>
      </c>
      <c r="AB759" t="s">
        <v>844</v>
      </c>
      <c r="AC759" t="s">
        <v>774</v>
      </c>
      <c r="AE759" t="s">
        <v>1167</v>
      </c>
      <c r="AF759" t="s">
        <v>786</v>
      </c>
      <c r="AG759">
        <v>1</v>
      </c>
      <c r="AH759">
        <v>232.3</v>
      </c>
      <c r="AI759">
        <v>1</v>
      </c>
      <c r="AJ759">
        <v>2103</v>
      </c>
      <c r="AK759" t="s">
        <v>2344</v>
      </c>
      <c r="AL759">
        <v>2103</v>
      </c>
      <c r="AM759" t="s">
        <v>2345</v>
      </c>
      <c r="AN759">
        <v>59.9</v>
      </c>
      <c r="AO759" s="72">
        <v>20.329999999999998</v>
      </c>
      <c r="AP759" s="72" t="s">
        <v>15504</v>
      </c>
      <c r="AQ759" t="s">
        <v>2346</v>
      </c>
      <c r="AV759" t="s">
        <v>15731</v>
      </c>
      <c r="AW759">
        <v>0</v>
      </c>
      <c r="AX759" t="s">
        <v>15724</v>
      </c>
      <c r="AY759" t="s">
        <v>15727</v>
      </c>
      <c r="AZ759" t="s">
        <v>15369</v>
      </c>
      <c r="BC759" s="34" t="s">
        <v>16507</v>
      </c>
      <c r="BD759" t="s">
        <v>114</v>
      </c>
      <c r="BF759" t="s">
        <v>115</v>
      </c>
      <c r="BG759" t="s">
        <v>116</v>
      </c>
      <c r="BM759" t="s">
        <v>117</v>
      </c>
      <c r="BN759">
        <v>216435</v>
      </c>
      <c r="BO759">
        <v>3404552963</v>
      </c>
      <c r="BP759">
        <v>3404552963</v>
      </c>
      <c r="BQ759">
        <v>423072</v>
      </c>
      <c r="BR759">
        <v>8391</v>
      </c>
      <c r="BX759" t="s">
        <v>15728</v>
      </c>
      <c r="CA759" t="s">
        <v>15729</v>
      </c>
      <c r="CB759" t="s">
        <v>15730</v>
      </c>
      <c r="CD759">
        <v>1</v>
      </c>
      <c r="CF759" t="s">
        <v>118</v>
      </c>
      <c r="CG759">
        <v>0</v>
      </c>
      <c r="CH759" t="s">
        <v>119</v>
      </c>
      <c r="CI759" t="s">
        <v>119</v>
      </c>
      <c r="CJ759" t="s">
        <v>120</v>
      </c>
      <c r="CL759" s="34" t="s">
        <v>16508</v>
      </c>
      <c r="CM759" t="s">
        <v>121</v>
      </c>
      <c r="CN759" s="34" t="s">
        <v>16508</v>
      </c>
      <c r="CP759" t="s">
        <v>1258</v>
      </c>
      <c r="CR759" s="65">
        <f t="shared" si="137"/>
        <v>17</v>
      </c>
      <c r="CS759" s="65">
        <v>10</v>
      </c>
      <c r="CT759" s="65">
        <v>8</v>
      </c>
      <c r="CU759" s="65" t="s">
        <v>4</v>
      </c>
      <c r="CV759" s="65">
        <f t="shared" si="152"/>
        <v>21</v>
      </c>
      <c r="CW759" s="65">
        <f t="shared" si="153"/>
        <v>210</v>
      </c>
      <c r="CX759" s="65">
        <f t="shared" si="154"/>
        <v>168</v>
      </c>
      <c r="CY759" s="65" t="e">
        <f t="shared" si="155"/>
        <v>#VALUE!</v>
      </c>
      <c r="CZ759" s="73">
        <v>4.3700000000000003E-2</v>
      </c>
      <c r="DA759" s="74">
        <f t="shared" si="156"/>
        <v>9.1770000000000014</v>
      </c>
      <c r="DB759" s="74">
        <f t="shared" si="157"/>
        <v>7.3416000000000006</v>
      </c>
      <c r="DC759" s="75" t="e">
        <f t="shared" si="158"/>
        <v>#VALUE!</v>
      </c>
    </row>
    <row r="760" spans="1:108">
      <c r="A760" t="s">
        <v>111</v>
      </c>
      <c r="B760" t="s">
        <v>15717</v>
      </c>
      <c r="C760">
        <v>514335</v>
      </c>
      <c r="D760" s="1">
        <v>45582</v>
      </c>
      <c r="E760" t="s">
        <v>20528</v>
      </c>
      <c r="F760" t="s">
        <v>7697</v>
      </c>
      <c r="G760" t="s">
        <v>12772</v>
      </c>
      <c r="H760" s="34" t="s">
        <v>15718</v>
      </c>
      <c r="I760" t="s">
        <v>15719</v>
      </c>
      <c r="J760">
        <v>5521981475660</v>
      </c>
      <c r="K760" t="s">
        <v>5</v>
      </c>
      <c r="L760" t="s">
        <v>1188</v>
      </c>
      <c r="M760">
        <v>8646071290040</v>
      </c>
      <c r="N760" t="s">
        <v>112</v>
      </c>
      <c r="O760" t="s">
        <v>15720</v>
      </c>
      <c r="P760" t="s">
        <v>15721</v>
      </c>
      <c r="Q760">
        <v>209</v>
      </c>
      <c r="R760" t="s">
        <v>15722</v>
      </c>
      <c r="S760" t="s">
        <v>1429</v>
      </c>
      <c r="U760" t="s">
        <v>15723</v>
      </c>
      <c r="V760" t="s">
        <v>122</v>
      </c>
      <c r="W760" t="s">
        <v>123</v>
      </c>
      <c r="X760" t="s">
        <v>1595</v>
      </c>
      <c r="Y760" t="s">
        <v>129</v>
      </c>
      <c r="Z760" t="s">
        <v>1258</v>
      </c>
      <c r="AA760" t="s">
        <v>16469</v>
      </c>
      <c r="AB760" t="s">
        <v>844</v>
      </c>
      <c r="AC760" t="s">
        <v>774</v>
      </c>
      <c r="AE760" t="s">
        <v>1167</v>
      </c>
      <c r="AF760" t="s">
        <v>786</v>
      </c>
      <c r="AG760">
        <v>1</v>
      </c>
      <c r="AH760">
        <v>232.3</v>
      </c>
      <c r="AI760">
        <v>1</v>
      </c>
      <c r="AJ760">
        <v>142826</v>
      </c>
      <c r="AK760" t="s">
        <v>775</v>
      </c>
      <c r="AL760">
        <v>1409</v>
      </c>
      <c r="AM760" t="s">
        <v>847</v>
      </c>
      <c r="AN760">
        <v>59.9</v>
      </c>
      <c r="AO760" s="72">
        <v>58.1</v>
      </c>
      <c r="AP760" s="72" t="s">
        <v>4256</v>
      </c>
      <c r="AQ760" t="s">
        <v>848</v>
      </c>
      <c r="AV760" t="s">
        <v>15732</v>
      </c>
      <c r="AW760">
        <v>0</v>
      </c>
      <c r="AX760" t="s">
        <v>15724</v>
      </c>
      <c r="AY760" t="s">
        <v>15727</v>
      </c>
      <c r="AZ760" t="s">
        <v>15369</v>
      </c>
      <c r="BC760" s="34" t="s">
        <v>16507</v>
      </c>
      <c r="BD760" t="s">
        <v>114</v>
      </c>
      <c r="BF760" t="s">
        <v>115</v>
      </c>
      <c r="BG760" t="s">
        <v>116</v>
      </c>
      <c r="BM760" t="s">
        <v>117</v>
      </c>
      <c r="BN760">
        <v>216435</v>
      </c>
      <c r="BO760">
        <v>3404552963</v>
      </c>
      <c r="BP760">
        <v>3404552963</v>
      </c>
      <c r="BQ760">
        <v>423072</v>
      </c>
      <c r="BR760">
        <v>8391</v>
      </c>
      <c r="BX760" t="s">
        <v>15728</v>
      </c>
      <c r="CA760" t="s">
        <v>15729</v>
      </c>
      <c r="CB760" t="s">
        <v>15730</v>
      </c>
      <c r="CD760">
        <v>1</v>
      </c>
      <c r="CF760" t="s">
        <v>118</v>
      </c>
      <c r="CG760">
        <v>0</v>
      </c>
      <c r="CH760" t="s">
        <v>119</v>
      </c>
      <c r="CI760" t="s">
        <v>119</v>
      </c>
      <c r="CJ760" t="s">
        <v>120</v>
      </c>
      <c r="CL760" s="34" t="s">
        <v>16508</v>
      </c>
      <c r="CM760" t="s">
        <v>121</v>
      </c>
      <c r="CN760" s="34" t="s">
        <v>16508</v>
      </c>
      <c r="CP760" t="s">
        <v>1258</v>
      </c>
      <c r="CR760" s="65">
        <f t="shared" si="137"/>
        <v>17</v>
      </c>
      <c r="CS760" s="65">
        <v>10</v>
      </c>
      <c r="CT760" s="65">
        <v>8</v>
      </c>
      <c r="CU760" s="65" t="s">
        <v>4</v>
      </c>
      <c r="CV760" s="65">
        <f t="shared" si="152"/>
        <v>59</v>
      </c>
      <c r="CW760" s="65">
        <f t="shared" si="153"/>
        <v>590</v>
      </c>
      <c r="CX760" s="65">
        <f t="shared" si="154"/>
        <v>472</v>
      </c>
      <c r="CY760" s="65" t="e">
        <f t="shared" si="155"/>
        <v>#VALUE!</v>
      </c>
      <c r="CZ760" s="73">
        <v>4.3700000000000003E-2</v>
      </c>
      <c r="DA760" s="74">
        <f t="shared" si="156"/>
        <v>25.783000000000001</v>
      </c>
      <c r="DB760" s="74">
        <f t="shared" si="157"/>
        <v>20.6264</v>
      </c>
      <c r="DC760" s="75" t="e">
        <f t="shared" si="158"/>
        <v>#VALUE!</v>
      </c>
    </row>
    <row r="761" spans="1:108" hidden="1">
      <c r="A761" t="s">
        <v>111</v>
      </c>
      <c r="B761" t="s">
        <v>15733</v>
      </c>
      <c r="C761">
        <v>514333</v>
      </c>
      <c r="D761" s="1">
        <v>45582</v>
      </c>
      <c r="E761" t="s">
        <v>20529</v>
      </c>
      <c r="F761" t="s">
        <v>15734</v>
      </c>
      <c r="G761" t="s">
        <v>15735</v>
      </c>
      <c r="H761">
        <v>88570932472</v>
      </c>
      <c r="I761" t="s">
        <v>15736</v>
      </c>
      <c r="J761">
        <v>5583991708138</v>
      </c>
      <c r="K761" t="s">
        <v>133</v>
      </c>
      <c r="L761" t="s">
        <v>5802</v>
      </c>
      <c r="M761">
        <v>5187636186450</v>
      </c>
      <c r="N761" t="s">
        <v>112</v>
      </c>
      <c r="O761" t="s">
        <v>15737</v>
      </c>
      <c r="P761" t="s">
        <v>15738</v>
      </c>
      <c r="Q761">
        <v>222</v>
      </c>
      <c r="R761" t="s">
        <v>15739</v>
      </c>
      <c r="S761" t="s">
        <v>15740</v>
      </c>
      <c r="U761" t="s">
        <v>15741</v>
      </c>
      <c r="V761" t="s">
        <v>122</v>
      </c>
      <c r="W761" t="s">
        <v>772</v>
      </c>
      <c r="X761" t="s">
        <v>15742</v>
      </c>
      <c r="Y761" t="s">
        <v>1166</v>
      </c>
      <c r="Z761" t="s">
        <v>1258</v>
      </c>
      <c r="AA761" t="s">
        <v>17427</v>
      </c>
      <c r="AF761" t="s">
        <v>125</v>
      </c>
      <c r="AG761">
        <v>3</v>
      </c>
      <c r="AH761">
        <v>145.22</v>
      </c>
      <c r="AI761">
        <v>1</v>
      </c>
      <c r="AJ761">
        <v>143030</v>
      </c>
      <c r="AK761" t="s">
        <v>781</v>
      </c>
      <c r="AL761">
        <v>8702</v>
      </c>
      <c r="AM761" t="s">
        <v>15744</v>
      </c>
      <c r="AN761">
        <v>129.9</v>
      </c>
      <c r="AO761" s="72">
        <v>129.9</v>
      </c>
      <c r="AP761" t="s">
        <v>796</v>
      </c>
      <c r="AQ761" t="s">
        <v>15745</v>
      </c>
      <c r="AV761" t="s">
        <v>15746</v>
      </c>
      <c r="AW761">
        <v>0</v>
      </c>
      <c r="AX761" t="s">
        <v>15743</v>
      </c>
      <c r="AY761" t="s">
        <v>15747</v>
      </c>
      <c r="AZ761" t="s">
        <v>15058</v>
      </c>
      <c r="BC761" s="34" t="s">
        <v>17428</v>
      </c>
      <c r="BD761" t="s">
        <v>114</v>
      </c>
      <c r="BF761" t="s">
        <v>115</v>
      </c>
      <c r="BG761" t="s">
        <v>116</v>
      </c>
      <c r="BM761" t="s">
        <v>117</v>
      </c>
      <c r="BN761">
        <v>535644</v>
      </c>
      <c r="BO761">
        <v>3404474143</v>
      </c>
      <c r="BP761">
        <v>3404474143</v>
      </c>
      <c r="BQ761">
        <v>542820</v>
      </c>
      <c r="BR761">
        <v>5212</v>
      </c>
      <c r="BX761" t="s">
        <v>15748</v>
      </c>
      <c r="CA761" t="s">
        <v>15749</v>
      </c>
      <c r="CB761" t="s">
        <v>15750</v>
      </c>
      <c r="CD761">
        <v>1</v>
      </c>
      <c r="CF761" t="s">
        <v>118</v>
      </c>
      <c r="CG761">
        <v>0</v>
      </c>
      <c r="CH761" t="s">
        <v>119</v>
      </c>
      <c r="CI761" t="s">
        <v>119</v>
      </c>
      <c r="CJ761" t="s">
        <v>120</v>
      </c>
      <c r="CL761" s="34" t="s">
        <v>17429</v>
      </c>
      <c r="CM761" t="s">
        <v>121</v>
      </c>
      <c r="CN761" s="34" t="s">
        <v>17429</v>
      </c>
      <c r="CP761" t="s">
        <v>1258</v>
      </c>
      <c r="CR761">
        <f t="shared" si="137"/>
        <v>17</v>
      </c>
      <c r="CS761"/>
      <c r="CT761"/>
      <c r="CU761"/>
      <c r="CV761"/>
      <c r="CW761"/>
      <c r="CX761"/>
      <c r="CY761"/>
      <c r="CZ761"/>
      <c r="DA761"/>
      <c r="DB761"/>
      <c r="DC761"/>
      <c r="DD761"/>
    </row>
    <row r="762" spans="1:108" hidden="1">
      <c r="A762" t="s">
        <v>111</v>
      </c>
      <c r="B762" t="s">
        <v>15733</v>
      </c>
      <c r="C762">
        <v>514333</v>
      </c>
      <c r="D762" s="1">
        <v>45582</v>
      </c>
      <c r="E762" t="s">
        <v>20529</v>
      </c>
      <c r="F762" t="s">
        <v>15734</v>
      </c>
      <c r="G762" t="s">
        <v>15735</v>
      </c>
      <c r="H762">
        <v>88570932472</v>
      </c>
      <c r="I762" t="s">
        <v>15736</v>
      </c>
      <c r="J762">
        <v>5583991708138</v>
      </c>
      <c r="K762" t="s">
        <v>133</v>
      </c>
      <c r="L762" t="s">
        <v>5802</v>
      </c>
      <c r="M762">
        <v>5187636186450</v>
      </c>
      <c r="N762" t="s">
        <v>112</v>
      </c>
      <c r="O762" t="s">
        <v>15737</v>
      </c>
      <c r="P762" t="s">
        <v>15738</v>
      </c>
      <c r="Q762">
        <v>222</v>
      </c>
      <c r="R762" t="s">
        <v>15739</v>
      </c>
      <c r="S762" t="s">
        <v>15740</v>
      </c>
      <c r="U762" t="s">
        <v>15741</v>
      </c>
      <c r="V762" t="s">
        <v>122</v>
      </c>
      <c r="W762" t="s">
        <v>772</v>
      </c>
      <c r="X762" t="s">
        <v>15742</v>
      </c>
      <c r="Y762" t="s">
        <v>1166</v>
      </c>
      <c r="Z762" t="s">
        <v>1258</v>
      </c>
      <c r="AA762" t="s">
        <v>17427</v>
      </c>
      <c r="AF762" t="s">
        <v>125</v>
      </c>
      <c r="AG762">
        <v>3</v>
      </c>
      <c r="AH762">
        <v>145.22</v>
      </c>
      <c r="AI762">
        <v>2</v>
      </c>
      <c r="AJ762">
        <v>1110</v>
      </c>
      <c r="AK762" t="s">
        <v>788</v>
      </c>
      <c r="AL762">
        <v>1112</v>
      </c>
      <c r="AM762" t="s">
        <v>1252</v>
      </c>
      <c r="AN762">
        <v>21.9</v>
      </c>
      <c r="AO762" s="72">
        <v>7.66</v>
      </c>
      <c r="AP762" t="s">
        <v>15064</v>
      </c>
      <c r="AQ762" t="s">
        <v>1254</v>
      </c>
      <c r="AV762" t="s">
        <v>15751</v>
      </c>
      <c r="AW762">
        <v>0</v>
      </c>
      <c r="AX762" t="s">
        <v>15743</v>
      </c>
      <c r="AY762" t="s">
        <v>15747</v>
      </c>
      <c r="AZ762" t="s">
        <v>15058</v>
      </c>
      <c r="BC762" s="34" t="s">
        <v>17428</v>
      </c>
      <c r="BD762" t="s">
        <v>114</v>
      </c>
      <c r="BF762" t="s">
        <v>115</v>
      </c>
      <c r="BG762" t="s">
        <v>116</v>
      </c>
      <c r="BM762" t="s">
        <v>117</v>
      </c>
      <c r="BN762">
        <v>535644</v>
      </c>
      <c r="BO762">
        <v>3404474143</v>
      </c>
      <c r="BP762">
        <v>3404474143</v>
      </c>
      <c r="BQ762">
        <v>542820</v>
      </c>
      <c r="BR762">
        <v>5212</v>
      </c>
      <c r="BX762" t="s">
        <v>15748</v>
      </c>
      <c r="CA762" t="s">
        <v>15749</v>
      </c>
      <c r="CB762" t="s">
        <v>15750</v>
      </c>
      <c r="CD762">
        <v>1</v>
      </c>
      <c r="CF762" t="s">
        <v>118</v>
      </c>
      <c r="CG762">
        <v>0</v>
      </c>
      <c r="CH762" t="s">
        <v>119</v>
      </c>
      <c r="CI762" t="s">
        <v>119</v>
      </c>
      <c r="CJ762" t="s">
        <v>120</v>
      </c>
      <c r="CL762" s="34" t="s">
        <v>17429</v>
      </c>
      <c r="CM762" t="s">
        <v>121</v>
      </c>
      <c r="CN762" s="34" t="s">
        <v>17429</v>
      </c>
      <c r="CP762" t="s">
        <v>1258</v>
      </c>
      <c r="CR762">
        <f t="shared" si="137"/>
        <v>17</v>
      </c>
      <c r="CS762"/>
      <c r="CT762"/>
      <c r="CU762"/>
      <c r="CV762"/>
      <c r="CW762"/>
      <c r="CX762"/>
      <c r="CY762"/>
      <c r="CZ762"/>
      <c r="DA762"/>
      <c r="DB762"/>
      <c r="DC762"/>
      <c r="DD762"/>
    </row>
    <row r="763" spans="1:108" hidden="1">
      <c r="A763" t="s">
        <v>111</v>
      </c>
      <c r="B763" t="s">
        <v>15752</v>
      </c>
      <c r="C763">
        <v>514325</v>
      </c>
      <c r="D763" s="1">
        <v>45582</v>
      </c>
      <c r="E763" t="s">
        <v>20530</v>
      </c>
      <c r="F763" t="s">
        <v>2994</v>
      </c>
      <c r="G763" t="s">
        <v>4813</v>
      </c>
      <c r="H763">
        <v>82668205549</v>
      </c>
      <c r="I763" t="s">
        <v>15753</v>
      </c>
      <c r="J763">
        <v>5571999550721</v>
      </c>
      <c r="K763" t="s">
        <v>9</v>
      </c>
      <c r="L763" t="s">
        <v>2015</v>
      </c>
      <c r="M763">
        <v>5187625995411</v>
      </c>
      <c r="N763" t="s">
        <v>112</v>
      </c>
      <c r="O763" t="s">
        <v>15754</v>
      </c>
      <c r="P763" t="s">
        <v>2997</v>
      </c>
      <c r="Q763">
        <v>175</v>
      </c>
      <c r="R763" t="s">
        <v>15755</v>
      </c>
      <c r="S763" t="s">
        <v>3000</v>
      </c>
      <c r="U763" t="s">
        <v>15756</v>
      </c>
      <c r="V763" t="s">
        <v>122</v>
      </c>
      <c r="W763" t="s">
        <v>772</v>
      </c>
      <c r="X763" t="s">
        <v>3240</v>
      </c>
      <c r="Y763" t="s">
        <v>1312</v>
      </c>
      <c r="Z763" t="s">
        <v>1258</v>
      </c>
      <c r="AA763" t="s">
        <v>16531</v>
      </c>
      <c r="AB763" t="s">
        <v>844</v>
      </c>
      <c r="AC763" t="s">
        <v>791</v>
      </c>
      <c r="AD763" t="s">
        <v>1338</v>
      </c>
      <c r="AF763" t="s">
        <v>786</v>
      </c>
      <c r="AG763">
        <v>2</v>
      </c>
      <c r="AH763">
        <v>150.96</v>
      </c>
      <c r="AI763">
        <v>1</v>
      </c>
      <c r="AJ763">
        <v>61030</v>
      </c>
      <c r="AK763" t="s">
        <v>1598</v>
      </c>
      <c r="AL763">
        <v>61030</v>
      </c>
      <c r="AM763" t="s">
        <v>2980</v>
      </c>
      <c r="AN763">
        <v>99.9</v>
      </c>
      <c r="AO763" s="72">
        <v>34.96</v>
      </c>
      <c r="AP763" t="s">
        <v>15116</v>
      </c>
      <c r="AQ763" t="s">
        <v>2981</v>
      </c>
      <c r="AV763" t="s">
        <v>15758</v>
      </c>
      <c r="AW763">
        <v>0</v>
      </c>
      <c r="AX763" t="s">
        <v>15757</v>
      </c>
      <c r="AY763" t="s">
        <v>15759</v>
      </c>
      <c r="AZ763" t="s">
        <v>15119</v>
      </c>
      <c r="BC763" s="34" t="s">
        <v>16532</v>
      </c>
      <c r="BD763" t="s">
        <v>114</v>
      </c>
      <c r="BF763" t="s">
        <v>115</v>
      </c>
      <c r="BG763" t="s">
        <v>116</v>
      </c>
      <c r="BM763" t="s">
        <v>117</v>
      </c>
      <c r="BN763">
        <v>135201</v>
      </c>
      <c r="BO763">
        <v>3404233550</v>
      </c>
      <c r="BP763">
        <v>3404233550</v>
      </c>
      <c r="BQ763">
        <v>421958</v>
      </c>
      <c r="BR763">
        <v>2675</v>
      </c>
      <c r="BX763" t="s">
        <v>15760</v>
      </c>
      <c r="CA763" t="s">
        <v>15761</v>
      </c>
      <c r="CB763" t="s">
        <v>15762</v>
      </c>
      <c r="CD763">
        <v>1</v>
      </c>
      <c r="CF763" t="s">
        <v>118</v>
      </c>
      <c r="CG763">
        <v>0</v>
      </c>
      <c r="CH763" t="s">
        <v>119</v>
      </c>
      <c r="CI763" t="s">
        <v>119</v>
      </c>
      <c r="CJ763" t="s">
        <v>120</v>
      </c>
      <c r="CL763" s="34" t="s">
        <v>16533</v>
      </c>
      <c r="CM763" t="s">
        <v>121</v>
      </c>
      <c r="CN763" s="34" t="s">
        <v>16533</v>
      </c>
      <c r="CP763" t="s">
        <v>1258</v>
      </c>
      <c r="CR763">
        <f t="shared" si="137"/>
        <v>17</v>
      </c>
      <c r="CS763"/>
      <c r="CT763"/>
      <c r="CU763"/>
      <c r="CV763"/>
      <c r="CW763"/>
      <c r="CX763"/>
      <c r="CY763"/>
      <c r="CZ763"/>
      <c r="DA763"/>
      <c r="DB763"/>
      <c r="DC763"/>
      <c r="DD763"/>
    </row>
    <row r="764" spans="1:108" hidden="1">
      <c r="A764" t="s">
        <v>111</v>
      </c>
      <c r="B764" t="s">
        <v>15752</v>
      </c>
      <c r="C764">
        <v>514325</v>
      </c>
      <c r="D764" s="1">
        <v>45582</v>
      </c>
      <c r="E764" t="s">
        <v>20530</v>
      </c>
      <c r="F764" t="s">
        <v>2994</v>
      </c>
      <c r="G764" t="s">
        <v>4813</v>
      </c>
      <c r="H764">
        <v>82668205549</v>
      </c>
      <c r="I764" t="s">
        <v>15753</v>
      </c>
      <c r="J764">
        <v>5571999550721</v>
      </c>
      <c r="K764" t="s">
        <v>9</v>
      </c>
      <c r="L764" t="s">
        <v>2015</v>
      </c>
      <c r="M764">
        <v>5187625995411</v>
      </c>
      <c r="N764" t="s">
        <v>112</v>
      </c>
      <c r="O764" t="s">
        <v>15754</v>
      </c>
      <c r="P764" t="s">
        <v>2997</v>
      </c>
      <c r="Q764">
        <v>175</v>
      </c>
      <c r="R764" t="s">
        <v>15755</v>
      </c>
      <c r="S764" t="s">
        <v>3000</v>
      </c>
      <c r="U764" t="s">
        <v>15756</v>
      </c>
      <c r="V764" t="s">
        <v>122</v>
      </c>
      <c r="W764" t="s">
        <v>772</v>
      </c>
      <c r="X764" t="s">
        <v>3240</v>
      </c>
      <c r="Y764" t="s">
        <v>1312</v>
      </c>
      <c r="Z764" t="s">
        <v>1258</v>
      </c>
      <c r="AA764" t="s">
        <v>16531</v>
      </c>
      <c r="AB764" t="s">
        <v>844</v>
      </c>
      <c r="AC764" t="s">
        <v>791</v>
      </c>
      <c r="AD764" t="s">
        <v>1338</v>
      </c>
      <c r="AF764" t="s">
        <v>786</v>
      </c>
      <c r="AG764">
        <v>2</v>
      </c>
      <c r="AH764">
        <v>150.96</v>
      </c>
      <c r="AI764">
        <v>1</v>
      </c>
      <c r="AJ764">
        <v>61010</v>
      </c>
      <c r="AK764" t="s">
        <v>1598</v>
      </c>
      <c r="AL764">
        <v>61010</v>
      </c>
      <c r="AM764" t="s">
        <v>1599</v>
      </c>
      <c r="AN764">
        <v>99.9</v>
      </c>
      <c r="AO764" s="72">
        <v>34.96</v>
      </c>
      <c r="AP764" t="s">
        <v>15116</v>
      </c>
      <c r="AQ764" t="s">
        <v>1602</v>
      </c>
      <c r="AV764" t="s">
        <v>15758</v>
      </c>
      <c r="AW764">
        <v>0</v>
      </c>
      <c r="AX764" t="s">
        <v>15757</v>
      </c>
      <c r="AY764" t="s">
        <v>15759</v>
      </c>
      <c r="AZ764" t="s">
        <v>15119</v>
      </c>
      <c r="BC764" s="34" t="s">
        <v>16532</v>
      </c>
      <c r="BD764" t="s">
        <v>114</v>
      </c>
      <c r="BF764" t="s">
        <v>115</v>
      </c>
      <c r="BG764" t="s">
        <v>116</v>
      </c>
      <c r="BM764" t="s">
        <v>117</v>
      </c>
      <c r="BN764">
        <v>135201</v>
      </c>
      <c r="BO764">
        <v>3404233550</v>
      </c>
      <c r="BP764">
        <v>3404233550</v>
      </c>
      <c r="BQ764">
        <v>421958</v>
      </c>
      <c r="BR764">
        <v>2675</v>
      </c>
      <c r="BX764" t="s">
        <v>15760</v>
      </c>
      <c r="CA764" t="s">
        <v>15761</v>
      </c>
      <c r="CB764" t="s">
        <v>15762</v>
      </c>
      <c r="CD764">
        <v>1</v>
      </c>
      <c r="CF764" t="s">
        <v>118</v>
      </c>
      <c r="CG764">
        <v>0</v>
      </c>
      <c r="CH764" t="s">
        <v>119</v>
      </c>
      <c r="CI764" t="s">
        <v>119</v>
      </c>
      <c r="CJ764" t="s">
        <v>120</v>
      </c>
      <c r="CL764" s="34" t="s">
        <v>16533</v>
      </c>
      <c r="CM764" t="s">
        <v>121</v>
      </c>
      <c r="CN764" s="34" t="s">
        <v>16533</v>
      </c>
      <c r="CP764" t="s">
        <v>1258</v>
      </c>
      <c r="CR764">
        <f t="shared" si="137"/>
        <v>17</v>
      </c>
      <c r="CS764"/>
      <c r="CT764"/>
      <c r="CU764"/>
      <c r="CV764"/>
      <c r="CW764"/>
      <c r="CX764"/>
      <c r="CY764"/>
      <c r="CZ764"/>
      <c r="DA764"/>
      <c r="DB764"/>
      <c r="DC764"/>
      <c r="DD764"/>
    </row>
    <row r="765" spans="1:108" hidden="1">
      <c r="A765" t="s">
        <v>111</v>
      </c>
      <c r="B765" t="s">
        <v>15752</v>
      </c>
      <c r="C765">
        <v>514325</v>
      </c>
      <c r="D765" s="1">
        <v>45582</v>
      </c>
      <c r="E765" t="s">
        <v>20530</v>
      </c>
      <c r="F765" t="s">
        <v>2994</v>
      </c>
      <c r="G765" t="s">
        <v>4813</v>
      </c>
      <c r="H765">
        <v>82668205549</v>
      </c>
      <c r="I765" t="s">
        <v>15753</v>
      </c>
      <c r="J765">
        <v>5571999550721</v>
      </c>
      <c r="K765" t="s">
        <v>9</v>
      </c>
      <c r="L765" t="s">
        <v>2015</v>
      </c>
      <c r="M765">
        <v>5187625995411</v>
      </c>
      <c r="N765" t="s">
        <v>112</v>
      </c>
      <c r="O765" t="s">
        <v>15754</v>
      </c>
      <c r="P765" t="s">
        <v>2997</v>
      </c>
      <c r="Q765">
        <v>175</v>
      </c>
      <c r="R765" t="s">
        <v>15755</v>
      </c>
      <c r="S765" t="s">
        <v>3000</v>
      </c>
      <c r="U765" t="s">
        <v>15756</v>
      </c>
      <c r="V765" t="s">
        <v>122</v>
      </c>
      <c r="W765" t="s">
        <v>772</v>
      </c>
      <c r="X765" t="s">
        <v>3240</v>
      </c>
      <c r="Y765" t="s">
        <v>1312</v>
      </c>
      <c r="Z765" t="s">
        <v>1258</v>
      </c>
      <c r="AA765" t="s">
        <v>16531</v>
      </c>
      <c r="AB765" t="s">
        <v>844</v>
      </c>
      <c r="AC765" t="s">
        <v>791</v>
      </c>
      <c r="AD765" t="s">
        <v>1338</v>
      </c>
      <c r="AF765" t="s">
        <v>786</v>
      </c>
      <c r="AG765">
        <v>2</v>
      </c>
      <c r="AH765">
        <v>150.96</v>
      </c>
      <c r="AI765">
        <v>1</v>
      </c>
      <c r="AJ765">
        <v>61050</v>
      </c>
      <c r="AK765" t="s">
        <v>1598</v>
      </c>
      <c r="AL765">
        <v>61050</v>
      </c>
      <c r="AM765" t="s">
        <v>2983</v>
      </c>
      <c r="AN765">
        <v>99.9</v>
      </c>
      <c r="AO765" s="72">
        <v>34.96</v>
      </c>
      <c r="AP765" t="s">
        <v>15116</v>
      </c>
      <c r="AQ765" t="s">
        <v>2984</v>
      </c>
      <c r="AV765" t="s">
        <v>15758</v>
      </c>
      <c r="AW765">
        <v>0</v>
      </c>
      <c r="AX765" t="s">
        <v>15757</v>
      </c>
      <c r="AY765" t="s">
        <v>15759</v>
      </c>
      <c r="AZ765" t="s">
        <v>15119</v>
      </c>
      <c r="BC765" s="34" t="s">
        <v>16532</v>
      </c>
      <c r="BD765" t="s">
        <v>114</v>
      </c>
      <c r="BF765" t="s">
        <v>115</v>
      </c>
      <c r="BG765" t="s">
        <v>116</v>
      </c>
      <c r="BM765" t="s">
        <v>117</v>
      </c>
      <c r="BN765">
        <v>135201</v>
      </c>
      <c r="BO765">
        <v>3404233550</v>
      </c>
      <c r="BP765">
        <v>3404233550</v>
      </c>
      <c r="BQ765">
        <v>421958</v>
      </c>
      <c r="BR765">
        <v>2675</v>
      </c>
      <c r="BX765" t="s">
        <v>15760</v>
      </c>
      <c r="CA765" t="s">
        <v>15761</v>
      </c>
      <c r="CB765" t="s">
        <v>15762</v>
      </c>
      <c r="CD765">
        <v>1</v>
      </c>
      <c r="CF765" t="s">
        <v>118</v>
      </c>
      <c r="CG765">
        <v>0</v>
      </c>
      <c r="CH765" t="s">
        <v>119</v>
      </c>
      <c r="CI765" t="s">
        <v>119</v>
      </c>
      <c r="CJ765" t="s">
        <v>120</v>
      </c>
      <c r="CL765" s="34" t="s">
        <v>16533</v>
      </c>
      <c r="CM765" t="s">
        <v>121</v>
      </c>
      <c r="CN765" s="34" t="s">
        <v>16533</v>
      </c>
      <c r="CP765" t="s">
        <v>1258</v>
      </c>
      <c r="CR765">
        <f t="shared" si="137"/>
        <v>17</v>
      </c>
      <c r="CS765"/>
      <c r="CT765"/>
      <c r="CU765"/>
      <c r="CV765"/>
      <c r="CW765"/>
      <c r="CX765"/>
      <c r="CY765"/>
      <c r="CZ765"/>
      <c r="DA765"/>
      <c r="DB765"/>
      <c r="DC765"/>
      <c r="DD765"/>
    </row>
    <row r="766" spans="1:108" hidden="1">
      <c r="A766" t="s">
        <v>111</v>
      </c>
      <c r="B766" t="s">
        <v>15752</v>
      </c>
      <c r="C766">
        <v>514325</v>
      </c>
      <c r="D766" s="1">
        <v>45582</v>
      </c>
      <c r="E766" t="s">
        <v>20530</v>
      </c>
      <c r="F766" t="s">
        <v>2994</v>
      </c>
      <c r="G766" t="s">
        <v>4813</v>
      </c>
      <c r="H766">
        <v>82668205549</v>
      </c>
      <c r="I766" t="s">
        <v>15753</v>
      </c>
      <c r="J766">
        <v>5571999550721</v>
      </c>
      <c r="K766" t="s">
        <v>9</v>
      </c>
      <c r="L766" t="s">
        <v>2015</v>
      </c>
      <c r="M766">
        <v>5187625995411</v>
      </c>
      <c r="N766" t="s">
        <v>112</v>
      </c>
      <c r="O766" t="s">
        <v>15754</v>
      </c>
      <c r="P766" t="s">
        <v>2997</v>
      </c>
      <c r="Q766">
        <v>175</v>
      </c>
      <c r="R766" t="s">
        <v>15755</v>
      </c>
      <c r="S766" t="s">
        <v>3000</v>
      </c>
      <c r="U766" t="s">
        <v>15756</v>
      </c>
      <c r="V766" t="s">
        <v>122</v>
      </c>
      <c r="W766" t="s">
        <v>772</v>
      </c>
      <c r="X766" t="s">
        <v>3240</v>
      </c>
      <c r="Y766" t="s">
        <v>1312</v>
      </c>
      <c r="Z766" t="s">
        <v>1258</v>
      </c>
      <c r="AA766" t="s">
        <v>16531</v>
      </c>
      <c r="AB766" t="s">
        <v>844</v>
      </c>
      <c r="AC766" t="s">
        <v>791</v>
      </c>
      <c r="AD766" t="s">
        <v>1338</v>
      </c>
      <c r="AF766" t="s">
        <v>786</v>
      </c>
      <c r="AG766">
        <v>2</v>
      </c>
      <c r="AH766">
        <v>150.96</v>
      </c>
      <c r="AI766">
        <v>1</v>
      </c>
      <c r="AJ766">
        <v>1110</v>
      </c>
      <c r="AK766" t="s">
        <v>788</v>
      </c>
      <c r="AL766">
        <v>1112</v>
      </c>
      <c r="AM766" t="s">
        <v>1252</v>
      </c>
      <c r="AN766">
        <v>21.9</v>
      </c>
      <c r="AO766" s="72">
        <v>7.66</v>
      </c>
      <c r="AP766" t="s">
        <v>15063</v>
      </c>
      <c r="AQ766" t="s">
        <v>1254</v>
      </c>
      <c r="AV766" t="s">
        <v>15124</v>
      </c>
      <c r="AW766">
        <v>0</v>
      </c>
      <c r="AX766" t="s">
        <v>15757</v>
      </c>
      <c r="AY766" t="s">
        <v>15759</v>
      </c>
      <c r="AZ766" t="s">
        <v>15119</v>
      </c>
      <c r="BC766" s="34" t="s">
        <v>16532</v>
      </c>
      <c r="BD766" t="s">
        <v>114</v>
      </c>
      <c r="BF766" t="s">
        <v>115</v>
      </c>
      <c r="BG766" t="s">
        <v>116</v>
      </c>
      <c r="BM766" t="s">
        <v>117</v>
      </c>
      <c r="BN766">
        <v>135201</v>
      </c>
      <c r="BO766">
        <v>3404233550</v>
      </c>
      <c r="BP766">
        <v>3404233550</v>
      </c>
      <c r="BQ766">
        <v>421958</v>
      </c>
      <c r="BR766">
        <v>2675</v>
      </c>
      <c r="BX766" t="s">
        <v>15760</v>
      </c>
      <c r="CA766" t="s">
        <v>15761</v>
      </c>
      <c r="CB766" t="s">
        <v>15762</v>
      </c>
      <c r="CD766">
        <v>1</v>
      </c>
      <c r="CF766" t="s">
        <v>118</v>
      </c>
      <c r="CG766">
        <v>0</v>
      </c>
      <c r="CH766" t="s">
        <v>119</v>
      </c>
      <c r="CI766" t="s">
        <v>119</v>
      </c>
      <c r="CJ766" t="s">
        <v>120</v>
      </c>
      <c r="CL766" s="34" t="s">
        <v>16533</v>
      </c>
      <c r="CM766" t="s">
        <v>121</v>
      </c>
      <c r="CN766" s="34" t="s">
        <v>16533</v>
      </c>
      <c r="CP766" t="s">
        <v>1258</v>
      </c>
      <c r="CR766">
        <f t="shared" si="137"/>
        <v>17</v>
      </c>
      <c r="CS766"/>
      <c r="CT766"/>
      <c r="CU766"/>
      <c r="CV766"/>
      <c r="CW766"/>
      <c r="CX766"/>
      <c r="CY766"/>
      <c r="CZ766"/>
      <c r="DA766"/>
      <c r="DB766"/>
      <c r="DC766"/>
      <c r="DD766"/>
    </row>
    <row r="767" spans="1:108" hidden="1">
      <c r="A767" t="s">
        <v>111</v>
      </c>
      <c r="B767" t="s">
        <v>15752</v>
      </c>
      <c r="C767">
        <v>514325</v>
      </c>
      <c r="D767" s="1">
        <v>45582</v>
      </c>
      <c r="E767" t="s">
        <v>20530</v>
      </c>
      <c r="F767" t="s">
        <v>2994</v>
      </c>
      <c r="G767" t="s">
        <v>4813</v>
      </c>
      <c r="H767">
        <v>82668205549</v>
      </c>
      <c r="I767" t="s">
        <v>15753</v>
      </c>
      <c r="J767">
        <v>5571999550721</v>
      </c>
      <c r="K767" t="s">
        <v>9</v>
      </c>
      <c r="L767" t="s">
        <v>2015</v>
      </c>
      <c r="M767">
        <v>5187625995411</v>
      </c>
      <c r="N767" t="s">
        <v>112</v>
      </c>
      <c r="O767" t="s">
        <v>15754</v>
      </c>
      <c r="P767" t="s">
        <v>2997</v>
      </c>
      <c r="Q767">
        <v>175</v>
      </c>
      <c r="R767" t="s">
        <v>15755</v>
      </c>
      <c r="S767" t="s">
        <v>3000</v>
      </c>
      <c r="U767" t="s">
        <v>15756</v>
      </c>
      <c r="V767" t="s">
        <v>122</v>
      </c>
      <c r="W767" t="s">
        <v>772</v>
      </c>
      <c r="X767" t="s">
        <v>3240</v>
      </c>
      <c r="Y767" t="s">
        <v>1312</v>
      </c>
      <c r="Z767" t="s">
        <v>1258</v>
      </c>
      <c r="AA767" t="s">
        <v>16531</v>
      </c>
      <c r="AB767" t="s">
        <v>844</v>
      </c>
      <c r="AC767" t="s">
        <v>791</v>
      </c>
      <c r="AD767" t="s">
        <v>1338</v>
      </c>
      <c r="AF767" t="s">
        <v>786</v>
      </c>
      <c r="AG767">
        <v>2</v>
      </c>
      <c r="AH767">
        <v>150.96</v>
      </c>
      <c r="AI767">
        <v>1</v>
      </c>
      <c r="AJ767">
        <v>2201</v>
      </c>
      <c r="AK767" t="s">
        <v>1471</v>
      </c>
      <c r="AL767">
        <v>2201</v>
      </c>
      <c r="AM767" t="s">
        <v>1472</v>
      </c>
      <c r="AN767">
        <v>49.9</v>
      </c>
      <c r="AO767" s="72">
        <v>17.46</v>
      </c>
      <c r="AP767" t="s">
        <v>15683</v>
      </c>
      <c r="AQ767" t="s">
        <v>1473</v>
      </c>
      <c r="AV767" t="s">
        <v>15124</v>
      </c>
      <c r="AW767">
        <v>0</v>
      </c>
      <c r="AX767" t="s">
        <v>15757</v>
      </c>
      <c r="AY767" t="s">
        <v>15759</v>
      </c>
      <c r="AZ767" t="s">
        <v>15119</v>
      </c>
      <c r="BC767" s="34" t="s">
        <v>16532</v>
      </c>
      <c r="BD767" t="s">
        <v>114</v>
      </c>
      <c r="BF767" t="s">
        <v>115</v>
      </c>
      <c r="BG767" t="s">
        <v>116</v>
      </c>
      <c r="BM767" t="s">
        <v>117</v>
      </c>
      <c r="BN767">
        <v>135201</v>
      </c>
      <c r="BO767">
        <v>3404233550</v>
      </c>
      <c r="BP767">
        <v>3404233550</v>
      </c>
      <c r="BQ767">
        <v>421958</v>
      </c>
      <c r="BR767">
        <v>2675</v>
      </c>
      <c r="BX767" t="s">
        <v>15760</v>
      </c>
      <c r="CA767" t="s">
        <v>15761</v>
      </c>
      <c r="CB767" t="s">
        <v>15762</v>
      </c>
      <c r="CD767">
        <v>1</v>
      </c>
      <c r="CF767" t="s">
        <v>118</v>
      </c>
      <c r="CG767">
        <v>0</v>
      </c>
      <c r="CH767" t="s">
        <v>119</v>
      </c>
      <c r="CI767" t="s">
        <v>119</v>
      </c>
      <c r="CJ767" t="s">
        <v>120</v>
      </c>
      <c r="CL767" s="34" t="s">
        <v>16533</v>
      </c>
      <c r="CM767" t="s">
        <v>121</v>
      </c>
      <c r="CN767" s="34" t="s">
        <v>16533</v>
      </c>
      <c r="CP767" t="s">
        <v>1258</v>
      </c>
      <c r="CR767">
        <f t="shared" si="137"/>
        <v>17</v>
      </c>
      <c r="CS767"/>
      <c r="CT767"/>
      <c r="CU767"/>
      <c r="CV767"/>
      <c r="CW767"/>
      <c r="CX767"/>
      <c r="CY767"/>
      <c r="CZ767"/>
      <c r="DA767"/>
      <c r="DB767"/>
      <c r="DC767"/>
      <c r="DD767"/>
    </row>
    <row r="768" spans="1:108" hidden="1">
      <c r="A768" t="s">
        <v>111</v>
      </c>
      <c r="B768" t="s">
        <v>15752</v>
      </c>
      <c r="C768">
        <v>514325</v>
      </c>
      <c r="D768" s="1">
        <v>45582</v>
      </c>
      <c r="E768" t="s">
        <v>20530</v>
      </c>
      <c r="F768" t="s">
        <v>2994</v>
      </c>
      <c r="G768" t="s">
        <v>4813</v>
      </c>
      <c r="H768">
        <v>82668205549</v>
      </c>
      <c r="I768" t="s">
        <v>15753</v>
      </c>
      <c r="J768">
        <v>5571999550721</v>
      </c>
      <c r="K768" t="s">
        <v>9</v>
      </c>
      <c r="L768" t="s">
        <v>2015</v>
      </c>
      <c r="M768">
        <v>5187625995411</v>
      </c>
      <c r="N768" t="s">
        <v>112</v>
      </c>
      <c r="O768" t="s">
        <v>15754</v>
      </c>
      <c r="P768" t="s">
        <v>2997</v>
      </c>
      <c r="Q768">
        <v>175</v>
      </c>
      <c r="R768" t="s">
        <v>15755</v>
      </c>
      <c r="S768" t="s">
        <v>3000</v>
      </c>
      <c r="U768" t="s">
        <v>15756</v>
      </c>
      <c r="V768" t="s">
        <v>122</v>
      </c>
      <c r="W768" t="s">
        <v>772</v>
      </c>
      <c r="X768" t="s">
        <v>3240</v>
      </c>
      <c r="Y768" t="s">
        <v>1312</v>
      </c>
      <c r="Z768" t="s">
        <v>1258</v>
      </c>
      <c r="AA768" t="s">
        <v>16531</v>
      </c>
      <c r="AB768" t="s">
        <v>844</v>
      </c>
      <c r="AC768" t="s">
        <v>791</v>
      </c>
      <c r="AD768" t="s">
        <v>1338</v>
      </c>
      <c r="AF768" t="s">
        <v>786</v>
      </c>
      <c r="AG768">
        <v>2</v>
      </c>
      <c r="AH768">
        <v>150.96</v>
      </c>
      <c r="AI768">
        <v>1</v>
      </c>
      <c r="AJ768">
        <v>2103</v>
      </c>
      <c r="AK768" t="s">
        <v>2344</v>
      </c>
      <c r="AL768">
        <v>2103</v>
      </c>
      <c r="AM768" t="s">
        <v>2345</v>
      </c>
      <c r="AN768">
        <v>59.9</v>
      </c>
      <c r="AO768" s="72">
        <v>20.96</v>
      </c>
      <c r="AP768" t="s">
        <v>15763</v>
      </c>
      <c r="AQ768" t="s">
        <v>2346</v>
      </c>
      <c r="AV768" t="s">
        <v>15124</v>
      </c>
      <c r="AW768">
        <v>0</v>
      </c>
      <c r="AX768" t="s">
        <v>15757</v>
      </c>
      <c r="AY768" t="s">
        <v>15759</v>
      </c>
      <c r="AZ768" t="s">
        <v>15119</v>
      </c>
      <c r="BC768" s="34" t="s">
        <v>16532</v>
      </c>
      <c r="BD768" t="s">
        <v>114</v>
      </c>
      <c r="BF768" t="s">
        <v>115</v>
      </c>
      <c r="BG768" t="s">
        <v>116</v>
      </c>
      <c r="BM768" t="s">
        <v>117</v>
      </c>
      <c r="BN768">
        <v>135201</v>
      </c>
      <c r="BO768">
        <v>3404233550</v>
      </c>
      <c r="BP768">
        <v>3404233550</v>
      </c>
      <c r="BQ768">
        <v>421958</v>
      </c>
      <c r="BR768">
        <v>2675</v>
      </c>
      <c r="BX768" t="s">
        <v>15760</v>
      </c>
      <c r="CA768" t="s">
        <v>15761</v>
      </c>
      <c r="CB768" t="s">
        <v>15762</v>
      </c>
      <c r="CD768">
        <v>1</v>
      </c>
      <c r="CF768" t="s">
        <v>118</v>
      </c>
      <c r="CG768">
        <v>0</v>
      </c>
      <c r="CH768" t="s">
        <v>119</v>
      </c>
      <c r="CI768" t="s">
        <v>119</v>
      </c>
      <c r="CJ768" t="s">
        <v>120</v>
      </c>
      <c r="CL768" s="34" t="s">
        <v>16533</v>
      </c>
      <c r="CM768" t="s">
        <v>121</v>
      </c>
      <c r="CN768" s="34" t="s">
        <v>16533</v>
      </c>
      <c r="CP768" t="s">
        <v>1258</v>
      </c>
      <c r="CR768">
        <f t="shared" si="137"/>
        <v>17</v>
      </c>
      <c r="CS768"/>
      <c r="CT768"/>
      <c r="CU768"/>
      <c r="CV768"/>
      <c r="CW768"/>
      <c r="CX768"/>
      <c r="CY768"/>
      <c r="CZ768"/>
      <c r="DA768"/>
      <c r="DB768"/>
      <c r="DC768"/>
      <c r="DD768"/>
    </row>
    <row r="769" spans="1:108">
      <c r="A769" t="s">
        <v>111</v>
      </c>
      <c r="B769" t="s">
        <v>15764</v>
      </c>
      <c r="C769">
        <v>514323</v>
      </c>
      <c r="D769" s="1">
        <v>45582</v>
      </c>
      <c r="E769" t="s">
        <v>20531</v>
      </c>
      <c r="F769" t="s">
        <v>15765</v>
      </c>
      <c r="G769" t="s">
        <v>15766</v>
      </c>
      <c r="H769">
        <v>30926458809</v>
      </c>
      <c r="I769" t="s">
        <v>15767</v>
      </c>
      <c r="J769">
        <v>5515997484893</v>
      </c>
      <c r="K769" t="s">
        <v>2</v>
      </c>
      <c r="L769" t="s">
        <v>1555</v>
      </c>
      <c r="M769">
        <v>5124341982876</v>
      </c>
      <c r="N769" t="s">
        <v>112</v>
      </c>
      <c r="O769" t="s">
        <v>15768</v>
      </c>
      <c r="P769" t="s">
        <v>15769</v>
      </c>
      <c r="Q769">
        <v>460</v>
      </c>
      <c r="R769" t="s">
        <v>15770</v>
      </c>
      <c r="S769" t="s">
        <v>12028</v>
      </c>
      <c r="U769" t="s">
        <v>15771</v>
      </c>
      <c r="V769" t="s">
        <v>779</v>
      </c>
      <c r="W769" t="s">
        <v>780</v>
      </c>
      <c r="X769" t="s">
        <v>3240</v>
      </c>
      <c r="Y769" t="s">
        <v>1312</v>
      </c>
      <c r="Z769" t="s">
        <v>1258</v>
      </c>
      <c r="AA769" t="s">
        <v>16551</v>
      </c>
      <c r="AE769" t="s">
        <v>1167</v>
      </c>
      <c r="AF769" t="s">
        <v>786</v>
      </c>
      <c r="AG769">
        <v>2</v>
      </c>
      <c r="AH769">
        <v>129.78</v>
      </c>
      <c r="AI769">
        <v>4</v>
      </c>
      <c r="AJ769">
        <v>1110</v>
      </c>
      <c r="AK769" t="s">
        <v>788</v>
      </c>
      <c r="AL769">
        <v>1112</v>
      </c>
      <c r="AM769" t="s">
        <v>1252</v>
      </c>
      <c r="AN769">
        <v>21.9</v>
      </c>
      <c r="AO769" s="72">
        <v>7.43</v>
      </c>
      <c r="AP769" s="72" t="s">
        <v>15773</v>
      </c>
      <c r="AQ769" t="s">
        <v>1254</v>
      </c>
      <c r="AV769" t="s">
        <v>15774</v>
      </c>
      <c r="AW769">
        <v>0</v>
      </c>
      <c r="AX769" t="s">
        <v>15772</v>
      </c>
      <c r="AY769" t="s">
        <v>15775</v>
      </c>
      <c r="AZ769" t="s">
        <v>15369</v>
      </c>
      <c r="BC769" t="s">
        <v>16552</v>
      </c>
      <c r="BD769" t="s">
        <v>114</v>
      </c>
      <c r="BF769" t="s">
        <v>115</v>
      </c>
      <c r="BG769" t="s">
        <v>116</v>
      </c>
      <c r="BM769" t="s">
        <v>117</v>
      </c>
      <c r="BN769">
        <v>600110</v>
      </c>
      <c r="BO769">
        <v>3404048570</v>
      </c>
      <c r="BP769">
        <v>3404048570</v>
      </c>
      <c r="BQ769">
        <v>406669</v>
      </c>
      <c r="BR769">
        <v>3777</v>
      </c>
      <c r="BX769" t="s">
        <v>15776</v>
      </c>
      <c r="CA769" t="s">
        <v>15777</v>
      </c>
      <c r="CB769" t="s">
        <v>15778</v>
      </c>
      <c r="CD769">
        <v>1</v>
      </c>
      <c r="CF769" t="s">
        <v>118</v>
      </c>
      <c r="CG769">
        <v>0</v>
      </c>
      <c r="CH769" t="s">
        <v>119</v>
      </c>
      <c r="CI769" t="s">
        <v>119</v>
      </c>
      <c r="CJ769" t="s">
        <v>120</v>
      </c>
      <c r="CL769" s="34" t="s">
        <v>16553</v>
      </c>
      <c r="CM769" t="s">
        <v>121</v>
      </c>
      <c r="CN769" s="34" t="s">
        <v>16553</v>
      </c>
      <c r="CP769" t="s">
        <v>1258</v>
      </c>
      <c r="CR769" s="65">
        <f t="shared" si="137"/>
        <v>17</v>
      </c>
      <c r="CS769" s="65">
        <v>10</v>
      </c>
      <c r="CT769" s="65">
        <v>8</v>
      </c>
      <c r="CU769" s="65" t="s">
        <v>4</v>
      </c>
      <c r="CV769" s="65">
        <f t="shared" ref="CV769:CV773" si="159">ROUNDUP(AO769,0)</f>
        <v>8</v>
      </c>
      <c r="CW769" s="65">
        <f t="shared" ref="CW769:CW773" si="160">CV769*CS769</f>
        <v>80</v>
      </c>
      <c r="CX769" s="65">
        <f t="shared" ref="CX769:CX773" si="161">CV769*CT769</f>
        <v>64</v>
      </c>
      <c r="CY769" s="65" t="e">
        <f t="shared" ref="CY769:CY773" si="162">CV769*CU769</f>
        <v>#VALUE!</v>
      </c>
      <c r="CZ769" s="73">
        <v>4.3700000000000003E-2</v>
      </c>
      <c r="DA769" s="74">
        <f t="shared" ref="DA769:DA773" si="163">CZ769*CW769</f>
        <v>3.4960000000000004</v>
      </c>
      <c r="DB769" s="74">
        <f t="shared" ref="DB769:DB773" si="164">CZ769*CX769</f>
        <v>2.7968000000000002</v>
      </c>
      <c r="DC769" s="75" t="e">
        <f t="shared" ref="DC769:DC773" si="165">CZ769*CY769</f>
        <v>#VALUE!</v>
      </c>
    </row>
    <row r="770" spans="1:108">
      <c r="A770" t="s">
        <v>111</v>
      </c>
      <c r="B770" t="s">
        <v>15764</v>
      </c>
      <c r="C770">
        <v>514323</v>
      </c>
      <c r="D770" s="1">
        <v>45582</v>
      </c>
      <c r="E770" t="s">
        <v>20531</v>
      </c>
      <c r="F770" t="s">
        <v>15765</v>
      </c>
      <c r="G770" t="s">
        <v>15766</v>
      </c>
      <c r="H770">
        <v>30926458809</v>
      </c>
      <c r="I770" t="s">
        <v>15767</v>
      </c>
      <c r="J770">
        <v>5515997484893</v>
      </c>
      <c r="K770" t="s">
        <v>2</v>
      </c>
      <c r="L770" t="s">
        <v>1555</v>
      </c>
      <c r="M770">
        <v>5124341982876</v>
      </c>
      <c r="N770" t="s">
        <v>112</v>
      </c>
      <c r="O770" t="s">
        <v>15768</v>
      </c>
      <c r="P770" t="s">
        <v>15769</v>
      </c>
      <c r="Q770">
        <v>460</v>
      </c>
      <c r="R770" t="s">
        <v>15770</v>
      </c>
      <c r="S770" t="s">
        <v>12028</v>
      </c>
      <c r="U770" t="s">
        <v>15771</v>
      </c>
      <c r="V770" t="s">
        <v>779</v>
      </c>
      <c r="W770" t="s">
        <v>780</v>
      </c>
      <c r="X770" t="s">
        <v>3240</v>
      </c>
      <c r="Y770" t="s">
        <v>1312</v>
      </c>
      <c r="Z770" t="s">
        <v>1258</v>
      </c>
      <c r="AA770" t="s">
        <v>16551</v>
      </c>
      <c r="AE770" t="s">
        <v>1167</v>
      </c>
      <c r="AF770" t="s">
        <v>786</v>
      </c>
      <c r="AG770">
        <v>2</v>
      </c>
      <c r="AH770">
        <v>129.78</v>
      </c>
      <c r="AI770">
        <v>4</v>
      </c>
      <c r="AJ770">
        <v>1006</v>
      </c>
      <c r="AK770" t="s">
        <v>788</v>
      </c>
      <c r="AL770">
        <v>1111</v>
      </c>
      <c r="AM770" t="s">
        <v>789</v>
      </c>
      <c r="AN770">
        <v>21.9</v>
      </c>
      <c r="AO770" s="72">
        <v>7.43</v>
      </c>
      <c r="AP770" s="72" t="s">
        <v>15773</v>
      </c>
      <c r="AQ770" t="s">
        <v>790</v>
      </c>
      <c r="AV770" t="s">
        <v>15774</v>
      </c>
      <c r="AW770">
        <v>0</v>
      </c>
      <c r="AX770" t="s">
        <v>15772</v>
      </c>
      <c r="AY770" t="s">
        <v>15775</v>
      </c>
      <c r="AZ770" t="s">
        <v>15369</v>
      </c>
      <c r="BC770" t="s">
        <v>16552</v>
      </c>
      <c r="BD770" t="s">
        <v>114</v>
      </c>
      <c r="BF770" t="s">
        <v>115</v>
      </c>
      <c r="BG770" t="s">
        <v>116</v>
      </c>
      <c r="BM770" t="s">
        <v>117</v>
      </c>
      <c r="BN770">
        <v>600110</v>
      </c>
      <c r="BO770">
        <v>3404048570</v>
      </c>
      <c r="BP770">
        <v>3404048570</v>
      </c>
      <c r="BQ770">
        <v>406669</v>
      </c>
      <c r="BR770">
        <v>3777</v>
      </c>
      <c r="BX770" t="s">
        <v>15776</v>
      </c>
      <c r="CA770" t="s">
        <v>15777</v>
      </c>
      <c r="CB770" t="s">
        <v>15778</v>
      </c>
      <c r="CD770">
        <v>1</v>
      </c>
      <c r="CF770" t="s">
        <v>118</v>
      </c>
      <c r="CG770">
        <v>0</v>
      </c>
      <c r="CH770" t="s">
        <v>119</v>
      </c>
      <c r="CI770" t="s">
        <v>119</v>
      </c>
      <c r="CJ770" t="s">
        <v>120</v>
      </c>
      <c r="CL770" s="34" t="s">
        <v>16553</v>
      </c>
      <c r="CM770" t="s">
        <v>121</v>
      </c>
      <c r="CN770" s="34" t="s">
        <v>16553</v>
      </c>
      <c r="CP770" t="s">
        <v>1258</v>
      </c>
      <c r="CR770" s="65">
        <f t="shared" si="137"/>
        <v>17</v>
      </c>
      <c r="CS770" s="65">
        <v>10</v>
      </c>
      <c r="CT770" s="65">
        <v>8</v>
      </c>
      <c r="CU770" s="65" t="s">
        <v>4</v>
      </c>
      <c r="CV770" s="65">
        <f t="shared" si="159"/>
        <v>8</v>
      </c>
      <c r="CW770" s="65">
        <f t="shared" si="160"/>
        <v>80</v>
      </c>
      <c r="CX770" s="65">
        <f t="shared" si="161"/>
        <v>64</v>
      </c>
      <c r="CY770" s="65" t="e">
        <f t="shared" si="162"/>
        <v>#VALUE!</v>
      </c>
      <c r="CZ770" s="73">
        <v>4.3700000000000003E-2</v>
      </c>
      <c r="DA770" s="74">
        <f t="shared" si="163"/>
        <v>3.4960000000000004</v>
      </c>
      <c r="DB770" s="74">
        <f t="shared" si="164"/>
        <v>2.7968000000000002</v>
      </c>
      <c r="DC770" s="75" t="e">
        <f t="shared" si="165"/>
        <v>#VALUE!</v>
      </c>
    </row>
    <row r="771" spans="1:108">
      <c r="A771" t="s">
        <v>111</v>
      </c>
      <c r="B771" t="s">
        <v>15764</v>
      </c>
      <c r="C771">
        <v>514323</v>
      </c>
      <c r="D771" s="1">
        <v>45582</v>
      </c>
      <c r="E771" t="s">
        <v>20531</v>
      </c>
      <c r="F771" t="s">
        <v>15765</v>
      </c>
      <c r="G771" t="s">
        <v>15766</v>
      </c>
      <c r="H771">
        <v>30926458809</v>
      </c>
      <c r="I771" t="s">
        <v>15767</v>
      </c>
      <c r="J771">
        <v>5515997484893</v>
      </c>
      <c r="K771" t="s">
        <v>2</v>
      </c>
      <c r="L771" t="s">
        <v>1555</v>
      </c>
      <c r="M771">
        <v>5124341982876</v>
      </c>
      <c r="N771" t="s">
        <v>112</v>
      </c>
      <c r="O771" t="s">
        <v>15768</v>
      </c>
      <c r="P771" t="s">
        <v>15769</v>
      </c>
      <c r="Q771">
        <v>460</v>
      </c>
      <c r="R771" t="s">
        <v>15770</v>
      </c>
      <c r="S771" t="s">
        <v>12028</v>
      </c>
      <c r="U771" t="s">
        <v>15771</v>
      </c>
      <c r="V771" t="s">
        <v>779</v>
      </c>
      <c r="W771" t="s">
        <v>780</v>
      </c>
      <c r="X771" t="s">
        <v>3240</v>
      </c>
      <c r="Y771" t="s">
        <v>1312</v>
      </c>
      <c r="Z771" t="s">
        <v>1258</v>
      </c>
      <c r="AA771" t="s">
        <v>16551</v>
      </c>
      <c r="AE771" t="s">
        <v>1167</v>
      </c>
      <c r="AF771" t="s">
        <v>786</v>
      </c>
      <c r="AG771">
        <v>2</v>
      </c>
      <c r="AH771">
        <v>129.78</v>
      </c>
      <c r="AI771">
        <v>1</v>
      </c>
      <c r="AJ771">
        <v>1111</v>
      </c>
      <c r="AK771" t="s">
        <v>788</v>
      </c>
      <c r="AL771">
        <v>1110</v>
      </c>
      <c r="AM771" t="s">
        <v>1256</v>
      </c>
      <c r="AN771">
        <v>21.9</v>
      </c>
      <c r="AO771" s="72">
        <v>7.43</v>
      </c>
      <c r="AP771" s="72" t="s">
        <v>15340</v>
      </c>
      <c r="AQ771" t="s">
        <v>1257</v>
      </c>
      <c r="AV771" t="s">
        <v>4066</v>
      </c>
      <c r="AW771">
        <v>0</v>
      </c>
      <c r="AX771" t="s">
        <v>15772</v>
      </c>
      <c r="AY771" t="s">
        <v>15775</v>
      </c>
      <c r="AZ771" t="s">
        <v>15369</v>
      </c>
      <c r="BC771" t="s">
        <v>16552</v>
      </c>
      <c r="BD771" t="s">
        <v>114</v>
      </c>
      <c r="BF771" t="s">
        <v>115</v>
      </c>
      <c r="BG771" t="s">
        <v>116</v>
      </c>
      <c r="BM771" t="s">
        <v>117</v>
      </c>
      <c r="BN771">
        <v>600110</v>
      </c>
      <c r="BO771">
        <v>3404048570</v>
      </c>
      <c r="BP771">
        <v>3404048570</v>
      </c>
      <c r="BQ771">
        <v>406669</v>
      </c>
      <c r="BR771">
        <v>3777</v>
      </c>
      <c r="BX771" t="s">
        <v>15776</v>
      </c>
      <c r="CA771" t="s">
        <v>15777</v>
      </c>
      <c r="CB771" t="s">
        <v>15778</v>
      </c>
      <c r="CD771">
        <v>1</v>
      </c>
      <c r="CF771" t="s">
        <v>118</v>
      </c>
      <c r="CG771">
        <v>0</v>
      </c>
      <c r="CH771" t="s">
        <v>119</v>
      </c>
      <c r="CI771" t="s">
        <v>119</v>
      </c>
      <c r="CJ771" t="s">
        <v>120</v>
      </c>
      <c r="CL771" s="34" t="s">
        <v>16553</v>
      </c>
      <c r="CM771" t="s">
        <v>121</v>
      </c>
      <c r="CN771" s="34" t="s">
        <v>16553</v>
      </c>
      <c r="CP771" t="s">
        <v>1258</v>
      </c>
      <c r="CR771" s="65">
        <f t="shared" ref="CR771:CR834" si="166">DAY(D771)</f>
        <v>17</v>
      </c>
      <c r="CS771" s="65">
        <v>10</v>
      </c>
      <c r="CT771" s="65">
        <v>8</v>
      </c>
      <c r="CU771" s="65" t="s">
        <v>4</v>
      </c>
      <c r="CV771" s="65">
        <f t="shared" si="159"/>
        <v>8</v>
      </c>
      <c r="CW771" s="65">
        <f t="shared" si="160"/>
        <v>80</v>
      </c>
      <c r="CX771" s="65">
        <f t="shared" si="161"/>
        <v>64</v>
      </c>
      <c r="CY771" s="65" t="e">
        <f t="shared" si="162"/>
        <v>#VALUE!</v>
      </c>
      <c r="CZ771" s="73">
        <v>4.3700000000000003E-2</v>
      </c>
      <c r="DA771" s="74">
        <f t="shared" si="163"/>
        <v>3.4960000000000004</v>
      </c>
      <c r="DB771" s="74">
        <f t="shared" si="164"/>
        <v>2.7968000000000002</v>
      </c>
      <c r="DC771" s="75" t="e">
        <f t="shared" si="165"/>
        <v>#VALUE!</v>
      </c>
    </row>
    <row r="772" spans="1:108">
      <c r="A772" t="s">
        <v>111</v>
      </c>
      <c r="B772" t="s">
        <v>15764</v>
      </c>
      <c r="C772">
        <v>514323</v>
      </c>
      <c r="D772" s="1">
        <v>45582</v>
      </c>
      <c r="E772" t="s">
        <v>20531</v>
      </c>
      <c r="F772" t="s">
        <v>15765</v>
      </c>
      <c r="G772" t="s">
        <v>15766</v>
      </c>
      <c r="H772">
        <v>30926458809</v>
      </c>
      <c r="I772" t="s">
        <v>15767</v>
      </c>
      <c r="J772">
        <v>5515997484893</v>
      </c>
      <c r="K772" t="s">
        <v>2</v>
      </c>
      <c r="L772" t="s">
        <v>1555</v>
      </c>
      <c r="M772">
        <v>5124341982876</v>
      </c>
      <c r="N772" t="s">
        <v>112</v>
      </c>
      <c r="O772" t="s">
        <v>15768</v>
      </c>
      <c r="P772" t="s">
        <v>15769</v>
      </c>
      <c r="Q772">
        <v>460</v>
      </c>
      <c r="R772" t="s">
        <v>15770</v>
      </c>
      <c r="S772" t="s">
        <v>12028</v>
      </c>
      <c r="U772" t="s">
        <v>15771</v>
      </c>
      <c r="V772" t="s">
        <v>779</v>
      </c>
      <c r="W772" t="s">
        <v>780</v>
      </c>
      <c r="X772" t="s">
        <v>3240</v>
      </c>
      <c r="Y772" t="s">
        <v>1312</v>
      </c>
      <c r="Z772" t="s">
        <v>1258</v>
      </c>
      <c r="AA772" t="s">
        <v>16551</v>
      </c>
      <c r="AE772" t="s">
        <v>1167</v>
      </c>
      <c r="AF772" t="s">
        <v>786</v>
      </c>
      <c r="AG772">
        <v>2</v>
      </c>
      <c r="AH772">
        <v>129.78</v>
      </c>
      <c r="AI772">
        <v>1</v>
      </c>
      <c r="AJ772">
        <v>142817</v>
      </c>
      <c r="AK772" t="s">
        <v>1598</v>
      </c>
      <c r="AL772">
        <v>61040</v>
      </c>
      <c r="AM772" t="s">
        <v>1608</v>
      </c>
      <c r="AN772">
        <v>99.9</v>
      </c>
      <c r="AO772" s="72">
        <v>33.909999999999997</v>
      </c>
      <c r="AP772" s="72" t="s">
        <v>15438</v>
      </c>
      <c r="AQ772" t="s">
        <v>1609</v>
      </c>
      <c r="AV772" t="s">
        <v>15779</v>
      </c>
      <c r="AW772">
        <v>0</v>
      </c>
      <c r="AX772" t="s">
        <v>15772</v>
      </c>
      <c r="AY772" t="s">
        <v>15775</v>
      </c>
      <c r="AZ772" t="s">
        <v>15369</v>
      </c>
      <c r="BC772" t="s">
        <v>16552</v>
      </c>
      <c r="BD772" t="s">
        <v>114</v>
      </c>
      <c r="BF772" t="s">
        <v>115</v>
      </c>
      <c r="BG772" t="s">
        <v>116</v>
      </c>
      <c r="BM772" t="s">
        <v>117</v>
      </c>
      <c r="BN772">
        <v>600110</v>
      </c>
      <c r="BO772">
        <v>3404048570</v>
      </c>
      <c r="BP772">
        <v>3404048570</v>
      </c>
      <c r="BQ772">
        <v>406669</v>
      </c>
      <c r="BR772">
        <v>3777</v>
      </c>
      <c r="BX772" t="s">
        <v>15776</v>
      </c>
      <c r="CA772" t="s">
        <v>15777</v>
      </c>
      <c r="CB772" t="s">
        <v>15778</v>
      </c>
      <c r="CD772">
        <v>1</v>
      </c>
      <c r="CF772" t="s">
        <v>118</v>
      </c>
      <c r="CG772">
        <v>0</v>
      </c>
      <c r="CH772" t="s">
        <v>119</v>
      </c>
      <c r="CI772" t="s">
        <v>119</v>
      </c>
      <c r="CJ772" t="s">
        <v>120</v>
      </c>
      <c r="CL772" s="34" t="s">
        <v>16553</v>
      </c>
      <c r="CM772" t="s">
        <v>121</v>
      </c>
      <c r="CN772" s="34" t="s">
        <v>16553</v>
      </c>
      <c r="CP772" t="s">
        <v>1258</v>
      </c>
      <c r="CR772" s="65">
        <f t="shared" si="166"/>
        <v>17</v>
      </c>
      <c r="CS772" s="65">
        <v>10</v>
      </c>
      <c r="CT772" s="65">
        <v>8</v>
      </c>
      <c r="CU772" s="65" t="s">
        <v>4</v>
      </c>
      <c r="CV772" s="65">
        <f t="shared" si="159"/>
        <v>34</v>
      </c>
      <c r="CW772" s="65">
        <f t="shared" si="160"/>
        <v>340</v>
      </c>
      <c r="CX772" s="65">
        <f t="shared" si="161"/>
        <v>272</v>
      </c>
      <c r="CY772" s="65" t="e">
        <f t="shared" si="162"/>
        <v>#VALUE!</v>
      </c>
      <c r="CZ772" s="73">
        <v>4.3700000000000003E-2</v>
      </c>
      <c r="DA772" s="74">
        <f t="shared" si="163"/>
        <v>14.858000000000001</v>
      </c>
      <c r="DB772" s="74">
        <f t="shared" si="164"/>
        <v>11.8864</v>
      </c>
      <c r="DC772" s="75" t="e">
        <f t="shared" si="165"/>
        <v>#VALUE!</v>
      </c>
    </row>
    <row r="773" spans="1:108">
      <c r="A773" t="s">
        <v>111</v>
      </c>
      <c r="B773" t="s">
        <v>15764</v>
      </c>
      <c r="C773">
        <v>514323</v>
      </c>
      <c r="D773" s="1">
        <v>45582</v>
      </c>
      <c r="E773" t="s">
        <v>20531</v>
      </c>
      <c r="F773" t="s">
        <v>15765</v>
      </c>
      <c r="G773" t="s">
        <v>15766</v>
      </c>
      <c r="H773">
        <v>30926458809</v>
      </c>
      <c r="I773" t="s">
        <v>15767</v>
      </c>
      <c r="J773">
        <v>5515997484893</v>
      </c>
      <c r="K773" t="s">
        <v>2</v>
      </c>
      <c r="L773" t="s">
        <v>1555</v>
      </c>
      <c r="M773">
        <v>5124341982876</v>
      </c>
      <c r="N773" t="s">
        <v>112</v>
      </c>
      <c r="O773" t="s">
        <v>15768</v>
      </c>
      <c r="P773" t="s">
        <v>15769</v>
      </c>
      <c r="Q773">
        <v>460</v>
      </c>
      <c r="R773" t="s">
        <v>15770</v>
      </c>
      <c r="S773" t="s">
        <v>12028</v>
      </c>
      <c r="U773" t="s">
        <v>15771</v>
      </c>
      <c r="V773" t="s">
        <v>779</v>
      </c>
      <c r="W773" t="s">
        <v>780</v>
      </c>
      <c r="X773" t="s">
        <v>3240</v>
      </c>
      <c r="Y773" t="s">
        <v>1312</v>
      </c>
      <c r="Z773" t="s">
        <v>1258</v>
      </c>
      <c r="AA773" t="s">
        <v>16551</v>
      </c>
      <c r="AE773" t="s">
        <v>1167</v>
      </c>
      <c r="AF773" t="s">
        <v>786</v>
      </c>
      <c r="AG773">
        <v>2</v>
      </c>
      <c r="AH773">
        <v>129.78</v>
      </c>
      <c r="AI773">
        <v>1</v>
      </c>
      <c r="AJ773">
        <v>1403</v>
      </c>
      <c r="AK773" t="s">
        <v>775</v>
      </c>
      <c r="AL773">
        <v>1403</v>
      </c>
      <c r="AM773" t="s">
        <v>824</v>
      </c>
      <c r="AN773">
        <v>29.9</v>
      </c>
      <c r="AO773" s="72">
        <v>29</v>
      </c>
      <c r="AP773" s="72">
        <v>29</v>
      </c>
      <c r="AQ773" t="s">
        <v>822</v>
      </c>
      <c r="AV773" t="s">
        <v>4066</v>
      </c>
      <c r="AW773">
        <v>0</v>
      </c>
      <c r="AX773" t="s">
        <v>15772</v>
      </c>
      <c r="AY773" t="s">
        <v>15775</v>
      </c>
      <c r="AZ773" t="s">
        <v>15369</v>
      </c>
      <c r="BC773" t="s">
        <v>16552</v>
      </c>
      <c r="BD773" t="s">
        <v>114</v>
      </c>
      <c r="BF773" t="s">
        <v>115</v>
      </c>
      <c r="BG773" t="s">
        <v>116</v>
      </c>
      <c r="BM773" t="s">
        <v>117</v>
      </c>
      <c r="BN773">
        <v>600110</v>
      </c>
      <c r="BO773">
        <v>3404048570</v>
      </c>
      <c r="BP773">
        <v>3404048570</v>
      </c>
      <c r="BQ773">
        <v>406669</v>
      </c>
      <c r="BR773">
        <v>3777</v>
      </c>
      <c r="BX773" t="s">
        <v>15776</v>
      </c>
      <c r="CA773" t="s">
        <v>15777</v>
      </c>
      <c r="CB773" t="s">
        <v>15778</v>
      </c>
      <c r="CD773">
        <v>1</v>
      </c>
      <c r="CF773" t="s">
        <v>118</v>
      </c>
      <c r="CG773">
        <v>0</v>
      </c>
      <c r="CH773" t="s">
        <v>119</v>
      </c>
      <c r="CI773" t="s">
        <v>119</v>
      </c>
      <c r="CJ773" t="s">
        <v>120</v>
      </c>
      <c r="CL773" s="34" t="s">
        <v>16553</v>
      </c>
      <c r="CM773" t="s">
        <v>121</v>
      </c>
      <c r="CN773" s="34" t="s">
        <v>16553</v>
      </c>
      <c r="CP773" t="s">
        <v>1258</v>
      </c>
      <c r="CR773" s="65">
        <f t="shared" si="166"/>
        <v>17</v>
      </c>
      <c r="CS773" s="65">
        <v>10</v>
      </c>
      <c r="CT773" s="65">
        <v>8</v>
      </c>
      <c r="CU773" s="65" t="s">
        <v>4</v>
      </c>
      <c r="CV773" s="65">
        <f t="shared" si="159"/>
        <v>29</v>
      </c>
      <c r="CW773" s="65">
        <f t="shared" si="160"/>
        <v>290</v>
      </c>
      <c r="CX773" s="65">
        <f t="shared" si="161"/>
        <v>232</v>
      </c>
      <c r="CY773" s="65" t="e">
        <f t="shared" si="162"/>
        <v>#VALUE!</v>
      </c>
      <c r="CZ773" s="73">
        <v>4.3700000000000003E-2</v>
      </c>
      <c r="DA773" s="74">
        <f t="shared" si="163"/>
        <v>12.673</v>
      </c>
      <c r="DB773" s="74">
        <f t="shared" si="164"/>
        <v>10.138400000000001</v>
      </c>
      <c r="DC773" s="75" t="e">
        <f t="shared" si="165"/>
        <v>#VALUE!</v>
      </c>
    </row>
    <row r="774" spans="1:108" hidden="1">
      <c r="A774" t="s">
        <v>111</v>
      </c>
      <c r="B774" t="s">
        <v>15780</v>
      </c>
      <c r="C774">
        <v>514321</v>
      </c>
      <c r="D774" s="1">
        <v>45582</v>
      </c>
      <c r="E774" t="s">
        <v>20532</v>
      </c>
      <c r="F774" t="s">
        <v>15781</v>
      </c>
      <c r="G774" t="s">
        <v>1945</v>
      </c>
      <c r="H774" s="34" t="s">
        <v>15782</v>
      </c>
      <c r="I774" t="s">
        <v>15783</v>
      </c>
      <c r="J774">
        <v>554388216569</v>
      </c>
      <c r="K774" t="s">
        <v>10</v>
      </c>
      <c r="L774" t="s">
        <v>15784</v>
      </c>
      <c r="M774">
        <v>5187609213429</v>
      </c>
      <c r="N774" t="s">
        <v>112</v>
      </c>
      <c r="O774" t="s">
        <v>15785</v>
      </c>
      <c r="P774" t="s">
        <v>15786</v>
      </c>
      <c r="Q774">
        <v>490</v>
      </c>
      <c r="R774" t="s">
        <v>1412</v>
      </c>
      <c r="S774" t="s">
        <v>15787</v>
      </c>
      <c r="U774" t="s">
        <v>15788</v>
      </c>
      <c r="V774" t="s">
        <v>779</v>
      </c>
      <c r="W774" t="s">
        <v>780</v>
      </c>
      <c r="X774" t="s">
        <v>3240</v>
      </c>
      <c r="Y774" t="s">
        <v>1312</v>
      </c>
      <c r="Z774" t="s">
        <v>1258</v>
      </c>
      <c r="AA774" t="s">
        <v>16570</v>
      </c>
      <c r="AE774" t="s">
        <v>827</v>
      </c>
      <c r="AF774" t="s">
        <v>113</v>
      </c>
      <c r="AG774">
        <v>1</v>
      </c>
      <c r="AH774">
        <v>105.22</v>
      </c>
      <c r="AI774">
        <v>1</v>
      </c>
      <c r="AJ774">
        <v>1095</v>
      </c>
      <c r="AK774" t="s">
        <v>781</v>
      </c>
      <c r="AL774">
        <v>8122</v>
      </c>
      <c r="AM774" t="s">
        <v>1203</v>
      </c>
      <c r="AN774">
        <v>129.9</v>
      </c>
      <c r="AO774" s="72">
        <v>105.22</v>
      </c>
      <c r="AP774" t="s">
        <v>1204</v>
      </c>
      <c r="AQ774" t="s">
        <v>1205</v>
      </c>
      <c r="AV774" t="s">
        <v>1383</v>
      </c>
      <c r="AW774">
        <v>0</v>
      </c>
      <c r="AX774" t="s">
        <v>1204</v>
      </c>
      <c r="AY774" t="s">
        <v>2613</v>
      </c>
      <c r="AZ774" t="s">
        <v>4062</v>
      </c>
      <c r="BC774" t="s">
        <v>16571</v>
      </c>
      <c r="BD774" t="s">
        <v>114</v>
      </c>
      <c r="BF774" t="s">
        <v>115</v>
      </c>
      <c r="BG774" t="s">
        <v>116</v>
      </c>
      <c r="BM774" t="s">
        <v>117</v>
      </c>
      <c r="BO774">
        <v>3403825277</v>
      </c>
      <c r="BX774" t="s">
        <v>15789</v>
      </c>
      <c r="CA774" t="s">
        <v>15790</v>
      </c>
      <c r="CB774" t="s">
        <v>15791</v>
      </c>
      <c r="CD774">
        <v>1</v>
      </c>
      <c r="CF774" t="s">
        <v>118</v>
      </c>
      <c r="CG774">
        <v>0</v>
      </c>
      <c r="CH774" t="s">
        <v>119</v>
      </c>
      <c r="CI774" t="s">
        <v>119</v>
      </c>
      <c r="CJ774" t="s">
        <v>120</v>
      </c>
      <c r="CL774" s="34" t="s">
        <v>16572</v>
      </c>
      <c r="CM774" t="s">
        <v>121</v>
      </c>
      <c r="CN774" s="34" t="s">
        <v>16572</v>
      </c>
      <c r="CP774" t="s">
        <v>1258</v>
      </c>
      <c r="CR774">
        <f t="shared" si="166"/>
        <v>17</v>
      </c>
      <c r="CS774"/>
      <c r="CT774"/>
      <c r="CU774"/>
      <c r="CV774"/>
      <c r="CW774"/>
      <c r="CX774"/>
      <c r="CY774"/>
      <c r="CZ774"/>
      <c r="DA774"/>
      <c r="DB774"/>
      <c r="DC774"/>
      <c r="DD774"/>
    </row>
    <row r="775" spans="1:108" hidden="1">
      <c r="A775" t="s">
        <v>111</v>
      </c>
      <c r="B775" t="s">
        <v>15792</v>
      </c>
      <c r="C775">
        <v>514315</v>
      </c>
      <c r="D775" s="1">
        <v>45582</v>
      </c>
      <c r="E775" t="s">
        <v>20533</v>
      </c>
      <c r="F775" t="s">
        <v>15793</v>
      </c>
      <c r="G775" t="s">
        <v>12050</v>
      </c>
      <c r="H775">
        <v>53232623115</v>
      </c>
      <c r="I775" t="s">
        <v>15794</v>
      </c>
      <c r="J775">
        <v>5562992370078</v>
      </c>
      <c r="K775" t="s">
        <v>7</v>
      </c>
      <c r="L775" t="s">
        <v>138</v>
      </c>
      <c r="M775">
        <v>5132406773619</v>
      </c>
      <c r="N775" t="s">
        <v>112</v>
      </c>
      <c r="O775" t="s">
        <v>15795</v>
      </c>
      <c r="P775" t="s">
        <v>15796</v>
      </c>
      <c r="Q775">
        <v>1</v>
      </c>
      <c r="R775" t="s">
        <v>15797</v>
      </c>
      <c r="S775" t="s">
        <v>15798</v>
      </c>
      <c r="U775" t="s">
        <v>15799</v>
      </c>
      <c r="V775" t="s">
        <v>815</v>
      </c>
      <c r="W775" t="s">
        <v>816</v>
      </c>
      <c r="X775" t="s">
        <v>15800</v>
      </c>
      <c r="Y775" t="s">
        <v>821</v>
      </c>
      <c r="Z775" t="s">
        <v>1258</v>
      </c>
      <c r="AA775" t="s">
        <v>16592</v>
      </c>
      <c r="AB775" t="s">
        <v>1216</v>
      </c>
      <c r="AC775" t="s">
        <v>1217</v>
      </c>
      <c r="AD775" t="s">
        <v>1218</v>
      </c>
      <c r="AF775" t="s">
        <v>113</v>
      </c>
      <c r="AG775">
        <v>1</v>
      </c>
      <c r="AH775">
        <v>71.7</v>
      </c>
      <c r="AI775">
        <v>2</v>
      </c>
      <c r="AJ775">
        <v>142795</v>
      </c>
      <c r="AK775" t="s">
        <v>783</v>
      </c>
      <c r="AL775">
        <v>1607</v>
      </c>
      <c r="AM775" t="s">
        <v>784</v>
      </c>
      <c r="AN775">
        <v>34.9</v>
      </c>
      <c r="AO775" s="72">
        <v>31.41</v>
      </c>
      <c r="AP775" t="s">
        <v>2869</v>
      </c>
      <c r="AQ775" t="s">
        <v>785</v>
      </c>
      <c r="AV775" t="s">
        <v>2612</v>
      </c>
      <c r="AW775" t="s">
        <v>2612</v>
      </c>
      <c r="AX775" t="s">
        <v>15801</v>
      </c>
      <c r="AY775" t="s">
        <v>15802</v>
      </c>
      <c r="AZ775" t="s">
        <v>840</v>
      </c>
      <c r="BC775" t="s">
        <v>16593</v>
      </c>
      <c r="BD775" t="s">
        <v>114</v>
      </c>
      <c r="BF775" t="s">
        <v>115</v>
      </c>
      <c r="BG775" t="s">
        <v>116</v>
      </c>
      <c r="BM775" t="s">
        <v>117</v>
      </c>
      <c r="BO775">
        <v>3402550730</v>
      </c>
      <c r="BX775" t="s">
        <v>15803</v>
      </c>
      <c r="CA775" t="s">
        <v>15804</v>
      </c>
      <c r="CB775" t="s">
        <v>15805</v>
      </c>
      <c r="CD775">
        <v>1</v>
      </c>
      <c r="CF775" t="s">
        <v>118</v>
      </c>
      <c r="CG775">
        <v>0</v>
      </c>
      <c r="CH775" t="s">
        <v>119</v>
      </c>
      <c r="CI775" t="s">
        <v>119</v>
      </c>
      <c r="CJ775" t="s">
        <v>120</v>
      </c>
      <c r="CL775" s="34" t="s">
        <v>16594</v>
      </c>
      <c r="CM775" t="s">
        <v>121</v>
      </c>
      <c r="CN775" s="34" t="s">
        <v>16594</v>
      </c>
      <c r="CP775" t="s">
        <v>1258</v>
      </c>
      <c r="CR775">
        <f t="shared" si="166"/>
        <v>17</v>
      </c>
      <c r="CS775"/>
      <c r="CT775"/>
      <c r="CU775"/>
      <c r="CV775"/>
      <c r="CW775"/>
      <c r="CX775"/>
      <c r="CY775"/>
      <c r="CZ775"/>
      <c r="DA775"/>
      <c r="DB775"/>
      <c r="DC775"/>
      <c r="DD775"/>
    </row>
    <row r="776" spans="1:108" hidden="1">
      <c r="A776" t="s">
        <v>111</v>
      </c>
      <c r="B776" t="s">
        <v>15806</v>
      </c>
      <c r="C776">
        <v>514313</v>
      </c>
      <c r="D776" s="1">
        <v>45582</v>
      </c>
      <c r="E776" t="s">
        <v>20534</v>
      </c>
      <c r="F776" t="s">
        <v>4986</v>
      </c>
      <c r="G776" t="s">
        <v>15807</v>
      </c>
      <c r="H776" s="34" t="s">
        <v>15808</v>
      </c>
      <c r="I776" t="s">
        <v>15809</v>
      </c>
      <c r="J776">
        <v>5561982236252</v>
      </c>
      <c r="K776" t="s">
        <v>126</v>
      </c>
      <c r="L776" t="s">
        <v>136</v>
      </c>
      <c r="M776">
        <v>5158983896517</v>
      </c>
      <c r="N776" t="s">
        <v>112</v>
      </c>
      <c r="O776" t="s">
        <v>15810</v>
      </c>
      <c r="P776" t="s">
        <v>15811</v>
      </c>
      <c r="Q776">
        <v>27</v>
      </c>
      <c r="R776" t="s">
        <v>15812</v>
      </c>
      <c r="S776" t="s">
        <v>2491</v>
      </c>
      <c r="U776" t="s">
        <v>15813</v>
      </c>
      <c r="V776" t="s">
        <v>779</v>
      </c>
      <c r="W776" t="s">
        <v>780</v>
      </c>
      <c r="X776" t="s">
        <v>15814</v>
      </c>
      <c r="Y776" t="s">
        <v>782</v>
      </c>
      <c r="Z776" t="s">
        <v>1258</v>
      </c>
      <c r="AA776" t="s">
        <v>16611</v>
      </c>
      <c r="AF776" t="s">
        <v>113</v>
      </c>
      <c r="AG776">
        <v>1</v>
      </c>
      <c r="AH776">
        <v>102.7</v>
      </c>
      <c r="AI776">
        <v>3</v>
      </c>
      <c r="AJ776">
        <v>1111</v>
      </c>
      <c r="AK776" t="s">
        <v>788</v>
      </c>
      <c r="AL776">
        <v>1110</v>
      </c>
      <c r="AM776" t="s">
        <v>1256</v>
      </c>
      <c r="AN776">
        <v>21.9</v>
      </c>
      <c r="AO776" s="72">
        <v>6.89</v>
      </c>
      <c r="AP776" t="s">
        <v>15353</v>
      </c>
      <c r="AQ776" t="s">
        <v>1257</v>
      </c>
      <c r="AV776" t="s">
        <v>3911</v>
      </c>
      <c r="AW776">
        <v>0</v>
      </c>
      <c r="AX776" t="s">
        <v>15815</v>
      </c>
      <c r="AY776" t="s">
        <v>15816</v>
      </c>
      <c r="AZ776" t="s">
        <v>15817</v>
      </c>
      <c r="BC776" t="s">
        <v>16612</v>
      </c>
      <c r="BD776" t="s">
        <v>114</v>
      </c>
      <c r="BF776" t="s">
        <v>115</v>
      </c>
      <c r="BG776" t="s">
        <v>116</v>
      </c>
      <c r="BM776" t="s">
        <v>117</v>
      </c>
      <c r="BO776">
        <v>3402145467</v>
      </c>
      <c r="BX776" t="s">
        <v>15818</v>
      </c>
      <c r="CA776" t="s">
        <v>15819</v>
      </c>
      <c r="CB776" t="s">
        <v>15820</v>
      </c>
      <c r="CD776">
        <v>1</v>
      </c>
      <c r="CF776" t="s">
        <v>118</v>
      </c>
      <c r="CG776">
        <v>0</v>
      </c>
      <c r="CH776" t="s">
        <v>119</v>
      </c>
      <c r="CI776" t="s">
        <v>119</v>
      </c>
      <c r="CJ776" t="s">
        <v>120</v>
      </c>
      <c r="CL776" s="34" t="s">
        <v>16613</v>
      </c>
      <c r="CM776" t="s">
        <v>121</v>
      </c>
      <c r="CN776" s="34" t="s">
        <v>16613</v>
      </c>
      <c r="CP776" t="s">
        <v>1258</v>
      </c>
      <c r="CR776">
        <f t="shared" si="166"/>
        <v>17</v>
      </c>
      <c r="CS776"/>
      <c r="CT776"/>
      <c r="CU776"/>
      <c r="CV776"/>
      <c r="CW776"/>
      <c r="CX776"/>
      <c r="CY776"/>
      <c r="CZ776"/>
      <c r="DA776"/>
      <c r="DB776"/>
      <c r="DC776"/>
      <c r="DD776"/>
    </row>
    <row r="777" spans="1:108" hidden="1">
      <c r="A777" t="s">
        <v>111</v>
      </c>
      <c r="B777" t="s">
        <v>15806</v>
      </c>
      <c r="C777">
        <v>514313</v>
      </c>
      <c r="D777" s="1">
        <v>45582</v>
      </c>
      <c r="E777" t="s">
        <v>20534</v>
      </c>
      <c r="F777" t="s">
        <v>4986</v>
      </c>
      <c r="G777" t="s">
        <v>15807</v>
      </c>
      <c r="H777" s="34" t="s">
        <v>15808</v>
      </c>
      <c r="I777" t="s">
        <v>15809</v>
      </c>
      <c r="J777">
        <v>5561982236252</v>
      </c>
      <c r="K777" t="s">
        <v>126</v>
      </c>
      <c r="L777" t="s">
        <v>136</v>
      </c>
      <c r="M777">
        <v>5158983896517</v>
      </c>
      <c r="N777" t="s">
        <v>112</v>
      </c>
      <c r="O777" t="s">
        <v>15810</v>
      </c>
      <c r="P777" t="s">
        <v>15811</v>
      </c>
      <c r="Q777">
        <v>27</v>
      </c>
      <c r="R777" t="s">
        <v>15812</v>
      </c>
      <c r="S777" t="s">
        <v>2491</v>
      </c>
      <c r="U777" t="s">
        <v>15813</v>
      </c>
      <c r="V777" t="s">
        <v>779</v>
      </c>
      <c r="W777" t="s">
        <v>780</v>
      </c>
      <c r="X777" t="s">
        <v>15814</v>
      </c>
      <c r="Y777" t="s">
        <v>782</v>
      </c>
      <c r="Z777" t="s">
        <v>1258</v>
      </c>
      <c r="AA777" t="s">
        <v>16611</v>
      </c>
      <c r="AF777" t="s">
        <v>113</v>
      </c>
      <c r="AG777">
        <v>1</v>
      </c>
      <c r="AH777">
        <v>102.7</v>
      </c>
      <c r="AI777">
        <v>4</v>
      </c>
      <c r="AJ777">
        <v>1110</v>
      </c>
      <c r="AK777" t="s">
        <v>788</v>
      </c>
      <c r="AL777">
        <v>1112</v>
      </c>
      <c r="AM777" t="s">
        <v>1252</v>
      </c>
      <c r="AN777">
        <v>21.9</v>
      </c>
      <c r="AO777" s="72">
        <v>6.89</v>
      </c>
      <c r="AP777" t="s">
        <v>15821</v>
      </c>
      <c r="AQ777" t="s">
        <v>1254</v>
      </c>
      <c r="AV777" t="s">
        <v>15822</v>
      </c>
      <c r="AW777">
        <v>0</v>
      </c>
      <c r="AX777" t="s">
        <v>15815</v>
      </c>
      <c r="AY777" t="s">
        <v>15816</v>
      </c>
      <c r="AZ777" t="s">
        <v>15817</v>
      </c>
      <c r="BC777" t="s">
        <v>16612</v>
      </c>
      <c r="BD777" t="s">
        <v>114</v>
      </c>
      <c r="BF777" t="s">
        <v>115</v>
      </c>
      <c r="BG777" t="s">
        <v>116</v>
      </c>
      <c r="BM777" t="s">
        <v>117</v>
      </c>
      <c r="BO777">
        <v>3402145467</v>
      </c>
      <c r="BX777" t="s">
        <v>15818</v>
      </c>
      <c r="CA777" t="s">
        <v>15819</v>
      </c>
      <c r="CB777" t="s">
        <v>15820</v>
      </c>
      <c r="CD777">
        <v>1</v>
      </c>
      <c r="CF777" t="s">
        <v>118</v>
      </c>
      <c r="CG777">
        <v>0</v>
      </c>
      <c r="CH777" t="s">
        <v>119</v>
      </c>
      <c r="CI777" t="s">
        <v>119</v>
      </c>
      <c r="CJ777" t="s">
        <v>120</v>
      </c>
      <c r="CL777" s="34" t="s">
        <v>16613</v>
      </c>
      <c r="CM777" t="s">
        <v>121</v>
      </c>
      <c r="CN777" s="34" t="s">
        <v>16613</v>
      </c>
      <c r="CP777" t="s">
        <v>1258</v>
      </c>
      <c r="CR777">
        <f t="shared" si="166"/>
        <v>17</v>
      </c>
      <c r="CS777"/>
      <c r="CT777"/>
      <c r="CU777"/>
      <c r="CV777"/>
      <c r="CW777"/>
      <c r="CX777"/>
      <c r="CY777"/>
      <c r="CZ777"/>
      <c r="DA777"/>
      <c r="DB777"/>
      <c r="DC777"/>
      <c r="DD777"/>
    </row>
    <row r="778" spans="1:108" hidden="1">
      <c r="A778" t="s">
        <v>111</v>
      </c>
      <c r="B778" t="s">
        <v>15806</v>
      </c>
      <c r="C778">
        <v>514313</v>
      </c>
      <c r="D778" s="1">
        <v>45582</v>
      </c>
      <c r="E778" t="s">
        <v>20534</v>
      </c>
      <c r="F778" t="s">
        <v>4986</v>
      </c>
      <c r="G778" t="s">
        <v>15807</v>
      </c>
      <c r="H778" s="34" t="s">
        <v>15808</v>
      </c>
      <c r="I778" t="s">
        <v>15809</v>
      </c>
      <c r="J778">
        <v>5561982236252</v>
      </c>
      <c r="K778" t="s">
        <v>126</v>
      </c>
      <c r="L778" t="s">
        <v>136</v>
      </c>
      <c r="M778">
        <v>5158983896517</v>
      </c>
      <c r="N778" t="s">
        <v>112</v>
      </c>
      <c r="O778" t="s">
        <v>15810</v>
      </c>
      <c r="P778" t="s">
        <v>15811</v>
      </c>
      <c r="Q778">
        <v>27</v>
      </c>
      <c r="R778" t="s">
        <v>15812</v>
      </c>
      <c r="S778" t="s">
        <v>2491</v>
      </c>
      <c r="U778" t="s">
        <v>15813</v>
      </c>
      <c r="V778" t="s">
        <v>779</v>
      </c>
      <c r="W778" t="s">
        <v>780</v>
      </c>
      <c r="X778" t="s">
        <v>15814</v>
      </c>
      <c r="Y778" t="s">
        <v>782</v>
      </c>
      <c r="Z778" t="s">
        <v>1258</v>
      </c>
      <c r="AA778" t="s">
        <v>16611</v>
      </c>
      <c r="AF778" t="s">
        <v>113</v>
      </c>
      <c r="AG778">
        <v>1</v>
      </c>
      <c r="AH778">
        <v>102.7</v>
      </c>
      <c r="AI778">
        <v>4</v>
      </c>
      <c r="AJ778">
        <v>1006</v>
      </c>
      <c r="AK778" t="s">
        <v>788</v>
      </c>
      <c r="AL778">
        <v>1111</v>
      </c>
      <c r="AM778" t="s">
        <v>789</v>
      </c>
      <c r="AN778">
        <v>21.9</v>
      </c>
      <c r="AO778" s="72">
        <v>6.89</v>
      </c>
      <c r="AP778" t="s">
        <v>15821</v>
      </c>
      <c r="AQ778" t="s">
        <v>790</v>
      </c>
      <c r="AV778" t="s">
        <v>2982</v>
      </c>
      <c r="AW778">
        <v>0</v>
      </c>
      <c r="AX778" t="s">
        <v>15815</v>
      </c>
      <c r="AY778" t="s">
        <v>15816</v>
      </c>
      <c r="AZ778" t="s">
        <v>15817</v>
      </c>
      <c r="BC778" t="s">
        <v>16612</v>
      </c>
      <c r="BD778" t="s">
        <v>114</v>
      </c>
      <c r="BF778" t="s">
        <v>115</v>
      </c>
      <c r="BG778" t="s">
        <v>116</v>
      </c>
      <c r="BM778" t="s">
        <v>117</v>
      </c>
      <c r="BO778">
        <v>3402145467</v>
      </c>
      <c r="BX778" t="s">
        <v>15818</v>
      </c>
      <c r="CA778" t="s">
        <v>15819</v>
      </c>
      <c r="CB778" t="s">
        <v>15820</v>
      </c>
      <c r="CD778">
        <v>1</v>
      </c>
      <c r="CF778" t="s">
        <v>118</v>
      </c>
      <c r="CG778">
        <v>0</v>
      </c>
      <c r="CH778" t="s">
        <v>119</v>
      </c>
      <c r="CI778" t="s">
        <v>119</v>
      </c>
      <c r="CJ778" t="s">
        <v>120</v>
      </c>
      <c r="CL778" s="34" t="s">
        <v>16613</v>
      </c>
      <c r="CM778" t="s">
        <v>121</v>
      </c>
      <c r="CN778" s="34" t="s">
        <v>16613</v>
      </c>
      <c r="CP778" t="s">
        <v>1258</v>
      </c>
      <c r="CR778">
        <f t="shared" si="166"/>
        <v>17</v>
      </c>
      <c r="CS778"/>
      <c r="CT778"/>
      <c r="CU778"/>
      <c r="CV778"/>
      <c r="CW778"/>
      <c r="CX778"/>
      <c r="CY778"/>
      <c r="CZ778"/>
      <c r="DA778"/>
      <c r="DB778"/>
      <c r="DC778"/>
      <c r="DD778"/>
    </row>
    <row r="779" spans="1:108" hidden="1">
      <c r="A779" t="s">
        <v>111</v>
      </c>
      <c r="B779" t="s">
        <v>15806</v>
      </c>
      <c r="C779">
        <v>514313</v>
      </c>
      <c r="D779" s="1">
        <v>45582</v>
      </c>
      <c r="E779" t="s">
        <v>20534</v>
      </c>
      <c r="F779" t="s">
        <v>4986</v>
      </c>
      <c r="G779" t="s">
        <v>15807</v>
      </c>
      <c r="H779" s="34" t="s">
        <v>15808</v>
      </c>
      <c r="I779" t="s">
        <v>15809</v>
      </c>
      <c r="J779">
        <v>5561982236252</v>
      </c>
      <c r="K779" t="s">
        <v>126</v>
      </c>
      <c r="L779" t="s">
        <v>136</v>
      </c>
      <c r="M779">
        <v>5158983896517</v>
      </c>
      <c r="N779" t="s">
        <v>112</v>
      </c>
      <c r="O779" t="s">
        <v>15810</v>
      </c>
      <c r="P779" t="s">
        <v>15811</v>
      </c>
      <c r="Q779">
        <v>27</v>
      </c>
      <c r="R779" t="s">
        <v>15812</v>
      </c>
      <c r="S779" t="s">
        <v>2491</v>
      </c>
      <c r="U779" t="s">
        <v>15813</v>
      </c>
      <c r="V779" t="s">
        <v>779</v>
      </c>
      <c r="W779" t="s">
        <v>780</v>
      </c>
      <c r="X779" t="s">
        <v>15814</v>
      </c>
      <c r="Y779" t="s">
        <v>782</v>
      </c>
      <c r="Z779" t="s">
        <v>1258</v>
      </c>
      <c r="AA779" t="s">
        <v>16611</v>
      </c>
      <c r="AF779" t="s">
        <v>113</v>
      </c>
      <c r="AG779">
        <v>1</v>
      </c>
      <c r="AH779">
        <v>102.7</v>
      </c>
      <c r="AI779">
        <v>1</v>
      </c>
      <c r="AJ779">
        <v>1603</v>
      </c>
      <c r="AK779" t="s">
        <v>775</v>
      </c>
      <c r="AL779">
        <v>1603</v>
      </c>
      <c r="AM779" t="s">
        <v>825</v>
      </c>
      <c r="AN779">
        <v>29.9</v>
      </c>
      <c r="AO779" s="72">
        <v>26.91</v>
      </c>
      <c r="AP779" t="s">
        <v>2337</v>
      </c>
      <c r="AQ779" t="s">
        <v>823</v>
      </c>
      <c r="AV779" t="s">
        <v>15823</v>
      </c>
      <c r="AW779">
        <v>0</v>
      </c>
      <c r="AX779" t="s">
        <v>15815</v>
      </c>
      <c r="AY779" t="s">
        <v>15816</v>
      </c>
      <c r="AZ779" t="s">
        <v>15817</v>
      </c>
      <c r="BC779" t="s">
        <v>16612</v>
      </c>
      <c r="BD779" t="s">
        <v>114</v>
      </c>
      <c r="BF779" t="s">
        <v>115</v>
      </c>
      <c r="BG779" t="s">
        <v>116</v>
      </c>
      <c r="BM779" t="s">
        <v>117</v>
      </c>
      <c r="BO779">
        <v>3402145467</v>
      </c>
      <c r="BX779" t="s">
        <v>15818</v>
      </c>
      <c r="CA779" t="s">
        <v>15819</v>
      </c>
      <c r="CB779" t="s">
        <v>15820</v>
      </c>
      <c r="CD779">
        <v>1</v>
      </c>
      <c r="CF779" t="s">
        <v>118</v>
      </c>
      <c r="CG779">
        <v>0</v>
      </c>
      <c r="CH779" t="s">
        <v>119</v>
      </c>
      <c r="CI779" t="s">
        <v>119</v>
      </c>
      <c r="CJ779" t="s">
        <v>120</v>
      </c>
      <c r="CL779" s="34" t="s">
        <v>16613</v>
      </c>
      <c r="CM779" t="s">
        <v>121</v>
      </c>
      <c r="CN779" s="34" t="s">
        <v>16613</v>
      </c>
      <c r="CP779" t="s">
        <v>1258</v>
      </c>
      <c r="CR779">
        <f t="shared" si="166"/>
        <v>17</v>
      </c>
      <c r="CS779"/>
      <c r="CT779"/>
      <c r="CU779"/>
      <c r="CV779"/>
      <c r="CW779"/>
      <c r="CX779"/>
      <c r="CY779"/>
      <c r="CZ779"/>
      <c r="DA779"/>
      <c r="DB779"/>
      <c r="DC779"/>
      <c r="DD779"/>
    </row>
    <row r="780" spans="1:108" hidden="1">
      <c r="A780" t="s">
        <v>111</v>
      </c>
      <c r="B780" t="s">
        <v>15824</v>
      </c>
      <c r="C780">
        <v>514311</v>
      </c>
      <c r="D780" s="1">
        <v>45582</v>
      </c>
      <c r="E780" t="s">
        <v>20535</v>
      </c>
      <c r="F780" t="s">
        <v>1265</v>
      </c>
      <c r="G780" t="s">
        <v>11698</v>
      </c>
      <c r="H780" s="34" t="s">
        <v>15825</v>
      </c>
      <c r="I780" t="s">
        <v>15826</v>
      </c>
      <c r="J780">
        <v>5551989025576</v>
      </c>
      <c r="K780" t="s">
        <v>2</v>
      </c>
      <c r="L780" t="s">
        <v>127</v>
      </c>
      <c r="M780">
        <v>5187517954872</v>
      </c>
      <c r="N780" t="s">
        <v>112</v>
      </c>
      <c r="O780" t="s">
        <v>15827</v>
      </c>
      <c r="P780" t="s">
        <v>15828</v>
      </c>
      <c r="Q780">
        <v>2597</v>
      </c>
      <c r="R780" t="s">
        <v>15829</v>
      </c>
      <c r="S780" t="s">
        <v>15830</v>
      </c>
      <c r="U780" t="s">
        <v>15831</v>
      </c>
      <c r="V780" t="s">
        <v>122</v>
      </c>
      <c r="W780" t="s">
        <v>123</v>
      </c>
      <c r="X780" t="s">
        <v>15832</v>
      </c>
      <c r="Y780" t="s">
        <v>792</v>
      </c>
      <c r="Z780" t="s">
        <v>1258</v>
      </c>
      <c r="AA780" t="s">
        <v>16631</v>
      </c>
      <c r="AE780" t="s">
        <v>15833</v>
      </c>
      <c r="AF780" t="s">
        <v>113</v>
      </c>
      <c r="AG780">
        <v>1</v>
      </c>
      <c r="AH780">
        <v>62.1</v>
      </c>
      <c r="AI780">
        <v>1</v>
      </c>
      <c r="AJ780">
        <v>61010</v>
      </c>
      <c r="AK780" t="s">
        <v>1598</v>
      </c>
      <c r="AL780">
        <v>61010</v>
      </c>
      <c r="AM780" t="s">
        <v>1599</v>
      </c>
      <c r="AN780">
        <v>99.9</v>
      </c>
      <c r="AO780" s="72">
        <v>28.31</v>
      </c>
      <c r="AP780" t="s">
        <v>15575</v>
      </c>
      <c r="AQ780" t="s">
        <v>1602</v>
      </c>
      <c r="AV780" t="s">
        <v>15835</v>
      </c>
      <c r="AW780" t="s">
        <v>15835</v>
      </c>
      <c r="AX780" t="s">
        <v>15834</v>
      </c>
      <c r="AY780" t="s">
        <v>15836</v>
      </c>
      <c r="AZ780" t="s">
        <v>15484</v>
      </c>
      <c r="BC780" s="34" t="s">
        <v>16632</v>
      </c>
      <c r="BD780" t="s">
        <v>114</v>
      </c>
      <c r="BF780" t="s">
        <v>115</v>
      </c>
      <c r="BG780" t="s">
        <v>116</v>
      </c>
      <c r="BM780" t="s">
        <v>117</v>
      </c>
      <c r="BO780">
        <v>3401361675</v>
      </c>
      <c r="BX780" t="s">
        <v>15837</v>
      </c>
      <c r="CA780" t="s">
        <v>15838</v>
      </c>
      <c r="CB780" t="s">
        <v>15839</v>
      </c>
      <c r="CD780">
        <v>1</v>
      </c>
      <c r="CF780" t="s">
        <v>118</v>
      </c>
      <c r="CG780">
        <v>0</v>
      </c>
      <c r="CH780" t="s">
        <v>119</v>
      </c>
      <c r="CI780" t="s">
        <v>119</v>
      </c>
      <c r="CJ780" t="s">
        <v>120</v>
      </c>
      <c r="CL780" s="34" t="s">
        <v>16633</v>
      </c>
      <c r="CM780" t="s">
        <v>121</v>
      </c>
      <c r="CN780" s="34" t="s">
        <v>16633</v>
      </c>
      <c r="CP780" t="s">
        <v>1258</v>
      </c>
      <c r="CR780">
        <f t="shared" si="166"/>
        <v>17</v>
      </c>
      <c r="CS780"/>
      <c r="CT780"/>
      <c r="CU780"/>
      <c r="CV780"/>
      <c r="CW780"/>
      <c r="CX780"/>
      <c r="CY780"/>
      <c r="CZ780"/>
      <c r="DA780"/>
      <c r="DB780"/>
      <c r="DC780"/>
      <c r="DD780"/>
    </row>
    <row r="781" spans="1:108" hidden="1">
      <c r="A781" t="s">
        <v>111</v>
      </c>
      <c r="B781" t="s">
        <v>15824</v>
      </c>
      <c r="C781">
        <v>514311</v>
      </c>
      <c r="D781" s="1">
        <v>45582</v>
      </c>
      <c r="E781" t="s">
        <v>20535</v>
      </c>
      <c r="F781" t="s">
        <v>1265</v>
      </c>
      <c r="G781" t="s">
        <v>11698</v>
      </c>
      <c r="H781" s="34" t="s">
        <v>15825</v>
      </c>
      <c r="I781" t="s">
        <v>15826</v>
      </c>
      <c r="J781">
        <v>5551989025576</v>
      </c>
      <c r="K781" t="s">
        <v>2</v>
      </c>
      <c r="L781" t="s">
        <v>127</v>
      </c>
      <c r="M781">
        <v>5187517954872</v>
      </c>
      <c r="N781" t="s">
        <v>112</v>
      </c>
      <c r="O781" t="s">
        <v>15827</v>
      </c>
      <c r="P781" t="s">
        <v>15828</v>
      </c>
      <c r="Q781">
        <v>2597</v>
      </c>
      <c r="R781" t="s">
        <v>15829</v>
      </c>
      <c r="S781" t="s">
        <v>15830</v>
      </c>
      <c r="U781" t="s">
        <v>15831</v>
      </c>
      <c r="V781" t="s">
        <v>122</v>
      </c>
      <c r="W781" t="s">
        <v>123</v>
      </c>
      <c r="X781" t="s">
        <v>15832</v>
      </c>
      <c r="Y781" t="s">
        <v>792</v>
      </c>
      <c r="Z781" t="s">
        <v>1258</v>
      </c>
      <c r="AA781" t="s">
        <v>16631</v>
      </c>
      <c r="AE781" t="s">
        <v>15833</v>
      </c>
      <c r="AF781" t="s">
        <v>113</v>
      </c>
      <c r="AG781">
        <v>1</v>
      </c>
      <c r="AH781">
        <v>62.1</v>
      </c>
      <c r="AI781">
        <v>1</v>
      </c>
      <c r="AJ781">
        <v>2201</v>
      </c>
      <c r="AK781" t="s">
        <v>1471</v>
      </c>
      <c r="AL781">
        <v>2201</v>
      </c>
      <c r="AM781" t="s">
        <v>1472</v>
      </c>
      <c r="AN781">
        <v>49.9</v>
      </c>
      <c r="AO781" s="72">
        <v>14.14</v>
      </c>
      <c r="AP781" t="s">
        <v>15482</v>
      </c>
      <c r="AQ781" t="s">
        <v>1473</v>
      </c>
      <c r="AV781" t="s">
        <v>4066</v>
      </c>
      <c r="AW781" t="s">
        <v>4066</v>
      </c>
      <c r="AX781" t="s">
        <v>15834</v>
      </c>
      <c r="AY781" t="s">
        <v>15836</v>
      </c>
      <c r="AZ781" t="s">
        <v>15484</v>
      </c>
      <c r="BC781" s="34" t="s">
        <v>16632</v>
      </c>
      <c r="BD781" t="s">
        <v>114</v>
      </c>
      <c r="BF781" t="s">
        <v>115</v>
      </c>
      <c r="BG781" t="s">
        <v>116</v>
      </c>
      <c r="BM781" t="s">
        <v>117</v>
      </c>
      <c r="BO781">
        <v>3401361675</v>
      </c>
      <c r="BX781" t="s">
        <v>15837</v>
      </c>
      <c r="CA781" t="s">
        <v>15838</v>
      </c>
      <c r="CB781" t="s">
        <v>15839</v>
      </c>
      <c r="CD781">
        <v>1</v>
      </c>
      <c r="CF781" t="s">
        <v>118</v>
      </c>
      <c r="CG781">
        <v>0</v>
      </c>
      <c r="CH781" t="s">
        <v>119</v>
      </c>
      <c r="CI781" t="s">
        <v>119</v>
      </c>
      <c r="CJ781" t="s">
        <v>120</v>
      </c>
      <c r="CL781" s="34" t="s">
        <v>16633</v>
      </c>
      <c r="CM781" t="s">
        <v>121</v>
      </c>
      <c r="CN781" s="34" t="s">
        <v>16633</v>
      </c>
      <c r="CP781" t="s">
        <v>1258</v>
      </c>
      <c r="CR781">
        <f t="shared" si="166"/>
        <v>17</v>
      </c>
      <c r="CS781"/>
      <c r="CT781"/>
      <c r="CU781"/>
      <c r="CV781"/>
      <c r="CW781"/>
      <c r="CX781"/>
      <c r="CY781"/>
      <c r="CZ781"/>
      <c r="DA781"/>
      <c r="DB781"/>
      <c r="DC781"/>
      <c r="DD781"/>
    </row>
    <row r="782" spans="1:108" hidden="1">
      <c r="A782" t="s">
        <v>111</v>
      </c>
      <c r="B782" t="s">
        <v>15840</v>
      </c>
      <c r="C782">
        <v>514305</v>
      </c>
      <c r="D782" s="1">
        <v>45582</v>
      </c>
      <c r="E782" t="s">
        <v>20536</v>
      </c>
      <c r="F782" t="s">
        <v>2119</v>
      </c>
      <c r="G782" t="s">
        <v>3659</v>
      </c>
      <c r="H782">
        <v>82565180578</v>
      </c>
      <c r="I782" t="s">
        <v>15841</v>
      </c>
      <c r="J782">
        <v>5577991404747</v>
      </c>
      <c r="K782" t="s">
        <v>9</v>
      </c>
      <c r="L782" t="s">
        <v>12310</v>
      </c>
      <c r="M782">
        <v>5134160602323</v>
      </c>
      <c r="N782" t="s">
        <v>112</v>
      </c>
      <c r="O782" t="s">
        <v>15842</v>
      </c>
      <c r="P782" t="s">
        <v>15843</v>
      </c>
      <c r="Q782">
        <v>810</v>
      </c>
      <c r="R782" t="s">
        <v>15844</v>
      </c>
      <c r="S782" t="s">
        <v>15845</v>
      </c>
      <c r="U782" t="s">
        <v>15846</v>
      </c>
      <c r="V782" t="s">
        <v>122</v>
      </c>
      <c r="W782" t="s">
        <v>772</v>
      </c>
      <c r="X782" t="s">
        <v>15847</v>
      </c>
      <c r="Y782" t="s">
        <v>2316</v>
      </c>
      <c r="Z782" t="s">
        <v>1258</v>
      </c>
      <c r="AA782" t="s">
        <v>16651</v>
      </c>
      <c r="AF782" t="s">
        <v>113</v>
      </c>
      <c r="AG782">
        <v>1</v>
      </c>
      <c r="AH782">
        <v>106.39</v>
      </c>
      <c r="AI782">
        <v>1</v>
      </c>
      <c r="AJ782">
        <v>2103</v>
      </c>
      <c r="AK782" t="s">
        <v>2344</v>
      </c>
      <c r="AL782">
        <v>2103</v>
      </c>
      <c r="AM782" t="s">
        <v>2345</v>
      </c>
      <c r="AN782">
        <v>59.9</v>
      </c>
      <c r="AO782" s="72">
        <v>18.86</v>
      </c>
      <c r="AP782" t="s">
        <v>15190</v>
      </c>
      <c r="AQ782" t="s">
        <v>2346</v>
      </c>
      <c r="AV782" t="s">
        <v>15268</v>
      </c>
      <c r="AW782">
        <v>0</v>
      </c>
      <c r="AX782" t="s">
        <v>15848</v>
      </c>
      <c r="AY782" t="s">
        <v>15849</v>
      </c>
      <c r="AZ782" t="s">
        <v>15817</v>
      </c>
      <c r="BC782" s="34" t="s">
        <v>16652</v>
      </c>
      <c r="BD782" t="s">
        <v>114</v>
      </c>
      <c r="BF782" t="s">
        <v>115</v>
      </c>
      <c r="BG782" t="s">
        <v>116</v>
      </c>
      <c r="BM782" t="s">
        <v>117</v>
      </c>
      <c r="BO782">
        <v>3401093537</v>
      </c>
      <c r="BX782" t="s">
        <v>15850</v>
      </c>
      <c r="CA782" t="s">
        <v>15851</v>
      </c>
      <c r="CB782" t="s">
        <v>15852</v>
      </c>
      <c r="CD782">
        <v>1</v>
      </c>
      <c r="CF782" t="s">
        <v>118</v>
      </c>
      <c r="CG782">
        <v>0</v>
      </c>
      <c r="CH782" t="s">
        <v>119</v>
      </c>
      <c r="CI782" t="s">
        <v>119</v>
      </c>
      <c r="CJ782" t="s">
        <v>120</v>
      </c>
      <c r="CL782" s="34" t="s">
        <v>16653</v>
      </c>
      <c r="CM782" t="s">
        <v>121</v>
      </c>
      <c r="CN782" s="34" t="s">
        <v>16653</v>
      </c>
      <c r="CP782" t="s">
        <v>1258</v>
      </c>
      <c r="CR782">
        <f t="shared" si="166"/>
        <v>17</v>
      </c>
      <c r="CS782"/>
      <c r="CT782"/>
      <c r="CU782"/>
      <c r="CV782"/>
      <c r="CW782"/>
      <c r="CX782"/>
      <c r="CY782"/>
      <c r="CZ782"/>
      <c r="DA782"/>
      <c r="DB782"/>
      <c r="DC782"/>
      <c r="DD782"/>
    </row>
    <row r="783" spans="1:108" hidden="1">
      <c r="A783" t="s">
        <v>111</v>
      </c>
      <c r="B783" t="s">
        <v>15840</v>
      </c>
      <c r="C783">
        <v>514305</v>
      </c>
      <c r="D783" s="1">
        <v>45582</v>
      </c>
      <c r="E783" t="s">
        <v>20536</v>
      </c>
      <c r="F783" t="s">
        <v>2119</v>
      </c>
      <c r="G783" t="s">
        <v>3659</v>
      </c>
      <c r="H783">
        <v>82565180578</v>
      </c>
      <c r="I783" t="s">
        <v>15841</v>
      </c>
      <c r="J783">
        <v>5577991404747</v>
      </c>
      <c r="K783" t="s">
        <v>9</v>
      </c>
      <c r="L783" t="s">
        <v>12310</v>
      </c>
      <c r="M783">
        <v>5134160602323</v>
      </c>
      <c r="N783" t="s">
        <v>112</v>
      </c>
      <c r="O783" t="s">
        <v>15842</v>
      </c>
      <c r="P783" t="s">
        <v>15843</v>
      </c>
      <c r="Q783">
        <v>810</v>
      </c>
      <c r="R783" t="s">
        <v>15844</v>
      </c>
      <c r="S783" t="s">
        <v>15845</v>
      </c>
      <c r="U783" t="s">
        <v>15846</v>
      </c>
      <c r="V783" t="s">
        <v>122</v>
      </c>
      <c r="W783" t="s">
        <v>772</v>
      </c>
      <c r="X783" t="s">
        <v>15847</v>
      </c>
      <c r="Y783" t="s">
        <v>2316</v>
      </c>
      <c r="Z783" t="s">
        <v>1258</v>
      </c>
      <c r="AA783" t="s">
        <v>16651</v>
      </c>
      <c r="AF783" t="s">
        <v>113</v>
      </c>
      <c r="AG783">
        <v>1</v>
      </c>
      <c r="AH783">
        <v>106.39</v>
      </c>
      <c r="AI783">
        <v>1</v>
      </c>
      <c r="AJ783">
        <v>2201</v>
      </c>
      <c r="AK783" t="s">
        <v>1471</v>
      </c>
      <c r="AL783">
        <v>2201</v>
      </c>
      <c r="AM783" t="s">
        <v>1472</v>
      </c>
      <c r="AN783">
        <v>49.9</v>
      </c>
      <c r="AO783" s="72">
        <v>15.71</v>
      </c>
      <c r="AP783" t="s">
        <v>15525</v>
      </c>
      <c r="AQ783" t="s">
        <v>1473</v>
      </c>
      <c r="AV783" t="s">
        <v>15275</v>
      </c>
      <c r="AW783">
        <v>0</v>
      </c>
      <c r="AX783" t="s">
        <v>15848</v>
      </c>
      <c r="AY783" t="s">
        <v>15849</v>
      </c>
      <c r="AZ783" t="s">
        <v>15817</v>
      </c>
      <c r="BC783" s="34" t="s">
        <v>16652</v>
      </c>
      <c r="BD783" t="s">
        <v>114</v>
      </c>
      <c r="BF783" t="s">
        <v>115</v>
      </c>
      <c r="BG783" t="s">
        <v>116</v>
      </c>
      <c r="BM783" t="s">
        <v>117</v>
      </c>
      <c r="BO783">
        <v>3401093537</v>
      </c>
      <c r="BX783" t="s">
        <v>15850</v>
      </c>
      <c r="CA783" t="s">
        <v>15851</v>
      </c>
      <c r="CB783" t="s">
        <v>15852</v>
      </c>
      <c r="CD783">
        <v>1</v>
      </c>
      <c r="CF783" t="s">
        <v>118</v>
      </c>
      <c r="CG783">
        <v>0</v>
      </c>
      <c r="CH783" t="s">
        <v>119</v>
      </c>
      <c r="CI783" t="s">
        <v>119</v>
      </c>
      <c r="CJ783" t="s">
        <v>120</v>
      </c>
      <c r="CL783" s="34" t="s">
        <v>16653</v>
      </c>
      <c r="CM783" t="s">
        <v>121</v>
      </c>
      <c r="CN783" s="34" t="s">
        <v>16653</v>
      </c>
      <c r="CP783" t="s">
        <v>1258</v>
      </c>
      <c r="CR783">
        <f t="shared" si="166"/>
        <v>17</v>
      </c>
      <c r="CS783"/>
      <c r="CT783"/>
      <c r="CU783"/>
      <c r="CV783"/>
      <c r="CW783"/>
      <c r="CX783"/>
      <c r="CY783"/>
      <c r="CZ783"/>
      <c r="DA783"/>
      <c r="DB783"/>
      <c r="DC783"/>
      <c r="DD783"/>
    </row>
    <row r="784" spans="1:108" hidden="1">
      <c r="A784" t="s">
        <v>111</v>
      </c>
      <c r="B784" t="s">
        <v>15840</v>
      </c>
      <c r="C784">
        <v>514305</v>
      </c>
      <c r="D784" s="1">
        <v>45582</v>
      </c>
      <c r="E784" t="s">
        <v>20536</v>
      </c>
      <c r="F784" t="s">
        <v>2119</v>
      </c>
      <c r="G784" t="s">
        <v>3659</v>
      </c>
      <c r="H784">
        <v>82565180578</v>
      </c>
      <c r="I784" t="s">
        <v>15841</v>
      </c>
      <c r="J784">
        <v>5577991404747</v>
      </c>
      <c r="K784" t="s">
        <v>9</v>
      </c>
      <c r="L784" t="s">
        <v>12310</v>
      </c>
      <c r="M784">
        <v>5134160602323</v>
      </c>
      <c r="N784" t="s">
        <v>112</v>
      </c>
      <c r="O784" t="s">
        <v>15842</v>
      </c>
      <c r="P784" t="s">
        <v>15843</v>
      </c>
      <c r="Q784">
        <v>810</v>
      </c>
      <c r="R784" t="s">
        <v>15844</v>
      </c>
      <c r="S784" t="s">
        <v>15845</v>
      </c>
      <c r="U784" t="s">
        <v>15846</v>
      </c>
      <c r="V784" t="s">
        <v>122</v>
      </c>
      <c r="W784" t="s">
        <v>772</v>
      </c>
      <c r="X784" t="s">
        <v>15847</v>
      </c>
      <c r="Y784" t="s">
        <v>2316</v>
      </c>
      <c r="Z784" t="s">
        <v>1258</v>
      </c>
      <c r="AA784" t="s">
        <v>16651</v>
      </c>
      <c r="AF784" t="s">
        <v>113</v>
      </c>
      <c r="AG784">
        <v>1</v>
      </c>
      <c r="AH784">
        <v>106.39</v>
      </c>
      <c r="AI784">
        <v>1</v>
      </c>
      <c r="AJ784">
        <v>3102</v>
      </c>
      <c r="AK784" t="s">
        <v>776</v>
      </c>
      <c r="AL784">
        <v>3102</v>
      </c>
      <c r="AM784" t="s">
        <v>777</v>
      </c>
      <c r="AN784">
        <v>49.9</v>
      </c>
      <c r="AO784" s="72">
        <v>44.91</v>
      </c>
      <c r="AP784" t="s">
        <v>2878</v>
      </c>
      <c r="AQ784" t="s">
        <v>778</v>
      </c>
      <c r="AV784" t="s">
        <v>15276</v>
      </c>
      <c r="AW784">
        <v>0</v>
      </c>
      <c r="AX784" t="s">
        <v>15848</v>
      </c>
      <c r="AY784" t="s">
        <v>15849</v>
      </c>
      <c r="AZ784" t="s">
        <v>15817</v>
      </c>
      <c r="BC784" s="34" t="s">
        <v>16652</v>
      </c>
      <c r="BD784" t="s">
        <v>114</v>
      </c>
      <c r="BF784" t="s">
        <v>115</v>
      </c>
      <c r="BG784" t="s">
        <v>116</v>
      </c>
      <c r="BM784" t="s">
        <v>117</v>
      </c>
      <c r="BO784">
        <v>3401093537</v>
      </c>
      <c r="BX784" t="s">
        <v>15850</v>
      </c>
      <c r="CA784" t="s">
        <v>15851</v>
      </c>
      <c r="CB784" t="s">
        <v>15852</v>
      </c>
      <c r="CD784">
        <v>1</v>
      </c>
      <c r="CF784" t="s">
        <v>118</v>
      </c>
      <c r="CG784">
        <v>0</v>
      </c>
      <c r="CH784" t="s">
        <v>119</v>
      </c>
      <c r="CI784" t="s">
        <v>119</v>
      </c>
      <c r="CJ784" t="s">
        <v>120</v>
      </c>
      <c r="CL784" s="34" t="s">
        <v>16653</v>
      </c>
      <c r="CM784" t="s">
        <v>121</v>
      </c>
      <c r="CN784" s="34" t="s">
        <v>16653</v>
      </c>
      <c r="CP784" t="s">
        <v>1258</v>
      </c>
      <c r="CR784">
        <f t="shared" si="166"/>
        <v>17</v>
      </c>
      <c r="CS784"/>
      <c r="CT784"/>
      <c r="CU784"/>
      <c r="CV784"/>
      <c r="CW784"/>
      <c r="CX784"/>
      <c r="CY784"/>
      <c r="CZ784"/>
      <c r="DA784"/>
      <c r="DB784"/>
      <c r="DC784"/>
      <c r="DD784"/>
    </row>
    <row r="785" spans="1:108" hidden="1">
      <c r="A785" t="s">
        <v>111</v>
      </c>
      <c r="B785" t="s">
        <v>15840</v>
      </c>
      <c r="C785">
        <v>514305</v>
      </c>
      <c r="D785" s="1">
        <v>45582</v>
      </c>
      <c r="E785" t="s">
        <v>20536</v>
      </c>
      <c r="F785" t="s">
        <v>2119</v>
      </c>
      <c r="G785" t="s">
        <v>3659</v>
      </c>
      <c r="H785">
        <v>82565180578</v>
      </c>
      <c r="I785" t="s">
        <v>15841</v>
      </c>
      <c r="J785">
        <v>5577991404747</v>
      </c>
      <c r="K785" t="s">
        <v>9</v>
      </c>
      <c r="L785" t="s">
        <v>12310</v>
      </c>
      <c r="M785">
        <v>5134160602323</v>
      </c>
      <c r="N785" t="s">
        <v>112</v>
      </c>
      <c r="O785" t="s">
        <v>15842</v>
      </c>
      <c r="P785" t="s">
        <v>15843</v>
      </c>
      <c r="Q785">
        <v>810</v>
      </c>
      <c r="R785" t="s">
        <v>15844</v>
      </c>
      <c r="S785" t="s">
        <v>15845</v>
      </c>
      <c r="U785" t="s">
        <v>15846</v>
      </c>
      <c r="V785" t="s">
        <v>122</v>
      </c>
      <c r="W785" t="s">
        <v>772</v>
      </c>
      <c r="X785" t="s">
        <v>15847</v>
      </c>
      <c r="Y785" t="s">
        <v>2316</v>
      </c>
      <c r="Z785" t="s">
        <v>1258</v>
      </c>
      <c r="AA785" t="s">
        <v>16651</v>
      </c>
      <c r="AF785" t="s">
        <v>113</v>
      </c>
      <c r="AG785">
        <v>1</v>
      </c>
      <c r="AH785">
        <v>106.39</v>
      </c>
      <c r="AI785">
        <v>1</v>
      </c>
      <c r="AJ785">
        <v>1403</v>
      </c>
      <c r="AK785" t="s">
        <v>775</v>
      </c>
      <c r="AL785">
        <v>1403</v>
      </c>
      <c r="AM785" t="s">
        <v>824</v>
      </c>
      <c r="AN785">
        <v>29.9</v>
      </c>
      <c r="AO785" s="72">
        <v>26.91</v>
      </c>
      <c r="AP785" t="s">
        <v>2337</v>
      </c>
      <c r="AQ785" t="s">
        <v>822</v>
      </c>
      <c r="AV785" t="s">
        <v>15276</v>
      </c>
      <c r="AW785">
        <v>0</v>
      </c>
      <c r="AX785" t="s">
        <v>15848</v>
      </c>
      <c r="AY785" t="s">
        <v>15849</v>
      </c>
      <c r="AZ785" t="s">
        <v>15817</v>
      </c>
      <c r="BC785" s="34" t="s">
        <v>16652</v>
      </c>
      <c r="BD785" t="s">
        <v>114</v>
      </c>
      <c r="BF785" t="s">
        <v>115</v>
      </c>
      <c r="BG785" t="s">
        <v>116</v>
      </c>
      <c r="BM785" t="s">
        <v>117</v>
      </c>
      <c r="BO785">
        <v>3401093537</v>
      </c>
      <c r="BX785" t="s">
        <v>15850</v>
      </c>
      <c r="CA785" t="s">
        <v>15851</v>
      </c>
      <c r="CB785" t="s">
        <v>15852</v>
      </c>
      <c r="CD785">
        <v>1</v>
      </c>
      <c r="CF785" t="s">
        <v>118</v>
      </c>
      <c r="CG785">
        <v>0</v>
      </c>
      <c r="CH785" t="s">
        <v>119</v>
      </c>
      <c r="CI785" t="s">
        <v>119</v>
      </c>
      <c r="CJ785" t="s">
        <v>120</v>
      </c>
      <c r="CL785" s="34" t="s">
        <v>16653</v>
      </c>
      <c r="CM785" t="s">
        <v>121</v>
      </c>
      <c r="CN785" s="34" t="s">
        <v>16653</v>
      </c>
      <c r="CP785" t="s">
        <v>1258</v>
      </c>
      <c r="CR785">
        <f t="shared" si="166"/>
        <v>17</v>
      </c>
      <c r="CS785"/>
      <c r="CT785"/>
      <c r="CU785"/>
      <c r="CV785"/>
      <c r="CW785"/>
      <c r="CX785"/>
      <c r="CY785"/>
      <c r="CZ785"/>
      <c r="DA785"/>
      <c r="DB785"/>
      <c r="DC785"/>
      <c r="DD785"/>
    </row>
    <row r="786" spans="1:108" hidden="1">
      <c r="A786" t="s">
        <v>111</v>
      </c>
      <c r="B786" t="s">
        <v>15853</v>
      </c>
      <c r="C786">
        <v>514303</v>
      </c>
      <c r="D786" s="1">
        <v>45582</v>
      </c>
      <c r="E786" t="s">
        <v>20537</v>
      </c>
      <c r="F786" t="s">
        <v>15854</v>
      </c>
      <c r="G786" t="s">
        <v>15855</v>
      </c>
      <c r="H786">
        <v>28396324891</v>
      </c>
      <c r="I786" t="s">
        <v>15856</v>
      </c>
      <c r="J786">
        <v>5511980347252</v>
      </c>
      <c r="K786" t="s">
        <v>2</v>
      </c>
      <c r="L786" t="s">
        <v>127</v>
      </c>
      <c r="M786">
        <v>5187507651342</v>
      </c>
      <c r="N786" t="s">
        <v>112</v>
      </c>
      <c r="O786" t="s">
        <v>15857</v>
      </c>
      <c r="P786" t="s">
        <v>15858</v>
      </c>
      <c r="Q786">
        <v>160</v>
      </c>
      <c r="S786" t="s">
        <v>15859</v>
      </c>
      <c r="U786" t="s">
        <v>15860</v>
      </c>
      <c r="V786" t="s">
        <v>779</v>
      </c>
      <c r="W786" t="s">
        <v>780</v>
      </c>
      <c r="X786" t="s">
        <v>15861</v>
      </c>
      <c r="Y786" t="s">
        <v>2544</v>
      </c>
      <c r="Z786" t="s">
        <v>1258</v>
      </c>
      <c r="AA786" t="s">
        <v>18464</v>
      </c>
      <c r="AB786" t="s">
        <v>844</v>
      </c>
      <c r="AC786" t="s">
        <v>774</v>
      </c>
      <c r="AF786" t="s">
        <v>1242</v>
      </c>
      <c r="AG786">
        <v>1</v>
      </c>
      <c r="AH786">
        <v>100.31</v>
      </c>
      <c r="AI786">
        <v>10</v>
      </c>
      <c r="AJ786">
        <v>1111</v>
      </c>
      <c r="AK786" t="s">
        <v>788</v>
      </c>
      <c r="AL786">
        <v>1110</v>
      </c>
      <c r="AM786" t="s">
        <v>1256</v>
      </c>
      <c r="AN786">
        <v>21.9</v>
      </c>
      <c r="AO786" s="72">
        <v>6.89</v>
      </c>
      <c r="AP786" t="s">
        <v>15863</v>
      </c>
      <c r="AQ786" t="s">
        <v>1257</v>
      </c>
      <c r="AV786" t="s">
        <v>15864</v>
      </c>
      <c r="AW786">
        <v>0</v>
      </c>
      <c r="AX786" t="s">
        <v>15862</v>
      </c>
      <c r="AY786" t="s">
        <v>15865</v>
      </c>
      <c r="AZ786" t="s">
        <v>15817</v>
      </c>
      <c r="BC786" t="s">
        <v>18465</v>
      </c>
      <c r="BD786" t="s">
        <v>114</v>
      </c>
      <c r="BF786" t="s">
        <v>115</v>
      </c>
      <c r="BG786" t="s">
        <v>116</v>
      </c>
      <c r="BM786" t="s">
        <v>1248</v>
      </c>
      <c r="BO786">
        <v>3401024178</v>
      </c>
      <c r="BX786" t="s">
        <v>15866</v>
      </c>
      <c r="CA786" t="s">
        <v>15867</v>
      </c>
      <c r="CB786" t="s">
        <v>15868</v>
      </c>
      <c r="CD786">
        <v>1</v>
      </c>
      <c r="CF786" t="s">
        <v>118</v>
      </c>
      <c r="CG786">
        <v>0</v>
      </c>
      <c r="CH786" t="s">
        <v>119</v>
      </c>
      <c r="CI786" t="s">
        <v>119</v>
      </c>
      <c r="CJ786" t="s">
        <v>120</v>
      </c>
      <c r="CL786" s="34" t="s">
        <v>18466</v>
      </c>
      <c r="CM786" t="s">
        <v>121</v>
      </c>
      <c r="CN786" s="34" t="s">
        <v>18466</v>
      </c>
      <c r="CP786" t="s">
        <v>1258</v>
      </c>
      <c r="CR786">
        <f t="shared" si="166"/>
        <v>17</v>
      </c>
      <c r="CS786"/>
      <c r="CT786"/>
      <c r="CU786"/>
      <c r="CV786"/>
      <c r="CW786"/>
      <c r="CX786"/>
      <c r="CY786"/>
      <c r="CZ786"/>
      <c r="DA786"/>
      <c r="DB786"/>
      <c r="DC786"/>
      <c r="DD786"/>
    </row>
    <row r="787" spans="1:108" hidden="1">
      <c r="A787" t="s">
        <v>111</v>
      </c>
      <c r="B787" t="s">
        <v>15853</v>
      </c>
      <c r="C787">
        <v>514303</v>
      </c>
      <c r="D787" s="1">
        <v>45582</v>
      </c>
      <c r="E787" t="s">
        <v>20537</v>
      </c>
      <c r="F787" t="s">
        <v>15854</v>
      </c>
      <c r="G787" t="s">
        <v>15855</v>
      </c>
      <c r="H787">
        <v>28396324891</v>
      </c>
      <c r="I787" t="s">
        <v>15856</v>
      </c>
      <c r="J787">
        <v>5511980347252</v>
      </c>
      <c r="K787" t="s">
        <v>2</v>
      </c>
      <c r="L787" t="s">
        <v>127</v>
      </c>
      <c r="M787">
        <v>5187507651342</v>
      </c>
      <c r="N787" t="s">
        <v>112</v>
      </c>
      <c r="O787" t="s">
        <v>15857</v>
      </c>
      <c r="P787" t="s">
        <v>15858</v>
      </c>
      <c r="Q787">
        <v>160</v>
      </c>
      <c r="S787" t="s">
        <v>15859</v>
      </c>
      <c r="U787" t="s">
        <v>15860</v>
      </c>
      <c r="V787" t="s">
        <v>779</v>
      </c>
      <c r="W787" t="s">
        <v>780</v>
      </c>
      <c r="X787" t="s">
        <v>15861</v>
      </c>
      <c r="Y787" t="s">
        <v>2544</v>
      </c>
      <c r="Z787" t="s">
        <v>1258</v>
      </c>
      <c r="AA787" t="s">
        <v>18464</v>
      </c>
      <c r="AB787" t="s">
        <v>844</v>
      </c>
      <c r="AC787" t="s">
        <v>774</v>
      </c>
      <c r="AF787" t="s">
        <v>1242</v>
      </c>
      <c r="AG787">
        <v>1</v>
      </c>
      <c r="AH787">
        <v>100.31</v>
      </c>
      <c r="AI787">
        <v>1</v>
      </c>
      <c r="AJ787">
        <v>142795</v>
      </c>
      <c r="AK787" t="s">
        <v>783</v>
      </c>
      <c r="AL787">
        <v>1607</v>
      </c>
      <c r="AM787" t="s">
        <v>784</v>
      </c>
      <c r="AN787">
        <v>34.9</v>
      </c>
      <c r="AO787" s="72">
        <v>31.41</v>
      </c>
      <c r="AP787" t="s">
        <v>2947</v>
      </c>
      <c r="AQ787" t="s">
        <v>785</v>
      </c>
      <c r="AV787" t="s">
        <v>15869</v>
      </c>
      <c r="AW787">
        <v>0</v>
      </c>
      <c r="AX787" t="s">
        <v>15862</v>
      </c>
      <c r="AY787" t="s">
        <v>15865</v>
      </c>
      <c r="AZ787" t="s">
        <v>15817</v>
      </c>
      <c r="BC787" t="s">
        <v>18465</v>
      </c>
      <c r="BD787" t="s">
        <v>114</v>
      </c>
      <c r="BF787" t="s">
        <v>115</v>
      </c>
      <c r="BG787" t="s">
        <v>116</v>
      </c>
      <c r="BM787" t="s">
        <v>1248</v>
      </c>
      <c r="BO787">
        <v>3401024178</v>
      </c>
      <c r="BX787" t="s">
        <v>15866</v>
      </c>
      <c r="CA787" t="s">
        <v>15867</v>
      </c>
      <c r="CB787" t="s">
        <v>15868</v>
      </c>
      <c r="CD787">
        <v>1</v>
      </c>
      <c r="CF787" t="s">
        <v>118</v>
      </c>
      <c r="CG787">
        <v>0</v>
      </c>
      <c r="CH787" t="s">
        <v>119</v>
      </c>
      <c r="CI787" t="s">
        <v>119</v>
      </c>
      <c r="CJ787" t="s">
        <v>120</v>
      </c>
      <c r="CL787" s="34" t="s">
        <v>18466</v>
      </c>
      <c r="CM787" t="s">
        <v>121</v>
      </c>
      <c r="CN787" s="34" t="s">
        <v>18466</v>
      </c>
      <c r="CP787" t="s">
        <v>1258</v>
      </c>
      <c r="CR787">
        <f t="shared" si="166"/>
        <v>17</v>
      </c>
      <c r="CS787"/>
      <c r="CT787"/>
      <c r="CU787"/>
      <c r="CV787"/>
      <c r="CW787"/>
      <c r="CX787"/>
      <c r="CY787"/>
      <c r="CZ787"/>
      <c r="DA787"/>
      <c r="DB787"/>
      <c r="DC787"/>
      <c r="DD787"/>
    </row>
    <row r="788" spans="1:108" hidden="1">
      <c r="A788" t="s">
        <v>111</v>
      </c>
      <c r="B788" t="s">
        <v>15870</v>
      </c>
      <c r="C788">
        <v>514301</v>
      </c>
      <c r="D788" s="1">
        <v>45582</v>
      </c>
      <c r="E788" t="s">
        <v>20538</v>
      </c>
      <c r="F788" t="s">
        <v>15871</v>
      </c>
      <c r="G788" t="s">
        <v>15872</v>
      </c>
      <c r="H788" s="34" t="s">
        <v>15873</v>
      </c>
      <c r="I788" t="s">
        <v>15874</v>
      </c>
      <c r="J788">
        <v>5541998149264</v>
      </c>
      <c r="K788" t="s">
        <v>10</v>
      </c>
      <c r="L788" t="s">
        <v>3021</v>
      </c>
      <c r="M788">
        <v>5187490612761</v>
      </c>
      <c r="N788" t="s">
        <v>112</v>
      </c>
      <c r="O788" t="s">
        <v>15875</v>
      </c>
      <c r="P788" t="s">
        <v>5644</v>
      </c>
      <c r="Q788">
        <v>1754</v>
      </c>
      <c r="R788" t="s">
        <v>15876</v>
      </c>
      <c r="S788" t="s">
        <v>15877</v>
      </c>
      <c r="U788" t="s">
        <v>15878</v>
      </c>
      <c r="V788" t="s">
        <v>122</v>
      </c>
      <c r="W788" t="s">
        <v>772</v>
      </c>
      <c r="X788" t="s">
        <v>15879</v>
      </c>
      <c r="Y788" t="s">
        <v>129</v>
      </c>
      <c r="Z788" t="s">
        <v>1258</v>
      </c>
      <c r="AA788" t="s">
        <v>16690</v>
      </c>
      <c r="AE788" t="s">
        <v>827</v>
      </c>
      <c r="AF788" t="s">
        <v>125</v>
      </c>
      <c r="AG788">
        <v>3</v>
      </c>
      <c r="AH788">
        <v>104.47</v>
      </c>
      <c r="AI788">
        <v>2</v>
      </c>
      <c r="AJ788">
        <v>1111</v>
      </c>
      <c r="AK788" t="s">
        <v>788</v>
      </c>
      <c r="AL788">
        <v>1110</v>
      </c>
      <c r="AM788" t="s">
        <v>1256</v>
      </c>
      <c r="AN788">
        <v>21.9</v>
      </c>
      <c r="AO788" s="72">
        <v>6.89</v>
      </c>
      <c r="AP788" t="s">
        <v>15881</v>
      </c>
      <c r="AQ788" t="s">
        <v>1257</v>
      </c>
      <c r="AV788" t="s">
        <v>15882</v>
      </c>
      <c r="AW788">
        <v>0</v>
      </c>
      <c r="AX788" t="s">
        <v>15880</v>
      </c>
      <c r="AY788" t="s">
        <v>15883</v>
      </c>
      <c r="AZ788" t="s">
        <v>15137</v>
      </c>
      <c r="BC788" s="34" t="s">
        <v>16691</v>
      </c>
      <c r="BD788" t="s">
        <v>114</v>
      </c>
      <c r="BF788" t="s">
        <v>115</v>
      </c>
      <c r="BG788" t="s">
        <v>116</v>
      </c>
      <c r="BM788" t="s">
        <v>117</v>
      </c>
      <c r="BN788" s="34" t="s">
        <v>15884</v>
      </c>
      <c r="BO788">
        <v>3400721387</v>
      </c>
      <c r="BP788">
        <v>3400721387</v>
      </c>
      <c r="BQ788">
        <v>531681</v>
      </c>
      <c r="BR788">
        <v>7866</v>
      </c>
      <c r="BX788" t="s">
        <v>15885</v>
      </c>
      <c r="CA788" t="s">
        <v>15886</v>
      </c>
      <c r="CB788" t="s">
        <v>15887</v>
      </c>
      <c r="CD788">
        <v>1</v>
      </c>
      <c r="CF788" t="s">
        <v>118</v>
      </c>
      <c r="CG788">
        <v>0</v>
      </c>
      <c r="CH788" t="s">
        <v>119</v>
      </c>
      <c r="CI788" t="s">
        <v>119</v>
      </c>
      <c r="CJ788" t="s">
        <v>120</v>
      </c>
      <c r="CL788" s="34" t="s">
        <v>16692</v>
      </c>
      <c r="CM788" t="s">
        <v>121</v>
      </c>
      <c r="CN788" s="34" t="s">
        <v>16692</v>
      </c>
      <c r="CP788" t="s">
        <v>1258</v>
      </c>
      <c r="CR788">
        <f t="shared" si="166"/>
        <v>17</v>
      </c>
      <c r="CS788"/>
      <c r="CT788"/>
      <c r="CU788"/>
      <c r="CV788"/>
      <c r="CW788"/>
      <c r="CX788"/>
      <c r="CY788"/>
      <c r="CZ788"/>
      <c r="DA788"/>
      <c r="DB788"/>
      <c r="DC788"/>
      <c r="DD788"/>
    </row>
    <row r="789" spans="1:108" hidden="1">
      <c r="A789" t="s">
        <v>111</v>
      </c>
      <c r="B789" t="s">
        <v>15870</v>
      </c>
      <c r="C789">
        <v>514301</v>
      </c>
      <c r="D789" s="1">
        <v>45582</v>
      </c>
      <c r="E789" t="s">
        <v>20538</v>
      </c>
      <c r="F789" t="s">
        <v>15871</v>
      </c>
      <c r="G789" t="s">
        <v>15872</v>
      </c>
      <c r="H789" s="34" t="s">
        <v>15873</v>
      </c>
      <c r="I789" t="s">
        <v>15874</v>
      </c>
      <c r="J789">
        <v>5541998149264</v>
      </c>
      <c r="K789" t="s">
        <v>10</v>
      </c>
      <c r="L789" t="s">
        <v>3021</v>
      </c>
      <c r="M789">
        <v>5187490612761</v>
      </c>
      <c r="N789" t="s">
        <v>112</v>
      </c>
      <c r="O789" t="s">
        <v>15875</v>
      </c>
      <c r="P789" t="s">
        <v>5644</v>
      </c>
      <c r="Q789">
        <v>1754</v>
      </c>
      <c r="R789" t="s">
        <v>15876</v>
      </c>
      <c r="S789" t="s">
        <v>15877</v>
      </c>
      <c r="U789" t="s">
        <v>15878</v>
      </c>
      <c r="V789" t="s">
        <v>122</v>
      </c>
      <c r="W789" t="s">
        <v>772</v>
      </c>
      <c r="X789" t="s">
        <v>15879</v>
      </c>
      <c r="Y789" t="s">
        <v>129</v>
      </c>
      <c r="Z789" t="s">
        <v>1258</v>
      </c>
      <c r="AA789" t="s">
        <v>16690</v>
      </c>
      <c r="AE789" t="s">
        <v>827</v>
      </c>
      <c r="AF789" t="s">
        <v>125</v>
      </c>
      <c r="AG789">
        <v>3</v>
      </c>
      <c r="AH789">
        <v>104.47</v>
      </c>
      <c r="AI789">
        <v>3</v>
      </c>
      <c r="AJ789">
        <v>1110</v>
      </c>
      <c r="AK789" t="s">
        <v>788</v>
      </c>
      <c r="AL789">
        <v>1112</v>
      </c>
      <c r="AM789" t="s">
        <v>1252</v>
      </c>
      <c r="AN789">
        <v>21.9</v>
      </c>
      <c r="AO789" s="72">
        <v>6.89</v>
      </c>
      <c r="AP789" t="s">
        <v>15353</v>
      </c>
      <c r="AQ789" t="s">
        <v>1254</v>
      </c>
      <c r="AV789" t="s">
        <v>3291</v>
      </c>
      <c r="AW789">
        <v>0</v>
      </c>
      <c r="AX789" t="s">
        <v>15880</v>
      </c>
      <c r="AY789" t="s">
        <v>15883</v>
      </c>
      <c r="AZ789" t="s">
        <v>15137</v>
      </c>
      <c r="BC789" s="34" t="s">
        <v>16691</v>
      </c>
      <c r="BD789" t="s">
        <v>114</v>
      </c>
      <c r="BF789" t="s">
        <v>115</v>
      </c>
      <c r="BG789" t="s">
        <v>116</v>
      </c>
      <c r="BM789" t="s">
        <v>117</v>
      </c>
      <c r="BN789" s="34" t="s">
        <v>15884</v>
      </c>
      <c r="BO789">
        <v>3400721387</v>
      </c>
      <c r="BP789">
        <v>3400721387</v>
      </c>
      <c r="BQ789">
        <v>531681</v>
      </c>
      <c r="BR789">
        <v>7866</v>
      </c>
      <c r="BX789" t="s">
        <v>15885</v>
      </c>
      <c r="CA789" t="s">
        <v>15886</v>
      </c>
      <c r="CB789" t="s">
        <v>15887</v>
      </c>
      <c r="CD789">
        <v>1</v>
      </c>
      <c r="CF789" t="s">
        <v>118</v>
      </c>
      <c r="CG789">
        <v>0</v>
      </c>
      <c r="CH789" t="s">
        <v>119</v>
      </c>
      <c r="CI789" t="s">
        <v>119</v>
      </c>
      <c r="CJ789" t="s">
        <v>120</v>
      </c>
      <c r="CL789" s="34" t="s">
        <v>16692</v>
      </c>
      <c r="CM789" t="s">
        <v>121</v>
      </c>
      <c r="CN789" s="34" t="s">
        <v>16692</v>
      </c>
      <c r="CP789" t="s">
        <v>1258</v>
      </c>
      <c r="CR789">
        <f t="shared" si="166"/>
        <v>17</v>
      </c>
      <c r="CS789"/>
      <c r="CT789"/>
      <c r="CU789"/>
      <c r="CV789"/>
      <c r="CW789"/>
      <c r="CX789"/>
      <c r="CY789"/>
      <c r="CZ789"/>
      <c r="DA789"/>
      <c r="DB789"/>
      <c r="DC789"/>
      <c r="DD789"/>
    </row>
    <row r="790" spans="1:108" hidden="1">
      <c r="A790" t="s">
        <v>111</v>
      </c>
      <c r="B790" t="s">
        <v>15870</v>
      </c>
      <c r="C790">
        <v>514301</v>
      </c>
      <c r="D790" s="1">
        <v>45582</v>
      </c>
      <c r="E790" t="s">
        <v>20538</v>
      </c>
      <c r="F790" t="s">
        <v>15871</v>
      </c>
      <c r="G790" t="s">
        <v>15872</v>
      </c>
      <c r="H790" s="34" t="s">
        <v>15873</v>
      </c>
      <c r="I790" t="s">
        <v>15874</v>
      </c>
      <c r="J790">
        <v>5541998149264</v>
      </c>
      <c r="K790" t="s">
        <v>10</v>
      </c>
      <c r="L790" t="s">
        <v>3021</v>
      </c>
      <c r="M790">
        <v>5187490612761</v>
      </c>
      <c r="N790" t="s">
        <v>112</v>
      </c>
      <c r="O790" t="s">
        <v>15875</v>
      </c>
      <c r="P790" t="s">
        <v>5644</v>
      </c>
      <c r="Q790">
        <v>1754</v>
      </c>
      <c r="R790" t="s">
        <v>15876</v>
      </c>
      <c r="S790" t="s">
        <v>15877</v>
      </c>
      <c r="U790" t="s">
        <v>15878</v>
      </c>
      <c r="V790" t="s">
        <v>122</v>
      </c>
      <c r="W790" t="s">
        <v>772</v>
      </c>
      <c r="X790" t="s">
        <v>15879</v>
      </c>
      <c r="Y790" t="s">
        <v>129</v>
      </c>
      <c r="Z790" t="s">
        <v>1258</v>
      </c>
      <c r="AA790" t="s">
        <v>16690</v>
      </c>
      <c r="AE790" t="s">
        <v>827</v>
      </c>
      <c r="AF790" t="s">
        <v>125</v>
      </c>
      <c r="AG790">
        <v>3</v>
      </c>
      <c r="AH790">
        <v>104.47</v>
      </c>
      <c r="AI790">
        <v>3</v>
      </c>
      <c r="AJ790">
        <v>1006</v>
      </c>
      <c r="AK790" t="s">
        <v>788</v>
      </c>
      <c r="AL790">
        <v>1111</v>
      </c>
      <c r="AM790" t="s">
        <v>789</v>
      </c>
      <c r="AN790">
        <v>21.9</v>
      </c>
      <c r="AO790" s="72">
        <v>6.89</v>
      </c>
      <c r="AP790" t="s">
        <v>15353</v>
      </c>
      <c r="AQ790" t="s">
        <v>790</v>
      </c>
      <c r="AV790" t="s">
        <v>15339</v>
      </c>
      <c r="AW790">
        <v>0</v>
      </c>
      <c r="AX790" t="s">
        <v>15880</v>
      </c>
      <c r="AY790" t="s">
        <v>15883</v>
      </c>
      <c r="AZ790" t="s">
        <v>15137</v>
      </c>
      <c r="BC790" s="34" t="s">
        <v>16691</v>
      </c>
      <c r="BD790" t="s">
        <v>114</v>
      </c>
      <c r="BF790" t="s">
        <v>115</v>
      </c>
      <c r="BG790" t="s">
        <v>116</v>
      </c>
      <c r="BM790" t="s">
        <v>117</v>
      </c>
      <c r="BN790" s="34" t="s">
        <v>15884</v>
      </c>
      <c r="BO790">
        <v>3400721387</v>
      </c>
      <c r="BP790">
        <v>3400721387</v>
      </c>
      <c r="BQ790">
        <v>531681</v>
      </c>
      <c r="BR790">
        <v>7866</v>
      </c>
      <c r="BX790" t="s">
        <v>15885</v>
      </c>
      <c r="CA790" t="s">
        <v>15886</v>
      </c>
      <c r="CB790" t="s">
        <v>15887</v>
      </c>
      <c r="CD790">
        <v>1</v>
      </c>
      <c r="CF790" t="s">
        <v>118</v>
      </c>
      <c r="CG790">
        <v>0</v>
      </c>
      <c r="CH790" t="s">
        <v>119</v>
      </c>
      <c r="CI790" t="s">
        <v>119</v>
      </c>
      <c r="CJ790" t="s">
        <v>120</v>
      </c>
      <c r="CL790" s="34" t="s">
        <v>16692</v>
      </c>
      <c r="CM790" t="s">
        <v>121</v>
      </c>
      <c r="CN790" s="34" t="s">
        <v>16692</v>
      </c>
      <c r="CP790" t="s">
        <v>1258</v>
      </c>
      <c r="CR790">
        <f t="shared" si="166"/>
        <v>17</v>
      </c>
      <c r="CS790"/>
      <c r="CT790"/>
      <c r="CU790"/>
      <c r="CV790"/>
      <c r="CW790"/>
      <c r="CX790"/>
      <c r="CY790"/>
      <c r="CZ790"/>
      <c r="DA790"/>
      <c r="DB790"/>
      <c r="DC790"/>
      <c r="DD790"/>
    </row>
    <row r="791" spans="1:108" hidden="1">
      <c r="A791" t="s">
        <v>111</v>
      </c>
      <c r="B791" t="s">
        <v>15870</v>
      </c>
      <c r="C791">
        <v>514301</v>
      </c>
      <c r="D791" s="1">
        <v>45582</v>
      </c>
      <c r="E791" t="s">
        <v>20538</v>
      </c>
      <c r="F791" t="s">
        <v>15871</v>
      </c>
      <c r="G791" t="s">
        <v>15872</v>
      </c>
      <c r="H791" s="34" t="s">
        <v>15873</v>
      </c>
      <c r="I791" t="s">
        <v>15874</v>
      </c>
      <c r="J791">
        <v>5541998149264</v>
      </c>
      <c r="K791" t="s">
        <v>10</v>
      </c>
      <c r="L791" t="s">
        <v>3021</v>
      </c>
      <c r="M791">
        <v>5187490612761</v>
      </c>
      <c r="N791" t="s">
        <v>112</v>
      </c>
      <c r="O791" t="s">
        <v>15875</v>
      </c>
      <c r="P791" t="s">
        <v>5644</v>
      </c>
      <c r="Q791">
        <v>1754</v>
      </c>
      <c r="R791" t="s">
        <v>15876</v>
      </c>
      <c r="S791" t="s">
        <v>15877</v>
      </c>
      <c r="U791" t="s">
        <v>15878</v>
      </c>
      <c r="V791" t="s">
        <v>122</v>
      </c>
      <c r="W791" t="s">
        <v>772</v>
      </c>
      <c r="X791" t="s">
        <v>15879</v>
      </c>
      <c r="Y791" t="s">
        <v>129</v>
      </c>
      <c r="Z791" t="s">
        <v>1258</v>
      </c>
      <c r="AA791" t="s">
        <v>16690</v>
      </c>
      <c r="AE791" t="s">
        <v>827</v>
      </c>
      <c r="AF791" t="s">
        <v>125</v>
      </c>
      <c r="AG791">
        <v>3</v>
      </c>
      <c r="AH791">
        <v>104.47</v>
      </c>
      <c r="AI791">
        <v>1</v>
      </c>
      <c r="AJ791">
        <v>5101</v>
      </c>
      <c r="AK791" t="s">
        <v>1018</v>
      </c>
      <c r="AL791">
        <v>5101</v>
      </c>
      <c r="AM791" t="s">
        <v>830</v>
      </c>
      <c r="AN791">
        <v>46.9</v>
      </c>
      <c r="AO791" s="72">
        <v>14.78</v>
      </c>
      <c r="AP791" t="s">
        <v>2266</v>
      </c>
      <c r="AQ791" t="s">
        <v>1019</v>
      </c>
      <c r="AV791" t="s">
        <v>15888</v>
      </c>
      <c r="AW791">
        <v>0</v>
      </c>
      <c r="AX791" t="s">
        <v>15880</v>
      </c>
      <c r="AY791" t="s">
        <v>15883</v>
      </c>
      <c r="AZ791" t="s">
        <v>15137</v>
      </c>
      <c r="BC791" s="34" t="s">
        <v>16691</v>
      </c>
      <c r="BD791" t="s">
        <v>114</v>
      </c>
      <c r="BF791" t="s">
        <v>115</v>
      </c>
      <c r="BG791" t="s">
        <v>116</v>
      </c>
      <c r="BM791" t="s">
        <v>117</v>
      </c>
      <c r="BN791" s="34" t="s">
        <v>15884</v>
      </c>
      <c r="BO791">
        <v>3400721387</v>
      </c>
      <c r="BP791">
        <v>3400721387</v>
      </c>
      <c r="BQ791">
        <v>531681</v>
      </c>
      <c r="BR791">
        <v>7866</v>
      </c>
      <c r="BX791" t="s">
        <v>15885</v>
      </c>
      <c r="CA791" t="s">
        <v>15886</v>
      </c>
      <c r="CB791" t="s">
        <v>15887</v>
      </c>
      <c r="CD791">
        <v>1</v>
      </c>
      <c r="CF791" t="s">
        <v>118</v>
      </c>
      <c r="CG791">
        <v>0</v>
      </c>
      <c r="CH791" t="s">
        <v>119</v>
      </c>
      <c r="CI791" t="s">
        <v>119</v>
      </c>
      <c r="CJ791" t="s">
        <v>120</v>
      </c>
      <c r="CL791" s="34" t="s">
        <v>16692</v>
      </c>
      <c r="CM791" t="s">
        <v>121</v>
      </c>
      <c r="CN791" s="34" t="s">
        <v>16692</v>
      </c>
      <c r="CP791" t="s">
        <v>1258</v>
      </c>
      <c r="CR791">
        <f t="shared" si="166"/>
        <v>17</v>
      </c>
      <c r="CS791"/>
      <c r="CT791"/>
      <c r="CU791"/>
      <c r="CV791"/>
      <c r="CW791"/>
      <c r="CX791"/>
      <c r="CY791"/>
      <c r="CZ791"/>
      <c r="DA791"/>
      <c r="DB791"/>
      <c r="DC791"/>
      <c r="DD791"/>
    </row>
    <row r="792" spans="1:108" hidden="1">
      <c r="A792" t="s">
        <v>111</v>
      </c>
      <c r="B792" t="s">
        <v>15870</v>
      </c>
      <c r="C792">
        <v>514301</v>
      </c>
      <c r="D792" s="1">
        <v>45582</v>
      </c>
      <c r="E792" t="s">
        <v>20538</v>
      </c>
      <c r="F792" t="s">
        <v>15871</v>
      </c>
      <c r="G792" t="s">
        <v>15872</v>
      </c>
      <c r="H792" s="34" t="s">
        <v>15873</v>
      </c>
      <c r="I792" t="s">
        <v>15874</v>
      </c>
      <c r="J792">
        <v>5541998149264</v>
      </c>
      <c r="K792" t="s">
        <v>10</v>
      </c>
      <c r="L792" t="s">
        <v>3021</v>
      </c>
      <c r="M792">
        <v>5187490612761</v>
      </c>
      <c r="N792" t="s">
        <v>112</v>
      </c>
      <c r="O792" t="s">
        <v>15875</v>
      </c>
      <c r="P792" t="s">
        <v>5644</v>
      </c>
      <c r="Q792">
        <v>1754</v>
      </c>
      <c r="R792" t="s">
        <v>15876</v>
      </c>
      <c r="S792" t="s">
        <v>15877</v>
      </c>
      <c r="U792" t="s">
        <v>15878</v>
      </c>
      <c r="V792" t="s">
        <v>122</v>
      </c>
      <c r="W792" t="s">
        <v>772</v>
      </c>
      <c r="X792" t="s">
        <v>15879</v>
      </c>
      <c r="Y792" t="s">
        <v>129</v>
      </c>
      <c r="Z792" t="s">
        <v>1258</v>
      </c>
      <c r="AA792" t="s">
        <v>16690</v>
      </c>
      <c r="AE792" t="s">
        <v>827</v>
      </c>
      <c r="AF792" t="s">
        <v>125</v>
      </c>
      <c r="AG792">
        <v>3</v>
      </c>
      <c r="AH792">
        <v>104.47</v>
      </c>
      <c r="AI792">
        <v>1</v>
      </c>
      <c r="AJ792">
        <v>2103</v>
      </c>
      <c r="AK792" t="s">
        <v>2344</v>
      </c>
      <c r="AL792">
        <v>2103</v>
      </c>
      <c r="AM792" t="s">
        <v>2345</v>
      </c>
      <c r="AN792">
        <v>59.9</v>
      </c>
      <c r="AO792" s="72">
        <v>18.86</v>
      </c>
      <c r="AP792" t="s">
        <v>15190</v>
      </c>
      <c r="AQ792" t="s">
        <v>2346</v>
      </c>
      <c r="AV792" t="s">
        <v>15889</v>
      </c>
      <c r="AW792">
        <v>0</v>
      </c>
      <c r="AX792" t="s">
        <v>15880</v>
      </c>
      <c r="AY792" t="s">
        <v>15883</v>
      </c>
      <c r="AZ792" t="s">
        <v>15137</v>
      </c>
      <c r="BC792" s="34" t="s">
        <v>16691</v>
      </c>
      <c r="BD792" t="s">
        <v>114</v>
      </c>
      <c r="BF792" t="s">
        <v>115</v>
      </c>
      <c r="BG792" t="s">
        <v>116</v>
      </c>
      <c r="BM792" t="s">
        <v>117</v>
      </c>
      <c r="BN792" s="34" t="s">
        <v>15884</v>
      </c>
      <c r="BO792">
        <v>3400721387</v>
      </c>
      <c r="BP792">
        <v>3400721387</v>
      </c>
      <c r="BQ792">
        <v>531681</v>
      </c>
      <c r="BR792">
        <v>7866</v>
      </c>
      <c r="BX792" t="s">
        <v>15885</v>
      </c>
      <c r="CA792" t="s">
        <v>15886</v>
      </c>
      <c r="CB792" t="s">
        <v>15887</v>
      </c>
      <c r="CD792">
        <v>1</v>
      </c>
      <c r="CF792" t="s">
        <v>118</v>
      </c>
      <c r="CG792">
        <v>0</v>
      </c>
      <c r="CH792" t="s">
        <v>119</v>
      </c>
      <c r="CI792" t="s">
        <v>119</v>
      </c>
      <c r="CJ792" t="s">
        <v>120</v>
      </c>
      <c r="CL792" s="34" t="s">
        <v>16692</v>
      </c>
      <c r="CM792" t="s">
        <v>121</v>
      </c>
      <c r="CN792" s="34" t="s">
        <v>16692</v>
      </c>
      <c r="CP792" t="s">
        <v>1258</v>
      </c>
      <c r="CR792">
        <f t="shared" si="166"/>
        <v>17</v>
      </c>
      <c r="CS792"/>
      <c r="CT792"/>
      <c r="CU792"/>
      <c r="CV792"/>
      <c r="CW792"/>
      <c r="CX792"/>
      <c r="CY792"/>
      <c r="CZ792"/>
      <c r="DA792"/>
      <c r="DB792"/>
      <c r="DC792"/>
      <c r="DD792"/>
    </row>
    <row r="793" spans="1:108" hidden="1">
      <c r="A793" t="s">
        <v>111</v>
      </c>
      <c r="B793" t="s">
        <v>15870</v>
      </c>
      <c r="C793">
        <v>514301</v>
      </c>
      <c r="D793" s="1">
        <v>45582</v>
      </c>
      <c r="E793" t="s">
        <v>20538</v>
      </c>
      <c r="F793" t="s">
        <v>15871</v>
      </c>
      <c r="G793" t="s">
        <v>15872</v>
      </c>
      <c r="H793" s="34" t="s">
        <v>15873</v>
      </c>
      <c r="I793" t="s">
        <v>15874</v>
      </c>
      <c r="J793">
        <v>5541998149264</v>
      </c>
      <c r="K793" t="s">
        <v>10</v>
      </c>
      <c r="L793" t="s">
        <v>3021</v>
      </c>
      <c r="M793">
        <v>5187490612761</v>
      </c>
      <c r="N793" t="s">
        <v>112</v>
      </c>
      <c r="O793" t="s">
        <v>15875</v>
      </c>
      <c r="P793" t="s">
        <v>5644</v>
      </c>
      <c r="Q793">
        <v>1754</v>
      </c>
      <c r="R793" t="s">
        <v>15876</v>
      </c>
      <c r="S793" t="s">
        <v>15877</v>
      </c>
      <c r="U793" t="s">
        <v>15878</v>
      </c>
      <c r="V793" t="s">
        <v>122</v>
      </c>
      <c r="W793" t="s">
        <v>772</v>
      </c>
      <c r="X793" t="s">
        <v>15879</v>
      </c>
      <c r="Y793" t="s">
        <v>129</v>
      </c>
      <c r="Z793" t="s">
        <v>1258</v>
      </c>
      <c r="AA793" t="s">
        <v>16690</v>
      </c>
      <c r="AE793" t="s">
        <v>827</v>
      </c>
      <c r="AF793" t="s">
        <v>125</v>
      </c>
      <c r="AG793">
        <v>3</v>
      </c>
      <c r="AH793">
        <v>104.47</v>
      </c>
      <c r="AI793">
        <v>1</v>
      </c>
      <c r="AJ793">
        <v>2201</v>
      </c>
      <c r="AK793" t="s">
        <v>1471</v>
      </c>
      <c r="AL793">
        <v>2201</v>
      </c>
      <c r="AM793" t="s">
        <v>1472</v>
      </c>
      <c r="AN793">
        <v>49.9</v>
      </c>
      <c r="AO793" s="72">
        <v>15.71</v>
      </c>
      <c r="AP793" t="s">
        <v>15525</v>
      </c>
      <c r="AQ793" t="s">
        <v>1473</v>
      </c>
      <c r="AV793" t="s">
        <v>15888</v>
      </c>
      <c r="AW793">
        <v>0</v>
      </c>
      <c r="AX793" t="s">
        <v>15880</v>
      </c>
      <c r="AY793" t="s">
        <v>15883</v>
      </c>
      <c r="AZ793" t="s">
        <v>15137</v>
      </c>
      <c r="BC793" s="34" t="s">
        <v>16691</v>
      </c>
      <c r="BD793" t="s">
        <v>114</v>
      </c>
      <c r="BF793" t="s">
        <v>115</v>
      </c>
      <c r="BG793" t="s">
        <v>116</v>
      </c>
      <c r="BM793" t="s">
        <v>117</v>
      </c>
      <c r="BN793" s="34" t="s">
        <v>15884</v>
      </c>
      <c r="BO793">
        <v>3400721387</v>
      </c>
      <c r="BP793">
        <v>3400721387</v>
      </c>
      <c r="BQ793">
        <v>531681</v>
      </c>
      <c r="BR793">
        <v>7866</v>
      </c>
      <c r="BX793" t="s">
        <v>15885</v>
      </c>
      <c r="CA793" t="s">
        <v>15886</v>
      </c>
      <c r="CB793" t="s">
        <v>15887</v>
      </c>
      <c r="CD793">
        <v>1</v>
      </c>
      <c r="CF793" t="s">
        <v>118</v>
      </c>
      <c r="CG793">
        <v>0</v>
      </c>
      <c r="CH793" t="s">
        <v>119</v>
      </c>
      <c r="CI793" t="s">
        <v>119</v>
      </c>
      <c r="CJ793" t="s">
        <v>120</v>
      </c>
      <c r="CL793" s="34" t="s">
        <v>16692</v>
      </c>
      <c r="CM793" t="s">
        <v>121</v>
      </c>
      <c r="CN793" s="34" t="s">
        <v>16692</v>
      </c>
      <c r="CP793" t="s">
        <v>1258</v>
      </c>
      <c r="CR793">
        <f t="shared" si="166"/>
        <v>17</v>
      </c>
      <c r="CS793"/>
      <c r="CT793"/>
      <c r="CU793"/>
      <c r="CV793"/>
      <c r="CW793"/>
      <c r="CX793"/>
      <c r="CY793"/>
      <c r="CZ793"/>
      <c r="DA793"/>
      <c r="DB793"/>
      <c r="DC793"/>
      <c r="DD793"/>
    </row>
    <row r="794" spans="1:108">
      <c r="A794" t="s">
        <v>111</v>
      </c>
      <c r="B794" t="s">
        <v>15322</v>
      </c>
      <c r="C794">
        <v>514293</v>
      </c>
      <c r="D794" s="1">
        <v>45582</v>
      </c>
      <c r="E794" t="s">
        <v>20539</v>
      </c>
      <c r="F794" t="s">
        <v>6548</v>
      </c>
      <c r="G794" t="s">
        <v>15323</v>
      </c>
      <c r="H794" s="34" t="s">
        <v>15324</v>
      </c>
      <c r="I794" t="s">
        <v>15325</v>
      </c>
      <c r="J794">
        <v>5567999262523</v>
      </c>
      <c r="K794" t="s">
        <v>135</v>
      </c>
      <c r="L794" t="s">
        <v>2685</v>
      </c>
      <c r="M794">
        <v>5125272153951</v>
      </c>
      <c r="N794" t="s">
        <v>112</v>
      </c>
      <c r="O794" t="s">
        <v>15326</v>
      </c>
      <c r="P794" t="s">
        <v>15327</v>
      </c>
      <c r="Q794">
        <v>1430</v>
      </c>
      <c r="R794" t="s">
        <v>15328</v>
      </c>
      <c r="S794" t="s">
        <v>15329</v>
      </c>
      <c r="U794" t="s">
        <v>15330</v>
      </c>
      <c r="V794" t="s">
        <v>779</v>
      </c>
      <c r="W794" t="s">
        <v>780</v>
      </c>
      <c r="X794" t="s">
        <v>3280</v>
      </c>
      <c r="Y794" t="s">
        <v>782</v>
      </c>
      <c r="Z794" t="s">
        <v>1258</v>
      </c>
      <c r="AA794" t="s">
        <v>16693</v>
      </c>
      <c r="AE794" t="s">
        <v>19</v>
      </c>
      <c r="AF794" t="s">
        <v>786</v>
      </c>
      <c r="AG794">
        <v>3</v>
      </c>
      <c r="AH794">
        <v>157.79</v>
      </c>
      <c r="AI794">
        <v>1</v>
      </c>
      <c r="AJ794">
        <v>143126</v>
      </c>
      <c r="AK794" t="s">
        <v>775</v>
      </c>
      <c r="AL794">
        <v>1407</v>
      </c>
      <c r="AM794" t="s">
        <v>3262</v>
      </c>
      <c r="AN794">
        <v>79.900000000000006</v>
      </c>
      <c r="AO794" s="72">
        <v>77.5</v>
      </c>
      <c r="AP794" s="72" t="s">
        <v>3263</v>
      </c>
      <c r="AQ794" t="s">
        <v>3264</v>
      </c>
      <c r="AV794" t="s">
        <v>15332</v>
      </c>
      <c r="AW794">
        <v>0</v>
      </c>
      <c r="AX794" t="s">
        <v>15331</v>
      </c>
      <c r="AY794" t="s">
        <v>15333</v>
      </c>
      <c r="AZ794" t="s">
        <v>15334</v>
      </c>
      <c r="BC794" t="s">
        <v>16694</v>
      </c>
      <c r="BD794" t="s">
        <v>114</v>
      </c>
      <c r="BF794" t="s">
        <v>115</v>
      </c>
      <c r="BG794" t="s">
        <v>116</v>
      </c>
      <c r="BM794" t="s">
        <v>117</v>
      </c>
      <c r="BN794" s="34" t="s">
        <v>15335</v>
      </c>
      <c r="BO794">
        <v>3400528841</v>
      </c>
      <c r="BP794">
        <v>3400528841</v>
      </c>
      <c r="BQ794">
        <v>459080</v>
      </c>
      <c r="BR794">
        <v>2363</v>
      </c>
      <c r="BX794" t="s">
        <v>15336</v>
      </c>
      <c r="CA794" t="s">
        <v>15337</v>
      </c>
      <c r="CB794" t="s">
        <v>15338</v>
      </c>
      <c r="CD794">
        <v>1</v>
      </c>
      <c r="CF794" t="s">
        <v>118</v>
      </c>
      <c r="CG794">
        <v>0</v>
      </c>
      <c r="CH794" t="s">
        <v>119</v>
      </c>
      <c r="CI794" t="s">
        <v>119</v>
      </c>
      <c r="CJ794" t="s">
        <v>120</v>
      </c>
      <c r="CL794" s="34" t="s">
        <v>16695</v>
      </c>
      <c r="CM794" t="s">
        <v>121</v>
      </c>
      <c r="CN794" s="34" t="s">
        <v>16695</v>
      </c>
      <c r="CP794" t="s">
        <v>1258</v>
      </c>
      <c r="CR794" s="65">
        <f t="shared" si="166"/>
        <v>17</v>
      </c>
      <c r="CS794" s="65">
        <v>10</v>
      </c>
      <c r="CT794" s="65">
        <v>8</v>
      </c>
      <c r="CU794" s="65" t="s">
        <v>4</v>
      </c>
      <c r="CV794" s="65">
        <f t="shared" ref="CV794:CV797" si="167">ROUNDUP(AO794,0)</f>
        <v>78</v>
      </c>
      <c r="CW794" s="65">
        <f t="shared" ref="CW794:CW797" si="168">CV794*CS794</f>
        <v>780</v>
      </c>
      <c r="CX794" s="65">
        <f t="shared" ref="CX794:CX797" si="169">CV794*CT794</f>
        <v>624</v>
      </c>
      <c r="CY794" s="65" t="e">
        <f t="shared" ref="CY794:CY797" si="170">CV794*CU794</f>
        <v>#VALUE!</v>
      </c>
      <c r="CZ794" s="73">
        <v>4.3700000000000003E-2</v>
      </c>
      <c r="DA794" s="74">
        <f t="shared" ref="DA794:DA797" si="171">CZ794*CW794</f>
        <v>34.086000000000006</v>
      </c>
      <c r="DB794" s="74">
        <f t="shared" ref="DB794:DB797" si="172">CZ794*CX794</f>
        <v>27.268800000000002</v>
      </c>
      <c r="DC794" s="75" t="e">
        <f t="shared" ref="DC794:DC797" si="173">CZ794*CY794</f>
        <v>#VALUE!</v>
      </c>
    </row>
    <row r="795" spans="1:108">
      <c r="A795" t="s">
        <v>111</v>
      </c>
      <c r="B795" t="s">
        <v>15322</v>
      </c>
      <c r="C795">
        <v>514293</v>
      </c>
      <c r="D795" s="1">
        <v>45582</v>
      </c>
      <c r="E795" t="s">
        <v>20539</v>
      </c>
      <c r="F795" t="s">
        <v>6548</v>
      </c>
      <c r="G795" t="s">
        <v>15323</v>
      </c>
      <c r="H795" s="34" t="s">
        <v>15324</v>
      </c>
      <c r="I795" t="s">
        <v>15325</v>
      </c>
      <c r="J795">
        <v>5567999262523</v>
      </c>
      <c r="K795" t="s">
        <v>135</v>
      </c>
      <c r="L795" t="s">
        <v>2685</v>
      </c>
      <c r="M795">
        <v>5125272153951</v>
      </c>
      <c r="N795" t="s">
        <v>112</v>
      </c>
      <c r="O795" t="s">
        <v>15326</v>
      </c>
      <c r="P795" t="s">
        <v>15327</v>
      </c>
      <c r="Q795">
        <v>1430</v>
      </c>
      <c r="R795" t="s">
        <v>15328</v>
      </c>
      <c r="S795" t="s">
        <v>15329</v>
      </c>
      <c r="U795" t="s">
        <v>15330</v>
      </c>
      <c r="V795" t="s">
        <v>779</v>
      </c>
      <c r="W795" t="s">
        <v>780</v>
      </c>
      <c r="X795" t="s">
        <v>3280</v>
      </c>
      <c r="Y795" t="s">
        <v>782</v>
      </c>
      <c r="Z795" t="s">
        <v>1258</v>
      </c>
      <c r="AA795" t="s">
        <v>16693</v>
      </c>
      <c r="AE795" t="s">
        <v>19</v>
      </c>
      <c r="AF795" t="s">
        <v>786</v>
      </c>
      <c r="AG795">
        <v>3</v>
      </c>
      <c r="AH795">
        <v>157.79</v>
      </c>
      <c r="AI795">
        <v>2</v>
      </c>
      <c r="AJ795">
        <v>1603</v>
      </c>
      <c r="AK795" t="s">
        <v>775</v>
      </c>
      <c r="AL795">
        <v>1603</v>
      </c>
      <c r="AM795" t="s">
        <v>825</v>
      </c>
      <c r="AN795">
        <v>29.9</v>
      </c>
      <c r="AO795" s="72">
        <v>29</v>
      </c>
      <c r="AP795" s="72">
        <v>58</v>
      </c>
      <c r="AQ795" t="s">
        <v>823</v>
      </c>
      <c r="AV795" t="s">
        <v>15339</v>
      </c>
      <c r="AW795">
        <v>0</v>
      </c>
      <c r="AX795" t="s">
        <v>15331</v>
      </c>
      <c r="AY795" t="s">
        <v>15333</v>
      </c>
      <c r="AZ795" t="s">
        <v>15334</v>
      </c>
      <c r="BC795" t="s">
        <v>16694</v>
      </c>
      <c r="BD795" t="s">
        <v>114</v>
      </c>
      <c r="BF795" t="s">
        <v>115</v>
      </c>
      <c r="BG795" t="s">
        <v>116</v>
      </c>
      <c r="BM795" t="s">
        <v>117</v>
      </c>
      <c r="BN795" s="34" t="s">
        <v>15335</v>
      </c>
      <c r="BO795">
        <v>3400528841</v>
      </c>
      <c r="BP795">
        <v>3400528841</v>
      </c>
      <c r="BQ795">
        <v>459080</v>
      </c>
      <c r="BR795">
        <v>2363</v>
      </c>
      <c r="BX795" t="s">
        <v>15336</v>
      </c>
      <c r="CA795" t="s">
        <v>15337</v>
      </c>
      <c r="CB795" t="s">
        <v>15338</v>
      </c>
      <c r="CD795">
        <v>1</v>
      </c>
      <c r="CF795" t="s">
        <v>118</v>
      </c>
      <c r="CG795">
        <v>0</v>
      </c>
      <c r="CH795" t="s">
        <v>119</v>
      </c>
      <c r="CI795" t="s">
        <v>119</v>
      </c>
      <c r="CJ795" t="s">
        <v>120</v>
      </c>
      <c r="CL795" s="34" t="s">
        <v>16695</v>
      </c>
      <c r="CM795" t="s">
        <v>121</v>
      </c>
      <c r="CN795" s="34" t="s">
        <v>16695</v>
      </c>
      <c r="CP795" t="s">
        <v>1258</v>
      </c>
      <c r="CR795" s="65">
        <f t="shared" si="166"/>
        <v>17</v>
      </c>
      <c r="CS795" s="65">
        <v>10</v>
      </c>
      <c r="CT795" s="65">
        <v>8</v>
      </c>
      <c r="CU795" s="65" t="s">
        <v>4</v>
      </c>
      <c r="CV795" s="65">
        <f t="shared" si="167"/>
        <v>29</v>
      </c>
      <c r="CW795" s="65">
        <f t="shared" si="168"/>
        <v>290</v>
      </c>
      <c r="CX795" s="65">
        <f t="shared" si="169"/>
        <v>232</v>
      </c>
      <c r="CY795" s="65" t="e">
        <f t="shared" si="170"/>
        <v>#VALUE!</v>
      </c>
      <c r="CZ795" s="73">
        <v>4.3700000000000003E-2</v>
      </c>
      <c r="DA795" s="74">
        <f t="shared" si="171"/>
        <v>12.673</v>
      </c>
      <c r="DB795" s="74">
        <f t="shared" si="172"/>
        <v>10.138400000000001</v>
      </c>
      <c r="DC795" s="75" t="e">
        <f t="shared" si="173"/>
        <v>#VALUE!</v>
      </c>
    </row>
    <row r="796" spans="1:108">
      <c r="A796" t="s">
        <v>111</v>
      </c>
      <c r="B796" t="s">
        <v>15322</v>
      </c>
      <c r="C796">
        <v>514293</v>
      </c>
      <c r="D796" s="1">
        <v>45582</v>
      </c>
      <c r="E796" t="s">
        <v>20539</v>
      </c>
      <c r="F796" t="s">
        <v>6548</v>
      </c>
      <c r="G796" t="s">
        <v>15323</v>
      </c>
      <c r="H796" s="34" t="s">
        <v>15324</v>
      </c>
      <c r="I796" t="s">
        <v>15325</v>
      </c>
      <c r="J796">
        <v>5567999262523</v>
      </c>
      <c r="K796" t="s">
        <v>135</v>
      </c>
      <c r="L796" t="s">
        <v>2685</v>
      </c>
      <c r="M796">
        <v>5125272153951</v>
      </c>
      <c r="N796" t="s">
        <v>112</v>
      </c>
      <c r="O796" t="s">
        <v>15326</v>
      </c>
      <c r="P796" t="s">
        <v>15327</v>
      </c>
      <c r="Q796">
        <v>1430</v>
      </c>
      <c r="R796" t="s">
        <v>15328</v>
      </c>
      <c r="S796" t="s">
        <v>15329</v>
      </c>
      <c r="U796" t="s">
        <v>15330</v>
      </c>
      <c r="V796" t="s">
        <v>779</v>
      </c>
      <c r="W796" t="s">
        <v>780</v>
      </c>
      <c r="X796" t="s">
        <v>3280</v>
      </c>
      <c r="Y796" t="s">
        <v>782</v>
      </c>
      <c r="Z796" t="s">
        <v>1258</v>
      </c>
      <c r="AA796" t="s">
        <v>16693</v>
      </c>
      <c r="AE796" t="s">
        <v>19</v>
      </c>
      <c r="AF796" t="s">
        <v>786</v>
      </c>
      <c r="AG796">
        <v>3</v>
      </c>
      <c r="AH796">
        <v>157.79</v>
      </c>
      <c r="AI796">
        <v>2</v>
      </c>
      <c r="AJ796">
        <v>1110</v>
      </c>
      <c r="AK796" t="s">
        <v>788</v>
      </c>
      <c r="AL796">
        <v>1112</v>
      </c>
      <c r="AM796" t="s">
        <v>1252</v>
      </c>
      <c r="AN796">
        <v>21.9</v>
      </c>
      <c r="AO796" s="72">
        <v>7.43</v>
      </c>
      <c r="AP796" s="72" t="s">
        <v>15341</v>
      </c>
      <c r="AQ796" t="s">
        <v>1254</v>
      </c>
      <c r="AV796" t="s">
        <v>15342</v>
      </c>
      <c r="AW796">
        <v>0</v>
      </c>
      <c r="AX796" t="s">
        <v>15331</v>
      </c>
      <c r="AY796" t="s">
        <v>15333</v>
      </c>
      <c r="AZ796" t="s">
        <v>15334</v>
      </c>
      <c r="BC796" t="s">
        <v>16694</v>
      </c>
      <c r="BD796" t="s">
        <v>114</v>
      </c>
      <c r="BF796" t="s">
        <v>115</v>
      </c>
      <c r="BG796" t="s">
        <v>116</v>
      </c>
      <c r="BM796" t="s">
        <v>117</v>
      </c>
      <c r="BN796" s="34" t="s">
        <v>15335</v>
      </c>
      <c r="BO796">
        <v>3400528841</v>
      </c>
      <c r="BP796">
        <v>3400528841</v>
      </c>
      <c r="BQ796">
        <v>459080</v>
      </c>
      <c r="BR796">
        <v>2363</v>
      </c>
      <c r="BX796" t="s">
        <v>15336</v>
      </c>
      <c r="CA796" t="s">
        <v>15337</v>
      </c>
      <c r="CB796" t="s">
        <v>15338</v>
      </c>
      <c r="CD796">
        <v>1</v>
      </c>
      <c r="CF796" t="s">
        <v>118</v>
      </c>
      <c r="CG796">
        <v>0</v>
      </c>
      <c r="CH796" t="s">
        <v>119</v>
      </c>
      <c r="CI796" t="s">
        <v>119</v>
      </c>
      <c r="CJ796" t="s">
        <v>120</v>
      </c>
      <c r="CL796" s="34" t="s">
        <v>16695</v>
      </c>
      <c r="CM796" t="s">
        <v>121</v>
      </c>
      <c r="CN796" s="34" t="s">
        <v>16695</v>
      </c>
      <c r="CP796" t="s">
        <v>1258</v>
      </c>
      <c r="CR796" s="65">
        <f t="shared" si="166"/>
        <v>17</v>
      </c>
      <c r="CS796" s="65">
        <v>10</v>
      </c>
      <c r="CT796" s="65">
        <v>8</v>
      </c>
      <c r="CU796" s="65" t="s">
        <v>4</v>
      </c>
      <c r="CV796" s="65">
        <f t="shared" si="167"/>
        <v>8</v>
      </c>
      <c r="CW796" s="65">
        <f t="shared" si="168"/>
        <v>80</v>
      </c>
      <c r="CX796" s="65">
        <f t="shared" si="169"/>
        <v>64</v>
      </c>
      <c r="CY796" s="65" t="e">
        <f t="shared" si="170"/>
        <v>#VALUE!</v>
      </c>
      <c r="CZ796" s="73">
        <v>4.3700000000000003E-2</v>
      </c>
      <c r="DA796" s="74">
        <f t="shared" si="171"/>
        <v>3.4960000000000004</v>
      </c>
      <c r="DB796" s="74">
        <f t="shared" si="172"/>
        <v>2.7968000000000002</v>
      </c>
      <c r="DC796" s="75" t="e">
        <f t="shared" si="173"/>
        <v>#VALUE!</v>
      </c>
    </row>
    <row r="797" spans="1:108">
      <c r="A797" t="s">
        <v>111</v>
      </c>
      <c r="B797" t="s">
        <v>15322</v>
      </c>
      <c r="C797">
        <v>514293</v>
      </c>
      <c r="D797" s="1">
        <v>45582</v>
      </c>
      <c r="E797" t="s">
        <v>20539</v>
      </c>
      <c r="F797" t="s">
        <v>6548</v>
      </c>
      <c r="G797" t="s">
        <v>15323</v>
      </c>
      <c r="H797" s="34" t="s">
        <v>15324</v>
      </c>
      <c r="I797" t="s">
        <v>15325</v>
      </c>
      <c r="J797">
        <v>5567999262523</v>
      </c>
      <c r="K797" t="s">
        <v>135</v>
      </c>
      <c r="L797" t="s">
        <v>2685</v>
      </c>
      <c r="M797">
        <v>5125272153951</v>
      </c>
      <c r="N797" t="s">
        <v>112</v>
      </c>
      <c r="O797" t="s">
        <v>15326</v>
      </c>
      <c r="P797" t="s">
        <v>15327</v>
      </c>
      <c r="Q797">
        <v>1430</v>
      </c>
      <c r="R797" t="s">
        <v>15328</v>
      </c>
      <c r="S797" t="s">
        <v>15329</v>
      </c>
      <c r="U797" t="s">
        <v>15330</v>
      </c>
      <c r="V797" t="s">
        <v>779</v>
      </c>
      <c r="W797" t="s">
        <v>780</v>
      </c>
      <c r="X797" t="s">
        <v>3280</v>
      </c>
      <c r="Y797" t="s">
        <v>782</v>
      </c>
      <c r="Z797" t="s">
        <v>1258</v>
      </c>
      <c r="AA797" t="s">
        <v>16693</v>
      </c>
      <c r="AE797" t="s">
        <v>19</v>
      </c>
      <c r="AF797" t="s">
        <v>786</v>
      </c>
      <c r="AG797">
        <v>3</v>
      </c>
      <c r="AH797">
        <v>157.79</v>
      </c>
      <c r="AI797">
        <v>1</v>
      </c>
      <c r="AJ797">
        <v>1111</v>
      </c>
      <c r="AK797" t="s">
        <v>788</v>
      </c>
      <c r="AL797">
        <v>1110</v>
      </c>
      <c r="AM797" t="s">
        <v>1256</v>
      </c>
      <c r="AN797">
        <v>21.9</v>
      </c>
      <c r="AO797" s="72">
        <v>7.43</v>
      </c>
      <c r="AP797" s="72" t="s">
        <v>15340</v>
      </c>
      <c r="AQ797" t="s">
        <v>1257</v>
      </c>
      <c r="AV797" t="s">
        <v>15332</v>
      </c>
      <c r="AW797">
        <v>0</v>
      </c>
      <c r="AX797" t="s">
        <v>15331</v>
      </c>
      <c r="AY797" t="s">
        <v>15333</v>
      </c>
      <c r="AZ797" t="s">
        <v>15334</v>
      </c>
      <c r="BC797" t="s">
        <v>16694</v>
      </c>
      <c r="BD797" t="s">
        <v>114</v>
      </c>
      <c r="BF797" t="s">
        <v>115</v>
      </c>
      <c r="BG797" t="s">
        <v>116</v>
      </c>
      <c r="BM797" t="s">
        <v>117</v>
      </c>
      <c r="BN797" s="34" t="s">
        <v>15335</v>
      </c>
      <c r="BO797">
        <v>3400528841</v>
      </c>
      <c r="BP797">
        <v>3400528841</v>
      </c>
      <c r="BQ797">
        <v>459080</v>
      </c>
      <c r="BR797">
        <v>2363</v>
      </c>
      <c r="BX797" t="s">
        <v>15336</v>
      </c>
      <c r="CA797" t="s">
        <v>15337</v>
      </c>
      <c r="CB797" t="s">
        <v>15338</v>
      </c>
      <c r="CD797">
        <v>1</v>
      </c>
      <c r="CF797" t="s">
        <v>118</v>
      </c>
      <c r="CG797">
        <v>0</v>
      </c>
      <c r="CH797" t="s">
        <v>119</v>
      </c>
      <c r="CI797" t="s">
        <v>119</v>
      </c>
      <c r="CJ797" t="s">
        <v>120</v>
      </c>
      <c r="CL797" s="34" t="s">
        <v>16695</v>
      </c>
      <c r="CM797" t="s">
        <v>121</v>
      </c>
      <c r="CN797" s="34" t="s">
        <v>16695</v>
      </c>
      <c r="CP797" t="s">
        <v>1258</v>
      </c>
      <c r="CR797" s="65">
        <f t="shared" si="166"/>
        <v>17</v>
      </c>
      <c r="CS797" s="65">
        <v>10</v>
      </c>
      <c r="CT797" s="65">
        <v>8</v>
      </c>
      <c r="CU797" s="65" t="s">
        <v>4</v>
      </c>
      <c r="CV797" s="65">
        <f t="shared" si="167"/>
        <v>8</v>
      </c>
      <c r="CW797" s="65">
        <f t="shared" si="168"/>
        <v>80</v>
      </c>
      <c r="CX797" s="65">
        <f t="shared" si="169"/>
        <v>64</v>
      </c>
      <c r="CY797" s="65" t="e">
        <f t="shared" si="170"/>
        <v>#VALUE!</v>
      </c>
      <c r="CZ797" s="73">
        <v>4.3700000000000003E-2</v>
      </c>
      <c r="DA797" s="74">
        <f t="shared" si="171"/>
        <v>3.4960000000000004</v>
      </c>
      <c r="DB797" s="74">
        <f t="shared" si="172"/>
        <v>2.7968000000000002</v>
      </c>
      <c r="DC797" s="75" t="e">
        <f t="shared" si="173"/>
        <v>#VALUE!</v>
      </c>
    </row>
    <row r="798" spans="1:108" hidden="1">
      <c r="A798" t="s">
        <v>111</v>
      </c>
      <c r="B798" t="s">
        <v>15343</v>
      </c>
      <c r="C798">
        <v>514291</v>
      </c>
      <c r="D798" s="1">
        <v>45582</v>
      </c>
      <c r="E798" t="s">
        <v>20540</v>
      </c>
      <c r="F798" t="s">
        <v>5312</v>
      </c>
      <c r="G798" t="s">
        <v>15344</v>
      </c>
      <c r="H798" s="34" t="s">
        <v>15345</v>
      </c>
      <c r="I798" t="s">
        <v>15346</v>
      </c>
      <c r="J798">
        <v>5511948852011</v>
      </c>
      <c r="K798" t="s">
        <v>2</v>
      </c>
      <c r="L798" t="s">
        <v>6481</v>
      </c>
      <c r="M798">
        <v>5187460676331</v>
      </c>
      <c r="N798" t="s">
        <v>112</v>
      </c>
      <c r="O798" t="s">
        <v>15347</v>
      </c>
      <c r="P798" t="s">
        <v>15348</v>
      </c>
      <c r="Q798">
        <v>205</v>
      </c>
      <c r="R798" t="s">
        <v>15349</v>
      </c>
      <c r="S798" t="s">
        <v>15350</v>
      </c>
      <c r="U798" t="s">
        <v>15351</v>
      </c>
      <c r="V798" t="s">
        <v>122</v>
      </c>
      <c r="W798" t="s">
        <v>123</v>
      </c>
      <c r="X798" t="s">
        <v>1667</v>
      </c>
      <c r="Y798" t="s">
        <v>792</v>
      </c>
      <c r="Z798" t="s">
        <v>1258</v>
      </c>
      <c r="AA798" t="s">
        <v>16710</v>
      </c>
      <c r="AB798" t="s">
        <v>844</v>
      </c>
      <c r="AC798" t="s">
        <v>774</v>
      </c>
      <c r="AF798" t="s">
        <v>113</v>
      </c>
      <c r="AG798">
        <v>1</v>
      </c>
      <c r="AH798">
        <v>46.88</v>
      </c>
      <c r="AI798">
        <v>3</v>
      </c>
      <c r="AJ798">
        <v>1110</v>
      </c>
      <c r="AK798" t="s">
        <v>788</v>
      </c>
      <c r="AL798">
        <v>1112</v>
      </c>
      <c r="AM798" t="s">
        <v>1252</v>
      </c>
      <c r="AN798">
        <v>21.9</v>
      </c>
      <c r="AO798" s="72">
        <v>6.89</v>
      </c>
      <c r="AP798" t="s">
        <v>15353</v>
      </c>
      <c r="AQ798" t="s">
        <v>1254</v>
      </c>
      <c r="AV798" t="s">
        <v>15354</v>
      </c>
      <c r="AW798" t="s">
        <v>15354</v>
      </c>
      <c r="AX798" t="s">
        <v>15352</v>
      </c>
      <c r="AY798" t="s">
        <v>15355</v>
      </c>
      <c r="AZ798" t="s">
        <v>15204</v>
      </c>
      <c r="BC798" s="34" t="s">
        <v>16711</v>
      </c>
      <c r="BD798" t="s">
        <v>114</v>
      </c>
      <c r="BF798" t="s">
        <v>115</v>
      </c>
      <c r="BG798" t="s">
        <v>116</v>
      </c>
      <c r="BM798" t="s">
        <v>117</v>
      </c>
      <c r="BO798">
        <v>3400407455</v>
      </c>
      <c r="BX798" t="s">
        <v>15356</v>
      </c>
      <c r="CA798" t="s">
        <v>15357</v>
      </c>
      <c r="CB798" s="35" t="s">
        <v>15358</v>
      </c>
      <c r="CD798">
        <v>1</v>
      </c>
      <c r="CF798" t="s">
        <v>118</v>
      </c>
      <c r="CG798">
        <v>0</v>
      </c>
      <c r="CH798" t="s">
        <v>119</v>
      </c>
      <c r="CI798" t="s">
        <v>119</v>
      </c>
      <c r="CJ798" t="s">
        <v>120</v>
      </c>
      <c r="CL798" s="34" t="s">
        <v>16712</v>
      </c>
      <c r="CM798" t="s">
        <v>121</v>
      </c>
      <c r="CN798" s="34" t="s">
        <v>16712</v>
      </c>
      <c r="CP798" t="s">
        <v>1258</v>
      </c>
      <c r="CR798">
        <f t="shared" si="166"/>
        <v>17</v>
      </c>
      <c r="CS798"/>
      <c r="CT798"/>
      <c r="CU798"/>
      <c r="CV798"/>
      <c r="CW798"/>
      <c r="CX798"/>
      <c r="CY798"/>
      <c r="CZ798"/>
      <c r="DA798"/>
      <c r="DB798"/>
      <c r="DC798"/>
      <c r="DD798"/>
    </row>
    <row r="799" spans="1:108" hidden="1">
      <c r="A799" t="s">
        <v>111</v>
      </c>
      <c r="B799" t="s">
        <v>15343</v>
      </c>
      <c r="C799">
        <v>514291</v>
      </c>
      <c r="D799" s="1">
        <v>45582</v>
      </c>
      <c r="E799" t="s">
        <v>20540</v>
      </c>
      <c r="F799" t="s">
        <v>5312</v>
      </c>
      <c r="G799" t="s">
        <v>15344</v>
      </c>
      <c r="H799" s="34" t="s">
        <v>15345</v>
      </c>
      <c r="I799" t="s">
        <v>15346</v>
      </c>
      <c r="J799">
        <v>5511948852011</v>
      </c>
      <c r="K799" t="s">
        <v>2</v>
      </c>
      <c r="L799" t="s">
        <v>6481</v>
      </c>
      <c r="M799">
        <v>5187460676331</v>
      </c>
      <c r="N799" t="s">
        <v>112</v>
      </c>
      <c r="O799" t="s">
        <v>15347</v>
      </c>
      <c r="P799" t="s">
        <v>15348</v>
      </c>
      <c r="Q799">
        <v>205</v>
      </c>
      <c r="R799" t="s">
        <v>15349</v>
      </c>
      <c r="S799" t="s">
        <v>15350</v>
      </c>
      <c r="U799" t="s">
        <v>15351</v>
      </c>
      <c r="V799" t="s">
        <v>122</v>
      </c>
      <c r="W799" t="s">
        <v>123</v>
      </c>
      <c r="X799" t="s">
        <v>1667</v>
      </c>
      <c r="Y799" t="s">
        <v>792</v>
      </c>
      <c r="Z799" t="s">
        <v>1258</v>
      </c>
      <c r="AA799" t="s">
        <v>16710</v>
      </c>
      <c r="AB799" t="s">
        <v>844</v>
      </c>
      <c r="AC799" t="s">
        <v>774</v>
      </c>
      <c r="AF799" t="s">
        <v>113</v>
      </c>
      <c r="AG799">
        <v>1</v>
      </c>
      <c r="AH799">
        <v>46.88</v>
      </c>
      <c r="AI799">
        <v>1</v>
      </c>
      <c r="AJ799">
        <v>1111</v>
      </c>
      <c r="AK799" t="s">
        <v>788</v>
      </c>
      <c r="AL799">
        <v>1110</v>
      </c>
      <c r="AM799" t="s">
        <v>1256</v>
      </c>
      <c r="AN799">
        <v>21.9</v>
      </c>
      <c r="AO799" s="72">
        <v>6.89</v>
      </c>
      <c r="AP799" t="s">
        <v>3919</v>
      </c>
      <c r="AQ799" t="s">
        <v>1257</v>
      </c>
      <c r="AV799" t="s">
        <v>15359</v>
      </c>
      <c r="AW799" t="s">
        <v>15359</v>
      </c>
      <c r="AX799" t="s">
        <v>15352</v>
      </c>
      <c r="AY799" t="s">
        <v>15355</v>
      </c>
      <c r="AZ799" t="s">
        <v>15204</v>
      </c>
      <c r="BC799" s="34" t="s">
        <v>16711</v>
      </c>
      <c r="BD799" t="s">
        <v>114</v>
      </c>
      <c r="BF799" t="s">
        <v>115</v>
      </c>
      <c r="BG799" t="s">
        <v>116</v>
      </c>
      <c r="BM799" t="s">
        <v>117</v>
      </c>
      <c r="BO799">
        <v>3400407455</v>
      </c>
      <c r="BX799" t="s">
        <v>15356</v>
      </c>
      <c r="CA799" t="s">
        <v>15357</v>
      </c>
      <c r="CB799" s="35" t="s">
        <v>15358</v>
      </c>
      <c r="CD799">
        <v>1</v>
      </c>
      <c r="CF799" t="s">
        <v>118</v>
      </c>
      <c r="CG799">
        <v>0</v>
      </c>
      <c r="CH799" t="s">
        <v>119</v>
      </c>
      <c r="CI799" t="s">
        <v>119</v>
      </c>
      <c r="CJ799" t="s">
        <v>120</v>
      </c>
      <c r="CL799" s="34" t="s">
        <v>16712</v>
      </c>
      <c r="CM799" t="s">
        <v>121</v>
      </c>
      <c r="CN799" s="34" t="s">
        <v>16712</v>
      </c>
      <c r="CP799" t="s">
        <v>1258</v>
      </c>
      <c r="CR799">
        <f t="shared" si="166"/>
        <v>17</v>
      </c>
      <c r="CS799"/>
      <c r="CT799"/>
      <c r="CU799"/>
      <c r="CV799"/>
      <c r="CW799"/>
      <c r="CX799"/>
      <c r="CY799"/>
      <c r="CZ799"/>
      <c r="DA799"/>
      <c r="DB799"/>
      <c r="DC799"/>
      <c r="DD799"/>
    </row>
    <row r="800" spans="1:108">
      <c r="A800" t="s">
        <v>111</v>
      </c>
      <c r="B800" t="s">
        <v>15360</v>
      </c>
      <c r="C800">
        <v>514289</v>
      </c>
      <c r="D800" s="1">
        <v>45582</v>
      </c>
      <c r="E800" t="s">
        <v>20541</v>
      </c>
      <c r="F800" t="s">
        <v>4189</v>
      </c>
      <c r="G800" t="s">
        <v>15361</v>
      </c>
      <c r="H800">
        <v>35389588827</v>
      </c>
      <c r="I800" t="s">
        <v>15362</v>
      </c>
      <c r="J800">
        <v>5511970723239</v>
      </c>
      <c r="K800" t="s">
        <v>2</v>
      </c>
      <c r="L800" t="s">
        <v>127</v>
      </c>
      <c r="M800">
        <v>5187405892311</v>
      </c>
      <c r="N800" t="s">
        <v>112</v>
      </c>
      <c r="O800" t="s">
        <v>15363</v>
      </c>
      <c r="P800" t="s">
        <v>14288</v>
      </c>
      <c r="Q800">
        <v>1563</v>
      </c>
      <c r="R800" t="s">
        <v>15364</v>
      </c>
      <c r="S800" t="s">
        <v>4263</v>
      </c>
      <c r="U800" t="s">
        <v>15365</v>
      </c>
      <c r="V800" t="s">
        <v>122</v>
      </c>
      <c r="W800" t="s">
        <v>123</v>
      </c>
      <c r="X800" t="s">
        <v>1667</v>
      </c>
      <c r="Y800" t="s">
        <v>792</v>
      </c>
      <c r="Z800" t="s">
        <v>1258</v>
      </c>
      <c r="AA800" t="s">
        <v>16727</v>
      </c>
      <c r="AE800" t="s">
        <v>1167</v>
      </c>
      <c r="AF800" t="s">
        <v>786</v>
      </c>
      <c r="AG800">
        <v>5</v>
      </c>
      <c r="AH800">
        <v>102.58</v>
      </c>
      <c r="AI800">
        <v>2</v>
      </c>
      <c r="AJ800">
        <v>1110</v>
      </c>
      <c r="AK800" t="s">
        <v>788</v>
      </c>
      <c r="AL800">
        <v>1112</v>
      </c>
      <c r="AM800" t="s">
        <v>1252</v>
      </c>
      <c r="AN800">
        <v>21.9</v>
      </c>
      <c r="AO800" s="72">
        <v>7.43</v>
      </c>
      <c r="AP800" s="72" t="s">
        <v>15341</v>
      </c>
      <c r="AQ800" t="s">
        <v>1254</v>
      </c>
      <c r="AV800" t="s">
        <v>15367</v>
      </c>
      <c r="AW800">
        <v>0</v>
      </c>
      <c r="AX800" t="s">
        <v>15366</v>
      </c>
      <c r="AY800" t="s">
        <v>15368</v>
      </c>
      <c r="AZ800" t="s">
        <v>15369</v>
      </c>
      <c r="BC800" s="34" t="s">
        <v>16728</v>
      </c>
      <c r="BD800" t="s">
        <v>114</v>
      </c>
      <c r="BF800" t="s">
        <v>115</v>
      </c>
      <c r="BG800" t="s">
        <v>116</v>
      </c>
      <c r="BM800" t="s">
        <v>117</v>
      </c>
      <c r="BN800">
        <v>378998</v>
      </c>
      <c r="BO800">
        <v>3400316963</v>
      </c>
      <c r="BP800">
        <v>3400316963</v>
      </c>
      <c r="BQ800">
        <v>485464</v>
      </c>
      <c r="BR800">
        <v>4519</v>
      </c>
      <c r="BX800" t="s">
        <v>15370</v>
      </c>
      <c r="CA800" t="s">
        <v>15371</v>
      </c>
      <c r="CB800" t="s">
        <v>15372</v>
      </c>
      <c r="CD800">
        <v>1</v>
      </c>
      <c r="CF800" t="s">
        <v>118</v>
      </c>
      <c r="CG800">
        <v>0</v>
      </c>
      <c r="CH800" t="s">
        <v>119</v>
      </c>
      <c r="CI800" t="s">
        <v>119</v>
      </c>
      <c r="CJ800" t="s">
        <v>120</v>
      </c>
      <c r="CL800" s="34" t="s">
        <v>16729</v>
      </c>
      <c r="CM800" t="s">
        <v>121</v>
      </c>
      <c r="CN800" s="34" t="s">
        <v>16729</v>
      </c>
      <c r="CP800" t="s">
        <v>1258</v>
      </c>
      <c r="CR800" s="65">
        <f t="shared" si="166"/>
        <v>17</v>
      </c>
      <c r="CS800" s="65">
        <v>10</v>
      </c>
      <c r="CT800" s="65">
        <v>8</v>
      </c>
      <c r="CU800" s="65" t="s">
        <v>4</v>
      </c>
      <c r="CV800" s="65">
        <f t="shared" ref="CV800:CV803" si="174">ROUNDUP(AO800,0)</f>
        <v>8</v>
      </c>
      <c r="CW800" s="65">
        <f t="shared" ref="CW800:CW803" si="175">CV800*CS800</f>
        <v>80</v>
      </c>
      <c r="CX800" s="65">
        <f t="shared" ref="CX800:CX803" si="176">CV800*CT800</f>
        <v>64</v>
      </c>
      <c r="CY800" s="65" t="e">
        <f t="shared" ref="CY800:CY803" si="177">CV800*CU800</f>
        <v>#VALUE!</v>
      </c>
      <c r="CZ800" s="73">
        <v>4.3700000000000003E-2</v>
      </c>
      <c r="DA800" s="74">
        <f t="shared" ref="DA800:DA803" si="178">CZ800*CW800</f>
        <v>3.4960000000000004</v>
      </c>
      <c r="DB800" s="74">
        <f t="shared" ref="DB800:DB803" si="179">CZ800*CX800</f>
        <v>2.7968000000000002</v>
      </c>
      <c r="DC800" s="75" t="e">
        <f t="shared" ref="DC800:DC803" si="180">CZ800*CY800</f>
        <v>#VALUE!</v>
      </c>
    </row>
    <row r="801" spans="1:108">
      <c r="A801" t="s">
        <v>111</v>
      </c>
      <c r="B801" t="s">
        <v>15360</v>
      </c>
      <c r="C801">
        <v>514289</v>
      </c>
      <c r="D801" s="1">
        <v>45582</v>
      </c>
      <c r="E801" t="s">
        <v>20541</v>
      </c>
      <c r="F801" t="s">
        <v>4189</v>
      </c>
      <c r="G801" t="s">
        <v>15361</v>
      </c>
      <c r="H801">
        <v>35389588827</v>
      </c>
      <c r="I801" t="s">
        <v>15362</v>
      </c>
      <c r="J801">
        <v>5511970723239</v>
      </c>
      <c r="K801" t="s">
        <v>2</v>
      </c>
      <c r="L801" t="s">
        <v>127</v>
      </c>
      <c r="M801">
        <v>5187405892311</v>
      </c>
      <c r="N801" t="s">
        <v>112</v>
      </c>
      <c r="O801" t="s">
        <v>15363</v>
      </c>
      <c r="P801" t="s">
        <v>14288</v>
      </c>
      <c r="Q801">
        <v>1563</v>
      </c>
      <c r="R801" t="s">
        <v>15364</v>
      </c>
      <c r="S801" t="s">
        <v>4263</v>
      </c>
      <c r="U801" t="s">
        <v>15365</v>
      </c>
      <c r="V801" t="s">
        <v>122</v>
      </c>
      <c r="W801" t="s">
        <v>123</v>
      </c>
      <c r="X801" t="s">
        <v>1667</v>
      </c>
      <c r="Y801" t="s">
        <v>792</v>
      </c>
      <c r="Z801" t="s">
        <v>1258</v>
      </c>
      <c r="AA801" t="s">
        <v>16727</v>
      </c>
      <c r="AE801" t="s">
        <v>1167</v>
      </c>
      <c r="AF801" t="s">
        <v>786</v>
      </c>
      <c r="AG801">
        <v>5</v>
      </c>
      <c r="AH801">
        <v>102.58</v>
      </c>
      <c r="AI801">
        <v>2</v>
      </c>
      <c r="AJ801">
        <v>1006</v>
      </c>
      <c r="AK801" t="s">
        <v>788</v>
      </c>
      <c r="AL801">
        <v>1111</v>
      </c>
      <c r="AM801" t="s">
        <v>789</v>
      </c>
      <c r="AN801">
        <v>21.9</v>
      </c>
      <c r="AO801" s="72">
        <v>7.43</v>
      </c>
      <c r="AP801" s="72" t="s">
        <v>15341</v>
      </c>
      <c r="AQ801" t="s">
        <v>790</v>
      </c>
      <c r="AV801" t="s">
        <v>15183</v>
      </c>
      <c r="AW801">
        <v>0</v>
      </c>
      <c r="AX801" t="s">
        <v>15366</v>
      </c>
      <c r="AY801" t="s">
        <v>15368</v>
      </c>
      <c r="AZ801" t="s">
        <v>15369</v>
      </c>
      <c r="BC801" s="34" t="s">
        <v>16728</v>
      </c>
      <c r="BD801" t="s">
        <v>114</v>
      </c>
      <c r="BF801" t="s">
        <v>115</v>
      </c>
      <c r="BG801" t="s">
        <v>116</v>
      </c>
      <c r="BM801" t="s">
        <v>117</v>
      </c>
      <c r="BN801">
        <v>378998</v>
      </c>
      <c r="BO801">
        <v>3400316963</v>
      </c>
      <c r="BP801">
        <v>3400316963</v>
      </c>
      <c r="BQ801">
        <v>485464</v>
      </c>
      <c r="BR801">
        <v>4519</v>
      </c>
      <c r="BX801" t="s">
        <v>15370</v>
      </c>
      <c r="CA801" t="s">
        <v>15371</v>
      </c>
      <c r="CB801" t="s">
        <v>15372</v>
      </c>
      <c r="CD801">
        <v>1</v>
      </c>
      <c r="CF801" t="s">
        <v>118</v>
      </c>
      <c r="CG801">
        <v>0</v>
      </c>
      <c r="CH801" t="s">
        <v>119</v>
      </c>
      <c r="CI801" t="s">
        <v>119</v>
      </c>
      <c r="CJ801" t="s">
        <v>120</v>
      </c>
      <c r="CL801" s="34" t="s">
        <v>16729</v>
      </c>
      <c r="CM801" t="s">
        <v>121</v>
      </c>
      <c r="CN801" s="34" t="s">
        <v>16729</v>
      </c>
      <c r="CP801" t="s">
        <v>1258</v>
      </c>
      <c r="CR801" s="65">
        <f t="shared" si="166"/>
        <v>17</v>
      </c>
      <c r="CS801" s="65">
        <v>10</v>
      </c>
      <c r="CT801" s="65">
        <v>8</v>
      </c>
      <c r="CU801" s="65" t="s">
        <v>4</v>
      </c>
      <c r="CV801" s="65">
        <f t="shared" si="174"/>
        <v>8</v>
      </c>
      <c r="CW801" s="65">
        <f t="shared" si="175"/>
        <v>80</v>
      </c>
      <c r="CX801" s="65">
        <f t="shared" si="176"/>
        <v>64</v>
      </c>
      <c r="CY801" s="65" t="e">
        <f t="shared" si="177"/>
        <v>#VALUE!</v>
      </c>
      <c r="CZ801" s="73">
        <v>4.3700000000000003E-2</v>
      </c>
      <c r="DA801" s="74">
        <f t="shared" si="178"/>
        <v>3.4960000000000004</v>
      </c>
      <c r="DB801" s="74">
        <f t="shared" si="179"/>
        <v>2.7968000000000002</v>
      </c>
      <c r="DC801" s="75" t="e">
        <f t="shared" si="180"/>
        <v>#VALUE!</v>
      </c>
    </row>
    <row r="802" spans="1:108">
      <c r="A802" t="s">
        <v>111</v>
      </c>
      <c r="B802" t="s">
        <v>15360</v>
      </c>
      <c r="C802">
        <v>514289</v>
      </c>
      <c r="D802" s="1">
        <v>45582</v>
      </c>
      <c r="E802" t="s">
        <v>20541</v>
      </c>
      <c r="F802" t="s">
        <v>4189</v>
      </c>
      <c r="G802" t="s">
        <v>15361</v>
      </c>
      <c r="H802">
        <v>35389588827</v>
      </c>
      <c r="I802" t="s">
        <v>15362</v>
      </c>
      <c r="J802">
        <v>5511970723239</v>
      </c>
      <c r="K802" t="s">
        <v>2</v>
      </c>
      <c r="L802" t="s">
        <v>127</v>
      </c>
      <c r="M802">
        <v>5187405892311</v>
      </c>
      <c r="N802" t="s">
        <v>112</v>
      </c>
      <c r="O802" t="s">
        <v>15363</v>
      </c>
      <c r="P802" t="s">
        <v>14288</v>
      </c>
      <c r="Q802">
        <v>1563</v>
      </c>
      <c r="R802" t="s">
        <v>15364</v>
      </c>
      <c r="S802" t="s">
        <v>4263</v>
      </c>
      <c r="U802" t="s">
        <v>15365</v>
      </c>
      <c r="V802" t="s">
        <v>122</v>
      </c>
      <c r="W802" t="s">
        <v>123</v>
      </c>
      <c r="X802" t="s">
        <v>1667</v>
      </c>
      <c r="Y802" t="s">
        <v>792</v>
      </c>
      <c r="Z802" t="s">
        <v>1258</v>
      </c>
      <c r="AA802" t="s">
        <v>16727</v>
      </c>
      <c r="AE802" t="s">
        <v>1167</v>
      </c>
      <c r="AF802" t="s">
        <v>786</v>
      </c>
      <c r="AG802">
        <v>5</v>
      </c>
      <c r="AH802">
        <v>102.58</v>
      </c>
      <c r="AI802">
        <v>2</v>
      </c>
      <c r="AJ802">
        <v>1111</v>
      </c>
      <c r="AK802" t="s">
        <v>788</v>
      </c>
      <c r="AL802">
        <v>1110</v>
      </c>
      <c r="AM802" t="s">
        <v>1256</v>
      </c>
      <c r="AN802">
        <v>21.9</v>
      </c>
      <c r="AO802" s="72">
        <v>7.43</v>
      </c>
      <c r="AP802" s="72" t="s">
        <v>15341</v>
      </c>
      <c r="AQ802" t="s">
        <v>1257</v>
      </c>
      <c r="AV802" t="s">
        <v>15183</v>
      </c>
      <c r="AW802">
        <v>0</v>
      </c>
      <c r="AX802" t="s">
        <v>15366</v>
      </c>
      <c r="AY802" t="s">
        <v>15368</v>
      </c>
      <c r="AZ802" t="s">
        <v>15369</v>
      </c>
      <c r="BC802" s="34" t="s">
        <v>16728</v>
      </c>
      <c r="BD802" t="s">
        <v>114</v>
      </c>
      <c r="BF802" t="s">
        <v>115</v>
      </c>
      <c r="BG802" t="s">
        <v>116</v>
      </c>
      <c r="BM802" t="s">
        <v>117</v>
      </c>
      <c r="BN802">
        <v>378998</v>
      </c>
      <c r="BO802">
        <v>3400316963</v>
      </c>
      <c r="BP802">
        <v>3400316963</v>
      </c>
      <c r="BQ802">
        <v>485464</v>
      </c>
      <c r="BR802">
        <v>4519</v>
      </c>
      <c r="BX802" t="s">
        <v>15370</v>
      </c>
      <c r="CA802" t="s">
        <v>15371</v>
      </c>
      <c r="CB802" t="s">
        <v>15372</v>
      </c>
      <c r="CD802">
        <v>1</v>
      </c>
      <c r="CF802" t="s">
        <v>118</v>
      </c>
      <c r="CG802">
        <v>0</v>
      </c>
      <c r="CH802" t="s">
        <v>119</v>
      </c>
      <c r="CI802" t="s">
        <v>119</v>
      </c>
      <c r="CJ802" t="s">
        <v>120</v>
      </c>
      <c r="CL802" s="34" t="s">
        <v>16729</v>
      </c>
      <c r="CM802" t="s">
        <v>121</v>
      </c>
      <c r="CN802" s="34" t="s">
        <v>16729</v>
      </c>
      <c r="CP802" t="s">
        <v>1258</v>
      </c>
      <c r="CR802" s="65">
        <f t="shared" si="166"/>
        <v>17</v>
      </c>
      <c r="CS802" s="65">
        <v>10</v>
      </c>
      <c r="CT802" s="65">
        <v>8</v>
      </c>
      <c r="CU802" s="65" t="s">
        <v>4</v>
      </c>
      <c r="CV802" s="65">
        <f t="shared" si="174"/>
        <v>8</v>
      </c>
      <c r="CW802" s="65">
        <f t="shared" si="175"/>
        <v>80</v>
      </c>
      <c r="CX802" s="65">
        <f t="shared" si="176"/>
        <v>64</v>
      </c>
      <c r="CY802" s="65" t="e">
        <f t="shared" si="177"/>
        <v>#VALUE!</v>
      </c>
      <c r="CZ802" s="73">
        <v>4.3700000000000003E-2</v>
      </c>
      <c r="DA802" s="74">
        <f t="shared" si="178"/>
        <v>3.4960000000000004</v>
      </c>
      <c r="DB802" s="74">
        <f t="shared" si="179"/>
        <v>2.7968000000000002</v>
      </c>
      <c r="DC802" s="75" t="e">
        <f t="shared" si="180"/>
        <v>#VALUE!</v>
      </c>
    </row>
    <row r="803" spans="1:108">
      <c r="A803" t="s">
        <v>111</v>
      </c>
      <c r="B803" t="s">
        <v>15360</v>
      </c>
      <c r="C803">
        <v>514289</v>
      </c>
      <c r="D803" s="1">
        <v>45582</v>
      </c>
      <c r="E803" t="s">
        <v>20541</v>
      </c>
      <c r="F803" t="s">
        <v>4189</v>
      </c>
      <c r="G803" t="s">
        <v>15361</v>
      </c>
      <c r="H803">
        <v>35389588827</v>
      </c>
      <c r="I803" t="s">
        <v>15362</v>
      </c>
      <c r="J803">
        <v>5511970723239</v>
      </c>
      <c r="K803" t="s">
        <v>2</v>
      </c>
      <c r="L803" t="s">
        <v>127</v>
      </c>
      <c r="M803">
        <v>5187405892311</v>
      </c>
      <c r="N803" t="s">
        <v>112</v>
      </c>
      <c r="O803" t="s">
        <v>15363</v>
      </c>
      <c r="P803" t="s">
        <v>14288</v>
      </c>
      <c r="Q803">
        <v>1563</v>
      </c>
      <c r="R803" t="s">
        <v>15364</v>
      </c>
      <c r="S803" t="s">
        <v>4263</v>
      </c>
      <c r="U803" t="s">
        <v>15365</v>
      </c>
      <c r="V803" t="s">
        <v>122</v>
      </c>
      <c r="W803" t="s">
        <v>123</v>
      </c>
      <c r="X803" t="s">
        <v>1667</v>
      </c>
      <c r="Y803" t="s">
        <v>792</v>
      </c>
      <c r="Z803" t="s">
        <v>1258</v>
      </c>
      <c r="AA803" t="s">
        <v>16727</v>
      </c>
      <c r="AE803" t="s">
        <v>1167</v>
      </c>
      <c r="AF803" t="s">
        <v>786</v>
      </c>
      <c r="AG803">
        <v>5</v>
      </c>
      <c r="AH803">
        <v>102.58</v>
      </c>
      <c r="AI803">
        <v>2</v>
      </c>
      <c r="AJ803">
        <v>1603</v>
      </c>
      <c r="AK803" t="s">
        <v>775</v>
      </c>
      <c r="AL803">
        <v>1603</v>
      </c>
      <c r="AM803" t="s">
        <v>825</v>
      </c>
      <c r="AN803">
        <v>29.9</v>
      </c>
      <c r="AO803" s="72">
        <v>29</v>
      </c>
      <c r="AP803" s="72">
        <v>58</v>
      </c>
      <c r="AQ803" t="s">
        <v>823</v>
      </c>
      <c r="AV803" t="s">
        <v>15191</v>
      </c>
      <c r="AW803">
        <v>0</v>
      </c>
      <c r="AX803" t="s">
        <v>15366</v>
      </c>
      <c r="AY803" t="s">
        <v>15368</v>
      </c>
      <c r="AZ803" t="s">
        <v>15369</v>
      </c>
      <c r="BC803" s="34" t="s">
        <v>16728</v>
      </c>
      <c r="BD803" t="s">
        <v>114</v>
      </c>
      <c r="BF803" t="s">
        <v>115</v>
      </c>
      <c r="BG803" t="s">
        <v>116</v>
      </c>
      <c r="BM803" t="s">
        <v>117</v>
      </c>
      <c r="BN803">
        <v>378998</v>
      </c>
      <c r="BO803">
        <v>3400316963</v>
      </c>
      <c r="BP803">
        <v>3400316963</v>
      </c>
      <c r="BQ803">
        <v>485464</v>
      </c>
      <c r="BR803">
        <v>4519</v>
      </c>
      <c r="BX803" t="s">
        <v>15370</v>
      </c>
      <c r="CA803" t="s">
        <v>15371</v>
      </c>
      <c r="CB803" t="s">
        <v>15372</v>
      </c>
      <c r="CD803">
        <v>1</v>
      </c>
      <c r="CF803" t="s">
        <v>118</v>
      </c>
      <c r="CG803">
        <v>0</v>
      </c>
      <c r="CH803" t="s">
        <v>119</v>
      </c>
      <c r="CI803" t="s">
        <v>119</v>
      </c>
      <c r="CJ803" t="s">
        <v>120</v>
      </c>
      <c r="CL803" s="34" t="s">
        <v>16729</v>
      </c>
      <c r="CM803" t="s">
        <v>121</v>
      </c>
      <c r="CN803" s="34" t="s">
        <v>16729</v>
      </c>
      <c r="CP803" t="s">
        <v>1258</v>
      </c>
      <c r="CR803" s="65">
        <f t="shared" si="166"/>
        <v>17</v>
      </c>
      <c r="CS803" s="65">
        <v>10</v>
      </c>
      <c r="CT803" s="65">
        <v>8</v>
      </c>
      <c r="CU803" s="65" t="s">
        <v>4</v>
      </c>
      <c r="CV803" s="65">
        <f t="shared" si="174"/>
        <v>29</v>
      </c>
      <c r="CW803" s="65">
        <f t="shared" si="175"/>
        <v>290</v>
      </c>
      <c r="CX803" s="65">
        <f t="shared" si="176"/>
        <v>232</v>
      </c>
      <c r="CY803" s="65" t="e">
        <f t="shared" si="177"/>
        <v>#VALUE!</v>
      </c>
      <c r="CZ803" s="73">
        <v>4.3700000000000003E-2</v>
      </c>
      <c r="DA803" s="74">
        <f t="shared" si="178"/>
        <v>12.673</v>
      </c>
      <c r="DB803" s="74">
        <f t="shared" si="179"/>
        <v>10.138400000000001</v>
      </c>
      <c r="DC803" s="75" t="e">
        <f t="shared" si="180"/>
        <v>#VALUE!</v>
      </c>
    </row>
    <row r="804" spans="1:108" hidden="1">
      <c r="A804" t="s">
        <v>111</v>
      </c>
      <c r="B804" t="s">
        <v>15373</v>
      </c>
      <c r="C804">
        <v>514287</v>
      </c>
      <c r="D804" s="1">
        <v>45581</v>
      </c>
      <c r="E804" t="s">
        <v>20542</v>
      </c>
      <c r="F804" t="s">
        <v>15374</v>
      </c>
      <c r="G804" t="s">
        <v>15375</v>
      </c>
      <c r="H804" s="34" t="s">
        <v>15376</v>
      </c>
      <c r="I804" t="s">
        <v>15377</v>
      </c>
      <c r="J804">
        <v>5551994496738</v>
      </c>
      <c r="K804" t="s">
        <v>6</v>
      </c>
      <c r="L804" t="s">
        <v>15378</v>
      </c>
      <c r="M804">
        <v>5155421670987</v>
      </c>
      <c r="N804" t="s">
        <v>112</v>
      </c>
      <c r="O804" t="s">
        <v>15379</v>
      </c>
      <c r="P804" t="s">
        <v>15380</v>
      </c>
      <c r="Q804">
        <v>486</v>
      </c>
      <c r="R804" t="s">
        <v>15381</v>
      </c>
      <c r="S804" t="s">
        <v>124</v>
      </c>
      <c r="U804" t="s">
        <v>15382</v>
      </c>
      <c r="V804" t="s">
        <v>122</v>
      </c>
      <c r="W804" t="s">
        <v>772</v>
      </c>
      <c r="X804" t="s">
        <v>15383</v>
      </c>
      <c r="Y804" t="s">
        <v>1750</v>
      </c>
      <c r="Z804" t="s">
        <v>1258</v>
      </c>
      <c r="AA804" t="s">
        <v>16745</v>
      </c>
      <c r="AF804" t="s">
        <v>786</v>
      </c>
      <c r="AG804">
        <v>1</v>
      </c>
      <c r="AH804">
        <v>172.52</v>
      </c>
      <c r="AI804">
        <v>1</v>
      </c>
      <c r="AJ804">
        <v>143028</v>
      </c>
      <c r="AK804" t="s">
        <v>781</v>
      </c>
      <c r="AL804">
        <v>8700</v>
      </c>
      <c r="AM804" t="s">
        <v>2390</v>
      </c>
      <c r="AN804">
        <v>129.9</v>
      </c>
      <c r="AO804" s="72">
        <v>129.9</v>
      </c>
      <c r="AP804" t="s">
        <v>796</v>
      </c>
      <c r="AQ804" t="s">
        <v>2391</v>
      </c>
      <c r="AV804" t="s">
        <v>15385</v>
      </c>
      <c r="AW804">
        <v>0</v>
      </c>
      <c r="AX804" t="s">
        <v>15384</v>
      </c>
      <c r="AY804" t="s">
        <v>15386</v>
      </c>
      <c r="AZ804" t="s">
        <v>15058</v>
      </c>
      <c r="BC804" s="34" t="s">
        <v>16746</v>
      </c>
      <c r="BD804" t="s">
        <v>114</v>
      </c>
      <c r="BF804" t="s">
        <v>115</v>
      </c>
      <c r="BG804" t="s">
        <v>116</v>
      </c>
      <c r="BM804" t="s">
        <v>117</v>
      </c>
      <c r="BN804">
        <v>602687</v>
      </c>
      <c r="BO804">
        <v>3399990627</v>
      </c>
      <c r="BP804">
        <v>3399990627</v>
      </c>
      <c r="BQ804">
        <v>459384</v>
      </c>
      <c r="BR804">
        <v>5314</v>
      </c>
      <c r="BX804" t="s">
        <v>15387</v>
      </c>
      <c r="CA804" t="s">
        <v>15388</v>
      </c>
      <c r="CB804" s="35" t="s">
        <v>15389</v>
      </c>
      <c r="CD804">
        <v>1</v>
      </c>
      <c r="CF804" t="s">
        <v>118</v>
      </c>
      <c r="CG804">
        <v>0</v>
      </c>
      <c r="CH804" t="s">
        <v>119</v>
      </c>
      <c r="CI804" t="s">
        <v>119</v>
      </c>
      <c r="CJ804" t="s">
        <v>120</v>
      </c>
      <c r="CL804" s="34" t="s">
        <v>16747</v>
      </c>
      <c r="CM804" t="s">
        <v>121</v>
      </c>
      <c r="CN804" s="34" t="s">
        <v>16747</v>
      </c>
      <c r="CP804" t="s">
        <v>1258</v>
      </c>
      <c r="CR804">
        <f t="shared" si="166"/>
        <v>16</v>
      </c>
      <c r="CS804"/>
      <c r="CT804"/>
      <c r="CU804"/>
      <c r="CV804"/>
      <c r="CW804"/>
      <c r="CX804"/>
      <c r="CY804"/>
      <c r="CZ804"/>
      <c r="DA804"/>
      <c r="DB804"/>
      <c r="DC804"/>
      <c r="DD804"/>
    </row>
    <row r="805" spans="1:108" hidden="1">
      <c r="A805" t="s">
        <v>111</v>
      </c>
      <c r="B805" t="s">
        <v>15373</v>
      </c>
      <c r="C805">
        <v>514287</v>
      </c>
      <c r="D805" s="1">
        <v>45581</v>
      </c>
      <c r="E805" t="s">
        <v>20542</v>
      </c>
      <c r="F805" t="s">
        <v>15374</v>
      </c>
      <c r="G805" t="s">
        <v>15375</v>
      </c>
      <c r="H805" s="34" t="s">
        <v>15376</v>
      </c>
      <c r="I805" t="s">
        <v>15377</v>
      </c>
      <c r="J805">
        <v>5551994496738</v>
      </c>
      <c r="K805" t="s">
        <v>6</v>
      </c>
      <c r="L805" t="s">
        <v>15378</v>
      </c>
      <c r="M805">
        <v>5155421670987</v>
      </c>
      <c r="N805" t="s">
        <v>112</v>
      </c>
      <c r="O805" t="s">
        <v>15379</v>
      </c>
      <c r="P805" t="s">
        <v>15380</v>
      </c>
      <c r="Q805">
        <v>486</v>
      </c>
      <c r="R805" t="s">
        <v>15381</v>
      </c>
      <c r="S805" t="s">
        <v>124</v>
      </c>
      <c r="U805" t="s">
        <v>15382</v>
      </c>
      <c r="V805" t="s">
        <v>122</v>
      </c>
      <c r="W805" t="s">
        <v>772</v>
      </c>
      <c r="X805" t="s">
        <v>15383</v>
      </c>
      <c r="Y805" t="s">
        <v>1750</v>
      </c>
      <c r="Z805" t="s">
        <v>1258</v>
      </c>
      <c r="AA805" t="s">
        <v>16745</v>
      </c>
      <c r="AF805" t="s">
        <v>786</v>
      </c>
      <c r="AG805">
        <v>1</v>
      </c>
      <c r="AH805">
        <v>172.52</v>
      </c>
      <c r="AI805">
        <v>1</v>
      </c>
      <c r="AJ805">
        <v>61030</v>
      </c>
      <c r="AK805" t="s">
        <v>1598</v>
      </c>
      <c r="AL805">
        <v>61030</v>
      </c>
      <c r="AM805" t="s">
        <v>2980</v>
      </c>
      <c r="AN805">
        <v>99.9</v>
      </c>
      <c r="AO805" s="72">
        <v>34.96</v>
      </c>
      <c r="AP805" t="s">
        <v>15116</v>
      </c>
      <c r="AQ805" t="s">
        <v>2981</v>
      </c>
      <c r="AV805" t="s">
        <v>15390</v>
      </c>
      <c r="AW805">
        <v>0</v>
      </c>
      <c r="AX805" t="s">
        <v>15384</v>
      </c>
      <c r="AY805" t="s">
        <v>15386</v>
      </c>
      <c r="AZ805" t="s">
        <v>15058</v>
      </c>
      <c r="BC805" s="34" t="s">
        <v>16746</v>
      </c>
      <c r="BD805" t="s">
        <v>114</v>
      </c>
      <c r="BF805" t="s">
        <v>115</v>
      </c>
      <c r="BG805" t="s">
        <v>116</v>
      </c>
      <c r="BM805" t="s">
        <v>117</v>
      </c>
      <c r="BN805">
        <v>602687</v>
      </c>
      <c r="BO805">
        <v>3399990627</v>
      </c>
      <c r="BP805">
        <v>3399990627</v>
      </c>
      <c r="BQ805">
        <v>459384</v>
      </c>
      <c r="BR805">
        <v>5314</v>
      </c>
      <c r="BX805" t="s">
        <v>15387</v>
      </c>
      <c r="CA805" t="s">
        <v>15388</v>
      </c>
      <c r="CB805" s="35" t="s">
        <v>15389</v>
      </c>
      <c r="CD805">
        <v>1</v>
      </c>
      <c r="CF805" t="s">
        <v>118</v>
      </c>
      <c r="CG805">
        <v>0</v>
      </c>
      <c r="CH805" t="s">
        <v>119</v>
      </c>
      <c r="CI805" t="s">
        <v>119</v>
      </c>
      <c r="CJ805" t="s">
        <v>120</v>
      </c>
      <c r="CL805" s="34" t="s">
        <v>16747</v>
      </c>
      <c r="CM805" t="s">
        <v>121</v>
      </c>
      <c r="CN805" s="34" t="s">
        <v>16747</v>
      </c>
      <c r="CP805" t="s">
        <v>1258</v>
      </c>
      <c r="CR805">
        <f t="shared" si="166"/>
        <v>16</v>
      </c>
      <c r="CS805"/>
      <c r="CT805"/>
      <c r="CU805"/>
      <c r="CV805"/>
      <c r="CW805"/>
      <c r="CX805"/>
      <c r="CY805"/>
      <c r="CZ805"/>
      <c r="DA805"/>
      <c r="DB805"/>
      <c r="DC805"/>
      <c r="DD805"/>
    </row>
    <row r="806" spans="1:108" hidden="1">
      <c r="A806" t="s">
        <v>111</v>
      </c>
      <c r="B806" t="s">
        <v>15373</v>
      </c>
      <c r="C806">
        <v>514287</v>
      </c>
      <c r="D806" s="1">
        <v>45581</v>
      </c>
      <c r="E806" t="s">
        <v>20542</v>
      </c>
      <c r="F806" t="s">
        <v>15374</v>
      </c>
      <c r="G806" t="s">
        <v>15375</v>
      </c>
      <c r="H806" s="34" t="s">
        <v>15376</v>
      </c>
      <c r="I806" t="s">
        <v>15377</v>
      </c>
      <c r="J806">
        <v>5551994496738</v>
      </c>
      <c r="K806" t="s">
        <v>6</v>
      </c>
      <c r="L806" t="s">
        <v>15378</v>
      </c>
      <c r="M806">
        <v>5155421670987</v>
      </c>
      <c r="N806" t="s">
        <v>112</v>
      </c>
      <c r="O806" t="s">
        <v>15379</v>
      </c>
      <c r="P806" t="s">
        <v>15380</v>
      </c>
      <c r="Q806">
        <v>486</v>
      </c>
      <c r="R806" t="s">
        <v>15381</v>
      </c>
      <c r="S806" t="s">
        <v>124</v>
      </c>
      <c r="U806" t="s">
        <v>15382</v>
      </c>
      <c r="V806" t="s">
        <v>122</v>
      </c>
      <c r="W806" t="s">
        <v>772</v>
      </c>
      <c r="X806" t="s">
        <v>15383</v>
      </c>
      <c r="Y806" t="s">
        <v>1750</v>
      </c>
      <c r="Z806" t="s">
        <v>1258</v>
      </c>
      <c r="AA806" t="s">
        <v>16745</v>
      </c>
      <c r="AF806" t="s">
        <v>786</v>
      </c>
      <c r="AG806">
        <v>1</v>
      </c>
      <c r="AH806">
        <v>172.52</v>
      </c>
      <c r="AI806">
        <v>1</v>
      </c>
      <c r="AJ806">
        <v>1006</v>
      </c>
      <c r="AK806" t="s">
        <v>788</v>
      </c>
      <c r="AL806">
        <v>1111</v>
      </c>
      <c r="AM806" t="s">
        <v>789</v>
      </c>
      <c r="AN806">
        <v>21.9</v>
      </c>
      <c r="AO806" s="72">
        <v>7.66</v>
      </c>
      <c r="AP806" t="s">
        <v>15063</v>
      </c>
      <c r="AQ806" t="s">
        <v>790</v>
      </c>
      <c r="AV806" t="s">
        <v>15385</v>
      </c>
      <c r="AW806">
        <v>0</v>
      </c>
      <c r="AX806" t="s">
        <v>15384</v>
      </c>
      <c r="AY806" t="s">
        <v>15386</v>
      </c>
      <c r="AZ806" t="s">
        <v>15058</v>
      </c>
      <c r="BC806" s="34" t="s">
        <v>16746</v>
      </c>
      <c r="BD806" t="s">
        <v>114</v>
      </c>
      <c r="BF806" t="s">
        <v>115</v>
      </c>
      <c r="BG806" t="s">
        <v>116</v>
      </c>
      <c r="BM806" t="s">
        <v>117</v>
      </c>
      <c r="BN806">
        <v>602687</v>
      </c>
      <c r="BO806">
        <v>3399990627</v>
      </c>
      <c r="BP806">
        <v>3399990627</v>
      </c>
      <c r="BQ806">
        <v>459384</v>
      </c>
      <c r="BR806">
        <v>5314</v>
      </c>
      <c r="BX806" t="s">
        <v>15387</v>
      </c>
      <c r="CA806" t="s">
        <v>15388</v>
      </c>
      <c r="CB806" s="35" t="s">
        <v>15389</v>
      </c>
      <c r="CD806">
        <v>1</v>
      </c>
      <c r="CF806" t="s">
        <v>118</v>
      </c>
      <c r="CG806">
        <v>0</v>
      </c>
      <c r="CH806" t="s">
        <v>119</v>
      </c>
      <c r="CI806" t="s">
        <v>119</v>
      </c>
      <c r="CJ806" t="s">
        <v>120</v>
      </c>
      <c r="CL806" s="34" t="s">
        <v>16747</v>
      </c>
      <c r="CM806" t="s">
        <v>121</v>
      </c>
      <c r="CN806" s="34" t="s">
        <v>16747</v>
      </c>
      <c r="CP806" t="s">
        <v>1258</v>
      </c>
      <c r="CR806">
        <f t="shared" si="166"/>
        <v>16</v>
      </c>
      <c r="CS806"/>
      <c r="CT806"/>
      <c r="CU806"/>
      <c r="CV806"/>
      <c r="CW806"/>
      <c r="CX806"/>
      <c r="CY806"/>
      <c r="CZ806"/>
      <c r="DA806"/>
      <c r="DB806"/>
      <c r="DC806"/>
      <c r="DD806"/>
    </row>
    <row r="807" spans="1:108">
      <c r="A807" t="s">
        <v>111</v>
      </c>
      <c r="B807" t="s">
        <v>15391</v>
      </c>
      <c r="C807">
        <v>514285</v>
      </c>
      <c r="D807" s="1">
        <v>45581</v>
      </c>
      <c r="E807" t="s">
        <v>20543</v>
      </c>
      <c r="F807" t="s">
        <v>15047</v>
      </c>
      <c r="G807" t="s">
        <v>15392</v>
      </c>
      <c r="H807">
        <v>75440571272</v>
      </c>
      <c r="I807" t="s">
        <v>15393</v>
      </c>
      <c r="J807">
        <v>5595988033482</v>
      </c>
      <c r="K807" t="s">
        <v>10034</v>
      </c>
      <c r="L807" t="s">
        <v>9498</v>
      </c>
      <c r="M807">
        <v>5187370174011</v>
      </c>
      <c r="N807" t="s">
        <v>112</v>
      </c>
      <c r="O807" t="s">
        <v>15394</v>
      </c>
      <c r="P807" t="s">
        <v>15395</v>
      </c>
      <c r="Q807">
        <v>175</v>
      </c>
      <c r="R807" t="s">
        <v>1412</v>
      </c>
      <c r="S807" t="s">
        <v>7517</v>
      </c>
      <c r="U807" t="s">
        <v>15396</v>
      </c>
      <c r="V807" t="s">
        <v>815</v>
      </c>
      <c r="W807" t="s">
        <v>816</v>
      </c>
      <c r="X807" t="s">
        <v>1667</v>
      </c>
      <c r="Y807" t="s">
        <v>129</v>
      </c>
      <c r="Z807" t="s">
        <v>1258</v>
      </c>
      <c r="AA807" t="s">
        <v>16769</v>
      </c>
      <c r="AE807" t="s">
        <v>1167</v>
      </c>
      <c r="AF807" t="s">
        <v>3260</v>
      </c>
      <c r="AG807">
        <v>5</v>
      </c>
      <c r="AH807">
        <v>390.41</v>
      </c>
      <c r="AI807">
        <v>10</v>
      </c>
      <c r="AJ807">
        <v>142795</v>
      </c>
      <c r="AK807" t="s">
        <v>783</v>
      </c>
      <c r="AL807">
        <v>1607</v>
      </c>
      <c r="AM807" t="s">
        <v>784</v>
      </c>
      <c r="AN807">
        <v>34.9</v>
      </c>
      <c r="AO807" s="72">
        <v>33.85</v>
      </c>
      <c r="AP807" s="72" t="s">
        <v>15398</v>
      </c>
      <c r="AQ807" t="s">
        <v>785</v>
      </c>
      <c r="AV807" t="s">
        <v>15399</v>
      </c>
      <c r="AW807" t="s">
        <v>15399</v>
      </c>
      <c r="AX807" t="s">
        <v>15397</v>
      </c>
      <c r="AY807" t="s">
        <v>15400</v>
      </c>
      <c r="AZ807" t="s">
        <v>19</v>
      </c>
      <c r="BC807" t="s">
        <v>16770</v>
      </c>
      <c r="BD807" t="s">
        <v>114</v>
      </c>
      <c r="BF807" t="s">
        <v>115</v>
      </c>
      <c r="BG807" t="s">
        <v>116</v>
      </c>
      <c r="BM807" t="s">
        <v>117</v>
      </c>
      <c r="BN807">
        <v>380154</v>
      </c>
      <c r="BO807">
        <v>3399896272</v>
      </c>
      <c r="BP807">
        <v>3399896272</v>
      </c>
      <c r="BQ807">
        <v>651659</v>
      </c>
      <c r="BR807">
        <v>8727</v>
      </c>
      <c r="BX807" t="s">
        <v>15401</v>
      </c>
      <c r="CA807" t="s">
        <v>15402</v>
      </c>
      <c r="CB807" t="s">
        <v>15403</v>
      </c>
      <c r="CD807">
        <v>1</v>
      </c>
      <c r="CF807" t="s">
        <v>118</v>
      </c>
      <c r="CG807">
        <v>0</v>
      </c>
      <c r="CH807" t="s">
        <v>119</v>
      </c>
      <c r="CI807" t="s">
        <v>119</v>
      </c>
      <c r="CJ807" t="s">
        <v>120</v>
      </c>
      <c r="CL807" s="34" t="s">
        <v>16771</v>
      </c>
      <c r="CM807" t="s">
        <v>121</v>
      </c>
      <c r="CN807" s="34" t="s">
        <v>16771</v>
      </c>
      <c r="CP807" t="s">
        <v>1258</v>
      </c>
      <c r="CR807" s="65">
        <f t="shared" si="166"/>
        <v>16</v>
      </c>
      <c r="CS807" s="65">
        <v>10</v>
      </c>
      <c r="CT807" s="65">
        <v>8</v>
      </c>
      <c r="CU807" s="65" t="s">
        <v>4</v>
      </c>
      <c r="CV807" s="65">
        <f>ROUNDUP(AO807,0)</f>
        <v>34</v>
      </c>
      <c r="CW807" s="65">
        <f>CV807*CS807</f>
        <v>340</v>
      </c>
      <c r="CX807" s="65">
        <f>CV807*CT807</f>
        <v>272</v>
      </c>
      <c r="CY807" s="65" t="e">
        <f>CV807*CU807</f>
        <v>#VALUE!</v>
      </c>
      <c r="CZ807" s="73">
        <v>4.3700000000000003E-2</v>
      </c>
      <c r="DA807" s="74">
        <f>CZ807*CW807</f>
        <v>14.858000000000001</v>
      </c>
      <c r="DB807" s="74">
        <f>CZ807*CX807</f>
        <v>11.8864</v>
      </c>
      <c r="DC807" s="75" t="e">
        <f>CZ807*CY807</f>
        <v>#VALUE!</v>
      </c>
    </row>
    <row r="808" spans="1:108" hidden="1">
      <c r="A808" t="s">
        <v>111</v>
      </c>
      <c r="B808" t="s">
        <v>15404</v>
      </c>
      <c r="C808">
        <v>514283</v>
      </c>
      <c r="D808" s="1">
        <v>45581</v>
      </c>
      <c r="E808" t="s">
        <v>20544</v>
      </c>
      <c r="F808" t="s">
        <v>10791</v>
      </c>
      <c r="G808" t="s">
        <v>15405</v>
      </c>
      <c r="H808" s="34" t="s">
        <v>15406</v>
      </c>
      <c r="I808" t="s">
        <v>15407</v>
      </c>
      <c r="J808">
        <v>5551981271054</v>
      </c>
      <c r="K808" t="s">
        <v>6</v>
      </c>
      <c r="L808" t="s">
        <v>1680</v>
      </c>
      <c r="M808">
        <v>5178289513635</v>
      </c>
      <c r="N808" t="s">
        <v>112</v>
      </c>
      <c r="O808" t="s">
        <v>15408</v>
      </c>
      <c r="P808" t="s">
        <v>15409</v>
      </c>
      <c r="Q808">
        <v>300</v>
      </c>
      <c r="R808" t="s">
        <v>15410</v>
      </c>
      <c r="S808" t="s">
        <v>15411</v>
      </c>
      <c r="U808" t="s">
        <v>15412</v>
      </c>
      <c r="V808" t="s">
        <v>122</v>
      </c>
      <c r="W808" t="s">
        <v>772</v>
      </c>
      <c r="X808" t="s">
        <v>3280</v>
      </c>
      <c r="Y808" t="s">
        <v>787</v>
      </c>
      <c r="Z808" t="s">
        <v>1258</v>
      </c>
      <c r="AA808" t="s">
        <v>16788</v>
      </c>
      <c r="AE808" t="s">
        <v>1432</v>
      </c>
      <c r="AF808" t="s">
        <v>125</v>
      </c>
      <c r="AG808">
        <v>3</v>
      </c>
      <c r="AH808">
        <v>113.06</v>
      </c>
      <c r="AI808">
        <v>3</v>
      </c>
      <c r="AJ808">
        <v>142796</v>
      </c>
      <c r="AK808" t="s">
        <v>783</v>
      </c>
      <c r="AL808">
        <v>1609</v>
      </c>
      <c r="AM808" t="s">
        <v>826</v>
      </c>
      <c r="AN808">
        <v>34.9</v>
      </c>
      <c r="AO808" s="72">
        <v>29.66</v>
      </c>
      <c r="AP808" t="s">
        <v>15414</v>
      </c>
      <c r="AQ808" t="s">
        <v>807</v>
      </c>
      <c r="AV808" t="s">
        <v>15415</v>
      </c>
      <c r="AW808" t="s">
        <v>15415</v>
      </c>
      <c r="AX808" t="s">
        <v>15413</v>
      </c>
      <c r="AY808" t="s">
        <v>15416</v>
      </c>
      <c r="AZ808" t="s">
        <v>15417</v>
      </c>
      <c r="BC808" s="34" t="s">
        <v>16789</v>
      </c>
      <c r="BD808" t="s">
        <v>114</v>
      </c>
      <c r="BF808" t="s">
        <v>115</v>
      </c>
      <c r="BG808" t="s">
        <v>116</v>
      </c>
      <c r="BM808" t="s">
        <v>117</v>
      </c>
      <c r="BN808" t="s">
        <v>15418</v>
      </c>
      <c r="BO808">
        <v>3399780529</v>
      </c>
      <c r="BP808">
        <v>3399780529</v>
      </c>
      <c r="BQ808">
        <v>513630</v>
      </c>
      <c r="BR808">
        <v>2490</v>
      </c>
      <c r="BX808" t="s">
        <v>15419</v>
      </c>
      <c r="CA808" t="s">
        <v>15420</v>
      </c>
      <c r="CB808" t="s">
        <v>15421</v>
      </c>
      <c r="CD808">
        <v>1</v>
      </c>
      <c r="CF808" t="s">
        <v>118</v>
      </c>
      <c r="CG808">
        <v>0</v>
      </c>
      <c r="CH808" t="s">
        <v>119</v>
      </c>
      <c r="CI808" t="s">
        <v>119</v>
      </c>
      <c r="CJ808" t="s">
        <v>120</v>
      </c>
      <c r="CL808" s="34" t="s">
        <v>16790</v>
      </c>
      <c r="CM808" t="s">
        <v>121</v>
      </c>
      <c r="CN808" s="34" t="s">
        <v>16790</v>
      </c>
      <c r="CP808" t="s">
        <v>1258</v>
      </c>
      <c r="CR808">
        <f t="shared" si="166"/>
        <v>16</v>
      </c>
      <c r="CS808"/>
      <c r="CT808"/>
      <c r="CU808"/>
      <c r="CV808"/>
      <c r="CW808"/>
      <c r="CX808"/>
      <c r="CY808"/>
      <c r="CZ808"/>
      <c r="DA808"/>
      <c r="DB808"/>
      <c r="DC808"/>
      <c r="DD808"/>
    </row>
    <row r="809" spans="1:108">
      <c r="A809" t="s">
        <v>111</v>
      </c>
      <c r="B809" t="s">
        <v>15422</v>
      </c>
      <c r="C809">
        <v>514281</v>
      </c>
      <c r="D809" s="1">
        <v>45581</v>
      </c>
      <c r="E809" t="s">
        <v>20545</v>
      </c>
      <c r="F809" t="s">
        <v>14760</v>
      </c>
      <c r="G809" t="s">
        <v>15423</v>
      </c>
      <c r="H809" s="34" t="s">
        <v>15424</v>
      </c>
      <c r="I809" t="s">
        <v>15425</v>
      </c>
      <c r="J809">
        <v>5547991727261</v>
      </c>
      <c r="K809" t="s">
        <v>11</v>
      </c>
      <c r="L809" t="s">
        <v>1948</v>
      </c>
      <c r="M809">
        <v>5124116406060</v>
      </c>
      <c r="N809" t="s">
        <v>112</v>
      </c>
      <c r="O809" t="s">
        <v>15426</v>
      </c>
      <c r="P809" t="s">
        <v>15427</v>
      </c>
      <c r="Q809">
        <v>107</v>
      </c>
      <c r="S809" t="s">
        <v>15428</v>
      </c>
      <c r="U809" t="s">
        <v>15429</v>
      </c>
      <c r="V809" t="s">
        <v>122</v>
      </c>
      <c r="W809" t="s">
        <v>772</v>
      </c>
      <c r="X809" t="s">
        <v>3280</v>
      </c>
      <c r="Y809" t="s">
        <v>787</v>
      </c>
      <c r="Z809" t="s">
        <v>1258</v>
      </c>
      <c r="AA809" t="s">
        <v>16804</v>
      </c>
      <c r="AE809" t="s">
        <v>1167</v>
      </c>
      <c r="AF809" t="s">
        <v>786</v>
      </c>
      <c r="AG809">
        <v>2</v>
      </c>
      <c r="AH809">
        <v>101.67</v>
      </c>
      <c r="AI809">
        <v>1</v>
      </c>
      <c r="AJ809">
        <v>142828</v>
      </c>
      <c r="AK809" t="s">
        <v>783</v>
      </c>
      <c r="AL809">
        <v>1608</v>
      </c>
      <c r="AM809" t="s">
        <v>1791</v>
      </c>
      <c r="AN809">
        <v>49.9</v>
      </c>
      <c r="AO809" s="72">
        <v>33.880000000000003</v>
      </c>
      <c r="AP809" s="72" t="s">
        <v>15431</v>
      </c>
      <c r="AQ809" t="s">
        <v>1792</v>
      </c>
      <c r="AV809" t="s">
        <v>15124</v>
      </c>
      <c r="AW809">
        <v>0</v>
      </c>
      <c r="AX809" t="s">
        <v>15430</v>
      </c>
      <c r="AY809" t="s">
        <v>15432</v>
      </c>
      <c r="AZ809" t="s">
        <v>15433</v>
      </c>
      <c r="BC809" s="34" t="s">
        <v>16805</v>
      </c>
      <c r="BD809" t="s">
        <v>114</v>
      </c>
      <c r="BF809" t="s">
        <v>115</v>
      </c>
      <c r="BG809" t="s">
        <v>116</v>
      </c>
      <c r="BM809" t="s">
        <v>117</v>
      </c>
      <c r="BN809">
        <v>883040</v>
      </c>
      <c r="BO809">
        <v>3399607805</v>
      </c>
      <c r="BP809">
        <v>3399607805</v>
      </c>
      <c r="BQ809">
        <v>498408</v>
      </c>
      <c r="BR809" s="34" t="s">
        <v>15434</v>
      </c>
      <c r="BX809" t="s">
        <v>15435</v>
      </c>
      <c r="CA809" t="s">
        <v>15436</v>
      </c>
      <c r="CB809" t="s">
        <v>15437</v>
      </c>
      <c r="CD809">
        <v>1</v>
      </c>
      <c r="CF809" t="s">
        <v>118</v>
      </c>
      <c r="CG809">
        <v>0</v>
      </c>
      <c r="CH809" t="s">
        <v>119</v>
      </c>
      <c r="CI809" t="s">
        <v>119</v>
      </c>
      <c r="CJ809" t="s">
        <v>120</v>
      </c>
      <c r="CL809" s="34" t="s">
        <v>16806</v>
      </c>
      <c r="CM809" t="s">
        <v>121</v>
      </c>
      <c r="CN809" s="34" t="s">
        <v>16806</v>
      </c>
      <c r="CP809" t="s">
        <v>1258</v>
      </c>
      <c r="CR809" s="65">
        <f t="shared" si="166"/>
        <v>16</v>
      </c>
      <c r="CS809" s="65">
        <v>10</v>
      </c>
      <c r="CT809" s="65">
        <v>8</v>
      </c>
      <c r="CU809" s="65" t="s">
        <v>4</v>
      </c>
      <c r="CV809" s="65">
        <f t="shared" ref="CV809:CV821" si="181">ROUNDUP(AO809,0)</f>
        <v>34</v>
      </c>
      <c r="CW809" s="65">
        <f t="shared" ref="CW809:CW821" si="182">CV809*CS809</f>
        <v>340</v>
      </c>
      <c r="CX809" s="65">
        <f t="shared" ref="CX809:CX821" si="183">CV809*CT809</f>
        <v>272</v>
      </c>
      <c r="CY809" s="65" t="e">
        <f t="shared" ref="CY809:CY821" si="184">CV809*CU809</f>
        <v>#VALUE!</v>
      </c>
      <c r="CZ809" s="73">
        <v>4.3700000000000003E-2</v>
      </c>
      <c r="DA809" s="74">
        <f t="shared" ref="DA809:DA821" si="185">CZ809*CW809</f>
        <v>14.858000000000001</v>
      </c>
      <c r="DB809" s="74">
        <f t="shared" ref="DB809:DB821" si="186">CZ809*CX809</f>
        <v>11.8864</v>
      </c>
      <c r="DC809" s="75" t="e">
        <f t="shared" ref="DC809:DC821" si="187">CZ809*CY809</f>
        <v>#VALUE!</v>
      </c>
    </row>
    <row r="810" spans="1:108">
      <c r="A810" t="s">
        <v>111</v>
      </c>
      <c r="B810" t="s">
        <v>15422</v>
      </c>
      <c r="C810">
        <v>514281</v>
      </c>
      <c r="D810" s="1">
        <v>45581</v>
      </c>
      <c r="E810" t="s">
        <v>20545</v>
      </c>
      <c r="F810" t="s">
        <v>14760</v>
      </c>
      <c r="G810" t="s">
        <v>15423</v>
      </c>
      <c r="H810" s="34" t="s">
        <v>15424</v>
      </c>
      <c r="I810" t="s">
        <v>15425</v>
      </c>
      <c r="J810">
        <v>5547991727261</v>
      </c>
      <c r="K810" t="s">
        <v>11</v>
      </c>
      <c r="L810" t="s">
        <v>1948</v>
      </c>
      <c r="M810">
        <v>5124116406060</v>
      </c>
      <c r="N810" t="s">
        <v>112</v>
      </c>
      <c r="O810" t="s">
        <v>15426</v>
      </c>
      <c r="P810" t="s">
        <v>15427</v>
      </c>
      <c r="Q810">
        <v>107</v>
      </c>
      <c r="S810" t="s">
        <v>15428</v>
      </c>
      <c r="U810" t="s">
        <v>15429</v>
      </c>
      <c r="V810" t="s">
        <v>122</v>
      </c>
      <c r="W810" t="s">
        <v>772</v>
      </c>
      <c r="X810" t="s">
        <v>3280</v>
      </c>
      <c r="Y810" t="s">
        <v>787</v>
      </c>
      <c r="Z810" t="s">
        <v>1258</v>
      </c>
      <c r="AA810" t="s">
        <v>16804</v>
      </c>
      <c r="AE810" t="s">
        <v>1167</v>
      </c>
      <c r="AF810" t="s">
        <v>786</v>
      </c>
      <c r="AG810">
        <v>2</v>
      </c>
      <c r="AH810">
        <v>101.67</v>
      </c>
      <c r="AI810">
        <v>1</v>
      </c>
      <c r="AJ810">
        <v>61010</v>
      </c>
      <c r="AK810" t="s">
        <v>1598</v>
      </c>
      <c r="AL810">
        <v>61010</v>
      </c>
      <c r="AM810" t="s">
        <v>1599</v>
      </c>
      <c r="AN810">
        <v>99.9</v>
      </c>
      <c r="AO810" s="72">
        <v>33.909999999999997</v>
      </c>
      <c r="AP810" s="72" t="s">
        <v>15438</v>
      </c>
      <c r="AQ810" t="s">
        <v>1602</v>
      </c>
      <c r="AV810" t="s">
        <v>15439</v>
      </c>
      <c r="AW810">
        <v>0</v>
      </c>
      <c r="AX810" t="s">
        <v>15430</v>
      </c>
      <c r="AY810" t="s">
        <v>15432</v>
      </c>
      <c r="AZ810" t="s">
        <v>15433</v>
      </c>
      <c r="BC810" s="34" t="s">
        <v>16805</v>
      </c>
      <c r="BD810" t="s">
        <v>114</v>
      </c>
      <c r="BF810" t="s">
        <v>115</v>
      </c>
      <c r="BG810" t="s">
        <v>116</v>
      </c>
      <c r="BM810" t="s">
        <v>117</v>
      </c>
      <c r="BN810">
        <v>883040</v>
      </c>
      <c r="BO810">
        <v>3399607805</v>
      </c>
      <c r="BP810">
        <v>3399607805</v>
      </c>
      <c r="BQ810">
        <v>498408</v>
      </c>
      <c r="BR810" s="34" t="s">
        <v>15434</v>
      </c>
      <c r="BX810" t="s">
        <v>15435</v>
      </c>
      <c r="CA810" t="s">
        <v>15436</v>
      </c>
      <c r="CB810" t="s">
        <v>15437</v>
      </c>
      <c r="CD810">
        <v>1</v>
      </c>
      <c r="CF810" t="s">
        <v>118</v>
      </c>
      <c r="CG810">
        <v>0</v>
      </c>
      <c r="CH810" t="s">
        <v>119</v>
      </c>
      <c r="CI810" t="s">
        <v>119</v>
      </c>
      <c r="CJ810" t="s">
        <v>120</v>
      </c>
      <c r="CL810" s="34" t="s">
        <v>16806</v>
      </c>
      <c r="CM810" t="s">
        <v>121</v>
      </c>
      <c r="CN810" s="34" t="s">
        <v>16806</v>
      </c>
      <c r="CP810" t="s">
        <v>1258</v>
      </c>
      <c r="CR810" s="65">
        <f t="shared" si="166"/>
        <v>16</v>
      </c>
      <c r="CS810" s="65">
        <v>10</v>
      </c>
      <c r="CT810" s="65">
        <v>8</v>
      </c>
      <c r="CU810" s="65" t="s">
        <v>4</v>
      </c>
      <c r="CV810" s="65">
        <f t="shared" si="181"/>
        <v>34</v>
      </c>
      <c r="CW810" s="65">
        <f t="shared" si="182"/>
        <v>340</v>
      </c>
      <c r="CX810" s="65">
        <f t="shared" si="183"/>
        <v>272</v>
      </c>
      <c r="CY810" s="65" t="e">
        <f t="shared" si="184"/>
        <v>#VALUE!</v>
      </c>
      <c r="CZ810" s="73">
        <v>4.3700000000000003E-2</v>
      </c>
      <c r="DA810" s="74">
        <f t="shared" si="185"/>
        <v>14.858000000000001</v>
      </c>
      <c r="DB810" s="74">
        <f t="shared" si="186"/>
        <v>11.8864</v>
      </c>
      <c r="DC810" s="75" t="e">
        <f t="shared" si="187"/>
        <v>#VALUE!</v>
      </c>
    </row>
    <row r="811" spans="1:108">
      <c r="A811" t="s">
        <v>111</v>
      </c>
      <c r="B811" t="s">
        <v>15422</v>
      </c>
      <c r="C811">
        <v>514281</v>
      </c>
      <c r="D811" s="1">
        <v>45581</v>
      </c>
      <c r="E811" t="s">
        <v>20545</v>
      </c>
      <c r="F811" t="s">
        <v>14760</v>
      </c>
      <c r="G811" t="s">
        <v>15423</v>
      </c>
      <c r="H811" s="34" t="s">
        <v>15424</v>
      </c>
      <c r="I811" t="s">
        <v>15425</v>
      </c>
      <c r="J811">
        <v>5547991727261</v>
      </c>
      <c r="K811" t="s">
        <v>11</v>
      </c>
      <c r="L811" t="s">
        <v>1948</v>
      </c>
      <c r="M811">
        <v>5124116406060</v>
      </c>
      <c r="N811" t="s">
        <v>112</v>
      </c>
      <c r="O811" t="s">
        <v>15426</v>
      </c>
      <c r="P811" t="s">
        <v>15427</v>
      </c>
      <c r="Q811">
        <v>107</v>
      </c>
      <c r="S811" t="s">
        <v>15428</v>
      </c>
      <c r="U811" t="s">
        <v>15429</v>
      </c>
      <c r="V811" t="s">
        <v>122</v>
      </c>
      <c r="W811" t="s">
        <v>772</v>
      </c>
      <c r="X811" t="s">
        <v>3280</v>
      </c>
      <c r="Y811" t="s">
        <v>787</v>
      </c>
      <c r="Z811" t="s">
        <v>1258</v>
      </c>
      <c r="AA811" t="s">
        <v>16804</v>
      </c>
      <c r="AE811" t="s">
        <v>1167</v>
      </c>
      <c r="AF811" t="s">
        <v>786</v>
      </c>
      <c r="AG811">
        <v>2</v>
      </c>
      <c r="AH811">
        <v>101.67</v>
      </c>
      <c r="AI811">
        <v>2</v>
      </c>
      <c r="AJ811">
        <v>2201</v>
      </c>
      <c r="AK811" t="s">
        <v>1471</v>
      </c>
      <c r="AL811">
        <v>2201</v>
      </c>
      <c r="AM811" t="s">
        <v>1472</v>
      </c>
      <c r="AN811">
        <v>49.9</v>
      </c>
      <c r="AO811" s="72">
        <v>16.940000000000001</v>
      </c>
      <c r="AP811" s="72" t="s">
        <v>15431</v>
      </c>
      <c r="AQ811" t="s">
        <v>1473</v>
      </c>
      <c r="AV811" t="s">
        <v>4388</v>
      </c>
      <c r="AW811">
        <v>0</v>
      </c>
      <c r="AX811" t="s">
        <v>15430</v>
      </c>
      <c r="AY811" t="s">
        <v>15432</v>
      </c>
      <c r="AZ811" t="s">
        <v>15433</v>
      </c>
      <c r="BC811" s="34" t="s">
        <v>16805</v>
      </c>
      <c r="BD811" t="s">
        <v>114</v>
      </c>
      <c r="BF811" t="s">
        <v>115</v>
      </c>
      <c r="BG811" t="s">
        <v>116</v>
      </c>
      <c r="BM811" t="s">
        <v>117</v>
      </c>
      <c r="BN811">
        <v>883040</v>
      </c>
      <c r="BO811">
        <v>3399607805</v>
      </c>
      <c r="BP811">
        <v>3399607805</v>
      </c>
      <c r="BQ811">
        <v>498408</v>
      </c>
      <c r="BR811" s="34" t="s">
        <v>15434</v>
      </c>
      <c r="BX811" t="s">
        <v>15435</v>
      </c>
      <c r="CA811" t="s">
        <v>15436</v>
      </c>
      <c r="CB811" t="s">
        <v>15437</v>
      </c>
      <c r="CD811">
        <v>1</v>
      </c>
      <c r="CF811" t="s">
        <v>118</v>
      </c>
      <c r="CG811">
        <v>0</v>
      </c>
      <c r="CH811" t="s">
        <v>119</v>
      </c>
      <c r="CI811" t="s">
        <v>119</v>
      </c>
      <c r="CJ811" t="s">
        <v>120</v>
      </c>
      <c r="CL811" s="34" t="s">
        <v>16806</v>
      </c>
      <c r="CM811" t="s">
        <v>121</v>
      </c>
      <c r="CN811" s="34" t="s">
        <v>16806</v>
      </c>
      <c r="CP811" t="s">
        <v>1258</v>
      </c>
      <c r="CR811" s="65">
        <f t="shared" si="166"/>
        <v>16</v>
      </c>
      <c r="CS811" s="65">
        <v>10</v>
      </c>
      <c r="CT811" s="65">
        <v>8</v>
      </c>
      <c r="CU811" s="65" t="s">
        <v>4</v>
      </c>
      <c r="CV811" s="65">
        <f t="shared" si="181"/>
        <v>17</v>
      </c>
      <c r="CW811" s="65">
        <f t="shared" si="182"/>
        <v>170</v>
      </c>
      <c r="CX811" s="65">
        <f t="shared" si="183"/>
        <v>136</v>
      </c>
      <c r="CY811" s="65" t="e">
        <f t="shared" si="184"/>
        <v>#VALUE!</v>
      </c>
      <c r="CZ811" s="73">
        <v>4.3700000000000003E-2</v>
      </c>
      <c r="DA811" s="74">
        <f t="shared" si="185"/>
        <v>7.4290000000000003</v>
      </c>
      <c r="DB811" s="74">
        <f t="shared" si="186"/>
        <v>5.9432</v>
      </c>
      <c r="DC811" s="75" t="e">
        <f t="shared" si="187"/>
        <v>#VALUE!</v>
      </c>
    </row>
    <row r="812" spans="1:108">
      <c r="A812" t="s">
        <v>111</v>
      </c>
      <c r="B812" t="s">
        <v>15441</v>
      </c>
      <c r="C812">
        <v>514279</v>
      </c>
      <c r="D812" s="1">
        <v>45581</v>
      </c>
      <c r="E812" t="s">
        <v>20546</v>
      </c>
      <c r="F812" t="s">
        <v>15442</v>
      </c>
      <c r="G812" t="s">
        <v>15443</v>
      </c>
      <c r="H812">
        <v>67664318572</v>
      </c>
      <c r="I812" t="s">
        <v>15444</v>
      </c>
      <c r="J812">
        <v>5575982783640</v>
      </c>
      <c r="K812" t="s">
        <v>9</v>
      </c>
      <c r="L812" t="s">
        <v>15445</v>
      </c>
      <c r="M812">
        <v>5181665598798</v>
      </c>
      <c r="N812" t="s">
        <v>112</v>
      </c>
      <c r="O812" t="s">
        <v>15446</v>
      </c>
      <c r="P812" t="s">
        <v>15447</v>
      </c>
      <c r="Q812">
        <v>12</v>
      </c>
      <c r="R812" t="s">
        <v>10647</v>
      </c>
      <c r="S812" t="s">
        <v>124</v>
      </c>
      <c r="U812" t="s">
        <v>15448</v>
      </c>
      <c r="V812" t="s">
        <v>122</v>
      </c>
      <c r="W812" t="s">
        <v>772</v>
      </c>
      <c r="X812" t="s">
        <v>15449</v>
      </c>
      <c r="Y812" t="s">
        <v>15450</v>
      </c>
      <c r="Z812" t="s">
        <v>1258</v>
      </c>
      <c r="AA812" t="s">
        <v>16818</v>
      </c>
      <c r="AE812" t="s">
        <v>1167</v>
      </c>
      <c r="AF812" t="s">
        <v>786</v>
      </c>
      <c r="AG812">
        <v>2</v>
      </c>
      <c r="AH812">
        <v>367.94</v>
      </c>
      <c r="AI812">
        <v>5</v>
      </c>
      <c r="AJ812">
        <v>1110</v>
      </c>
      <c r="AK812" t="s">
        <v>788</v>
      </c>
      <c r="AL812">
        <v>1112</v>
      </c>
      <c r="AM812" t="s">
        <v>1252</v>
      </c>
      <c r="AN812">
        <v>21.9</v>
      </c>
      <c r="AO812" s="72">
        <v>7.43</v>
      </c>
      <c r="AP812" s="72" t="s">
        <v>15452</v>
      </c>
      <c r="AQ812" t="s">
        <v>1254</v>
      </c>
      <c r="AV812" t="s">
        <v>15453</v>
      </c>
      <c r="AW812">
        <v>0</v>
      </c>
      <c r="AX812" t="s">
        <v>15451</v>
      </c>
      <c r="AY812" t="s">
        <v>15454</v>
      </c>
      <c r="AZ812" t="s">
        <v>15369</v>
      </c>
      <c r="BC812" s="34" t="s">
        <v>16819</v>
      </c>
      <c r="BD812" t="s">
        <v>114</v>
      </c>
      <c r="BF812" t="s">
        <v>115</v>
      </c>
      <c r="BG812" t="s">
        <v>116</v>
      </c>
      <c r="BM812" t="s">
        <v>117</v>
      </c>
      <c r="BN812">
        <v>212954</v>
      </c>
      <c r="BO812">
        <v>3399432666</v>
      </c>
      <c r="BP812">
        <v>3399432666</v>
      </c>
      <c r="BQ812">
        <v>441120</v>
      </c>
      <c r="BR812">
        <v>4730</v>
      </c>
      <c r="BX812" t="s">
        <v>15455</v>
      </c>
      <c r="CA812" t="s">
        <v>15456</v>
      </c>
      <c r="CB812" t="s">
        <v>15457</v>
      </c>
      <c r="CD812">
        <v>1</v>
      </c>
      <c r="CF812" t="s">
        <v>118</v>
      </c>
      <c r="CG812">
        <v>0</v>
      </c>
      <c r="CH812" t="s">
        <v>119</v>
      </c>
      <c r="CI812" t="s">
        <v>119</v>
      </c>
      <c r="CJ812" t="s">
        <v>120</v>
      </c>
      <c r="CL812" s="34" t="s">
        <v>16820</v>
      </c>
      <c r="CM812" t="s">
        <v>121</v>
      </c>
      <c r="CN812" s="34" t="s">
        <v>16820</v>
      </c>
      <c r="CP812" t="s">
        <v>1258</v>
      </c>
      <c r="CR812" s="65">
        <f t="shared" si="166"/>
        <v>16</v>
      </c>
      <c r="CS812" s="65">
        <v>10</v>
      </c>
      <c r="CT812" s="65">
        <v>8</v>
      </c>
      <c r="CU812" s="65" t="s">
        <v>4</v>
      </c>
      <c r="CV812" s="65">
        <f t="shared" si="181"/>
        <v>8</v>
      </c>
      <c r="CW812" s="65">
        <f t="shared" si="182"/>
        <v>80</v>
      </c>
      <c r="CX812" s="65">
        <f t="shared" si="183"/>
        <v>64</v>
      </c>
      <c r="CY812" s="65" t="e">
        <f t="shared" si="184"/>
        <v>#VALUE!</v>
      </c>
      <c r="CZ812" s="73">
        <v>4.3700000000000003E-2</v>
      </c>
      <c r="DA812" s="74">
        <f t="shared" si="185"/>
        <v>3.4960000000000004</v>
      </c>
      <c r="DB812" s="74">
        <f t="shared" si="186"/>
        <v>2.7968000000000002</v>
      </c>
      <c r="DC812" s="75" t="e">
        <f t="shared" si="187"/>
        <v>#VALUE!</v>
      </c>
    </row>
    <row r="813" spans="1:108">
      <c r="A813" t="s">
        <v>111</v>
      </c>
      <c r="B813" t="s">
        <v>15441</v>
      </c>
      <c r="C813">
        <v>514279</v>
      </c>
      <c r="D813" s="1">
        <v>45581</v>
      </c>
      <c r="E813" t="s">
        <v>20546</v>
      </c>
      <c r="F813" t="s">
        <v>15442</v>
      </c>
      <c r="G813" t="s">
        <v>15443</v>
      </c>
      <c r="H813">
        <v>67664318572</v>
      </c>
      <c r="I813" t="s">
        <v>15444</v>
      </c>
      <c r="J813">
        <v>5575982783640</v>
      </c>
      <c r="K813" t="s">
        <v>9</v>
      </c>
      <c r="L813" t="s">
        <v>15445</v>
      </c>
      <c r="M813">
        <v>5181665598798</v>
      </c>
      <c r="N813" t="s">
        <v>112</v>
      </c>
      <c r="O813" t="s">
        <v>15446</v>
      </c>
      <c r="P813" t="s">
        <v>15447</v>
      </c>
      <c r="Q813">
        <v>12</v>
      </c>
      <c r="R813" t="s">
        <v>10647</v>
      </c>
      <c r="S813" t="s">
        <v>124</v>
      </c>
      <c r="U813" t="s">
        <v>15448</v>
      </c>
      <c r="V813" t="s">
        <v>122</v>
      </c>
      <c r="W813" t="s">
        <v>772</v>
      </c>
      <c r="X813" t="s">
        <v>15449</v>
      </c>
      <c r="Y813" t="s">
        <v>15450</v>
      </c>
      <c r="Z813" t="s">
        <v>1258</v>
      </c>
      <c r="AA813" t="s">
        <v>16818</v>
      </c>
      <c r="AE813" t="s">
        <v>1167</v>
      </c>
      <c r="AF813" t="s">
        <v>786</v>
      </c>
      <c r="AG813">
        <v>2</v>
      </c>
      <c r="AH813">
        <v>367.94</v>
      </c>
      <c r="AI813">
        <v>5</v>
      </c>
      <c r="AJ813">
        <v>1006</v>
      </c>
      <c r="AK813" t="s">
        <v>788</v>
      </c>
      <c r="AL813">
        <v>1111</v>
      </c>
      <c r="AM813" t="s">
        <v>789</v>
      </c>
      <c r="AN813">
        <v>21.9</v>
      </c>
      <c r="AO813" s="72">
        <v>7.43</v>
      </c>
      <c r="AP813" s="72" t="s">
        <v>15452</v>
      </c>
      <c r="AQ813" t="s">
        <v>790</v>
      </c>
      <c r="AV813" t="s">
        <v>15453</v>
      </c>
      <c r="AW813">
        <v>0</v>
      </c>
      <c r="AX813" t="s">
        <v>15451</v>
      </c>
      <c r="AY813" t="s">
        <v>15454</v>
      </c>
      <c r="AZ813" t="s">
        <v>15369</v>
      </c>
      <c r="BC813" s="34" t="s">
        <v>16819</v>
      </c>
      <c r="BD813" t="s">
        <v>114</v>
      </c>
      <c r="BF813" t="s">
        <v>115</v>
      </c>
      <c r="BG813" t="s">
        <v>116</v>
      </c>
      <c r="BM813" t="s">
        <v>117</v>
      </c>
      <c r="BN813">
        <v>212954</v>
      </c>
      <c r="BO813">
        <v>3399432666</v>
      </c>
      <c r="BP813">
        <v>3399432666</v>
      </c>
      <c r="BQ813">
        <v>441120</v>
      </c>
      <c r="BR813">
        <v>4730</v>
      </c>
      <c r="BX813" t="s">
        <v>15455</v>
      </c>
      <c r="CA813" t="s">
        <v>15456</v>
      </c>
      <c r="CB813" t="s">
        <v>15457</v>
      </c>
      <c r="CD813">
        <v>1</v>
      </c>
      <c r="CF813" t="s">
        <v>118</v>
      </c>
      <c r="CG813">
        <v>0</v>
      </c>
      <c r="CH813" t="s">
        <v>119</v>
      </c>
      <c r="CI813" t="s">
        <v>119</v>
      </c>
      <c r="CJ813" t="s">
        <v>120</v>
      </c>
      <c r="CL813" s="34" t="s">
        <v>16820</v>
      </c>
      <c r="CM813" t="s">
        <v>121</v>
      </c>
      <c r="CN813" s="34" t="s">
        <v>16820</v>
      </c>
      <c r="CP813" t="s">
        <v>1258</v>
      </c>
      <c r="CR813" s="65">
        <f t="shared" si="166"/>
        <v>16</v>
      </c>
      <c r="CS813" s="65">
        <v>10</v>
      </c>
      <c r="CT813" s="65">
        <v>8</v>
      </c>
      <c r="CU813" s="65" t="s">
        <v>4</v>
      </c>
      <c r="CV813" s="65">
        <f t="shared" si="181"/>
        <v>8</v>
      </c>
      <c r="CW813" s="65">
        <f t="shared" si="182"/>
        <v>80</v>
      </c>
      <c r="CX813" s="65">
        <f t="shared" si="183"/>
        <v>64</v>
      </c>
      <c r="CY813" s="65" t="e">
        <f t="shared" si="184"/>
        <v>#VALUE!</v>
      </c>
      <c r="CZ813" s="73">
        <v>4.3700000000000003E-2</v>
      </c>
      <c r="DA813" s="74">
        <f t="shared" si="185"/>
        <v>3.4960000000000004</v>
      </c>
      <c r="DB813" s="74">
        <f t="shared" si="186"/>
        <v>2.7968000000000002</v>
      </c>
      <c r="DC813" s="75" t="e">
        <f t="shared" si="187"/>
        <v>#VALUE!</v>
      </c>
    </row>
    <row r="814" spans="1:108">
      <c r="A814" t="s">
        <v>111</v>
      </c>
      <c r="B814" t="s">
        <v>15441</v>
      </c>
      <c r="C814">
        <v>514279</v>
      </c>
      <c r="D814" s="1">
        <v>45581</v>
      </c>
      <c r="E814" t="s">
        <v>20546</v>
      </c>
      <c r="F814" t="s">
        <v>15442</v>
      </c>
      <c r="G814" t="s">
        <v>15443</v>
      </c>
      <c r="H814">
        <v>67664318572</v>
      </c>
      <c r="I814" t="s">
        <v>15444</v>
      </c>
      <c r="J814">
        <v>5575982783640</v>
      </c>
      <c r="K814" t="s">
        <v>9</v>
      </c>
      <c r="L814" t="s">
        <v>15445</v>
      </c>
      <c r="M814">
        <v>5181665598798</v>
      </c>
      <c r="N814" t="s">
        <v>112</v>
      </c>
      <c r="O814" t="s">
        <v>15446</v>
      </c>
      <c r="P814" t="s">
        <v>15447</v>
      </c>
      <c r="Q814">
        <v>12</v>
      </c>
      <c r="R814" t="s">
        <v>10647</v>
      </c>
      <c r="S814" t="s">
        <v>124</v>
      </c>
      <c r="U814" t="s">
        <v>15448</v>
      </c>
      <c r="V814" t="s">
        <v>122</v>
      </c>
      <c r="W814" t="s">
        <v>772</v>
      </c>
      <c r="X814" t="s">
        <v>15449</v>
      </c>
      <c r="Y814" t="s">
        <v>15450</v>
      </c>
      <c r="Z814" t="s">
        <v>1258</v>
      </c>
      <c r="AA814" t="s">
        <v>16818</v>
      </c>
      <c r="AE814" t="s">
        <v>1167</v>
      </c>
      <c r="AF814" t="s">
        <v>786</v>
      </c>
      <c r="AG814">
        <v>2</v>
      </c>
      <c r="AH814">
        <v>367.94</v>
      </c>
      <c r="AI814">
        <v>5</v>
      </c>
      <c r="AJ814">
        <v>1111</v>
      </c>
      <c r="AK814" t="s">
        <v>788</v>
      </c>
      <c r="AL814">
        <v>1110</v>
      </c>
      <c r="AM814" t="s">
        <v>1256</v>
      </c>
      <c r="AN814">
        <v>21.9</v>
      </c>
      <c r="AO814" s="72">
        <v>7.43</v>
      </c>
      <c r="AP814" s="72" t="s">
        <v>15452</v>
      </c>
      <c r="AQ814" t="s">
        <v>1257</v>
      </c>
      <c r="AV814" t="s">
        <v>15453</v>
      </c>
      <c r="AW814">
        <v>0</v>
      </c>
      <c r="AX814" t="s">
        <v>15451</v>
      </c>
      <c r="AY814" t="s">
        <v>15454</v>
      </c>
      <c r="AZ814" t="s">
        <v>15369</v>
      </c>
      <c r="BC814" s="34" t="s">
        <v>16819</v>
      </c>
      <c r="BD814" t="s">
        <v>114</v>
      </c>
      <c r="BF814" t="s">
        <v>115</v>
      </c>
      <c r="BG814" t="s">
        <v>116</v>
      </c>
      <c r="BM814" t="s">
        <v>117</v>
      </c>
      <c r="BN814">
        <v>212954</v>
      </c>
      <c r="BO814">
        <v>3399432666</v>
      </c>
      <c r="BP814">
        <v>3399432666</v>
      </c>
      <c r="BQ814">
        <v>441120</v>
      </c>
      <c r="BR814">
        <v>4730</v>
      </c>
      <c r="BX814" t="s">
        <v>15455</v>
      </c>
      <c r="CA814" t="s">
        <v>15456</v>
      </c>
      <c r="CB814" t="s">
        <v>15457</v>
      </c>
      <c r="CD814">
        <v>1</v>
      </c>
      <c r="CF814" t="s">
        <v>118</v>
      </c>
      <c r="CG814">
        <v>0</v>
      </c>
      <c r="CH814" t="s">
        <v>119</v>
      </c>
      <c r="CI814" t="s">
        <v>119</v>
      </c>
      <c r="CJ814" t="s">
        <v>120</v>
      </c>
      <c r="CL814" s="34" t="s">
        <v>16820</v>
      </c>
      <c r="CM814" t="s">
        <v>121</v>
      </c>
      <c r="CN814" s="34" t="s">
        <v>16820</v>
      </c>
      <c r="CP814" t="s">
        <v>1258</v>
      </c>
      <c r="CR814" s="65">
        <f t="shared" si="166"/>
        <v>16</v>
      </c>
      <c r="CS814" s="65">
        <v>10</v>
      </c>
      <c r="CT814" s="65">
        <v>8</v>
      </c>
      <c r="CU814" s="65" t="s">
        <v>4</v>
      </c>
      <c r="CV814" s="65">
        <f t="shared" si="181"/>
        <v>8</v>
      </c>
      <c r="CW814" s="65">
        <f t="shared" si="182"/>
        <v>80</v>
      </c>
      <c r="CX814" s="65">
        <f t="shared" si="183"/>
        <v>64</v>
      </c>
      <c r="CY814" s="65" t="e">
        <f t="shared" si="184"/>
        <v>#VALUE!</v>
      </c>
      <c r="CZ814" s="73">
        <v>4.3700000000000003E-2</v>
      </c>
      <c r="DA814" s="74">
        <f t="shared" si="185"/>
        <v>3.4960000000000004</v>
      </c>
      <c r="DB814" s="74">
        <f t="shared" si="186"/>
        <v>2.7968000000000002</v>
      </c>
      <c r="DC814" s="75" t="e">
        <f t="shared" si="187"/>
        <v>#VALUE!</v>
      </c>
    </row>
    <row r="815" spans="1:108">
      <c r="A815" t="s">
        <v>111</v>
      </c>
      <c r="B815" t="s">
        <v>15441</v>
      </c>
      <c r="C815">
        <v>514279</v>
      </c>
      <c r="D815" s="1">
        <v>45581</v>
      </c>
      <c r="E815" t="s">
        <v>20546</v>
      </c>
      <c r="F815" t="s">
        <v>15442</v>
      </c>
      <c r="G815" t="s">
        <v>15443</v>
      </c>
      <c r="H815">
        <v>67664318572</v>
      </c>
      <c r="I815" t="s">
        <v>15444</v>
      </c>
      <c r="J815">
        <v>5575982783640</v>
      </c>
      <c r="K815" t="s">
        <v>9</v>
      </c>
      <c r="L815" t="s">
        <v>15445</v>
      </c>
      <c r="M815">
        <v>5181665598798</v>
      </c>
      <c r="N815" t="s">
        <v>112</v>
      </c>
      <c r="O815" t="s">
        <v>15446</v>
      </c>
      <c r="P815" t="s">
        <v>15447</v>
      </c>
      <c r="Q815">
        <v>12</v>
      </c>
      <c r="R815" t="s">
        <v>10647</v>
      </c>
      <c r="S815" t="s">
        <v>124</v>
      </c>
      <c r="U815" t="s">
        <v>15448</v>
      </c>
      <c r="V815" t="s">
        <v>122</v>
      </c>
      <c r="W815" t="s">
        <v>772</v>
      </c>
      <c r="X815" t="s">
        <v>15449</v>
      </c>
      <c r="Y815" t="s">
        <v>15450</v>
      </c>
      <c r="Z815" t="s">
        <v>1258</v>
      </c>
      <c r="AA815" t="s">
        <v>16818</v>
      </c>
      <c r="AE815" t="s">
        <v>1167</v>
      </c>
      <c r="AF815" t="s">
        <v>786</v>
      </c>
      <c r="AG815">
        <v>2</v>
      </c>
      <c r="AH815">
        <v>367.94</v>
      </c>
      <c r="AI815">
        <v>1</v>
      </c>
      <c r="AJ815">
        <v>142817</v>
      </c>
      <c r="AK815" t="s">
        <v>1598</v>
      </c>
      <c r="AL815">
        <v>61040</v>
      </c>
      <c r="AM815" t="s">
        <v>1608</v>
      </c>
      <c r="AN815">
        <v>99.9</v>
      </c>
      <c r="AO815" s="72">
        <v>33.909999999999997</v>
      </c>
      <c r="AP815" s="72" t="s">
        <v>15438</v>
      </c>
      <c r="AQ815" t="s">
        <v>1609</v>
      </c>
      <c r="AV815" t="s">
        <v>15458</v>
      </c>
      <c r="AW815">
        <v>0</v>
      </c>
      <c r="AX815" t="s">
        <v>15451</v>
      </c>
      <c r="AY815" t="s">
        <v>15454</v>
      </c>
      <c r="AZ815" t="s">
        <v>15369</v>
      </c>
      <c r="BC815" s="34" t="s">
        <v>16819</v>
      </c>
      <c r="BD815" t="s">
        <v>114</v>
      </c>
      <c r="BF815" t="s">
        <v>115</v>
      </c>
      <c r="BG815" t="s">
        <v>116</v>
      </c>
      <c r="BM815" t="s">
        <v>117</v>
      </c>
      <c r="BN815">
        <v>212954</v>
      </c>
      <c r="BO815">
        <v>3399432666</v>
      </c>
      <c r="BP815">
        <v>3399432666</v>
      </c>
      <c r="BQ815">
        <v>441120</v>
      </c>
      <c r="BR815">
        <v>4730</v>
      </c>
      <c r="BX815" t="s">
        <v>15455</v>
      </c>
      <c r="CA815" t="s">
        <v>15456</v>
      </c>
      <c r="CB815" t="s">
        <v>15457</v>
      </c>
      <c r="CD815">
        <v>1</v>
      </c>
      <c r="CF815" t="s">
        <v>118</v>
      </c>
      <c r="CG815">
        <v>0</v>
      </c>
      <c r="CH815" t="s">
        <v>119</v>
      </c>
      <c r="CI815" t="s">
        <v>119</v>
      </c>
      <c r="CJ815" t="s">
        <v>120</v>
      </c>
      <c r="CL815" s="34" t="s">
        <v>16820</v>
      </c>
      <c r="CM815" t="s">
        <v>121</v>
      </c>
      <c r="CN815" s="34" t="s">
        <v>16820</v>
      </c>
      <c r="CP815" t="s">
        <v>1258</v>
      </c>
      <c r="CR815" s="65">
        <f t="shared" si="166"/>
        <v>16</v>
      </c>
      <c r="CS815" s="65">
        <v>10</v>
      </c>
      <c r="CT815" s="65">
        <v>8</v>
      </c>
      <c r="CU815" s="65" t="s">
        <v>4</v>
      </c>
      <c r="CV815" s="65">
        <f t="shared" si="181"/>
        <v>34</v>
      </c>
      <c r="CW815" s="65">
        <f t="shared" si="182"/>
        <v>340</v>
      </c>
      <c r="CX815" s="65">
        <f t="shared" si="183"/>
        <v>272</v>
      </c>
      <c r="CY815" s="65" t="e">
        <f t="shared" si="184"/>
        <v>#VALUE!</v>
      </c>
      <c r="CZ815" s="73">
        <v>4.3700000000000003E-2</v>
      </c>
      <c r="DA815" s="74">
        <f t="shared" si="185"/>
        <v>14.858000000000001</v>
      </c>
      <c r="DB815" s="74">
        <f t="shared" si="186"/>
        <v>11.8864</v>
      </c>
      <c r="DC815" s="75" t="e">
        <f t="shared" si="187"/>
        <v>#VALUE!</v>
      </c>
    </row>
    <row r="816" spans="1:108">
      <c r="A816" t="s">
        <v>111</v>
      </c>
      <c r="B816" t="s">
        <v>15441</v>
      </c>
      <c r="C816">
        <v>514279</v>
      </c>
      <c r="D816" s="1">
        <v>45581</v>
      </c>
      <c r="E816" t="s">
        <v>20546</v>
      </c>
      <c r="F816" t="s">
        <v>15442</v>
      </c>
      <c r="G816" t="s">
        <v>15443</v>
      </c>
      <c r="H816">
        <v>67664318572</v>
      </c>
      <c r="I816" t="s">
        <v>15444</v>
      </c>
      <c r="J816">
        <v>5575982783640</v>
      </c>
      <c r="K816" t="s">
        <v>9</v>
      </c>
      <c r="L816" t="s">
        <v>15445</v>
      </c>
      <c r="M816">
        <v>5181665598798</v>
      </c>
      <c r="N816" t="s">
        <v>112</v>
      </c>
      <c r="O816" t="s">
        <v>15446</v>
      </c>
      <c r="P816" t="s">
        <v>15447</v>
      </c>
      <c r="Q816">
        <v>12</v>
      </c>
      <c r="R816" t="s">
        <v>10647</v>
      </c>
      <c r="S816" t="s">
        <v>124</v>
      </c>
      <c r="U816" t="s">
        <v>15448</v>
      </c>
      <c r="V816" t="s">
        <v>122</v>
      </c>
      <c r="W816" t="s">
        <v>772</v>
      </c>
      <c r="X816" t="s">
        <v>15449</v>
      </c>
      <c r="Y816" t="s">
        <v>15450</v>
      </c>
      <c r="Z816" t="s">
        <v>1258</v>
      </c>
      <c r="AA816" t="s">
        <v>16818</v>
      </c>
      <c r="AE816" t="s">
        <v>1167</v>
      </c>
      <c r="AF816" t="s">
        <v>786</v>
      </c>
      <c r="AG816">
        <v>2</v>
      </c>
      <c r="AH816">
        <v>367.94</v>
      </c>
      <c r="AI816">
        <v>1</v>
      </c>
      <c r="AJ816">
        <v>61030</v>
      </c>
      <c r="AK816" t="s">
        <v>1598</v>
      </c>
      <c r="AL816">
        <v>61030</v>
      </c>
      <c r="AM816" t="s">
        <v>2980</v>
      </c>
      <c r="AN816">
        <v>99.9</v>
      </c>
      <c r="AO816" s="72">
        <v>33.909999999999997</v>
      </c>
      <c r="AP816" s="72" t="s">
        <v>15438</v>
      </c>
      <c r="AQ816" t="s">
        <v>2981</v>
      </c>
      <c r="AV816" t="s">
        <v>15458</v>
      </c>
      <c r="AW816">
        <v>0</v>
      </c>
      <c r="AX816" t="s">
        <v>15451</v>
      </c>
      <c r="AY816" t="s">
        <v>15454</v>
      </c>
      <c r="AZ816" t="s">
        <v>15369</v>
      </c>
      <c r="BC816" s="34" t="s">
        <v>16819</v>
      </c>
      <c r="BD816" t="s">
        <v>114</v>
      </c>
      <c r="BF816" t="s">
        <v>115</v>
      </c>
      <c r="BG816" t="s">
        <v>116</v>
      </c>
      <c r="BM816" t="s">
        <v>117</v>
      </c>
      <c r="BN816">
        <v>212954</v>
      </c>
      <c r="BO816">
        <v>3399432666</v>
      </c>
      <c r="BP816">
        <v>3399432666</v>
      </c>
      <c r="BQ816">
        <v>441120</v>
      </c>
      <c r="BR816">
        <v>4730</v>
      </c>
      <c r="BX816" t="s">
        <v>15455</v>
      </c>
      <c r="CA816" t="s">
        <v>15456</v>
      </c>
      <c r="CB816" t="s">
        <v>15457</v>
      </c>
      <c r="CD816">
        <v>1</v>
      </c>
      <c r="CF816" t="s">
        <v>118</v>
      </c>
      <c r="CG816">
        <v>0</v>
      </c>
      <c r="CH816" t="s">
        <v>119</v>
      </c>
      <c r="CI816" t="s">
        <v>119</v>
      </c>
      <c r="CJ816" t="s">
        <v>120</v>
      </c>
      <c r="CL816" s="34" t="s">
        <v>16820</v>
      </c>
      <c r="CM816" t="s">
        <v>121</v>
      </c>
      <c r="CN816" s="34" t="s">
        <v>16820</v>
      </c>
      <c r="CP816" t="s">
        <v>1258</v>
      </c>
      <c r="CR816" s="65">
        <f t="shared" si="166"/>
        <v>16</v>
      </c>
      <c r="CS816" s="65">
        <v>10</v>
      </c>
      <c r="CT816" s="65">
        <v>8</v>
      </c>
      <c r="CU816" s="65" t="s">
        <v>4</v>
      </c>
      <c r="CV816" s="65">
        <f t="shared" si="181"/>
        <v>34</v>
      </c>
      <c r="CW816" s="65">
        <f t="shared" si="182"/>
        <v>340</v>
      </c>
      <c r="CX816" s="65">
        <f t="shared" si="183"/>
        <v>272</v>
      </c>
      <c r="CY816" s="65" t="e">
        <f t="shared" si="184"/>
        <v>#VALUE!</v>
      </c>
      <c r="CZ816" s="73">
        <v>4.3700000000000003E-2</v>
      </c>
      <c r="DA816" s="74">
        <f t="shared" si="185"/>
        <v>14.858000000000001</v>
      </c>
      <c r="DB816" s="74">
        <f t="shared" si="186"/>
        <v>11.8864</v>
      </c>
      <c r="DC816" s="75" t="e">
        <f t="shared" si="187"/>
        <v>#VALUE!</v>
      </c>
    </row>
    <row r="817" spans="1:108">
      <c r="A817" t="s">
        <v>111</v>
      </c>
      <c r="B817" t="s">
        <v>15441</v>
      </c>
      <c r="C817">
        <v>514279</v>
      </c>
      <c r="D817" s="1">
        <v>45581</v>
      </c>
      <c r="E817" t="s">
        <v>20546</v>
      </c>
      <c r="F817" t="s">
        <v>15442</v>
      </c>
      <c r="G817" t="s">
        <v>15443</v>
      </c>
      <c r="H817">
        <v>67664318572</v>
      </c>
      <c r="I817" t="s">
        <v>15444</v>
      </c>
      <c r="J817">
        <v>5575982783640</v>
      </c>
      <c r="K817" t="s">
        <v>9</v>
      </c>
      <c r="L817" t="s">
        <v>15445</v>
      </c>
      <c r="M817">
        <v>5181665598798</v>
      </c>
      <c r="N817" t="s">
        <v>112</v>
      </c>
      <c r="O817" t="s">
        <v>15446</v>
      </c>
      <c r="P817" t="s">
        <v>15447</v>
      </c>
      <c r="Q817">
        <v>12</v>
      </c>
      <c r="R817" t="s">
        <v>10647</v>
      </c>
      <c r="S817" t="s">
        <v>124</v>
      </c>
      <c r="U817" t="s">
        <v>15448</v>
      </c>
      <c r="V817" t="s">
        <v>122</v>
      </c>
      <c r="W817" t="s">
        <v>772</v>
      </c>
      <c r="X817" t="s">
        <v>15449</v>
      </c>
      <c r="Y817" t="s">
        <v>15450</v>
      </c>
      <c r="Z817" t="s">
        <v>1258</v>
      </c>
      <c r="AA817" t="s">
        <v>16818</v>
      </c>
      <c r="AE817" t="s">
        <v>1167</v>
      </c>
      <c r="AF817" t="s">
        <v>786</v>
      </c>
      <c r="AG817">
        <v>2</v>
      </c>
      <c r="AH817">
        <v>367.94</v>
      </c>
      <c r="AI817">
        <v>1</v>
      </c>
      <c r="AJ817">
        <v>61010</v>
      </c>
      <c r="AK817" t="s">
        <v>1598</v>
      </c>
      <c r="AL817">
        <v>61010</v>
      </c>
      <c r="AM817" t="s">
        <v>1599</v>
      </c>
      <c r="AN817">
        <v>99.9</v>
      </c>
      <c r="AO817" s="72">
        <v>33.909999999999997</v>
      </c>
      <c r="AP817" s="72" t="s">
        <v>15438</v>
      </c>
      <c r="AQ817" t="s">
        <v>1602</v>
      </c>
      <c r="AV817" t="s">
        <v>15458</v>
      </c>
      <c r="AW817">
        <v>0</v>
      </c>
      <c r="AX817" t="s">
        <v>15451</v>
      </c>
      <c r="AY817" t="s">
        <v>15454</v>
      </c>
      <c r="AZ817" t="s">
        <v>15369</v>
      </c>
      <c r="BC817" s="34" t="s">
        <v>16819</v>
      </c>
      <c r="BD817" t="s">
        <v>114</v>
      </c>
      <c r="BF817" t="s">
        <v>115</v>
      </c>
      <c r="BG817" t="s">
        <v>116</v>
      </c>
      <c r="BM817" t="s">
        <v>117</v>
      </c>
      <c r="BN817">
        <v>212954</v>
      </c>
      <c r="BO817">
        <v>3399432666</v>
      </c>
      <c r="BP817">
        <v>3399432666</v>
      </c>
      <c r="BQ817">
        <v>441120</v>
      </c>
      <c r="BR817">
        <v>4730</v>
      </c>
      <c r="BX817" t="s">
        <v>15455</v>
      </c>
      <c r="CA817" t="s">
        <v>15456</v>
      </c>
      <c r="CB817" t="s">
        <v>15457</v>
      </c>
      <c r="CD817">
        <v>1</v>
      </c>
      <c r="CF817" t="s">
        <v>118</v>
      </c>
      <c r="CG817">
        <v>0</v>
      </c>
      <c r="CH817" t="s">
        <v>119</v>
      </c>
      <c r="CI817" t="s">
        <v>119</v>
      </c>
      <c r="CJ817" t="s">
        <v>120</v>
      </c>
      <c r="CL817" s="34" t="s">
        <v>16820</v>
      </c>
      <c r="CM817" t="s">
        <v>121</v>
      </c>
      <c r="CN817" s="34" t="s">
        <v>16820</v>
      </c>
      <c r="CP817" t="s">
        <v>1258</v>
      </c>
      <c r="CR817" s="65">
        <f t="shared" si="166"/>
        <v>16</v>
      </c>
      <c r="CS817" s="65">
        <v>10</v>
      </c>
      <c r="CT817" s="65">
        <v>8</v>
      </c>
      <c r="CU817" s="65" t="s">
        <v>4</v>
      </c>
      <c r="CV817" s="65">
        <f t="shared" si="181"/>
        <v>34</v>
      </c>
      <c r="CW817" s="65">
        <f t="shared" si="182"/>
        <v>340</v>
      </c>
      <c r="CX817" s="65">
        <f t="shared" si="183"/>
        <v>272</v>
      </c>
      <c r="CY817" s="65" t="e">
        <f t="shared" si="184"/>
        <v>#VALUE!</v>
      </c>
      <c r="CZ817" s="73">
        <v>4.3700000000000003E-2</v>
      </c>
      <c r="DA817" s="74">
        <f t="shared" si="185"/>
        <v>14.858000000000001</v>
      </c>
      <c r="DB817" s="74">
        <f t="shared" si="186"/>
        <v>11.8864</v>
      </c>
      <c r="DC817" s="75" t="e">
        <f t="shared" si="187"/>
        <v>#VALUE!</v>
      </c>
    </row>
    <row r="818" spans="1:108">
      <c r="A818" t="s">
        <v>111</v>
      </c>
      <c r="B818" t="s">
        <v>15441</v>
      </c>
      <c r="C818">
        <v>514279</v>
      </c>
      <c r="D818" s="1">
        <v>45581</v>
      </c>
      <c r="E818" t="s">
        <v>20546</v>
      </c>
      <c r="F818" t="s">
        <v>15442</v>
      </c>
      <c r="G818" t="s">
        <v>15443</v>
      </c>
      <c r="H818">
        <v>67664318572</v>
      </c>
      <c r="I818" t="s">
        <v>15444</v>
      </c>
      <c r="J818">
        <v>5575982783640</v>
      </c>
      <c r="K818" t="s">
        <v>9</v>
      </c>
      <c r="L818" t="s">
        <v>15445</v>
      </c>
      <c r="M818">
        <v>5181665598798</v>
      </c>
      <c r="N818" t="s">
        <v>112</v>
      </c>
      <c r="O818" t="s">
        <v>15446</v>
      </c>
      <c r="P818" t="s">
        <v>15447</v>
      </c>
      <c r="Q818">
        <v>12</v>
      </c>
      <c r="R818" t="s">
        <v>10647</v>
      </c>
      <c r="S818" t="s">
        <v>124</v>
      </c>
      <c r="U818" t="s">
        <v>15448</v>
      </c>
      <c r="V818" t="s">
        <v>122</v>
      </c>
      <c r="W818" t="s">
        <v>772</v>
      </c>
      <c r="X818" t="s">
        <v>15449</v>
      </c>
      <c r="Y818" t="s">
        <v>15450</v>
      </c>
      <c r="Z818" t="s">
        <v>1258</v>
      </c>
      <c r="AA818" t="s">
        <v>16818</v>
      </c>
      <c r="AE818" t="s">
        <v>1167</v>
      </c>
      <c r="AF818" t="s">
        <v>786</v>
      </c>
      <c r="AG818">
        <v>2</v>
      </c>
      <c r="AH818">
        <v>367.94</v>
      </c>
      <c r="AI818">
        <v>1</v>
      </c>
      <c r="AJ818">
        <v>61050</v>
      </c>
      <c r="AK818" t="s">
        <v>1598</v>
      </c>
      <c r="AL818">
        <v>61050</v>
      </c>
      <c r="AM818" t="s">
        <v>2983</v>
      </c>
      <c r="AN818">
        <v>99.9</v>
      </c>
      <c r="AO818" s="72">
        <v>33.909999999999997</v>
      </c>
      <c r="AP818" s="72" t="s">
        <v>15438</v>
      </c>
      <c r="AQ818" t="s">
        <v>2984</v>
      </c>
      <c r="AV818" t="s">
        <v>15458</v>
      </c>
      <c r="AW818">
        <v>0</v>
      </c>
      <c r="AX818" t="s">
        <v>15451</v>
      </c>
      <c r="AY818" t="s">
        <v>15454</v>
      </c>
      <c r="AZ818" t="s">
        <v>15369</v>
      </c>
      <c r="BC818" s="34" t="s">
        <v>16819</v>
      </c>
      <c r="BD818" t="s">
        <v>114</v>
      </c>
      <c r="BF818" t="s">
        <v>115</v>
      </c>
      <c r="BG818" t="s">
        <v>116</v>
      </c>
      <c r="BM818" t="s">
        <v>117</v>
      </c>
      <c r="BN818">
        <v>212954</v>
      </c>
      <c r="BO818">
        <v>3399432666</v>
      </c>
      <c r="BP818">
        <v>3399432666</v>
      </c>
      <c r="BQ818">
        <v>441120</v>
      </c>
      <c r="BR818">
        <v>4730</v>
      </c>
      <c r="BX818" t="s">
        <v>15455</v>
      </c>
      <c r="CA818" t="s">
        <v>15456</v>
      </c>
      <c r="CB818" t="s">
        <v>15457</v>
      </c>
      <c r="CD818">
        <v>1</v>
      </c>
      <c r="CF818" t="s">
        <v>118</v>
      </c>
      <c r="CG818">
        <v>0</v>
      </c>
      <c r="CH818" t="s">
        <v>119</v>
      </c>
      <c r="CI818" t="s">
        <v>119</v>
      </c>
      <c r="CJ818" t="s">
        <v>120</v>
      </c>
      <c r="CL818" s="34" t="s">
        <v>16820</v>
      </c>
      <c r="CM818" t="s">
        <v>121</v>
      </c>
      <c r="CN818" s="34" t="s">
        <v>16820</v>
      </c>
      <c r="CP818" t="s">
        <v>1258</v>
      </c>
      <c r="CR818" s="65">
        <f t="shared" si="166"/>
        <v>16</v>
      </c>
      <c r="CS818" s="65">
        <v>10</v>
      </c>
      <c r="CT818" s="65">
        <v>8</v>
      </c>
      <c r="CU818" s="65" t="s">
        <v>4</v>
      </c>
      <c r="CV818" s="65">
        <f t="shared" si="181"/>
        <v>34</v>
      </c>
      <c r="CW818" s="65">
        <f t="shared" si="182"/>
        <v>340</v>
      </c>
      <c r="CX818" s="65">
        <f t="shared" si="183"/>
        <v>272</v>
      </c>
      <c r="CY818" s="65" t="e">
        <f t="shared" si="184"/>
        <v>#VALUE!</v>
      </c>
      <c r="CZ818" s="73">
        <v>4.3700000000000003E-2</v>
      </c>
      <c r="DA818" s="74">
        <f t="shared" si="185"/>
        <v>14.858000000000001</v>
      </c>
      <c r="DB818" s="74">
        <f t="shared" si="186"/>
        <v>11.8864</v>
      </c>
      <c r="DC818" s="75" t="e">
        <f t="shared" si="187"/>
        <v>#VALUE!</v>
      </c>
    </row>
    <row r="819" spans="1:108">
      <c r="A819" t="s">
        <v>111</v>
      </c>
      <c r="B819" t="s">
        <v>15441</v>
      </c>
      <c r="C819">
        <v>514279</v>
      </c>
      <c r="D819" s="1">
        <v>45581</v>
      </c>
      <c r="E819" t="s">
        <v>20546</v>
      </c>
      <c r="F819" t="s">
        <v>15442</v>
      </c>
      <c r="G819" t="s">
        <v>15443</v>
      </c>
      <c r="H819">
        <v>67664318572</v>
      </c>
      <c r="I819" t="s">
        <v>15444</v>
      </c>
      <c r="J819">
        <v>5575982783640</v>
      </c>
      <c r="K819" t="s">
        <v>9</v>
      </c>
      <c r="L819" t="s">
        <v>15445</v>
      </c>
      <c r="M819">
        <v>5181665598798</v>
      </c>
      <c r="N819" t="s">
        <v>112</v>
      </c>
      <c r="O819" t="s">
        <v>15446</v>
      </c>
      <c r="P819" t="s">
        <v>15447</v>
      </c>
      <c r="Q819">
        <v>12</v>
      </c>
      <c r="R819" t="s">
        <v>10647</v>
      </c>
      <c r="S819" t="s">
        <v>124</v>
      </c>
      <c r="U819" t="s">
        <v>15448</v>
      </c>
      <c r="V819" t="s">
        <v>122</v>
      </c>
      <c r="W819" t="s">
        <v>772</v>
      </c>
      <c r="X819" t="s">
        <v>15449</v>
      </c>
      <c r="Y819" t="s">
        <v>15450</v>
      </c>
      <c r="Z819" t="s">
        <v>1258</v>
      </c>
      <c r="AA819" t="s">
        <v>16818</v>
      </c>
      <c r="AE819" t="s">
        <v>1167</v>
      </c>
      <c r="AF819" t="s">
        <v>786</v>
      </c>
      <c r="AG819">
        <v>2</v>
      </c>
      <c r="AH819">
        <v>367.94</v>
      </c>
      <c r="AI819">
        <v>1</v>
      </c>
      <c r="AJ819">
        <v>5103</v>
      </c>
      <c r="AK819" t="s">
        <v>775</v>
      </c>
      <c r="AL819">
        <v>5103</v>
      </c>
      <c r="AM819" t="s">
        <v>1348</v>
      </c>
      <c r="AN819">
        <v>29.9</v>
      </c>
      <c r="AO819" s="72">
        <v>29</v>
      </c>
      <c r="AP819" s="72">
        <v>29</v>
      </c>
      <c r="AQ819" t="s">
        <v>1349</v>
      </c>
      <c r="AV819" t="s">
        <v>4400</v>
      </c>
      <c r="AW819">
        <v>0</v>
      </c>
      <c r="AX819" t="s">
        <v>15451</v>
      </c>
      <c r="AY819" t="s">
        <v>15454</v>
      </c>
      <c r="AZ819" t="s">
        <v>15369</v>
      </c>
      <c r="BC819" s="34" t="s">
        <v>16819</v>
      </c>
      <c r="BD819" t="s">
        <v>114</v>
      </c>
      <c r="BF819" t="s">
        <v>115</v>
      </c>
      <c r="BG819" t="s">
        <v>116</v>
      </c>
      <c r="BM819" t="s">
        <v>117</v>
      </c>
      <c r="BN819">
        <v>212954</v>
      </c>
      <c r="BO819">
        <v>3399432666</v>
      </c>
      <c r="BP819">
        <v>3399432666</v>
      </c>
      <c r="BQ819">
        <v>441120</v>
      </c>
      <c r="BR819">
        <v>4730</v>
      </c>
      <c r="BX819" t="s">
        <v>15455</v>
      </c>
      <c r="CA819" t="s">
        <v>15456</v>
      </c>
      <c r="CB819" t="s">
        <v>15457</v>
      </c>
      <c r="CD819">
        <v>1</v>
      </c>
      <c r="CF819" t="s">
        <v>118</v>
      </c>
      <c r="CG819">
        <v>0</v>
      </c>
      <c r="CH819" t="s">
        <v>119</v>
      </c>
      <c r="CI819" t="s">
        <v>119</v>
      </c>
      <c r="CJ819" t="s">
        <v>120</v>
      </c>
      <c r="CL819" s="34" t="s">
        <v>16820</v>
      </c>
      <c r="CM819" t="s">
        <v>121</v>
      </c>
      <c r="CN819" s="34" t="s">
        <v>16820</v>
      </c>
      <c r="CP819" t="s">
        <v>1258</v>
      </c>
      <c r="CR819" s="65">
        <f t="shared" si="166"/>
        <v>16</v>
      </c>
      <c r="CS819" s="65">
        <v>10</v>
      </c>
      <c r="CT819" s="65">
        <v>8</v>
      </c>
      <c r="CU819" s="65" t="s">
        <v>4</v>
      </c>
      <c r="CV819" s="65">
        <f t="shared" si="181"/>
        <v>29</v>
      </c>
      <c r="CW819" s="65">
        <f t="shared" si="182"/>
        <v>290</v>
      </c>
      <c r="CX819" s="65">
        <f t="shared" si="183"/>
        <v>232</v>
      </c>
      <c r="CY819" s="65" t="e">
        <f t="shared" si="184"/>
        <v>#VALUE!</v>
      </c>
      <c r="CZ819" s="73">
        <v>4.3700000000000003E-2</v>
      </c>
      <c r="DA819" s="74">
        <f t="shared" si="185"/>
        <v>12.673</v>
      </c>
      <c r="DB819" s="74">
        <f t="shared" si="186"/>
        <v>10.138400000000001</v>
      </c>
      <c r="DC819" s="75" t="e">
        <f t="shared" si="187"/>
        <v>#VALUE!</v>
      </c>
    </row>
    <row r="820" spans="1:108">
      <c r="A820" t="s">
        <v>111</v>
      </c>
      <c r="B820" t="s">
        <v>15441</v>
      </c>
      <c r="C820">
        <v>514279</v>
      </c>
      <c r="D820" s="1">
        <v>45581</v>
      </c>
      <c r="E820" t="s">
        <v>20546</v>
      </c>
      <c r="F820" t="s">
        <v>15442</v>
      </c>
      <c r="G820" t="s">
        <v>15443</v>
      </c>
      <c r="H820">
        <v>67664318572</v>
      </c>
      <c r="I820" t="s">
        <v>15444</v>
      </c>
      <c r="J820">
        <v>5575982783640</v>
      </c>
      <c r="K820" t="s">
        <v>9</v>
      </c>
      <c r="L820" t="s">
        <v>15445</v>
      </c>
      <c r="M820">
        <v>5181665598798</v>
      </c>
      <c r="N820" t="s">
        <v>112</v>
      </c>
      <c r="O820" t="s">
        <v>15446</v>
      </c>
      <c r="P820" t="s">
        <v>15447</v>
      </c>
      <c r="Q820">
        <v>12</v>
      </c>
      <c r="R820" t="s">
        <v>10647</v>
      </c>
      <c r="S820" t="s">
        <v>124</v>
      </c>
      <c r="U820" t="s">
        <v>15448</v>
      </c>
      <c r="V820" t="s">
        <v>122</v>
      </c>
      <c r="W820" t="s">
        <v>772</v>
      </c>
      <c r="X820" t="s">
        <v>15449</v>
      </c>
      <c r="Y820" t="s">
        <v>15450</v>
      </c>
      <c r="Z820" t="s">
        <v>1258</v>
      </c>
      <c r="AA820" t="s">
        <v>16818</v>
      </c>
      <c r="AE820" t="s">
        <v>1167</v>
      </c>
      <c r="AF820" t="s">
        <v>786</v>
      </c>
      <c r="AG820">
        <v>2</v>
      </c>
      <c r="AH820">
        <v>367.94</v>
      </c>
      <c r="AI820">
        <v>2</v>
      </c>
      <c r="AJ820">
        <v>1403</v>
      </c>
      <c r="AK820" t="s">
        <v>775</v>
      </c>
      <c r="AL820">
        <v>1403</v>
      </c>
      <c r="AM820" t="s">
        <v>824</v>
      </c>
      <c r="AN820">
        <v>29.9</v>
      </c>
      <c r="AO820" s="72">
        <v>29</v>
      </c>
      <c r="AP820" s="72">
        <v>58</v>
      </c>
      <c r="AQ820" t="s">
        <v>822</v>
      </c>
      <c r="AV820" t="s">
        <v>2285</v>
      </c>
      <c r="AW820">
        <v>0</v>
      </c>
      <c r="AX820" t="s">
        <v>15451</v>
      </c>
      <c r="AY820" t="s">
        <v>15454</v>
      </c>
      <c r="AZ820" t="s">
        <v>15369</v>
      </c>
      <c r="BC820" s="34" t="s">
        <v>16819</v>
      </c>
      <c r="BD820" t="s">
        <v>114</v>
      </c>
      <c r="BF820" t="s">
        <v>115</v>
      </c>
      <c r="BG820" t="s">
        <v>116</v>
      </c>
      <c r="BM820" t="s">
        <v>117</v>
      </c>
      <c r="BN820">
        <v>212954</v>
      </c>
      <c r="BO820">
        <v>3399432666</v>
      </c>
      <c r="BP820">
        <v>3399432666</v>
      </c>
      <c r="BQ820">
        <v>441120</v>
      </c>
      <c r="BR820">
        <v>4730</v>
      </c>
      <c r="BX820" t="s">
        <v>15455</v>
      </c>
      <c r="CA820" t="s">
        <v>15456</v>
      </c>
      <c r="CB820" t="s">
        <v>15457</v>
      </c>
      <c r="CD820">
        <v>1</v>
      </c>
      <c r="CF820" t="s">
        <v>118</v>
      </c>
      <c r="CG820">
        <v>0</v>
      </c>
      <c r="CH820" t="s">
        <v>119</v>
      </c>
      <c r="CI820" t="s">
        <v>119</v>
      </c>
      <c r="CJ820" t="s">
        <v>120</v>
      </c>
      <c r="CL820" s="34" t="s">
        <v>16820</v>
      </c>
      <c r="CM820" t="s">
        <v>121</v>
      </c>
      <c r="CN820" s="34" t="s">
        <v>16820</v>
      </c>
      <c r="CP820" t="s">
        <v>1258</v>
      </c>
      <c r="CR820" s="65">
        <f t="shared" si="166"/>
        <v>16</v>
      </c>
      <c r="CS820" s="65">
        <v>10</v>
      </c>
      <c r="CT820" s="65">
        <v>8</v>
      </c>
      <c r="CU820" s="65" t="s">
        <v>4</v>
      </c>
      <c r="CV820" s="65">
        <f t="shared" si="181"/>
        <v>29</v>
      </c>
      <c r="CW820" s="65">
        <f t="shared" si="182"/>
        <v>290</v>
      </c>
      <c r="CX820" s="65">
        <f t="shared" si="183"/>
        <v>232</v>
      </c>
      <c r="CY820" s="65" t="e">
        <f t="shared" si="184"/>
        <v>#VALUE!</v>
      </c>
      <c r="CZ820" s="73">
        <v>4.3700000000000003E-2</v>
      </c>
      <c r="DA820" s="74">
        <f t="shared" si="185"/>
        <v>12.673</v>
      </c>
      <c r="DB820" s="74">
        <f t="shared" si="186"/>
        <v>10.138400000000001</v>
      </c>
      <c r="DC820" s="75" t="e">
        <f t="shared" si="187"/>
        <v>#VALUE!</v>
      </c>
    </row>
    <row r="821" spans="1:108">
      <c r="A821" t="s">
        <v>111</v>
      </c>
      <c r="B821" t="s">
        <v>15441</v>
      </c>
      <c r="C821">
        <v>514279</v>
      </c>
      <c r="D821" s="1">
        <v>45581</v>
      </c>
      <c r="E821" t="s">
        <v>20546</v>
      </c>
      <c r="F821" t="s">
        <v>15442</v>
      </c>
      <c r="G821" t="s">
        <v>15443</v>
      </c>
      <c r="H821">
        <v>67664318572</v>
      </c>
      <c r="I821" t="s">
        <v>15444</v>
      </c>
      <c r="J821">
        <v>5575982783640</v>
      </c>
      <c r="K821" t="s">
        <v>9</v>
      </c>
      <c r="L821" t="s">
        <v>15445</v>
      </c>
      <c r="M821">
        <v>5181665598798</v>
      </c>
      <c r="N821" t="s">
        <v>112</v>
      </c>
      <c r="O821" t="s">
        <v>15446</v>
      </c>
      <c r="P821" t="s">
        <v>15447</v>
      </c>
      <c r="Q821">
        <v>12</v>
      </c>
      <c r="R821" t="s">
        <v>10647</v>
      </c>
      <c r="S821" t="s">
        <v>124</v>
      </c>
      <c r="U821" t="s">
        <v>15448</v>
      </c>
      <c r="V821" t="s">
        <v>122</v>
      </c>
      <c r="W821" t="s">
        <v>772</v>
      </c>
      <c r="X821" t="s">
        <v>15449</v>
      </c>
      <c r="Y821" t="s">
        <v>15450</v>
      </c>
      <c r="Z821" t="s">
        <v>1258</v>
      </c>
      <c r="AA821" t="s">
        <v>16818</v>
      </c>
      <c r="AE821" t="s">
        <v>1167</v>
      </c>
      <c r="AF821" t="s">
        <v>786</v>
      </c>
      <c r="AG821">
        <v>2</v>
      </c>
      <c r="AH821">
        <v>367.94</v>
      </c>
      <c r="AI821">
        <v>1</v>
      </c>
      <c r="AJ821">
        <v>142795</v>
      </c>
      <c r="AK821" t="s">
        <v>783</v>
      </c>
      <c r="AL821">
        <v>1607</v>
      </c>
      <c r="AM821" t="s">
        <v>784</v>
      </c>
      <c r="AN821">
        <v>34.9</v>
      </c>
      <c r="AO821" s="72">
        <v>33.85</v>
      </c>
      <c r="AP821" s="72" t="s">
        <v>1398</v>
      </c>
      <c r="AQ821" t="s">
        <v>785</v>
      </c>
      <c r="AV821" t="s">
        <v>15124</v>
      </c>
      <c r="AW821">
        <v>0</v>
      </c>
      <c r="AX821" t="s">
        <v>15451</v>
      </c>
      <c r="AY821" t="s">
        <v>15454</v>
      </c>
      <c r="AZ821" t="s">
        <v>15369</v>
      </c>
      <c r="BC821" s="34" t="s">
        <v>16819</v>
      </c>
      <c r="BD821" t="s">
        <v>114</v>
      </c>
      <c r="BF821" t="s">
        <v>115</v>
      </c>
      <c r="BG821" t="s">
        <v>116</v>
      </c>
      <c r="BM821" t="s">
        <v>117</v>
      </c>
      <c r="BN821">
        <v>212954</v>
      </c>
      <c r="BO821">
        <v>3399432666</v>
      </c>
      <c r="BP821">
        <v>3399432666</v>
      </c>
      <c r="BQ821">
        <v>441120</v>
      </c>
      <c r="BR821">
        <v>4730</v>
      </c>
      <c r="BX821" t="s">
        <v>15455</v>
      </c>
      <c r="CA821" t="s">
        <v>15456</v>
      </c>
      <c r="CB821" t="s">
        <v>15457</v>
      </c>
      <c r="CD821">
        <v>1</v>
      </c>
      <c r="CF821" t="s">
        <v>118</v>
      </c>
      <c r="CG821">
        <v>0</v>
      </c>
      <c r="CH821" t="s">
        <v>119</v>
      </c>
      <c r="CI821" t="s">
        <v>119</v>
      </c>
      <c r="CJ821" t="s">
        <v>120</v>
      </c>
      <c r="CL821" s="34" t="s">
        <v>16820</v>
      </c>
      <c r="CM821" t="s">
        <v>121</v>
      </c>
      <c r="CN821" s="34" t="s">
        <v>16820</v>
      </c>
      <c r="CP821" t="s">
        <v>1258</v>
      </c>
      <c r="CR821" s="65">
        <f t="shared" si="166"/>
        <v>16</v>
      </c>
      <c r="CS821" s="65">
        <v>10</v>
      </c>
      <c r="CT821" s="65">
        <v>8</v>
      </c>
      <c r="CU821" s="65" t="s">
        <v>4</v>
      </c>
      <c r="CV821" s="65">
        <f t="shared" si="181"/>
        <v>34</v>
      </c>
      <c r="CW821" s="65">
        <f t="shared" si="182"/>
        <v>340</v>
      </c>
      <c r="CX821" s="65">
        <f t="shared" si="183"/>
        <v>272</v>
      </c>
      <c r="CY821" s="65" t="e">
        <f t="shared" si="184"/>
        <v>#VALUE!</v>
      </c>
      <c r="CZ821" s="73">
        <v>4.3700000000000003E-2</v>
      </c>
      <c r="DA821" s="74">
        <f t="shared" si="185"/>
        <v>14.858000000000001</v>
      </c>
      <c r="DB821" s="74">
        <f t="shared" si="186"/>
        <v>11.8864</v>
      </c>
      <c r="DC821" s="75" t="e">
        <f t="shared" si="187"/>
        <v>#VALUE!</v>
      </c>
    </row>
    <row r="822" spans="1:108" hidden="1">
      <c r="A822" t="s">
        <v>111</v>
      </c>
      <c r="B822" t="s">
        <v>15459</v>
      </c>
      <c r="C822">
        <v>514277</v>
      </c>
      <c r="D822" s="1">
        <v>45581</v>
      </c>
      <c r="E822" t="s">
        <v>20547</v>
      </c>
      <c r="F822" t="s">
        <v>1712</v>
      </c>
      <c r="G822" t="s">
        <v>15460</v>
      </c>
      <c r="H822">
        <v>31223840867</v>
      </c>
      <c r="I822" t="s">
        <v>15461</v>
      </c>
      <c r="J822">
        <v>5511972711386</v>
      </c>
      <c r="K822" t="s">
        <v>2</v>
      </c>
      <c r="L822" t="s">
        <v>127</v>
      </c>
      <c r="M822">
        <v>5187344873022</v>
      </c>
      <c r="N822" t="s">
        <v>112</v>
      </c>
      <c r="O822" t="s">
        <v>15462</v>
      </c>
      <c r="P822" t="s">
        <v>15463</v>
      </c>
      <c r="Q822">
        <v>81</v>
      </c>
      <c r="R822" t="s">
        <v>15464</v>
      </c>
      <c r="S822" t="s">
        <v>3020</v>
      </c>
      <c r="U822" t="s">
        <v>15465</v>
      </c>
      <c r="V822" t="s">
        <v>122</v>
      </c>
      <c r="W822" t="s">
        <v>123</v>
      </c>
      <c r="X822" t="s">
        <v>1667</v>
      </c>
      <c r="Y822" t="s">
        <v>129</v>
      </c>
      <c r="Z822" t="s">
        <v>1258</v>
      </c>
      <c r="AA822" t="s">
        <v>16852</v>
      </c>
      <c r="AB822" t="s">
        <v>844</v>
      </c>
      <c r="AC822" t="s">
        <v>791</v>
      </c>
      <c r="AD822" t="s">
        <v>15099</v>
      </c>
      <c r="AF822" t="s">
        <v>125</v>
      </c>
      <c r="AG822">
        <v>3</v>
      </c>
      <c r="AH822">
        <v>107.42</v>
      </c>
      <c r="AI822">
        <v>1</v>
      </c>
      <c r="AJ822">
        <v>142817</v>
      </c>
      <c r="AK822" t="s">
        <v>1598</v>
      </c>
      <c r="AL822">
        <v>61040</v>
      </c>
      <c r="AM822" t="s">
        <v>1608</v>
      </c>
      <c r="AN822">
        <v>99.9</v>
      </c>
      <c r="AO822" s="72">
        <v>34.96</v>
      </c>
      <c r="AP822" t="s">
        <v>15116</v>
      </c>
      <c r="AQ822" t="s">
        <v>1609</v>
      </c>
      <c r="AV822" t="s">
        <v>15467</v>
      </c>
      <c r="AW822">
        <v>0</v>
      </c>
      <c r="AX822" t="s">
        <v>15466</v>
      </c>
      <c r="AY822" t="s">
        <v>15386</v>
      </c>
      <c r="AZ822" t="s">
        <v>15119</v>
      </c>
      <c r="BC822" s="34" t="s">
        <v>16853</v>
      </c>
      <c r="BD822" t="s">
        <v>114</v>
      </c>
      <c r="BF822" t="s">
        <v>115</v>
      </c>
      <c r="BG822" t="s">
        <v>116</v>
      </c>
      <c r="BM822" t="s">
        <v>117</v>
      </c>
      <c r="BN822" s="34" t="s">
        <v>15468</v>
      </c>
      <c r="BO822">
        <v>3399244284</v>
      </c>
      <c r="BP822">
        <v>3399244284</v>
      </c>
      <c r="BQ822">
        <v>531681</v>
      </c>
      <c r="BR822">
        <v>5346</v>
      </c>
      <c r="BX822" t="s">
        <v>15469</v>
      </c>
      <c r="CA822" t="s">
        <v>15470</v>
      </c>
      <c r="CB822" t="s">
        <v>15471</v>
      </c>
      <c r="CD822">
        <v>1</v>
      </c>
      <c r="CF822" t="s">
        <v>118</v>
      </c>
      <c r="CG822">
        <v>0</v>
      </c>
      <c r="CH822" t="s">
        <v>119</v>
      </c>
      <c r="CI822" t="s">
        <v>119</v>
      </c>
      <c r="CJ822" t="s">
        <v>120</v>
      </c>
      <c r="CL822" s="34" t="s">
        <v>16854</v>
      </c>
      <c r="CM822" t="s">
        <v>121</v>
      </c>
      <c r="CN822" s="34" t="s">
        <v>16854</v>
      </c>
      <c r="CP822" t="s">
        <v>1258</v>
      </c>
      <c r="CR822">
        <f t="shared" si="166"/>
        <v>16</v>
      </c>
      <c r="CS822"/>
      <c r="CT822"/>
      <c r="CU822"/>
      <c r="CV822"/>
      <c r="CW822"/>
      <c r="CX822"/>
      <c r="CY822"/>
      <c r="CZ822"/>
      <c r="DA822"/>
      <c r="DB822"/>
      <c r="DC822"/>
      <c r="DD822"/>
    </row>
    <row r="823" spans="1:108" hidden="1">
      <c r="A823" t="s">
        <v>111</v>
      </c>
      <c r="B823" t="s">
        <v>15459</v>
      </c>
      <c r="C823">
        <v>514277</v>
      </c>
      <c r="D823" s="1">
        <v>45581</v>
      </c>
      <c r="E823" t="s">
        <v>20547</v>
      </c>
      <c r="F823" t="s">
        <v>1712</v>
      </c>
      <c r="G823" t="s">
        <v>15460</v>
      </c>
      <c r="H823">
        <v>31223840867</v>
      </c>
      <c r="I823" t="s">
        <v>15461</v>
      </c>
      <c r="J823">
        <v>5511972711386</v>
      </c>
      <c r="K823" t="s">
        <v>2</v>
      </c>
      <c r="L823" t="s">
        <v>127</v>
      </c>
      <c r="M823">
        <v>5187344873022</v>
      </c>
      <c r="N823" t="s">
        <v>112</v>
      </c>
      <c r="O823" t="s">
        <v>15462</v>
      </c>
      <c r="P823" t="s">
        <v>15463</v>
      </c>
      <c r="Q823">
        <v>81</v>
      </c>
      <c r="R823" t="s">
        <v>15464</v>
      </c>
      <c r="S823" t="s">
        <v>3020</v>
      </c>
      <c r="U823" t="s">
        <v>15465</v>
      </c>
      <c r="V823" t="s">
        <v>122</v>
      </c>
      <c r="W823" t="s">
        <v>123</v>
      </c>
      <c r="X823" t="s">
        <v>1667</v>
      </c>
      <c r="Y823" t="s">
        <v>129</v>
      </c>
      <c r="Z823" t="s">
        <v>1258</v>
      </c>
      <c r="AA823" t="s">
        <v>16852</v>
      </c>
      <c r="AB823" t="s">
        <v>844</v>
      </c>
      <c r="AC823" t="s">
        <v>791</v>
      </c>
      <c r="AD823" t="s">
        <v>15099</v>
      </c>
      <c r="AF823" t="s">
        <v>125</v>
      </c>
      <c r="AG823">
        <v>3</v>
      </c>
      <c r="AH823">
        <v>107.42</v>
      </c>
      <c r="AI823">
        <v>1</v>
      </c>
      <c r="AJ823">
        <v>1403</v>
      </c>
      <c r="AK823" t="s">
        <v>775</v>
      </c>
      <c r="AL823">
        <v>1403</v>
      </c>
      <c r="AM823" t="s">
        <v>824</v>
      </c>
      <c r="AN823">
        <v>29.9</v>
      </c>
      <c r="AO823" s="72">
        <v>29.9</v>
      </c>
      <c r="AP823" t="s">
        <v>820</v>
      </c>
      <c r="AQ823" t="s">
        <v>822</v>
      </c>
      <c r="AV823" t="s">
        <v>4066</v>
      </c>
      <c r="AW823">
        <v>0</v>
      </c>
      <c r="AX823" t="s">
        <v>15466</v>
      </c>
      <c r="AY823" t="s">
        <v>15386</v>
      </c>
      <c r="AZ823" t="s">
        <v>15119</v>
      </c>
      <c r="BC823" s="34" t="s">
        <v>16853</v>
      </c>
      <c r="BD823" t="s">
        <v>114</v>
      </c>
      <c r="BF823" t="s">
        <v>115</v>
      </c>
      <c r="BG823" t="s">
        <v>116</v>
      </c>
      <c r="BM823" t="s">
        <v>117</v>
      </c>
      <c r="BN823" s="34" t="s">
        <v>15468</v>
      </c>
      <c r="BO823">
        <v>3399244284</v>
      </c>
      <c r="BP823">
        <v>3399244284</v>
      </c>
      <c r="BQ823">
        <v>531681</v>
      </c>
      <c r="BR823">
        <v>5346</v>
      </c>
      <c r="BX823" t="s">
        <v>15469</v>
      </c>
      <c r="CA823" t="s">
        <v>15470</v>
      </c>
      <c r="CB823" t="s">
        <v>15471</v>
      </c>
      <c r="CD823">
        <v>1</v>
      </c>
      <c r="CF823" t="s">
        <v>118</v>
      </c>
      <c r="CG823">
        <v>0</v>
      </c>
      <c r="CH823" t="s">
        <v>119</v>
      </c>
      <c r="CI823" t="s">
        <v>119</v>
      </c>
      <c r="CJ823" t="s">
        <v>120</v>
      </c>
      <c r="CL823" s="34" t="s">
        <v>16854</v>
      </c>
      <c r="CM823" t="s">
        <v>121</v>
      </c>
      <c r="CN823" s="34" t="s">
        <v>16854</v>
      </c>
      <c r="CP823" t="s">
        <v>1258</v>
      </c>
      <c r="CR823">
        <f t="shared" si="166"/>
        <v>16</v>
      </c>
      <c r="CS823"/>
      <c r="CT823"/>
      <c r="CU823"/>
      <c r="CV823"/>
      <c r="CW823"/>
      <c r="CX823"/>
      <c r="CY823"/>
      <c r="CZ823"/>
      <c r="DA823"/>
      <c r="DB823"/>
      <c r="DC823"/>
      <c r="DD823"/>
    </row>
    <row r="824" spans="1:108" hidden="1">
      <c r="A824" t="s">
        <v>111</v>
      </c>
      <c r="B824" t="s">
        <v>15459</v>
      </c>
      <c r="C824">
        <v>514277</v>
      </c>
      <c r="D824" s="1">
        <v>45581</v>
      </c>
      <c r="E824" t="s">
        <v>20547</v>
      </c>
      <c r="F824" t="s">
        <v>1712</v>
      </c>
      <c r="G824" t="s">
        <v>15460</v>
      </c>
      <c r="H824">
        <v>31223840867</v>
      </c>
      <c r="I824" t="s">
        <v>15461</v>
      </c>
      <c r="J824">
        <v>5511972711386</v>
      </c>
      <c r="K824" t="s">
        <v>2</v>
      </c>
      <c r="L824" t="s">
        <v>127</v>
      </c>
      <c r="M824">
        <v>5187344873022</v>
      </c>
      <c r="N824" t="s">
        <v>112</v>
      </c>
      <c r="O824" t="s">
        <v>15462</v>
      </c>
      <c r="P824" t="s">
        <v>15463</v>
      </c>
      <c r="Q824">
        <v>81</v>
      </c>
      <c r="R824" t="s">
        <v>15464</v>
      </c>
      <c r="S824" t="s">
        <v>3020</v>
      </c>
      <c r="U824" t="s">
        <v>15465</v>
      </c>
      <c r="V824" t="s">
        <v>122</v>
      </c>
      <c r="W824" t="s">
        <v>123</v>
      </c>
      <c r="X824" t="s">
        <v>1667</v>
      </c>
      <c r="Y824" t="s">
        <v>129</v>
      </c>
      <c r="Z824" t="s">
        <v>1258</v>
      </c>
      <c r="AA824" t="s">
        <v>16852</v>
      </c>
      <c r="AB824" t="s">
        <v>844</v>
      </c>
      <c r="AC824" t="s">
        <v>791</v>
      </c>
      <c r="AD824" t="s">
        <v>15099</v>
      </c>
      <c r="AF824" t="s">
        <v>125</v>
      </c>
      <c r="AG824">
        <v>3</v>
      </c>
      <c r="AH824">
        <v>107.42</v>
      </c>
      <c r="AI824">
        <v>1</v>
      </c>
      <c r="AJ824">
        <v>1006</v>
      </c>
      <c r="AK824" t="s">
        <v>788</v>
      </c>
      <c r="AL824">
        <v>1111</v>
      </c>
      <c r="AM824" t="s">
        <v>789</v>
      </c>
      <c r="AN824">
        <v>21.9</v>
      </c>
      <c r="AO824" s="72">
        <v>7.66</v>
      </c>
      <c r="AP824" t="s">
        <v>15063</v>
      </c>
      <c r="AQ824" t="s">
        <v>790</v>
      </c>
      <c r="AV824" t="s">
        <v>4066</v>
      </c>
      <c r="AW824">
        <v>0</v>
      </c>
      <c r="AX824" t="s">
        <v>15466</v>
      </c>
      <c r="AY824" t="s">
        <v>15386</v>
      </c>
      <c r="AZ824" t="s">
        <v>15119</v>
      </c>
      <c r="BC824" s="34" t="s">
        <v>16853</v>
      </c>
      <c r="BD824" t="s">
        <v>114</v>
      </c>
      <c r="BF824" t="s">
        <v>115</v>
      </c>
      <c r="BG824" t="s">
        <v>116</v>
      </c>
      <c r="BM824" t="s">
        <v>117</v>
      </c>
      <c r="BN824" s="34" t="s">
        <v>15468</v>
      </c>
      <c r="BO824">
        <v>3399244284</v>
      </c>
      <c r="BP824">
        <v>3399244284</v>
      </c>
      <c r="BQ824">
        <v>531681</v>
      </c>
      <c r="BR824">
        <v>5346</v>
      </c>
      <c r="BX824" t="s">
        <v>15469</v>
      </c>
      <c r="CA824" t="s">
        <v>15470</v>
      </c>
      <c r="CB824" t="s">
        <v>15471</v>
      </c>
      <c r="CD824">
        <v>1</v>
      </c>
      <c r="CF824" t="s">
        <v>118</v>
      </c>
      <c r="CG824">
        <v>0</v>
      </c>
      <c r="CH824" t="s">
        <v>119</v>
      </c>
      <c r="CI824" t="s">
        <v>119</v>
      </c>
      <c r="CJ824" t="s">
        <v>120</v>
      </c>
      <c r="CL824" s="34" t="s">
        <v>16854</v>
      </c>
      <c r="CM824" t="s">
        <v>121</v>
      </c>
      <c r="CN824" s="34" t="s">
        <v>16854</v>
      </c>
      <c r="CP824" t="s">
        <v>1258</v>
      </c>
      <c r="CR824">
        <f t="shared" si="166"/>
        <v>16</v>
      </c>
      <c r="CS824"/>
      <c r="CT824"/>
      <c r="CU824"/>
      <c r="CV824"/>
      <c r="CW824"/>
      <c r="CX824"/>
      <c r="CY824"/>
      <c r="CZ824"/>
      <c r="DA824"/>
      <c r="DB824"/>
      <c r="DC824"/>
      <c r="DD824"/>
    </row>
    <row r="825" spans="1:108" hidden="1">
      <c r="A825" t="s">
        <v>111</v>
      </c>
      <c r="B825" t="s">
        <v>15459</v>
      </c>
      <c r="C825">
        <v>514277</v>
      </c>
      <c r="D825" s="1">
        <v>45581</v>
      </c>
      <c r="E825" t="s">
        <v>20547</v>
      </c>
      <c r="F825" t="s">
        <v>1712</v>
      </c>
      <c r="G825" t="s">
        <v>15460</v>
      </c>
      <c r="H825">
        <v>31223840867</v>
      </c>
      <c r="I825" t="s">
        <v>15461</v>
      </c>
      <c r="J825">
        <v>5511972711386</v>
      </c>
      <c r="K825" t="s">
        <v>2</v>
      </c>
      <c r="L825" t="s">
        <v>127</v>
      </c>
      <c r="M825">
        <v>5187344873022</v>
      </c>
      <c r="N825" t="s">
        <v>112</v>
      </c>
      <c r="O825" t="s">
        <v>15462</v>
      </c>
      <c r="P825" t="s">
        <v>15463</v>
      </c>
      <c r="Q825">
        <v>81</v>
      </c>
      <c r="R825" t="s">
        <v>15464</v>
      </c>
      <c r="S825" t="s">
        <v>3020</v>
      </c>
      <c r="U825" t="s">
        <v>15465</v>
      </c>
      <c r="V825" t="s">
        <v>122</v>
      </c>
      <c r="W825" t="s">
        <v>123</v>
      </c>
      <c r="X825" t="s">
        <v>1667</v>
      </c>
      <c r="Y825" t="s">
        <v>129</v>
      </c>
      <c r="Z825" t="s">
        <v>1258</v>
      </c>
      <c r="AA825" t="s">
        <v>16852</v>
      </c>
      <c r="AB825" t="s">
        <v>844</v>
      </c>
      <c r="AC825" t="s">
        <v>791</v>
      </c>
      <c r="AD825" t="s">
        <v>15099</v>
      </c>
      <c r="AF825" t="s">
        <v>125</v>
      </c>
      <c r="AG825">
        <v>3</v>
      </c>
      <c r="AH825">
        <v>107.42</v>
      </c>
      <c r="AI825">
        <v>1</v>
      </c>
      <c r="AJ825">
        <v>142795</v>
      </c>
      <c r="AK825" t="s">
        <v>783</v>
      </c>
      <c r="AL825">
        <v>1607</v>
      </c>
      <c r="AM825" t="s">
        <v>784</v>
      </c>
      <c r="AN825">
        <v>34.9</v>
      </c>
      <c r="AO825" s="72">
        <v>34.9</v>
      </c>
      <c r="AP825" t="s">
        <v>794</v>
      </c>
      <c r="AQ825" t="s">
        <v>785</v>
      </c>
      <c r="AV825" t="s">
        <v>4066</v>
      </c>
      <c r="AW825">
        <v>0</v>
      </c>
      <c r="AX825" t="s">
        <v>15466</v>
      </c>
      <c r="AY825" t="s">
        <v>15386</v>
      </c>
      <c r="AZ825" t="s">
        <v>15119</v>
      </c>
      <c r="BC825" s="34" t="s">
        <v>16853</v>
      </c>
      <c r="BD825" t="s">
        <v>114</v>
      </c>
      <c r="BF825" t="s">
        <v>115</v>
      </c>
      <c r="BG825" t="s">
        <v>116</v>
      </c>
      <c r="BM825" t="s">
        <v>117</v>
      </c>
      <c r="BN825" s="34" t="s">
        <v>15468</v>
      </c>
      <c r="BO825">
        <v>3399244284</v>
      </c>
      <c r="BP825">
        <v>3399244284</v>
      </c>
      <c r="BQ825">
        <v>531681</v>
      </c>
      <c r="BR825">
        <v>5346</v>
      </c>
      <c r="BX825" t="s">
        <v>15469</v>
      </c>
      <c r="CA825" t="s">
        <v>15470</v>
      </c>
      <c r="CB825" t="s">
        <v>15471</v>
      </c>
      <c r="CD825">
        <v>1</v>
      </c>
      <c r="CF825" t="s">
        <v>118</v>
      </c>
      <c r="CG825">
        <v>0</v>
      </c>
      <c r="CH825" t="s">
        <v>119</v>
      </c>
      <c r="CI825" t="s">
        <v>119</v>
      </c>
      <c r="CJ825" t="s">
        <v>120</v>
      </c>
      <c r="CL825" s="34" t="s">
        <v>16854</v>
      </c>
      <c r="CM825" t="s">
        <v>121</v>
      </c>
      <c r="CN825" s="34" t="s">
        <v>16854</v>
      </c>
      <c r="CP825" t="s">
        <v>1258</v>
      </c>
      <c r="CR825">
        <f t="shared" si="166"/>
        <v>16</v>
      </c>
      <c r="CS825"/>
      <c r="CT825"/>
      <c r="CU825"/>
      <c r="CV825"/>
      <c r="CW825"/>
      <c r="CX825"/>
      <c r="CY825"/>
      <c r="CZ825"/>
      <c r="DA825"/>
      <c r="DB825"/>
      <c r="DC825"/>
      <c r="DD825"/>
    </row>
    <row r="826" spans="1:108" hidden="1">
      <c r="A826" t="s">
        <v>111</v>
      </c>
      <c r="B826" t="s">
        <v>15472</v>
      </c>
      <c r="C826">
        <v>514273</v>
      </c>
      <c r="D826" s="1">
        <v>45581</v>
      </c>
      <c r="E826" t="s">
        <v>20548</v>
      </c>
      <c r="F826" t="s">
        <v>8284</v>
      </c>
      <c r="G826" t="s">
        <v>15473</v>
      </c>
      <c r="H826">
        <v>10834376660</v>
      </c>
      <c r="I826" t="s">
        <v>15474</v>
      </c>
      <c r="J826">
        <v>5531988133124</v>
      </c>
      <c r="K826" t="s">
        <v>8</v>
      </c>
      <c r="L826" t="s">
        <v>7694</v>
      </c>
      <c r="M826">
        <v>5187301487511</v>
      </c>
      <c r="N826" t="s">
        <v>112</v>
      </c>
      <c r="O826" t="s">
        <v>15475</v>
      </c>
      <c r="P826" t="s">
        <v>15476</v>
      </c>
      <c r="Q826">
        <v>307</v>
      </c>
      <c r="R826" t="s">
        <v>15477</v>
      </c>
      <c r="S826" t="s">
        <v>15478</v>
      </c>
      <c r="U826" t="s">
        <v>15479</v>
      </c>
      <c r="V826" t="s">
        <v>122</v>
      </c>
      <c r="W826" t="s">
        <v>123</v>
      </c>
      <c r="X826" t="s">
        <v>15480</v>
      </c>
      <c r="Y826" t="s">
        <v>129</v>
      </c>
      <c r="Z826" t="s">
        <v>1258</v>
      </c>
      <c r="AA826" t="s">
        <v>16875</v>
      </c>
      <c r="AB826" t="s">
        <v>844</v>
      </c>
      <c r="AC826" t="s">
        <v>774</v>
      </c>
      <c r="AE826" t="s">
        <v>827</v>
      </c>
      <c r="AF826" t="s">
        <v>113</v>
      </c>
      <c r="AG826">
        <v>1</v>
      </c>
      <c r="AH826">
        <v>31.75</v>
      </c>
      <c r="AI826">
        <v>1</v>
      </c>
      <c r="AJ826">
        <v>2201</v>
      </c>
      <c r="AK826" t="s">
        <v>1471</v>
      </c>
      <c r="AL826">
        <v>2201</v>
      </c>
      <c r="AM826" t="s">
        <v>1472</v>
      </c>
      <c r="AN826">
        <v>49.9</v>
      </c>
      <c r="AO826" s="72">
        <v>14.14</v>
      </c>
      <c r="AP826" t="s">
        <v>15482</v>
      </c>
      <c r="AQ826" t="s">
        <v>1473</v>
      </c>
      <c r="AV826" t="s">
        <v>2461</v>
      </c>
      <c r="AW826" t="s">
        <v>2461</v>
      </c>
      <c r="AX826" t="s">
        <v>15481</v>
      </c>
      <c r="AY826" t="s">
        <v>15483</v>
      </c>
      <c r="AZ826" t="s">
        <v>15484</v>
      </c>
      <c r="BC826" s="34" t="s">
        <v>16876</v>
      </c>
      <c r="BD826" t="s">
        <v>114</v>
      </c>
      <c r="BF826" t="s">
        <v>115</v>
      </c>
      <c r="BG826" t="s">
        <v>116</v>
      </c>
      <c r="BM826" t="s">
        <v>117</v>
      </c>
      <c r="BO826">
        <v>3398093700</v>
      </c>
      <c r="BX826" t="s">
        <v>15485</v>
      </c>
      <c r="CA826" t="s">
        <v>15486</v>
      </c>
      <c r="CB826" t="s">
        <v>15487</v>
      </c>
      <c r="CD826">
        <v>1</v>
      </c>
      <c r="CF826" t="s">
        <v>118</v>
      </c>
      <c r="CG826">
        <v>0</v>
      </c>
      <c r="CH826" t="s">
        <v>119</v>
      </c>
      <c r="CI826" t="s">
        <v>119</v>
      </c>
      <c r="CJ826" t="s">
        <v>120</v>
      </c>
      <c r="CL826" s="34" t="s">
        <v>16877</v>
      </c>
      <c r="CM826" t="s">
        <v>121</v>
      </c>
      <c r="CN826" s="34" t="s">
        <v>16877</v>
      </c>
      <c r="CP826" t="s">
        <v>1258</v>
      </c>
      <c r="CR826">
        <f t="shared" si="166"/>
        <v>16</v>
      </c>
      <c r="CS826"/>
      <c r="CT826"/>
      <c r="CU826"/>
      <c r="CV826"/>
      <c r="CW826"/>
      <c r="CX826"/>
      <c r="CY826"/>
      <c r="CZ826"/>
      <c r="DA826"/>
      <c r="DB826"/>
      <c r="DC826"/>
      <c r="DD826"/>
    </row>
    <row r="827" spans="1:108">
      <c r="A827" t="s">
        <v>111</v>
      </c>
      <c r="B827" t="s">
        <v>15488</v>
      </c>
      <c r="C827">
        <v>514271</v>
      </c>
      <c r="D827" s="1">
        <v>45581</v>
      </c>
      <c r="E827" t="s">
        <v>20549</v>
      </c>
      <c r="F827" t="s">
        <v>15489</v>
      </c>
      <c r="G827" t="s">
        <v>15490</v>
      </c>
      <c r="H827">
        <v>62601296968</v>
      </c>
      <c r="I827" t="s">
        <v>15491</v>
      </c>
      <c r="J827">
        <v>5542999674222</v>
      </c>
      <c r="K827" t="s">
        <v>10</v>
      </c>
      <c r="L827" t="s">
        <v>8846</v>
      </c>
      <c r="M827">
        <v>5125092717696</v>
      </c>
      <c r="N827" t="s">
        <v>112</v>
      </c>
      <c r="O827" t="s">
        <v>15492</v>
      </c>
      <c r="P827" t="s">
        <v>10174</v>
      </c>
      <c r="Q827">
        <v>2014</v>
      </c>
      <c r="S827" t="s">
        <v>10177</v>
      </c>
      <c r="U827" t="s">
        <v>15493</v>
      </c>
      <c r="V827" t="s">
        <v>122</v>
      </c>
      <c r="W827" t="s">
        <v>772</v>
      </c>
      <c r="X827" t="s">
        <v>15494</v>
      </c>
      <c r="Y827" t="s">
        <v>1312</v>
      </c>
      <c r="Z827" t="s">
        <v>1258</v>
      </c>
      <c r="AA827" t="s">
        <v>16893</v>
      </c>
      <c r="AB827" t="s">
        <v>773</v>
      </c>
      <c r="AC827" t="s">
        <v>774</v>
      </c>
      <c r="AE827" t="s">
        <v>19</v>
      </c>
      <c r="AF827" t="s">
        <v>125</v>
      </c>
      <c r="AG827">
        <v>3</v>
      </c>
      <c r="AH827">
        <v>347.31</v>
      </c>
      <c r="AI827">
        <v>6</v>
      </c>
      <c r="AJ827">
        <v>1110</v>
      </c>
      <c r="AK827" t="s">
        <v>788</v>
      </c>
      <c r="AL827">
        <v>1112</v>
      </c>
      <c r="AM827" t="s">
        <v>1252</v>
      </c>
      <c r="AN827">
        <v>21.9</v>
      </c>
      <c r="AO827" s="72">
        <v>7.43</v>
      </c>
      <c r="AP827" s="72" t="s">
        <v>15496</v>
      </c>
      <c r="AQ827" t="s">
        <v>1254</v>
      </c>
      <c r="AV827" t="s">
        <v>4388</v>
      </c>
      <c r="AW827">
        <v>0</v>
      </c>
      <c r="AX827" t="s">
        <v>15495</v>
      </c>
      <c r="AY827" t="s">
        <v>15497</v>
      </c>
      <c r="AZ827" t="s">
        <v>15369</v>
      </c>
      <c r="BC827" s="34" t="s">
        <v>16894</v>
      </c>
      <c r="BD827" t="s">
        <v>114</v>
      </c>
      <c r="BF827" t="s">
        <v>115</v>
      </c>
      <c r="BG827" t="s">
        <v>116</v>
      </c>
      <c r="BM827" t="s">
        <v>117</v>
      </c>
      <c r="BN827" s="34" t="s">
        <v>15498</v>
      </c>
      <c r="BO827">
        <v>3398011834</v>
      </c>
      <c r="BP827">
        <v>3398011834</v>
      </c>
      <c r="BQ827">
        <v>516291</v>
      </c>
      <c r="BR827" s="34" t="s">
        <v>15499</v>
      </c>
      <c r="BX827" t="s">
        <v>15500</v>
      </c>
      <c r="CA827" t="s">
        <v>15501</v>
      </c>
      <c r="CB827" t="s">
        <v>15502</v>
      </c>
      <c r="CD827">
        <v>1</v>
      </c>
      <c r="CF827" t="s">
        <v>118</v>
      </c>
      <c r="CG827">
        <v>0</v>
      </c>
      <c r="CH827" t="s">
        <v>119</v>
      </c>
      <c r="CI827" t="s">
        <v>119</v>
      </c>
      <c r="CJ827" t="s">
        <v>120</v>
      </c>
      <c r="CL827" s="34" t="s">
        <v>16895</v>
      </c>
      <c r="CM827" t="s">
        <v>121</v>
      </c>
      <c r="CN827" s="34" t="s">
        <v>16895</v>
      </c>
      <c r="CP827" t="s">
        <v>1258</v>
      </c>
      <c r="CR827" s="65">
        <f t="shared" si="166"/>
        <v>16</v>
      </c>
      <c r="CS827" s="65">
        <v>10</v>
      </c>
      <c r="CT827" s="65">
        <v>8</v>
      </c>
      <c r="CU827" s="65" t="s">
        <v>4</v>
      </c>
      <c r="CV827" s="65">
        <f t="shared" ref="CV827:CV835" si="188">ROUNDUP(AO827,0)</f>
        <v>8</v>
      </c>
      <c r="CW827" s="65">
        <f t="shared" ref="CW827:CW835" si="189">CV827*CS827</f>
        <v>80</v>
      </c>
      <c r="CX827" s="65">
        <f t="shared" ref="CX827:CX835" si="190">CV827*CT827</f>
        <v>64</v>
      </c>
      <c r="CY827" s="65" t="e">
        <f t="shared" ref="CY827:CY835" si="191">CV827*CU827</f>
        <v>#VALUE!</v>
      </c>
      <c r="CZ827" s="73">
        <v>4.3700000000000003E-2</v>
      </c>
      <c r="DA827" s="74">
        <f t="shared" ref="DA827:DA835" si="192">CZ827*CW827</f>
        <v>3.4960000000000004</v>
      </c>
      <c r="DB827" s="74">
        <f t="shared" ref="DB827:DB835" si="193">CZ827*CX827</f>
        <v>2.7968000000000002</v>
      </c>
      <c r="DC827" s="75" t="e">
        <f t="shared" ref="DC827:DC835" si="194">CZ827*CY827</f>
        <v>#VALUE!</v>
      </c>
    </row>
    <row r="828" spans="1:108">
      <c r="A828" t="s">
        <v>111</v>
      </c>
      <c r="B828" t="s">
        <v>15488</v>
      </c>
      <c r="C828">
        <v>514271</v>
      </c>
      <c r="D828" s="1">
        <v>45581</v>
      </c>
      <c r="E828" t="s">
        <v>20549</v>
      </c>
      <c r="F828" t="s">
        <v>15489</v>
      </c>
      <c r="G828" t="s">
        <v>15490</v>
      </c>
      <c r="H828">
        <v>62601296968</v>
      </c>
      <c r="I828" t="s">
        <v>15491</v>
      </c>
      <c r="J828">
        <v>5542999674222</v>
      </c>
      <c r="K828" t="s">
        <v>10</v>
      </c>
      <c r="L828" t="s">
        <v>8846</v>
      </c>
      <c r="M828">
        <v>5125092717696</v>
      </c>
      <c r="N828" t="s">
        <v>112</v>
      </c>
      <c r="O828" t="s">
        <v>15492</v>
      </c>
      <c r="P828" t="s">
        <v>10174</v>
      </c>
      <c r="Q828">
        <v>2014</v>
      </c>
      <c r="S828" t="s">
        <v>10177</v>
      </c>
      <c r="U828" t="s">
        <v>15493</v>
      </c>
      <c r="V828" t="s">
        <v>122</v>
      </c>
      <c r="W828" t="s">
        <v>772</v>
      </c>
      <c r="X828" t="s">
        <v>15494</v>
      </c>
      <c r="Y828" t="s">
        <v>1312</v>
      </c>
      <c r="Z828" t="s">
        <v>1258</v>
      </c>
      <c r="AA828" t="s">
        <v>16893</v>
      </c>
      <c r="AB828" t="s">
        <v>773</v>
      </c>
      <c r="AC828" t="s">
        <v>774</v>
      </c>
      <c r="AE828" t="s">
        <v>19</v>
      </c>
      <c r="AF828" t="s">
        <v>125</v>
      </c>
      <c r="AG828">
        <v>3</v>
      </c>
      <c r="AH828">
        <v>347.31</v>
      </c>
      <c r="AI828">
        <v>1</v>
      </c>
      <c r="AJ828">
        <v>142817</v>
      </c>
      <c r="AK828" t="s">
        <v>1598</v>
      </c>
      <c r="AL828">
        <v>61040</v>
      </c>
      <c r="AM828" t="s">
        <v>1608</v>
      </c>
      <c r="AN828">
        <v>99.9</v>
      </c>
      <c r="AO828" s="72">
        <v>33.909999999999997</v>
      </c>
      <c r="AP828" s="72" t="s">
        <v>15438</v>
      </c>
      <c r="AQ828" t="s">
        <v>1609</v>
      </c>
      <c r="AV828" t="s">
        <v>15503</v>
      </c>
      <c r="AW828">
        <v>0</v>
      </c>
      <c r="AX828" t="s">
        <v>15495</v>
      </c>
      <c r="AY828" t="s">
        <v>15497</v>
      </c>
      <c r="AZ828" t="s">
        <v>15369</v>
      </c>
      <c r="BC828" s="34" t="s">
        <v>16894</v>
      </c>
      <c r="BD828" t="s">
        <v>114</v>
      </c>
      <c r="BF828" t="s">
        <v>115</v>
      </c>
      <c r="BG828" t="s">
        <v>116</v>
      </c>
      <c r="BM828" t="s">
        <v>117</v>
      </c>
      <c r="BN828" s="34" t="s">
        <v>15498</v>
      </c>
      <c r="BO828">
        <v>3398011834</v>
      </c>
      <c r="BP828">
        <v>3398011834</v>
      </c>
      <c r="BQ828">
        <v>516291</v>
      </c>
      <c r="BR828" s="34" t="s">
        <v>15499</v>
      </c>
      <c r="BX828" t="s">
        <v>15500</v>
      </c>
      <c r="CA828" t="s">
        <v>15501</v>
      </c>
      <c r="CB828" t="s">
        <v>15502</v>
      </c>
      <c r="CD828">
        <v>1</v>
      </c>
      <c r="CF828" t="s">
        <v>118</v>
      </c>
      <c r="CG828">
        <v>0</v>
      </c>
      <c r="CH828" t="s">
        <v>119</v>
      </c>
      <c r="CI828" t="s">
        <v>119</v>
      </c>
      <c r="CJ828" t="s">
        <v>120</v>
      </c>
      <c r="CL828" s="34" t="s">
        <v>16895</v>
      </c>
      <c r="CM828" t="s">
        <v>121</v>
      </c>
      <c r="CN828" s="34" t="s">
        <v>16895</v>
      </c>
      <c r="CP828" t="s">
        <v>1258</v>
      </c>
      <c r="CR828" s="65">
        <f t="shared" si="166"/>
        <v>16</v>
      </c>
      <c r="CS828" s="65">
        <v>10</v>
      </c>
      <c r="CT828" s="65">
        <v>8</v>
      </c>
      <c r="CU828" s="65" t="s">
        <v>4</v>
      </c>
      <c r="CV828" s="65">
        <f t="shared" si="188"/>
        <v>34</v>
      </c>
      <c r="CW828" s="65">
        <f t="shared" si="189"/>
        <v>340</v>
      </c>
      <c r="CX828" s="65">
        <f t="shared" si="190"/>
        <v>272</v>
      </c>
      <c r="CY828" s="65" t="e">
        <f t="shared" si="191"/>
        <v>#VALUE!</v>
      </c>
      <c r="CZ828" s="73">
        <v>4.3700000000000003E-2</v>
      </c>
      <c r="DA828" s="74">
        <f t="shared" si="192"/>
        <v>14.858000000000001</v>
      </c>
      <c r="DB828" s="74">
        <f t="shared" si="193"/>
        <v>11.8864</v>
      </c>
      <c r="DC828" s="75" t="e">
        <f t="shared" si="194"/>
        <v>#VALUE!</v>
      </c>
    </row>
    <row r="829" spans="1:108">
      <c r="A829" t="s">
        <v>111</v>
      </c>
      <c r="B829" t="s">
        <v>15488</v>
      </c>
      <c r="C829">
        <v>514271</v>
      </c>
      <c r="D829" s="1">
        <v>45581</v>
      </c>
      <c r="E829" t="s">
        <v>20549</v>
      </c>
      <c r="F829" t="s">
        <v>15489</v>
      </c>
      <c r="G829" t="s">
        <v>15490</v>
      </c>
      <c r="H829">
        <v>62601296968</v>
      </c>
      <c r="I829" t="s">
        <v>15491</v>
      </c>
      <c r="J829">
        <v>5542999674222</v>
      </c>
      <c r="K829" t="s">
        <v>10</v>
      </c>
      <c r="L829" t="s">
        <v>8846</v>
      </c>
      <c r="M829">
        <v>5125092717696</v>
      </c>
      <c r="N829" t="s">
        <v>112</v>
      </c>
      <c r="O829" t="s">
        <v>15492</v>
      </c>
      <c r="P829" t="s">
        <v>10174</v>
      </c>
      <c r="Q829">
        <v>2014</v>
      </c>
      <c r="S829" t="s">
        <v>10177</v>
      </c>
      <c r="U829" t="s">
        <v>15493</v>
      </c>
      <c r="V829" t="s">
        <v>122</v>
      </c>
      <c r="W829" t="s">
        <v>772</v>
      </c>
      <c r="X829" t="s">
        <v>15494</v>
      </c>
      <c r="Y829" t="s">
        <v>1312</v>
      </c>
      <c r="Z829" t="s">
        <v>1258</v>
      </c>
      <c r="AA829" t="s">
        <v>16893</v>
      </c>
      <c r="AB829" t="s">
        <v>773</v>
      </c>
      <c r="AC829" t="s">
        <v>774</v>
      </c>
      <c r="AE829" t="s">
        <v>19</v>
      </c>
      <c r="AF829" t="s">
        <v>125</v>
      </c>
      <c r="AG829">
        <v>3</v>
      </c>
      <c r="AH829">
        <v>347.31</v>
      </c>
      <c r="AI829">
        <v>1</v>
      </c>
      <c r="AJ829">
        <v>2201</v>
      </c>
      <c r="AK829" t="s">
        <v>1471</v>
      </c>
      <c r="AL829">
        <v>2201</v>
      </c>
      <c r="AM829" t="s">
        <v>1472</v>
      </c>
      <c r="AN829">
        <v>49.9</v>
      </c>
      <c r="AO829" s="72">
        <v>16.940000000000001</v>
      </c>
      <c r="AP829" s="72" t="s">
        <v>15440</v>
      </c>
      <c r="AQ829" t="s">
        <v>1473</v>
      </c>
      <c r="AV829" t="s">
        <v>15124</v>
      </c>
      <c r="AW829">
        <v>0</v>
      </c>
      <c r="AX829" t="s">
        <v>15495</v>
      </c>
      <c r="AY829" t="s">
        <v>15497</v>
      </c>
      <c r="AZ829" t="s">
        <v>15369</v>
      </c>
      <c r="BC829" s="34" t="s">
        <v>16894</v>
      </c>
      <c r="BD829" t="s">
        <v>114</v>
      </c>
      <c r="BF829" t="s">
        <v>115</v>
      </c>
      <c r="BG829" t="s">
        <v>116</v>
      </c>
      <c r="BM829" t="s">
        <v>117</v>
      </c>
      <c r="BN829" s="34" t="s">
        <v>15498</v>
      </c>
      <c r="BO829">
        <v>3398011834</v>
      </c>
      <c r="BP829">
        <v>3398011834</v>
      </c>
      <c r="BQ829">
        <v>516291</v>
      </c>
      <c r="BR829" s="34" t="s">
        <v>15499</v>
      </c>
      <c r="BX829" t="s">
        <v>15500</v>
      </c>
      <c r="CA829" t="s">
        <v>15501</v>
      </c>
      <c r="CB829" t="s">
        <v>15502</v>
      </c>
      <c r="CD829">
        <v>1</v>
      </c>
      <c r="CF829" t="s">
        <v>118</v>
      </c>
      <c r="CG829">
        <v>0</v>
      </c>
      <c r="CH829" t="s">
        <v>119</v>
      </c>
      <c r="CI829" t="s">
        <v>119</v>
      </c>
      <c r="CJ829" t="s">
        <v>120</v>
      </c>
      <c r="CL829" s="34" t="s">
        <v>16895</v>
      </c>
      <c r="CM829" t="s">
        <v>121</v>
      </c>
      <c r="CN829" s="34" t="s">
        <v>16895</v>
      </c>
      <c r="CP829" t="s">
        <v>1258</v>
      </c>
      <c r="CR829" s="65">
        <f t="shared" si="166"/>
        <v>16</v>
      </c>
      <c r="CS829" s="65">
        <v>10</v>
      </c>
      <c r="CT829" s="65">
        <v>8</v>
      </c>
      <c r="CU829" s="65" t="s">
        <v>4</v>
      </c>
      <c r="CV829" s="65">
        <f t="shared" si="188"/>
        <v>17</v>
      </c>
      <c r="CW829" s="65">
        <f t="shared" si="189"/>
        <v>170</v>
      </c>
      <c r="CX829" s="65">
        <f t="shared" si="190"/>
        <v>136</v>
      </c>
      <c r="CY829" s="65" t="e">
        <f t="shared" si="191"/>
        <v>#VALUE!</v>
      </c>
      <c r="CZ829" s="73">
        <v>4.3700000000000003E-2</v>
      </c>
      <c r="DA829" s="74">
        <f t="shared" si="192"/>
        <v>7.4290000000000003</v>
      </c>
      <c r="DB829" s="74">
        <f t="shared" si="193"/>
        <v>5.9432</v>
      </c>
      <c r="DC829" s="75" t="e">
        <f t="shared" si="194"/>
        <v>#VALUE!</v>
      </c>
    </row>
    <row r="830" spans="1:108">
      <c r="A830" t="s">
        <v>111</v>
      </c>
      <c r="B830" t="s">
        <v>15488</v>
      </c>
      <c r="C830">
        <v>514271</v>
      </c>
      <c r="D830" s="1">
        <v>45581</v>
      </c>
      <c r="E830" t="s">
        <v>20549</v>
      </c>
      <c r="F830" t="s">
        <v>15489</v>
      </c>
      <c r="G830" t="s">
        <v>15490</v>
      </c>
      <c r="H830">
        <v>62601296968</v>
      </c>
      <c r="I830" t="s">
        <v>15491</v>
      </c>
      <c r="J830">
        <v>5542999674222</v>
      </c>
      <c r="K830" t="s">
        <v>10</v>
      </c>
      <c r="L830" t="s">
        <v>8846</v>
      </c>
      <c r="M830">
        <v>5125092717696</v>
      </c>
      <c r="N830" t="s">
        <v>112</v>
      </c>
      <c r="O830" t="s">
        <v>15492</v>
      </c>
      <c r="P830" t="s">
        <v>10174</v>
      </c>
      <c r="Q830">
        <v>2014</v>
      </c>
      <c r="S830" t="s">
        <v>10177</v>
      </c>
      <c r="U830" t="s">
        <v>15493</v>
      </c>
      <c r="V830" t="s">
        <v>122</v>
      </c>
      <c r="W830" t="s">
        <v>772</v>
      </c>
      <c r="X830" t="s">
        <v>15494</v>
      </c>
      <c r="Y830" t="s">
        <v>1312</v>
      </c>
      <c r="Z830" t="s">
        <v>1258</v>
      </c>
      <c r="AA830" t="s">
        <v>16893</v>
      </c>
      <c r="AB830" t="s">
        <v>773</v>
      </c>
      <c r="AC830" t="s">
        <v>774</v>
      </c>
      <c r="AE830" t="s">
        <v>19</v>
      </c>
      <c r="AF830" t="s">
        <v>125</v>
      </c>
      <c r="AG830">
        <v>3</v>
      </c>
      <c r="AH830">
        <v>347.31</v>
      </c>
      <c r="AI830">
        <v>6</v>
      </c>
      <c r="AJ830">
        <v>1111</v>
      </c>
      <c r="AK830" t="s">
        <v>788</v>
      </c>
      <c r="AL830">
        <v>1110</v>
      </c>
      <c r="AM830" t="s">
        <v>1256</v>
      </c>
      <c r="AN830">
        <v>21.9</v>
      </c>
      <c r="AO830" s="72">
        <v>7.43</v>
      </c>
      <c r="AP830" s="72" t="s">
        <v>15496</v>
      </c>
      <c r="AQ830" t="s">
        <v>1257</v>
      </c>
      <c r="AV830" t="s">
        <v>4388</v>
      </c>
      <c r="AW830">
        <v>0</v>
      </c>
      <c r="AX830" t="s">
        <v>15495</v>
      </c>
      <c r="AY830" t="s">
        <v>15497</v>
      </c>
      <c r="AZ830" t="s">
        <v>15369</v>
      </c>
      <c r="BC830" s="34" t="s">
        <v>16894</v>
      </c>
      <c r="BD830" t="s">
        <v>114</v>
      </c>
      <c r="BF830" t="s">
        <v>115</v>
      </c>
      <c r="BG830" t="s">
        <v>116</v>
      </c>
      <c r="BM830" t="s">
        <v>117</v>
      </c>
      <c r="BN830" s="34" t="s">
        <v>15498</v>
      </c>
      <c r="BO830">
        <v>3398011834</v>
      </c>
      <c r="BP830">
        <v>3398011834</v>
      </c>
      <c r="BQ830">
        <v>516291</v>
      </c>
      <c r="BR830" s="34" t="s">
        <v>15499</v>
      </c>
      <c r="BX830" t="s">
        <v>15500</v>
      </c>
      <c r="CA830" t="s">
        <v>15501</v>
      </c>
      <c r="CB830" t="s">
        <v>15502</v>
      </c>
      <c r="CD830">
        <v>1</v>
      </c>
      <c r="CF830" t="s">
        <v>118</v>
      </c>
      <c r="CG830">
        <v>0</v>
      </c>
      <c r="CH830" t="s">
        <v>119</v>
      </c>
      <c r="CI830" t="s">
        <v>119</v>
      </c>
      <c r="CJ830" t="s">
        <v>120</v>
      </c>
      <c r="CL830" s="34" t="s">
        <v>16895</v>
      </c>
      <c r="CM830" t="s">
        <v>121</v>
      </c>
      <c r="CN830" s="34" t="s">
        <v>16895</v>
      </c>
      <c r="CP830" t="s">
        <v>1258</v>
      </c>
      <c r="CR830" s="65">
        <f t="shared" si="166"/>
        <v>16</v>
      </c>
      <c r="CS830" s="65">
        <v>10</v>
      </c>
      <c r="CT830" s="65">
        <v>8</v>
      </c>
      <c r="CU830" s="65" t="s">
        <v>4</v>
      </c>
      <c r="CV830" s="65">
        <f t="shared" si="188"/>
        <v>8</v>
      </c>
      <c r="CW830" s="65">
        <f t="shared" si="189"/>
        <v>80</v>
      </c>
      <c r="CX830" s="65">
        <f t="shared" si="190"/>
        <v>64</v>
      </c>
      <c r="CY830" s="65" t="e">
        <f t="shared" si="191"/>
        <v>#VALUE!</v>
      </c>
      <c r="CZ830" s="73">
        <v>4.3700000000000003E-2</v>
      </c>
      <c r="DA830" s="74">
        <f t="shared" si="192"/>
        <v>3.4960000000000004</v>
      </c>
      <c r="DB830" s="74">
        <f t="shared" si="193"/>
        <v>2.7968000000000002</v>
      </c>
      <c r="DC830" s="75" t="e">
        <f t="shared" si="194"/>
        <v>#VALUE!</v>
      </c>
    </row>
    <row r="831" spans="1:108">
      <c r="A831" t="s">
        <v>111</v>
      </c>
      <c r="B831" t="s">
        <v>15488</v>
      </c>
      <c r="C831">
        <v>514271</v>
      </c>
      <c r="D831" s="1">
        <v>45581</v>
      </c>
      <c r="E831" t="s">
        <v>20549</v>
      </c>
      <c r="F831" t="s">
        <v>15489</v>
      </c>
      <c r="G831" t="s">
        <v>15490</v>
      </c>
      <c r="H831">
        <v>62601296968</v>
      </c>
      <c r="I831" t="s">
        <v>15491</v>
      </c>
      <c r="J831">
        <v>5542999674222</v>
      </c>
      <c r="K831" t="s">
        <v>10</v>
      </c>
      <c r="L831" t="s">
        <v>8846</v>
      </c>
      <c r="M831">
        <v>5125092717696</v>
      </c>
      <c r="N831" t="s">
        <v>112</v>
      </c>
      <c r="O831" t="s">
        <v>15492</v>
      </c>
      <c r="P831" t="s">
        <v>10174</v>
      </c>
      <c r="Q831">
        <v>2014</v>
      </c>
      <c r="S831" t="s">
        <v>10177</v>
      </c>
      <c r="U831" t="s">
        <v>15493</v>
      </c>
      <c r="V831" t="s">
        <v>122</v>
      </c>
      <c r="W831" t="s">
        <v>772</v>
      </c>
      <c r="X831" t="s">
        <v>15494</v>
      </c>
      <c r="Y831" t="s">
        <v>1312</v>
      </c>
      <c r="Z831" t="s">
        <v>1258</v>
      </c>
      <c r="AA831" t="s">
        <v>16893</v>
      </c>
      <c r="AB831" t="s">
        <v>773</v>
      </c>
      <c r="AC831" t="s">
        <v>774</v>
      </c>
      <c r="AE831" t="s">
        <v>19</v>
      </c>
      <c r="AF831" t="s">
        <v>125</v>
      </c>
      <c r="AG831">
        <v>3</v>
      </c>
      <c r="AH831">
        <v>347.31</v>
      </c>
      <c r="AI831">
        <v>6</v>
      </c>
      <c r="AJ831">
        <v>1006</v>
      </c>
      <c r="AK831" t="s">
        <v>788</v>
      </c>
      <c r="AL831">
        <v>1111</v>
      </c>
      <c r="AM831" t="s">
        <v>789</v>
      </c>
      <c r="AN831">
        <v>21.9</v>
      </c>
      <c r="AO831" s="72">
        <v>7.43</v>
      </c>
      <c r="AP831" s="72" t="s">
        <v>15496</v>
      </c>
      <c r="AQ831" t="s">
        <v>790</v>
      </c>
      <c r="AV831" t="s">
        <v>4388</v>
      </c>
      <c r="AW831">
        <v>0</v>
      </c>
      <c r="AX831" t="s">
        <v>15495</v>
      </c>
      <c r="AY831" t="s">
        <v>15497</v>
      </c>
      <c r="AZ831" t="s">
        <v>15369</v>
      </c>
      <c r="BC831" s="34" t="s">
        <v>16894</v>
      </c>
      <c r="BD831" t="s">
        <v>114</v>
      </c>
      <c r="BF831" t="s">
        <v>115</v>
      </c>
      <c r="BG831" t="s">
        <v>116</v>
      </c>
      <c r="BM831" t="s">
        <v>117</v>
      </c>
      <c r="BN831" s="34" t="s">
        <v>15498</v>
      </c>
      <c r="BO831">
        <v>3398011834</v>
      </c>
      <c r="BP831">
        <v>3398011834</v>
      </c>
      <c r="BQ831">
        <v>516291</v>
      </c>
      <c r="BR831" s="34" t="s">
        <v>15499</v>
      </c>
      <c r="BX831" t="s">
        <v>15500</v>
      </c>
      <c r="CA831" t="s">
        <v>15501</v>
      </c>
      <c r="CB831" t="s">
        <v>15502</v>
      </c>
      <c r="CD831">
        <v>1</v>
      </c>
      <c r="CF831" t="s">
        <v>118</v>
      </c>
      <c r="CG831">
        <v>0</v>
      </c>
      <c r="CH831" t="s">
        <v>119</v>
      </c>
      <c r="CI831" t="s">
        <v>119</v>
      </c>
      <c r="CJ831" t="s">
        <v>120</v>
      </c>
      <c r="CL831" s="34" t="s">
        <v>16895</v>
      </c>
      <c r="CM831" t="s">
        <v>121</v>
      </c>
      <c r="CN831" s="34" t="s">
        <v>16895</v>
      </c>
      <c r="CP831" t="s">
        <v>1258</v>
      </c>
      <c r="CR831" s="65">
        <f t="shared" si="166"/>
        <v>16</v>
      </c>
      <c r="CS831" s="65">
        <v>10</v>
      </c>
      <c r="CT831" s="65">
        <v>8</v>
      </c>
      <c r="CU831" s="65" t="s">
        <v>4</v>
      </c>
      <c r="CV831" s="65">
        <f t="shared" si="188"/>
        <v>8</v>
      </c>
      <c r="CW831" s="65">
        <f t="shared" si="189"/>
        <v>80</v>
      </c>
      <c r="CX831" s="65">
        <f t="shared" si="190"/>
        <v>64</v>
      </c>
      <c r="CY831" s="65" t="e">
        <f t="shared" si="191"/>
        <v>#VALUE!</v>
      </c>
      <c r="CZ831" s="73">
        <v>4.3700000000000003E-2</v>
      </c>
      <c r="DA831" s="74">
        <f t="shared" si="192"/>
        <v>3.4960000000000004</v>
      </c>
      <c r="DB831" s="74">
        <f t="shared" si="193"/>
        <v>2.7968000000000002</v>
      </c>
      <c r="DC831" s="75" t="e">
        <f t="shared" si="194"/>
        <v>#VALUE!</v>
      </c>
    </row>
    <row r="832" spans="1:108">
      <c r="A832" t="s">
        <v>111</v>
      </c>
      <c r="B832" t="s">
        <v>15488</v>
      </c>
      <c r="C832">
        <v>514271</v>
      </c>
      <c r="D832" s="1">
        <v>45581</v>
      </c>
      <c r="E832" t="s">
        <v>20549</v>
      </c>
      <c r="F832" t="s">
        <v>15489</v>
      </c>
      <c r="G832" t="s">
        <v>15490</v>
      </c>
      <c r="H832">
        <v>62601296968</v>
      </c>
      <c r="I832" t="s">
        <v>15491</v>
      </c>
      <c r="J832">
        <v>5542999674222</v>
      </c>
      <c r="K832" t="s">
        <v>10</v>
      </c>
      <c r="L832" t="s">
        <v>8846</v>
      </c>
      <c r="M832">
        <v>5125092717696</v>
      </c>
      <c r="N832" t="s">
        <v>112</v>
      </c>
      <c r="O832" t="s">
        <v>15492</v>
      </c>
      <c r="P832" t="s">
        <v>10174</v>
      </c>
      <c r="Q832">
        <v>2014</v>
      </c>
      <c r="S832" t="s">
        <v>10177</v>
      </c>
      <c r="U832" t="s">
        <v>15493</v>
      </c>
      <c r="V832" t="s">
        <v>122</v>
      </c>
      <c r="W832" t="s">
        <v>772</v>
      </c>
      <c r="X832" t="s">
        <v>15494</v>
      </c>
      <c r="Y832" t="s">
        <v>1312</v>
      </c>
      <c r="Z832" t="s">
        <v>1258</v>
      </c>
      <c r="AA832" t="s">
        <v>16893</v>
      </c>
      <c r="AB832" t="s">
        <v>773</v>
      </c>
      <c r="AC832" t="s">
        <v>774</v>
      </c>
      <c r="AE832" t="s">
        <v>19</v>
      </c>
      <c r="AF832" t="s">
        <v>125</v>
      </c>
      <c r="AG832">
        <v>3</v>
      </c>
      <c r="AH832">
        <v>347.31</v>
      </c>
      <c r="AI832">
        <v>3</v>
      </c>
      <c r="AJ832">
        <v>2103</v>
      </c>
      <c r="AK832" t="s">
        <v>2344</v>
      </c>
      <c r="AL832">
        <v>2103</v>
      </c>
      <c r="AM832" t="s">
        <v>2345</v>
      </c>
      <c r="AN832">
        <v>59.9</v>
      </c>
      <c r="AO832" s="72">
        <v>20.329999999999998</v>
      </c>
      <c r="AP832" s="72" t="s">
        <v>15505</v>
      </c>
      <c r="AQ832" t="s">
        <v>2346</v>
      </c>
      <c r="AV832" t="s">
        <v>2285</v>
      </c>
      <c r="AW832">
        <v>0</v>
      </c>
      <c r="AX832" t="s">
        <v>15495</v>
      </c>
      <c r="AY832" t="s">
        <v>15497</v>
      </c>
      <c r="AZ832" t="s">
        <v>15369</v>
      </c>
      <c r="BC832" s="34" t="s">
        <v>16894</v>
      </c>
      <c r="BD832" t="s">
        <v>114</v>
      </c>
      <c r="BF832" t="s">
        <v>115</v>
      </c>
      <c r="BG832" t="s">
        <v>116</v>
      </c>
      <c r="BM832" t="s">
        <v>117</v>
      </c>
      <c r="BN832" s="34" t="s">
        <v>15498</v>
      </c>
      <c r="BO832">
        <v>3398011834</v>
      </c>
      <c r="BP832">
        <v>3398011834</v>
      </c>
      <c r="BQ832">
        <v>516291</v>
      </c>
      <c r="BR832" s="34" t="s">
        <v>15499</v>
      </c>
      <c r="BX832" t="s">
        <v>15500</v>
      </c>
      <c r="CA832" t="s">
        <v>15501</v>
      </c>
      <c r="CB832" t="s">
        <v>15502</v>
      </c>
      <c r="CD832">
        <v>1</v>
      </c>
      <c r="CF832" t="s">
        <v>118</v>
      </c>
      <c r="CG832">
        <v>0</v>
      </c>
      <c r="CH832" t="s">
        <v>119</v>
      </c>
      <c r="CI832" t="s">
        <v>119</v>
      </c>
      <c r="CJ832" t="s">
        <v>120</v>
      </c>
      <c r="CL832" s="34" t="s">
        <v>16895</v>
      </c>
      <c r="CM832" t="s">
        <v>121</v>
      </c>
      <c r="CN832" s="34" t="s">
        <v>16895</v>
      </c>
      <c r="CP832" t="s">
        <v>1258</v>
      </c>
      <c r="CR832" s="65">
        <f t="shared" si="166"/>
        <v>16</v>
      </c>
      <c r="CS832" s="65">
        <v>10</v>
      </c>
      <c r="CT832" s="65">
        <v>8</v>
      </c>
      <c r="CU832" s="65" t="s">
        <v>4</v>
      </c>
      <c r="CV832" s="65">
        <f t="shared" si="188"/>
        <v>21</v>
      </c>
      <c r="CW832" s="65">
        <f t="shared" si="189"/>
        <v>210</v>
      </c>
      <c r="CX832" s="65">
        <f t="shared" si="190"/>
        <v>168</v>
      </c>
      <c r="CY832" s="65" t="e">
        <f t="shared" si="191"/>
        <v>#VALUE!</v>
      </c>
      <c r="CZ832" s="73">
        <v>4.3700000000000003E-2</v>
      </c>
      <c r="DA832" s="74">
        <f t="shared" si="192"/>
        <v>9.1770000000000014</v>
      </c>
      <c r="DB832" s="74">
        <f t="shared" si="193"/>
        <v>7.3416000000000006</v>
      </c>
      <c r="DC832" s="75" t="e">
        <f t="shared" si="194"/>
        <v>#VALUE!</v>
      </c>
    </row>
    <row r="833" spans="1:108">
      <c r="A833" t="s">
        <v>111</v>
      </c>
      <c r="B833" t="s">
        <v>15488</v>
      </c>
      <c r="C833">
        <v>514271</v>
      </c>
      <c r="D833" s="1">
        <v>45581</v>
      </c>
      <c r="E833" t="s">
        <v>20549</v>
      </c>
      <c r="F833" t="s">
        <v>15489</v>
      </c>
      <c r="G833" t="s">
        <v>15490</v>
      </c>
      <c r="H833">
        <v>62601296968</v>
      </c>
      <c r="I833" t="s">
        <v>15491</v>
      </c>
      <c r="J833">
        <v>5542999674222</v>
      </c>
      <c r="K833" t="s">
        <v>10</v>
      </c>
      <c r="L833" t="s">
        <v>8846</v>
      </c>
      <c r="M833">
        <v>5125092717696</v>
      </c>
      <c r="N833" t="s">
        <v>112</v>
      </c>
      <c r="O833" t="s">
        <v>15492</v>
      </c>
      <c r="P833" t="s">
        <v>10174</v>
      </c>
      <c r="Q833">
        <v>2014</v>
      </c>
      <c r="S833" t="s">
        <v>10177</v>
      </c>
      <c r="U833" t="s">
        <v>15493</v>
      </c>
      <c r="V833" t="s">
        <v>122</v>
      </c>
      <c r="W833" t="s">
        <v>772</v>
      </c>
      <c r="X833" t="s">
        <v>15494</v>
      </c>
      <c r="Y833" t="s">
        <v>1312</v>
      </c>
      <c r="Z833" t="s">
        <v>1258</v>
      </c>
      <c r="AA833" t="s">
        <v>16893</v>
      </c>
      <c r="AB833" t="s">
        <v>773</v>
      </c>
      <c r="AC833" t="s">
        <v>774</v>
      </c>
      <c r="AE833" t="s">
        <v>19</v>
      </c>
      <c r="AF833" t="s">
        <v>125</v>
      </c>
      <c r="AG833">
        <v>3</v>
      </c>
      <c r="AH833">
        <v>347.31</v>
      </c>
      <c r="AI833">
        <v>1</v>
      </c>
      <c r="AJ833">
        <v>61010</v>
      </c>
      <c r="AK833" t="s">
        <v>1598</v>
      </c>
      <c r="AL833">
        <v>61010</v>
      </c>
      <c r="AM833" t="s">
        <v>1599</v>
      </c>
      <c r="AN833">
        <v>99.9</v>
      </c>
      <c r="AO833" s="72">
        <v>33.909999999999997</v>
      </c>
      <c r="AP833" s="72" t="s">
        <v>15438</v>
      </c>
      <c r="AQ833" t="s">
        <v>1602</v>
      </c>
      <c r="AV833" t="s">
        <v>15506</v>
      </c>
      <c r="AW833">
        <v>0</v>
      </c>
      <c r="AX833" t="s">
        <v>15495</v>
      </c>
      <c r="AY833" t="s">
        <v>15497</v>
      </c>
      <c r="AZ833" t="s">
        <v>15369</v>
      </c>
      <c r="BC833" s="34" t="s">
        <v>16894</v>
      </c>
      <c r="BD833" t="s">
        <v>114</v>
      </c>
      <c r="BF833" t="s">
        <v>115</v>
      </c>
      <c r="BG833" t="s">
        <v>116</v>
      </c>
      <c r="BM833" t="s">
        <v>117</v>
      </c>
      <c r="BN833" s="34" t="s">
        <v>15498</v>
      </c>
      <c r="BO833">
        <v>3398011834</v>
      </c>
      <c r="BP833">
        <v>3398011834</v>
      </c>
      <c r="BQ833">
        <v>516291</v>
      </c>
      <c r="BR833" s="34" t="s">
        <v>15499</v>
      </c>
      <c r="BX833" t="s">
        <v>15500</v>
      </c>
      <c r="CA833" t="s">
        <v>15501</v>
      </c>
      <c r="CB833" t="s">
        <v>15502</v>
      </c>
      <c r="CD833">
        <v>1</v>
      </c>
      <c r="CF833" t="s">
        <v>118</v>
      </c>
      <c r="CG833">
        <v>0</v>
      </c>
      <c r="CH833" t="s">
        <v>119</v>
      </c>
      <c r="CI833" t="s">
        <v>119</v>
      </c>
      <c r="CJ833" t="s">
        <v>120</v>
      </c>
      <c r="CL833" s="34" t="s">
        <v>16895</v>
      </c>
      <c r="CM833" t="s">
        <v>121</v>
      </c>
      <c r="CN833" s="34" t="s">
        <v>16895</v>
      </c>
      <c r="CP833" t="s">
        <v>1258</v>
      </c>
      <c r="CR833" s="65">
        <f t="shared" si="166"/>
        <v>16</v>
      </c>
      <c r="CS833" s="65">
        <v>10</v>
      </c>
      <c r="CT833" s="65">
        <v>8</v>
      </c>
      <c r="CU833" s="65" t="s">
        <v>4</v>
      </c>
      <c r="CV833" s="65">
        <f t="shared" si="188"/>
        <v>34</v>
      </c>
      <c r="CW833" s="65">
        <f t="shared" si="189"/>
        <v>340</v>
      </c>
      <c r="CX833" s="65">
        <f t="shared" si="190"/>
        <v>272</v>
      </c>
      <c r="CY833" s="65" t="e">
        <f t="shared" si="191"/>
        <v>#VALUE!</v>
      </c>
      <c r="CZ833" s="73">
        <v>4.3700000000000003E-2</v>
      </c>
      <c r="DA833" s="74">
        <f t="shared" si="192"/>
        <v>14.858000000000001</v>
      </c>
      <c r="DB833" s="74">
        <f t="shared" si="193"/>
        <v>11.8864</v>
      </c>
      <c r="DC833" s="75" t="e">
        <f t="shared" si="194"/>
        <v>#VALUE!</v>
      </c>
    </row>
    <row r="834" spans="1:108">
      <c r="A834" t="s">
        <v>111</v>
      </c>
      <c r="B834" t="s">
        <v>15488</v>
      </c>
      <c r="C834">
        <v>514271</v>
      </c>
      <c r="D834" s="1">
        <v>45581</v>
      </c>
      <c r="E834" t="s">
        <v>20549</v>
      </c>
      <c r="F834" t="s">
        <v>15489</v>
      </c>
      <c r="G834" t="s">
        <v>15490</v>
      </c>
      <c r="H834">
        <v>62601296968</v>
      </c>
      <c r="I834" t="s">
        <v>15491</v>
      </c>
      <c r="J834">
        <v>5542999674222</v>
      </c>
      <c r="K834" t="s">
        <v>10</v>
      </c>
      <c r="L834" t="s">
        <v>8846</v>
      </c>
      <c r="M834">
        <v>5125092717696</v>
      </c>
      <c r="N834" t="s">
        <v>112</v>
      </c>
      <c r="O834" t="s">
        <v>15492</v>
      </c>
      <c r="P834" t="s">
        <v>10174</v>
      </c>
      <c r="Q834">
        <v>2014</v>
      </c>
      <c r="S834" t="s">
        <v>10177</v>
      </c>
      <c r="U834" t="s">
        <v>15493</v>
      </c>
      <c r="V834" t="s">
        <v>122</v>
      </c>
      <c r="W834" t="s">
        <v>772</v>
      </c>
      <c r="X834" t="s">
        <v>15494</v>
      </c>
      <c r="Y834" t="s">
        <v>1312</v>
      </c>
      <c r="Z834" t="s">
        <v>1258</v>
      </c>
      <c r="AA834" t="s">
        <v>16893</v>
      </c>
      <c r="AB834" t="s">
        <v>773</v>
      </c>
      <c r="AC834" t="s">
        <v>774</v>
      </c>
      <c r="AE834" t="s">
        <v>19</v>
      </c>
      <c r="AF834" t="s">
        <v>125</v>
      </c>
      <c r="AG834">
        <v>3</v>
      </c>
      <c r="AH834">
        <v>347.31</v>
      </c>
      <c r="AI834">
        <v>1</v>
      </c>
      <c r="AJ834">
        <v>61030</v>
      </c>
      <c r="AK834" t="s">
        <v>1598</v>
      </c>
      <c r="AL834">
        <v>61030</v>
      </c>
      <c r="AM834" t="s">
        <v>2980</v>
      </c>
      <c r="AN834">
        <v>99.9</v>
      </c>
      <c r="AO834" s="72">
        <v>33.909999999999997</v>
      </c>
      <c r="AP834" s="72" t="s">
        <v>15438</v>
      </c>
      <c r="AQ834" t="s">
        <v>2981</v>
      </c>
      <c r="AV834" t="s">
        <v>15506</v>
      </c>
      <c r="AW834">
        <v>0</v>
      </c>
      <c r="AX834" t="s">
        <v>15495</v>
      </c>
      <c r="AY834" t="s">
        <v>15497</v>
      </c>
      <c r="AZ834" t="s">
        <v>15369</v>
      </c>
      <c r="BC834" s="34" t="s">
        <v>16894</v>
      </c>
      <c r="BD834" t="s">
        <v>114</v>
      </c>
      <c r="BF834" t="s">
        <v>115</v>
      </c>
      <c r="BG834" t="s">
        <v>116</v>
      </c>
      <c r="BM834" t="s">
        <v>117</v>
      </c>
      <c r="BN834" s="34" t="s">
        <v>15498</v>
      </c>
      <c r="BO834">
        <v>3398011834</v>
      </c>
      <c r="BP834">
        <v>3398011834</v>
      </c>
      <c r="BQ834">
        <v>516291</v>
      </c>
      <c r="BR834" s="34" t="s">
        <v>15499</v>
      </c>
      <c r="BX834" t="s">
        <v>15500</v>
      </c>
      <c r="CA834" t="s">
        <v>15501</v>
      </c>
      <c r="CB834" t="s">
        <v>15502</v>
      </c>
      <c r="CD834">
        <v>1</v>
      </c>
      <c r="CF834" t="s">
        <v>118</v>
      </c>
      <c r="CG834">
        <v>0</v>
      </c>
      <c r="CH834" t="s">
        <v>119</v>
      </c>
      <c r="CI834" t="s">
        <v>119</v>
      </c>
      <c r="CJ834" t="s">
        <v>120</v>
      </c>
      <c r="CL834" s="34" t="s">
        <v>16895</v>
      </c>
      <c r="CM834" t="s">
        <v>121</v>
      </c>
      <c r="CN834" s="34" t="s">
        <v>16895</v>
      </c>
      <c r="CP834" t="s">
        <v>1258</v>
      </c>
      <c r="CR834" s="65">
        <f t="shared" si="166"/>
        <v>16</v>
      </c>
      <c r="CS834" s="65">
        <v>10</v>
      </c>
      <c r="CT834" s="65">
        <v>8</v>
      </c>
      <c r="CU834" s="65" t="s">
        <v>4</v>
      </c>
      <c r="CV834" s="65">
        <f t="shared" si="188"/>
        <v>34</v>
      </c>
      <c r="CW834" s="65">
        <f t="shared" si="189"/>
        <v>340</v>
      </c>
      <c r="CX834" s="65">
        <f t="shared" si="190"/>
        <v>272</v>
      </c>
      <c r="CY834" s="65" t="e">
        <f t="shared" si="191"/>
        <v>#VALUE!</v>
      </c>
      <c r="CZ834" s="73">
        <v>4.3700000000000003E-2</v>
      </c>
      <c r="DA834" s="74">
        <f t="shared" si="192"/>
        <v>14.858000000000001</v>
      </c>
      <c r="DB834" s="74">
        <f t="shared" si="193"/>
        <v>11.8864</v>
      </c>
      <c r="DC834" s="75" t="e">
        <f t="shared" si="194"/>
        <v>#VALUE!</v>
      </c>
    </row>
    <row r="835" spans="1:108">
      <c r="A835" t="s">
        <v>111</v>
      </c>
      <c r="B835" t="s">
        <v>15488</v>
      </c>
      <c r="C835">
        <v>514271</v>
      </c>
      <c r="D835" s="1">
        <v>45581</v>
      </c>
      <c r="E835" t="s">
        <v>20549</v>
      </c>
      <c r="F835" t="s">
        <v>15489</v>
      </c>
      <c r="G835" t="s">
        <v>15490</v>
      </c>
      <c r="H835">
        <v>62601296968</v>
      </c>
      <c r="I835" t="s">
        <v>15491</v>
      </c>
      <c r="J835">
        <v>5542999674222</v>
      </c>
      <c r="K835" t="s">
        <v>10</v>
      </c>
      <c r="L835" t="s">
        <v>8846</v>
      </c>
      <c r="M835">
        <v>5125092717696</v>
      </c>
      <c r="N835" t="s">
        <v>112</v>
      </c>
      <c r="O835" t="s">
        <v>15492</v>
      </c>
      <c r="P835" t="s">
        <v>10174</v>
      </c>
      <c r="Q835">
        <v>2014</v>
      </c>
      <c r="S835" t="s">
        <v>10177</v>
      </c>
      <c r="U835" t="s">
        <v>15493</v>
      </c>
      <c r="V835" t="s">
        <v>122</v>
      </c>
      <c r="W835" t="s">
        <v>772</v>
      </c>
      <c r="X835" t="s">
        <v>15494</v>
      </c>
      <c r="Y835" t="s">
        <v>1312</v>
      </c>
      <c r="Z835" t="s">
        <v>1258</v>
      </c>
      <c r="AA835" t="s">
        <v>16893</v>
      </c>
      <c r="AB835" t="s">
        <v>773</v>
      </c>
      <c r="AC835" t="s">
        <v>774</v>
      </c>
      <c r="AE835" t="s">
        <v>19</v>
      </c>
      <c r="AF835" t="s">
        <v>125</v>
      </c>
      <c r="AG835">
        <v>3</v>
      </c>
      <c r="AH835">
        <v>347.31</v>
      </c>
      <c r="AI835">
        <v>1</v>
      </c>
      <c r="AJ835">
        <v>61050</v>
      </c>
      <c r="AK835" t="s">
        <v>1598</v>
      </c>
      <c r="AL835">
        <v>61050</v>
      </c>
      <c r="AM835" t="s">
        <v>2983</v>
      </c>
      <c r="AN835">
        <v>99.9</v>
      </c>
      <c r="AO835" s="72">
        <v>33.909999999999997</v>
      </c>
      <c r="AP835" s="72" t="s">
        <v>15438</v>
      </c>
      <c r="AQ835" t="s">
        <v>2984</v>
      </c>
      <c r="AV835" t="s">
        <v>15506</v>
      </c>
      <c r="AW835">
        <v>0</v>
      </c>
      <c r="AX835" t="s">
        <v>15495</v>
      </c>
      <c r="AY835" t="s">
        <v>15497</v>
      </c>
      <c r="AZ835" t="s">
        <v>15369</v>
      </c>
      <c r="BC835" s="34" t="s">
        <v>16894</v>
      </c>
      <c r="BD835" t="s">
        <v>114</v>
      </c>
      <c r="BF835" t="s">
        <v>115</v>
      </c>
      <c r="BG835" t="s">
        <v>116</v>
      </c>
      <c r="BM835" t="s">
        <v>117</v>
      </c>
      <c r="BN835" s="34" t="s">
        <v>15498</v>
      </c>
      <c r="BO835">
        <v>3398011834</v>
      </c>
      <c r="BP835">
        <v>3398011834</v>
      </c>
      <c r="BQ835">
        <v>516291</v>
      </c>
      <c r="BR835" s="34" t="s">
        <v>15499</v>
      </c>
      <c r="BX835" t="s">
        <v>15500</v>
      </c>
      <c r="CA835" t="s">
        <v>15501</v>
      </c>
      <c r="CB835" t="s">
        <v>15502</v>
      </c>
      <c r="CD835">
        <v>1</v>
      </c>
      <c r="CF835" t="s">
        <v>118</v>
      </c>
      <c r="CG835">
        <v>0</v>
      </c>
      <c r="CH835" t="s">
        <v>119</v>
      </c>
      <c r="CI835" t="s">
        <v>119</v>
      </c>
      <c r="CJ835" t="s">
        <v>120</v>
      </c>
      <c r="CL835" s="34" t="s">
        <v>16895</v>
      </c>
      <c r="CM835" t="s">
        <v>121</v>
      </c>
      <c r="CN835" s="34" t="s">
        <v>16895</v>
      </c>
      <c r="CP835" t="s">
        <v>1258</v>
      </c>
      <c r="CR835" s="65">
        <f t="shared" ref="CR835:CR898" si="195">DAY(D835)</f>
        <v>16</v>
      </c>
      <c r="CS835" s="65">
        <v>10</v>
      </c>
      <c r="CT835" s="65">
        <v>8</v>
      </c>
      <c r="CU835" s="65" t="s">
        <v>4</v>
      </c>
      <c r="CV835" s="65">
        <f t="shared" si="188"/>
        <v>34</v>
      </c>
      <c r="CW835" s="65">
        <f t="shared" si="189"/>
        <v>340</v>
      </c>
      <c r="CX835" s="65">
        <f t="shared" si="190"/>
        <v>272</v>
      </c>
      <c r="CY835" s="65" t="e">
        <f t="shared" si="191"/>
        <v>#VALUE!</v>
      </c>
      <c r="CZ835" s="73">
        <v>4.3700000000000003E-2</v>
      </c>
      <c r="DA835" s="74">
        <f t="shared" si="192"/>
        <v>14.858000000000001</v>
      </c>
      <c r="DB835" s="74">
        <f t="shared" si="193"/>
        <v>11.8864</v>
      </c>
      <c r="DC835" s="75" t="e">
        <f t="shared" si="194"/>
        <v>#VALUE!</v>
      </c>
    </row>
    <row r="836" spans="1:108" hidden="1">
      <c r="A836" t="s">
        <v>111</v>
      </c>
      <c r="B836" t="s">
        <v>15507</v>
      </c>
      <c r="C836">
        <v>514269</v>
      </c>
      <c r="D836" s="1">
        <v>45581</v>
      </c>
      <c r="E836" t="s">
        <v>20550</v>
      </c>
      <c r="F836" t="s">
        <v>6561</v>
      </c>
      <c r="G836" t="s">
        <v>15508</v>
      </c>
      <c r="H836" s="34" t="s">
        <v>15509</v>
      </c>
      <c r="I836" t="s">
        <v>15510</v>
      </c>
      <c r="J836">
        <v>5547999175317</v>
      </c>
      <c r="K836" t="s">
        <v>11</v>
      </c>
      <c r="L836" t="s">
        <v>3332</v>
      </c>
      <c r="M836">
        <v>5149249831380</v>
      </c>
      <c r="N836" t="s">
        <v>112</v>
      </c>
      <c r="O836" t="s">
        <v>15511</v>
      </c>
      <c r="P836" t="s">
        <v>15512</v>
      </c>
      <c r="Q836">
        <v>161</v>
      </c>
      <c r="R836" t="s">
        <v>15513</v>
      </c>
      <c r="S836" t="s">
        <v>15514</v>
      </c>
      <c r="U836" t="s">
        <v>15515</v>
      </c>
      <c r="V836" t="s">
        <v>122</v>
      </c>
      <c r="W836" t="s">
        <v>772</v>
      </c>
      <c r="X836" t="s">
        <v>15516</v>
      </c>
      <c r="Y836" t="s">
        <v>129</v>
      </c>
      <c r="Z836" t="s">
        <v>1258</v>
      </c>
      <c r="AA836" t="s">
        <v>16911</v>
      </c>
      <c r="AE836" t="s">
        <v>876</v>
      </c>
      <c r="AF836" t="s">
        <v>113</v>
      </c>
      <c r="AG836">
        <v>1</v>
      </c>
      <c r="AH836">
        <v>192.82</v>
      </c>
      <c r="AI836">
        <v>3</v>
      </c>
      <c r="AJ836">
        <v>1006</v>
      </c>
      <c r="AK836" t="s">
        <v>788</v>
      </c>
      <c r="AL836">
        <v>1111</v>
      </c>
      <c r="AM836" t="s">
        <v>789</v>
      </c>
      <c r="AN836">
        <v>21.9</v>
      </c>
      <c r="AO836" s="72">
        <v>6.89</v>
      </c>
      <c r="AP836" t="s">
        <v>15353</v>
      </c>
      <c r="AQ836" t="s">
        <v>790</v>
      </c>
      <c r="AV836" t="s">
        <v>15518</v>
      </c>
      <c r="AW836">
        <v>0</v>
      </c>
      <c r="AX836" t="s">
        <v>15517</v>
      </c>
      <c r="AY836" t="s">
        <v>15519</v>
      </c>
      <c r="AZ836" t="s">
        <v>15520</v>
      </c>
      <c r="BC836" s="34" t="s">
        <v>16912</v>
      </c>
      <c r="BD836" t="s">
        <v>114</v>
      </c>
      <c r="BF836" t="s">
        <v>115</v>
      </c>
      <c r="BG836" t="s">
        <v>116</v>
      </c>
      <c r="BM836" t="s">
        <v>117</v>
      </c>
      <c r="BO836">
        <v>3397977072</v>
      </c>
      <c r="BX836" t="s">
        <v>15521</v>
      </c>
      <c r="CA836" t="s">
        <v>15522</v>
      </c>
      <c r="CB836" t="s">
        <v>15523</v>
      </c>
      <c r="CD836">
        <v>1</v>
      </c>
      <c r="CF836" t="s">
        <v>118</v>
      </c>
      <c r="CG836">
        <v>0</v>
      </c>
      <c r="CH836" t="s">
        <v>119</v>
      </c>
      <c r="CI836" t="s">
        <v>119</v>
      </c>
      <c r="CJ836" t="s">
        <v>120</v>
      </c>
      <c r="CL836" s="34" t="s">
        <v>16913</v>
      </c>
      <c r="CM836" t="s">
        <v>121</v>
      </c>
      <c r="CN836" s="34" t="s">
        <v>16913</v>
      </c>
      <c r="CP836" t="s">
        <v>1258</v>
      </c>
      <c r="CR836">
        <f t="shared" si="195"/>
        <v>16</v>
      </c>
      <c r="CS836"/>
      <c r="CT836"/>
      <c r="CU836"/>
      <c r="CV836"/>
      <c r="CW836"/>
      <c r="CX836"/>
      <c r="CY836"/>
      <c r="CZ836"/>
      <c r="DA836"/>
      <c r="DB836"/>
      <c r="DC836"/>
      <c r="DD836"/>
    </row>
    <row r="837" spans="1:108" hidden="1">
      <c r="A837" t="s">
        <v>111</v>
      </c>
      <c r="B837" t="s">
        <v>15507</v>
      </c>
      <c r="C837">
        <v>514269</v>
      </c>
      <c r="D837" s="1">
        <v>45581</v>
      </c>
      <c r="E837" t="s">
        <v>20550</v>
      </c>
      <c r="F837" t="s">
        <v>6561</v>
      </c>
      <c r="G837" t="s">
        <v>15508</v>
      </c>
      <c r="H837" s="34" t="s">
        <v>15509</v>
      </c>
      <c r="I837" t="s">
        <v>15510</v>
      </c>
      <c r="J837">
        <v>5547999175317</v>
      </c>
      <c r="K837" t="s">
        <v>11</v>
      </c>
      <c r="L837" t="s">
        <v>3332</v>
      </c>
      <c r="M837">
        <v>5149249831380</v>
      </c>
      <c r="N837" t="s">
        <v>112</v>
      </c>
      <c r="O837" t="s">
        <v>15511</v>
      </c>
      <c r="P837" t="s">
        <v>15512</v>
      </c>
      <c r="Q837">
        <v>161</v>
      </c>
      <c r="R837" t="s">
        <v>15513</v>
      </c>
      <c r="S837" t="s">
        <v>15514</v>
      </c>
      <c r="U837" t="s">
        <v>15515</v>
      </c>
      <c r="V837" t="s">
        <v>122</v>
      </c>
      <c r="W837" t="s">
        <v>772</v>
      </c>
      <c r="X837" t="s">
        <v>15516</v>
      </c>
      <c r="Y837" t="s">
        <v>129</v>
      </c>
      <c r="Z837" t="s">
        <v>1258</v>
      </c>
      <c r="AA837" t="s">
        <v>16911</v>
      </c>
      <c r="AE837" t="s">
        <v>876</v>
      </c>
      <c r="AF837" t="s">
        <v>113</v>
      </c>
      <c r="AG837">
        <v>1</v>
      </c>
      <c r="AH837">
        <v>192.82</v>
      </c>
      <c r="AI837">
        <v>3</v>
      </c>
      <c r="AJ837">
        <v>1110</v>
      </c>
      <c r="AK837" t="s">
        <v>788</v>
      </c>
      <c r="AL837">
        <v>1112</v>
      </c>
      <c r="AM837" t="s">
        <v>1252</v>
      </c>
      <c r="AN837">
        <v>21.9</v>
      </c>
      <c r="AO837" s="72">
        <v>6.89</v>
      </c>
      <c r="AP837" t="s">
        <v>15353</v>
      </c>
      <c r="AQ837" t="s">
        <v>1254</v>
      </c>
      <c r="AV837" t="s">
        <v>15518</v>
      </c>
      <c r="AW837">
        <v>0</v>
      </c>
      <c r="AX837" t="s">
        <v>15517</v>
      </c>
      <c r="AY837" t="s">
        <v>15519</v>
      </c>
      <c r="AZ837" t="s">
        <v>15520</v>
      </c>
      <c r="BC837" s="34" t="s">
        <v>16912</v>
      </c>
      <c r="BD837" t="s">
        <v>114</v>
      </c>
      <c r="BF837" t="s">
        <v>115</v>
      </c>
      <c r="BG837" t="s">
        <v>116</v>
      </c>
      <c r="BM837" t="s">
        <v>117</v>
      </c>
      <c r="BO837">
        <v>3397977072</v>
      </c>
      <c r="BX837" t="s">
        <v>15521</v>
      </c>
      <c r="CA837" t="s">
        <v>15522</v>
      </c>
      <c r="CB837" t="s">
        <v>15523</v>
      </c>
      <c r="CD837">
        <v>1</v>
      </c>
      <c r="CF837" t="s">
        <v>118</v>
      </c>
      <c r="CG837">
        <v>0</v>
      </c>
      <c r="CH837" t="s">
        <v>119</v>
      </c>
      <c r="CI837" t="s">
        <v>119</v>
      </c>
      <c r="CJ837" t="s">
        <v>120</v>
      </c>
      <c r="CL837" s="34" t="s">
        <v>16913</v>
      </c>
      <c r="CM837" t="s">
        <v>121</v>
      </c>
      <c r="CN837" s="34" t="s">
        <v>16913</v>
      </c>
      <c r="CP837" t="s">
        <v>1258</v>
      </c>
      <c r="CR837">
        <f t="shared" si="195"/>
        <v>16</v>
      </c>
      <c r="CS837"/>
      <c r="CT837"/>
      <c r="CU837"/>
      <c r="CV837"/>
      <c r="CW837"/>
      <c r="CX837"/>
      <c r="CY837"/>
      <c r="CZ837"/>
      <c r="DA837"/>
      <c r="DB837"/>
      <c r="DC837"/>
      <c r="DD837"/>
    </row>
    <row r="838" spans="1:108" hidden="1">
      <c r="A838" t="s">
        <v>111</v>
      </c>
      <c r="B838" t="s">
        <v>15507</v>
      </c>
      <c r="C838">
        <v>514269</v>
      </c>
      <c r="D838" s="1">
        <v>45581</v>
      </c>
      <c r="E838" t="s">
        <v>20550</v>
      </c>
      <c r="F838" t="s">
        <v>6561</v>
      </c>
      <c r="G838" t="s">
        <v>15508</v>
      </c>
      <c r="H838" s="34" t="s">
        <v>15509</v>
      </c>
      <c r="I838" t="s">
        <v>15510</v>
      </c>
      <c r="J838">
        <v>5547999175317</v>
      </c>
      <c r="K838" t="s">
        <v>11</v>
      </c>
      <c r="L838" t="s">
        <v>3332</v>
      </c>
      <c r="M838">
        <v>5149249831380</v>
      </c>
      <c r="N838" t="s">
        <v>112</v>
      </c>
      <c r="O838" t="s">
        <v>15511</v>
      </c>
      <c r="P838" t="s">
        <v>15512</v>
      </c>
      <c r="Q838">
        <v>161</v>
      </c>
      <c r="R838" t="s">
        <v>15513</v>
      </c>
      <c r="S838" t="s">
        <v>15514</v>
      </c>
      <c r="U838" t="s">
        <v>15515</v>
      </c>
      <c r="V838" t="s">
        <v>122</v>
      </c>
      <c r="W838" t="s">
        <v>772</v>
      </c>
      <c r="X838" t="s">
        <v>15516</v>
      </c>
      <c r="Y838" t="s">
        <v>129</v>
      </c>
      <c r="Z838" t="s">
        <v>1258</v>
      </c>
      <c r="AA838" t="s">
        <v>16911</v>
      </c>
      <c r="AE838" t="s">
        <v>876</v>
      </c>
      <c r="AF838" t="s">
        <v>113</v>
      </c>
      <c r="AG838">
        <v>1</v>
      </c>
      <c r="AH838">
        <v>192.82</v>
      </c>
      <c r="AI838">
        <v>1</v>
      </c>
      <c r="AJ838">
        <v>2103</v>
      </c>
      <c r="AK838" t="s">
        <v>2344</v>
      </c>
      <c r="AL838">
        <v>2103</v>
      </c>
      <c r="AM838" t="s">
        <v>2345</v>
      </c>
      <c r="AN838">
        <v>59.9</v>
      </c>
      <c r="AO838" s="72">
        <v>18.86</v>
      </c>
      <c r="AP838" t="s">
        <v>15190</v>
      </c>
      <c r="AQ838" t="s">
        <v>2346</v>
      </c>
      <c r="AV838" t="s">
        <v>15524</v>
      </c>
      <c r="AW838">
        <v>0</v>
      </c>
      <c r="AX838" t="s">
        <v>15517</v>
      </c>
      <c r="AY838" t="s">
        <v>15519</v>
      </c>
      <c r="AZ838" t="s">
        <v>15520</v>
      </c>
      <c r="BC838" s="34" t="s">
        <v>16912</v>
      </c>
      <c r="BD838" t="s">
        <v>114</v>
      </c>
      <c r="BF838" t="s">
        <v>115</v>
      </c>
      <c r="BG838" t="s">
        <v>116</v>
      </c>
      <c r="BM838" t="s">
        <v>117</v>
      </c>
      <c r="BO838">
        <v>3397977072</v>
      </c>
      <c r="BX838" t="s">
        <v>15521</v>
      </c>
      <c r="CA838" t="s">
        <v>15522</v>
      </c>
      <c r="CB838" t="s">
        <v>15523</v>
      </c>
      <c r="CD838">
        <v>1</v>
      </c>
      <c r="CF838" t="s">
        <v>118</v>
      </c>
      <c r="CG838">
        <v>0</v>
      </c>
      <c r="CH838" t="s">
        <v>119</v>
      </c>
      <c r="CI838" t="s">
        <v>119</v>
      </c>
      <c r="CJ838" t="s">
        <v>120</v>
      </c>
      <c r="CL838" s="34" t="s">
        <v>16913</v>
      </c>
      <c r="CM838" t="s">
        <v>121</v>
      </c>
      <c r="CN838" s="34" t="s">
        <v>16913</v>
      </c>
      <c r="CP838" t="s">
        <v>1258</v>
      </c>
      <c r="CR838">
        <f t="shared" si="195"/>
        <v>16</v>
      </c>
      <c r="CS838"/>
      <c r="CT838"/>
      <c r="CU838"/>
      <c r="CV838"/>
      <c r="CW838"/>
      <c r="CX838"/>
      <c r="CY838"/>
      <c r="CZ838"/>
      <c r="DA838"/>
      <c r="DB838"/>
      <c r="DC838"/>
      <c r="DD838"/>
    </row>
    <row r="839" spans="1:108" hidden="1">
      <c r="A839" t="s">
        <v>111</v>
      </c>
      <c r="B839" t="s">
        <v>15507</v>
      </c>
      <c r="C839">
        <v>514269</v>
      </c>
      <c r="D839" s="1">
        <v>45581</v>
      </c>
      <c r="E839" t="s">
        <v>20550</v>
      </c>
      <c r="F839" t="s">
        <v>6561</v>
      </c>
      <c r="G839" t="s">
        <v>15508</v>
      </c>
      <c r="H839" s="34" t="s">
        <v>15509</v>
      </c>
      <c r="I839" t="s">
        <v>15510</v>
      </c>
      <c r="J839">
        <v>5547999175317</v>
      </c>
      <c r="K839" t="s">
        <v>11</v>
      </c>
      <c r="L839" t="s">
        <v>3332</v>
      </c>
      <c r="M839">
        <v>5149249831380</v>
      </c>
      <c r="N839" t="s">
        <v>112</v>
      </c>
      <c r="O839" t="s">
        <v>15511</v>
      </c>
      <c r="P839" t="s">
        <v>15512</v>
      </c>
      <c r="Q839">
        <v>161</v>
      </c>
      <c r="R839" t="s">
        <v>15513</v>
      </c>
      <c r="S839" t="s">
        <v>15514</v>
      </c>
      <c r="U839" t="s">
        <v>15515</v>
      </c>
      <c r="V839" t="s">
        <v>122</v>
      </c>
      <c r="W839" t="s">
        <v>772</v>
      </c>
      <c r="X839" t="s">
        <v>15516</v>
      </c>
      <c r="Y839" t="s">
        <v>129</v>
      </c>
      <c r="Z839" t="s">
        <v>1258</v>
      </c>
      <c r="AA839" t="s">
        <v>16911</v>
      </c>
      <c r="AE839" t="s">
        <v>876</v>
      </c>
      <c r="AF839" t="s">
        <v>113</v>
      </c>
      <c r="AG839">
        <v>1</v>
      </c>
      <c r="AH839">
        <v>192.82</v>
      </c>
      <c r="AI839">
        <v>1</v>
      </c>
      <c r="AJ839">
        <v>2201</v>
      </c>
      <c r="AK839" t="s">
        <v>1471</v>
      </c>
      <c r="AL839">
        <v>2201</v>
      </c>
      <c r="AM839" t="s">
        <v>1472</v>
      </c>
      <c r="AN839">
        <v>49.9</v>
      </c>
      <c r="AO839" s="72">
        <v>15.71</v>
      </c>
      <c r="AP839" t="s">
        <v>15525</v>
      </c>
      <c r="AQ839" t="s">
        <v>1473</v>
      </c>
      <c r="AV839" t="s">
        <v>15526</v>
      </c>
      <c r="AW839">
        <v>0</v>
      </c>
      <c r="AX839" t="s">
        <v>15517</v>
      </c>
      <c r="AY839" t="s">
        <v>15519</v>
      </c>
      <c r="AZ839" t="s">
        <v>15520</v>
      </c>
      <c r="BC839" s="34" t="s">
        <v>16912</v>
      </c>
      <c r="BD839" t="s">
        <v>114</v>
      </c>
      <c r="BF839" t="s">
        <v>115</v>
      </c>
      <c r="BG839" t="s">
        <v>116</v>
      </c>
      <c r="BM839" t="s">
        <v>117</v>
      </c>
      <c r="BO839">
        <v>3397977072</v>
      </c>
      <c r="BX839" t="s">
        <v>15521</v>
      </c>
      <c r="CA839" t="s">
        <v>15522</v>
      </c>
      <c r="CB839" t="s">
        <v>15523</v>
      </c>
      <c r="CD839">
        <v>1</v>
      </c>
      <c r="CF839" t="s">
        <v>118</v>
      </c>
      <c r="CG839">
        <v>0</v>
      </c>
      <c r="CH839" t="s">
        <v>119</v>
      </c>
      <c r="CI839" t="s">
        <v>119</v>
      </c>
      <c r="CJ839" t="s">
        <v>120</v>
      </c>
      <c r="CL839" s="34" t="s">
        <v>16913</v>
      </c>
      <c r="CM839" t="s">
        <v>121</v>
      </c>
      <c r="CN839" s="34" t="s">
        <v>16913</v>
      </c>
      <c r="CP839" t="s">
        <v>1258</v>
      </c>
      <c r="CR839">
        <f t="shared" si="195"/>
        <v>16</v>
      </c>
      <c r="CS839"/>
      <c r="CT839"/>
      <c r="CU839"/>
      <c r="CV839"/>
      <c r="CW839"/>
      <c r="CX839"/>
      <c r="CY839"/>
      <c r="CZ839"/>
      <c r="DA839"/>
      <c r="DB839"/>
      <c r="DC839"/>
      <c r="DD839"/>
    </row>
    <row r="840" spans="1:108" hidden="1">
      <c r="A840" t="s">
        <v>111</v>
      </c>
      <c r="B840" t="s">
        <v>15507</v>
      </c>
      <c r="C840">
        <v>514269</v>
      </c>
      <c r="D840" s="1">
        <v>45581</v>
      </c>
      <c r="E840" t="s">
        <v>20550</v>
      </c>
      <c r="F840" t="s">
        <v>6561</v>
      </c>
      <c r="G840" t="s">
        <v>15508</v>
      </c>
      <c r="H840" s="34" t="s">
        <v>15509</v>
      </c>
      <c r="I840" t="s">
        <v>15510</v>
      </c>
      <c r="J840">
        <v>5547999175317</v>
      </c>
      <c r="K840" t="s">
        <v>11</v>
      </c>
      <c r="L840" t="s">
        <v>3332</v>
      </c>
      <c r="M840">
        <v>5149249831380</v>
      </c>
      <c r="N840" t="s">
        <v>112</v>
      </c>
      <c r="O840" t="s">
        <v>15511</v>
      </c>
      <c r="P840" t="s">
        <v>15512</v>
      </c>
      <c r="Q840">
        <v>161</v>
      </c>
      <c r="R840" t="s">
        <v>15513</v>
      </c>
      <c r="S840" t="s">
        <v>15514</v>
      </c>
      <c r="U840" t="s">
        <v>15515</v>
      </c>
      <c r="V840" t="s">
        <v>122</v>
      </c>
      <c r="W840" t="s">
        <v>772</v>
      </c>
      <c r="X840" t="s">
        <v>15516</v>
      </c>
      <c r="Y840" t="s">
        <v>129</v>
      </c>
      <c r="Z840" t="s">
        <v>1258</v>
      </c>
      <c r="AA840" t="s">
        <v>16911</v>
      </c>
      <c r="AE840" t="s">
        <v>876</v>
      </c>
      <c r="AF840" t="s">
        <v>113</v>
      </c>
      <c r="AG840">
        <v>1</v>
      </c>
      <c r="AH840">
        <v>192.82</v>
      </c>
      <c r="AI840">
        <v>1</v>
      </c>
      <c r="AJ840">
        <v>143028</v>
      </c>
      <c r="AK840" t="s">
        <v>781</v>
      </c>
      <c r="AL840">
        <v>8700</v>
      </c>
      <c r="AM840" t="s">
        <v>2390</v>
      </c>
      <c r="AN840">
        <v>129.9</v>
      </c>
      <c r="AO840" s="72">
        <v>116.91</v>
      </c>
      <c r="AP840" t="s">
        <v>855</v>
      </c>
      <c r="AQ840" t="s">
        <v>2391</v>
      </c>
      <c r="AV840" t="s">
        <v>15524</v>
      </c>
      <c r="AW840">
        <v>0</v>
      </c>
      <c r="AX840" t="s">
        <v>15517</v>
      </c>
      <c r="AY840" t="s">
        <v>15519</v>
      </c>
      <c r="AZ840" t="s">
        <v>15520</v>
      </c>
      <c r="BC840" s="34" t="s">
        <v>16912</v>
      </c>
      <c r="BD840" t="s">
        <v>114</v>
      </c>
      <c r="BF840" t="s">
        <v>115</v>
      </c>
      <c r="BG840" t="s">
        <v>116</v>
      </c>
      <c r="BM840" t="s">
        <v>117</v>
      </c>
      <c r="BO840">
        <v>3397977072</v>
      </c>
      <c r="BX840" t="s">
        <v>15521</v>
      </c>
      <c r="CA840" t="s">
        <v>15522</v>
      </c>
      <c r="CB840" t="s">
        <v>15523</v>
      </c>
      <c r="CD840">
        <v>1</v>
      </c>
      <c r="CF840" t="s">
        <v>118</v>
      </c>
      <c r="CG840">
        <v>0</v>
      </c>
      <c r="CH840" t="s">
        <v>119</v>
      </c>
      <c r="CI840" t="s">
        <v>119</v>
      </c>
      <c r="CJ840" t="s">
        <v>120</v>
      </c>
      <c r="CL840" s="34" t="s">
        <v>16913</v>
      </c>
      <c r="CM840" t="s">
        <v>121</v>
      </c>
      <c r="CN840" s="34" t="s">
        <v>16913</v>
      </c>
      <c r="CP840" t="s">
        <v>1258</v>
      </c>
      <c r="CR840">
        <f t="shared" si="195"/>
        <v>16</v>
      </c>
      <c r="CS840"/>
      <c r="CT840"/>
      <c r="CU840"/>
      <c r="CV840"/>
      <c r="CW840"/>
      <c r="CX840"/>
      <c r="CY840"/>
      <c r="CZ840"/>
      <c r="DA840"/>
      <c r="DB840"/>
      <c r="DC840"/>
      <c r="DD840"/>
    </row>
    <row r="841" spans="1:108" hidden="1">
      <c r="A841" t="s">
        <v>111</v>
      </c>
      <c r="B841" t="s">
        <v>15527</v>
      </c>
      <c r="C841">
        <v>514265</v>
      </c>
      <c r="D841" s="1">
        <v>45581</v>
      </c>
      <c r="E841" t="s">
        <v>20551</v>
      </c>
      <c r="F841" t="s">
        <v>15528</v>
      </c>
      <c r="G841" t="s">
        <v>15529</v>
      </c>
      <c r="H841">
        <v>46312978672</v>
      </c>
      <c r="I841" t="s">
        <v>15530</v>
      </c>
      <c r="J841">
        <v>5531986000127</v>
      </c>
      <c r="K841" t="s">
        <v>8</v>
      </c>
      <c r="L841" t="s">
        <v>15531</v>
      </c>
      <c r="M841">
        <v>5166295851648</v>
      </c>
      <c r="N841" t="s">
        <v>112</v>
      </c>
      <c r="O841" t="s">
        <v>15532</v>
      </c>
      <c r="P841" t="s">
        <v>15533</v>
      </c>
      <c r="Q841">
        <v>128</v>
      </c>
      <c r="R841" t="s">
        <v>15534</v>
      </c>
      <c r="S841" t="s">
        <v>15535</v>
      </c>
      <c r="U841" t="s">
        <v>15536</v>
      </c>
      <c r="V841" t="s">
        <v>122</v>
      </c>
      <c r="W841" t="s">
        <v>123</v>
      </c>
      <c r="X841" t="s">
        <v>15537</v>
      </c>
      <c r="Y841" t="s">
        <v>782</v>
      </c>
      <c r="Z841" t="s">
        <v>1258</v>
      </c>
      <c r="AA841" t="s">
        <v>16928</v>
      </c>
      <c r="AB841" t="s">
        <v>844</v>
      </c>
      <c r="AC841" t="s">
        <v>791</v>
      </c>
      <c r="AD841" t="s">
        <v>15538</v>
      </c>
      <c r="AF841" t="s">
        <v>125</v>
      </c>
      <c r="AG841">
        <v>3</v>
      </c>
      <c r="AH841">
        <v>119.6</v>
      </c>
      <c r="AI841">
        <v>2</v>
      </c>
      <c r="AJ841">
        <v>142806</v>
      </c>
      <c r="AK841" t="s">
        <v>1221</v>
      </c>
      <c r="AL841">
        <v>1620</v>
      </c>
      <c r="AM841" t="s">
        <v>1222</v>
      </c>
      <c r="AN841">
        <v>59.8</v>
      </c>
      <c r="AO841" s="72">
        <v>59.8</v>
      </c>
      <c r="AP841" t="s">
        <v>4183</v>
      </c>
      <c r="AQ841" t="s">
        <v>1225</v>
      </c>
      <c r="AV841" t="s">
        <v>15539</v>
      </c>
      <c r="AW841">
        <v>0</v>
      </c>
      <c r="AX841" t="s">
        <v>4183</v>
      </c>
      <c r="AY841">
        <v>0</v>
      </c>
      <c r="AZ841" t="s">
        <v>2303</v>
      </c>
      <c r="BC841" s="34" t="s">
        <v>16929</v>
      </c>
      <c r="BD841" t="s">
        <v>114</v>
      </c>
      <c r="BF841" t="s">
        <v>115</v>
      </c>
      <c r="BG841" t="s">
        <v>116</v>
      </c>
      <c r="BM841" t="s">
        <v>117</v>
      </c>
      <c r="BN841" s="34" t="s">
        <v>15540</v>
      </c>
      <c r="BO841">
        <v>3397802770</v>
      </c>
      <c r="BP841">
        <v>3397802770</v>
      </c>
      <c r="BQ841">
        <v>553665</v>
      </c>
      <c r="BR841" s="34" t="s">
        <v>15541</v>
      </c>
      <c r="BX841" t="s">
        <v>15542</v>
      </c>
      <c r="CA841" t="s">
        <v>15543</v>
      </c>
      <c r="CB841" t="s">
        <v>15544</v>
      </c>
      <c r="CD841">
        <v>1</v>
      </c>
      <c r="CF841" t="s">
        <v>118</v>
      </c>
      <c r="CG841">
        <v>0</v>
      </c>
      <c r="CH841" t="s">
        <v>119</v>
      </c>
      <c r="CI841" t="s">
        <v>119</v>
      </c>
      <c r="CJ841" t="s">
        <v>120</v>
      </c>
      <c r="CL841" s="34" t="s">
        <v>16930</v>
      </c>
      <c r="CM841" t="s">
        <v>121</v>
      </c>
      <c r="CN841" s="34" t="s">
        <v>16930</v>
      </c>
      <c r="CP841" t="s">
        <v>1258</v>
      </c>
      <c r="CR841">
        <f t="shared" si="195"/>
        <v>16</v>
      </c>
      <c r="CS841"/>
      <c r="CT841"/>
      <c r="CU841"/>
      <c r="CV841"/>
      <c r="CW841"/>
      <c r="CX841"/>
      <c r="CY841"/>
      <c r="CZ841"/>
      <c r="DA841"/>
      <c r="DB841"/>
      <c r="DC841"/>
      <c r="DD841"/>
    </row>
    <row r="842" spans="1:108" hidden="1">
      <c r="A842" t="s">
        <v>111</v>
      </c>
      <c r="B842" t="s">
        <v>15545</v>
      </c>
      <c r="C842">
        <v>514263</v>
      </c>
      <c r="D842" s="1">
        <v>45581</v>
      </c>
      <c r="E842" t="s">
        <v>20552</v>
      </c>
      <c r="F842" t="s">
        <v>15546</v>
      </c>
      <c r="G842" t="s">
        <v>1945</v>
      </c>
      <c r="H842">
        <v>55730358865</v>
      </c>
      <c r="I842" t="s">
        <v>15547</v>
      </c>
      <c r="J842">
        <v>5511973909056</v>
      </c>
      <c r="K842" t="s">
        <v>2</v>
      </c>
      <c r="L842" t="s">
        <v>127</v>
      </c>
      <c r="M842">
        <v>5187156884112</v>
      </c>
      <c r="N842" t="s">
        <v>112</v>
      </c>
      <c r="O842" t="s">
        <v>15548</v>
      </c>
      <c r="P842" t="s">
        <v>15549</v>
      </c>
      <c r="Q842">
        <v>993</v>
      </c>
      <c r="R842" t="s">
        <v>11279</v>
      </c>
      <c r="S842" t="s">
        <v>15550</v>
      </c>
      <c r="U842" t="s">
        <v>15551</v>
      </c>
      <c r="V842" t="s">
        <v>122</v>
      </c>
      <c r="W842" t="s">
        <v>123</v>
      </c>
      <c r="X842" t="s">
        <v>15552</v>
      </c>
      <c r="Y842" t="s">
        <v>792</v>
      </c>
      <c r="Z842" t="s">
        <v>1258</v>
      </c>
      <c r="AA842" t="s">
        <v>16945</v>
      </c>
      <c r="AB842" t="s">
        <v>844</v>
      </c>
      <c r="AC842" t="s">
        <v>774</v>
      </c>
      <c r="AF842" t="s">
        <v>786</v>
      </c>
      <c r="AG842">
        <v>1</v>
      </c>
      <c r="AH842">
        <v>54.62</v>
      </c>
      <c r="AI842">
        <v>1</v>
      </c>
      <c r="AJ842">
        <v>61030</v>
      </c>
      <c r="AK842" t="s">
        <v>1598</v>
      </c>
      <c r="AL842">
        <v>61030</v>
      </c>
      <c r="AM842" t="s">
        <v>2980</v>
      </c>
      <c r="AN842">
        <v>99.9</v>
      </c>
      <c r="AO842" s="72">
        <v>34.96</v>
      </c>
      <c r="AP842" t="s">
        <v>15116</v>
      </c>
      <c r="AQ842" t="s">
        <v>2981</v>
      </c>
      <c r="AV842" t="s">
        <v>2948</v>
      </c>
      <c r="AW842" t="s">
        <v>2948</v>
      </c>
      <c r="AX842" t="s">
        <v>15553</v>
      </c>
      <c r="AY842" t="s">
        <v>15554</v>
      </c>
      <c r="AZ842" t="s">
        <v>15555</v>
      </c>
      <c r="BC842" s="34" t="s">
        <v>16946</v>
      </c>
      <c r="BD842" t="s">
        <v>114</v>
      </c>
      <c r="BF842" t="s">
        <v>115</v>
      </c>
      <c r="BG842" t="s">
        <v>116</v>
      </c>
      <c r="BM842" t="s">
        <v>117</v>
      </c>
      <c r="BN842">
        <v>447879</v>
      </c>
      <c r="BO842">
        <v>3397767410</v>
      </c>
      <c r="BP842">
        <v>3397767410</v>
      </c>
      <c r="BQ842">
        <v>407843</v>
      </c>
      <c r="BR842">
        <v>3557</v>
      </c>
      <c r="BX842" t="s">
        <v>15556</v>
      </c>
      <c r="CA842" t="s">
        <v>15557</v>
      </c>
      <c r="CB842" t="s">
        <v>15558</v>
      </c>
      <c r="CD842">
        <v>1</v>
      </c>
      <c r="CF842" t="s">
        <v>118</v>
      </c>
      <c r="CG842">
        <v>0</v>
      </c>
      <c r="CH842" t="s">
        <v>119</v>
      </c>
      <c r="CI842" t="s">
        <v>119</v>
      </c>
      <c r="CJ842" t="s">
        <v>120</v>
      </c>
      <c r="CL842" s="34" t="s">
        <v>16947</v>
      </c>
      <c r="CM842" t="s">
        <v>121</v>
      </c>
      <c r="CN842" s="34" t="s">
        <v>16947</v>
      </c>
      <c r="CP842" t="s">
        <v>1258</v>
      </c>
      <c r="CR842">
        <f t="shared" si="195"/>
        <v>16</v>
      </c>
      <c r="CS842"/>
      <c r="CT842"/>
      <c r="CU842"/>
      <c r="CV842"/>
      <c r="CW842"/>
      <c r="CX842"/>
      <c r="CY842"/>
      <c r="CZ842"/>
      <c r="DA842"/>
      <c r="DB842"/>
      <c r="DC842"/>
      <c r="DD842"/>
    </row>
    <row r="843" spans="1:108" hidden="1">
      <c r="A843" t="s">
        <v>111</v>
      </c>
      <c r="B843" t="s">
        <v>15559</v>
      </c>
      <c r="C843">
        <v>514261</v>
      </c>
      <c r="D843" s="1">
        <v>45581</v>
      </c>
      <c r="E843" t="s">
        <v>20553</v>
      </c>
      <c r="F843" t="s">
        <v>15560</v>
      </c>
      <c r="G843" t="s">
        <v>15561</v>
      </c>
      <c r="H843">
        <v>34219834885</v>
      </c>
      <c r="I843" t="s">
        <v>15562</v>
      </c>
      <c r="J843">
        <v>5519988238111</v>
      </c>
      <c r="K843" t="s">
        <v>2</v>
      </c>
      <c r="L843" t="s">
        <v>15563</v>
      </c>
      <c r="M843">
        <v>5187288435348</v>
      </c>
      <c r="N843" t="s">
        <v>112</v>
      </c>
      <c r="O843" t="s">
        <v>15564</v>
      </c>
      <c r="P843" t="s">
        <v>15565</v>
      </c>
      <c r="Q843">
        <v>140</v>
      </c>
      <c r="R843" t="s">
        <v>15566</v>
      </c>
      <c r="S843" t="s">
        <v>3113</v>
      </c>
      <c r="U843" t="s">
        <v>15567</v>
      </c>
      <c r="V843" t="s">
        <v>779</v>
      </c>
      <c r="W843" t="s">
        <v>780</v>
      </c>
      <c r="X843" t="s">
        <v>15568</v>
      </c>
      <c r="Y843" t="s">
        <v>787</v>
      </c>
      <c r="Z843" t="s">
        <v>1258</v>
      </c>
      <c r="AA843" t="s">
        <v>16960</v>
      </c>
      <c r="AB843" t="s">
        <v>844</v>
      </c>
      <c r="AC843" t="s">
        <v>774</v>
      </c>
      <c r="AE843" t="s">
        <v>1889</v>
      </c>
      <c r="AF843" t="s">
        <v>113</v>
      </c>
      <c r="AG843">
        <v>1</v>
      </c>
      <c r="AH843">
        <v>120.76</v>
      </c>
      <c r="AI843">
        <v>1</v>
      </c>
      <c r="AJ843">
        <v>1110</v>
      </c>
      <c r="AK843" t="s">
        <v>788</v>
      </c>
      <c r="AL843">
        <v>1112</v>
      </c>
      <c r="AM843" t="s">
        <v>1252</v>
      </c>
      <c r="AN843">
        <v>21.9</v>
      </c>
      <c r="AO843" s="72">
        <v>6.2</v>
      </c>
      <c r="AP843" t="s">
        <v>15570</v>
      </c>
      <c r="AQ843" t="s">
        <v>1254</v>
      </c>
      <c r="AV843" t="s">
        <v>4066</v>
      </c>
      <c r="AW843" t="s">
        <v>4066</v>
      </c>
      <c r="AX843" t="s">
        <v>15569</v>
      </c>
      <c r="AY843" t="s">
        <v>15571</v>
      </c>
      <c r="AZ843" t="s">
        <v>15484</v>
      </c>
      <c r="BC843" t="s">
        <v>16961</v>
      </c>
      <c r="BD843" t="s">
        <v>114</v>
      </c>
      <c r="BF843" t="s">
        <v>115</v>
      </c>
      <c r="BG843" t="s">
        <v>116</v>
      </c>
      <c r="BM843" t="s">
        <v>117</v>
      </c>
      <c r="BO843">
        <v>3397745844</v>
      </c>
      <c r="BX843" t="s">
        <v>15572</v>
      </c>
      <c r="CA843" t="s">
        <v>15573</v>
      </c>
      <c r="CB843" t="s">
        <v>15574</v>
      </c>
      <c r="CD843">
        <v>1</v>
      </c>
      <c r="CF843" t="s">
        <v>118</v>
      </c>
      <c r="CG843">
        <v>0</v>
      </c>
      <c r="CH843" t="s">
        <v>119</v>
      </c>
      <c r="CI843" t="s">
        <v>119</v>
      </c>
      <c r="CJ843" t="s">
        <v>120</v>
      </c>
      <c r="CL843" s="34" t="s">
        <v>16962</v>
      </c>
      <c r="CM843" t="s">
        <v>121</v>
      </c>
      <c r="CN843" s="34" t="s">
        <v>16962</v>
      </c>
      <c r="CP843" t="s">
        <v>1258</v>
      </c>
      <c r="CR843">
        <f t="shared" si="195"/>
        <v>16</v>
      </c>
      <c r="CS843"/>
      <c r="CT843"/>
      <c r="CU843"/>
      <c r="CV843"/>
      <c r="CW843"/>
      <c r="CX843"/>
      <c r="CY843"/>
      <c r="CZ843"/>
      <c r="DA843"/>
      <c r="DB843"/>
      <c r="DC843"/>
      <c r="DD843"/>
    </row>
    <row r="844" spans="1:108" hidden="1">
      <c r="A844" t="s">
        <v>111</v>
      </c>
      <c r="B844" t="s">
        <v>15559</v>
      </c>
      <c r="C844">
        <v>514261</v>
      </c>
      <c r="D844" s="1">
        <v>45581</v>
      </c>
      <c r="E844" t="s">
        <v>20553</v>
      </c>
      <c r="F844" t="s">
        <v>15560</v>
      </c>
      <c r="G844" t="s">
        <v>15561</v>
      </c>
      <c r="H844">
        <v>34219834885</v>
      </c>
      <c r="I844" t="s">
        <v>15562</v>
      </c>
      <c r="J844">
        <v>5519988238111</v>
      </c>
      <c r="K844" t="s">
        <v>2</v>
      </c>
      <c r="L844" t="s">
        <v>15563</v>
      </c>
      <c r="M844">
        <v>5187288435348</v>
      </c>
      <c r="N844" t="s">
        <v>112</v>
      </c>
      <c r="O844" t="s">
        <v>15564</v>
      </c>
      <c r="P844" t="s">
        <v>15565</v>
      </c>
      <c r="Q844">
        <v>140</v>
      </c>
      <c r="R844" t="s">
        <v>15566</v>
      </c>
      <c r="S844" t="s">
        <v>3113</v>
      </c>
      <c r="U844" t="s">
        <v>15567</v>
      </c>
      <c r="V844" t="s">
        <v>779</v>
      </c>
      <c r="W844" t="s">
        <v>780</v>
      </c>
      <c r="X844" t="s">
        <v>15568</v>
      </c>
      <c r="Y844" t="s">
        <v>787</v>
      </c>
      <c r="Z844" t="s">
        <v>1258</v>
      </c>
      <c r="AA844" t="s">
        <v>16960</v>
      </c>
      <c r="AB844" t="s">
        <v>844</v>
      </c>
      <c r="AC844" t="s">
        <v>774</v>
      </c>
      <c r="AE844" t="s">
        <v>1889</v>
      </c>
      <c r="AF844" t="s">
        <v>113</v>
      </c>
      <c r="AG844">
        <v>1</v>
      </c>
      <c r="AH844">
        <v>120.76</v>
      </c>
      <c r="AI844">
        <v>1</v>
      </c>
      <c r="AJ844">
        <v>1403</v>
      </c>
      <c r="AK844" t="s">
        <v>775</v>
      </c>
      <c r="AL844">
        <v>1403</v>
      </c>
      <c r="AM844" t="s">
        <v>824</v>
      </c>
      <c r="AN844">
        <v>29.9</v>
      </c>
      <c r="AO844" s="72">
        <v>24.22</v>
      </c>
      <c r="AP844" t="s">
        <v>1244</v>
      </c>
      <c r="AQ844" t="s">
        <v>822</v>
      </c>
      <c r="AV844" t="s">
        <v>4066</v>
      </c>
      <c r="AW844" t="s">
        <v>4066</v>
      </c>
      <c r="AX844" t="s">
        <v>15569</v>
      </c>
      <c r="AY844" t="s">
        <v>15571</v>
      </c>
      <c r="AZ844" t="s">
        <v>15484</v>
      </c>
      <c r="BC844" t="s">
        <v>16961</v>
      </c>
      <c r="BD844" t="s">
        <v>114</v>
      </c>
      <c r="BF844" t="s">
        <v>115</v>
      </c>
      <c r="BG844" t="s">
        <v>116</v>
      </c>
      <c r="BM844" t="s">
        <v>117</v>
      </c>
      <c r="BO844">
        <v>3397745844</v>
      </c>
      <c r="BX844" t="s">
        <v>15572</v>
      </c>
      <c r="CA844" t="s">
        <v>15573</v>
      </c>
      <c r="CB844" t="s">
        <v>15574</v>
      </c>
      <c r="CD844">
        <v>1</v>
      </c>
      <c r="CF844" t="s">
        <v>118</v>
      </c>
      <c r="CG844">
        <v>0</v>
      </c>
      <c r="CH844" t="s">
        <v>119</v>
      </c>
      <c r="CI844" t="s">
        <v>119</v>
      </c>
      <c r="CJ844" t="s">
        <v>120</v>
      </c>
      <c r="CL844" s="34" t="s">
        <v>16962</v>
      </c>
      <c r="CM844" t="s">
        <v>121</v>
      </c>
      <c r="CN844" s="34" t="s">
        <v>16962</v>
      </c>
      <c r="CP844" t="s">
        <v>1258</v>
      </c>
      <c r="CR844">
        <f t="shared" si="195"/>
        <v>16</v>
      </c>
      <c r="CS844"/>
      <c r="CT844"/>
      <c r="CU844"/>
      <c r="CV844"/>
      <c r="CW844"/>
      <c r="CX844"/>
      <c r="CY844"/>
      <c r="CZ844"/>
      <c r="DA844"/>
      <c r="DB844"/>
      <c r="DC844"/>
      <c r="DD844"/>
    </row>
    <row r="845" spans="1:108" hidden="1">
      <c r="A845" t="s">
        <v>111</v>
      </c>
      <c r="B845" t="s">
        <v>15559</v>
      </c>
      <c r="C845">
        <v>514261</v>
      </c>
      <c r="D845" s="1">
        <v>45581</v>
      </c>
      <c r="E845" t="s">
        <v>20553</v>
      </c>
      <c r="F845" t="s">
        <v>15560</v>
      </c>
      <c r="G845" t="s">
        <v>15561</v>
      </c>
      <c r="H845">
        <v>34219834885</v>
      </c>
      <c r="I845" t="s">
        <v>15562</v>
      </c>
      <c r="J845">
        <v>5519988238111</v>
      </c>
      <c r="K845" t="s">
        <v>2</v>
      </c>
      <c r="L845" t="s">
        <v>15563</v>
      </c>
      <c r="M845">
        <v>5187288435348</v>
      </c>
      <c r="N845" t="s">
        <v>112</v>
      </c>
      <c r="O845" t="s">
        <v>15564</v>
      </c>
      <c r="P845" t="s">
        <v>15565</v>
      </c>
      <c r="Q845">
        <v>140</v>
      </c>
      <c r="R845" t="s">
        <v>15566</v>
      </c>
      <c r="S845" t="s">
        <v>3113</v>
      </c>
      <c r="U845" t="s">
        <v>15567</v>
      </c>
      <c r="V845" t="s">
        <v>779</v>
      </c>
      <c r="W845" t="s">
        <v>780</v>
      </c>
      <c r="X845" t="s">
        <v>15568</v>
      </c>
      <c r="Y845" t="s">
        <v>787</v>
      </c>
      <c r="Z845" t="s">
        <v>1258</v>
      </c>
      <c r="AA845" t="s">
        <v>16960</v>
      </c>
      <c r="AB845" t="s">
        <v>844</v>
      </c>
      <c r="AC845" t="s">
        <v>774</v>
      </c>
      <c r="AE845" t="s">
        <v>1889</v>
      </c>
      <c r="AF845" t="s">
        <v>113</v>
      </c>
      <c r="AG845">
        <v>1</v>
      </c>
      <c r="AH845">
        <v>120.76</v>
      </c>
      <c r="AI845">
        <v>1</v>
      </c>
      <c r="AJ845">
        <v>1111</v>
      </c>
      <c r="AK845" t="s">
        <v>788</v>
      </c>
      <c r="AL845">
        <v>1110</v>
      </c>
      <c r="AM845" t="s">
        <v>1256</v>
      </c>
      <c r="AN845">
        <v>21.9</v>
      </c>
      <c r="AO845" s="72">
        <v>6.2</v>
      </c>
      <c r="AP845" t="s">
        <v>15570</v>
      </c>
      <c r="AQ845" t="s">
        <v>1257</v>
      </c>
      <c r="AV845" t="s">
        <v>4066</v>
      </c>
      <c r="AW845" t="s">
        <v>4066</v>
      </c>
      <c r="AX845" t="s">
        <v>15569</v>
      </c>
      <c r="AY845" t="s">
        <v>15571</v>
      </c>
      <c r="AZ845" t="s">
        <v>15484</v>
      </c>
      <c r="BC845" t="s">
        <v>16961</v>
      </c>
      <c r="BD845" t="s">
        <v>114</v>
      </c>
      <c r="BF845" t="s">
        <v>115</v>
      </c>
      <c r="BG845" t="s">
        <v>116</v>
      </c>
      <c r="BM845" t="s">
        <v>117</v>
      </c>
      <c r="BO845">
        <v>3397745844</v>
      </c>
      <c r="BX845" t="s">
        <v>15572</v>
      </c>
      <c r="CA845" t="s">
        <v>15573</v>
      </c>
      <c r="CB845" t="s">
        <v>15574</v>
      </c>
      <c r="CD845">
        <v>1</v>
      </c>
      <c r="CF845" t="s">
        <v>118</v>
      </c>
      <c r="CG845">
        <v>0</v>
      </c>
      <c r="CH845" t="s">
        <v>119</v>
      </c>
      <c r="CI845" t="s">
        <v>119</v>
      </c>
      <c r="CJ845" t="s">
        <v>120</v>
      </c>
      <c r="CL845" s="34" t="s">
        <v>16962</v>
      </c>
      <c r="CM845" t="s">
        <v>121</v>
      </c>
      <c r="CN845" s="34" t="s">
        <v>16962</v>
      </c>
      <c r="CP845" t="s">
        <v>1258</v>
      </c>
      <c r="CR845">
        <f t="shared" si="195"/>
        <v>16</v>
      </c>
      <c r="CS845"/>
      <c r="CT845"/>
      <c r="CU845"/>
      <c r="CV845"/>
      <c r="CW845"/>
      <c r="CX845"/>
      <c r="CY845"/>
      <c r="CZ845"/>
      <c r="DA845"/>
      <c r="DB845"/>
      <c r="DC845"/>
      <c r="DD845"/>
    </row>
    <row r="846" spans="1:108" hidden="1">
      <c r="A846" t="s">
        <v>111</v>
      </c>
      <c r="B846" t="s">
        <v>15559</v>
      </c>
      <c r="C846">
        <v>514261</v>
      </c>
      <c r="D846" s="1">
        <v>45581</v>
      </c>
      <c r="E846" t="s">
        <v>20553</v>
      </c>
      <c r="F846" t="s">
        <v>15560</v>
      </c>
      <c r="G846" t="s">
        <v>15561</v>
      </c>
      <c r="H846">
        <v>34219834885</v>
      </c>
      <c r="I846" t="s">
        <v>15562</v>
      </c>
      <c r="J846">
        <v>5519988238111</v>
      </c>
      <c r="K846" t="s">
        <v>2</v>
      </c>
      <c r="L846" t="s">
        <v>15563</v>
      </c>
      <c r="M846">
        <v>5187288435348</v>
      </c>
      <c r="N846" t="s">
        <v>112</v>
      </c>
      <c r="O846" t="s">
        <v>15564</v>
      </c>
      <c r="P846" t="s">
        <v>15565</v>
      </c>
      <c r="Q846">
        <v>140</v>
      </c>
      <c r="R846" t="s">
        <v>15566</v>
      </c>
      <c r="S846" t="s">
        <v>3113</v>
      </c>
      <c r="U846" t="s">
        <v>15567</v>
      </c>
      <c r="V846" t="s">
        <v>779</v>
      </c>
      <c r="W846" t="s">
        <v>780</v>
      </c>
      <c r="X846" t="s">
        <v>15568</v>
      </c>
      <c r="Y846" t="s">
        <v>787</v>
      </c>
      <c r="Z846" t="s">
        <v>1258</v>
      </c>
      <c r="AA846" t="s">
        <v>16960</v>
      </c>
      <c r="AB846" t="s">
        <v>844</v>
      </c>
      <c r="AC846" t="s">
        <v>774</v>
      </c>
      <c r="AE846" t="s">
        <v>1889</v>
      </c>
      <c r="AF846" t="s">
        <v>113</v>
      </c>
      <c r="AG846">
        <v>1</v>
      </c>
      <c r="AH846">
        <v>120.76</v>
      </c>
      <c r="AI846">
        <v>1</v>
      </c>
      <c r="AJ846">
        <v>142795</v>
      </c>
      <c r="AK846" t="s">
        <v>783</v>
      </c>
      <c r="AL846">
        <v>1607</v>
      </c>
      <c r="AM846" t="s">
        <v>784</v>
      </c>
      <c r="AN846">
        <v>34.9</v>
      </c>
      <c r="AO846" s="72">
        <v>28.27</v>
      </c>
      <c r="AP846" t="s">
        <v>984</v>
      </c>
      <c r="AQ846" t="s">
        <v>785</v>
      </c>
      <c r="AV846" t="s">
        <v>4066</v>
      </c>
      <c r="AW846" t="s">
        <v>4066</v>
      </c>
      <c r="AX846" t="s">
        <v>15569</v>
      </c>
      <c r="AY846" t="s">
        <v>15571</v>
      </c>
      <c r="AZ846" t="s">
        <v>15484</v>
      </c>
      <c r="BC846" t="s">
        <v>16961</v>
      </c>
      <c r="BD846" t="s">
        <v>114</v>
      </c>
      <c r="BF846" t="s">
        <v>115</v>
      </c>
      <c r="BG846" t="s">
        <v>116</v>
      </c>
      <c r="BM846" t="s">
        <v>117</v>
      </c>
      <c r="BO846">
        <v>3397745844</v>
      </c>
      <c r="BX846" t="s">
        <v>15572</v>
      </c>
      <c r="CA846" t="s">
        <v>15573</v>
      </c>
      <c r="CB846" t="s">
        <v>15574</v>
      </c>
      <c r="CD846">
        <v>1</v>
      </c>
      <c r="CF846" t="s">
        <v>118</v>
      </c>
      <c r="CG846">
        <v>0</v>
      </c>
      <c r="CH846" t="s">
        <v>119</v>
      </c>
      <c r="CI846" t="s">
        <v>119</v>
      </c>
      <c r="CJ846" t="s">
        <v>120</v>
      </c>
      <c r="CL846" s="34" t="s">
        <v>16962</v>
      </c>
      <c r="CM846" t="s">
        <v>121</v>
      </c>
      <c r="CN846" s="34" t="s">
        <v>16962</v>
      </c>
      <c r="CP846" t="s">
        <v>1258</v>
      </c>
      <c r="CR846">
        <f t="shared" si="195"/>
        <v>16</v>
      </c>
      <c r="CS846"/>
      <c r="CT846"/>
      <c r="CU846"/>
      <c r="CV846"/>
      <c r="CW846"/>
      <c r="CX846"/>
      <c r="CY846"/>
      <c r="CZ846"/>
      <c r="DA846"/>
      <c r="DB846"/>
      <c r="DC846"/>
      <c r="DD846"/>
    </row>
    <row r="847" spans="1:108" hidden="1">
      <c r="A847" t="s">
        <v>111</v>
      </c>
      <c r="B847" t="s">
        <v>15559</v>
      </c>
      <c r="C847">
        <v>514261</v>
      </c>
      <c r="D847" s="1">
        <v>45581</v>
      </c>
      <c r="E847" t="s">
        <v>20553</v>
      </c>
      <c r="F847" t="s">
        <v>15560</v>
      </c>
      <c r="G847" t="s">
        <v>15561</v>
      </c>
      <c r="H847">
        <v>34219834885</v>
      </c>
      <c r="I847" t="s">
        <v>15562</v>
      </c>
      <c r="J847">
        <v>5519988238111</v>
      </c>
      <c r="K847" t="s">
        <v>2</v>
      </c>
      <c r="L847" t="s">
        <v>15563</v>
      </c>
      <c r="M847">
        <v>5187288435348</v>
      </c>
      <c r="N847" t="s">
        <v>112</v>
      </c>
      <c r="O847" t="s">
        <v>15564</v>
      </c>
      <c r="P847" t="s">
        <v>15565</v>
      </c>
      <c r="Q847">
        <v>140</v>
      </c>
      <c r="R847" t="s">
        <v>15566</v>
      </c>
      <c r="S847" t="s">
        <v>3113</v>
      </c>
      <c r="U847" t="s">
        <v>15567</v>
      </c>
      <c r="V847" t="s">
        <v>779</v>
      </c>
      <c r="W847" t="s">
        <v>780</v>
      </c>
      <c r="X847" t="s">
        <v>15568</v>
      </c>
      <c r="Y847" t="s">
        <v>787</v>
      </c>
      <c r="Z847" t="s">
        <v>1258</v>
      </c>
      <c r="AA847" t="s">
        <v>16960</v>
      </c>
      <c r="AB847" t="s">
        <v>844</v>
      </c>
      <c r="AC847" t="s">
        <v>774</v>
      </c>
      <c r="AE847" t="s">
        <v>1889</v>
      </c>
      <c r="AF847" t="s">
        <v>113</v>
      </c>
      <c r="AG847">
        <v>1</v>
      </c>
      <c r="AH847">
        <v>120.76</v>
      </c>
      <c r="AI847">
        <v>1</v>
      </c>
      <c r="AJ847">
        <v>142807</v>
      </c>
      <c r="AK847" t="s">
        <v>781</v>
      </c>
      <c r="AL847">
        <v>1113</v>
      </c>
      <c r="AM847" t="s">
        <v>800</v>
      </c>
      <c r="AN847">
        <v>6.99</v>
      </c>
      <c r="AO847" s="72">
        <v>5.66</v>
      </c>
      <c r="AP847" t="s">
        <v>3345</v>
      </c>
      <c r="AQ847" t="s">
        <v>802</v>
      </c>
      <c r="AV847" t="s">
        <v>4066</v>
      </c>
      <c r="AW847" t="s">
        <v>4066</v>
      </c>
      <c r="AX847" t="s">
        <v>15569</v>
      </c>
      <c r="AY847" t="s">
        <v>15571</v>
      </c>
      <c r="AZ847" t="s">
        <v>15484</v>
      </c>
      <c r="BC847" t="s">
        <v>16961</v>
      </c>
      <c r="BD847" t="s">
        <v>114</v>
      </c>
      <c r="BF847" t="s">
        <v>115</v>
      </c>
      <c r="BG847" t="s">
        <v>116</v>
      </c>
      <c r="BM847" t="s">
        <v>117</v>
      </c>
      <c r="BO847">
        <v>3397745844</v>
      </c>
      <c r="BX847" t="s">
        <v>15572</v>
      </c>
      <c r="CA847" t="s">
        <v>15573</v>
      </c>
      <c r="CB847" t="s">
        <v>15574</v>
      </c>
      <c r="CD847">
        <v>1</v>
      </c>
      <c r="CF847" t="s">
        <v>118</v>
      </c>
      <c r="CG847">
        <v>0</v>
      </c>
      <c r="CH847" t="s">
        <v>119</v>
      </c>
      <c r="CI847" t="s">
        <v>119</v>
      </c>
      <c r="CJ847" t="s">
        <v>120</v>
      </c>
      <c r="CL847" s="34" t="s">
        <v>16962</v>
      </c>
      <c r="CM847" t="s">
        <v>121</v>
      </c>
      <c r="CN847" s="34" t="s">
        <v>16962</v>
      </c>
      <c r="CP847" t="s">
        <v>1258</v>
      </c>
      <c r="CR847">
        <f t="shared" si="195"/>
        <v>16</v>
      </c>
      <c r="CS847"/>
      <c r="CT847"/>
      <c r="CU847"/>
      <c r="CV847"/>
      <c r="CW847"/>
      <c r="CX847"/>
      <c r="CY847"/>
      <c r="CZ847"/>
      <c r="DA847"/>
      <c r="DB847"/>
      <c r="DC847"/>
      <c r="DD847"/>
    </row>
    <row r="848" spans="1:108" hidden="1">
      <c r="A848" t="s">
        <v>111</v>
      </c>
      <c r="B848" t="s">
        <v>15559</v>
      </c>
      <c r="C848">
        <v>514261</v>
      </c>
      <c r="D848" s="1">
        <v>45581</v>
      </c>
      <c r="E848" t="s">
        <v>20553</v>
      </c>
      <c r="F848" t="s">
        <v>15560</v>
      </c>
      <c r="G848" t="s">
        <v>15561</v>
      </c>
      <c r="H848">
        <v>34219834885</v>
      </c>
      <c r="I848" t="s">
        <v>15562</v>
      </c>
      <c r="J848">
        <v>5519988238111</v>
      </c>
      <c r="K848" t="s">
        <v>2</v>
      </c>
      <c r="L848" t="s">
        <v>15563</v>
      </c>
      <c r="M848">
        <v>5187288435348</v>
      </c>
      <c r="N848" t="s">
        <v>112</v>
      </c>
      <c r="O848" t="s">
        <v>15564</v>
      </c>
      <c r="P848" t="s">
        <v>15565</v>
      </c>
      <c r="Q848">
        <v>140</v>
      </c>
      <c r="R848" t="s">
        <v>15566</v>
      </c>
      <c r="S848" t="s">
        <v>3113</v>
      </c>
      <c r="U848" t="s">
        <v>15567</v>
      </c>
      <c r="V848" t="s">
        <v>779</v>
      </c>
      <c r="W848" t="s">
        <v>780</v>
      </c>
      <c r="X848" t="s">
        <v>15568</v>
      </c>
      <c r="Y848" t="s">
        <v>787</v>
      </c>
      <c r="Z848" t="s">
        <v>1258</v>
      </c>
      <c r="AA848" t="s">
        <v>16960</v>
      </c>
      <c r="AB848" t="s">
        <v>844</v>
      </c>
      <c r="AC848" t="s">
        <v>774</v>
      </c>
      <c r="AE848" t="s">
        <v>1889</v>
      </c>
      <c r="AF848" t="s">
        <v>113</v>
      </c>
      <c r="AG848">
        <v>1</v>
      </c>
      <c r="AH848">
        <v>120.76</v>
      </c>
      <c r="AI848">
        <v>1</v>
      </c>
      <c r="AJ848">
        <v>61010</v>
      </c>
      <c r="AK848" t="s">
        <v>1598</v>
      </c>
      <c r="AL848">
        <v>61010</v>
      </c>
      <c r="AM848" t="s">
        <v>1599</v>
      </c>
      <c r="AN848">
        <v>99.9</v>
      </c>
      <c r="AO848" s="72">
        <v>28.31</v>
      </c>
      <c r="AP848" t="s">
        <v>15575</v>
      </c>
      <c r="AQ848" t="s">
        <v>1602</v>
      </c>
      <c r="AV848" t="s">
        <v>15576</v>
      </c>
      <c r="AW848" t="s">
        <v>15576</v>
      </c>
      <c r="AX848" t="s">
        <v>15569</v>
      </c>
      <c r="AY848" t="s">
        <v>15571</v>
      </c>
      <c r="AZ848" t="s">
        <v>15484</v>
      </c>
      <c r="BC848" t="s">
        <v>16961</v>
      </c>
      <c r="BD848" t="s">
        <v>114</v>
      </c>
      <c r="BF848" t="s">
        <v>115</v>
      </c>
      <c r="BG848" t="s">
        <v>116</v>
      </c>
      <c r="BM848" t="s">
        <v>117</v>
      </c>
      <c r="BO848">
        <v>3397745844</v>
      </c>
      <c r="BX848" t="s">
        <v>15572</v>
      </c>
      <c r="CA848" t="s">
        <v>15573</v>
      </c>
      <c r="CB848" t="s">
        <v>15574</v>
      </c>
      <c r="CD848">
        <v>1</v>
      </c>
      <c r="CF848" t="s">
        <v>118</v>
      </c>
      <c r="CG848">
        <v>0</v>
      </c>
      <c r="CH848" t="s">
        <v>119</v>
      </c>
      <c r="CI848" t="s">
        <v>119</v>
      </c>
      <c r="CJ848" t="s">
        <v>120</v>
      </c>
      <c r="CL848" s="34" t="s">
        <v>16962</v>
      </c>
      <c r="CM848" t="s">
        <v>121</v>
      </c>
      <c r="CN848" s="34" t="s">
        <v>16962</v>
      </c>
      <c r="CP848" t="s">
        <v>1258</v>
      </c>
      <c r="CR848">
        <f t="shared" si="195"/>
        <v>16</v>
      </c>
      <c r="CS848"/>
      <c r="CT848"/>
      <c r="CU848"/>
      <c r="CV848"/>
      <c r="CW848"/>
      <c r="CX848"/>
      <c r="CY848"/>
      <c r="CZ848"/>
      <c r="DA848"/>
      <c r="DB848"/>
      <c r="DC848"/>
      <c r="DD848"/>
    </row>
    <row r="849" spans="1:96" customFormat="1" hidden="1">
      <c r="A849" t="s">
        <v>111</v>
      </c>
      <c r="B849" t="s">
        <v>15577</v>
      </c>
      <c r="C849">
        <v>514247</v>
      </c>
      <c r="D849" s="1">
        <v>45581</v>
      </c>
      <c r="E849" t="s">
        <v>20554</v>
      </c>
      <c r="F849" t="s">
        <v>15578</v>
      </c>
      <c r="G849" t="s">
        <v>15579</v>
      </c>
      <c r="H849" s="34" t="s">
        <v>15580</v>
      </c>
      <c r="I849" t="s">
        <v>15581</v>
      </c>
      <c r="J849">
        <v>5554991767657</v>
      </c>
      <c r="K849" t="s">
        <v>6</v>
      </c>
      <c r="L849" t="s">
        <v>5566</v>
      </c>
      <c r="M849">
        <v>5131644631734</v>
      </c>
      <c r="N849" t="s">
        <v>112</v>
      </c>
      <c r="O849" t="s">
        <v>15582</v>
      </c>
      <c r="P849" t="s">
        <v>14048</v>
      </c>
      <c r="Q849">
        <v>26</v>
      </c>
      <c r="R849" t="s">
        <v>15583</v>
      </c>
      <c r="S849" t="s">
        <v>124</v>
      </c>
      <c r="U849" t="s">
        <v>15584</v>
      </c>
      <c r="V849" t="s">
        <v>122</v>
      </c>
      <c r="W849" t="s">
        <v>772</v>
      </c>
      <c r="X849" t="s">
        <v>15585</v>
      </c>
      <c r="Y849" t="s">
        <v>2544</v>
      </c>
      <c r="Z849" t="s">
        <v>1258</v>
      </c>
      <c r="AA849" t="s">
        <v>15890</v>
      </c>
      <c r="AB849" t="s">
        <v>773</v>
      </c>
      <c r="AC849" t="s">
        <v>774</v>
      </c>
      <c r="AF849" t="s">
        <v>113</v>
      </c>
      <c r="AG849">
        <v>1</v>
      </c>
      <c r="AH849">
        <v>125.64</v>
      </c>
      <c r="AI849">
        <v>2</v>
      </c>
      <c r="AJ849">
        <v>142796</v>
      </c>
      <c r="AK849" t="s">
        <v>783</v>
      </c>
      <c r="AL849">
        <v>1609</v>
      </c>
      <c r="AM849" t="s">
        <v>826</v>
      </c>
      <c r="AN849">
        <v>34.9</v>
      </c>
      <c r="AO849" s="72">
        <v>31.41</v>
      </c>
      <c r="AP849" t="s">
        <v>2869</v>
      </c>
      <c r="AQ849" t="s">
        <v>807</v>
      </c>
      <c r="AV849" t="s">
        <v>15587</v>
      </c>
      <c r="AW849">
        <v>0</v>
      </c>
      <c r="AX849" t="s">
        <v>15586</v>
      </c>
      <c r="AY849" t="s">
        <v>15588</v>
      </c>
      <c r="AZ849" t="s">
        <v>2339</v>
      </c>
      <c r="BC849" s="34" t="s">
        <v>15891</v>
      </c>
      <c r="BD849" t="s">
        <v>114</v>
      </c>
      <c r="BF849" t="s">
        <v>115</v>
      </c>
      <c r="BG849" t="s">
        <v>116</v>
      </c>
      <c r="BM849" t="s">
        <v>117</v>
      </c>
      <c r="BO849">
        <v>3396907594</v>
      </c>
      <c r="BX849" t="s">
        <v>15589</v>
      </c>
      <c r="CA849" t="s">
        <v>15590</v>
      </c>
      <c r="CB849" t="s">
        <v>15591</v>
      </c>
      <c r="CD849">
        <v>1</v>
      </c>
      <c r="CF849" t="s">
        <v>118</v>
      </c>
      <c r="CG849">
        <v>0</v>
      </c>
      <c r="CH849" t="s">
        <v>119</v>
      </c>
      <c r="CI849" t="s">
        <v>119</v>
      </c>
      <c r="CJ849" t="s">
        <v>120</v>
      </c>
      <c r="CL849" s="34" t="s">
        <v>15892</v>
      </c>
      <c r="CM849" t="s">
        <v>121</v>
      </c>
      <c r="CN849" s="34" t="s">
        <v>15892</v>
      </c>
      <c r="CP849" t="s">
        <v>1258</v>
      </c>
      <c r="CR849">
        <f t="shared" si="195"/>
        <v>16</v>
      </c>
    </row>
    <row r="850" spans="1:96" customFormat="1" hidden="1">
      <c r="A850" t="s">
        <v>111</v>
      </c>
      <c r="B850" t="s">
        <v>15577</v>
      </c>
      <c r="C850">
        <v>514247</v>
      </c>
      <c r="D850" s="1">
        <v>45581</v>
      </c>
      <c r="E850" t="s">
        <v>20554</v>
      </c>
      <c r="F850" t="s">
        <v>15578</v>
      </c>
      <c r="G850" t="s">
        <v>15579</v>
      </c>
      <c r="H850" s="34" t="s">
        <v>15580</v>
      </c>
      <c r="I850" t="s">
        <v>15581</v>
      </c>
      <c r="J850">
        <v>5554991767657</v>
      </c>
      <c r="K850" t="s">
        <v>6</v>
      </c>
      <c r="L850" t="s">
        <v>5566</v>
      </c>
      <c r="M850">
        <v>5131644631734</v>
      </c>
      <c r="N850" t="s">
        <v>112</v>
      </c>
      <c r="O850" t="s">
        <v>15582</v>
      </c>
      <c r="P850" t="s">
        <v>14048</v>
      </c>
      <c r="Q850">
        <v>26</v>
      </c>
      <c r="R850" t="s">
        <v>15583</v>
      </c>
      <c r="S850" t="s">
        <v>124</v>
      </c>
      <c r="U850" t="s">
        <v>15584</v>
      </c>
      <c r="V850" t="s">
        <v>122</v>
      </c>
      <c r="W850" t="s">
        <v>772</v>
      </c>
      <c r="X850" t="s">
        <v>15585</v>
      </c>
      <c r="Y850" t="s">
        <v>2544</v>
      </c>
      <c r="Z850" t="s">
        <v>1258</v>
      </c>
      <c r="AA850" t="s">
        <v>15890</v>
      </c>
      <c r="AB850" t="s">
        <v>773</v>
      </c>
      <c r="AC850" t="s">
        <v>774</v>
      </c>
      <c r="AF850" t="s">
        <v>113</v>
      </c>
      <c r="AG850">
        <v>1</v>
      </c>
      <c r="AH850">
        <v>125.64</v>
      </c>
      <c r="AI850">
        <v>2</v>
      </c>
      <c r="AJ850">
        <v>142795</v>
      </c>
      <c r="AK850" t="s">
        <v>783</v>
      </c>
      <c r="AL850">
        <v>1607</v>
      </c>
      <c r="AM850" t="s">
        <v>784</v>
      </c>
      <c r="AN850">
        <v>34.9</v>
      </c>
      <c r="AO850" s="72">
        <v>31.41</v>
      </c>
      <c r="AP850" t="s">
        <v>2869</v>
      </c>
      <c r="AQ850" t="s">
        <v>785</v>
      </c>
      <c r="AV850" t="s">
        <v>15592</v>
      </c>
      <c r="AW850">
        <v>0</v>
      </c>
      <c r="AX850" t="s">
        <v>15586</v>
      </c>
      <c r="AY850" t="s">
        <v>15588</v>
      </c>
      <c r="AZ850" t="s">
        <v>2339</v>
      </c>
      <c r="BC850" s="34" t="s">
        <v>15891</v>
      </c>
      <c r="BD850" t="s">
        <v>114</v>
      </c>
      <c r="BF850" t="s">
        <v>115</v>
      </c>
      <c r="BG850" t="s">
        <v>116</v>
      </c>
      <c r="BM850" t="s">
        <v>117</v>
      </c>
      <c r="BO850">
        <v>3396907594</v>
      </c>
      <c r="BX850" t="s">
        <v>15589</v>
      </c>
      <c r="CA850" t="s">
        <v>15590</v>
      </c>
      <c r="CB850" t="s">
        <v>15591</v>
      </c>
      <c r="CD850">
        <v>1</v>
      </c>
      <c r="CF850" t="s">
        <v>118</v>
      </c>
      <c r="CG850">
        <v>0</v>
      </c>
      <c r="CH850" t="s">
        <v>119</v>
      </c>
      <c r="CI850" t="s">
        <v>119</v>
      </c>
      <c r="CJ850" t="s">
        <v>120</v>
      </c>
      <c r="CL850" s="34" t="s">
        <v>15892</v>
      </c>
      <c r="CM850" t="s">
        <v>121</v>
      </c>
      <c r="CN850" s="34" t="s">
        <v>15892</v>
      </c>
      <c r="CP850" t="s">
        <v>1258</v>
      </c>
      <c r="CR850">
        <f t="shared" si="195"/>
        <v>16</v>
      </c>
    </row>
    <row r="851" spans="1:96" customFormat="1" hidden="1">
      <c r="A851" t="s">
        <v>111</v>
      </c>
      <c r="B851" t="s">
        <v>15593</v>
      </c>
      <c r="C851">
        <v>514245</v>
      </c>
      <c r="D851" s="1">
        <v>45581</v>
      </c>
      <c r="E851" t="s">
        <v>20555</v>
      </c>
      <c r="F851" t="s">
        <v>15594</v>
      </c>
      <c r="G851" t="s">
        <v>15595</v>
      </c>
      <c r="H851" s="34" t="s">
        <v>15596</v>
      </c>
      <c r="I851" t="s">
        <v>15597</v>
      </c>
      <c r="J851">
        <v>5521988707094</v>
      </c>
      <c r="K851" t="s">
        <v>5</v>
      </c>
      <c r="L851" t="s">
        <v>1188</v>
      </c>
      <c r="M851">
        <v>5147626461591</v>
      </c>
      <c r="N851" t="s">
        <v>112</v>
      </c>
      <c r="O851" t="s">
        <v>15598</v>
      </c>
      <c r="P851" t="s">
        <v>15599</v>
      </c>
      <c r="Q851">
        <v>43</v>
      </c>
      <c r="S851" t="s">
        <v>8033</v>
      </c>
      <c r="U851" t="s">
        <v>15600</v>
      </c>
      <c r="V851" t="s">
        <v>122</v>
      </c>
      <c r="W851" t="s">
        <v>123</v>
      </c>
      <c r="X851" t="s">
        <v>15601</v>
      </c>
      <c r="Y851" t="s">
        <v>792</v>
      </c>
      <c r="Z851" t="s">
        <v>1258</v>
      </c>
      <c r="AA851" t="s">
        <v>15893</v>
      </c>
      <c r="AB851" t="s">
        <v>844</v>
      </c>
      <c r="AC851" t="s">
        <v>774</v>
      </c>
      <c r="AF851" t="s">
        <v>786</v>
      </c>
      <c r="AG851">
        <v>5</v>
      </c>
      <c r="AH851">
        <v>42.35</v>
      </c>
      <c r="AI851">
        <v>2</v>
      </c>
      <c r="AJ851">
        <v>1006</v>
      </c>
      <c r="AK851" t="s">
        <v>788</v>
      </c>
      <c r="AL851">
        <v>1111</v>
      </c>
      <c r="AM851" t="s">
        <v>789</v>
      </c>
      <c r="AN851">
        <v>21.9</v>
      </c>
      <c r="AO851" s="72">
        <v>7.66</v>
      </c>
      <c r="AP851" t="s">
        <v>15064</v>
      </c>
      <c r="AQ851" t="s">
        <v>790</v>
      </c>
      <c r="AV851" t="s">
        <v>15156</v>
      </c>
      <c r="AW851" t="s">
        <v>15156</v>
      </c>
      <c r="AX851" t="s">
        <v>15602</v>
      </c>
      <c r="AY851" t="s">
        <v>15603</v>
      </c>
      <c r="AZ851" t="s">
        <v>15555</v>
      </c>
      <c r="BC851" s="34" t="s">
        <v>15894</v>
      </c>
      <c r="BD851" t="s">
        <v>114</v>
      </c>
      <c r="BF851" t="s">
        <v>115</v>
      </c>
      <c r="BG851" t="s">
        <v>116</v>
      </c>
      <c r="BM851" t="s">
        <v>117</v>
      </c>
      <c r="BN851">
        <v>600046</v>
      </c>
      <c r="BO851">
        <v>3396824398</v>
      </c>
      <c r="BP851">
        <v>3396824398</v>
      </c>
      <c r="BQ851">
        <v>453211</v>
      </c>
      <c r="BR851">
        <v>2987</v>
      </c>
      <c r="BX851" t="s">
        <v>15604</v>
      </c>
      <c r="CA851" t="s">
        <v>15605</v>
      </c>
      <c r="CB851" t="s">
        <v>15606</v>
      </c>
      <c r="CD851">
        <v>1</v>
      </c>
      <c r="CF851" t="s">
        <v>118</v>
      </c>
      <c r="CG851">
        <v>0</v>
      </c>
      <c r="CH851" t="s">
        <v>119</v>
      </c>
      <c r="CI851" t="s">
        <v>119</v>
      </c>
      <c r="CJ851" t="s">
        <v>120</v>
      </c>
      <c r="CL851" s="34" t="s">
        <v>15895</v>
      </c>
      <c r="CM851" t="s">
        <v>121</v>
      </c>
      <c r="CN851" s="34" t="s">
        <v>15895</v>
      </c>
      <c r="CP851" t="s">
        <v>1258</v>
      </c>
      <c r="CR851">
        <f t="shared" si="195"/>
        <v>16</v>
      </c>
    </row>
    <row r="852" spans="1:96" customFormat="1" hidden="1">
      <c r="A852" t="s">
        <v>111</v>
      </c>
      <c r="B852" t="s">
        <v>15593</v>
      </c>
      <c r="C852">
        <v>514245</v>
      </c>
      <c r="D852" s="1">
        <v>45581</v>
      </c>
      <c r="E852" t="s">
        <v>20555</v>
      </c>
      <c r="F852" t="s">
        <v>15594</v>
      </c>
      <c r="G852" t="s">
        <v>15595</v>
      </c>
      <c r="H852" s="34" t="s">
        <v>15596</v>
      </c>
      <c r="I852" t="s">
        <v>15597</v>
      </c>
      <c r="J852">
        <v>5521988707094</v>
      </c>
      <c r="K852" t="s">
        <v>5</v>
      </c>
      <c r="L852" t="s">
        <v>1188</v>
      </c>
      <c r="M852">
        <v>5147626461591</v>
      </c>
      <c r="N852" t="s">
        <v>112</v>
      </c>
      <c r="O852" t="s">
        <v>15598</v>
      </c>
      <c r="P852" t="s">
        <v>15599</v>
      </c>
      <c r="Q852">
        <v>43</v>
      </c>
      <c r="S852" t="s">
        <v>8033</v>
      </c>
      <c r="U852" t="s">
        <v>15600</v>
      </c>
      <c r="V852" t="s">
        <v>122</v>
      </c>
      <c r="W852" t="s">
        <v>123</v>
      </c>
      <c r="X852" t="s">
        <v>15601</v>
      </c>
      <c r="Y852" t="s">
        <v>792</v>
      </c>
      <c r="Z852" t="s">
        <v>1258</v>
      </c>
      <c r="AA852" t="s">
        <v>15893</v>
      </c>
      <c r="AB852" t="s">
        <v>844</v>
      </c>
      <c r="AC852" t="s">
        <v>774</v>
      </c>
      <c r="AF852" t="s">
        <v>786</v>
      </c>
      <c r="AG852">
        <v>5</v>
      </c>
      <c r="AH852">
        <v>42.35</v>
      </c>
      <c r="AI852">
        <v>1</v>
      </c>
      <c r="AJ852">
        <v>1110</v>
      </c>
      <c r="AK852" t="s">
        <v>788</v>
      </c>
      <c r="AL852">
        <v>1112</v>
      </c>
      <c r="AM852" t="s">
        <v>1252</v>
      </c>
      <c r="AN852">
        <v>21.9</v>
      </c>
      <c r="AO852" s="72">
        <v>7.66</v>
      </c>
      <c r="AP852" t="s">
        <v>15063</v>
      </c>
      <c r="AQ852" t="s">
        <v>1254</v>
      </c>
      <c r="AV852" t="s">
        <v>15607</v>
      </c>
      <c r="AW852" t="s">
        <v>15607</v>
      </c>
      <c r="AX852" t="s">
        <v>15602</v>
      </c>
      <c r="AY852" t="s">
        <v>15603</v>
      </c>
      <c r="AZ852" t="s">
        <v>15555</v>
      </c>
      <c r="BC852" s="34" t="s">
        <v>15894</v>
      </c>
      <c r="BD852" t="s">
        <v>114</v>
      </c>
      <c r="BF852" t="s">
        <v>115</v>
      </c>
      <c r="BG852" t="s">
        <v>116</v>
      </c>
      <c r="BM852" t="s">
        <v>117</v>
      </c>
      <c r="BN852">
        <v>600046</v>
      </c>
      <c r="BO852">
        <v>3396824398</v>
      </c>
      <c r="BP852">
        <v>3396824398</v>
      </c>
      <c r="BQ852">
        <v>453211</v>
      </c>
      <c r="BR852">
        <v>2987</v>
      </c>
      <c r="BX852" t="s">
        <v>15604</v>
      </c>
      <c r="CA852" t="s">
        <v>15605</v>
      </c>
      <c r="CB852" t="s">
        <v>15606</v>
      </c>
      <c r="CD852">
        <v>1</v>
      </c>
      <c r="CF852" t="s">
        <v>118</v>
      </c>
      <c r="CG852">
        <v>0</v>
      </c>
      <c r="CH852" t="s">
        <v>119</v>
      </c>
      <c r="CI852" t="s">
        <v>119</v>
      </c>
      <c r="CJ852" t="s">
        <v>120</v>
      </c>
      <c r="CL852" s="34" t="s">
        <v>15895</v>
      </c>
      <c r="CM852" t="s">
        <v>121</v>
      </c>
      <c r="CN852" s="34" t="s">
        <v>15895</v>
      </c>
      <c r="CP852" t="s">
        <v>1258</v>
      </c>
      <c r="CR852">
        <f t="shared" si="195"/>
        <v>16</v>
      </c>
    </row>
    <row r="853" spans="1:96" customFormat="1" hidden="1">
      <c r="A853" t="s">
        <v>111</v>
      </c>
      <c r="B853" t="s">
        <v>15608</v>
      </c>
      <c r="C853">
        <v>514243</v>
      </c>
      <c r="D853" s="1">
        <v>45581</v>
      </c>
      <c r="E853" t="s">
        <v>20556</v>
      </c>
      <c r="F853" t="s">
        <v>15609</v>
      </c>
      <c r="G853" t="s">
        <v>15610</v>
      </c>
      <c r="H853" s="34" t="s">
        <v>15611</v>
      </c>
      <c r="I853" t="s">
        <v>15612</v>
      </c>
      <c r="J853">
        <v>5544991431250</v>
      </c>
      <c r="K853" t="s">
        <v>10</v>
      </c>
      <c r="L853" t="s">
        <v>5631</v>
      </c>
      <c r="M853">
        <v>5187234073593</v>
      </c>
      <c r="N853" t="s">
        <v>112</v>
      </c>
      <c r="O853" t="s">
        <v>15613</v>
      </c>
      <c r="P853" t="s">
        <v>15614</v>
      </c>
      <c r="Q853">
        <v>210</v>
      </c>
      <c r="R853" t="s">
        <v>15615</v>
      </c>
      <c r="S853" t="s">
        <v>15616</v>
      </c>
      <c r="U853" t="s">
        <v>15617</v>
      </c>
      <c r="V853" t="s">
        <v>122</v>
      </c>
      <c r="W853" t="s">
        <v>772</v>
      </c>
      <c r="X853" t="s">
        <v>15618</v>
      </c>
      <c r="Y853" t="s">
        <v>129</v>
      </c>
      <c r="Z853" t="s">
        <v>1258</v>
      </c>
      <c r="AA853" t="s">
        <v>15896</v>
      </c>
      <c r="AB853" t="s">
        <v>844</v>
      </c>
      <c r="AC853" t="s">
        <v>774</v>
      </c>
      <c r="AE853" t="s">
        <v>827</v>
      </c>
      <c r="AF853" t="s">
        <v>786</v>
      </c>
      <c r="AG853">
        <v>2</v>
      </c>
      <c r="AH853">
        <v>124.93</v>
      </c>
      <c r="AI853">
        <v>3</v>
      </c>
      <c r="AJ853">
        <v>1006</v>
      </c>
      <c r="AK853" t="s">
        <v>788</v>
      </c>
      <c r="AL853">
        <v>1111</v>
      </c>
      <c r="AM853" t="s">
        <v>789</v>
      </c>
      <c r="AN853">
        <v>21.9</v>
      </c>
      <c r="AO853" s="72">
        <v>6.89</v>
      </c>
      <c r="AP853" t="s">
        <v>15353</v>
      </c>
      <c r="AQ853" t="s">
        <v>790</v>
      </c>
      <c r="AV853" t="s">
        <v>15620</v>
      </c>
      <c r="AW853">
        <v>0</v>
      </c>
      <c r="AX853" t="s">
        <v>15619</v>
      </c>
      <c r="AY853" t="s">
        <v>15621</v>
      </c>
      <c r="AZ853" t="s">
        <v>15137</v>
      </c>
      <c r="BC853" s="34" t="s">
        <v>15897</v>
      </c>
      <c r="BD853" t="s">
        <v>114</v>
      </c>
      <c r="BF853" t="s">
        <v>115</v>
      </c>
      <c r="BG853" t="s">
        <v>116</v>
      </c>
      <c r="BM853" t="s">
        <v>117</v>
      </c>
      <c r="BN853">
        <v>933363</v>
      </c>
      <c r="BO853">
        <v>3396469273</v>
      </c>
      <c r="BP853">
        <v>3396469273</v>
      </c>
      <c r="BQ853">
        <v>499818</v>
      </c>
      <c r="BR853">
        <v>9875</v>
      </c>
      <c r="BX853" t="s">
        <v>15622</v>
      </c>
      <c r="CA853" t="s">
        <v>15623</v>
      </c>
      <c r="CB853" t="s">
        <v>15624</v>
      </c>
      <c r="CD853">
        <v>1</v>
      </c>
      <c r="CF853" t="s">
        <v>118</v>
      </c>
      <c r="CG853">
        <v>0</v>
      </c>
      <c r="CH853" t="s">
        <v>119</v>
      </c>
      <c r="CI853" t="s">
        <v>119</v>
      </c>
      <c r="CJ853" t="s">
        <v>120</v>
      </c>
      <c r="CL853" s="34" t="s">
        <v>15898</v>
      </c>
      <c r="CM853" t="s">
        <v>121</v>
      </c>
      <c r="CN853" s="34" t="s">
        <v>15898</v>
      </c>
      <c r="CP853" t="s">
        <v>1258</v>
      </c>
      <c r="CR853">
        <f t="shared" si="195"/>
        <v>16</v>
      </c>
    </row>
    <row r="854" spans="1:96" customFormat="1" hidden="1">
      <c r="A854" t="s">
        <v>111</v>
      </c>
      <c r="B854" t="s">
        <v>15608</v>
      </c>
      <c r="C854">
        <v>514243</v>
      </c>
      <c r="D854" s="1">
        <v>45581</v>
      </c>
      <c r="E854" t="s">
        <v>20556</v>
      </c>
      <c r="F854" t="s">
        <v>15609</v>
      </c>
      <c r="G854" t="s">
        <v>15610</v>
      </c>
      <c r="H854" s="34" t="s">
        <v>15611</v>
      </c>
      <c r="I854" t="s">
        <v>15612</v>
      </c>
      <c r="J854">
        <v>5544991431250</v>
      </c>
      <c r="K854" t="s">
        <v>10</v>
      </c>
      <c r="L854" t="s">
        <v>5631</v>
      </c>
      <c r="M854">
        <v>5187234073593</v>
      </c>
      <c r="N854" t="s">
        <v>112</v>
      </c>
      <c r="O854" t="s">
        <v>15613</v>
      </c>
      <c r="P854" t="s">
        <v>15614</v>
      </c>
      <c r="Q854">
        <v>210</v>
      </c>
      <c r="R854" t="s">
        <v>15615</v>
      </c>
      <c r="S854" t="s">
        <v>15616</v>
      </c>
      <c r="U854" t="s">
        <v>15617</v>
      </c>
      <c r="V854" t="s">
        <v>122</v>
      </c>
      <c r="W854" t="s">
        <v>772</v>
      </c>
      <c r="X854" t="s">
        <v>15618</v>
      </c>
      <c r="Y854" t="s">
        <v>129</v>
      </c>
      <c r="Z854" t="s">
        <v>1258</v>
      </c>
      <c r="AA854" t="s">
        <v>15896</v>
      </c>
      <c r="AB854" t="s">
        <v>844</v>
      </c>
      <c r="AC854" t="s">
        <v>774</v>
      </c>
      <c r="AE854" t="s">
        <v>827</v>
      </c>
      <c r="AF854" t="s">
        <v>786</v>
      </c>
      <c r="AG854">
        <v>2</v>
      </c>
      <c r="AH854">
        <v>124.93</v>
      </c>
      <c r="AI854">
        <v>3</v>
      </c>
      <c r="AJ854">
        <v>1111</v>
      </c>
      <c r="AK854" t="s">
        <v>788</v>
      </c>
      <c r="AL854">
        <v>1110</v>
      </c>
      <c r="AM854" t="s">
        <v>1256</v>
      </c>
      <c r="AN854">
        <v>21.9</v>
      </c>
      <c r="AO854" s="72">
        <v>6.89</v>
      </c>
      <c r="AP854" t="s">
        <v>15353</v>
      </c>
      <c r="AQ854" t="s">
        <v>1257</v>
      </c>
      <c r="AV854" t="s">
        <v>15620</v>
      </c>
      <c r="AW854">
        <v>0</v>
      </c>
      <c r="AX854" t="s">
        <v>15619</v>
      </c>
      <c r="AY854" t="s">
        <v>15621</v>
      </c>
      <c r="AZ854" t="s">
        <v>15137</v>
      </c>
      <c r="BC854" s="34" t="s">
        <v>15897</v>
      </c>
      <c r="BD854" t="s">
        <v>114</v>
      </c>
      <c r="BF854" t="s">
        <v>115</v>
      </c>
      <c r="BG854" t="s">
        <v>116</v>
      </c>
      <c r="BM854" t="s">
        <v>117</v>
      </c>
      <c r="BN854">
        <v>933363</v>
      </c>
      <c r="BO854">
        <v>3396469273</v>
      </c>
      <c r="BP854">
        <v>3396469273</v>
      </c>
      <c r="BQ854">
        <v>499818</v>
      </c>
      <c r="BR854">
        <v>9875</v>
      </c>
      <c r="BX854" t="s">
        <v>15622</v>
      </c>
      <c r="CA854" t="s">
        <v>15623</v>
      </c>
      <c r="CB854" t="s">
        <v>15624</v>
      </c>
      <c r="CD854">
        <v>1</v>
      </c>
      <c r="CF854" t="s">
        <v>118</v>
      </c>
      <c r="CG854">
        <v>0</v>
      </c>
      <c r="CH854" t="s">
        <v>119</v>
      </c>
      <c r="CI854" t="s">
        <v>119</v>
      </c>
      <c r="CJ854" t="s">
        <v>120</v>
      </c>
      <c r="CL854" s="34" t="s">
        <v>15898</v>
      </c>
      <c r="CM854" t="s">
        <v>121</v>
      </c>
      <c r="CN854" s="34" t="s">
        <v>15898</v>
      </c>
      <c r="CP854" t="s">
        <v>1258</v>
      </c>
      <c r="CR854">
        <f t="shared" si="195"/>
        <v>16</v>
      </c>
    </row>
    <row r="855" spans="1:96" customFormat="1" hidden="1">
      <c r="A855" t="s">
        <v>111</v>
      </c>
      <c r="B855" t="s">
        <v>15608</v>
      </c>
      <c r="C855">
        <v>514243</v>
      </c>
      <c r="D855" s="1">
        <v>45581</v>
      </c>
      <c r="E855" t="s">
        <v>20556</v>
      </c>
      <c r="F855" t="s">
        <v>15609</v>
      </c>
      <c r="G855" t="s">
        <v>15610</v>
      </c>
      <c r="H855" s="34" t="s">
        <v>15611</v>
      </c>
      <c r="I855" t="s">
        <v>15612</v>
      </c>
      <c r="J855">
        <v>5544991431250</v>
      </c>
      <c r="K855" t="s">
        <v>10</v>
      </c>
      <c r="L855" t="s">
        <v>5631</v>
      </c>
      <c r="M855">
        <v>5187234073593</v>
      </c>
      <c r="N855" t="s">
        <v>112</v>
      </c>
      <c r="O855" t="s">
        <v>15613</v>
      </c>
      <c r="P855" t="s">
        <v>15614</v>
      </c>
      <c r="Q855">
        <v>210</v>
      </c>
      <c r="R855" t="s">
        <v>15615</v>
      </c>
      <c r="S855" t="s">
        <v>15616</v>
      </c>
      <c r="U855" t="s">
        <v>15617</v>
      </c>
      <c r="V855" t="s">
        <v>122</v>
      </c>
      <c r="W855" t="s">
        <v>772</v>
      </c>
      <c r="X855" t="s">
        <v>15618</v>
      </c>
      <c r="Y855" t="s">
        <v>129</v>
      </c>
      <c r="Z855" t="s">
        <v>1258</v>
      </c>
      <c r="AA855" t="s">
        <v>15896</v>
      </c>
      <c r="AB855" t="s">
        <v>844</v>
      </c>
      <c r="AC855" t="s">
        <v>774</v>
      </c>
      <c r="AE855" t="s">
        <v>827</v>
      </c>
      <c r="AF855" t="s">
        <v>786</v>
      </c>
      <c r="AG855">
        <v>2</v>
      </c>
      <c r="AH855">
        <v>124.93</v>
      </c>
      <c r="AI855">
        <v>3</v>
      </c>
      <c r="AJ855">
        <v>1110</v>
      </c>
      <c r="AK855" t="s">
        <v>788</v>
      </c>
      <c r="AL855">
        <v>1112</v>
      </c>
      <c r="AM855" t="s">
        <v>1252</v>
      </c>
      <c r="AN855">
        <v>21.9</v>
      </c>
      <c r="AO855" s="72">
        <v>6.89</v>
      </c>
      <c r="AP855" t="s">
        <v>15353</v>
      </c>
      <c r="AQ855" t="s">
        <v>1254</v>
      </c>
      <c r="AV855" t="s">
        <v>15620</v>
      </c>
      <c r="AW855">
        <v>0</v>
      </c>
      <c r="AX855" t="s">
        <v>15619</v>
      </c>
      <c r="AY855" t="s">
        <v>15621</v>
      </c>
      <c r="AZ855" t="s">
        <v>15137</v>
      </c>
      <c r="BC855" s="34" t="s">
        <v>15897</v>
      </c>
      <c r="BD855" t="s">
        <v>114</v>
      </c>
      <c r="BF855" t="s">
        <v>115</v>
      </c>
      <c r="BG855" t="s">
        <v>116</v>
      </c>
      <c r="BM855" t="s">
        <v>117</v>
      </c>
      <c r="BN855">
        <v>933363</v>
      </c>
      <c r="BO855">
        <v>3396469273</v>
      </c>
      <c r="BP855">
        <v>3396469273</v>
      </c>
      <c r="BQ855">
        <v>499818</v>
      </c>
      <c r="BR855">
        <v>9875</v>
      </c>
      <c r="BX855" t="s">
        <v>15622</v>
      </c>
      <c r="CA855" t="s">
        <v>15623</v>
      </c>
      <c r="CB855" t="s">
        <v>15624</v>
      </c>
      <c r="CD855">
        <v>1</v>
      </c>
      <c r="CF855" t="s">
        <v>118</v>
      </c>
      <c r="CG855">
        <v>0</v>
      </c>
      <c r="CH855" t="s">
        <v>119</v>
      </c>
      <c r="CI855" t="s">
        <v>119</v>
      </c>
      <c r="CJ855" t="s">
        <v>120</v>
      </c>
      <c r="CL855" s="34" t="s">
        <v>15898</v>
      </c>
      <c r="CM855" t="s">
        <v>121</v>
      </c>
      <c r="CN855" s="34" t="s">
        <v>15898</v>
      </c>
      <c r="CP855" t="s">
        <v>1258</v>
      </c>
      <c r="CR855">
        <f t="shared" si="195"/>
        <v>16</v>
      </c>
    </row>
    <row r="856" spans="1:96" customFormat="1" hidden="1">
      <c r="A856" t="s">
        <v>111</v>
      </c>
      <c r="B856" t="s">
        <v>15608</v>
      </c>
      <c r="C856">
        <v>514243</v>
      </c>
      <c r="D856" s="1">
        <v>45581</v>
      </c>
      <c r="E856" t="s">
        <v>20556</v>
      </c>
      <c r="F856" t="s">
        <v>15609</v>
      </c>
      <c r="G856" t="s">
        <v>15610</v>
      </c>
      <c r="H856" s="34" t="s">
        <v>15611</v>
      </c>
      <c r="I856" t="s">
        <v>15612</v>
      </c>
      <c r="J856">
        <v>5544991431250</v>
      </c>
      <c r="K856" t="s">
        <v>10</v>
      </c>
      <c r="L856" t="s">
        <v>5631</v>
      </c>
      <c r="M856">
        <v>5187234073593</v>
      </c>
      <c r="N856" t="s">
        <v>112</v>
      </c>
      <c r="O856" t="s">
        <v>15613</v>
      </c>
      <c r="P856" t="s">
        <v>15614</v>
      </c>
      <c r="Q856">
        <v>210</v>
      </c>
      <c r="R856" t="s">
        <v>15615</v>
      </c>
      <c r="S856" t="s">
        <v>15616</v>
      </c>
      <c r="U856" t="s">
        <v>15617</v>
      </c>
      <c r="V856" t="s">
        <v>122</v>
      </c>
      <c r="W856" t="s">
        <v>772</v>
      </c>
      <c r="X856" t="s">
        <v>15618</v>
      </c>
      <c r="Y856" t="s">
        <v>129</v>
      </c>
      <c r="Z856" t="s">
        <v>1258</v>
      </c>
      <c r="AA856" t="s">
        <v>15896</v>
      </c>
      <c r="AB856" t="s">
        <v>844</v>
      </c>
      <c r="AC856" t="s">
        <v>774</v>
      </c>
      <c r="AE856" t="s">
        <v>827</v>
      </c>
      <c r="AF856" t="s">
        <v>786</v>
      </c>
      <c r="AG856">
        <v>2</v>
      </c>
      <c r="AH856">
        <v>124.93</v>
      </c>
      <c r="AI856">
        <v>1</v>
      </c>
      <c r="AJ856">
        <v>61030</v>
      </c>
      <c r="AK856" t="s">
        <v>1598</v>
      </c>
      <c r="AL856">
        <v>61030</v>
      </c>
      <c r="AM856" t="s">
        <v>2980</v>
      </c>
      <c r="AN856">
        <v>99.9</v>
      </c>
      <c r="AO856" s="72">
        <v>31.46</v>
      </c>
      <c r="AP856" t="s">
        <v>15141</v>
      </c>
      <c r="AQ856" t="s">
        <v>2981</v>
      </c>
      <c r="AV856" t="s">
        <v>15625</v>
      </c>
      <c r="AW856">
        <v>0</v>
      </c>
      <c r="AX856" t="s">
        <v>15619</v>
      </c>
      <c r="AY856" t="s">
        <v>15621</v>
      </c>
      <c r="AZ856" t="s">
        <v>15137</v>
      </c>
      <c r="BC856" s="34" t="s">
        <v>15897</v>
      </c>
      <c r="BD856" t="s">
        <v>114</v>
      </c>
      <c r="BF856" t="s">
        <v>115</v>
      </c>
      <c r="BG856" t="s">
        <v>116</v>
      </c>
      <c r="BM856" t="s">
        <v>117</v>
      </c>
      <c r="BN856">
        <v>933363</v>
      </c>
      <c r="BO856">
        <v>3396469273</v>
      </c>
      <c r="BP856">
        <v>3396469273</v>
      </c>
      <c r="BQ856">
        <v>499818</v>
      </c>
      <c r="BR856">
        <v>9875</v>
      </c>
      <c r="BX856" t="s">
        <v>15622</v>
      </c>
      <c r="CA856" t="s">
        <v>15623</v>
      </c>
      <c r="CB856" t="s">
        <v>15624</v>
      </c>
      <c r="CD856">
        <v>1</v>
      </c>
      <c r="CF856" t="s">
        <v>118</v>
      </c>
      <c r="CG856">
        <v>0</v>
      </c>
      <c r="CH856" t="s">
        <v>119</v>
      </c>
      <c r="CI856" t="s">
        <v>119</v>
      </c>
      <c r="CJ856" t="s">
        <v>120</v>
      </c>
      <c r="CL856" s="34" t="s">
        <v>15898</v>
      </c>
      <c r="CM856" t="s">
        <v>121</v>
      </c>
      <c r="CN856" s="34" t="s">
        <v>15898</v>
      </c>
      <c r="CP856" t="s">
        <v>1258</v>
      </c>
      <c r="CR856">
        <f t="shared" si="195"/>
        <v>16</v>
      </c>
    </row>
    <row r="857" spans="1:96" customFormat="1" hidden="1">
      <c r="A857" t="s">
        <v>111</v>
      </c>
      <c r="B857" t="s">
        <v>15608</v>
      </c>
      <c r="C857">
        <v>514243</v>
      </c>
      <c r="D857" s="1">
        <v>45581</v>
      </c>
      <c r="E857" t="s">
        <v>20556</v>
      </c>
      <c r="F857" t="s">
        <v>15609</v>
      </c>
      <c r="G857" t="s">
        <v>15610</v>
      </c>
      <c r="H857" s="34" t="s">
        <v>15611</v>
      </c>
      <c r="I857" t="s">
        <v>15612</v>
      </c>
      <c r="J857">
        <v>5544991431250</v>
      </c>
      <c r="K857" t="s">
        <v>10</v>
      </c>
      <c r="L857" t="s">
        <v>5631</v>
      </c>
      <c r="M857">
        <v>5187234073593</v>
      </c>
      <c r="N857" t="s">
        <v>112</v>
      </c>
      <c r="O857" t="s">
        <v>15613</v>
      </c>
      <c r="P857" t="s">
        <v>15614</v>
      </c>
      <c r="Q857">
        <v>210</v>
      </c>
      <c r="R857" t="s">
        <v>15615</v>
      </c>
      <c r="S857" t="s">
        <v>15616</v>
      </c>
      <c r="U857" t="s">
        <v>15617</v>
      </c>
      <c r="V857" t="s">
        <v>122</v>
      </c>
      <c r="W857" t="s">
        <v>772</v>
      </c>
      <c r="X857" t="s">
        <v>15618</v>
      </c>
      <c r="Y857" t="s">
        <v>129</v>
      </c>
      <c r="Z857" t="s">
        <v>1258</v>
      </c>
      <c r="AA857" t="s">
        <v>15896</v>
      </c>
      <c r="AB857" t="s">
        <v>844</v>
      </c>
      <c r="AC857" t="s">
        <v>774</v>
      </c>
      <c r="AE857" t="s">
        <v>827</v>
      </c>
      <c r="AF857" t="s">
        <v>786</v>
      </c>
      <c r="AG857">
        <v>2</v>
      </c>
      <c r="AH857">
        <v>124.93</v>
      </c>
      <c r="AI857">
        <v>1</v>
      </c>
      <c r="AJ857">
        <v>142817</v>
      </c>
      <c r="AK857" t="s">
        <v>1598</v>
      </c>
      <c r="AL857">
        <v>61040</v>
      </c>
      <c r="AM857" t="s">
        <v>1608</v>
      </c>
      <c r="AN857">
        <v>99.9</v>
      </c>
      <c r="AO857" s="72">
        <v>31.46</v>
      </c>
      <c r="AP857" t="s">
        <v>15141</v>
      </c>
      <c r="AQ857" t="s">
        <v>1609</v>
      </c>
      <c r="AV857" t="s">
        <v>15625</v>
      </c>
      <c r="AW857">
        <v>0</v>
      </c>
      <c r="AX857" t="s">
        <v>15619</v>
      </c>
      <c r="AY857" t="s">
        <v>15621</v>
      </c>
      <c r="AZ857" t="s">
        <v>15137</v>
      </c>
      <c r="BC857" s="34" t="s">
        <v>15897</v>
      </c>
      <c r="BD857" t="s">
        <v>114</v>
      </c>
      <c r="BF857" t="s">
        <v>115</v>
      </c>
      <c r="BG857" t="s">
        <v>116</v>
      </c>
      <c r="BM857" t="s">
        <v>117</v>
      </c>
      <c r="BN857">
        <v>933363</v>
      </c>
      <c r="BO857">
        <v>3396469273</v>
      </c>
      <c r="BP857">
        <v>3396469273</v>
      </c>
      <c r="BQ857">
        <v>499818</v>
      </c>
      <c r="BR857">
        <v>9875</v>
      </c>
      <c r="BX857" t="s">
        <v>15622</v>
      </c>
      <c r="CA857" t="s">
        <v>15623</v>
      </c>
      <c r="CB857" t="s">
        <v>15624</v>
      </c>
      <c r="CD857">
        <v>1</v>
      </c>
      <c r="CF857" t="s">
        <v>118</v>
      </c>
      <c r="CG857">
        <v>0</v>
      </c>
      <c r="CH857" t="s">
        <v>119</v>
      </c>
      <c r="CI857" t="s">
        <v>119</v>
      </c>
      <c r="CJ857" t="s">
        <v>120</v>
      </c>
      <c r="CL857" s="34" t="s">
        <v>15898</v>
      </c>
      <c r="CM857" t="s">
        <v>121</v>
      </c>
      <c r="CN857" s="34" t="s">
        <v>15898</v>
      </c>
      <c r="CP857" t="s">
        <v>1258</v>
      </c>
      <c r="CR857">
        <f t="shared" si="195"/>
        <v>16</v>
      </c>
    </row>
    <row r="858" spans="1:96" customFormat="1" hidden="1">
      <c r="A858" t="s">
        <v>111</v>
      </c>
      <c r="B858" t="s">
        <v>15046</v>
      </c>
      <c r="C858">
        <v>514239</v>
      </c>
      <c r="D858" s="1">
        <v>45581</v>
      </c>
      <c r="E858" t="s">
        <v>20557</v>
      </c>
      <c r="F858" t="s">
        <v>15047</v>
      </c>
      <c r="G858" t="s">
        <v>15048</v>
      </c>
      <c r="H858">
        <v>97045900163</v>
      </c>
      <c r="I858" t="s">
        <v>15049</v>
      </c>
      <c r="J858">
        <v>5562985196969</v>
      </c>
      <c r="K858" t="s">
        <v>7</v>
      </c>
      <c r="L858" t="s">
        <v>15050</v>
      </c>
      <c r="M858">
        <v>5187225434289</v>
      </c>
      <c r="N858" t="s">
        <v>112</v>
      </c>
      <c r="O858" t="s">
        <v>15051</v>
      </c>
      <c r="P858" t="s">
        <v>15052</v>
      </c>
      <c r="Q858" t="s">
        <v>2170</v>
      </c>
      <c r="R858" t="s">
        <v>15053</v>
      </c>
      <c r="S858" t="s">
        <v>3556</v>
      </c>
      <c r="U858" t="s">
        <v>15054</v>
      </c>
      <c r="V858" t="s">
        <v>815</v>
      </c>
      <c r="W858" t="s">
        <v>816</v>
      </c>
      <c r="X858" t="s">
        <v>2335</v>
      </c>
      <c r="Y858" t="s">
        <v>821</v>
      </c>
      <c r="Z858" t="s">
        <v>1258</v>
      </c>
      <c r="AA858" t="s">
        <v>15899</v>
      </c>
      <c r="AB858" t="s">
        <v>844</v>
      </c>
      <c r="AC858" t="s">
        <v>791</v>
      </c>
      <c r="AD858" t="s">
        <v>883</v>
      </c>
      <c r="AF858" t="s">
        <v>125</v>
      </c>
      <c r="AG858">
        <v>4</v>
      </c>
      <c r="AH858">
        <v>123.44</v>
      </c>
      <c r="AI858">
        <v>1</v>
      </c>
      <c r="AJ858">
        <v>1603</v>
      </c>
      <c r="AK858" t="s">
        <v>775</v>
      </c>
      <c r="AL858">
        <v>1603</v>
      </c>
      <c r="AM858" t="s">
        <v>825</v>
      </c>
      <c r="AN858">
        <v>29.9</v>
      </c>
      <c r="AO858" s="72">
        <v>29.9</v>
      </c>
      <c r="AP858" t="s">
        <v>820</v>
      </c>
      <c r="AQ858" t="s">
        <v>823</v>
      </c>
      <c r="AV858" t="s">
        <v>15056</v>
      </c>
      <c r="AW858">
        <v>0</v>
      </c>
      <c r="AX858" t="s">
        <v>15055</v>
      </c>
      <c r="AY858" t="s">
        <v>15057</v>
      </c>
      <c r="AZ858" t="s">
        <v>15058</v>
      </c>
      <c r="BC858" t="s">
        <v>15900</v>
      </c>
      <c r="BD858" t="s">
        <v>114</v>
      </c>
      <c r="BF858" t="s">
        <v>115</v>
      </c>
      <c r="BG858" t="s">
        <v>116</v>
      </c>
      <c r="BM858" t="s">
        <v>117</v>
      </c>
      <c r="BN858" s="34" t="s">
        <v>15059</v>
      </c>
      <c r="BO858">
        <v>3396318064</v>
      </c>
      <c r="BP858">
        <v>3396318064</v>
      </c>
      <c r="BQ858">
        <v>550209</v>
      </c>
      <c r="BR858">
        <v>4378</v>
      </c>
      <c r="BX858" t="s">
        <v>15060</v>
      </c>
      <c r="CA858" t="s">
        <v>15061</v>
      </c>
      <c r="CB858" t="s">
        <v>15062</v>
      </c>
      <c r="CD858">
        <v>1</v>
      </c>
      <c r="CF858" t="s">
        <v>118</v>
      </c>
      <c r="CG858">
        <v>0</v>
      </c>
      <c r="CH858" t="s">
        <v>119</v>
      </c>
      <c r="CI858" t="s">
        <v>119</v>
      </c>
      <c r="CJ858" t="s">
        <v>120</v>
      </c>
      <c r="CL858" s="34" t="s">
        <v>15901</v>
      </c>
      <c r="CM858" t="s">
        <v>121</v>
      </c>
      <c r="CN858" s="34" t="s">
        <v>15901</v>
      </c>
      <c r="CP858" t="s">
        <v>1258</v>
      </c>
      <c r="CR858">
        <f t="shared" si="195"/>
        <v>16</v>
      </c>
    </row>
    <row r="859" spans="1:96" customFormat="1" hidden="1">
      <c r="A859" t="s">
        <v>111</v>
      </c>
      <c r="B859" t="s">
        <v>15046</v>
      </c>
      <c r="C859">
        <v>514239</v>
      </c>
      <c r="D859" s="1">
        <v>45581</v>
      </c>
      <c r="E859" t="s">
        <v>20557</v>
      </c>
      <c r="F859" t="s">
        <v>15047</v>
      </c>
      <c r="G859" t="s">
        <v>15048</v>
      </c>
      <c r="H859">
        <v>97045900163</v>
      </c>
      <c r="I859" t="s">
        <v>15049</v>
      </c>
      <c r="J859">
        <v>5562985196969</v>
      </c>
      <c r="K859" t="s">
        <v>7</v>
      </c>
      <c r="L859" t="s">
        <v>15050</v>
      </c>
      <c r="M859">
        <v>5187225434289</v>
      </c>
      <c r="N859" t="s">
        <v>112</v>
      </c>
      <c r="O859" t="s">
        <v>15051</v>
      </c>
      <c r="P859" t="s">
        <v>15052</v>
      </c>
      <c r="Q859" t="s">
        <v>2170</v>
      </c>
      <c r="R859" t="s">
        <v>15053</v>
      </c>
      <c r="S859" t="s">
        <v>3556</v>
      </c>
      <c r="U859" t="s">
        <v>15054</v>
      </c>
      <c r="V859" t="s">
        <v>815</v>
      </c>
      <c r="W859" t="s">
        <v>816</v>
      </c>
      <c r="X859" t="s">
        <v>2335</v>
      </c>
      <c r="Y859" t="s">
        <v>821</v>
      </c>
      <c r="Z859" t="s">
        <v>1258</v>
      </c>
      <c r="AA859" t="s">
        <v>15899</v>
      </c>
      <c r="AB859" t="s">
        <v>844</v>
      </c>
      <c r="AC859" t="s">
        <v>791</v>
      </c>
      <c r="AD859" t="s">
        <v>883</v>
      </c>
      <c r="AF859" t="s">
        <v>125</v>
      </c>
      <c r="AG859">
        <v>4</v>
      </c>
      <c r="AH859">
        <v>123.44</v>
      </c>
      <c r="AI859">
        <v>2</v>
      </c>
      <c r="AJ859">
        <v>1110</v>
      </c>
      <c r="AK859" t="s">
        <v>788</v>
      </c>
      <c r="AL859">
        <v>1112</v>
      </c>
      <c r="AM859" t="s">
        <v>1252</v>
      </c>
      <c r="AN859">
        <v>21.9</v>
      </c>
      <c r="AO859" s="72">
        <v>7.66</v>
      </c>
      <c r="AP859" t="s">
        <v>15064</v>
      </c>
      <c r="AQ859" t="s">
        <v>1254</v>
      </c>
      <c r="AV859" t="s">
        <v>15065</v>
      </c>
      <c r="AW859">
        <v>0</v>
      </c>
      <c r="AX859" t="s">
        <v>15055</v>
      </c>
      <c r="AY859" t="s">
        <v>15057</v>
      </c>
      <c r="AZ859" t="s">
        <v>15058</v>
      </c>
      <c r="BC859" t="s">
        <v>15900</v>
      </c>
      <c r="BD859" t="s">
        <v>114</v>
      </c>
      <c r="BF859" t="s">
        <v>115</v>
      </c>
      <c r="BG859" t="s">
        <v>116</v>
      </c>
      <c r="BM859" t="s">
        <v>117</v>
      </c>
      <c r="BN859" s="34" t="s">
        <v>15059</v>
      </c>
      <c r="BO859">
        <v>3396318064</v>
      </c>
      <c r="BP859">
        <v>3396318064</v>
      </c>
      <c r="BQ859">
        <v>550209</v>
      </c>
      <c r="BR859">
        <v>4378</v>
      </c>
      <c r="BX859" t="s">
        <v>15060</v>
      </c>
      <c r="CA859" t="s">
        <v>15061</v>
      </c>
      <c r="CB859" t="s">
        <v>15062</v>
      </c>
      <c r="CD859">
        <v>1</v>
      </c>
      <c r="CF859" t="s">
        <v>118</v>
      </c>
      <c r="CG859">
        <v>0</v>
      </c>
      <c r="CH859" t="s">
        <v>119</v>
      </c>
      <c r="CI859" t="s">
        <v>119</v>
      </c>
      <c r="CJ859" t="s">
        <v>120</v>
      </c>
      <c r="CL859" s="34" t="s">
        <v>15901</v>
      </c>
      <c r="CM859" t="s">
        <v>121</v>
      </c>
      <c r="CN859" s="34" t="s">
        <v>15901</v>
      </c>
      <c r="CP859" t="s">
        <v>1258</v>
      </c>
      <c r="CR859">
        <f t="shared" si="195"/>
        <v>16</v>
      </c>
    </row>
    <row r="860" spans="1:96" customFormat="1" hidden="1">
      <c r="A860" t="s">
        <v>111</v>
      </c>
      <c r="B860" t="s">
        <v>15046</v>
      </c>
      <c r="C860">
        <v>514239</v>
      </c>
      <c r="D860" s="1">
        <v>45581</v>
      </c>
      <c r="E860" t="s">
        <v>20557</v>
      </c>
      <c r="F860" t="s">
        <v>15047</v>
      </c>
      <c r="G860" t="s">
        <v>15048</v>
      </c>
      <c r="H860">
        <v>97045900163</v>
      </c>
      <c r="I860" t="s">
        <v>15049</v>
      </c>
      <c r="J860">
        <v>5562985196969</v>
      </c>
      <c r="K860" t="s">
        <v>7</v>
      </c>
      <c r="L860" t="s">
        <v>15050</v>
      </c>
      <c r="M860">
        <v>5187225434289</v>
      </c>
      <c r="N860" t="s">
        <v>112</v>
      </c>
      <c r="O860" t="s">
        <v>15051</v>
      </c>
      <c r="P860" t="s">
        <v>15052</v>
      </c>
      <c r="Q860" t="s">
        <v>2170</v>
      </c>
      <c r="R860" t="s">
        <v>15053</v>
      </c>
      <c r="S860" t="s">
        <v>3556</v>
      </c>
      <c r="U860" t="s">
        <v>15054</v>
      </c>
      <c r="V860" t="s">
        <v>815</v>
      </c>
      <c r="W860" t="s">
        <v>816</v>
      </c>
      <c r="X860" t="s">
        <v>2335</v>
      </c>
      <c r="Y860" t="s">
        <v>821</v>
      </c>
      <c r="Z860" t="s">
        <v>1258</v>
      </c>
      <c r="AA860" t="s">
        <v>15899</v>
      </c>
      <c r="AB860" t="s">
        <v>844</v>
      </c>
      <c r="AC860" t="s">
        <v>791</v>
      </c>
      <c r="AD860" t="s">
        <v>883</v>
      </c>
      <c r="AF860" t="s">
        <v>125</v>
      </c>
      <c r="AG860">
        <v>4</v>
      </c>
      <c r="AH860">
        <v>123.44</v>
      </c>
      <c r="AI860">
        <v>2</v>
      </c>
      <c r="AJ860">
        <v>1006</v>
      </c>
      <c r="AK860" t="s">
        <v>788</v>
      </c>
      <c r="AL860">
        <v>1111</v>
      </c>
      <c r="AM860" t="s">
        <v>789</v>
      </c>
      <c r="AN860">
        <v>21.9</v>
      </c>
      <c r="AO860" s="72">
        <v>7.66</v>
      </c>
      <c r="AP860" t="s">
        <v>15064</v>
      </c>
      <c r="AQ860" t="s">
        <v>790</v>
      </c>
      <c r="AV860" t="s">
        <v>15065</v>
      </c>
      <c r="AW860">
        <v>0</v>
      </c>
      <c r="AX860" t="s">
        <v>15055</v>
      </c>
      <c r="AY860" t="s">
        <v>15057</v>
      </c>
      <c r="AZ860" t="s">
        <v>15058</v>
      </c>
      <c r="BC860" t="s">
        <v>15900</v>
      </c>
      <c r="BD860" t="s">
        <v>114</v>
      </c>
      <c r="BF860" t="s">
        <v>115</v>
      </c>
      <c r="BG860" t="s">
        <v>116</v>
      </c>
      <c r="BM860" t="s">
        <v>117</v>
      </c>
      <c r="BN860" s="34" t="s">
        <v>15059</v>
      </c>
      <c r="BO860">
        <v>3396318064</v>
      </c>
      <c r="BP860">
        <v>3396318064</v>
      </c>
      <c r="BQ860">
        <v>550209</v>
      </c>
      <c r="BR860">
        <v>4378</v>
      </c>
      <c r="BX860" t="s">
        <v>15060</v>
      </c>
      <c r="CA860" t="s">
        <v>15061</v>
      </c>
      <c r="CB860" t="s">
        <v>15062</v>
      </c>
      <c r="CD860">
        <v>1</v>
      </c>
      <c r="CF860" t="s">
        <v>118</v>
      </c>
      <c r="CG860">
        <v>0</v>
      </c>
      <c r="CH860" t="s">
        <v>119</v>
      </c>
      <c r="CI860" t="s">
        <v>119</v>
      </c>
      <c r="CJ860" t="s">
        <v>120</v>
      </c>
      <c r="CL860" s="34" t="s">
        <v>15901</v>
      </c>
      <c r="CM860" t="s">
        <v>121</v>
      </c>
      <c r="CN860" s="34" t="s">
        <v>15901</v>
      </c>
      <c r="CP860" t="s">
        <v>1258</v>
      </c>
      <c r="CR860">
        <f t="shared" si="195"/>
        <v>16</v>
      </c>
    </row>
    <row r="861" spans="1:96" customFormat="1" hidden="1">
      <c r="A861" t="s">
        <v>111</v>
      </c>
      <c r="B861" t="s">
        <v>15046</v>
      </c>
      <c r="C861">
        <v>514239</v>
      </c>
      <c r="D861" s="1">
        <v>45581</v>
      </c>
      <c r="E861" t="s">
        <v>20557</v>
      </c>
      <c r="F861" t="s">
        <v>15047</v>
      </c>
      <c r="G861" t="s">
        <v>15048</v>
      </c>
      <c r="H861">
        <v>97045900163</v>
      </c>
      <c r="I861" t="s">
        <v>15049</v>
      </c>
      <c r="J861">
        <v>5562985196969</v>
      </c>
      <c r="K861" t="s">
        <v>7</v>
      </c>
      <c r="L861" t="s">
        <v>15050</v>
      </c>
      <c r="M861">
        <v>5187225434289</v>
      </c>
      <c r="N861" t="s">
        <v>112</v>
      </c>
      <c r="O861" t="s">
        <v>15051</v>
      </c>
      <c r="P861" t="s">
        <v>15052</v>
      </c>
      <c r="Q861" t="s">
        <v>2170</v>
      </c>
      <c r="R861" t="s">
        <v>15053</v>
      </c>
      <c r="S861" t="s">
        <v>3556</v>
      </c>
      <c r="U861" t="s">
        <v>15054</v>
      </c>
      <c r="V861" t="s">
        <v>815</v>
      </c>
      <c r="W861" t="s">
        <v>816</v>
      </c>
      <c r="X861" t="s">
        <v>2335</v>
      </c>
      <c r="Y861" t="s">
        <v>821</v>
      </c>
      <c r="Z861" t="s">
        <v>1258</v>
      </c>
      <c r="AA861" t="s">
        <v>15899</v>
      </c>
      <c r="AB861" t="s">
        <v>844</v>
      </c>
      <c r="AC861" t="s">
        <v>791</v>
      </c>
      <c r="AD861" t="s">
        <v>883</v>
      </c>
      <c r="AF861" t="s">
        <v>125</v>
      </c>
      <c r="AG861">
        <v>4</v>
      </c>
      <c r="AH861">
        <v>123.44</v>
      </c>
      <c r="AI861">
        <v>1</v>
      </c>
      <c r="AJ861">
        <v>142793</v>
      </c>
      <c r="AK861" t="s">
        <v>1480</v>
      </c>
      <c r="AL861">
        <v>2601</v>
      </c>
      <c r="AM861" t="s">
        <v>1823</v>
      </c>
      <c r="AN861">
        <v>62.9</v>
      </c>
      <c r="AO861" s="72">
        <v>62.9</v>
      </c>
      <c r="AP861" t="s">
        <v>1326</v>
      </c>
      <c r="AQ861" t="s">
        <v>1824</v>
      </c>
      <c r="AV861" t="s">
        <v>15056</v>
      </c>
      <c r="AW861">
        <v>0</v>
      </c>
      <c r="AX861" t="s">
        <v>15055</v>
      </c>
      <c r="AY861" t="s">
        <v>15057</v>
      </c>
      <c r="AZ861" t="s">
        <v>15058</v>
      </c>
      <c r="BC861" t="s">
        <v>15900</v>
      </c>
      <c r="BD861" t="s">
        <v>114</v>
      </c>
      <c r="BF861" t="s">
        <v>115</v>
      </c>
      <c r="BG861" t="s">
        <v>116</v>
      </c>
      <c r="BM861" t="s">
        <v>117</v>
      </c>
      <c r="BN861" s="34" t="s">
        <v>15059</v>
      </c>
      <c r="BO861">
        <v>3396318064</v>
      </c>
      <c r="BP861">
        <v>3396318064</v>
      </c>
      <c r="BQ861">
        <v>550209</v>
      </c>
      <c r="BR861">
        <v>4378</v>
      </c>
      <c r="BX861" t="s">
        <v>15060</v>
      </c>
      <c r="CA861" t="s">
        <v>15061</v>
      </c>
      <c r="CB861" t="s">
        <v>15062</v>
      </c>
      <c r="CD861">
        <v>1</v>
      </c>
      <c r="CF861" t="s">
        <v>118</v>
      </c>
      <c r="CG861">
        <v>0</v>
      </c>
      <c r="CH861" t="s">
        <v>119</v>
      </c>
      <c r="CI861" t="s">
        <v>119</v>
      </c>
      <c r="CJ861" t="s">
        <v>120</v>
      </c>
      <c r="CL861" s="34" t="s">
        <v>15901</v>
      </c>
      <c r="CM861" t="s">
        <v>121</v>
      </c>
      <c r="CN861" s="34" t="s">
        <v>15901</v>
      </c>
      <c r="CP861" t="s">
        <v>1258</v>
      </c>
      <c r="CR861">
        <f t="shared" si="195"/>
        <v>16</v>
      </c>
    </row>
    <row r="862" spans="1:96" customFormat="1" hidden="1">
      <c r="A862" t="s">
        <v>111</v>
      </c>
      <c r="B862" t="s">
        <v>15066</v>
      </c>
      <c r="C862">
        <v>514237</v>
      </c>
      <c r="D862" s="1">
        <v>45581</v>
      </c>
      <c r="E862" t="s">
        <v>20558</v>
      </c>
      <c r="F862" t="s">
        <v>15067</v>
      </c>
      <c r="G862" t="s">
        <v>15068</v>
      </c>
      <c r="H862" s="34" t="s">
        <v>15069</v>
      </c>
      <c r="I862" t="s">
        <v>15070</v>
      </c>
      <c r="J862">
        <v>5551995271994</v>
      </c>
      <c r="K862" t="s">
        <v>6</v>
      </c>
      <c r="L862" t="s">
        <v>1680</v>
      </c>
      <c r="M862">
        <v>5173272728856</v>
      </c>
      <c r="N862" t="s">
        <v>112</v>
      </c>
      <c r="O862" t="s">
        <v>15071</v>
      </c>
      <c r="P862" t="s">
        <v>15072</v>
      </c>
      <c r="Q862">
        <v>200</v>
      </c>
      <c r="S862" t="s">
        <v>10853</v>
      </c>
      <c r="U862" t="s">
        <v>15073</v>
      </c>
      <c r="V862" t="s">
        <v>122</v>
      </c>
      <c r="W862" t="s">
        <v>772</v>
      </c>
      <c r="X862" t="s">
        <v>1667</v>
      </c>
      <c r="Y862" t="s">
        <v>129</v>
      </c>
      <c r="Z862" t="s">
        <v>1258</v>
      </c>
      <c r="AA862" t="s">
        <v>15902</v>
      </c>
      <c r="AF862" t="s">
        <v>113</v>
      </c>
      <c r="AG862">
        <v>1</v>
      </c>
      <c r="AH862">
        <v>101.12</v>
      </c>
      <c r="AI862">
        <v>3</v>
      </c>
      <c r="AJ862">
        <v>142796</v>
      </c>
      <c r="AK862" t="s">
        <v>783</v>
      </c>
      <c r="AL862">
        <v>1609</v>
      </c>
      <c r="AM862" t="s">
        <v>826</v>
      </c>
      <c r="AN862">
        <v>34.9</v>
      </c>
      <c r="AO862" s="72">
        <v>31.41</v>
      </c>
      <c r="AP862" t="s">
        <v>15075</v>
      </c>
      <c r="AQ862" t="s">
        <v>807</v>
      </c>
      <c r="AV862" t="s">
        <v>15076</v>
      </c>
      <c r="AW862">
        <v>0</v>
      </c>
      <c r="AX862" t="s">
        <v>15074</v>
      </c>
      <c r="AY862" t="s">
        <v>15077</v>
      </c>
      <c r="AZ862" t="s">
        <v>15078</v>
      </c>
      <c r="BC862" s="34" t="s">
        <v>15903</v>
      </c>
      <c r="BD862" t="s">
        <v>114</v>
      </c>
      <c r="BF862" t="s">
        <v>115</v>
      </c>
      <c r="BG862" t="s">
        <v>116</v>
      </c>
      <c r="BM862" t="s">
        <v>117</v>
      </c>
      <c r="BO862">
        <v>3396036979</v>
      </c>
      <c r="BX862" t="s">
        <v>15079</v>
      </c>
      <c r="CA862" t="s">
        <v>15080</v>
      </c>
      <c r="CB862" t="s">
        <v>15081</v>
      </c>
      <c r="CD862">
        <v>1</v>
      </c>
      <c r="CF862" t="s">
        <v>118</v>
      </c>
      <c r="CG862">
        <v>0</v>
      </c>
      <c r="CH862" t="s">
        <v>119</v>
      </c>
      <c r="CI862" t="s">
        <v>119</v>
      </c>
      <c r="CJ862" t="s">
        <v>120</v>
      </c>
      <c r="CL862" s="34" t="s">
        <v>15904</v>
      </c>
      <c r="CM862" t="s">
        <v>121</v>
      </c>
      <c r="CN862" s="34" t="s">
        <v>15904</v>
      </c>
      <c r="CP862" t="s">
        <v>1258</v>
      </c>
      <c r="CR862">
        <f t="shared" si="195"/>
        <v>16</v>
      </c>
    </row>
    <row r="863" spans="1:96" customFormat="1" hidden="1">
      <c r="A863" t="s">
        <v>111</v>
      </c>
      <c r="B863" t="s">
        <v>15066</v>
      </c>
      <c r="C863">
        <v>514237</v>
      </c>
      <c r="D863" s="1">
        <v>45581</v>
      </c>
      <c r="E863" t="s">
        <v>20558</v>
      </c>
      <c r="F863" t="s">
        <v>15067</v>
      </c>
      <c r="G863" t="s">
        <v>15068</v>
      </c>
      <c r="H863" s="34" t="s">
        <v>15069</v>
      </c>
      <c r="I863" t="s">
        <v>15070</v>
      </c>
      <c r="J863">
        <v>5551995271994</v>
      </c>
      <c r="K863" t="s">
        <v>6</v>
      </c>
      <c r="L863" t="s">
        <v>1680</v>
      </c>
      <c r="M863">
        <v>5173272728856</v>
      </c>
      <c r="N863" t="s">
        <v>112</v>
      </c>
      <c r="O863" t="s">
        <v>15071</v>
      </c>
      <c r="P863" t="s">
        <v>15072</v>
      </c>
      <c r="Q863">
        <v>200</v>
      </c>
      <c r="S863" t="s">
        <v>10853</v>
      </c>
      <c r="U863" t="s">
        <v>15073</v>
      </c>
      <c r="V863" t="s">
        <v>122</v>
      </c>
      <c r="W863" t="s">
        <v>772</v>
      </c>
      <c r="X863" t="s">
        <v>1667</v>
      </c>
      <c r="Y863" t="s">
        <v>129</v>
      </c>
      <c r="Z863" t="s">
        <v>1258</v>
      </c>
      <c r="AA863" t="s">
        <v>15902</v>
      </c>
      <c r="AF863" t="s">
        <v>113</v>
      </c>
      <c r="AG863">
        <v>1</v>
      </c>
      <c r="AH863">
        <v>101.12</v>
      </c>
      <c r="AI863">
        <v>1</v>
      </c>
      <c r="AJ863">
        <v>1006</v>
      </c>
      <c r="AK863" t="s">
        <v>788</v>
      </c>
      <c r="AL863">
        <v>1111</v>
      </c>
      <c r="AM863" t="s">
        <v>789</v>
      </c>
      <c r="AN863">
        <v>21.9</v>
      </c>
      <c r="AO863" s="72">
        <v>6.89</v>
      </c>
      <c r="AP863" t="s">
        <v>3919</v>
      </c>
      <c r="AQ863" t="s">
        <v>790</v>
      </c>
      <c r="AV863" t="s">
        <v>15082</v>
      </c>
      <c r="AW863">
        <v>0</v>
      </c>
      <c r="AX863" t="s">
        <v>15074</v>
      </c>
      <c r="AY863" t="s">
        <v>15077</v>
      </c>
      <c r="AZ863" t="s">
        <v>15078</v>
      </c>
      <c r="BC863" s="34" t="s">
        <v>15903</v>
      </c>
      <c r="BD863" t="s">
        <v>114</v>
      </c>
      <c r="BF863" t="s">
        <v>115</v>
      </c>
      <c r="BG863" t="s">
        <v>116</v>
      </c>
      <c r="BM863" t="s">
        <v>117</v>
      </c>
      <c r="BO863">
        <v>3396036979</v>
      </c>
      <c r="BX863" t="s">
        <v>15079</v>
      </c>
      <c r="CA863" t="s">
        <v>15080</v>
      </c>
      <c r="CB863" t="s">
        <v>15081</v>
      </c>
      <c r="CD863">
        <v>1</v>
      </c>
      <c r="CF863" t="s">
        <v>118</v>
      </c>
      <c r="CG863">
        <v>0</v>
      </c>
      <c r="CH863" t="s">
        <v>119</v>
      </c>
      <c r="CI863" t="s">
        <v>119</v>
      </c>
      <c r="CJ863" t="s">
        <v>120</v>
      </c>
      <c r="CL863" s="34" t="s">
        <v>15904</v>
      </c>
      <c r="CM863" t="s">
        <v>121</v>
      </c>
      <c r="CN863" s="34" t="s">
        <v>15904</v>
      </c>
      <c r="CP863" t="s">
        <v>1258</v>
      </c>
      <c r="CR863">
        <f t="shared" si="195"/>
        <v>16</v>
      </c>
    </row>
    <row r="864" spans="1:96" customFormat="1" hidden="1">
      <c r="A864" t="s">
        <v>111</v>
      </c>
      <c r="B864" t="s">
        <v>15083</v>
      </c>
      <c r="C864">
        <v>514235</v>
      </c>
      <c r="D864" s="1">
        <v>45580</v>
      </c>
      <c r="E864" t="s">
        <v>20559</v>
      </c>
      <c r="F864" t="s">
        <v>15084</v>
      </c>
      <c r="G864" t="s">
        <v>11028</v>
      </c>
      <c r="H864">
        <v>36373875814</v>
      </c>
      <c r="I864" t="s">
        <v>15085</v>
      </c>
      <c r="J864">
        <v>5511975424315</v>
      </c>
      <c r="K864" t="s">
        <v>2</v>
      </c>
      <c r="L864" t="s">
        <v>7502</v>
      </c>
      <c r="M864">
        <v>5187126748740</v>
      </c>
      <c r="N864" t="s">
        <v>112</v>
      </c>
      <c r="O864" t="s">
        <v>15086</v>
      </c>
      <c r="P864" t="s">
        <v>15087</v>
      </c>
      <c r="Q864">
        <v>32</v>
      </c>
      <c r="R864" t="s">
        <v>1412</v>
      </c>
      <c r="S864" t="s">
        <v>3000</v>
      </c>
      <c r="U864" t="s">
        <v>15088</v>
      </c>
      <c r="V864" t="s">
        <v>779</v>
      </c>
      <c r="W864" t="s">
        <v>780</v>
      </c>
      <c r="X864" t="s">
        <v>3240</v>
      </c>
      <c r="Y864" t="s">
        <v>1166</v>
      </c>
      <c r="Z864" t="s">
        <v>1258</v>
      </c>
      <c r="AA864" t="s">
        <v>15905</v>
      </c>
      <c r="AB864" t="s">
        <v>773</v>
      </c>
      <c r="AC864" t="s">
        <v>774</v>
      </c>
      <c r="AF864" t="s">
        <v>125</v>
      </c>
      <c r="AG864">
        <v>2</v>
      </c>
      <c r="AH864">
        <v>129.9</v>
      </c>
      <c r="AI864">
        <v>1</v>
      </c>
      <c r="AJ864">
        <v>142819</v>
      </c>
      <c r="AK864" t="s">
        <v>808</v>
      </c>
      <c r="AL864">
        <v>3115</v>
      </c>
      <c r="AM864" t="s">
        <v>841</v>
      </c>
      <c r="AN864">
        <v>129.9</v>
      </c>
      <c r="AO864" s="72">
        <v>129.9</v>
      </c>
      <c r="AP864" t="s">
        <v>796</v>
      </c>
      <c r="AQ864" t="s">
        <v>842</v>
      </c>
      <c r="AV864" t="s">
        <v>799</v>
      </c>
      <c r="AW864">
        <v>0</v>
      </c>
      <c r="AX864" t="s">
        <v>796</v>
      </c>
      <c r="AY864">
        <v>0</v>
      </c>
      <c r="AZ864" t="s">
        <v>2303</v>
      </c>
      <c r="BC864" t="s">
        <v>15906</v>
      </c>
      <c r="BD864" t="s">
        <v>114</v>
      </c>
      <c r="BF864" t="s">
        <v>115</v>
      </c>
      <c r="BG864" t="s">
        <v>116</v>
      </c>
      <c r="BM864" t="s">
        <v>117</v>
      </c>
      <c r="BN864">
        <v>886569</v>
      </c>
      <c r="BO864">
        <v>3395939916</v>
      </c>
      <c r="BP864">
        <v>3395939916</v>
      </c>
      <c r="BQ864">
        <v>520048</v>
      </c>
      <c r="BR864">
        <v>2202</v>
      </c>
      <c r="BX864" t="s">
        <v>15089</v>
      </c>
      <c r="CA864" s="35" t="s">
        <v>15090</v>
      </c>
      <c r="CB864" t="s">
        <v>15091</v>
      </c>
      <c r="CD864">
        <v>1</v>
      </c>
      <c r="CF864" t="s">
        <v>118</v>
      </c>
      <c r="CG864">
        <v>0</v>
      </c>
      <c r="CH864" t="s">
        <v>119</v>
      </c>
      <c r="CI864" t="s">
        <v>119</v>
      </c>
      <c r="CJ864" t="s">
        <v>120</v>
      </c>
      <c r="CL864" s="34" t="s">
        <v>15907</v>
      </c>
      <c r="CM864" t="s">
        <v>121</v>
      </c>
      <c r="CN864" s="34" t="s">
        <v>15907</v>
      </c>
      <c r="CP864" t="s">
        <v>1258</v>
      </c>
      <c r="CR864">
        <f t="shared" si="195"/>
        <v>15</v>
      </c>
    </row>
    <row r="865" spans="1:96" customFormat="1" hidden="1">
      <c r="A865" t="s">
        <v>111</v>
      </c>
      <c r="B865" t="s">
        <v>15092</v>
      </c>
      <c r="C865">
        <v>514233</v>
      </c>
      <c r="D865" s="1">
        <v>45580</v>
      </c>
      <c r="E865" t="s">
        <v>20560</v>
      </c>
      <c r="F865" t="s">
        <v>1265</v>
      </c>
      <c r="G865" t="s">
        <v>15093</v>
      </c>
      <c r="H865">
        <v>17408026835</v>
      </c>
      <c r="I865" t="s">
        <v>15094</v>
      </c>
      <c r="J865">
        <v>5511971915602</v>
      </c>
      <c r="K865" t="s">
        <v>2</v>
      </c>
      <c r="L865" t="s">
        <v>3048</v>
      </c>
      <c r="M865">
        <v>5187118681497</v>
      </c>
      <c r="N865" t="s">
        <v>112</v>
      </c>
      <c r="O865" t="s">
        <v>15095</v>
      </c>
      <c r="P865" t="s">
        <v>15096</v>
      </c>
      <c r="Q865">
        <v>181</v>
      </c>
      <c r="R865" t="s">
        <v>15097</v>
      </c>
      <c r="S865" t="s">
        <v>11952</v>
      </c>
      <c r="U865" t="s">
        <v>15098</v>
      </c>
      <c r="V865" t="s">
        <v>122</v>
      </c>
      <c r="W865" t="s">
        <v>123</v>
      </c>
      <c r="X865" t="s">
        <v>2278</v>
      </c>
      <c r="Y865" t="s">
        <v>129</v>
      </c>
      <c r="Z865" t="s">
        <v>1258</v>
      </c>
      <c r="AA865" t="s">
        <v>15908</v>
      </c>
      <c r="AB865" t="s">
        <v>844</v>
      </c>
      <c r="AC865" t="s">
        <v>791</v>
      </c>
      <c r="AD865" t="s">
        <v>15099</v>
      </c>
      <c r="AF865" t="s">
        <v>113</v>
      </c>
      <c r="AG865">
        <v>1</v>
      </c>
      <c r="AH865">
        <v>84.87</v>
      </c>
      <c r="AI865">
        <v>1</v>
      </c>
      <c r="AJ865">
        <v>142796</v>
      </c>
      <c r="AK865" t="s">
        <v>783</v>
      </c>
      <c r="AL865">
        <v>1609</v>
      </c>
      <c r="AM865" t="s">
        <v>826</v>
      </c>
      <c r="AN865">
        <v>34.9</v>
      </c>
      <c r="AO865" s="72">
        <v>31.41</v>
      </c>
      <c r="AP865" t="s">
        <v>2947</v>
      </c>
      <c r="AQ865" t="s">
        <v>807</v>
      </c>
      <c r="AV865" t="s">
        <v>1020</v>
      </c>
      <c r="AW865" t="s">
        <v>1020</v>
      </c>
      <c r="AX865" t="s">
        <v>15100</v>
      </c>
      <c r="AY865" t="s">
        <v>15101</v>
      </c>
      <c r="AZ865" t="s">
        <v>15102</v>
      </c>
      <c r="BC865" s="34" t="s">
        <v>15909</v>
      </c>
      <c r="BD865" t="s">
        <v>114</v>
      </c>
      <c r="BF865" t="s">
        <v>115</v>
      </c>
      <c r="BG865" t="s">
        <v>116</v>
      </c>
      <c r="BM865" t="s">
        <v>117</v>
      </c>
      <c r="BO865">
        <v>3395795040</v>
      </c>
      <c r="BX865" t="s">
        <v>15103</v>
      </c>
      <c r="CA865" s="35" t="s">
        <v>15104</v>
      </c>
      <c r="CB865" t="s">
        <v>15105</v>
      </c>
      <c r="CD865">
        <v>1</v>
      </c>
      <c r="CF865" t="s">
        <v>118</v>
      </c>
      <c r="CG865">
        <v>0</v>
      </c>
      <c r="CH865" t="s">
        <v>119</v>
      </c>
      <c r="CI865" t="s">
        <v>119</v>
      </c>
      <c r="CJ865" t="s">
        <v>120</v>
      </c>
      <c r="CL865" s="34" t="s">
        <v>15910</v>
      </c>
      <c r="CM865" t="s">
        <v>121</v>
      </c>
      <c r="CN865" s="34" t="s">
        <v>15910</v>
      </c>
      <c r="CP865" t="s">
        <v>1258</v>
      </c>
      <c r="CR865">
        <f t="shared" si="195"/>
        <v>15</v>
      </c>
    </row>
    <row r="866" spans="1:96" customFormat="1" hidden="1">
      <c r="A866" t="s">
        <v>111</v>
      </c>
      <c r="B866" t="s">
        <v>15092</v>
      </c>
      <c r="C866">
        <v>514233</v>
      </c>
      <c r="D866" s="1">
        <v>45580</v>
      </c>
      <c r="E866" t="s">
        <v>20560</v>
      </c>
      <c r="F866" t="s">
        <v>1265</v>
      </c>
      <c r="G866" t="s">
        <v>15093</v>
      </c>
      <c r="H866">
        <v>17408026835</v>
      </c>
      <c r="I866" t="s">
        <v>15094</v>
      </c>
      <c r="J866">
        <v>5511971915602</v>
      </c>
      <c r="K866" t="s">
        <v>2</v>
      </c>
      <c r="L866" t="s">
        <v>3048</v>
      </c>
      <c r="M866">
        <v>5187118681497</v>
      </c>
      <c r="N866" t="s">
        <v>112</v>
      </c>
      <c r="O866" t="s">
        <v>15095</v>
      </c>
      <c r="P866" t="s">
        <v>15096</v>
      </c>
      <c r="Q866">
        <v>181</v>
      </c>
      <c r="R866" t="s">
        <v>15097</v>
      </c>
      <c r="S866" t="s">
        <v>11952</v>
      </c>
      <c r="U866" t="s">
        <v>15098</v>
      </c>
      <c r="V866" t="s">
        <v>122</v>
      </c>
      <c r="W866" t="s">
        <v>123</v>
      </c>
      <c r="X866" t="s">
        <v>2278</v>
      </c>
      <c r="Y866" t="s">
        <v>129</v>
      </c>
      <c r="Z866" t="s">
        <v>1258</v>
      </c>
      <c r="AA866" t="s">
        <v>15908</v>
      </c>
      <c r="AB866" t="s">
        <v>844</v>
      </c>
      <c r="AC866" t="s">
        <v>791</v>
      </c>
      <c r="AD866" t="s">
        <v>15099</v>
      </c>
      <c r="AF866" t="s">
        <v>113</v>
      </c>
      <c r="AG866">
        <v>1</v>
      </c>
      <c r="AH866">
        <v>84.87</v>
      </c>
      <c r="AI866">
        <v>1</v>
      </c>
      <c r="AJ866">
        <v>1110</v>
      </c>
      <c r="AK866" t="s">
        <v>788</v>
      </c>
      <c r="AL866">
        <v>1112</v>
      </c>
      <c r="AM866" t="s">
        <v>1252</v>
      </c>
      <c r="AN866">
        <v>21.9</v>
      </c>
      <c r="AO866" s="72">
        <v>6.89</v>
      </c>
      <c r="AP866" t="s">
        <v>3919</v>
      </c>
      <c r="AQ866" t="s">
        <v>1254</v>
      </c>
      <c r="AV866" t="s">
        <v>15106</v>
      </c>
      <c r="AW866" t="s">
        <v>15106</v>
      </c>
      <c r="AX866" t="s">
        <v>15100</v>
      </c>
      <c r="AY866" t="s">
        <v>15101</v>
      </c>
      <c r="AZ866" t="s">
        <v>15102</v>
      </c>
      <c r="BC866" s="34" t="s">
        <v>15909</v>
      </c>
      <c r="BD866" t="s">
        <v>114</v>
      </c>
      <c r="BF866" t="s">
        <v>115</v>
      </c>
      <c r="BG866" t="s">
        <v>116</v>
      </c>
      <c r="BM866" t="s">
        <v>117</v>
      </c>
      <c r="BO866">
        <v>3395795040</v>
      </c>
      <c r="BX866" t="s">
        <v>15103</v>
      </c>
      <c r="CA866" s="35" t="s">
        <v>15104</v>
      </c>
      <c r="CB866" t="s">
        <v>15105</v>
      </c>
      <c r="CD866">
        <v>1</v>
      </c>
      <c r="CF866" t="s">
        <v>118</v>
      </c>
      <c r="CG866">
        <v>0</v>
      </c>
      <c r="CH866" t="s">
        <v>119</v>
      </c>
      <c r="CI866" t="s">
        <v>119</v>
      </c>
      <c r="CJ866" t="s">
        <v>120</v>
      </c>
      <c r="CL866" s="34" t="s">
        <v>15910</v>
      </c>
      <c r="CM866" t="s">
        <v>121</v>
      </c>
      <c r="CN866" s="34" t="s">
        <v>15910</v>
      </c>
      <c r="CP866" t="s">
        <v>1258</v>
      </c>
      <c r="CR866">
        <f t="shared" si="195"/>
        <v>15</v>
      </c>
    </row>
    <row r="867" spans="1:96" customFormat="1" hidden="1">
      <c r="A867" t="s">
        <v>111</v>
      </c>
      <c r="B867" t="s">
        <v>15092</v>
      </c>
      <c r="C867">
        <v>514233</v>
      </c>
      <c r="D867" s="1">
        <v>45580</v>
      </c>
      <c r="E867" t="s">
        <v>20560</v>
      </c>
      <c r="F867" t="s">
        <v>1265</v>
      </c>
      <c r="G867" t="s">
        <v>15093</v>
      </c>
      <c r="H867">
        <v>17408026835</v>
      </c>
      <c r="I867" t="s">
        <v>15094</v>
      </c>
      <c r="J867">
        <v>5511971915602</v>
      </c>
      <c r="K867" t="s">
        <v>2</v>
      </c>
      <c r="L867" t="s">
        <v>3048</v>
      </c>
      <c r="M867">
        <v>5187118681497</v>
      </c>
      <c r="N867" t="s">
        <v>112</v>
      </c>
      <c r="O867" t="s">
        <v>15095</v>
      </c>
      <c r="P867" t="s">
        <v>15096</v>
      </c>
      <c r="Q867">
        <v>181</v>
      </c>
      <c r="R867" t="s">
        <v>15097</v>
      </c>
      <c r="S867" t="s">
        <v>11952</v>
      </c>
      <c r="U867" t="s">
        <v>15098</v>
      </c>
      <c r="V867" t="s">
        <v>122</v>
      </c>
      <c r="W867" t="s">
        <v>123</v>
      </c>
      <c r="X867" t="s">
        <v>2278</v>
      </c>
      <c r="Y867" t="s">
        <v>129</v>
      </c>
      <c r="Z867" t="s">
        <v>1258</v>
      </c>
      <c r="AA867" t="s">
        <v>15908</v>
      </c>
      <c r="AB867" t="s">
        <v>844</v>
      </c>
      <c r="AC867" t="s">
        <v>791</v>
      </c>
      <c r="AD867" t="s">
        <v>15099</v>
      </c>
      <c r="AF867" t="s">
        <v>113</v>
      </c>
      <c r="AG867">
        <v>1</v>
      </c>
      <c r="AH867">
        <v>84.87</v>
      </c>
      <c r="AI867">
        <v>1</v>
      </c>
      <c r="AJ867">
        <v>1603</v>
      </c>
      <c r="AK867" t="s">
        <v>775</v>
      </c>
      <c r="AL867">
        <v>1603</v>
      </c>
      <c r="AM867" t="s">
        <v>825</v>
      </c>
      <c r="AN867">
        <v>29.9</v>
      </c>
      <c r="AO867" s="72">
        <v>26.91</v>
      </c>
      <c r="AP867" t="s">
        <v>2337</v>
      </c>
      <c r="AQ867" t="s">
        <v>823</v>
      </c>
      <c r="AV867" t="s">
        <v>1020</v>
      </c>
      <c r="AW867" t="s">
        <v>1020</v>
      </c>
      <c r="AX867" t="s">
        <v>15100</v>
      </c>
      <c r="AY867" t="s">
        <v>15101</v>
      </c>
      <c r="AZ867" t="s">
        <v>15102</v>
      </c>
      <c r="BC867" s="34" t="s">
        <v>15909</v>
      </c>
      <c r="BD867" t="s">
        <v>114</v>
      </c>
      <c r="BF867" t="s">
        <v>115</v>
      </c>
      <c r="BG867" t="s">
        <v>116</v>
      </c>
      <c r="BM867" t="s">
        <v>117</v>
      </c>
      <c r="BO867">
        <v>3395795040</v>
      </c>
      <c r="BX867" t="s">
        <v>15103</v>
      </c>
      <c r="CA867" s="35" t="s">
        <v>15104</v>
      </c>
      <c r="CB867" t="s">
        <v>15105</v>
      </c>
      <c r="CD867">
        <v>1</v>
      </c>
      <c r="CF867" t="s">
        <v>118</v>
      </c>
      <c r="CG867">
        <v>0</v>
      </c>
      <c r="CH867" t="s">
        <v>119</v>
      </c>
      <c r="CI867" t="s">
        <v>119</v>
      </c>
      <c r="CJ867" t="s">
        <v>120</v>
      </c>
      <c r="CL867" s="34" t="s">
        <v>15910</v>
      </c>
      <c r="CM867" t="s">
        <v>121</v>
      </c>
      <c r="CN867" s="34" t="s">
        <v>15910</v>
      </c>
      <c r="CP867" t="s">
        <v>1258</v>
      </c>
      <c r="CR867">
        <f t="shared" si="195"/>
        <v>15</v>
      </c>
    </row>
    <row r="868" spans="1:96" customFormat="1" hidden="1">
      <c r="A868" t="s">
        <v>111</v>
      </c>
      <c r="B868" t="s">
        <v>15107</v>
      </c>
      <c r="C868">
        <v>514231</v>
      </c>
      <c r="D868" s="1">
        <v>45580</v>
      </c>
      <c r="E868" t="s">
        <v>20561</v>
      </c>
      <c r="F868" t="s">
        <v>1061</v>
      </c>
      <c r="G868" t="s">
        <v>1587</v>
      </c>
      <c r="H868">
        <v>82269025504</v>
      </c>
      <c r="I868" t="s">
        <v>15108</v>
      </c>
      <c r="J868">
        <v>5571992100373</v>
      </c>
      <c r="K868" t="s">
        <v>9</v>
      </c>
      <c r="L868" t="s">
        <v>2015</v>
      </c>
      <c r="M868">
        <v>5187098520510</v>
      </c>
      <c r="N868" t="s">
        <v>112</v>
      </c>
      <c r="O868" t="s">
        <v>15109</v>
      </c>
      <c r="P868" t="s">
        <v>15110</v>
      </c>
      <c r="Q868">
        <v>618</v>
      </c>
      <c r="R868" t="s">
        <v>15111</v>
      </c>
      <c r="S868" t="s">
        <v>3148</v>
      </c>
      <c r="U868" t="s">
        <v>15112</v>
      </c>
      <c r="V868" t="s">
        <v>122</v>
      </c>
      <c r="W868" t="s">
        <v>772</v>
      </c>
      <c r="X868" t="s">
        <v>3280</v>
      </c>
      <c r="Y868" t="s">
        <v>1312</v>
      </c>
      <c r="Z868" t="s">
        <v>1258</v>
      </c>
      <c r="AA868" t="s">
        <v>15911</v>
      </c>
      <c r="AB868" t="s">
        <v>15113</v>
      </c>
      <c r="AC868" t="s">
        <v>15114</v>
      </c>
      <c r="AF868" t="s">
        <v>125</v>
      </c>
      <c r="AG868">
        <v>1</v>
      </c>
      <c r="AH868">
        <v>212.72</v>
      </c>
      <c r="AI868">
        <v>1</v>
      </c>
      <c r="AJ868">
        <v>61010</v>
      </c>
      <c r="AK868" t="s">
        <v>1598</v>
      </c>
      <c r="AL868">
        <v>61010</v>
      </c>
      <c r="AM868" t="s">
        <v>1599</v>
      </c>
      <c r="AN868">
        <v>99.9</v>
      </c>
      <c r="AO868" s="72">
        <v>34.96</v>
      </c>
      <c r="AP868" t="s">
        <v>15116</v>
      </c>
      <c r="AQ868" t="s">
        <v>1602</v>
      </c>
      <c r="AV868" t="s">
        <v>15117</v>
      </c>
      <c r="AW868">
        <v>0</v>
      </c>
      <c r="AX868" t="s">
        <v>15115</v>
      </c>
      <c r="AY868" t="s">
        <v>15118</v>
      </c>
      <c r="AZ868" t="s">
        <v>15119</v>
      </c>
      <c r="BC868" s="34" t="s">
        <v>15912</v>
      </c>
      <c r="BD868" t="s">
        <v>114</v>
      </c>
      <c r="BF868" t="s">
        <v>115</v>
      </c>
      <c r="BG868" t="s">
        <v>116</v>
      </c>
      <c r="BM868" t="s">
        <v>117</v>
      </c>
      <c r="BN868" s="34" t="s">
        <v>15120</v>
      </c>
      <c r="BO868">
        <v>3395397989</v>
      </c>
      <c r="BP868">
        <v>3395397989</v>
      </c>
      <c r="BQ868">
        <v>541555</v>
      </c>
      <c r="BR868">
        <v>7358</v>
      </c>
      <c r="BX868" t="s">
        <v>15121</v>
      </c>
      <c r="CA868" t="s">
        <v>15122</v>
      </c>
      <c r="CB868" t="s">
        <v>15123</v>
      </c>
      <c r="CD868">
        <v>1</v>
      </c>
      <c r="CF868" t="s">
        <v>118</v>
      </c>
      <c r="CG868">
        <v>0</v>
      </c>
      <c r="CH868" t="s">
        <v>119</v>
      </c>
      <c r="CI868" t="s">
        <v>119</v>
      </c>
      <c r="CJ868" t="s">
        <v>120</v>
      </c>
      <c r="CL868" s="34" t="s">
        <v>15913</v>
      </c>
      <c r="CM868" t="s">
        <v>121</v>
      </c>
      <c r="CN868" s="34" t="s">
        <v>15913</v>
      </c>
      <c r="CP868" t="s">
        <v>1258</v>
      </c>
      <c r="CR868">
        <f t="shared" si="195"/>
        <v>15</v>
      </c>
    </row>
    <row r="869" spans="1:96" customFormat="1" hidden="1">
      <c r="A869" t="s">
        <v>111</v>
      </c>
      <c r="B869" t="s">
        <v>15107</v>
      </c>
      <c r="C869">
        <v>514231</v>
      </c>
      <c r="D869" s="1">
        <v>45580</v>
      </c>
      <c r="E869" t="s">
        <v>20561</v>
      </c>
      <c r="F869" t="s">
        <v>1061</v>
      </c>
      <c r="G869" t="s">
        <v>1587</v>
      </c>
      <c r="H869">
        <v>82269025504</v>
      </c>
      <c r="I869" t="s">
        <v>15108</v>
      </c>
      <c r="J869">
        <v>5571992100373</v>
      </c>
      <c r="K869" t="s">
        <v>9</v>
      </c>
      <c r="L869" t="s">
        <v>2015</v>
      </c>
      <c r="M869">
        <v>5187098520510</v>
      </c>
      <c r="N869" t="s">
        <v>112</v>
      </c>
      <c r="O869" t="s">
        <v>15109</v>
      </c>
      <c r="P869" t="s">
        <v>15110</v>
      </c>
      <c r="Q869">
        <v>618</v>
      </c>
      <c r="R869" t="s">
        <v>15111</v>
      </c>
      <c r="S869" t="s">
        <v>3148</v>
      </c>
      <c r="U869" t="s">
        <v>15112</v>
      </c>
      <c r="V869" t="s">
        <v>122</v>
      </c>
      <c r="W869" t="s">
        <v>772</v>
      </c>
      <c r="X869" t="s">
        <v>3280</v>
      </c>
      <c r="Y869" t="s">
        <v>1312</v>
      </c>
      <c r="Z869" t="s">
        <v>1258</v>
      </c>
      <c r="AA869" t="s">
        <v>15911</v>
      </c>
      <c r="AB869" t="s">
        <v>15113</v>
      </c>
      <c r="AC869" t="s">
        <v>15114</v>
      </c>
      <c r="AF869" t="s">
        <v>125</v>
      </c>
      <c r="AG869">
        <v>1</v>
      </c>
      <c r="AH869">
        <v>212.72</v>
      </c>
      <c r="AI869">
        <v>2</v>
      </c>
      <c r="AJ869">
        <v>1110</v>
      </c>
      <c r="AK869" t="s">
        <v>788</v>
      </c>
      <c r="AL869">
        <v>1112</v>
      </c>
      <c r="AM869" t="s">
        <v>1252</v>
      </c>
      <c r="AN869">
        <v>21.9</v>
      </c>
      <c r="AO869" s="72">
        <v>7.66</v>
      </c>
      <c r="AP869" t="s">
        <v>15064</v>
      </c>
      <c r="AQ869" t="s">
        <v>1254</v>
      </c>
      <c r="AV869" t="s">
        <v>15124</v>
      </c>
      <c r="AW869">
        <v>0</v>
      </c>
      <c r="AX869" t="s">
        <v>15115</v>
      </c>
      <c r="AY869" t="s">
        <v>15118</v>
      </c>
      <c r="AZ869" t="s">
        <v>15119</v>
      </c>
      <c r="BC869" s="34" t="s">
        <v>15912</v>
      </c>
      <c r="BD869" t="s">
        <v>114</v>
      </c>
      <c r="BF869" t="s">
        <v>115</v>
      </c>
      <c r="BG869" t="s">
        <v>116</v>
      </c>
      <c r="BM869" t="s">
        <v>117</v>
      </c>
      <c r="BN869" s="34" t="s">
        <v>15120</v>
      </c>
      <c r="BO869">
        <v>3395397989</v>
      </c>
      <c r="BP869">
        <v>3395397989</v>
      </c>
      <c r="BQ869">
        <v>541555</v>
      </c>
      <c r="BR869">
        <v>7358</v>
      </c>
      <c r="BX869" t="s">
        <v>15121</v>
      </c>
      <c r="CA869" t="s">
        <v>15122</v>
      </c>
      <c r="CB869" t="s">
        <v>15123</v>
      </c>
      <c r="CD869">
        <v>1</v>
      </c>
      <c r="CF869" t="s">
        <v>118</v>
      </c>
      <c r="CG869">
        <v>0</v>
      </c>
      <c r="CH869" t="s">
        <v>119</v>
      </c>
      <c r="CI869" t="s">
        <v>119</v>
      </c>
      <c r="CJ869" t="s">
        <v>120</v>
      </c>
      <c r="CL869" s="34" t="s">
        <v>15913</v>
      </c>
      <c r="CM869" t="s">
        <v>121</v>
      </c>
      <c r="CN869" s="34" t="s">
        <v>15913</v>
      </c>
      <c r="CP869" t="s">
        <v>1258</v>
      </c>
      <c r="CR869">
        <f t="shared" si="195"/>
        <v>15</v>
      </c>
    </row>
    <row r="870" spans="1:96" customFormat="1" hidden="1">
      <c r="A870" t="s">
        <v>111</v>
      </c>
      <c r="B870" t="s">
        <v>15107</v>
      </c>
      <c r="C870">
        <v>514231</v>
      </c>
      <c r="D870" s="1">
        <v>45580</v>
      </c>
      <c r="E870" t="s">
        <v>20561</v>
      </c>
      <c r="F870" t="s">
        <v>1061</v>
      </c>
      <c r="G870" t="s">
        <v>1587</v>
      </c>
      <c r="H870">
        <v>82269025504</v>
      </c>
      <c r="I870" t="s">
        <v>15108</v>
      </c>
      <c r="J870">
        <v>5571992100373</v>
      </c>
      <c r="K870" t="s">
        <v>9</v>
      </c>
      <c r="L870" t="s">
        <v>2015</v>
      </c>
      <c r="M870">
        <v>5187098520510</v>
      </c>
      <c r="N870" t="s">
        <v>112</v>
      </c>
      <c r="O870" t="s">
        <v>15109</v>
      </c>
      <c r="P870" t="s">
        <v>15110</v>
      </c>
      <c r="Q870">
        <v>618</v>
      </c>
      <c r="R870" t="s">
        <v>15111</v>
      </c>
      <c r="S870" t="s">
        <v>3148</v>
      </c>
      <c r="U870" t="s">
        <v>15112</v>
      </c>
      <c r="V870" t="s">
        <v>122</v>
      </c>
      <c r="W870" t="s">
        <v>772</v>
      </c>
      <c r="X870" t="s">
        <v>3280</v>
      </c>
      <c r="Y870" t="s">
        <v>1312</v>
      </c>
      <c r="Z870" t="s">
        <v>1258</v>
      </c>
      <c r="AA870" t="s">
        <v>15911</v>
      </c>
      <c r="AB870" t="s">
        <v>15113</v>
      </c>
      <c r="AC870" t="s">
        <v>15114</v>
      </c>
      <c r="AF870" t="s">
        <v>125</v>
      </c>
      <c r="AG870">
        <v>1</v>
      </c>
      <c r="AH870">
        <v>212.72</v>
      </c>
      <c r="AI870">
        <v>1</v>
      </c>
      <c r="AJ870">
        <v>142817</v>
      </c>
      <c r="AK870" t="s">
        <v>1598</v>
      </c>
      <c r="AL870">
        <v>61040</v>
      </c>
      <c r="AM870" t="s">
        <v>1608</v>
      </c>
      <c r="AN870">
        <v>99.9</v>
      </c>
      <c r="AO870" s="72">
        <v>34.96</v>
      </c>
      <c r="AP870" t="s">
        <v>15116</v>
      </c>
      <c r="AQ870" t="s">
        <v>1609</v>
      </c>
      <c r="AV870" t="s">
        <v>15117</v>
      </c>
      <c r="AW870">
        <v>0</v>
      </c>
      <c r="AX870" t="s">
        <v>15115</v>
      </c>
      <c r="AY870" t="s">
        <v>15118</v>
      </c>
      <c r="AZ870" t="s">
        <v>15119</v>
      </c>
      <c r="BC870" s="34" t="s">
        <v>15912</v>
      </c>
      <c r="BD870" t="s">
        <v>114</v>
      </c>
      <c r="BF870" t="s">
        <v>115</v>
      </c>
      <c r="BG870" t="s">
        <v>116</v>
      </c>
      <c r="BM870" t="s">
        <v>117</v>
      </c>
      <c r="BN870" s="34" t="s">
        <v>15120</v>
      </c>
      <c r="BO870">
        <v>3395397989</v>
      </c>
      <c r="BP870">
        <v>3395397989</v>
      </c>
      <c r="BQ870">
        <v>541555</v>
      </c>
      <c r="BR870">
        <v>7358</v>
      </c>
      <c r="BX870" t="s">
        <v>15121</v>
      </c>
      <c r="CA870" t="s">
        <v>15122</v>
      </c>
      <c r="CB870" t="s">
        <v>15123</v>
      </c>
      <c r="CD870">
        <v>1</v>
      </c>
      <c r="CF870" t="s">
        <v>118</v>
      </c>
      <c r="CG870">
        <v>0</v>
      </c>
      <c r="CH870" t="s">
        <v>119</v>
      </c>
      <c r="CI870" t="s">
        <v>119</v>
      </c>
      <c r="CJ870" t="s">
        <v>120</v>
      </c>
      <c r="CL870" s="34" t="s">
        <v>15913</v>
      </c>
      <c r="CM870" t="s">
        <v>121</v>
      </c>
      <c r="CN870" s="34" t="s">
        <v>15913</v>
      </c>
      <c r="CP870" t="s">
        <v>1258</v>
      </c>
      <c r="CR870">
        <f t="shared" si="195"/>
        <v>15</v>
      </c>
    </row>
    <row r="871" spans="1:96" customFormat="1" hidden="1">
      <c r="A871" t="s">
        <v>111</v>
      </c>
      <c r="B871" t="s">
        <v>15107</v>
      </c>
      <c r="C871">
        <v>514231</v>
      </c>
      <c r="D871" s="1">
        <v>45580</v>
      </c>
      <c r="E871" t="s">
        <v>20561</v>
      </c>
      <c r="F871" t="s">
        <v>1061</v>
      </c>
      <c r="G871" t="s">
        <v>1587</v>
      </c>
      <c r="H871">
        <v>82269025504</v>
      </c>
      <c r="I871" t="s">
        <v>15108</v>
      </c>
      <c r="J871">
        <v>5571992100373</v>
      </c>
      <c r="K871" t="s">
        <v>9</v>
      </c>
      <c r="L871" t="s">
        <v>2015</v>
      </c>
      <c r="M871">
        <v>5187098520510</v>
      </c>
      <c r="N871" t="s">
        <v>112</v>
      </c>
      <c r="O871" t="s">
        <v>15109</v>
      </c>
      <c r="P871" t="s">
        <v>15110</v>
      </c>
      <c r="Q871">
        <v>618</v>
      </c>
      <c r="R871" t="s">
        <v>15111</v>
      </c>
      <c r="S871" t="s">
        <v>3148</v>
      </c>
      <c r="U871" t="s">
        <v>15112</v>
      </c>
      <c r="V871" t="s">
        <v>122</v>
      </c>
      <c r="W871" t="s">
        <v>772</v>
      </c>
      <c r="X871" t="s">
        <v>3280</v>
      </c>
      <c r="Y871" t="s">
        <v>1312</v>
      </c>
      <c r="Z871" t="s">
        <v>1258</v>
      </c>
      <c r="AA871" t="s">
        <v>15911</v>
      </c>
      <c r="AB871" t="s">
        <v>15113</v>
      </c>
      <c r="AC871" t="s">
        <v>15114</v>
      </c>
      <c r="AF871" t="s">
        <v>125</v>
      </c>
      <c r="AG871">
        <v>1</v>
      </c>
      <c r="AH871">
        <v>212.72</v>
      </c>
      <c r="AI871">
        <v>1</v>
      </c>
      <c r="AJ871">
        <v>1111</v>
      </c>
      <c r="AK871" t="s">
        <v>788</v>
      </c>
      <c r="AL871">
        <v>1110</v>
      </c>
      <c r="AM871" t="s">
        <v>1256</v>
      </c>
      <c r="AN871">
        <v>21.9</v>
      </c>
      <c r="AO871" s="72">
        <v>7.66</v>
      </c>
      <c r="AP871" t="s">
        <v>15063</v>
      </c>
      <c r="AQ871" t="s">
        <v>1257</v>
      </c>
      <c r="AV871" t="s">
        <v>4400</v>
      </c>
      <c r="AW871">
        <v>0</v>
      </c>
      <c r="AX871" t="s">
        <v>15115</v>
      </c>
      <c r="AY871" t="s">
        <v>15118</v>
      </c>
      <c r="AZ871" t="s">
        <v>15119</v>
      </c>
      <c r="BC871" s="34" t="s">
        <v>15912</v>
      </c>
      <c r="BD871" t="s">
        <v>114</v>
      </c>
      <c r="BF871" t="s">
        <v>115</v>
      </c>
      <c r="BG871" t="s">
        <v>116</v>
      </c>
      <c r="BM871" t="s">
        <v>117</v>
      </c>
      <c r="BN871" s="34" t="s">
        <v>15120</v>
      </c>
      <c r="BO871">
        <v>3395397989</v>
      </c>
      <c r="BP871">
        <v>3395397989</v>
      </c>
      <c r="BQ871">
        <v>541555</v>
      </c>
      <c r="BR871">
        <v>7358</v>
      </c>
      <c r="BX871" t="s">
        <v>15121</v>
      </c>
      <c r="CA871" t="s">
        <v>15122</v>
      </c>
      <c r="CB871" t="s">
        <v>15123</v>
      </c>
      <c r="CD871">
        <v>1</v>
      </c>
      <c r="CF871" t="s">
        <v>118</v>
      </c>
      <c r="CG871">
        <v>0</v>
      </c>
      <c r="CH871" t="s">
        <v>119</v>
      </c>
      <c r="CI871" t="s">
        <v>119</v>
      </c>
      <c r="CJ871" t="s">
        <v>120</v>
      </c>
      <c r="CL871" s="34" t="s">
        <v>15913</v>
      </c>
      <c r="CM871" t="s">
        <v>121</v>
      </c>
      <c r="CN871" s="34" t="s">
        <v>15913</v>
      </c>
      <c r="CP871" t="s">
        <v>1258</v>
      </c>
      <c r="CR871">
        <f t="shared" si="195"/>
        <v>15</v>
      </c>
    </row>
    <row r="872" spans="1:96" customFormat="1" hidden="1">
      <c r="A872" t="s">
        <v>111</v>
      </c>
      <c r="B872" t="s">
        <v>15107</v>
      </c>
      <c r="C872">
        <v>514231</v>
      </c>
      <c r="D872" s="1">
        <v>45580</v>
      </c>
      <c r="E872" t="s">
        <v>20561</v>
      </c>
      <c r="F872" t="s">
        <v>1061</v>
      </c>
      <c r="G872" t="s">
        <v>1587</v>
      </c>
      <c r="H872">
        <v>82269025504</v>
      </c>
      <c r="I872" t="s">
        <v>15108</v>
      </c>
      <c r="J872">
        <v>5571992100373</v>
      </c>
      <c r="K872" t="s">
        <v>9</v>
      </c>
      <c r="L872" t="s">
        <v>2015</v>
      </c>
      <c r="M872">
        <v>5187098520510</v>
      </c>
      <c r="N872" t="s">
        <v>112</v>
      </c>
      <c r="O872" t="s">
        <v>15109</v>
      </c>
      <c r="P872" t="s">
        <v>15110</v>
      </c>
      <c r="Q872">
        <v>618</v>
      </c>
      <c r="R872" t="s">
        <v>15111</v>
      </c>
      <c r="S872" t="s">
        <v>3148</v>
      </c>
      <c r="U872" t="s">
        <v>15112</v>
      </c>
      <c r="V872" t="s">
        <v>122</v>
      </c>
      <c r="W872" t="s">
        <v>772</v>
      </c>
      <c r="X872" t="s">
        <v>3280</v>
      </c>
      <c r="Y872" t="s">
        <v>1312</v>
      </c>
      <c r="Z872" t="s">
        <v>1258</v>
      </c>
      <c r="AA872" t="s">
        <v>15911</v>
      </c>
      <c r="AB872" t="s">
        <v>15113</v>
      </c>
      <c r="AC872" t="s">
        <v>15114</v>
      </c>
      <c r="AF872" t="s">
        <v>125</v>
      </c>
      <c r="AG872">
        <v>1</v>
      </c>
      <c r="AH872">
        <v>212.72</v>
      </c>
      <c r="AI872">
        <v>1</v>
      </c>
      <c r="AJ872">
        <v>61030</v>
      </c>
      <c r="AK872" t="s">
        <v>1598</v>
      </c>
      <c r="AL872">
        <v>61030</v>
      </c>
      <c r="AM872" t="s">
        <v>2980</v>
      </c>
      <c r="AN872">
        <v>99.9</v>
      </c>
      <c r="AO872" s="72">
        <v>34.96</v>
      </c>
      <c r="AP872" t="s">
        <v>15116</v>
      </c>
      <c r="AQ872" t="s">
        <v>2981</v>
      </c>
      <c r="AV872" t="s">
        <v>15117</v>
      </c>
      <c r="AW872">
        <v>0</v>
      </c>
      <c r="AX872" t="s">
        <v>15115</v>
      </c>
      <c r="AY872" t="s">
        <v>15118</v>
      </c>
      <c r="AZ872" t="s">
        <v>15119</v>
      </c>
      <c r="BC872" s="34" t="s">
        <v>15912</v>
      </c>
      <c r="BD872" t="s">
        <v>114</v>
      </c>
      <c r="BF872" t="s">
        <v>115</v>
      </c>
      <c r="BG872" t="s">
        <v>116</v>
      </c>
      <c r="BM872" t="s">
        <v>117</v>
      </c>
      <c r="BN872" s="34" t="s">
        <v>15120</v>
      </c>
      <c r="BO872">
        <v>3395397989</v>
      </c>
      <c r="BP872">
        <v>3395397989</v>
      </c>
      <c r="BQ872">
        <v>541555</v>
      </c>
      <c r="BR872">
        <v>7358</v>
      </c>
      <c r="BX872" t="s">
        <v>15121</v>
      </c>
      <c r="CA872" t="s">
        <v>15122</v>
      </c>
      <c r="CB872" t="s">
        <v>15123</v>
      </c>
      <c r="CD872">
        <v>1</v>
      </c>
      <c r="CF872" t="s">
        <v>118</v>
      </c>
      <c r="CG872">
        <v>0</v>
      </c>
      <c r="CH872" t="s">
        <v>119</v>
      </c>
      <c r="CI872" t="s">
        <v>119</v>
      </c>
      <c r="CJ872" t="s">
        <v>120</v>
      </c>
      <c r="CL872" s="34" t="s">
        <v>15913</v>
      </c>
      <c r="CM872" t="s">
        <v>121</v>
      </c>
      <c r="CN872" s="34" t="s">
        <v>15913</v>
      </c>
      <c r="CP872" t="s">
        <v>1258</v>
      </c>
      <c r="CR872">
        <f t="shared" si="195"/>
        <v>15</v>
      </c>
    </row>
    <row r="873" spans="1:96" customFormat="1" hidden="1">
      <c r="A873" t="s">
        <v>111</v>
      </c>
      <c r="B873" t="s">
        <v>15107</v>
      </c>
      <c r="C873">
        <v>514231</v>
      </c>
      <c r="D873" s="1">
        <v>45580</v>
      </c>
      <c r="E873" t="s">
        <v>20561</v>
      </c>
      <c r="F873" t="s">
        <v>1061</v>
      </c>
      <c r="G873" t="s">
        <v>1587</v>
      </c>
      <c r="H873">
        <v>82269025504</v>
      </c>
      <c r="I873" t="s">
        <v>15108</v>
      </c>
      <c r="J873">
        <v>5571992100373</v>
      </c>
      <c r="K873" t="s">
        <v>9</v>
      </c>
      <c r="L873" t="s">
        <v>2015</v>
      </c>
      <c r="M873">
        <v>5187098520510</v>
      </c>
      <c r="N873" t="s">
        <v>112</v>
      </c>
      <c r="O873" t="s">
        <v>15109</v>
      </c>
      <c r="P873" t="s">
        <v>15110</v>
      </c>
      <c r="Q873">
        <v>618</v>
      </c>
      <c r="R873" t="s">
        <v>15111</v>
      </c>
      <c r="S873" t="s">
        <v>3148</v>
      </c>
      <c r="U873" t="s">
        <v>15112</v>
      </c>
      <c r="V873" t="s">
        <v>122</v>
      </c>
      <c r="W873" t="s">
        <v>772</v>
      </c>
      <c r="X873" t="s">
        <v>3280</v>
      </c>
      <c r="Y873" t="s">
        <v>1312</v>
      </c>
      <c r="Z873" t="s">
        <v>1258</v>
      </c>
      <c r="AA873" t="s">
        <v>15911</v>
      </c>
      <c r="AB873" t="s">
        <v>15113</v>
      </c>
      <c r="AC873" t="s">
        <v>15114</v>
      </c>
      <c r="AF873" t="s">
        <v>125</v>
      </c>
      <c r="AG873">
        <v>1</v>
      </c>
      <c r="AH873">
        <v>212.72</v>
      </c>
      <c r="AI873">
        <v>1</v>
      </c>
      <c r="AJ873">
        <v>61050</v>
      </c>
      <c r="AK873" t="s">
        <v>1598</v>
      </c>
      <c r="AL873">
        <v>61050</v>
      </c>
      <c r="AM873" t="s">
        <v>2983</v>
      </c>
      <c r="AN873">
        <v>99.9</v>
      </c>
      <c r="AO873" s="72">
        <v>34.96</v>
      </c>
      <c r="AP873" t="s">
        <v>15116</v>
      </c>
      <c r="AQ873" t="s">
        <v>2984</v>
      </c>
      <c r="AV873" t="s">
        <v>15117</v>
      </c>
      <c r="AW873">
        <v>0</v>
      </c>
      <c r="AX873" t="s">
        <v>15115</v>
      </c>
      <c r="AY873" t="s">
        <v>15118</v>
      </c>
      <c r="AZ873" t="s">
        <v>15119</v>
      </c>
      <c r="BC873" s="34" t="s">
        <v>15912</v>
      </c>
      <c r="BD873" t="s">
        <v>114</v>
      </c>
      <c r="BF873" t="s">
        <v>115</v>
      </c>
      <c r="BG873" t="s">
        <v>116</v>
      </c>
      <c r="BM873" t="s">
        <v>117</v>
      </c>
      <c r="BN873" s="34" t="s">
        <v>15120</v>
      </c>
      <c r="BO873">
        <v>3395397989</v>
      </c>
      <c r="BP873">
        <v>3395397989</v>
      </c>
      <c r="BQ873">
        <v>541555</v>
      </c>
      <c r="BR873">
        <v>7358</v>
      </c>
      <c r="BX873" t="s">
        <v>15121</v>
      </c>
      <c r="CA873" t="s">
        <v>15122</v>
      </c>
      <c r="CB873" t="s">
        <v>15123</v>
      </c>
      <c r="CD873">
        <v>1</v>
      </c>
      <c r="CF873" t="s">
        <v>118</v>
      </c>
      <c r="CG873">
        <v>0</v>
      </c>
      <c r="CH873" t="s">
        <v>119</v>
      </c>
      <c r="CI873" t="s">
        <v>119</v>
      </c>
      <c r="CJ873" t="s">
        <v>120</v>
      </c>
      <c r="CL873" s="34" t="s">
        <v>15913</v>
      </c>
      <c r="CM873" t="s">
        <v>121</v>
      </c>
      <c r="CN873" s="34" t="s">
        <v>15913</v>
      </c>
      <c r="CP873" t="s">
        <v>1258</v>
      </c>
      <c r="CR873">
        <f t="shared" si="195"/>
        <v>15</v>
      </c>
    </row>
    <row r="874" spans="1:96" customFormat="1" hidden="1">
      <c r="A874" t="s">
        <v>111</v>
      </c>
      <c r="B874" t="s">
        <v>15107</v>
      </c>
      <c r="C874">
        <v>514231</v>
      </c>
      <c r="D874" s="1">
        <v>45580</v>
      </c>
      <c r="E874" t="s">
        <v>20561</v>
      </c>
      <c r="F874" t="s">
        <v>1061</v>
      </c>
      <c r="G874" t="s">
        <v>1587</v>
      </c>
      <c r="H874">
        <v>82269025504</v>
      </c>
      <c r="I874" t="s">
        <v>15108</v>
      </c>
      <c r="J874">
        <v>5571992100373</v>
      </c>
      <c r="K874" t="s">
        <v>9</v>
      </c>
      <c r="L874" t="s">
        <v>2015</v>
      </c>
      <c r="M874">
        <v>5187098520510</v>
      </c>
      <c r="N874" t="s">
        <v>112</v>
      </c>
      <c r="O874" t="s">
        <v>15109</v>
      </c>
      <c r="P874" t="s">
        <v>15110</v>
      </c>
      <c r="Q874">
        <v>618</v>
      </c>
      <c r="R874" t="s">
        <v>15111</v>
      </c>
      <c r="S874" t="s">
        <v>3148</v>
      </c>
      <c r="U874" t="s">
        <v>15112</v>
      </c>
      <c r="V874" t="s">
        <v>122</v>
      </c>
      <c r="W874" t="s">
        <v>772</v>
      </c>
      <c r="X874" t="s">
        <v>3280</v>
      </c>
      <c r="Y874" t="s">
        <v>1312</v>
      </c>
      <c r="Z874" t="s">
        <v>1258</v>
      </c>
      <c r="AA874" t="s">
        <v>15911</v>
      </c>
      <c r="AB874" t="s">
        <v>15113</v>
      </c>
      <c r="AC874" t="s">
        <v>15114</v>
      </c>
      <c r="AF874" t="s">
        <v>125</v>
      </c>
      <c r="AG874">
        <v>1</v>
      </c>
      <c r="AH874">
        <v>212.72</v>
      </c>
      <c r="AI874">
        <v>1</v>
      </c>
      <c r="AJ874">
        <v>3102</v>
      </c>
      <c r="AK874" t="s">
        <v>776</v>
      </c>
      <c r="AL874">
        <v>3102</v>
      </c>
      <c r="AM874" t="s">
        <v>777</v>
      </c>
      <c r="AN874">
        <v>49.9</v>
      </c>
      <c r="AO874" s="72">
        <v>49.9</v>
      </c>
      <c r="AP874" t="s">
        <v>795</v>
      </c>
      <c r="AQ874" t="s">
        <v>778</v>
      </c>
      <c r="AV874" t="s">
        <v>15125</v>
      </c>
      <c r="AW874">
        <v>0</v>
      </c>
      <c r="AX874" t="s">
        <v>15115</v>
      </c>
      <c r="AY874" t="s">
        <v>15118</v>
      </c>
      <c r="AZ874" t="s">
        <v>15119</v>
      </c>
      <c r="BC874" s="34" t="s">
        <v>15912</v>
      </c>
      <c r="BD874" t="s">
        <v>114</v>
      </c>
      <c r="BF874" t="s">
        <v>115</v>
      </c>
      <c r="BG874" t="s">
        <v>116</v>
      </c>
      <c r="BM874" t="s">
        <v>117</v>
      </c>
      <c r="BN874" s="34" t="s">
        <v>15120</v>
      </c>
      <c r="BO874">
        <v>3395397989</v>
      </c>
      <c r="BP874">
        <v>3395397989</v>
      </c>
      <c r="BQ874">
        <v>541555</v>
      </c>
      <c r="BR874">
        <v>7358</v>
      </c>
      <c r="BX874" t="s">
        <v>15121</v>
      </c>
      <c r="CA874" t="s">
        <v>15122</v>
      </c>
      <c r="CB874" t="s">
        <v>15123</v>
      </c>
      <c r="CD874">
        <v>1</v>
      </c>
      <c r="CF874" t="s">
        <v>118</v>
      </c>
      <c r="CG874">
        <v>0</v>
      </c>
      <c r="CH874" t="s">
        <v>119</v>
      </c>
      <c r="CI874" t="s">
        <v>119</v>
      </c>
      <c r="CJ874" t="s">
        <v>120</v>
      </c>
      <c r="CL874" s="34" t="s">
        <v>15913</v>
      </c>
      <c r="CM874" t="s">
        <v>121</v>
      </c>
      <c r="CN874" s="34" t="s">
        <v>15913</v>
      </c>
      <c r="CP874" t="s">
        <v>1258</v>
      </c>
      <c r="CR874">
        <f t="shared" si="195"/>
        <v>15</v>
      </c>
    </row>
    <row r="875" spans="1:96" customFormat="1" hidden="1">
      <c r="A875" t="s">
        <v>111</v>
      </c>
      <c r="B875" t="s">
        <v>15126</v>
      </c>
      <c r="C875">
        <v>514221</v>
      </c>
      <c r="D875" s="1">
        <v>45580</v>
      </c>
      <c r="E875" t="s">
        <v>20562</v>
      </c>
      <c r="F875" t="s">
        <v>15127</v>
      </c>
      <c r="G875" t="s">
        <v>10128</v>
      </c>
      <c r="H875" s="34" t="s">
        <v>15128</v>
      </c>
      <c r="I875" t="s">
        <v>15129</v>
      </c>
      <c r="J875">
        <v>5555996955057</v>
      </c>
      <c r="K875" t="s">
        <v>6</v>
      </c>
      <c r="L875" t="s">
        <v>15130</v>
      </c>
      <c r="M875">
        <v>5187081343305</v>
      </c>
      <c r="N875" t="s">
        <v>112</v>
      </c>
      <c r="O875" t="s">
        <v>15131</v>
      </c>
      <c r="P875" t="s">
        <v>2824</v>
      </c>
      <c r="Q875">
        <v>335</v>
      </c>
      <c r="R875" t="s">
        <v>15132</v>
      </c>
      <c r="S875" t="s">
        <v>15133</v>
      </c>
      <c r="U875" t="s">
        <v>15134</v>
      </c>
      <c r="V875" t="s">
        <v>122</v>
      </c>
      <c r="W875" t="s">
        <v>772</v>
      </c>
      <c r="X875" t="s">
        <v>3240</v>
      </c>
      <c r="Y875" t="s">
        <v>1166</v>
      </c>
      <c r="Z875" t="s">
        <v>1258</v>
      </c>
      <c r="AA875" t="s">
        <v>15914</v>
      </c>
      <c r="AE875" t="s">
        <v>827</v>
      </c>
      <c r="AF875" t="s">
        <v>125</v>
      </c>
      <c r="AG875">
        <v>1</v>
      </c>
      <c r="AH875">
        <v>103.61</v>
      </c>
      <c r="AI875">
        <v>1</v>
      </c>
      <c r="AJ875">
        <v>1110</v>
      </c>
      <c r="AK875" t="s">
        <v>788</v>
      </c>
      <c r="AL875">
        <v>1112</v>
      </c>
      <c r="AM875" t="s">
        <v>1252</v>
      </c>
      <c r="AN875">
        <v>21.9</v>
      </c>
      <c r="AO875" s="72">
        <v>6.89</v>
      </c>
      <c r="AP875" t="s">
        <v>3919</v>
      </c>
      <c r="AQ875" t="s">
        <v>1254</v>
      </c>
      <c r="AV875" t="s">
        <v>4066</v>
      </c>
      <c r="AW875">
        <v>0</v>
      </c>
      <c r="AX875" t="s">
        <v>15135</v>
      </c>
      <c r="AY875" t="s">
        <v>15136</v>
      </c>
      <c r="AZ875" t="s">
        <v>15137</v>
      </c>
      <c r="BC875" s="34" t="s">
        <v>15915</v>
      </c>
      <c r="BD875" t="s">
        <v>114</v>
      </c>
      <c r="BF875" t="s">
        <v>115</v>
      </c>
      <c r="BG875" t="s">
        <v>116</v>
      </c>
      <c r="BM875" t="s">
        <v>117</v>
      </c>
      <c r="BN875">
        <v>887713</v>
      </c>
      <c r="BO875">
        <v>3394904233</v>
      </c>
      <c r="BP875">
        <v>3394904233</v>
      </c>
      <c r="BQ875">
        <v>520048</v>
      </c>
      <c r="BR875">
        <v>2775</v>
      </c>
      <c r="BX875" t="s">
        <v>15138</v>
      </c>
      <c r="CA875" t="s">
        <v>15139</v>
      </c>
      <c r="CB875" s="35" t="s">
        <v>15140</v>
      </c>
      <c r="CD875">
        <v>1</v>
      </c>
      <c r="CF875" t="s">
        <v>118</v>
      </c>
      <c r="CG875">
        <v>0</v>
      </c>
      <c r="CH875" t="s">
        <v>119</v>
      </c>
      <c r="CI875" t="s">
        <v>119</v>
      </c>
      <c r="CJ875" t="s">
        <v>120</v>
      </c>
      <c r="CL875" s="34" t="s">
        <v>15916</v>
      </c>
      <c r="CM875" t="s">
        <v>121</v>
      </c>
      <c r="CN875" s="34" t="s">
        <v>15916</v>
      </c>
      <c r="CP875" t="s">
        <v>1258</v>
      </c>
      <c r="CR875">
        <f t="shared" si="195"/>
        <v>15</v>
      </c>
    </row>
    <row r="876" spans="1:96" customFormat="1" hidden="1">
      <c r="A876" t="s">
        <v>111</v>
      </c>
      <c r="B876" t="s">
        <v>15126</v>
      </c>
      <c r="C876">
        <v>514221</v>
      </c>
      <c r="D876" s="1">
        <v>45580</v>
      </c>
      <c r="E876" t="s">
        <v>20562</v>
      </c>
      <c r="F876" t="s">
        <v>15127</v>
      </c>
      <c r="G876" t="s">
        <v>10128</v>
      </c>
      <c r="H876" s="34" t="s">
        <v>15128</v>
      </c>
      <c r="I876" t="s">
        <v>15129</v>
      </c>
      <c r="J876">
        <v>5555996955057</v>
      </c>
      <c r="K876" t="s">
        <v>6</v>
      </c>
      <c r="L876" t="s">
        <v>15130</v>
      </c>
      <c r="M876">
        <v>5187081343305</v>
      </c>
      <c r="N876" t="s">
        <v>112</v>
      </c>
      <c r="O876" t="s">
        <v>15131</v>
      </c>
      <c r="P876" t="s">
        <v>2824</v>
      </c>
      <c r="Q876">
        <v>335</v>
      </c>
      <c r="R876" t="s">
        <v>15132</v>
      </c>
      <c r="S876" t="s">
        <v>15133</v>
      </c>
      <c r="U876" t="s">
        <v>15134</v>
      </c>
      <c r="V876" t="s">
        <v>122</v>
      </c>
      <c r="W876" t="s">
        <v>772</v>
      </c>
      <c r="X876" t="s">
        <v>3240</v>
      </c>
      <c r="Y876" t="s">
        <v>1166</v>
      </c>
      <c r="Z876" t="s">
        <v>1258</v>
      </c>
      <c r="AA876" t="s">
        <v>15914</v>
      </c>
      <c r="AE876" t="s">
        <v>827</v>
      </c>
      <c r="AF876" t="s">
        <v>125</v>
      </c>
      <c r="AG876">
        <v>1</v>
      </c>
      <c r="AH876">
        <v>103.61</v>
      </c>
      <c r="AI876">
        <v>1</v>
      </c>
      <c r="AJ876">
        <v>142817</v>
      </c>
      <c r="AK876" t="s">
        <v>1598</v>
      </c>
      <c r="AL876">
        <v>61040</v>
      </c>
      <c r="AM876" t="s">
        <v>1608</v>
      </c>
      <c r="AN876">
        <v>99.9</v>
      </c>
      <c r="AO876" s="72">
        <v>31.46</v>
      </c>
      <c r="AP876" t="s">
        <v>15141</v>
      </c>
      <c r="AQ876" t="s">
        <v>1609</v>
      </c>
      <c r="AV876" t="s">
        <v>15142</v>
      </c>
      <c r="AW876">
        <v>0</v>
      </c>
      <c r="AX876" t="s">
        <v>15135</v>
      </c>
      <c r="AY876" t="s">
        <v>15136</v>
      </c>
      <c r="AZ876" t="s">
        <v>15137</v>
      </c>
      <c r="BC876" s="34" t="s">
        <v>15915</v>
      </c>
      <c r="BD876" t="s">
        <v>114</v>
      </c>
      <c r="BF876" t="s">
        <v>115</v>
      </c>
      <c r="BG876" t="s">
        <v>116</v>
      </c>
      <c r="BM876" t="s">
        <v>117</v>
      </c>
      <c r="BN876">
        <v>887713</v>
      </c>
      <c r="BO876">
        <v>3394904233</v>
      </c>
      <c r="BP876">
        <v>3394904233</v>
      </c>
      <c r="BQ876">
        <v>520048</v>
      </c>
      <c r="BR876">
        <v>2775</v>
      </c>
      <c r="BX876" t="s">
        <v>15138</v>
      </c>
      <c r="CA876" t="s">
        <v>15139</v>
      </c>
      <c r="CB876" s="35" t="s">
        <v>15140</v>
      </c>
      <c r="CD876">
        <v>1</v>
      </c>
      <c r="CF876" t="s">
        <v>118</v>
      </c>
      <c r="CG876">
        <v>0</v>
      </c>
      <c r="CH876" t="s">
        <v>119</v>
      </c>
      <c r="CI876" t="s">
        <v>119</v>
      </c>
      <c r="CJ876" t="s">
        <v>120</v>
      </c>
      <c r="CL876" s="34" t="s">
        <v>15916</v>
      </c>
      <c r="CM876" t="s">
        <v>121</v>
      </c>
      <c r="CN876" s="34" t="s">
        <v>15916</v>
      </c>
      <c r="CP876" t="s">
        <v>1258</v>
      </c>
      <c r="CR876">
        <f t="shared" si="195"/>
        <v>15</v>
      </c>
    </row>
    <row r="877" spans="1:96" customFormat="1" hidden="1">
      <c r="A877" t="s">
        <v>111</v>
      </c>
      <c r="B877" t="s">
        <v>15126</v>
      </c>
      <c r="C877">
        <v>514221</v>
      </c>
      <c r="D877" s="1">
        <v>45580</v>
      </c>
      <c r="E877" t="s">
        <v>20562</v>
      </c>
      <c r="F877" t="s">
        <v>15127</v>
      </c>
      <c r="G877" t="s">
        <v>10128</v>
      </c>
      <c r="H877" s="34" t="s">
        <v>15128</v>
      </c>
      <c r="I877" t="s">
        <v>15129</v>
      </c>
      <c r="J877">
        <v>5555996955057</v>
      </c>
      <c r="K877" t="s">
        <v>6</v>
      </c>
      <c r="L877" t="s">
        <v>15130</v>
      </c>
      <c r="M877">
        <v>5187081343305</v>
      </c>
      <c r="N877" t="s">
        <v>112</v>
      </c>
      <c r="O877" t="s">
        <v>15131</v>
      </c>
      <c r="P877" t="s">
        <v>2824</v>
      </c>
      <c r="Q877">
        <v>335</v>
      </c>
      <c r="R877" t="s">
        <v>15132</v>
      </c>
      <c r="S877" t="s">
        <v>15133</v>
      </c>
      <c r="U877" t="s">
        <v>15134</v>
      </c>
      <c r="V877" t="s">
        <v>122</v>
      </c>
      <c r="W877" t="s">
        <v>772</v>
      </c>
      <c r="X877" t="s">
        <v>3240</v>
      </c>
      <c r="Y877" t="s">
        <v>1166</v>
      </c>
      <c r="Z877" t="s">
        <v>1258</v>
      </c>
      <c r="AA877" t="s">
        <v>15914</v>
      </c>
      <c r="AE877" t="s">
        <v>827</v>
      </c>
      <c r="AF877" t="s">
        <v>125</v>
      </c>
      <c r="AG877">
        <v>1</v>
      </c>
      <c r="AH877">
        <v>103.61</v>
      </c>
      <c r="AI877">
        <v>1</v>
      </c>
      <c r="AJ877">
        <v>1006</v>
      </c>
      <c r="AK877" t="s">
        <v>788</v>
      </c>
      <c r="AL877">
        <v>1111</v>
      </c>
      <c r="AM877" t="s">
        <v>789</v>
      </c>
      <c r="AN877">
        <v>21.9</v>
      </c>
      <c r="AO877" s="72">
        <v>6.89</v>
      </c>
      <c r="AP877" t="s">
        <v>3919</v>
      </c>
      <c r="AQ877" t="s">
        <v>790</v>
      </c>
      <c r="AV877" t="s">
        <v>4066</v>
      </c>
      <c r="AW877">
        <v>0</v>
      </c>
      <c r="AX877" t="s">
        <v>15135</v>
      </c>
      <c r="AY877" t="s">
        <v>15136</v>
      </c>
      <c r="AZ877" t="s">
        <v>15137</v>
      </c>
      <c r="BC877" s="34" t="s">
        <v>15915</v>
      </c>
      <c r="BD877" t="s">
        <v>114</v>
      </c>
      <c r="BF877" t="s">
        <v>115</v>
      </c>
      <c r="BG877" t="s">
        <v>116</v>
      </c>
      <c r="BM877" t="s">
        <v>117</v>
      </c>
      <c r="BN877">
        <v>887713</v>
      </c>
      <c r="BO877">
        <v>3394904233</v>
      </c>
      <c r="BP877">
        <v>3394904233</v>
      </c>
      <c r="BQ877">
        <v>520048</v>
      </c>
      <c r="BR877">
        <v>2775</v>
      </c>
      <c r="BX877" t="s">
        <v>15138</v>
      </c>
      <c r="CA877" t="s">
        <v>15139</v>
      </c>
      <c r="CB877" s="35" t="s">
        <v>15140</v>
      </c>
      <c r="CD877">
        <v>1</v>
      </c>
      <c r="CF877" t="s">
        <v>118</v>
      </c>
      <c r="CG877">
        <v>0</v>
      </c>
      <c r="CH877" t="s">
        <v>119</v>
      </c>
      <c r="CI877" t="s">
        <v>119</v>
      </c>
      <c r="CJ877" t="s">
        <v>120</v>
      </c>
      <c r="CL877" s="34" t="s">
        <v>15916</v>
      </c>
      <c r="CM877" t="s">
        <v>121</v>
      </c>
      <c r="CN877" s="34" t="s">
        <v>15916</v>
      </c>
      <c r="CP877" t="s">
        <v>1258</v>
      </c>
      <c r="CR877">
        <f t="shared" si="195"/>
        <v>15</v>
      </c>
    </row>
    <row r="878" spans="1:96" customFormat="1" hidden="1">
      <c r="A878" t="s">
        <v>111</v>
      </c>
      <c r="B878" t="s">
        <v>15126</v>
      </c>
      <c r="C878">
        <v>514221</v>
      </c>
      <c r="D878" s="1">
        <v>45580</v>
      </c>
      <c r="E878" t="s">
        <v>20562</v>
      </c>
      <c r="F878" t="s">
        <v>15127</v>
      </c>
      <c r="G878" t="s">
        <v>10128</v>
      </c>
      <c r="H878" s="34" t="s">
        <v>15128</v>
      </c>
      <c r="I878" t="s">
        <v>15129</v>
      </c>
      <c r="J878">
        <v>5555996955057</v>
      </c>
      <c r="K878" t="s">
        <v>6</v>
      </c>
      <c r="L878" t="s">
        <v>15130</v>
      </c>
      <c r="M878">
        <v>5187081343305</v>
      </c>
      <c r="N878" t="s">
        <v>112</v>
      </c>
      <c r="O878" t="s">
        <v>15131</v>
      </c>
      <c r="P878" t="s">
        <v>2824</v>
      </c>
      <c r="Q878">
        <v>335</v>
      </c>
      <c r="R878" t="s">
        <v>15132</v>
      </c>
      <c r="S878" t="s">
        <v>15133</v>
      </c>
      <c r="U878" t="s">
        <v>15134</v>
      </c>
      <c r="V878" t="s">
        <v>122</v>
      </c>
      <c r="W878" t="s">
        <v>772</v>
      </c>
      <c r="X878" t="s">
        <v>3240</v>
      </c>
      <c r="Y878" t="s">
        <v>1166</v>
      </c>
      <c r="Z878" t="s">
        <v>1258</v>
      </c>
      <c r="AA878" t="s">
        <v>15914</v>
      </c>
      <c r="AE878" t="s">
        <v>827</v>
      </c>
      <c r="AF878" t="s">
        <v>125</v>
      </c>
      <c r="AG878">
        <v>1</v>
      </c>
      <c r="AH878">
        <v>103.61</v>
      </c>
      <c r="AI878">
        <v>1</v>
      </c>
      <c r="AJ878">
        <v>1403</v>
      </c>
      <c r="AK878" t="s">
        <v>775</v>
      </c>
      <c r="AL878">
        <v>1403</v>
      </c>
      <c r="AM878" t="s">
        <v>824</v>
      </c>
      <c r="AN878">
        <v>29.9</v>
      </c>
      <c r="AO878" s="72">
        <v>26.91</v>
      </c>
      <c r="AP878" t="s">
        <v>2337</v>
      </c>
      <c r="AQ878" t="s">
        <v>822</v>
      </c>
      <c r="AV878" t="s">
        <v>4066</v>
      </c>
      <c r="AW878">
        <v>0</v>
      </c>
      <c r="AX878" t="s">
        <v>15135</v>
      </c>
      <c r="AY878" t="s">
        <v>15136</v>
      </c>
      <c r="AZ878" t="s">
        <v>15137</v>
      </c>
      <c r="BC878" s="34" t="s">
        <v>15915</v>
      </c>
      <c r="BD878" t="s">
        <v>114</v>
      </c>
      <c r="BF878" t="s">
        <v>115</v>
      </c>
      <c r="BG878" t="s">
        <v>116</v>
      </c>
      <c r="BM878" t="s">
        <v>117</v>
      </c>
      <c r="BN878">
        <v>887713</v>
      </c>
      <c r="BO878">
        <v>3394904233</v>
      </c>
      <c r="BP878">
        <v>3394904233</v>
      </c>
      <c r="BQ878">
        <v>520048</v>
      </c>
      <c r="BR878">
        <v>2775</v>
      </c>
      <c r="BX878" t="s">
        <v>15138</v>
      </c>
      <c r="CA878" t="s">
        <v>15139</v>
      </c>
      <c r="CB878" s="35" t="s">
        <v>15140</v>
      </c>
      <c r="CD878">
        <v>1</v>
      </c>
      <c r="CF878" t="s">
        <v>118</v>
      </c>
      <c r="CG878">
        <v>0</v>
      </c>
      <c r="CH878" t="s">
        <v>119</v>
      </c>
      <c r="CI878" t="s">
        <v>119</v>
      </c>
      <c r="CJ878" t="s">
        <v>120</v>
      </c>
      <c r="CL878" s="34" t="s">
        <v>15916</v>
      </c>
      <c r="CM878" t="s">
        <v>121</v>
      </c>
      <c r="CN878" s="34" t="s">
        <v>15916</v>
      </c>
      <c r="CP878" t="s">
        <v>1258</v>
      </c>
      <c r="CR878">
        <f t="shared" si="195"/>
        <v>15</v>
      </c>
    </row>
    <row r="879" spans="1:96" customFormat="1" hidden="1">
      <c r="A879" t="s">
        <v>111</v>
      </c>
      <c r="B879" t="s">
        <v>15126</v>
      </c>
      <c r="C879">
        <v>514221</v>
      </c>
      <c r="D879" s="1">
        <v>45580</v>
      </c>
      <c r="E879" t="s">
        <v>20562</v>
      </c>
      <c r="F879" t="s">
        <v>15127</v>
      </c>
      <c r="G879" t="s">
        <v>10128</v>
      </c>
      <c r="H879" s="34" t="s">
        <v>15128</v>
      </c>
      <c r="I879" t="s">
        <v>15129</v>
      </c>
      <c r="J879">
        <v>5555996955057</v>
      </c>
      <c r="K879" t="s">
        <v>6</v>
      </c>
      <c r="L879" t="s">
        <v>15130</v>
      </c>
      <c r="M879">
        <v>5187081343305</v>
      </c>
      <c r="N879" t="s">
        <v>112</v>
      </c>
      <c r="O879" t="s">
        <v>15131</v>
      </c>
      <c r="P879" t="s">
        <v>2824</v>
      </c>
      <c r="Q879">
        <v>335</v>
      </c>
      <c r="R879" t="s">
        <v>15132</v>
      </c>
      <c r="S879" t="s">
        <v>15133</v>
      </c>
      <c r="U879" t="s">
        <v>15134</v>
      </c>
      <c r="V879" t="s">
        <v>122</v>
      </c>
      <c r="W879" t="s">
        <v>772</v>
      </c>
      <c r="X879" t="s">
        <v>3240</v>
      </c>
      <c r="Y879" t="s">
        <v>1166</v>
      </c>
      <c r="Z879" t="s">
        <v>1258</v>
      </c>
      <c r="AA879" t="s">
        <v>15914</v>
      </c>
      <c r="AE879" t="s">
        <v>827</v>
      </c>
      <c r="AF879" t="s">
        <v>125</v>
      </c>
      <c r="AG879">
        <v>1</v>
      </c>
      <c r="AH879">
        <v>103.61</v>
      </c>
      <c r="AI879">
        <v>1</v>
      </c>
      <c r="AJ879">
        <v>61030</v>
      </c>
      <c r="AK879" t="s">
        <v>1598</v>
      </c>
      <c r="AL879">
        <v>61030</v>
      </c>
      <c r="AM879" t="s">
        <v>2980</v>
      </c>
      <c r="AN879">
        <v>99.9</v>
      </c>
      <c r="AO879" s="72">
        <v>31.46</v>
      </c>
      <c r="AP879" t="s">
        <v>15141</v>
      </c>
      <c r="AQ879" t="s">
        <v>2981</v>
      </c>
      <c r="AV879" t="s">
        <v>15142</v>
      </c>
      <c r="AW879">
        <v>0</v>
      </c>
      <c r="AX879" t="s">
        <v>15135</v>
      </c>
      <c r="AY879" t="s">
        <v>15136</v>
      </c>
      <c r="AZ879" t="s">
        <v>15137</v>
      </c>
      <c r="BC879" s="34" t="s">
        <v>15915</v>
      </c>
      <c r="BD879" t="s">
        <v>114</v>
      </c>
      <c r="BF879" t="s">
        <v>115</v>
      </c>
      <c r="BG879" t="s">
        <v>116</v>
      </c>
      <c r="BM879" t="s">
        <v>117</v>
      </c>
      <c r="BN879">
        <v>887713</v>
      </c>
      <c r="BO879">
        <v>3394904233</v>
      </c>
      <c r="BP879">
        <v>3394904233</v>
      </c>
      <c r="BQ879">
        <v>520048</v>
      </c>
      <c r="BR879">
        <v>2775</v>
      </c>
      <c r="BX879" t="s">
        <v>15138</v>
      </c>
      <c r="CA879" t="s">
        <v>15139</v>
      </c>
      <c r="CB879" s="35" t="s">
        <v>15140</v>
      </c>
      <c r="CD879">
        <v>1</v>
      </c>
      <c r="CF879" t="s">
        <v>118</v>
      </c>
      <c r="CG879">
        <v>0</v>
      </c>
      <c r="CH879" t="s">
        <v>119</v>
      </c>
      <c r="CI879" t="s">
        <v>119</v>
      </c>
      <c r="CJ879" t="s">
        <v>120</v>
      </c>
      <c r="CL879" s="34" t="s">
        <v>15916</v>
      </c>
      <c r="CM879" t="s">
        <v>121</v>
      </c>
      <c r="CN879" s="34" t="s">
        <v>15916</v>
      </c>
      <c r="CP879" t="s">
        <v>1258</v>
      </c>
      <c r="CR879">
        <f t="shared" si="195"/>
        <v>15</v>
      </c>
    </row>
    <row r="880" spans="1:96" customFormat="1" hidden="1">
      <c r="A880" t="s">
        <v>111</v>
      </c>
      <c r="B880" t="s">
        <v>15143</v>
      </c>
      <c r="C880">
        <v>514219</v>
      </c>
      <c r="D880" s="1">
        <v>45580</v>
      </c>
      <c r="E880" t="s">
        <v>20563</v>
      </c>
      <c r="F880" t="s">
        <v>15144</v>
      </c>
      <c r="G880" t="s">
        <v>15145</v>
      </c>
      <c r="H880">
        <v>40612554015</v>
      </c>
      <c r="I880" t="s">
        <v>15146</v>
      </c>
      <c r="J880">
        <v>554535652165</v>
      </c>
      <c r="K880" t="s">
        <v>10</v>
      </c>
      <c r="L880" t="s">
        <v>3842</v>
      </c>
      <c r="M880">
        <v>5134418399676</v>
      </c>
      <c r="N880" t="s">
        <v>112</v>
      </c>
      <c r="O880" t="s">
        <v>15147</v>
      </c>
      <c r="P880" t="s">
        <v>15148</v>
      </c>
      <c r="Q880">
        <v>388</v>
      </c>
      <c r="R880" t="s">
        <v>1412</v>
      </c>
      <c r="S880" t="s">
        <v>124</v>
      </c>
      <c r="U880" t="s">
        <v>15149</v>
      </c>
      <c r="V880" t="s">
        <v>122</v>
      </c>
      <c r="W880" t="s">
        <v>772</v>
      </c>
      <c r="X880" t="s">
        <v>15150</v>
      </c>
      <c r="Y880" t="s">
        <v>2544</v>
      </c>
      <c r="Z880" t="s">
        <v>1258</v>
      </c>
      <c r="AA880" t="s">
        <v>15917</v>
      </c>
      <c r="AF880" t="s">
        <v>125</v>
      </c>
      <c r="AG880">
        <v>5</v>
      </c>
      <c r="AH880">
        <v>269.7</v>
      </c>
      <c r="AI880">
        <v>1</v>
      </c>
      <c r="AJ880">
        <v>2502</v>
      </c>
      <c r="AK880" t="s">
        <v>1169</v>
      </c>
      <c r="AL880">
        <v>2501</v>
      </c>
      <c r="AM880" t="s">
        <v>1325</v>
      </c>
      <c r="AN880">
        <v>62.9</v>
      </c>
      <c r="AO880" s="72">
        <v>62.9</v>
      </c>
      <c r="AP880" t="s">
        <v>1326</v>
      </c>
      <c r="AQ880" t="s">
        <v>1329</v>
      </c>
      <c r="AV880" t="s">
        <v>15152</v>
      </c>
      <c r="AW880">
        <v>0</v>
      </c>
      <c r="AX880" t="s">
        <v>15151</v>
      </c>
      <c r="AY880">
        <v>0</v>
      </c>
      <c r="AZ880" t="s">
        <v>2303</v>
      </c>
      <c r="BC880" s="34" t="s">
        <v>15918</v>
      </c>
      <c r="BD880" t="s">
        <v>114</v>
      </c>
      <c r="BF880" t="s">
        <v>115</v>
      </c>
      <c r="BG880" t="s">
        <v>116</v>
      </c>
      <c r="BM880" t="s">
        <v>117</v>
      </c>
      <c r="BN880">
        <v>989970</v>
      </c>
      <c r="BO880">
        <v>3394747873</v>
      </c>
      <c r="BP880">
        <v>3394747873</v>
      </c>
      <c r="BQ880">
        <v>534696</v>
      </c>
      <c r="BR880">
        <v>6091</v>
      </c>
      <c r="BX880" t="s">
        <v>15153</v>
      </c>
      <c r="CA880" t="s">
        <v>15154</v>
      </c>
      <c r="CB880" t="s">
        <v>15155</v>
      </c>
      <c r="CD880">
        <v>1</v>
      </c>
      <c r="CF880" t="s">
        <v>118</v>
      </c>
      <c r="CG880">
        <v>0</v>
      </c>
      <c r="CH880" t="s">
        <v>119</v>
      </c>
      <c r="CI880" t="s">
        <v>119</v>
      </c>
      <c r="CJ880" t="s">
        <v>120</v>
      </c>
      <c r="CL880" s="34" t="s">
        <v>15919</v>
      </c>
      <c r="CM880" t="s">
        <v>121</v>
      </c>
      <c r="CN880" s="34" t="s">
        <v>15919</v>
      </c>
      <c r="CP880" t="s">
        <v>1258</v>
      </c>
      <c r="CR880">
        <f t="shared" si="195"/>
        <v>15</v>
      </c>
    </row>
    <row r="881" spans="1:96" customFormat="1" hidden="1">
      <c r="A881" t="s">
        <v>111</v>
      </c>
      <c r="B881" t="s">
        <v>15143</v>
      </c>
      <c r="C881">
        <v>514219</v>
      </c>
      <c r="D881" s="1">
        <v>45580</v>
      </c>
      <c r="E881" t="s">
        <v>20563</v>
      </c>
      <c r="F881" t="s">
        <v>15144</v>
      </c>
      <c r="G881" t="s">
        <v>15145</v>
      </c>
      <c r="H881">
        <v>40612554015</v>
      </c>
      <c r="I881" t="s">
        <v>15146</v>
      </c>
      <c r="J881">
        <v>554535652165</v>
      </c>
      <c r="K881" t="s">
        <v>10</v>
      </c>
      <c r="L881" t="s">
        <v>3842</v>
      </c>
      <c r="M881">
        <v>5134418399676</v>
      </c>
      <c r="N881" t="s">
        <v>112</v>
      </c>
      <c r="O881" t="s">
        <v>15147</v>
      </c>
      <c r="P881" t="s">
        <v>15148</v>
      </c>
      <c r="Q881">
        <v>388</v>
      </c>
      <c r="R881" t="s">
        <v>1412</v>
      </c>
      <c r="S881" t="s">
        <v>124</v>
      </c>
      <c r="U881" t="s">
        <v>15149</v>
      </c>
      <c r="V881" t="s">
        <v>122</v>
      </c>
      <c r="W881" t="s">
        <v>772</v>
      </c>
      <c r="X881" t="s">
        <v>15150</v>
      </c>
      <c r="Y881" t="s">
        <v>2544</v>
      </c>
      <c r="Z881" t="s">
        <v>1258</v>
      </c>
      <c r="AA881" t="s">
        <v>15917</v>
      </c>
      <c r="AF881" t="s">
        <v>125</v>
      </c>
      <c r="AG881">
        <v>5</v>
      </c>
      <c r="AH881">
        <v>269.7</v>
      </c>
      <c r="AI881">
        <v>1</v>
      </c>
      <c r="AJ881">
        <v>2500</v>
      </c>
      <c r="AK881" t="s">
        <v>1169</v>
      </c>
      <c r="AL881">
        <v>2502</v>
      </c>
      <c r="AM881" t="s">
        <v>1170</v>
      </c>
      <c r="AN881">
        <v>56.9</v>
      </c>
      <c r="AO881" s="72">
        <v>56.9</v>
      </c>
      <c r="AP881" t="s">
        <v>1171</v>
      </c>
      <c r="AQ881" t="s">
        <v>1173</v>
      </c>
      <c r="AV881" t="s">
        <v>15156</v>
      </c>
      <c r="AW881">
        <v>0</v>
      </c>
      <c r="AX881" t="s">
        <v>15151</v>
      </c>
      <c r="AY881">
        <v>0</v>
      </c>
      <c r="AZ881" t="s">
        <v>2303</v>
      </c>
      <c r="BC881" s="34" t="s">
        <v>15918</v>
      </c>
      <c r="BD881" t="s">
        <v>114</v>
      </c>
      <c r="BF881" t="s">
        <v>115</v>
      </c>
      <c r="BG881" t="s">
        <v>116</v>
      </c>
      <c r="BM881" t="s">
        <v>117</v>
      </c>
      <c r="BN881">
        <v>989970</v>
      </c>
      <c r="BO881">
        <v>3394747873</v>
      </c>
      <c r="BP881">
        <v>3394747873</v>
      </c>
      <c r="BQ881">
        <v>534696</v>
      </c>
      <c r="BR881">
        <v>6091</v>
      </c>
      <c r="BX881" t="s">
        <v>15153</v>
      </c>
      <c r="CA881" t="s">
        <v>15154</v>
      </c>
      <c r="CB881" t="s">
        <v>15155</v>
      </c>
      <c r="CD881">
        <v>1</v>
      </c>
      <c r="CF881" t="s">
        <v>118</v>
      </c>
      <c r="CG881">
        <v>0</v>
      </c>
      <c r="CH881" t="s">
        <v>119</v>
      </c>
      <c r="CI881" t="s">
        <v>119</v>
      </c>
      <c r="CJ881" t="s">
        <v>120</v>
      </c>
      <c r="CL881" s="34" t="s">
        <v>15919</v>
      </c>
      <c r="CM881" t="s">
        <v>121</v>
      </c>
      <c r="CN881" s="34" t="s">
        <v>15919</v>
      </c>
      <c r="CP881" t="s">
        <v>1258</v>
      </c>
      <c r="CR881">
        <f t="shared" si="195"/>
        <v>15</v>
      </c>
    </row>
    <row r="882" spans="1:96" customFormat="1" hidden="1">
      <c r="A882" t="s">
        <v>111</v>
      </c>
      <c r="B882" t="s">
        <v>15143</v>
      </c>
      <c r="C882">
        <v>514219</v>
      </c>
      <c r="D882" s="1">
        <v>45580</v>
      </c>
      <c r="E882" t="s">
        <v>20563</v>
      </c>
      <c r="F882" t="s">
        <v>15144</v>
      </c>
      <c r="G882" t="s">
        <v>15145</v>
      </c>
      <c r="H882">
        <v>40612554015</v>
      </c>
      <c r="I882" t="s">
        <v>15146</v>
      </c>
      <c r="J882">
        <v>554535652165</v>
      </c>
      <c r="K882" t="s">
        <v>10</v>
      </c>
      <c r="L882" t="s">
        <v>3842</v>
      </c>
      <c r="M882">
        <v>5134418399676</v>
      </c>
      <c r="N882" t="s">
        <v>112</v>
      </c>
      <c r="O882" t="s">
        <v>15147</v>
      </c>
      <c r="P882" t="s">
        <v>15148</v>
      </c>
      <c r="Q882">
        <v>388</v>
      </c>
      <c r="R882" t="s">
        <v>1412</v>
      </c>
      <c r="S882" t="s">
        <v>124</v>
      </c>
      <c r="U882" t="s">
        <v>15149</v>
      </c>
      <c r="V882" t="s">
        <v>122</v>
      </c>
      <c r="W882" t="s">
        <v>772</v>
      </c>
      <c r="X882" t="s">
        <v>15150</v>
      </c>
      <c r="Y882" t="s">
        <v>2544</v>
      </c>
      <c r="Z882" t="s">
        <v>1258</v>
      </c>
      <c r="AA882" t="s">
        <v>15917</v>
      </c>
      <c r="AF882" t="s">
        <v>125</v>
      </c>
      <c r="AG882">
        <v>5</v>
      </c>
      <c r="AH882">
        <v>269.7</v>
      </c>
      <c r="AI882">
        <v>1</v>
      </c>
      <c r="AJ882">
        <v>142818</v>
      </c>
      <c r="AK882" t="s">
        <v>808</v>
      </c>
      <c r="AL882">
        <v>3114</v>
      </c>
      <c r="AM882" t="s">
        <v>1920</v>
      </c>
      <c r="AN882">
        <v>149.9</v>
      </c>
      <c r="AO882" s="72">
        <v>149.9</v>
      </c>
      <c r="AP882" t="s">
        <v>1921</v>
      </c>
      <c r="AQ882" t="s">
        <v>1923</v>
      </c>
      <c r="AV882" t="s">
        <v>15152</v>
      </c>
      <c r="AW882">
        <v>0</v>
      </c>
      <c r="AX882" t="s">
        <v>15151</v>
      </c>
      <c r="AY882">
        <v>0</v>
      </c>
      <c r="AZ882" t="s">
        <v>2303</v>
      </c>
      <c r="BC882" s="34" t="s">
        <v>15918</v>
      </c>
      <c r="BD882" t="s">
        <v>114</v>
      </c>
      <c r="BF882" t="s">
        <v>115</v>
      </c>
      <c r="BG882" t="s">
        <v>116</v>
      </c>
      <c r="BM882" t="s">
        <v>117</v>
      </c>
      <c r="BN882">
        <v>989970</v>
      </c>
      <c r="BO882">
        <v>3394747873</v>
      </c>
      <c r="BP882">
        <v>3394747873</v>
      </c>
      <c r="BQ882">
        <v>534696</v>
      </c>
      <c r="BR882">
        <v>6091</v>
      </c>
      <c r="BX882" t="s">
        <v>15153</v>
      </c>
      <c r="CA882" t="s">
        <v>15154</v>
      </c>
      <c r="CB882" t="s">
        <v>15155</v>
      </c>
      <c r="CD882">
        <v>1</v>
      </c>
      <c r="CF882" t="s">
        <v>118</v>
      </c>
      <c r="CG882">
        <v>0</v>
      </c>
      <c r="CH882" t="s">
        <v>119</v>
      </c>
      <c r="CI882" t="s">
        <v>119</v>
      </c>
      <c r="CJ882" t="s">
        <v>120</v>
      </c>
      <c r="CL882" s="34" t="s">
        <v>15919</v>
      </c>
      <c r="CM882" t="s">
        <v>121</v>
      </c>
      <c r="CN882" s="34" t="s">
        <v>15919</v>
      </c>
      <c r="CP882" t="s">
        <v>1258</v>
      </c>
      <c r="CR882">
        <f t="shared" si="195"/>
        <v>15</v>
      </c>
    </row>
    <row r="883" spans="1:96" customFormat="1" hidden="1">
      <c r="A883" t="s">
        <v>111</v>
      </c>
      <c r="B883" t="s">
        <v>15157</v>
      </c>
      <c r="C883">
        <v>514217</v>
      </c>
      <c r="D883" s="1">
        <v>45580</v>
      </c>
      <c r="E883" t="s">
        <v>20564</v>
      </c>
      <c r="F883" t="s">
        <v>9777</v>
      </c>
      <c r="G883" t="s">
        <v>3520</v>
      </c>
      <c r="H883">
        <v>32506701893</v>
      </c>
      <c r="I883" t="s">
        <v>15158</v>
      </c>
      <c r="J883">
        <v>5514997083352</v>
      </c>
      <c r="K883" t="s">
        <v>2</v>
      </c>
      <c r="L883" t="s">
        <v>12616</v>
      </c>
      <c r="M883">
        <v>5187054927201</v>
      </c>
      <c r="N883" t="s">
        <v>112</v>
      </c>
      <c r="O883" t="s">
        <v>15159</v>
      </c>
      <c r="P883" t="s">
        <v>15160</v>
      </c>
      <c r="Q883">
        <v>305</v>
      </c>
      <c r="R883" t="s">
        <v>1412</v>
      </c>
      <c r="S883" t="s">
        <v>15161</v>
      </c>
      <c r="U883" t="s">
        <v>15162</v>
      </c>
      <c r="V883" t="s">
        <v>779</v>
      </c>
      <c r="W883" t="s">
        <v>780</v>
      </c>
      <c r="X883" t="s">
        <v>15163</v>
      </c>
      <c r="Y883" t="s">
        <v>787</v>
      </c>
      <c r="Z883" t="s">
        <v>1258</v>
      </c>
      <c r="AA883" t="s">
        <v>15920</v>
      </c>
      <c r="AB883" t="s">
        <v>844</v>
      </c>
      <c r="AC883" t="s">
        <v>791</v>
      </c>
      <c r="AD883" t="s">
        <v>15099</v>
      </c>
      <c r="AF883" t="s">
        <v>113</v>
      </c>
      <c r="AG883">
        <v>1</v>
      </c>
      <c r="AH883">
        <v>137.97999999999999</v>
      </c>
      <c r="AI883">
        <v>1</v>
      </c>
      <c r="AJ883">
        <v>143028</v>
      </c>
      <c r="AK883" t="s">
        <v>781</v>
      </c>
      <c r="AL883">
        <v>8700</v>
      </c>
      <c r="AM883" t="s">
        <v>2390</v>
      </c>
      <c r="AN883">
        <v>129.9</v>
      </c>
      <c r="AO883" s="72">
        <v>116.91</v>
      </c>
      <c r="AP883" t="s">
        <v>855</v>
      </c>
      <c r="AQ883" t="s">
        <v>2391</v>
      </c>
      <c r="AV883" t="s">
        <v>15165</v>
      </c>
      <c r="AW883">
        <v>0</v>
      </c>
      <c r="AX883" t="s">
        <v>15164</v>
      </c>
      <c r="AY883" t="s">
        <v>15166</v>
      </c>
      <c r="AZ883" t="s">
        <v>15078</v>
      </c>
      <c r="BC883" t="s">
        <v>15921</v>
      </c>
      <c r="BD883" t="s">
        <v>114</v>
      </c>
      <c r="BF883" t="s">
        <v>115</v>
      </c>
      <c r="BG883" t="s">
        <v>116</v>
      </c>
      <c r="BM883" t="s">
        <v>117</v>
      </c>
      <c r="BO883">
        <v>3394119446</v>
      </c>
      <c r="BX883" t="s">
        <v>15167</v>
      </c>
      <c r="CA883" t="s">
        <v>15168</v>
      </c>
      <c r="CB883" t="s">
        <v>15169</v>
      </c>
      <c r="CD883">
        <v>1</v>
      </c>
      <c r="CF883" t="s">
        <v>118</v>
      </c>
      <c r="CG883">
        <v>0</v>
      </c>
      <c r="CH883" t="s">
        <v>119</v>
      </c>
      <c r="CI883" t="s">
        <v>119</v>
      </c>
      <c r="CJ883" t="s">
        <v>120</v>
      </c>
      <c r="CL883" s="34" t="s">
        <v>15922</v>
      </c>
      <c r="CM883" t="s">
        <v>121</v>
      </c>
      <c r="CN883" s="34" t="s">
        <v>15922</v>
      </c>
      <c r="CP883" t="s">
        <v>1258</v>
      </c>
      <c r="CR883">
        <f t="shared" si="195"/>
        <v>15</v>
      </c>
    </row>
    <row r="884" spans="1:96" customFormat="1" hidden="1">
      <c r="A884" t="s">
        <v>111</v>
      </c>
      <c r="B884" t="s">
        <v>15157</v>
      </c>
      <c r="C884">
        <v>514217</v>
      </c>
      <c r="D884" s="1">
        <v>45580</v>
      </c>
      <c r="E884" t="s">
        <v>20564</v>
      </c>
      <c r="F884" t="s">
        <v>9777</v>
      </c>
      <c r="G884" t="s">
        <v>3520</v>
      </c>
      <c r="H884">
        <v>32506701893</v>
      </c>
      <c r="I884" t="s">
        <v>15158</v>
      </c>
      <c r="J884">
        <v>5514997083352</v>
      </c>
      <c r="K884" t="s">
        <v>2</v>
      </c>
      <c r="L884" t="s">
        <v>12616</v>
      </c>
      <c r="M884">
        <v>5187054927201</v>
      </c>
      <c r="N884" t="s">
        <v>112</v>
      </c>
      <c r="O884" t="s">
        <v>15159</v>
      </c>
      <c r="P884" t="s">
        <v>15160</v>
      </c>
      <c r="Q884">
        <v>305</v>
      </c>
      <c r="R884" t="s">
        <v>1412</v>
      </c>
      <c r="S884" t="s">
        <v>15161</v>
      </c>
      <c r="U884" t="s">
        <v>15162</v>
      </c>
      <c r="V884" t="s">
        <v>779</v>
      </c>
      <c r="W884" t="s">
        <v>780</v>
      </c>
      <c r="X884" t="s">
        <v>15163</v>
      </c>
      <c r="Y884" t="s">
        <v>787</v>
      </c>
      <c r="Z884" t="s">
        <v>1258</v>
      </c>
      <c r="AA884" t="s">
        <v>15920</v>
      </c>
      <c r="AB884" t="s">
        <v>844</v>
      </c>
      <c r="AC884" t="s">
        <v>791</v>
      </c>
      <c r="AD884" t="s">
        <v>15099</v>
      </c>
      <c r="AF884" t="s">
        <v>113</v>
      </c>
      <c r="AG884">
        <v>1</v>
      </c>
      <c r="AH884">
        <v>137.97999999999999</v>
      </c>
      <c r="AI884">
        <v>1</v>
      </c>
      <c r="AJ884">
        <v>142807</v>
      </c>
      <c r="AK884" t="s">
        <v>781</v>
      </c>
      <c r="AL884">
        <v>1113</v>
      </c>
      <c r="AM884" t="s">
        <v>800</v>
      </c>
      <c r="AN884">
        <v>6.99</v>
      </c>
      <c r="AO884" s="72">
        <v>6.29</v>
      </c>
      <c r="AP884" t="s">
        <v>15170</v>
      </c>
      <c r="AQ884" t="s">
        <v>802</v>
      </c>
      <c r="AV884" t="s">
        <v>15171</v>
      </c>
      <c r="AW884">
        <v>0</v>
      </c>
      <c r="AX884" t="s">
        <v>15164</v>
      </c>
      <c r="AY884" t="s">
        <v>15166</v>
      </c>
      <c r="AZ884" t="s">
        <v>15078</v>
      </c>
      <c r="BC884" t="s">
        <v>15921</v>
      </c>
      <c r="BD884" t="s">
        <v>114</v>
      </c>
      <c r="BF884" t="s">
        <v>115</v>
      </c>
      <c r="BG884" t="s">
        <v>116</v>
      </c>
      <c r="BM884" t="s">
        <v>117</v>
      </c>
      <c r="BO884">
        <v>3394119446</v>
      </c>
      <c r="BX884" t="s">
        <v>15167</v>
      </c>
      <c r="CA884" t="s">
        <v>15168</v>
      </c>
      <c r="CB884" t="s">
        <v>15169</v>
      </c>
      <c r="CD884">
        <v>1</v>
      </c>
      <c r="CF884" t="s">
        <v>118</v>
      </c>
      <c r="CG884">
        <v>0</v>
      </c>
      <c r="CH884" t="s">
        <v>119</v>
      </c>
      <c r="CI884" t="s">
        <v>119</v>
      </c>
      <c r="CJ884" t="s">
        <v>120</v>
      </c>
      <c r="CL884" s="34" t="s">
        <v>15922</v>
      </c>
      <c r="CM884" t="s">
        <v>121</v>
      </c>
      <c r="CN884" s="34" t="s">
        <v>15922</v>
      </c>
      <c r="CP884" t="s">
        <v>1258</v>
      </c>
      <c r="CR884">
        <f t="shared" si="195"/>
        <v>15</v>
      </c>
    </row>
    <row r="885" spans="1:96" customFormat="1" hidden="1">
      <c r="A885" t="s">
        <v>111</v>
      </c>
      <c r="B885" t="s">
        <v>15157</v>
      </c>
      <c r="C885">
        <v>514217</v>
      </c>
      <c r="D885" s="1">
        <v>45580</v>
      </c>
      <c r="E885" t="s">
        <v>20564</v>
      </c>
      <c r="F885" t="s">
        <v>9777</v>
      </c>
      <c r="G885" t="s">
        <v>3520</v>
      </c>
      <c r="H885">
        <v>32506701893</v>
      </c>
      <c r="I885" t="s">
        <v>15158</v>
      </c>
      <c r="J885">
        <v>5514997083352</v>
      </c>
      <c r="K885" t="s">
        <v>2</v>
      </c>
      <c r="L885" t="s">
        <v>12616</v>
      </c>
      <c r="M885">
        <v>5187054927201</v>
      </c>
      <c r="N885" t="s">
        <v>112</v>
      </c>
      <c r="O885" t="s">
        <v>15159</v>
      </c>
      <c r="P885" t="s">
        <v>15160</v>
      </c>
      <c r="Q885">
        <v>305</v>
      </c>
      <c r="R885" t="s">
        <v>1412</v>
      </c>
      <c r="S885" t="s">
        <v>15161</v>
      </c>
      <c r="U885" t="s">
        <v>15162</v>
      </c>
      <c r="V885" t="s">
        <v>779</v>
      </c>
      <c r="W885" t="s">
        <v>780</v>
      </c>
      <c r="X885" t="s">
        <v>15163</v>
      </c>
      <c r="Y885" t="s">
        <v>787</v>
      </c>
      <c r="Z885" t="s">
        <v>1258</v>
      </c>
      <c r="AA885" t="s">
        <v>15920</v>
      </c>
      <c r="AB885" t="s">
        <v>844</v>
      </c>
      <c r="AC885" t="s">
        <v>791</v>
      </c>
      <c r="AD885" t="s">
        <v>15099</v>
      </c>
      <c r="AF885" t="s">
        <v>113</v>
      </c>
      <c r="AG885">
        <v>1</v>
      </c>
      <c r="AH885">
        <v>137.97999999999999</v>
      </c>
      <c r="AI885">
        <v>1</v>
      </c>
      <c r="AJ885">
        <v>5101</v>
      </c>
      <c r="AK885" t="s">
        <v>1018</v>
      </c>
      <c r="AL885">
        <v>5101</v>
      </c>
      <c r="AM885" t="s">
        <v>830</v>
      </c>
      <c r="AN885">
        <v>46.9</v>
      </c>
      <c r="AO885" s="72">
        <v>14.78</v>
      </c>
      <c r="AP885" t="s">
        <v>2266</v>
      </c>
      <c r="AQ885" t="s">
        <v>1019</v>
      </c>
      <c r="AV885" t="s">
        <v>15171</v>
      </c>
      <c r="AW885">
        <v>0</v>
      </c>
      <c r="AX885" t="s">
        <v>15164</v>
      </c>
      <c r="AY885" t="s">
        <v>15166</v>
      </c>
      <c r="AZ885" t="s">
        <v>15078</v>
      </c>
      <c r="BC885" t="s">
        <v>15921</v>
      </c>
      <c r="BD885" t="s">
        <v>114</v>
      </c>
      <c r="BF885" t="s">
        <v>115</v>
      </c>
      <c r="BG885" t="s">
        <v>116</v>
      </c>
      <c r="BM885" t="s">
        <v>117</v>
      </c>
      <c r="BO885">
        <v>3394119446</v>
      </c>
      <c r="BX885" t="s">
        <v>15167</v>
      </c>
      <c r="CA885" t="s">
        <v>15168</v>
      </c>
      <c r="CB885" t="s">
        <v>15169</v>
      </c>
      <c r="CD885">
        <v>1</v>
      </c>
      <c r="CF885" t="s">
        <v>118</v>
      </c>
      <c r="CG885">
        <v>0</v>
      </c>
      <c r="CH885" t="s">
        <v>119</v>
      </c>
      <c r="CI885" t="s">
        <v>119</v>
      </c>
      <c r="CJ885" t="s">
        <v>120</v>
      </c>
      <c r="CL885" s="34" t="s">
        <v>15922</v>
      </c>
      <c r="CM885" t="s">
        <v>121</v>
      </c>
      <c r="CN885" s="34" t="s">
        <v>15922</v>
      </c>
      <c r="CP885" t="s">
        <v>1258</v>
      </c>
      <c r="CR885">
        <f t="shared" si="195"/>
        <v>15</v>
      </c>
    </row>
    <row r="886" spans="1:96" customFormat="1" hidden="1">
      <c r="A886" t="s">
        <v>111</v>
      </c>
      <c r="B886" t="s">
        <v>15172</v>
      </c>
      <c r="C886">
        <v>514209</v>
      </c>
      <c r="D886" s="1">
        <v>45580</v>
      </c>
      <c r="E886" t="s">
        <v>20565</v>
      </c>
      <c r="F886" t="s">
        <v>15173</v>
      </c>
      <c r="G886" t="s">
        <v>15174</v>
      </c>
      <c r="H886">
        <v>34515656848</v>
      </c>
      <c r="I886" t="s">
        <v>15175</v>
      </c>
      <c r="J886">
        <v>5517991982276</v>
      </c>
      <c r="K886" t="s">
        <v>2</v>
      </c>
      <c r="L886" t="s">
        <v>127</v>
      </c>
      <c r="M886">
        <v>5187032063490</v>
      </c>
      <c r="N886" t="s">
        <v>112</v>
      </c>
      <c r="O886" t="s">
        <v>15176</v>
      </c>
      <c r="P886" t="s">
        <v>15177</v>
      </c>
      <c r="Q886">
        <v>1601</v>
      </c>
      <c r="R886" t="s">
        <v>15178</v>
      </c>
      <c r="S886" t="s">
        <v>15179</v>
      </c>
      <c r="U886" t="s">
        <v>15180</v>
      </c>
      <c r="V886" t="s">
        <v>122</v>
      </c>
      <c r="W886" t="s">
        <v>123</v>
      </c>
      <c r="X886" t="s">
        <v>15181</v>
      </c>
      <c r="Y886" t="s">
        <v>792</v>
      </c>
      <c r="Z886" t="s">
        <v>1258</v>
      </c>
      <c r="AA886" t="s">
        <v>15923</v>
      </c>
      <c r="AB886" t="s">
        <v>773</v>
      </c>
      <c r="AC886" t="s">
        <v>774</v>
      </c>
      <c r="AE886" t="s">
        <v>827</v>
      </c>
      <c r="AF886" t="s">
        <v>125</v>
      </c>
      <c r="AG886">
        <v>5</v>
      </c>
      <c r="AH886">
        <v>153.59</v>
      </c>
      <c r="AI886">
        <v>1</v>
      </c>
      <c r="AJ886">
        <v>142792</v>
      </c>
      <c r="AK886" t="s">
        <v>1480</v>
      </c>
      <c r="AL886">
        <v>2602</v>
      </c>
      <c r="AM886" t="s">
        <v>1481</v>
      </c>
      <c r="AN886">
        <v>56.9</v>
      </c>
      <c r="AO886" s="72">
        <v>51.21</v>
      </c>
      <c r="AP886" t="s">
        <v>3249</v>
      </c>
      <c r="AQ886" t="s">
        <v>1482</v>
      </c>
      <c r="AV886" t="s">
        <v>15183</v>
      </c>
      <c r="AW886">
        <v>0</v>
      </c>
      <c r="AX886" t="s">
        <v>15182</v>
      </c>
      <c r="AY886" t="s">
        <v>15184</v>
      </c>
      <c r="AZ886" t="s">
        <v>15185</v>
      </c>
      <c r="BC886" s="34" t="s">
        <v>15924</v>
      </c>
      <c r="BD886" t="s">
        <v>114</v>
      </c>
      <c r="BF886" t="s">
        <v>115</v>
      </c>
      <c r="BG886" t="s">
        <v>116</v>
      </c>
      <c r="BM886" t="s">
        <v>117</v>
      </c>
      <c r="BN886">
        <v>495867</v>
      </c>
      <c r="BO886">
        <v>3393573518</v>
      </c>
      <c r="BP886">
        <v>3393573518</v>
      </c>
      <c r="BQ886">
        <v>558120</v>
      </c>
      <c r="BR886">
        <v>6557</v>
      </c>
      <c r="BX886" t="s">
        <v>15186</v>
      </c>
      <c r="CA886" t="s">
        <v>15187</v>
      </c>
      <c r="CB886" t="s">
        <v>15188</v>
      </c>
      <c r="CD886">
        <v>1</v>
      </c>
      <c r="CF886" t="s">
        <v>118</v>
      </c>
      <c r="CG886">
        <v>0</v>
      </c>
      <c r="CH886" t="s">
        <v>119</v>
      </c>
      <c r="CI886" t="s">
        <v>119</v>
      </c>
      <c r="CJ886" t="s">
        <v>120</v>
      </c>
      <c r="CL886" s="34" t="s">
        <v>15925</v>
      </c>
      <c r="CM886" t="s">
        <v>121</v>
      </c>
      <c r="CN886" s="34" t="s">
        <v>15925</v>
      </c>
      <c r="CP886" t="s">
        <v>1258</v>
      </c>
      <c r="CR886">
        <f t="shared" si="195"/>
        <v>15</v>
      </c>
    </row>
    <row r="887" spans="1:96" customFormat="1" hidden="1">
      <c r="A887" t="s">
        <v>111</v>
      </c>
      <c r="B887" t="s">
        <v>15172</v>
      </c>
      <c r="C887">
        <v>514209</v>
      </c>
      <c r="D887" s="1">
        <v>45580</v>
      </c>
      <c r="E887" t="s">
        <v>20565</v>
      </c>
      <c r="F887" t="s">
        <v>15173</v>
      </c>
      <c r="G887" t="s">
        <v>15174</v>
      </c>
      <c r="H887">
        <v>34515656848</v>
      </c>
      <c r="I887" t="s">
        <v>15175</v>
      </c>
      <c r="J887">
        <v>5517991982276</v>
      </c>
      <c r="K887" t="s">
        <v>2</v>
      </c>
      <c r="L887" t="s">
        <v>127</v>
      </c>
      <c r="M887">
        <v>5187032063490</v>
      </c>
      <c r="N887" t="s">
        <v>112</v>
      </c>
      <c r="O887" t="s">
        <v>15176</v>
      </c>
      <c r="P887" t="s">
        <v>15177</v>
      </c>
      <c r="Q887">
        <v>1601</v>
      </c>
      <c r="R887" t="s">
        <v>15178</v>
      </c>
      <c r="S887" t="s">
        <v>15179</v>
      </c>
      <c r="U887" t="s">
        <v>15180</v>
      </c>
      <c r="V887" t="s">
        <v>122</v>
      </c>
      <c r="W887" t="s">
        <v>123</v>
      </c>
      <c r="X887" t="s">
        <v>15181</v>
      </c>
      <c r="Y887" t="s">
        <v>792</v>
      </c>
      <c r="Z887" t="s">
        <v>1258</v>
      </c>
      <c r="AA887" t="s">
        <v>15923</v>
      </c>
      <c r="AB887" t="s">
        <v>773</v>
      </c>
      <c r="AC887" t="s">
        <v>774</v>
      </c>
      <c r="AE887" t="s">
        <v>827</v>
      </c>
      <c r="AF887" t="s">
        <v>125</v>
      </c>
      <c r="AG887">
        <v>5</v>
      </c>
      <c r="AH887">
        <v>153.59</v>
      </c>
      <c r="AI887">
        <v>1</v>
      </c>
      <c r="AJ887">
        <v>142793</v>
      </c>
      <c r="AK887" t="s">
        <v>1480</v>
      </c>
      <c r="AL887">
        <v>2601</v>
      </c>
      <c r="AM887" t="s">
        <v>1823</v>
      </c>
      <c r="AN887">
        <v>62.9</v>
      </c>
      <c r="AO887" s="72">
        <v>56.61</v>
      </c>
      <c r="AP887" t="s">
        <v>3243</v>
      </c>
      <c r="AQ887" t="s">
        <v>1824</v>
      </c>
      <c r="AV887" t="s">
        <v>15189</v>
      </c>
      <c r="AW887">
        <v>0</v>
      </c>
      <c r="AX887" t="s">
        <v>15182</v>
      </c>
      <c r="AY887" t="s">
        <v>15184</v>
      </c>
      <c r="AZ887" t="s">
        <v>15185</v>
      </c>
      <c r="BC887" s="34" t="s">
        <v>15924</v>
      </c>
      <c r="BD887" t="s">
        <v>114</v>
      </c>
      <c r="BF887" t="s">
        <v>115</v>
      </c>
      <c r="BG887" t="s">
        <v>116</v>
      </c>
      <c r="BM887" t="s">
        <v>117</v>
      </c>
      <c r="BN887">
        <v>495867</v>
      </c>
      <c r="BO887">
        <v>3393573518</v>
      </c>
      <c r="BP887">
        <v>3393573518</v>
      </c>
      <c r="BQ887">
        <v>558120</v>
      </c>
      <c r="BR887">
        <v>6557</v>
      </c>
      <c r="BX887" t="s">
        <v>15186</v>
      </c>
      <c r="CA887" t="s">
        <v>15187</v>
      </c>
      <c r="CB887" t="s">
        <v>15188</v>
      </c>
      <c r="CD887">
        <v>1</v>
      </c>
      <c r="CF887" t="s">
        <v>118</v>
      </c>
      <c r="CG887">
        <v>0</v>
      </c>
      <c r="CH887" t="s">
        <v>119</v>
      </c>
      <c r="CI887" t="s">
        <v>119</v>
      </c>
      <c r="CJ887" t="s">
        <v>120</v>
      </c>
      <c r="CL887" s="34" t="s">
        <v>15925</v>
      </c>
      <c r="CM887" t="s">
        <v>121</v>
      </c>
      <c r="CN887" s="34" t="s">
        <v>15925</v>
      </c>
      <c r="CP887" t="s">
        <v>1258</v>
      </c>
      <c r="CR887">
        <f t="shared" si="195"/>
        <v>15</v>
      </c>
    </row>
    <row r="888" spans="1:96" customFormat="1" hidden="1">
      <c r="A888" t="s">
        <v>111</v>
      </c>
      <c r="B888" t="s">
        <v>15172</v>
      </c>
      <c r="C888">
        <v>514209</v>
      </c>
      <c r="D888" s="1">
        <v>45580</v>
      </c>
      <c r="E888" t="s">
        <v>20565</v>
      </c>
      <c r="F888" t="s">
        <v>15173</v>
      </c>
      <c r="G888" t="s">
        <v>15174</v>
      </c>
      <c r="H888">
        <v>34515656848</v>
      </c>
      <c r="I888" t="s">
        <v>15175</v>
      </c>
      <c r="J888">
        <v>5517991982276</v>
      </c>
      <c r="K888" t="s">
        <v>2</v>
      </c>
      <c r="L888" t="s">
        <v>127</v>
      </c>
      <c r="M888">
        <v>5187032063490</v>
      </c>
      <c r="N888" t="s">
        <v>112</v>
      </c>
      <c r="O888" t="s">
        <v>15176</v>
      </c>
      <c r="P888" t="s">
        <v>15177</v>
      </c>
      <c r="Q888">
        <v>1601</v>
      </c>
      <c r="R888" t="s">
        <v>15178</v>
      </c>
      <c r="S888" t="s">
        <v>15179</v>
      </c>
      <c r="U888" t="s">
        <v>15180</v>
      </c>
      <c r="V888" t="s">
        <v>122</v>
      </c>
      <c r="W888" t="s">
        <v>123</v>
      </c>
      <c r="X888" t="s">
        <v>15181</v>
      </c>
      <c r="Y888" t="s">
        <v>792</v>
      </c>
      <c r="Z888" t="s">
        <v>1258</v>
      </c>
      <c r="AA888" t="s">
        <v>15923</v>
      </c>
      <c r="AB888" t="s">
        <v>773</v>
      </c>
      <c r="AC888" t="s">
        <v>774</v>
      </c>
      <c r="AE888" t="s">
        <v>827</v>
      </c>
      <c r="AF888" t="s">
        <v>125</v>
      </c>
      <c r="AG888">
        <v>5</v>
      </c>
      <c r="AH888">
        <v>153.59</v>
      </c>
      <c r="AI888">
        <v>1</v>
      </c>
      <c r="AJ888">
        <v>2103</v>
      </c>
      <c r="AK888" t="s">
        <v>2344</v>
      </c>
      <c r="AL888">
        <v>2103</v>
      </c>
      <c r="AM888" t="s">
        <v>2345</v>
      </c>
      <c r="AN888">
        <v>59.9</v>
      </c>
      <c r="AO888" s="72">
        <v>18.86</v>
      </c>
      <c r="AP888" t="s">
        <v>15190</v>
      </c>
      <c r="AQ888" t="s">
        <v>2346</v>
      </c>
      <c r="AV888" t="s">
        <v>15191</v>
      </c>
      <c r="AW888">
        <v>0</v>
      </c>
      <c r="AX888" t="s">
        <v>15182</v>
      </c>
      <c r="AY888" t="s">
        <v>15184</v>
      </c>
      <c r="AZ888" t="s">
        <v>15185</v>
      </c>
      <c r="BC888" s="34" t="s">
        <v>15924</v>
      </c>
      <c r="BD888" t="s">
        <v>114</v>
      </c>
      <c r="BF888" t="s">
        <v>115</v>
      </c>
      <c r="BG888" t="s">
        <v>116</v>
      </c>
      <c r="BM888" t="s">
        <v>117</v>
      </c>
      <c r="BN888">
        <v>495867</v>
      </c>
      <c r="BO888">
        <v>3393573518</v>
      </c>
      <c r="BP888">
        <v>3393573518</v>
      </c>
      <c r="BQ888">
        <v>558120</v>
      </c>
      <c r="BR888">
        <v>6557</v>
      </c>
      <c r="BX888" t="s">
        <v>15186</v>
      </c>
      <c r="CA888" t="s">
        <v>15187</v>
      </c>
      <c r="CB888" t="s">
        <v>15188</v>
      </c>
      <c r="CD888">
        <v>1</v>
      </c>
      <c r="CF888" t="s">
        <v>118</v>
      </c>
      <c r="CG888">
        <v>0</v>
      </c>
      <c r="CH888" t="s">
        <v>119</v>
      </c>
      <c r="CI888" t="s">
        <v>119</v>
      </c>
      <c r="CJ888" t="s">
        <v>120</v>
      </c>
      <c r="CL888" s="34" t="s">
        <v>15925</v>
      </c>
      <c r="CM888" t="s">
        <v>121</v>
      </c>
      <c r="CN888" s="34" t="s">
        <v>15925</v>
      </c>
      <c r="CP888" t="s">
        <v>1258</v>
      </c>
      <c r="CR888">
        <f t="shared" si="195"/>
        <v>15</v>
      </c>
    </row>
    <row r="889" spans="1:96" customFormat="1" hidden="1">
      <c r="A889" t="s">
        <v>111</v>
      </c>
      <c r="B889" t="s">
        <v>15172</v>
      </c>
      <c r="C889">
        <v>514209</v>
      </c>
      <c r="D889" s="1">
        <v>45580</v>
      </c>
      <c r="E889" t="s">
        <v>20565</v>
      </c>
      <c r="F889" t="s">
        <v>15173</v>
      </c>
      <c r="G889" t="s">
        <v>15174</v>
      </c>
      <c r="H889">
        <v>34515656848</v>
      </c>
      <c r="I889" t="s">
        <v>15175</v>
      </c>
      <c r="J889">
        <v>5517991982276</v>
      </c>
      <c r="K889" t="s">
        <v>2</v>
      </c>
      <c r="L889" t="s">
        <v>127</v>
      </c>
      <c r="M889">
        <v>5187032063490</v>
      </c>
      <c r="N889" t="s">
        <v>112</v>
      </c>
      <c r="O889" t="s">
        <v>15176</v>
      </c>
      <c r="P889" t="s">
        <v>15177</v>
      </c>
      <c r="Q889">
        <v>1601</v>
      </c>
      <c r="R889" t="s">
        <v>15178</v>
      </c>
      <c r="S889" t="s">
        <v>15179</v>
      </c>
      <c r="U889" t="s">
        <v>15180</v>
      </c>
      <c r="V889" t="s">
        <v>122</v>
      </c>
      <c r="W889" t="s">
        <v>123</v>
      </c>
      <c r="X889" t="s">
        <v>15181</v>
      </c>
      <c r="Y889" t="s">
        <v>792</v>
      </c>
      <c r="Z889" t="s">
        <v>1258</v>
      </c>
      <c r="AA889" t="s">
        <v>15923</v>
      </c>
      <c r="AB889" t="s">
        <v>773</v>
      </c>
      <c r="AC889" t="s">
        <v>774</v>
      </c>
      <c r="AE889" t="s">
        <v>827</v>
      </c>
      <c r="AF889" t="s">
        <v>125</v>
      </c>
      <c r="AG889">
        <v>5</v>
      </c>
      <c r="AH889">
        <v>153.59</v>
      </c>
      <c r="AI889">
        <v>1</v>
      </c>
      <c r="AJ889">
        <v>1403</v>
      </c>
      <c r="AK889" t="s">
        <v>775</v>
      </c>
      <c r="AL889">
        <v>1403</v>
      </c>
      <c r="AM889" t="s">
        <v>824</v>
      </c>
      <c r="AN889">
        <v>29.9</v>
      </c>
      <c r="AO889" s="72">
        <v>26.91</v>
      </c>
      <c r="AP889" t="s">
        <v>2337</v>
      </c>
      <c r="AQ889" t="s">
        <v>822</v>
      </c>
      <c r="AV889" t="s">
        <v>15191</v>
      </c>
      <c r="AW889">
        <v>0</v>
      </c>
      <c r="AX889" t="s">
        <v>15182</v>
      </c>
      <c r="AY889" t="s">
        <v>15184</v>
      </c>
      <c r="AZ889" t="s">
        <v>15185</v>
      </c>
      <c r="BC889" s="34" t="s">
        <v>15924</v>
      </c>
      <c r="BD889" t="s">
        <v>114</v>
      </c>
      <c r="BF889" t="s">
        <v>115</v>
      </c>
      <c r="BG889" t="s">
        <v>116</v>
      </c>
      <c r="BM889" t="s">
        <v>117</v>
      </c>
      <c r="BN889">
        <v>495867</v>
      </c>
      <c r="BO889">
        <v>3393573518</v>
      </c>
      <c r="BP889">
        <v>3393573518</v>
      </c>
      <c r="BQ889">
        <v>558120</v>
      </c>
      <c r="BR889">
        <v>6557</v>
      </c>
      <c r="BX889" t="s">
        <v>15186</v>
      </c>
      <c r="CA889" t="s">
        <v>15187</v>
      </c>
      <c r="CB889" t="s">
        <v>15188</v>
      </c>
      <c r="CD889">
        <v>1</v>
      </c>
      <c r="CF889" t="s">
        <v>118</v>
      </c>
      <c r="CG889">
        <v>0</v>
      </c>
      <c r="CH889" t="s">
        <v>119</v>
      </c>
      <c r="CI889" t="s">
        <v>119</v>
      </c>
      <c r="CJ889" t="s">
        <v>120</v>
      </c>
      <c r="CL889" s="34" t="s">
        <v>15925</v>
      </c>
      <c r="CM889" t="s">
        <v>121</v>
      </c>
      <c r="CN889" s="34" t="s">
        <v>15925</v>
      </c>
      <c r="CP889" t="s">
        <v>1258</v>
      </c>
      <c r="CR889">
        <f t="shared" si="195"/>
        <v>15</v>
      </c>
    </row>
    <row r="890" spans="1:96" customFormat="1" hidden="1">
      <c r="A890" t="s">
        <v>111</v>
      </c>
      <c r="B890" t="s">
        <v>15192</v>
      </c>
      <c r="C890">
        <v>514203</v>
      </c>
      <c r="D890" s="1">
        <v>45580</v>
      </c>
      <c r="E890" t="s">
        <v>20566</v>
      </c>
      <c r="F890" t="s">
        <v>15193</v>
      </c>
      <c r="G890" t="s">
        <v>15194</v>
      </c>
      <c r="H890">
        <v>12873069694</v>
      </c>
      <c r="I890" t="s">
        <v>15195</v>
      </c>
      <c r="J890">
        <v>5532999215661</v>
      </c>
      <c r="K890" t="s">
        <v>8</v>
      </c>
      <c r="L890" t="s">
        <v>15196</v>
      </c>
      <c r="M890">
        <v>5187021052059</v>
      </c>
      <c r="N890" t="s">
        <v>112</v>
      </c>
      <c r="O890" t="s">
        <v>15197</v>
      </c>
      <c r="P890" t="s">
        <v>15198</v>
      </c>
      <c r="Q890">
        <v>88</v>
      </c>
      <c r="S890" t="s">
        <v>7456</v>
      </c>
      <c r="U890" t="s">
        <v>15199</v>
      </c>
      <c r="V890" t="s">
        <v>779</v>
      </c>
      <c r="W890" t="s">
        <v>780</v>
      </c>
      <c r="X890" t="s">
        <v>15200</v>
      </c>
      <c r="Y890" t="s">
        <v>1166</v>
      </c>
      <c r="Z890" t="s">
        <v>1258</v>
      </c>
      <c r="AA890" t="s">
        <v>15926</v>
      </c>
      <c r="AB890" t="s">
        <v>844</v>
      </c>
      <c r="AC890" t="s">
        <v>774</v>
      </c>
      <c r="AF890" t="s">
        <v>113</v>
      </c>
      <c r="AG890">
        <v>1</v>
      </c>
      <c r="AH890">
        <v>115.14</v>
      </c>
      <c r="AI890">
        <v>1</v>
      </c>
      <c r="AJ890">
        <v>61030</v>
      </c>
      <c r="AK890" t="s">
        <v>1598</v>
      </c>
      <c r="AL890">
        <v>61030</v>
      </c>
      <c r="AM890" t="s">
        <v>2980</v>
      </c>
      <c r="AN890">
        <v>99.9</v>
      </c>
      <c r="AO890" s="72">
        <v>31.46</v>
      </c>
      <c r="AP890" t="s">
        <v>15141</v>
      </c>
      <c r="AQ890" t="s">
        <v>2981</v>
      </c>
      <c r="AV890" t="s">
        <v>15202</v>
      </c>
      <c r="AW890" t="s">
        <v>15202</v>
      </c>
      <c r="AX890" t="s">
        <v>15201</v>
      </c>
      <c r="AY890" t="s">
        <v>15203</v>
      </c>
      <c r="AZ890" t="s">
        <v>15204</v>
      </c>
      <c r="BC890" t="s">
        <v>15927</v>
      </c>
      <c r="BD890" t="s">
        <v>114</v>
      </c>
      <c r="BF890" t="s">
        <v>115</v>
      </c>
      <c r="BG890" t="s">
        <v>116</v>
      </c>
      <c r="BM890" t="s">
        <v>117</v>
      </c>
      <c r="BO890">
        <v>3393332324</v>
      </c>
      <c r="BX890" t="s">
        <v>15205</v>
      </c>
      <c r="CA890" t="s">
        <v>15206</v>
      </c>
      <c r="CB890" t="s">
        <v>15207</v>
      </c>
      <c r="CD890">
        <v>1</v>
      </c>
      <c r="CF890" t="s">
        <v>118</v>
      </c>
      <c r="CG890">
        <v>0</v>
      </c>
      <c r="CH890" t="s">
        <v>119</v>
      </c>
      <c r="CI890" t="s">
        <v>119</v>
      </c>
      <c r="CJ890" t="s">
        <v>120</v>
      </c>
      <c r="CL890" s="34" t="s">
        <v>15928</v>
      </c>
      <c r="CM890" t="s">
        <v>121</v>
      </c>
      <c r="CN890" s="34" t="s">
        <v>15928</v>
      </c>
      <c r="CP890" t="s">
        <v>1258</v>
      </c>
      <c r="CR890">
        <f t="shared" si="195"/>
        <v>15</v>
      </c>
    </row>
    <row r="891" spans="1:96" customFormat="1" hidden="1">
      <c r="A891" t="s">
        <v>111</v>
      </c>
      <c r="B891" t="s">
        <v>15192</v>
      </c>
      <c r="C891">
        <v>514203</v>
      </c>
      <c r="D891" s="1">
        <v>45580</v>
      </c>
      <c r="E891" t="s">
        <v>20566</v>
      </c>
      <c r="F891" t="s">
        <v>15193</v>
      </c>
      <c r="G891" t="s">
        <v>15194</v>
      </c>
      <c r="H891">
        <v>12873069694</v>
      </c>
      <c r="I891" t="s">
        <v>15195</v>
      </c>
      <c r="J891">
        <v>5532999215661</v>
      </c>
      <c r="K891" t="s">
        <v>8</v>
      </c>
      <c r="L891" t="s">
        <v>15196</v>
      </c>
      <c r="M891">
        <v>5187021052059</v>
      </c>
      <c r="N891" t="s">
        <v>112</v>
      </c>
      <c r="O891" t="s">
        <v>15197</v>
      </c>
      <c r="P891" t="s">
        <v>15198</v>
      </c>
      <c r="Q891">
        <v>88</v>
      </c>
      <c r="S891" t="s">
        <v>7456</v>
      </c>
      <c r="U891" t="s">
        <v>15199</v>
      </c>
      <c r="V891" t="s">
        <v>779</v>
      </c>
      <c r="W891" t="s">
        <v>780</v>
      </c>
      <c r="X891" t="s">
        <v>15200</v>
      </c>
      <c r="Y891" t="s">
        <v>1166</v>
      </c>
      <c r="Z891" t="s">
        <v>1258</v>
      </c>
      <c r="AA891" t="s">
        <v>15926</v>
      </c>
      <c r="AB891" t="s">
        <v>844</v>
      </c>
      <c r="AC891" t="s">
        <v>774</v>
      </c>
      <c r="AF891" t="s">
        <v>113</v>
      </c>
      <c r="AG891">
        <v>1</v>
      </c>
      <c r="AH891">
        <v>115.14</v>
      </c>
      <c r="AI891">
        <v>1</v>
      </c>
      <c r="AJ891">
        <v>1603</v>
      </c>
      <c r="AK891" t="s">
        <v>775</v>
      </c>
      <c r="AL891">
        <v>1603</v>
      </c>
      <c r="AM891" t="s">
        <v>825</v>
      </c>
      <c r="AN891">
        <v>29.9</v>
      </c>
      <c r="AO891" s="72">
        <v>26.91</v>
      </c>
      <c r="AP891" t="s">
        <v>2337</v>
      </c>
      <c r="AQ891" t="s">
        <v>823</v>
      </c>
      <c r="AV891" t="s">
        <v>2285</v>
      </c>
      <c r="AW891" t="s">
        <v>2285</v>
      </c>
      <c r="AX891" t="s">
        <v>15201</v>
      </c>
      <c r="AY891" t="s">
        <v>15203</v>
      </c>
      <c r="AZ891" t="s">
        <v>15204</v>
      </c>
      <c r="BC891" t="s">
        <v>15927</v>
      </c>
      <c r="BD891" t="s">
        <v>114</v>
      </c>
      <c r="BF891" t="s">
        <v>115</v>
      </c>
      <c r="BG891" t="s">
        <v>116</v>
      </c>
      <c r="BM891" t="s">
        <v>117</v>
      </c>
      <c r="BO891">
        <v>3393332324</v>
      </c>
      <c r="BX891" t="s">
        <v>15205</v>
      </c>
      <c r="CA891" t="s">
        <v>15206</v>
      </c>
      <c r="CB891" t="s">
        <v>15207</v>
      </c>
      <c r="CD891">
        <v>1</v>
      </c>
      <c r="CF891" t="s">
        <v>118</v>
      </c>
      <c r="CG891">
        <v>0</v>
      </c>
      <c r="CH891" t="s">
        <v>119</v>
      </c>
      <c r="CI891" t="s">
        <v>119</v>
      </c>
      <c r="CJ891" t="s">
        <v>120</v>
      </c>
      <c r="CL891" s="34" t="s">
        <v>15928</v>
      </c>
      <c r="CM891" t="s">
        <v>121</v>
      </c>
      <c r="CN891" s="34" t="s">
        <v>15928</v>
      </c>
      <c r="CP891" t="s">
        <v>1258</v>
      </c>
      <c r="CR891">
        <f t="shared" si="195"/>
        <v>15</v>
      </c>
    </row>
    <row r="892" spans="1:96" customFormat="1" hidden="1">
      <c r="A892" t="s">
        <v>111</v>
      </c>
      <c r="B892" t="s">
        <v>15192</v>
      </c>
      <c r="C892">
        <v>514203</v>
      </c>
      <c r="D892" s="1">
        <v>45580</v>
      </c>
      <c r="E892" t="s">
        <v>20566</v>
      </c>
      <c r="F892" t="s">
        <v>15193</v>
      </c>
      <c r="G892" t="s">
        <v>15194</v>
      </c>
      <c r="H892">
        <v>12873069694</v>
      </c>
      <c r="I892" t="s">
        <v>15195</v>
      </c>
      <c r="J892">
        <v>5532999215661</v>
      </c>
      <c r="K892" t="s">
        <v>8</v>
      </c>
      <c r="L892" t="s">
        <v>15196</v>
      </c>
      <c r="M892">
        <v>5187021052059</v>
      </c>
      <c r="N892" t="s">
        <v>112</v>
      </c>
      <c r="O892" t="s">
        <v>15197</v>
      </c>
      <c r="P892" t="s">
        <v>15198</v>
      </c>
      <c r="Q892">
        <v>88</v>
      </c>
      <c r="S892" t="s">
        <v>7456</v>
      </c>
      <c r="U892" t="s">
        <v>15199</v>
      </c>
      <c r="V892" t="s">
        <v>779</v>
      </c>
      <c r="W892" t="s">
        <v>780</v>
      </c>
      <c r="X892" t="s">
        <v>15200</v>
      </c>
      <c r="Y892" t="s">
        <v>1166</v>
      </c>
      <c r="Z892" t="s">
        <v>1258</v>
      </c>
      <c r="AA892" t="s">
        <v>15926</v>
      </c>
      <c r="AB892" t="s">
        <v>844</v>
      </c>
      <c r="AC892" t="s">
        <v>774</v>
      </c>
      <c r="AF892" t="s">
        <v>113</v>
      </c>
      <c r="AG892">
        <v>1</v>
      </c>
      <c r="AH892">
        <v>115.14</v>
      </c>
      <c r="AI892">
        <v>1</v>
      </c>
      <c r="AJ892">
        <v>142796</v>
      </c>
      <c r="AK892" t="s">
        <v>783</v>
      </c>
      <c r="AL892">
        <v>1609</v>
      </c>
      <c r="AM892" t="s">
        <v>826</v>
      </c>
      <c r="AN892">
        <v>34.9</v>
      </c>
      <c r="AO892" s="72">
        <v>31.41</v>
      </c>
      <c r="AP892" t="s">
        <v>2947</v>
      </c>
      <c r="AQ892" t="s">
        <v>807</v>
      </c>
      <c r="AV892" t="s">
        <v>2285</v>
      </c>
      <c r="AW892" t="s">
        <v>2285</v>
      </c>
      <c r="AX892" t="s">
        <v>15201</v>
      </c>
      <c r="AY892" t="s">
        <v>15203</v>
      </c>
      <c r="AZ892" t="s">
        <v>15204</v>
      </c>
      <c r="BC892" t="s">
        <v>15927</v>
      </c>
      <c r="BD892" t="s">
        <v>114</v>
      </c>
      <c r="BF892" t="s">
        <v>115</v>
      </c>
      <c r="BG892" t="s">
        <v>116</v>
      </c>
      <c r="BM892" t="s">
        <v>117</v>
      </c>
      <c r="BO892">
        <v>3393332324</v>
      </c>
      <c r="BX892" t="s">
        <v>15205</v>
      </c>
      <c r="CA892" t="s">
        <v>15206</v>
      </c>
      <c r="CB892" t="s">
        <v>15207</v>
      </c>
      <c r="CD892">
        <v>1</v>
      </c>
      <c r="CF892" t="s">
        <v>118</v>
      </c>
      <c r="CG892">
        <v>0</v>
      </c>
      <c r="CH892" t="s">
        <v>119</v>
      </c>
      <c r="CI892" t="s">
        <v>119</v>
      </c>
      <c r="CJ892" t="s">
        <v>120</v>
      </c>
      <c r="CL892" s="34" t="s">
        <v>15928</v>
      </c>
      <c r="CM892" t="s">
        <v>121</v>
      </c>
      <c r="CN892" s="34" t="s">
        <v>15928</v>
      </c>
      <c r="CP892" t="s">
        <v>1258</v>
      </c>
      <c r="CR892">
        <f t="shared" si="195"/>
        <v>15</v>
      </c>
    </row>
    <row r="893" spans="1:96" customFormat="1" hidden="1">
      <c r="A893" t="s">
        <v>111</v>
      </c>
      <c r="B893" t="s">
        <v>15208</v>
      </c>
      <c r="C893">
        <v>514201</v>
      </c>
      <c r="D893" s="1">
        <v>45580</v>
      </c>
      <c r="E893" t="s">
        <v>20567</v>
      </c>
      <c r="F893" t="s">
        <v>15209</v>
      </c>
      <c r="G893" t="s">
        <v>14026</v>
      </c>
      <c r="H893">
        <v>49811460191</v>
      </c>
      <c r="I893" t="s">
        <v>15210</v>
      </c>
      <c r="J893">
        <v>5561995573400</v>
      </c>
      <c r="K893" t="s">
        <v>126</v>
      </c>
      <c r="L893" t="s">
        <v>136</v>
      </c>
      <c r="M893">
        <v>5124318746343</v>
      </c>
      <c r="N893" t="s">
        <v>112</v>
      </c>
      <c r="O893" t="s">
        <v>15211</v>
      </c>
      <c r="P893" t="s">
        <v>15212</v>
      </c>
      <c r="Q893">
        <v>510</v>
      </c>
      <c r="S893" t="s">
        <v>3455</v>
      </c>
      <c r="U893" t="s">
        <v>15213</v>
      </c>
      <c r="V893" t="s">
        <v>779</v>
      </c>
      <c r="W893" t="s">
        <v>780</v>
      </c>
      <c r="X893" t="s">
        <v>15214</v>
      </c>
      <c r="Y893" t="s">
        <v>782</v>
      </c>
      <c r="Z893" t="s">
        <v>1258</v>
      </c>
      <c r="AA893" t="s">
        <v>15929</v>
      </c>
      <c r="AB893" t="s">
        <v>844</v>
      </c>
      <c r="AC893" t="s">
        <v>774</v>
      </c>
      <c r="AF893" t="s">
        <v>786</v>
      </c>
      <c r="AG893">
        <v>2</v>
      </c>
      <c r="AH893">
        <v>99.8</v>
      </c>
      <c r="AI893">
        <v>2</v>
      </c>
      <c r="AJ893">
        <v>3102</v>
      </c>
      <c r="AK893" t="s">
        <v>776</v>
      </c>
      <c r="AL893">
        <v>3102</v>
      </c>
      <c r="AM893" t="s">
        <v>777</v>
      </c>
      <c r="AN893">
        <v>49.9</v>
      </c>
      <c r="AO893" s="72">
        <v>49.9</v>
      </c>
      <c r="AP893" t="s">
        <v>15215</v>
      </c>
      <c r="AQ893" t="s">
        <v>778</v>
      </c>
      <c r="AV893" t="s">
        <v>2495</v>
      </c>
      <c r="AW893">
        <v>0</v>
      </c>
      <c r="AX893" t="s">
        <v>15215</v>
      </c>
      <c r="AY893">
        <v>0</v>
      </c>
      <c r="AZ893" t="s">
        <v>2303</v>
      </c>
      <c r="BC893" t="s">
        <v>15930</v>
      </c>
      <c r="BD893" t="s">
        <v>114</v>
      </c>
      <c r="BF893" t="s">
        <v>115</v>
      </c>
      <c r="BG893" t="s">
        <v>116</v>
      </c>
      <c r="BM893" t="s">
        <v>117</v>
      </c>
      <c r="BN893">
        <v>470278</v>
      </c>
      <c r="BO893">
        <v>3393322363</v>
      </c>
      <c r="BP893">
        <v>3393322363</v>
      </c>
      <c r="BQ893">
        <v>410863</v>
      </c>
      <c r="BR893">
        <v>1027</v>
      </c>
      <c r="BX893" t="s">
        <v>15216</v>
      </c>
      <c r="CA893" t="s">
        <v>15217</v>
      </c>
      <c r="CB893" t="s">
        <v>15218</v>
      </c>
      <c r="CD893">
        <v>1</v>
      </c>
      <c r="CF893" t="s">
        <v>118</v>
      </c>
      <c r="CG893">
        <v>0</v>
      </c>
      <c r="CH893" t="s">
        <v>119</v>
      </c>
      <c r="CI893" t="s">
        <v>119</v>
      </c>
      <c r="CJ893" t="s">
        <v>120</v>
      </c>
      <c r="CL893" s="34" t="s">
        <v>15931</v>
      </c>
      <c r="CM893" t="s">
        <v>121</v>
      </c>
      <c r="CN893" s="34" t="s">
        <v>15931</v>
      </c>
      <c r="CP893" t="s">
        <v>1258</v>
      </c>
      <c r="CR893">
        <f t="shared" si="195"/>
        <v>15</v>
      </c>
    </row>
    <row r="894" spans="1:96" customFormat="1" hidden="1">
      <c r="A894" t="s">
        <v>111</v>
      </c>
      <c r="B894" t="s">
        <v>15219</v>
      </c>
      <c r="C894">
        <v>514199</v>
      </c>
      <c r="D894" s="1">
        <v>45580</v>
      </c>
      <c r="E894" t="s">
        <v>20568</v>
      </c>
      <c r="F894" t="s">
        <v>15220</v>
      </c>
      <c r="G894" t="s">
        <v>15221</v>
      </c>
      <c r="H894">
        <v>31077309805</v>
      </c>
      <c r="I894" t="s">
        <v>15222</v>
      </c>
      <c r="J894">
        <v>5512991427021</v>
      </c>
      <c r="K894" t="s">
        <v>2</v>
      </c>
      <c r="L894" t="s">
        <v>15223</v>
      </c>
      <c r="M894">
        <v>5187019707516</v>
      </c>
      <c r="N894" t="s">
        <v>112</v>
      </c>
      <c r="O894" t="s">
        <v>15224</v>
      </c>
      <c r="P894" t="s">
        <v>15225</v>
      </c>
      <c r="Q894">
        <v>123</v>
      </c>
      <c r="R894" t="s">
        <v>15226</v>
      </c>
      <c r="S894" t="s">
        <v>15227</v>
      </c>
      <c r="U894" t="s">
        <v>15228</v>
      </c>
      <c r="V894" t="s">
        <v>122</v>
      </c>
      <c r="W894" t="s">
        <v>123</v>
      </c>
      <c r="X894" t="s">
        <v>15229</v>
      </c>
      <c r="Y894" t="s">
        <v>129</v>
      </c>
      <c r="Z894" t="s">
        <v>1258</v>
      </c>
      <c r="AA894" t="s">
        <v>15932</v>
      </c>
      <c r="AB894" t="s">
        <v>844</v>
      </c>
      <c r="AC894" t="s">
        <v>791</v>
      </c>
      <c r="AD894" t="s">
        <v>883</v>
      </c>
      <c r="AF894" t="s">
        <v>125</v>
      </c>
      <c r="AG894">
        <v>2</v>
      </c>
      <c r="AH894">
        <v>108.1</v>
      </c>
      <c r="AI894">
        <v>3</v>
      </c>
      <c r="AJ894">
        <v>1111</v>
      </c>
      <c r="AK894" t="s">
        <v>788</v>
      </c>
      <c r="AL894">
        <v>1110</v>
      </c>
      <c r="AM894" t="s">
        <v>1256</v>
      </c>
      <c r="AN894">
        <v>21.9</v>
      </c>
      <c r="AO894" s="72">
        <v>7.66</v>
      </c>
      <c r="AP894" t="s">
        <v>15231</v>
      </c>
      <c r="AQ894" t="s">
        <v>1257</v>
      </c>
      <c r="AV894" t="s">
        <v>15232</v>
      </c>
      <c r="AW894">
        <v>0</v>
      </c>
      <c r="AX894" t="s">
        <v>15230</v>
      </c>
      <c r="AY894" t="s">
        <v>15233</v>
      </c>
      <c r="AZ894" t="s">
        <v>15234</v>
      </c>
      <c r="BC894" s="34" t="s">
        <v>15933</v>
      </c>
      <c r="BD894" t="s">
        <v>114</v>
      </c>
      <c r="BF894" t="s">
        <v>115</v>
      </c>
      <c r="BG894" t="s">
        <v>116</v>
      </c>
      <c r="BM894" t="s">
        <v>117</v>
      </c>
      <c r="BN894">
        <v>380409</v>
      </c>
      <c r="BO894">
        <v>3393313268</v>
      </c>
      <c r="BP894">
        <v>3393313268</v>
      </c>
      <c r="BQ894">
        <v>554927</v>
      </c>
      <c r="BR894">
        <v>8600</v>
      </c>
      <c r="BX894" t="s">
        <v>15235</v>
      </c>
      <c r="CA894" t="s">
        <v>15236</v>
      </c>
      <c r="CB894" t="s">
        <v>15237</v>
      </c>
      <c r="CD894">
        <v>1</v>
      </c>
      <c r="CF894" t="s">
        <v>118</v>
      </c>
      <c r="CG894">
        <v>0</v>
      </c>
      <c r="CH894" t="s">
        <v>119</v>
      </c>
      <c r="CI894" t="s">
        <v>119</v>
      </c>
      <c r="CJ894" t="s">
        <v>120</v>
      </c>
      <c r="CL894" s="34" t="s">
        <v>15934</v>
      </c>
      <c r="CM894" t="s">
        <v>121</v>
      </c>
      <c r="CN894" s="34" t="s">
        <v>15934</v>
      </c>
      <c r="CP894" t="s">
        <v>1258</v>
      </c>
      <c r="CR894">
        <f t="shared" si="195"/>
        <v>15</v>
      </c>
    </row>
    <row r="895" spans="1:96" customFormat="1" hidden="1">
      <c r="A895" t="s">
        <v>111</v>
      </c>
      <c r="B895" t="s">
        <v>15219</v>
      </c>
      <c r="C895">
        <v>514199</v>
      </c>
      <c r="D895" s="1">
        <v>45580</v>
      </c>
      <c r="E895" t="s">
        <v>20568</v>
      </c>
      <c r="F895" t="s">
        <v>15220</v>
      </c>
      <c r="G895" t="s">
        <v>15221</v>
      </c>
      <c r="H895">
        <v>31077309805</v>
      </c>
      <c r="I895" t="s">
        <v>15222</v>
      </c>
      <c r="J895">
        <v>5512991427021</v>
      </c>
      <c r="K895" t="s">
        <v>2</v>
      </c>
      <c r="L895" t="s">
        <v>15223</v>
      </c>
      <c r="M895">
        <v>5187019707516</v>
      </c>
      <c r="N895" t="s">
        <v>112</v>
      </c>
      <c r="O895" t="s">
        <v>15224</v>
      </c>
      <c r="P895" t="s">
        <v>15225</v>
      </c>
      <c r="Q895">
        <v>123</v>
      </c>
      <c r="R895" t="s">
        <v>15226</v>
      </c>
      <c r="S895" t="s">
        <v>15227</v>
      </c>
      <c r="U895" t="s">
        <v>15228</v>
      </c>
      <c r="V895" t="s">
        <v>122</v>
      </c>
      <c r="W895" t="s">
        <v>123</v>
      </c>
      <c r="X895" t="s">
        <v>15229</v>
      </c>
      <c r="Y895" t="s">
        <v>129</v>
      </c>
      <c r="Z895" t="s">
        <v>1258</v>
      </c>
      <c r="AA895" t="s">
        <v>15932</v>
      </c>
      <c r="AB895" t="s">
        <v>844</v>
      </c>
      <c r="AC895" t="s">
        <v>791</v>
      </c>
      <c r="AD895" t="s">
        <v>883</v>
      </c>
      <c r="AF895" t="s">
        <v>125</v>
      </c>
      <c r="AG895">
        <v>2</v>
      </c>
      <c r="AH895">
        <v>108.1</v>
      </c>
      <c r="AI895">
        <v>2</v>
      </c>
      <c r="AJ895">
        <v>1006</v>
      </c>
      <c r="AK895" t="s">
        <v>788</v>
      </c>
      <c r="AL895">
        <v>1111</v>
      </c>
      <c r="AM895" t="s">
        <v>789</v>
      </c>
      <c r="AN895">
        <v>21.9</v>
      </c>
      <c r="AO895" s="72">
        <v>7.66</v>
      </c>
      <c r="AP895" t="s">
        <v>15064</v>
      </c>
      <c r="AQ895" t="s">
        <v>790</v>
      </c>
      <c r="AV895" t="s">
        <v>15238</v>
      </c>
      <c r="AW895">
        <v>0</v>
      </c>
      <c r="AX895" t="s">
        <v>15230</v>
      </c>
      <c r="AY895" t="s">
        <v>15233</v>
      </c>
      <c r="AZ895" t="s">
        <v>15234</v>
      </c>
      <c r="BC895" s="34" t="s">
        <v>15933</v>
      </c>
      <c r="BD895" t="s">
        <v>114</v>
      </c>
      <c r="BF895" t="s">
        <v>115</v>
      </c>
      <c r="BG895" t="s">
        <v>116</v>
      </c>
      <c r="BM895" t="s">
        <v>117</v>
      </c>
      <c r="BN895">
        <v>380409</v>
      </c>
      <c r="BO895">
        <v>3393313268</v>
      </c>
      <c r="BP895">
        <v>3393313268</v>
      </c>
      <c r="BQ895">
        <v>554927</v>
      </c>
      <c r="BR895">
        <v>8600</v>
      </c>
      <c r="BX895" t="s">
        <v>15235</v>
      </c>
      <c r="CA895" t="s">
        <v>15236</v>
      </c>
      <c r="CB895" t="s">
        <v>15237</v>
      </c>
      <c r="CD895">
        <v>1</v>
      </c>
      <c r="CF895" t="s">
        <v>118</v>
      </c>
      <c r="CG895">
        <v>0</v>
      </c>
      <c r="CH895" t="s">
        <v>119</v>
      </c>
      <c r="CI895" t="s">
        <v>119</v>
      </c>
      <c r="CJ895" t="s">
        <v>120</v>
      </c>
      <c r="CL895" s="34" t="s">
        <v>15934</v>
      </c>
      <c r="CM895" t="s">
        <v>121</v>
      </c>
      <c r="CN895" s="34" t="s">
        <v>15934</v>
      </c>
      <c r="CP895" t="s">
        <v>1258</v>
      </c>
      <c r="CR895">
        <f t="shared" si="195"/>
        <v>15</v>
      </c>
    </row>
    <row r="896" spans="1:96" customFormat="1" hidden="1">
      <c r="A896" t="s">
        <v>111</v>
      </c>
      <c r="B896" t="s">
        <v>15219</v>
      </c>
      <c r="C896">
        <v>514199</v>
      </c>
      <c r="D896" s="1">
        <v>45580</v>
      </c>
      <c r="E896" t="s">
        <v>20568</v>
      </c>
      <c r="F896" t="s">
        <v>15220</v>
      </c>
      <c r="G896" t="s">
        <v>15221</v>
      </c>
      <c r="H896">
        <v>31077309805</v>
      </c>
      <c r="I896" t="s">
        <v>15222</v>
      </c>
      <c r="J896">
        <v>5512991427021</v>
      </c>
      <c r="K896" t="s">
        <v>2</v>
      </c>
      <c r="L896" t="s">
        <v>15223</v>
      </c>
      <c r="M896">
        <v>5187019707516</v>
      </c>
      <c r="N896" t="s">
        <v>112</v>
      </c>
      <c r="O896" t="s">
        <v>15224</v>
      </c>
      <c r="P896" t="s">
        <v>15225</v>
      </c>
      <c r="Q896">
        <v>123</v>
      </c>
      <c r="R896" t="s">
        <v>15226</v>
      </c>
      <c r="S896" t="s">
        <v>15227</v>
      </c>
      <c r="U896" t="s">
        <v>15228</v>
      </c>
      <c r="V896" t="s">
        <v>122</v>
      </c>
      <c r="W896" t="s">
        <v>123</v>
      </c>
      <c r="X896" t="s">
        <v>15229</v>
      </c>
      <c r="Y896" t="s">
        <v>129</v>
      </c>
      <c r="Z896" t="s">
        <v>1258</v>
      </c>
      <c r="AA896" t="s">
        <v>15932</v>
      </c>
      <c r="AB896" t="s">
        <v>844</v>
      </c>
      <c r="AC896" t="s">
        <v>791</v>
      </c>
      <c r="AD896" t="s">
        <v>883</v>
      </c>
      <c r="AF896" t="s">
        <v>125</v>
      </c>
      <c r="AG896">
        <v>2</v>
      </c>
      <c r="AH896">
        <v>108.1</v>
      </c>
      <c r="AI896">
        <v>1</v>
      </c>
      <c r="AJ896">
        <v>143121</v>
      </c>
      <c r="AK896" t="s">
        <v>1221</v>
      </c>
      <c r="AL896">
        <v>1622</v>
      </c>
      <c r="AM896" t="s">
        <v>2868</v>
      </c>
      <c r="AN896">
        <v>69.8</v>
      </c>
      <c r="AO896" s="72">
        <v>69.8</v>
      </c>
      <c r="AP896" t="s">
        <v>1451</v>
      </c>
      <c r="AQ896" t="s">
        <v>2870</v>
      </c>
      <c r="AV896" t="s">
        <v>15239</v>
      </c>
      <c r="AW896">
        <v>0</v>
      </c>
      <c r="AX896" t="s">
        <v>15230</v>
      </c>
      <c r="AY896" t="s">
        <v>15233</v>
      </c>
      <c r="AZ896" t="s">
        <v>15234</v>
      </c>
      <c r="BC896" s="34" t="s">
        <v>15933</v>
      </c>
      <c r="BD896" t="s">
        <v>114</v>
      </c>
      <c r="BF896" t="s">
        <v>115</v>
      </c>
      <c r="BG896" t="s">
        <v>116</v>
      </c>
      <c r="BM896" t="s">
        <v>117</v>
      </c>
      <c r="BN896">
        <v>380409</v>
      </c>
      <c r="BO896">
        <v>3393313268</v>
      </c>
      <c r="BP896">
        <v>3393313268</v>
      </c>
      <c r="BQ896">
        <v>554927</v>
      </c>
      <c r="BR896">
        <v>8600</v>
      </c>
      <c r="BX896" t="s">
        <v>15235</v>
      </c>
      <c r="CA896" t="s">
        <v>15236</v>
      </c>
      <c r="CB896" t="s">
        <v>15237</v>
      </c>
      <c r="CD896">
        <v>1</v>
      </c>
      <c r="CF896" t="s">
        <v>118</v>
      </c>
      <c r="CG896">
        <v>0</v>
      </c>
      <c r="CH896" t="s">
        <v>119</v>
      </c>
      <c r="CI896" t="s">
        <v>119</v>
      </c>
      <c r="CJ896" t="s">
        <v>120</v>
      </c>
      <c r="CL896" s="34" t="s">
        <v>15934</v>
      </c>
      <c r="CM896" t="s">
        <v>121</v>
      </c>
      <c r="CN896" s="34" t="s">
        <v>15934</v>
      </c>
      <c r="CP896" t="s">
        <v>1258</v>
      </c>
      <c r="CR896">
        <f t="shared" si="195"/>
        <v>15</v>
      </c>
    </row>
    <row r="897" spans="1:108" hidden="1">
      <c r="A897" t="s">
        <v>111</v>
      </c>
      <c r="B897" t="s">
        <v>15240</v>
      </c>
      <c r="C897">
        <v>514193</v>
      </c>
      <c r="D897" s="1">
        <v>45580</v>
      </c>
      <c r="E897" t="s">
        <v>20569</v>
      </c>
      <c r="F897" t="s">
        <v>3410</v>
      </c>
      <c r="G897" t="s">
        <v>15241</v>
      </c>
      <c r="H897">
        <v>14303010740</v>
      </c>
      <c r="I897" t="s">
        <v>15242</v>
      </c>
      <c r="J897">
        <v>5521999179305</v>
      </c>
      <c r="K897" t="s">
        <v>5</v>
      </c>
      <c r="L897" t="s">
        <v>1188</v>
      </c>
      <c r="M897">
        <v>5150221128570</v>
      </c>
      <c r="N897" t="s">
        <v>112</v>
      </c>
      <c r="O897" t="s">
        <v>15243</v>
      </c>
      <c r="P897" t="s">
        <v>15244</v>
      </c>
      <c r="Q897">
        <v>43</v>
      </c>
      <c r="R897" t="s">
        <v>15245</v>
      </c>
      <c r="S897" t="s">
        <v>15246</v>
      </c>
      <c r="U897" t="s">
        <v>15247</v>
      </c>
      <c r="V897" t="s">
        <v>122</v>
      </c>
      <c r="W897" t="s">
        <v>123</v>
      </c>
      <c r="X897" t="s">
        <v>15248</v>
      </c>
      <c r="Y897" t="s">
        <v>792</v>
      </c>
      <c r="Z897" t="s">
        <v>1258</v>
      </c>
      <c r="AA897" t="s">
        <v>15935</v>
      </c>
      <c r="AF897" t="s">
        <v>113</v>
      </c>
      <c r="AG897">
        <v>1</v>
      </c>
      <c r="AH897">
        <v>211.1</v>
      </c>
      <c r="AI897">
        <v>1</v>
      </c>
      <c r="AJ897">
        <v>142817</v>
      </c>
      <c r="AK897" t="s">
        <v>1598</v>
      </c>
      <c r="AL897">
        <v>61040</v>
      </c>
      <c r="AM897" t="s">
        <v>1608</v>
      </c>
      <c r="AN897">
        <v>99.9</v>
      </c>
      <c r="AO897" s="72">
        <v>31.46</v>
      </c>
      <c r="AP897" t="s">
        <v>15141</v>
      </c>
      <c r="AQ897" t="s">
        <v>1609</v>
      </c>
      <c r="AV897" t="s">
        <v>15250</v>
      </c>
      <c r="AW897">
        <v>0</v>
      </c>
      <c r="AX897" t="s">
        <v>15249</v>
      </c>
      <c r="AY897" t="s">
        <v>15251</v>
      </c>
      <c r="AZ897" t="s">
        <v>15252</v>
      </c>
      <c r="BC897" s="34" t="s">
        <v>15936</v>
      </c>
      <c r="BD897" t="s">
        <v>114</v>
      </c>
      <c r="BF897" t="s">
        <v>115</v>
      </c>
      <c r="BG897" t="s">
        <v>116</v>
      </c>
      <c r="BM897" t="s">
        <v>117</v>
      </c>
      <c r="BO897">
        <v>3393154958</v>
      </c>
      <c r="BX897" t="s">
        <v>15253</v>
      </c>
      <c r="CA897" t="s">
        <v>15254</v>
      </c>
      <c r="CB897" t="s">
        <v>15255</v>
      </c>
      <c r="CD897">
        <v>1</v>
      </c>
      <c r="CF897" t="s">
        <v>118</v>
      </c>
      <c r="CG897">
        <v>0</v>
      </c>
      <c r="CH897" t="s">
        <v>119</v>
      </c>
      <c r="CI897" t="s">
        <v>119</v>
      </c>
      <c r="CJ897" t="s">
        <v>120</v>
      </c>
      <c r="CL897" s="34" t="s">
        <v>15937</v>
      </c>
      <c r="CM897" t="s">
        <v>121</v>
      </c>
      <c r="CN897" s="34" t="s">
        <v>15937</v>
      </c>
      <c r="CP897" t="s">
        <v>1258</v>
      </c>
      <c r="CR897">
        <f t="shared" si="195"/>
        <v>15</v>
      </c>
      <c r="CS897"/>
      <c r="CT897"/>
      <c r="CU897"/>
      <c r="CV897"/>
      <c r="CW897"/>
      <c r="CX897"/>
      <c r="CY897"/>
      <c r="CZ897"/>
      <c r="DA897"/>
      <c r="DB897"/>
      <c r="DC897"/>
      <c r="DD897"/>
    </row>
    <row r="898" spans="1:108" hidden="1">
      <c r="A898" t="s">
        <v>111</v>
      </c>
      <c r="B898" t="s">
        <v>15240</v>
      </c>
      <c r="C898">
        <v>514193</v>
      </c>
      <c r="D898" s="1">
        <v>45580</v>
      </c>
      <c r="E898" t="s">
        <v>20569</v>
      </c>
      <c r="F898" t="s">
        <v>3410</v>
      </c>
      <c r="G898" t="s">
        <v>15241</v>
      </c>
      <c r="H898">
        <v>14303010740</v>
      </c>
      <c r="I898" t="s">
        <v>15242</v>
      </c>
      <c r="J898">
        <v>5521999179305</v>
      </c>
      <c r="K898" t="s">
        <v>5</v>
      </c>
      <c r="L898" t="s">
        <v>1188</v>
      </c>
      <c r="M898">
        <v>5150221128570</v>
      </c>
      <c r="N898" t="s">
        <v>112</v>
      </c>
      <c r="O898" t="s">
        <v>15243</v>
      </c>
      <c r="P898" t="s">
        <v>15244</v>
      </c>
      <c r="Q898">
        <v>43</v>
      </c>
      <c r="R898" t="s">
        <v>15245</v>
      </c>
      <c r="S898" t="s">
        <v>15246</v>
      </c>
      <c r="U898" t="s">
        <v>15247</v>
      </c>
      <c r="V898" t="s">
        <v>122</v>
      </c>
      <c r="W898" t="s">
        <v>123</v>
      </c>
      <c r="X898" t="s">
        <v>15248</v>
      </c>
      <c r="Y898" t="s">
        <v>792</v>
      </c>
      <c r="Z898" t="s">
        <v>1258</v>
      </c>
      <c r="AA898" t="s">
        <v>15935</v>
      </c>
      <c r="AF898" t="s">
        <v>113</v>
      </c>
      <c r="AG898">
        <v>1</v>
      </c>
      <c r="AH898">
        <v>211.1</v>
      </c>
      <c r="AI898">
        <v>1</v>
      </c>
      <c r="AJ898">
        <v>61030</v>
      </c>
      <c r="AK898" t="s">
        <v>1598</v>
      </c>
      <c r="AL898">
        <v>61030</v>
      </c>
      <c r="AM898" t="s">
        <v>2980</v>
      </c>
      <c r="AN898">
        <v>99.9</v>
      </c>
      <c r="AO898" s="72">
        <v>31.46</v>
      </c>
      <c r="AP898" t="s">
        <v>15141</v>
      </c>
      <c r="AQ898" t="s">
        <v>2981</v>
      </c>
      <c r="AV898" t="s">
        <v>15250</v>
      </c>
      <c r="AW898">
        <v>0</v>
      </c>
      <c r="AX898" t="s">
        <v>15249</v>
      </c>
      <c r="AY898" t="s">
        <v>15251</v>
      </c>
      <c r="AZ898" t="s">
        <v>15252</v>
      </c>
      <c r="BC898" s="34" t="s">
        <v>15936</v>
      </c>
      <c r="BD898" t="s">
        <v>114</v>
      </c>
      <c r="BF898" t="s">
        <v>115</v>
      </c>
      <c r="BG898" t="s">
        <v>116</v>
      </c>
      <c r="BM898" t="s">
        <v>117</v>
      </c>
      <c r="BO898">
        <v>3393154958</v>
      </c>
      <c r="BX898" t="s">
        <v>15253</v>
      </c>
      <c r="CA898" t="s">
        <v>15254</v>
      </c>
      <c r="CB898" t="s">
        <v>15255</v>
      </c>
      <c r="CD898">
        <v>1</v>
      </c>
      <c r="CF898" t="s">
        <v>118</v>
      </c>
      <c r="CG898">
        <v>0</v>
      </c>
      <c r="CH898" t="s">
        <v>119</v>
      </c>
      <c r="CI898" t="s">
        <v>119</v>
      </c>
      <c r="CJ898" t="s">
        <v>120</v>
      </c>
      <c r="CL898" s="34" t="s">
        <v>15937</v>
      </c>
      <c r="CM898" t="s">
        <v>121</v>
      </c>
      <c r="CN898" s="34" t="s">
        <v>15937</v>
      </c>
      <c r="CP898" t="s">
        <v>1258</v>
      </c>
      <c r="CR898">
        <f t="shared" si="195"/>
        <v>15</v>
      </c>
      <c r="CS898"/>
      <c r="CT898"/>
      <c r="CU898"/>
      <c r="CV898"/>
      <c r="CW898"/>
      <c r="CX898"/>
      <c r="CY898"/>
      <c r="CZ898"/>
      <c r="DA898"/>
      <c r="DB898"/>
      <c r="DC898"/>
      <c r="DD898"/>
    </row>
    <row r="899" spans="1:108" hidden="1">
      <c r="A899" t="s">
        <v>111</v>
      </c>
      <c r="B899" t="s">
        <v>15240</v>
      </c>
      <c r="C899">
        <v>514193</v>
      </c>
      <c r="D899" s="1">
        <v>45580</v>
      </c>
      <c r="E899" t="s">
        <v>20569</v>
      </c>
      <c r="F899" t="s">
        <v>3410</v>
      </c>
      <c r="G899" t="s">
        <v>15241</v>
      </c>
      <c r="H899">
        <v>14303010740</v>
      </c>
      <c r="I899" t="s">
        <v>15242</v>
      </c>
      <c r="J899">
        <v>5521999179305</v>
      </c>
      <c r="K899" t="s">
        <v>5</v>
      </c>
      <c r="L899" t="s">
        <v>1188</v>
      </c>
      <c r="M899">
        <v>5150221128570</v>
      </c>
      <c r="N899" t="s">
        <v>112</v>
      </c>
      <c r="O899" t="s">
        <v>15243</v>
      </c>
      <c r="P899" t="s">
        <v>15244</v>
      </c>
      <c r="Q899">
        <v>43</v>
      </c>
      <c r="R899" t="s">
        <v>15245</v>
      </c>
      <c r="S899" t="s">
        <v>15246</v>
      </c>
      <c r="U899" t="s">
        <v>15247</v>
      </c>
      <c r="V899" t="s">
        <v>122</v>
      </c>
      <c r="W899" t="s">
        <v>123</v>
      </c>
      <c r="X899" t="s">
        <v>15248</v>
      </c>
      <c r="Y899" t="s">
        <v>792</v>
      </c>
      <c r="Z899" t="s">
        <v>1258</v>
      </c>
      <c r="AA899" t="s">
        <v>15935</v>
      </c>
      <c r="AF899" t="s">
        <v>113</v>
      </c>
      <c r="AG899">
        <v>1</v>
      </c>
      <c r="AH899">
        <v>211.1</v>
      </c>
      <c r="AI899">
        <v>1</v>
      </c>
      <c r="AJ899">
        <v>61010</v>
      </c>
      <c r="AK899" t="s">
        <v>1598</v>
      </c>
      <c r="AL899">
        <v>61010</v>
      </c>
      <c r="AM899" t="s">
        <v>1599</v>
      </c>
      <c r="AN899">
        <v>99.9</v>
      </c>
      <c r="AO899" s="72">
        <v>31.46</v>
      </c>
      <c r="AP899" t="s">
        <v>15141</v>
      </c>
      <c r="AQ899" t="s">
        <v>1602</v>
      </c>
      <c r="AV899" t="s">
        <v>15250</v>
      </c>
      <c r="AW899">
        <v>0</v>
      </c>
      <c r="AX899" t="s">
        <v>15249</v>
      </c>
      <c r="AY899" t="s">
        <v>15251</v>
      </c>
      <c r="AZ899" t="s">
        <v>15252</v>
      </c>
      <c r="BC899" s="34" t="s">
        <v>15936</v>
      </c>
      <c r="BD899" t="s">
        <v>114</v>
      </c>
      <c r="BF899" t="s">
        <v>115</v>
      </c>
      <c r="BG899" t="s">
        <v>116</v>
      </c>
      <c r="BM899" t="s">
        <v>117</v>
      </c>
      <c r="BO899">
        <v>3393154958</v>
      </c>
      <c r="BX899" t="s">
        <v>15253</v>
      </c>
      <c r="CA899" t="s">
        <v>15254</v>
      </c>
      <c r="CB899" t="s">
        <v>15255</v>
      </c>
      <c r="CD899">
        <v>1</v>
      </c>
      <c r="CF899" t="s">
        <v>118</v>
      </c>
      <c r="CG899">
        <v>0</v>
      </c>
      <c r="CH899" t="s">
        <v>119</v>
      </c>
      <c r="CI899" t="s">
        <v>119</v>
      </c>
      <c r="CJ899" t="s">
        <v>120</v>
      </c>
      <c r="CL899" s="34" t="s">
        <v>15937</v>
      </c>
      <c r="CM899" t="s">
        <v>121</v>
      </c>
      <c r="CN899" s="34" t="s">
        <v>15937</v>
      </c>
      <c r="CP899" t="s">
        <v>1258</v>
      </c>
      <c r="CR899">
        <f t="shared" ref="CR899:CR962" si="196">DAY(D899)</f>
        <v>15</v>
      </c>
      <c r="CS899"/>
      <c r="CT899"/>
      <c r="CU899"/>
      <c r="CV899"/>
      <c r="CW899"/>
      <c r="CX899"/>
      <c r="CY899"/>
      <c r="CZ899"/>
      <c r="DA899"/>
      <c r="DB899"/>
      <c r="DC899"/>
      <c r="DD899"/>
    </row>
    <row r="900" spans="1:108" hidden="1">
      <c r="A900" t="s">
        <v>111</v>
      </c>
      <c r="B900" t="s">
        <v>15240</v>
      </c>
      <c r="C900">
        <v>514193</v>
      </c>
      <c r="D900" s="1">
        <v>45580</v>
      </c>
      <c r="E900" t="s">
        <v>20569</v>
      </c>
      <c r="F900" t="s">
        <v>3410</v>
      </c>
      <c r="G900" t="s">
        <v>15241</v>
      </c>
      <c r="H900">
        <v>14303010740</v>
      </c>
      <c r="I900" t="s">
        <v>15242</v>
      </c>
      <c r="J900">
        <v>5521999179305</v>
      </c>
      <c r="K900" t="s">
        <v>5</v>
      </c>
      <c r="L900" t="s">
        <v>1188</v>
      </c>
      <c r="M900">
        <v>5150221128570</v>
      </c>
      <c r="N900" t="s">
        <v>112</v>
      </c>
      <c r="O900" t="s">
        <v>15243</v>
      </c>
      <c r="P900" t="s">
        <v>15244</v>
      </c>
      <c r="Q900">
        <v>43</v>
      </c>
      <c r="R900" t="s">
        <v>15245</v>
      </c>
      <c r="S900" t="s">
        <v>15246</v>
      </c>
      <c r="U900" t="s">
        <v>15247</v>
      </c>
      <c r="V900" t="s">
        <v>122</v>
      </c>
      <c r="W900" t="s">
        <v>123</v>
      </c>
      <c r="X900" t="s">
        <v>15248</v>
      </c>
      <c r="Y900" t="s">
        <v>792</v>
      </c>
      <c r="Z900" t="s">
        <v>1258</v>
      </c>
      <c r="AA900" t="s">
        <v>15935</v>
      </c>
      <c r="AF900" t="s">
        <v>113</v>
      </c>
      <c r="AG900">
        <v>1</v>
      </c>
      <c r="AH900">
        <v>211.1</v>
      </c>
      <c r="AI900">
        <v>1</v>
      </c>
      <c r="AJ900">
        <v>61050</v>
      </c>
      <c r="AK900" t="s">
        <v>1598</v>
      </c>
      <c r="AL900">
        <v>61050</v>
      </c>
      <c r="AM900" t="s">
        <v>2983</v>
      </c>
      <c r="AN900">
        <v>99.9</v>
      </c>
      <c r="AO900" s="72">
        <v>31.46</v>
      </c>
      <c r="AP900" t="s">
        <v>15141</v>
      </c>
      <c r="AQ900" t="s">
        <v>2984</v>
      </c>
      <c r="AV900" t="s">
        <v>15250</v>
      </c>
      <c r="AW900">
        <v>0</v>
      </c>
      <c r="AX900" t="s">
        <v>15249</v>
      </c>
      <c r="AY900" t="s">
        <v>15251</v>
      </c>
      <c r="AZ900" t="s">
        <v>15252</v>
      </c>
      <c r="BC900" s="34" t="s">
        <v>15936</v>
      </c>
      <c r="BD900" t="s">
        <v>114</v>
      </c>
      <c r="BF900" t="s">
        <v>115</v>
      </c>
      <c r="BG900" t="s">
        <v>116</v>
      </c>
      <c r="BM900" t="s">
        <v>117</v>
      </c>
      <c r="BO900">
        <v>3393154958</v>
      </c>
      <c r="BX900" t="s">
        <v>15253</v>
      </c>
      <c r="CA900" t="s">
        <v>15254</v>
      </c>
      <c r="CB900" t="s">
        <v>15255</v>
      </c>
      <c r="CD900">
        <v>1</v>
      </c>
      <c r="CF900" t="s">
        <v>118</v>
      </c>
      <c r="CG900">
        <v>0</v>
      </c>
      <c r="CH900" t="s">
        <v>119</v>
      </c>
      <c r="CI900" t="s">
        <v>119</v>
      </c>
      <c r="CJ900" t="s">
        <v>120</v>
      </c>
      <c r="CL900" s="34" t="s">
        <v>15937</v>
      </c>
      <c r="CM900" t="s">
        <v>121</v>
      </c>
      <c r="CN900" s="34" t="s">
        <v>15937</v>
      </c>
      <c r="CP900" t="s">
        <v>1258</v>
      </c>
      <c r="CR900">
        <f t="shared" si="196"/>
        <v>15</v>
      </c>
      <c r="CS900"/>
      <c r="CT900"/>
      <c r="CU900"/>
      <c r="CV900"/>
      <c r="CW900"/>
      <c r="CX900"/>
      <c r="CY900"/>
      <c r="CZ900"/>
      <c r="DA900"/>
      <c r="DB900"/>
      <c r="DC900"/>
      <c r="DD900"/>
    </row>
    <row r="901" spans="1:108" hidden="1">
      <c r="A901" t="s">
        <v>111</v>
      </c>
      <c r="B901" t="s">
        <v>15240</v>
      </c>
      <c r="C901">
        <v>514193</v>
      </c>
      <c r="D901" s="1">
        <v>45580</v>
      </c>
      <c r="E901" t="s">
        <v>20569</v>
      </c>
      <c r="F901" t="s">
        <v>3410</v>
      </c>
      <c r="G901" t="s">
        <v>15241</v>
      </c>
      <c r="H901">
        <v>14303010740</v>
      </c>
      <c r="I901" t="s">
        <v>15242</v>
      </c>
      <c r="J901">
        <v>5521999179305</v>
      </c>
      <c r="K901" t="s">
        <v>5</v>
      </c>
      <c r="L901" t="s">
        <v>1188</v>
      </c>
      <c r="M901">
        <v>5150221128570</v>
      </c>
      <c r="N901" t="s">
        <v>112</v>
      </c>
      <c r="O901" t="s">
        <v>15243</v>
      </c>
      <c r="P901" t="s">
        <v>15244</v>
      </c>
      <c r="Q901">
        <v>43</v>
      </c>
      <c r="R901" t="s">
        <v>15245</v>
      </c>
      <c r="S901" t="s">
        <v>15246</v>
      </c>
      <c r="U901" t="s">
        <v>15247</v>
      </c>
      <c r="V901" t="s">
        <v>122</v>
      </c>
      <c r="W901" t="s">
        <v>123</v>
      </c>
      <c r="X901" t="s">
        <v>15248</v>
      </c>
      <c r="Y901" t="s">
        <v>792</v>
      </c>
      <c r="Z901" t="s">
        <v>1258</v>
      </c>
      <c r="AA901" t="s">
        <v>15935</v>
      </c>
      <c r="AF901" t="s">
        <v>113</v>
      </c>
      <c r="AG901">
        <v>1</v>
      </c>
      <c r="AH901">
        <v>211.1</v>
      </c>
      <c r="AI901">
        <v>1</v>
      </c>
      <c r="AJ901">
        <v>1403</v>
      </c>
      <c r="AK901" t="s">
        <v>775</v>
      </c>
      <c r="AL901">
        <v>1403</v>
      </c>
      <c r="AM901" t="s">
        <v>824</v>
      </c>
      <c r="AN901">
        <v>29.9</v>
      </c>
      <c r="AO901" s="72">
        <v>26.91</v>
      </c>
      <c r="AP901" t="s">
        <v>2337</v>
      </c>
      <c r="AQ901" t="s">
        <v>822</v>
      </c>
      <c r="AV901" t="s">
        <v>15125</v>
      </c>
      <c r="AW901">
        <v>0</v>
      </c>
      <c r="AX901" t="s">
        <v>15249</v>
      </c>
      <c r="AY901" t="s">
        <v>15251</v>
      </c>
      <c r="AZ901" t="s">
        <v>15252</v>
      </c>
      <c r="BC901" s="34" t="s">
        <v>15936</v>
      </c>
      <c r="BD901" t="s">
        <v>114</v>
      </c>
      <c r="BF901" t="s">
        <v>115</v>
      </c>
      <c r="BG901" t="s">
        <v>116</v>
      </c>
      <c r="BM901" t="s">
        <v>117</v>
      </c>
      <c r="BO901">
        <v>3393154958</v>
      </c>
      <c r="BX901" t="s">
        <v>15253</v>
      </c>
      <c r="CA901" t="s">
        <v>15254</v>
      </c>
      <c r="CB901" t="s">
        <v>15255</v>
      </c>
      <c r="CD901">
        <v>1</v>
      </c>
      <c r="CF901" t="s">
        <v>118</v>
      </c>
      <c r="CG901">
        <v>0</v>
      </c>
      <c r="CH901" t="s">
        <v>119</v>
      </c>
      <c r="CI901" t="s">
        <v>119</v>
      </c>
      <c r="CJ901" t="s">
        <v>120</v>
      </c>
      <c r="CL901" s="34" t="s">
        <v>15937</v>
      </c>
      <c r="CM901" t="s">
        <v>121</v>
      </c>
      <c r="CN901" s="34" t="s">
        <v>15937</v>
      </c>
      <c r="CP901" t="s">
        <v>1258</v>
      </c>
      <c r="CR901">
        <f t="shared" si="196"/>
        <v>15</v>
      </c>
      <c r="CS901"/>
      <c r="CT901"/>
      <c r="CU901"/>
      <c r="CV901"/>
      <c r="CW901"/>
      <c r="CX901"/>
      <c r="CY901"/>
      <c r="CZ901"/>
      <c r="DA901"/>
      <c r="DB901"/>
      <c r="DC901"/>
      <c r="DD901"/>
    </row>
    <row r="902" spans="1:108" hidden="1">
      <c r="A902" t="s">
        <v>111</v>
      </c>
      <c r="B902" t="s">
        <v>15240</v>
      </c>
      <c r="C902">
        <v>514193</v>
      </c>
      <c r="D902" s="1">
        <v>45580</v>
      </c>
      <c r="E902" t="s">
        <v>20569</v>
      </c>
      <c r="F902" t="s">
        <v>3410</v>
      </c>
      <c r="G902" t="s">
        <v>15241</v>
      </c>
      <c r="H902">
        <v>14303010740</v>
      </c>
      <c r="I902" t="s">
        <v>15242</v>
      </c>
      <c r="J902">
        <v>5521999179305</v>
      </c>
      <c r="K902" t="s">
        <v>5</v>
      </c>
      <c r="L902" t="s">
        <v>1188</v>
      </c>
      <c r="M902">
        <v>5150221128570</v>
      </c>
      <c r="N902" t="s">
        <v>112</v>
      </c>
      <c r="O902" t="s">
        <v>15243</v>
      </c>
      <c r="P902" t="s">
        <v>15244</v>
      </c>
      <c r="Q902">
        <v>43</v>
      </c>
      <c r="R902" t="s">
        <v>15245</v>
      </c>
      <c r="S902" t="s">
        <v>15246</v>
      </c>
      <c r="U902" t="s">
        <v>15247</v>
      </c>
      <c r="V902" t="s">
        <v>122</v>
      </c>
      <c r="W902" t="s">
        <v>123</v>
      </c>
      <c r="X902" t="s">
        <v>15248</v>
      </c>
      <c r="Y902" t="s">
        <v>792</v>
      </c>
      <c r="Z902" t="s">
        <v>1258</v>
      </c>
      <c r="AA902" t="s">
        <v>15935</v>
      </c>
      <c r="AF902" t="s">
        <v>113</v>
      </c>
      <c r="AG902">
        <v>1</v>
      </c>
      <c r="AH902">
        <v>211.1</v>
      </c>
      <c r="AI902">
        <v>1</v>
      </c>
      <c r="AJ902">
        <v>1603</v>
      </c>
      <c r="AK902" t="s">
        <v>775</v>
      </c>
      <c r="AL902">
        <v>1603</v>
      </c>
      <c r="AM902" t="s">
        <v>825</v>
      </c>
      <c r="AN902">
        <v>29.9</v>
      </c>
      <c r="AO902" s="72">
        <v>26.91</v>
      </c>
      <c r="AP902" t="s">
        <v>2337</v>
      </c>
      <c r="AQ902" t="s">
        <v>823</v>
      </c>
      <c r="AV902" t="s">
        <v>15125</v>
      </c>
      <c r="AW902">
        <v>0</v>
      </c>
      <c r="AX902" t="s">
        <v>15249</v>
      </c>
      <c r="AY902" t="s">
        <v>15251</v>
      </c>
      <c r="AZ902" t="s">
        <v>15252</v>
      </c>
      <c r="BC902" s="34" t="s">
        <v>15936</v>
      </c>
      <c r="BD902" t="s">
        <v>114</v>
      </c>
      <c r="BF902" t="s">
        <v>115</v>
      </c>
      <c r="BG902" t="s">
        <v>116</v>
      </c>
      <c r="BM902" t="s">
        <v>117</v>
      </c>
      <c r="BO902">
        <v>3393154958</v>
      </c>
      <c r="BX902" t="s">
        <v>15253</v>
      </c>
      <c r="CA902" t="s">
        <v>15254</v>
      </c>
      <c r="CB902" t="s">
        <v>15255</v>
      </c>
      <c r="CD902">
        <v>1</v>
      </c>
      <c r="CF902" t="s">
        <v>118</v>
      </c>
      <c r="CG902">
        <v>0</v>
      </c>
      <c r="CH902" t="s">
        <v>119</v>
      </c>
      <c r="CI902" t="s">
        <v>119</v>
      </c>
      <c r="CJ902" t="s">
        <v>120</v>
      </c>
      <c r="CL902" s="34" t="s">
        <v>15937</v>
      </c>
      <c r="CM902" t="s">
        <v>121</v>
      </c>
      <c r="CN902" s="34" t="s">
        <v>15937</v>
      </c>
      <c r="CP902" t="s">
        <v>1258</v>
      </c>
      <c r="CR902">
        <f t="shared" si="196"/>
        <v>15</v>
      </c>
      <c r="CS902"/>
      <c r="CT902"/>
      <c r="CU902"/>
      <c r="CV902"/>
      <c r="CW902"/>
      <c r="CX902"/>
      <c r="CY902"/>
      <c r="CZ902"/>
      <c r="DA902"/>
      <c r="DB902"/>
      <c r="DC902"/>
      <c r="DD902"/>
    </row>
    <row r="903" spans="1:108" hidden="1">
      <c r="A903" t="s">
        <v>111</v>
      </c>
      <c r="B903" t="s">
        <v>15240</v>
      </c>
      <c r="C903">
        <v>514193</v>
      </c>
      <c r="D903" s="1">
        <v>45580</v>
      </c>
      <c r="E903" t="s">
        <v>20569</v>
      </c>
      <c r="F903" t="s">
        <v>3410</v>
      </c>
      <c r="G903" t="s">
        <v>15241</v>
      </c>
      <c r="H903">
        <v>14303010740</v>
      </c>
      <c r="I903" t="s">
        <v>15242</v>
      </c>
      <c r="J903">
        <v>5521999179305</v>
      </c>
      <c r="K903" t="s">
        <v>5</v>
      </c>
      <c r="L903" t="s">
        <v>1188</v>
      </c>
      <c r="M903">
        <v>5150221128570</v>
      </c>
      <c r="N903" t="s">
        <v>112</v>
      </c>
      <c r="O903" t="s">
        <v>15243</v>
      </c>
      <c r="P903" t="s">
        <v>15244</v>
      </c>
      <c r="Q903">
        <v>43</v>
      </c>
      <c r="R903" t="s">
        <v>15245</v>
      </c>
      <c r="S903" t="s">
        <v>15246</v>
      </c>
      <c r="U903" t="s">
        <v>15247</v>
      </c>
      <c r="V903" t="s">
        <v>122</v>
      </c>
      <c r="W903" t="s">
        <v>123</v>
      </c>
      <c r="X903" t="s">
        <v>15248</v>
      </c>
      <c r="Y903" t="s">
        <v>792</v>
      </c>
      <c r="Z903" t="s">
        <v>1258</v>
      </c>
      <c r="AA903" t="s">
        <v>15935</v>
      </c>
      <c r="AF903" t="s">
        <v>113</v>
      </c>
      <c r="AG903">
        <v>1</v>
      </c>
      <c r="AH903">
        <v>211.1</v>
      </c>
      <c r="AI903">
        <v>1</v>
      </c>
      <c r="AJ903">
        <v>142828</v>
      </c>
      <c r="AK903" t="s">
        <v>783</v>
      </c>
      <c r="AL903">
        <v>1608</v>
      </c>
      <c r="AM903" t="s">
        <v>1791</v>
      </c>
      <c r="AN903">
        <v>49.9</v>
      </c>
      <c r="AO903" s="72">
        <v>31.44</v>
      </c>
      <c r="AP903" t="s">
        <v>15256</v>
      </c>
      <c r="AQ903" t="s">
        <v>1792</v>
      </c>
      <c r="AV903">
        <v>0</v>
      </c>
      <c r="AW903">
        <v>0</v>
      </c>
      <c r="AX903" t="s">
        <v>15249</v>
      </c>
      <c r="AY903" t="s">
        <v>15251</v>
      </c>
      <c r="AZ903" t="s">
        <v>15252</v>
      </c>
      <c r="BC903" s="34" t="s">
        <v>15936</v>
      </c>
      <c r="BD903" t="s">
        <v>114</v>
      </c>
      <c r="BF903" t="s">
        <v>115</v>
      </c>
      <c r="BG903" t="s">
        <v>116</v>
      </c>
      <c r="BM903" t="s">
        <v>117</v>
      </c>
      <c r="BO903">
        <v>3393154958</v>
      </c>
      <c r="BX903" t="s">
        <v>15253</v>
      </c>
      <c r="CA903" t="s">
        <v>15254</v>
      </c>
      <c r="CB903" t="s">
        <v>15255</v>
      </c>
      <c r="CD903">
        <v>1</v>
      </c>
      <c r="CF903" t="s">
        <v>118</v>
      </c>
      <c r="CG903">
        <v>0</v>
      </c>
      <c r="CH903" t="s">
        <v>119</v>
      </c>
      <c r="CI903" t="s">
        <v>119</v>
      </c>
      <c r="CJ903" t="s">
        <v>120</v>
      </c>
      <c r="CL903" s="34" t="s">
        <v>15937</v>
      </c>
      <c r="CM903" t="s">
        <v>121</v>
      </c>
      <c r="CN903" s="34" t="s">
        <v>15937</v>
      </c>
      <c r="CP903" t="s">
        <v>1258</v>
      </c>
      <c r="CR903">
        <f t="shared" si="196"/>
        <v>15</v>
      </c>
      <c r="CS903"/>
      <c r="CT903"/>
      <c r="CU903"/>
      <c r="CV903"/>
      <c r="CW903"/>
      <c r="CX903"/>
      <c r="CY903"/>
      <c r="CZ903"/>
      <c r="DA903"/>
      <c r="DB903"/>
      <c r="DC903"/>
      <c r="DD903"/>
    </row>
    <row r="904" spans="1:108">
      <c r="A904" t="s">
        <v>111</v>
      </c>
      <c r="B904" t="s">
        <v>15257</v>
      </c>
      <c r="C904">
        <v>514191</v>
      </c>
      <c r="D904" s="1">
        <v>45580</v>
      </c>
      <c r="E904" t="s">
        <v>20570</v>
      </c>
      <c r="F904" t="s">
        <v>3884</v>
      </c>
      <c r="G904" t="s">
        <v>15258</v>
      </c>
      <c r="H904" s="34" t="s">
        <v>15259</v>
      </c>
      <c r="I904" t="s">
        <v>15260</v>
      </c>
      <c r="J904">
        <v>5588996320665</v>
      </c>
      <c r="K904" t="s">
        <v>13</v>
      </c>
      <c r="L904" t="s">
        <v>6057</v>
      </c>
      <c r="M904">
        <v>5186835535533</v>
      </c>
      <c r="N904" t="s">
        <v>112</v>
      </c>
      <c r="O904" t="s">
        <v>15261</v>
      </c>
      <c r="P904" t="s">
        <v>15262</v>
      </c>
      <c r="Q904">
        <v>186</v>
      </c>
      <c r="S904" t="s">
        <v>15263</v>
      </c>
      <c r="U904" t="s">
        <v>15264</v>
      </c>
      <c r="V904" t="s">
        <v>122</v>
      </c>
      <c r="W904" t="s">
        <v>772</v>
      </c>
      <c r="X904" t="s">
        <v>15265</v>
      </c>
      <c r="Y904" t="s">
        <v>3241</v>
      </c>
      <c r="Z904" t="s">
        <v>1258</v>
      </c>
      <c r="AA904" t="s">
        <v>15266</v>
      </c>
      <c r="AE904" t="s">
        <v>19</v>
      </c>
      <c r="AF904" t="s">
        <v>786</v>
      </c>
      <c r="AG904">
        <v>3</v>
      </c>
      <c r="AH904">
        <v>113.09</v>
      </c>
      <c r="AI904">
        <v>1</v>
      </c>
      <c r="AJ904">
        <v>1403</v>
      </c>
      <c r="AK904" t="s">
        <v>775</v>
      </c>
      <c r="AL904">
        <v>1403</v>
      </c>
      <c r="AM904" t="s">
        <v>824</v>
      </c>
      <c r="AN904">
        <v>29.9</v>
      </c>
      <c r="AO904" s="72">
        <v>29</v>
      </c>
      <c r="AP904" s="72">
        <v>29</v>
      </c>
      <c r="AQ904" t="s">
        <v>822</v>
      </c>
      <c r="AV904" t="s">
        <v>15268</v>
      </c>
      <c r="AW904">
        <v>0</v>
      </c>
      <c r="AX904" t="s">
        <v>15267</v>
      </c>
      <c r="AY904" t="s">
        <v>15269</v>
      </c>
      <c r="AZ904" t="s">
        <v>1176</v>
      </c>
      <c r="BC904" s="34" t="s">
        <v>15270</v>
      </c>
      <c r="BD904" t="s">
        <v>114</v>
      </c>
      <c r="BF904" t="s">
        <v>115</v>
      </c>
      <c r="BG904" t="s">
        <v>116</v>
      </c>
      <c r="BM904" t="s">
        <v>117</v>
      </c>
      <c r="BN904">
        <v>514328</v>
      </c>
      <c r="BO904">
        <v>3392474408</v>
      </c>
      <c r="BP904">
        <v>3392474408</v>
      </c>
      <c r="BQ904">
        <v>453067</v>
      </c>
      <c r="BR904">
        <v>9033</v>
      </c>
      <c r="BX904" t="s">
        <v>15271</v>
      </c>
      <c r="CA904" t="s">
        <v>15272</v>
      </c>
      <c r="CB904" t="s">
        <v>15273</v>
      </c>
      <c r="CD904">
        <v>1</v>
      </c>
      <c r="CF904" t="s">
        <v>118</v>
      </c>
      <c r="CG904">
        <v>0</v>
      </c>
      <c r="CH904" t="s">
        <v>119</v>
      </c>
      <c r="CI904" t="s">
        <v>119</v>
      </c>
      <c r="CJ904" t="s">
        <v>120</v>
      </c>
      <c r="CL904" s="34" t="s">
        <v>15274</v>
      </c>
      <c r="CM904" t="s">
        <v>121</v>
      </c>
      <c r="CN904" s="34" t="s">
        <v>15274</v>
      </c>
      <c r="CP904" t="s">
        <v>1258</v>
      </c>
      <c r="CR904" s="65">
        <f t="shared" si="196"/>
        <v>15</v>
      </c>
      <c r="CS904" s="65">
        <v>10</v>
      </c>
      <c r="CT904" s="65">
        <v>8</v>
      </c>
      <c r="CU904" s="65" t="s">
        <v>4</v>
      </c>
      <c r="CV904" s="65">
        <f t="shared" ref="CV904:CV917" si="197">ROUNDUP(AO904,0)</f>
        <v>29</v>
      </c>
      <c r="CW904" s="65">
        <f t="shared" ref="CW904:CW917" si="198">CV904*CS904</f>
        <v>290</v>
      </c>
      <c r="CX904" s="65">
        <f t="shared" ref="CX904:CX917" si="199">CV904*CT904</f>
        <v>232</v>
      </c>
      <c r="CY904" s="65" t="e">
        <f t="shared" ref="CY904:CY917" si="200">CV904*CU904</f>
        <v>#VALUE!</v>
      </c>
      <c r="CZ904" s="73">
        <v>4.3700000000000003E-2</v>
      </c>
      <c r="DA904" s="74">
        <f t="shared" ref="DA904:DA917" si="201">CZ904*CW904</f>
        <v>12.673</v>
      </c>
      <c r="DB904" s="74">
        <f t="shared" ref="DB904:DB917" si="202">CZ904*CX904</f>
        <v>10.138400000000001</v>
      </c>
      <c r="DC904" s="75" t="e">
        <f t="shared" ref="DC904:DC917" si="203">CZ904*CY904</f>
        <v>#VALUE!</v>
      </c>
    </row>
    <row r="905" spans="1:108">
      <c r="A905" t="s">
        <v>111</v>
      </c>
      <c r="B905" t="s">
        <v>15257</v>
      </c>
      <c r="C905">
        <v>514191</v>
      </c>
      <c r="D905" s="1">
        <v>45580</v>
      </c>
      <c r="E905" t="s">
        <v>20570</v>
      </c>
      <c r="F905" t="s">
        <v>3884</v>
      </c>
      <c r="G905" t="s">
        <v>15258</v>
      </c>
      <c r="H905" s="34" t="s">
        <v>15259</v>
      </c>
      <c r="I905" t="s">
        <v>15260</v>
      </c>
      <c r="J905">
        <v>5588996320665</v>
      </c>
      <c r="K905" t="s">
        <v>13</v>
      </c>
      <c r="L905" t="s">
        <v>6057</v>
      </c>
      <c r="M905">
        <v>5186835535533</v>
      </c>
      <c r="N905" t="s">
        <v>112</v>
      </c>
      <c r="O905" t="s">
        <v>15261</v>
      </c>
      <c r="P905" t="s">
        <v>15262</v>
      </c>
      <c r="Q905">
        <v>186</v>
      </c>
      <c r="S905" t="s">
        <v>15263</v>
      </c>
      <c r="U905" t="s">
        <v>15264</v>
      </c>
      <c r="V905" t="s">
        <v>122</v>
      </c>
      <c r="W905" t="s">
        <v>772</v>
      </c>
      <c r="X905" t="s">
        <v>15265</v>
      </c>
      <c r="Y905" t="s">
        <v>3241</v>
      </c>
      <c r="Z905" t="s">
        <v>1258</v>
      </c>
      <c r="AA905" t="s">
        <v>15266</v>
      </c>
      <c r="AE905" t="s">
        <v>19</v>
      </c>
      <c r="AF905" t="s">
        <v>786</v>
      </c>
      <c r="AG905">
        <v>3</v>
      </c>
      <c r="AH905">
        <v>113.09</v>
      </c>
      <c r="AI905">
        <v>1</v>
      </c>
      <c r="AJ905">
        <v>142795</v>
      </c>
      <c r="AK905" t="s">
        <v>783</v>
      </c>
      <c r="AL905">
        <v>1607</v>
      </c>
      <c r="AM905" t="s">
        <v>784</v>
      </c>
      <c r="AN905">
        <v>34.9</v>
      </c>
      <c r="AO905" s="72">
        <v>33.85</v>
      </c>
      <c r="AP905" s="72" t="s">
        <v>1398</v>
      </c>
      <c r="AQ905" t="s">
        <v>785</v>
      </c>
      <c r="AV905" t="s">
        <v>15275</v>
      </c>
      <c r="AW905">
        <v>0</v>
      </c>
      <c r="AX905" t="s">
        <v>15267</v>
      </c>
      <c r="AY905" t="s">
        <v>15269</v>
      </c>
      <c r="AZ905" t="s">
        <v>1176</v>
      </c>
      <c r="BC905" s="34" t="s">
        <v>15270</v>
      </c>
      <c r="BD905" t="s">
        <v>114</v>
      </c>
      <c r="BF905" t="s">
        <v>115</v>
      </c>
      <c r="BG905" t="s">
        <v>116</v>
      </c>
      <c r="BM905" t="s">
        <v>117</v>
      </c>
      <c r="BN905">
        <v>514328</v>
      </c>
      <c r="BO905">
        <v>3392474408</v>
      </c>
      <c r="BP905">
        <v>3392474408</v>
      </c>
      <c r="BQ905">
        <v>453067</v>
      </c>
      <c r="BR905">
        <v>9033</v>
      </c>
      <c r="BX905" t="s">
        <v>15271</v>
      </c>
      <c r="CA905" t="s">
        <v>15272</v>
      </c>
      <c r="CB905" t="s">
        <v>15273</v>
      </c>
      <c r="CD905">
        <v>1</v>
      </c>
      <c r="CF905" t="s">
        <v>118</v>
      </c>
      <c r="CG905">
        <v>0</v>
      </c>
      <c r="CH905" t="s">
        <v>119</v>
      </c>
      <c r="CI905" t="s">
        <v>119</v>
      </c>
      <c r="CJ905" t="s">
        <v>120</v>
      </c>
      <c r="CL905" s="34" t="s">
        <v>15274</v>
      </c>
      <c r="CM905" t="s">
        <v>121</v>
      </c>
      <c r="CN905" s="34" t="s">
        <v>15274</v>
      </c>
      <c r="CP905" t="s">
        <v>1258</v>
      </c>
      <c r="CR905" s="65">
        <f t="shared" si="196"/>
        <v>15</v>
      </c>
      <c r="CS905" s="65">
        <v>10</v>
      </c>
      <c r="CT905" s="65">
        <v>8</v>
      </c>
      <c r="CU905" s="65" t="s">
        <v>4</v>
      </c>
      <c r="CV905" s="65">
        <f t="shared" si="197"/>
        <v>34</v>
      </c>
      <c r="CW905" s="65">
        <f t="shared" si="198"/>
        <v>340</v>
      </c>
      <c r="CX905" s="65">
        <f t="shared" si="199"/>
        <v>272</v>
      </c>
      <c r="CY905" s="65" t="e">
        <f t="shared" si="200"/>
        <v>#VALUE!</v>
      </c>
      <c r="CZ905" s="73">
        <v>4.3700000000000003E-2</v>
      </c>
      <c r="DA905" s="74">
        <f t="shared" si="201"/>
        <v>14.858000000000001</v>
      </c>
      <c r="DB905" s="74">
        <f t="shared" si="202"/>
        <v>11.8864</v>
      </c>
      <c r="DC905" s="75" t="e">
        <f t="shared" si="203"/>
        <v>#VALUE!</v>
      </c>
    </row>
    <row r="906" spans="1:108">
      <c r="A906" t="s">
        <v>111</v>
      </c>
      <c r="B906" t="s">
        <v>15257</v>
      </c>
      <c r="C906">
        <v>514191</v>
      </c>
      <c r="D906" s="1">
        <v>45580</v>
      </c>
      <c r="E906" t="s">
        <v>20570</v>
      </c>
      <c r="F906" t="s">
        <v>3884</v>
      </c>
      <c r="G906" t="s">
        <v>15258</v>
      </c>
      <c r="H906" s="34" t="s">
        <v>15259</v>
      </c>
      <c r="I906" t="s">
        <v>15260</v>
      </c>
      <c r="J906">
        <v>5588996320665</v>
      </c>
      <c r="K906" t="s">
        <v>13</v>
      </c>
      <c r="L906" t="s">
        <v>6057</v>
      </c>
      <c r="M906">
        <v>5186835535533</v>
      </c>
      <c r="N906" t="s">
        <v>112</v>
      </c>
      <c r="O906" t="s">
        <v>15261</v>
      </c>
      <c r="P906" t="s">
        <v>15262</v>
      </c>
      <c r="Q906">
        <v>186</v>
      </c>
      <c r="S906" t="s">
        <v>15263</v>
      </c>
      <c r="U906" t="s">
        <v>15264</v>
      </c>
      <c r="V906" t="s">
        <v>122</v>
      </c>
      <c r="W906" t="s">
        <v>772</v>
      </c>
      <c r="X906" t="s">
        <v>15265</v>
      </c>
      <c r="Y906" t="s">
        <v>3241</v>
      </c>
      <c r="Z906" t="s">
        <v>1258</v>
      </c>
      <c r="AA906" t="s">
        <v>15266</v>
      </c>
      <c r="AE906" t="s">
        <v>19</v>
      </c>
      <c r="AF906" t="s">
        <v>786</v>
      </c>
      <c r="AG906">
        <v>3</v>
      </c>
      <c r="AH906">
        <v>113.09</v>
      </c>
      <c r="AI906">
        <v>1</v>
      </c>
      <c r="AJ906">
        <v>1006</v>
      </c>
      <c r="AK906" t="s">
        <v>788</v>
      </c>
      <c r="AL906">
        <v>1111</v>
      </c>
      <c r="AM906" t="s">
        <v>789</v>
      </c>
      <c r="AN906">
        <v>21.9</v>
      </c>
      <c r="AO906" s="72">
        <v>21.24</v>
      </c>
      <c r="AP906" s="72" t="s">
        <v>1296</v>
      </c>
      <c r="AQ906" t="s">
        <v>790</v>
      </c>
      <c r="AV906" t="s">
        <v>15275</v>
      </c>
      <c r="AW906">
        <v>0</v>
      </c>
      <c r="AX906" t="s">
        <v>15267</v>
      </c>
      <c r="AY906" t="s">
        <v>15269</v>
      </c>
      <c r="AZ906" t="s">
        <v>1176</v>
      </c>
      <c r="BC906" s="34" t="s">
        <v>15270</v>
      </c>
      <c r="BD906" t="s">
        <v>114</v>
      </c>
      <c r="BF906" t="s">
        <v>115</v>
      </c>
      <c r="BG906" t="s">
        <v>116</v>
      </c>
      <c r="BM906" t="s">
        <v>117</v>
      </c>
      <c r="BN906">
        <v>514328</v>
      </c>
      <c r="BO906">
        <v>3392474408</v>
      </c>
      <c r="BP906">
        <v>3392474408</v>
      </c>
      <c r="BQ906">
        <v>453067</v>
      </c>
      <c r="BR906">
        <v>9033</v>
      </c>
      <c r="BX906" t="s">
        <v>15271</v>
      </c>
      <c r="CA906" t="s">
        <v>15272</v>
      </c>
      <c r="CB906" t="s">
        <v>15273</v>
      </c>
      <c r="CD906">
        <v>1</v>
      </c>
      <c r="CF906" t="s">
        <v>118</v>
      </c>
      <c r="CG906">
        <v>0</v>
      </c>
      <c r="CH906" t="s">
        <v>119</v>
      </c>
      <c r="CI906" t="s">
        <v>119</v>
      </c>
      <c r="CJ906" t="s">
        <v>120</v>
      </c>
      <c r="CL906" s="34" t="s">
        <v>15274</v>
      </c>
      <c r="CM906" t="s">
        <v>121</v>
      </c>
      <c r="CN906" s="34" t="s">
        <v>15274</v>
      </c>
      <c r="CP906" t="s">
        <v>1258</v>
      </c>
      <c r="CR906" s="65">
        <f t="shared" si="196"/>
        <v>15</v>
      </c>
      <c r="CS906" s="65">
        <v>10</v>
      </c>
      <c r="CT906" s="65">
        <v>8</v>
      </c>
      <c r="CU906" s="65" t="s">
        <v>4</v>
      </c>
      <c r="CV906" s="65">
        <f t="shared" si="197"/>
        <v>22</v>
      </c>
      <c r="CW906" s="65">
        <f t="shared" si="198"/>
        <v>220</v>
      </c>
      <c r="CX906" s="65">
        <f t="shared" si="199"/>
        <v>176</v>
      </c>
      <c r="CY906" s="65" t="e">
        <f t="shared" si="200"/>
        <v>#VALUE!</v>
      </c>
      <c r="CZ906" s="73">
        <v>4.3700000000000003E-2</v>
      </c>
      <c r="DA906" s="74">
        <f t="shared" si="201"/>
        <v>9.6140000000000008</v>
      </c>
      <c r="DB906" s="74">
        <f t="shared" si="202"/>
        <v>7.6912000000000003</v>
      </c>
      <c r="DC906" s="75" t="e">
        <f t="shared" si="203"/>
        <v>#VALUE!</v>
      </c>
    </row>
    <row r="907" spans="1:108">
      <c r="A907" t="s">
        <v>111</v>
      </c>
      <c r="B907" t="s">
        <v>15257</v>
      </c>
      <c r="C907">
        <v>514191</v>
      </c>
      <c r="D907" s="1">
        <v>45580</v>
      </c>
      <c r="E907" t="s">
        <v>20570</v>
      </c>
      <c r="F907" t="s">
        <v>3884</v>
      </c>
      <c r="G907" t="s">
        <v>15258</v>
      </c>
      <c r="H907" s="34" t="s">
        <v>15259</v>
      </c>
      <c r="I907" t="s">
        <v>15260</v>
      </c>
      <c r="J907">
        <v>5588996320665</v>
      </c>
      <c r="K907" t="s">
        <v>13</v>
      </c>
      <c r="L907" t="s">
        <v>6057</v>
      </c>
      <c r="M907">
        <v>5186835535533</v>
      </c>
      <c r="N907" t="s">
        <v>112</v>
      </c>
      <c r="O907" t="s">
        <v>15261</v>
      </c>
      <c r="P907" t="s">
        <v>15262</v>
      </c>
      <c r="Q907">
        <v>186</v>
      </c>
      <c r="S907" t="s">
        <v>15263</v>
      </c>
      <c r="U907" t="s">
        <v>15264</v>
      </c>
      <c r="V907" t="s">
        <v>122</v>
      </c>
      <c r="W907" t="s">
        <v>772</v>
      </c>
      <c r="X907" t="s">
        <v>15265</v>
      </c>
      <c r="Y907" t="s">
        <v>3241</v>
      </c>
      <c r="Z907" t="s">
        <v>1258</v>
      </c>
      <c r="AA907" t="s">
        <v>15266</v>
      </c>
      <c r="AE907" t="s">
        <v>19</v>
      </c>
      <c r="AF907" t="s">
        <v>786</v>
      </c>
      <c r="AG907">
        <v>3</v>
      </c>
      <c r="AH907">
        <v>113.09</v>
      </c>
      <c r="AI907">
        <v>1</v>
      </c>
      <c r="AJ907">
        <v>1603</v>
      </c>
      <c r="AK907" t="s">
        <v>775</v>
      </c>
      <c r="AL907">
        <v>1603</v>
      </c>
      <c r="AM907" t="s">
        <v>825</v>
      </c>
      <c r="AN907">
        <v>29.9</v>
      </c>
      <c r="AO907" s="72">
        <v>29</v>
      </c>
      <c r="AP907" s="72">
        <v>29</v>
      </c>
      <c r="AQ907" t="s">
        <v>823</v>
      </c>
      <c r="AV907" t="s">
        <v>15276</v>
      </c>
      <c r="AW907">
        <v>0</v>
      </c>
      <c r="AX907" t="s">
        <v>15267</v>
      </c>
      <c r="AY907" t="s">
        <v>15269</v>
      </c>
      <c r="AZ907" t="s">
        <v>1176</v>
      </c>
      <c r="BC907" s="34" t="s">
        <v>15270</v>
      </c>
      <c r="BD907" t="s">
        <v>114</v>
      </c>
      <c r="BF907" t="s">
        <v>115</v>
      </c>
      <c r="BG907" t="s">
        <v>116</v>
      </c>
      <c r="BM907" t="s">
        <v>117</v>
      </c>
      <c r="BN907">
        <v>514328</v>
      </c>
      <c r="BO907">
        <v>3392474408</v>
      </c>
      <c r="BP907">
        <v>3392474408</v>
      </c>
      <c r="BQ907">
        <v>453067</v>
      </c>
      <c r="BR907">
        <v>9033</v>
      </c>
      <c r="BX907" t="s">
        <v>15271</v>
      </c>
      <c r="CA907" t="s">
        <v>15272</v>
      </c>
      <c r="CB907" t="s">
        <v>15273</v>
      </c>
      <c r="CD907">
        <v>1</v>
      </c>
      <c r="CF907" t="s">
        <v>118</v>
      </c>
      <c r="CG907">
        <v>0</v>
      </c>
      <c r="CH907" t="s">
        <v>119</v>
      </c>
      <c r="CI907" t="s">
        <v>119</v>
      </c>
      <c r="CJ907" t="s">
        <v>120</v>
      </c>
      <c r="CL907" s="34" t="s">
        <v>15274</v>
      </c>
      <c r="CM907" t="s">
        <v>121</v>
      </c>
      <c r="CN907" s="34" t="s">
        <v>15274</v>
      </c>
      <c r="CP907" t="s">
        <v>1258</v>
      </c>
      <c r="CR907" s="65">
        <f t="shared" si="196"/>
        <v>15</v>
      </c>
      <c r="CS907" s="65">
        <v>10</v>
      </c>
      <c r="CT907" s="65">
        <v>8</v>
      </c>
      <c r="CU907" s="65" t="s">
        <v>4</v>
      </c>
      <c r="CV907" s="65">
        <f t="shared" si="197"/>
        <v>29</v>
      </c>
      <c r="CW907" s="65">
        <f t="shared" si="198"/>
        <v>290</v>
      </c>
      <c r="CX907" s="65">
        <f t="shared" si="199"/>
        <v>232</v>
      </c>
      <c r="CY907" s="65" t="e">
        <f t="shared" si="200"/>
        <v>#VALUE!</v>
      </c>
      <c r="CZ907" s="73">
        <v>4.3700000000000003E-2</v>
      </c>
      <c r="DA907" s="74">
        <f t="shared" si="201"/>
        <v>12.673</v>
      </c>
      <c r="DB907" s="74">
        <f t="shared" si="202"/>
        <v>10.138400000000001</v>
      </c>
      <c r="DC907" s="75" t="e">
        <f t="shared" si="203"/>
        <v>#VALUE!</v>
      </c>
    </row>
    <row r="908" spans="1:108">
      <c r="A908" t="s">
        <v>111</v>
      </c>
      <c r="B908" t="s">
        <v>15277</v>
      </c>
      <c r="C908">
        <v>514189</v>
      </c>
      <c r="D908" s="1">
        <v>45580</v>
      </c>
      <c r="E908" t="s">
        <v>20571</v>
      </c>
      <c r="F908" t="s">
        <v>15278</v>
      </c>
      <c r="G908" t="s">
        <v>15279</v>
      </c>
      <c r="H908">
        <v>33528516895</v>
      </c>
      <c r="I908" t="s">
        <v>15280</v>
      </c>
      <c r="J908">
        <v>5511984459446</v>
      </c>
      <c r="K908" t="s">
        <v>2</v>
      </c>
      <c r="L908" t="s">
        <v>127</v>
      </c>
      <c r="M908">
        <v>5186986947309</v>
      </c>
      <c r="N908" t="s">
        <v>112</v>
      </c>
      <c r="O908" t="s">
        <v>15281</v>
      </c>
      <c r="P908" t="s">
        <v>15282</v>
      </c>
      <c r="Q908">
        <v>233</v>
      </c>
      <c r="R908" t="s">
        <v>15283</v>
      </c>
      <c r="S908" t="s">
        <v>15284</v>
      </c>
      <c r="U908" t="s">
        <v>15285</v>
      </c>
      <c r="V908" t="s">
        <v>122</v>
      </c>
      <c r="W908" t="s">
        <v>123</v>
      </c>
      <c r="X908" t="s">
        <v>15286</v>
      </c>
      <c r="Y908" t="s">
        <v>792</v>
      </c>
      <c r="Z908" t="s">
        <v>1258</v>
      </c>
      <c r="AA908" t="s">
        <v>15287</v>
      </c>
      <c r="AE908" t="s">
        <v>1167</v>
      </c>
      <c r="AF908" t="s">
        <v>786</v>
      </c>
      <c r="AG908">
        <v>5</v>
      </c>
      <c r="AH908">
        <v>205.04</v>
      </c>
      <c r="AI908">
        <v>1</v>
      </c>
      <c r="AJ908">
        <v>1403</v>
      </c>
      <c r="AK908" t="s">
        <v>775</v>
      </c>
      <c r="AL908">
        <v>1403</v>
      </c>
      <c r="AM908" t="s">
        <v>824</v>
      </c>
      <c r="AN908">
        <v>29.9</v>
      </c>
      <c r="AO908" s="72">
        <v>29</v>
      </c>
      <c r="AP908" s="72">
        <v>29</v>
      </c>
      <c r="AQ908" t="s">
        <v>822</v>
      </c>
      <c r="AV908" t="s">
        <v>15289</v>
      </c>
      <c r="AW908">
        <v>0</v>
      </c>
      <c r="AX908" t="s">
        <v>15288</v>
      </c>
      <c r="AY908" t="s">
        <v>15290</v>
      </c>
      <c r="AZ908" t="s">
        <v>1176</v>
      </c>
      <c r="BC908" s="34" t="s">
        <v>15291</v>
      </c>
      <c r="BD908" t="s">
        <v>114</v>
      </c>
      <c r="BF908" t="s">
        <v>115</v>
      </c>
      <c r="BG908" t="s">
        <v>116</v>
      </c>
      <c r="BM908" t="s">
        <v>117</v>
      </c>
      <c r="BN908">
        <v>363980</v>
      </c>
      <c r="BO908">
        <v>3392433588</v>
      </c>
      <c r="BP908">
        <v>3392433588</v>
      </c>
      <c r="BQ908">
        <v>425850</v>
      </c>
      <c r="BR908">
        <v>7735</v>
      </c>
      <c r="BX908" t="s">
        <v>15292</v>
      </c>
      <c r="CA908" t="s">
        <v>15293</v>
      </c>
      <c r="CB908" t="s">
        <v>15294</v>
      </c>
      <c r="CD908">
        <v>1</v>
      </c>
      <c r="CF908" t="s">
        <v>118</v>
      </c>
      <c r="CG908">
        <v>0</v>
      </c>
      <c r="CH908" t="s">
        <v>119</v>
      </c>
      <c r="CI908" t="s">
        <v>119</v>
      </c>
      <c r="CJ908" t="s">
        <v>120</v>
      </c>
      <c r="CL908" s="34" t="s">
        <v>15295</v>
      </c>
      <c r="CM908" t="s">
        <v>121</v>
      </c>
      <c r="CN908" s="34" t="s">
        <v>15295</v>
      </c>
      <c r="CP908" t="s">
        <v>1258</v>
      </c>
      <c r="CR908" s="65">
        <f t="shared" si="196"/>
        <v>15</v>
      </c>
      <c r="CS908" s="65">
        <v>10</v>
      </c>
      <c r="CT908" s="65">
        <v>8</v>
      </c>
      <c r="CU908" s="65" t="s">
        <v>4</v>
      </c>
      <c r="CV908" s="65">
        <f t="shared" si="197"/>
        <v>29</v>
      </c>
      <c r="CW908" s="65">
        <f t="shared" si="198"/>
        <v>290</v>
      </c>
      <c r="CX908" s="65">
        <f t="shared" si="199"/>
        <v>232</v>
      </c>
      <c r="CY908" s="65" t="e">
        <f t="shared" si="200"/>
        <v>#VALUE!</v>
      </c>
      <c r="CZ908" s="73">
        <v>4.3700000000000003E-2</v>
      </c>
      <c r="DA908" s="74">
        <f t="shared" si="201"/>
        <v>12.673</v>
      </c>
      <c r="DB908" s="74">
        <f t="shared" si="202"/>
        <v>10.138400000000001</v>
      </c>
      <c r="DC908" s="75" t="e">
        <f t="shared" si="203"/>
        <v>#VALUE!</v>
      </c>
    </row>
    <row r="909" spans="1:108">
      <c r="A909" t="s">
        <v>111</v>
      </c>
      <c r="B909" t="s">
        <v>15277</v>
      </c>
      <c r="C909">
        <v>514189</v>
      </c>
      <c r="D909" s="1">
        <v>45580</v>
      </c>
      <c r="E909" t="s">
        <v>20571</v>
      </c>
      <c r="F909" t="s">
        <v>15278</v>
      </c>
      <c r="G909" t="s">
        <v>15279</v>
      </c>
      <c r="H909">
        <v>33528516895</v>
      </c>
      <c r="I909" t="s">
        <v>15280</v>
      </c>
      <c r="J909">
        <v>5511984459446</v>
      </c>
      <c r="K909" t="s">
        <v>2</v>
      </c>
      <c r="L909" t="s">
        <v>127</v>
      </c>
      <c r="M909">
        <v>5186986947309</v>
      </c>
      <c r="N909" t="s">
        <v>112</v>
      </c>
      <c r="O909" t="s">
        <v>15281</v>
      </c>
      <c r="P909" t="s">
        <v>15282</v>
      </c>
      <c r="Q909">
        <v>233</v>
      </c>
      <c r="R909" t="s">
        <v>15283</v>
      </c>
      <c r="S909" t="s">
        <v>15284</v>
      </c>
      <c r="U909" t="s">
        <v>15285</v>
      </c>
      <c r="V909" t="s">
        <v>122</v>
      </c>
      <c r="W909" t="s">
        <v>123</v>
      </c>
      <c r="X909" t="s">
        <v>15286</v>
      </c>
      <c r="Y909" t="s">
        <v>792</v>
      </c>
      <c r="Z909" t="s">
        <v>1258</v>
      </c>
      <c r="AA909" t="s">
        <v>15287</v>
      </c>
      <c r="AE909" t="s">
        <v>1167</v>
      </c>
      <c r="AF909" t="s">
        <v>786</v>
      </c>
      <c r="AG909">
        <v>5</v>
      </c>
      <c r="AH909">
        <v>205.04</v>
      </c>
      <c r="AI909">
        <v>2</v>
      </c>
      <c r="AJ909">
        <v>1096</v>
      </c>
      <c r="AK909" t="s">
        <v>783</v>
      </c>
      <c r="AL909">
        <v>1096</v>
      </c>
      <c r="AM909" t="s">
        <v>811</v>
      </c>
      <c r="AN909">
        <v>39.9</v>
      </c>
      <c r="AO909" s="72">
        <v>38.700000000000003</v>
      </c>
      <c r="AP909" s="72" t="s">
        <v>1323</v>
      </c>
      <c r="AQ909" t="s">
        <v>812</v>
      </c>
      <c r="AV909" t="s">
        <v>15296</v>
      </c>
      <c r="AW909">
        <v>0</v>
      </c>
      <c r="AX909" t="s">
        <v>15288</v>
      </c>
      <c r="AY909" t="s">
        <v>15290</v>
      </c>
      <c r="AZ909" t="s">
        <v>1176</v>
      </c>
      <c r="BC909" s="34" t="s">
        <v>15291</v>
      </c>
      <c r="BD909" t="s">
        <v>114</v>
      </c>
      <c r="BF909" t="s">
        <v>115</v>
      </c>
      <c r="BG909" t="s">
        <v>116</v>
      </c>
      <c r="BM909" t="s">
        <v>117</v>
      </c>
      <c r="BN909">
        <v>363980</v>
      </c>
      <c r="BO909">
        <v>3392433588</v>
      </c>
      <c r="BP909">
        <v>3392433588</v>
      </c>
      <c r="BQ909">
        <v>425850</v>
      </c>
      <c r="BR909">
        <v>7735</v>
      </c>
      <c r="BX909" t="s">
        <v>15292</v>
      </c>
      <c r="CA909" t="s">
        <v>15293</v>
      </c>
      <c r="CB909" t="s">
        <v>15294</v>
      </c>
      <c r="CD909">
        <v>1</v>
      </c>
      <c r="CF909" t="s">
        <v>118</v>
      </c>
      <c r="CG909">
        <v>0</v>
      </c>
      <c r="CH909" t="s">
        <v>119</v>
      </c>
      <c r="CI909" t="s">
        <v>119</v>
      </c>
      <c r="CJ909" t="s">
        <v>120</v>
      </c>
      <c r="CL909" s="34" t="s">
        <v>15295</v>
      </c>
      <c r="CM909" t="s">
        <v>121</v>
      </c>
      <c r="CN909" s="34" t="s">
        <v>15295</v>
      </c>
      <c r="CP909" t="s">
        <v>1258</v>
      </c>
      <c r="CR909" s="65">
        <f t="shared" si="196"/>
        <v>15</v>
      </c>
      <c r="CS909" s="65">
        <v>10</v>
      </c>
      <c r="CT909" s="65">
        <v>8</v>
      </c>
      <c r="CU909" s="65" t="s">
        <v>4</v>
      </c>
      <c r="CV909" s="65">
        <f t="shared" si="197"/>
        <v>39</v>
      </c>
      <c r="CW909" s="65">
        <f t="shared" si="198"/>
        <v>390</v>
      </c>
      <c r="CX909" s="65">
        <f t="shared" si="199"/>
        <v>312</v>
      </c>
      <c r="CY909" s="65" t="e">
        <f t="shared" si="200"/>
        <v>#VALUE!</v>
      </c>
      <c r="CZ909" s="73">
        <v>4.3700000000000003E-2</v>
      </c>
      <c r="DA909" s="74">
        <f t="shared" si="201"/>
        <v>17.043000000000003</v>
      </c>
      <c r="DB909" s="74">
        <f t="shared" si="202"/>
        <v>13.634400000000001</v>
      </c>
      <c r="DC909" s="75" t="e">
        <f t="shared" si="203"/>
        <v>#VALUE!</v>
      </c>
    </row>
    <row r="910" spans="1:108">
      <c r="A910" t="s">
        <v>111</v>
      </c>
      <c r="B910" t="s">
        <v>15277</v>
      </c>
      <c r="C910">
        <v>514189</v>
      </c>
      <c r="D910" s="1">
        <v>45580</v>
      </c>
      <c r="E910" t="s">
        <v>20571</v>
      </c>
      <c r="F910" t="s">
        <v>15278</v>
      </c>
      <c r="G910" t="s">
        <v>15279</v>
      </c>
      <c r="H910">
        <v>33528516895</v>
      </c>
      <c r="I910" t="s">
        <v>15280</v>
      </c>
      <c r="J910">
        <v>5511984459446</v>
      </c>
      <c r="K910" t="s">
        <v>2</v>
      </c>
      <c r="L910" t="s">
        <v>127</v>
      </c>
      <c r="M910">
        <v>5186986947309</v>
      </c>
      <c r="N910" t="s">
        <v>112</v>
      </c>
      <c r="O910" t="s">
        <v>15281</v>
      </c>
      <c r="P910" t="s">
        <v>15282</v>
      </c>
      <c r="Q910">
        <v>233</v>
      </c>
      <c r="R910" t="s">
        <v>15283</v>
      </c>
      <c r="S910" t="s">
        <v>15284</v>
      </c>
      <c r="U910" t="s">
        <v>15285</v>
      </c>
      <c r="V910" t="s">
        <v>122</v>
      </c>
      <c r="W910" t="s">
        <v>123</v>
      </c>
      <c r="X910" t="s">
        <v>15286</v>
      </c>
      <c r="Y910" t="s">
        <v>792</v>
      </c>
      <c r="Z910" t="s">
        <v>1258</v>
      </c>
      <c r="AA910" t="s">
        <v>15287</v>
      </c>
      <c r="AE910" t="s">
        <v>1167</v>
      </c>
      <c r="AF910" t="s">
        <v>786</v>
      </c>
      <c r="AG910">
        <v>5</v>
      </c>
      <c r="AH910">
        <v>205.04</v>
      </c>
      <c r="AI910">
        <v>1</v>
      </c>
      <c r="AJ910">
        <v>1603</v>
      </c>
      <c r="AK910" t="s">
        <v>775</v>
      </c>
      <c r="AL910">
        <v>1603</v>
      </c>
      <c r="AM910" t="s">
        <v>825</v>
      </c>
      <c r="AN910">
        <v>29.9</v>
      </c>
      <c r="AO910" s="72">
        <v>29</v>
      </c>
      <c r="AP910" s="72">
        <v>29</v>
      </c>
      <c r="AQ910" t="s">
        <v>823</v>
      </c>
      <c r="AV910" t="s">
        <v>15289</v>
      </c>
      <c r="AW910">
        <v>0</v>
      </c>
      <c r="AX910" t="s">
        <v>15288</v>
      </c>
      <c r="AY910" t="s">
        <v>15290</v>
      </c>
      <c r="AZ910" t="s">
        <v>1176</v>
      </c>
      <c r="BC910" s="34" t="s">
        <v>15291</v>
      </c>
      <c r="BD910" t="s">
        <v>114</v>
      </c>
      <c r="BF910" t="s">
        <v>115</v>
      </c>
      <c r="BG910" t="s">
        <v>116</v>
      </c>
      <c r="BM910" t="s">
        <v>117</v>
      </c>
      <c r="BN910">
        <v>363980</v>
      </c>
      <c r="BO910">
        <v>3392433588</v>
      </c>
      <c r="BP910">
        <v>3392433588</v>
      </c>
      <c r="BQ910">
        <v>425850</v>
      </c>
      <c r="BR910">
        <v>7735</v>
      </c>
      <c r="BX910" t="s">
        <v>15292</v>
      </c>
      <c r="CA910" t="s">
        <v>15293</v>
      </c>
      <c r="CB910" t="s">
        <v>15294</v>
      </c>
      <c r="CD910">
        <v>1</v>
      </c>
      <c r="CF910" t="s">
        <v>118</v>
      </c>
      <c r="CG910">
        <v>0</v>
      </c>
      <c r="CH910" t="s">
        <v>119</v>
      </c>
      <c r="CI910" t="s">
        <v>119</v>
      </c>
      <c r="CJ910" t="s">
        <v>120</v>
      </c>
      <c r="CL910" s="34" t="s">
        <v>15295</v>
      </c>
      <c r="CM910" t="s">
        <v>121</v>
      </c>
      <c r="CN910" s="34" t="s">
        <v>15295</v>
      </c>
      <c r="CP910" t="s">
        <v>1258</v>
      </c>
      <c r="CR910" s="65">
        <f t="shared" si="196"/>
        <v>15</v>
      </c>
      <c r="CS910" s="65">
        <v>10</v>
      </c>
      <c r="CT910" s="65">
        <v>8</v>
      </c>
      <c r="CU910" s="65" t="s">
        <v>4</v>
      </c>
      <c r="CV910" s="65">
        <f t="shared" si="197"/>
        <v>29</v>
      </c>
      <c r="CW910" s="65">
        <f t="shared" si="198"/>
        <v>290</v>
      </c>
      <c r="CX910" s="65">
        <f t="shared" si="199"/>
        <v>232</v>
      </c>
      <c r="CY910" s="65" t="e">
        <f t="shared" si="200"/>
        <v>#VALUE!</v>
      </c>
      <c r="CZ910" s="73">
        <v>4.3700000000000003E-2</v>
      </c>
      <c r="DA910" s="74">
        <f t="shared" si="201"/>
        <v>12.673</v>
      </c>
      <c r="DB910" s="74">
        <f t="shared" si="202"/>
        <v>10.138400000000001</v>
      </c>
      <c r="DC910" s="75" t="e">
        <f t="shared" si="203"/>
        <v>#VALUE!</v>
      </c>
    </row>
    <row r="911" spans="1:108">
      <c r="A911" t="s">
        <v>111</v>
      </c>
      <c r="B911" t="s">
        <v>15277</v>
      </c>
      <c r="C911">
        <v>514189</v>
      </c>
      <c r="D911" s="1">
        <v>45580</v>
      </c>
      <c r="E911" t="s">
        <v>20571</v>
      </c>
      <c r="F911" t="s">
        <v>15278</v>
      </c>
      <c r="G911" t="s">
        <v>15279</v>
      </c>
      <c r="H911">
        <v>33528516895</v>
      </c>
      <c r="I911" t="s">
        <v>15280</v>
      </c>
      <c r="J911">
        <v>5511984459446</v>
      </c>
      <c r="K911" t="s">
        <v>2</v>
      </c>
      <c r="L911" t="s">
        <v>127</v>
      </c>
      <c r="M911">
        <v>5186986947309</v>
      </c>
      <c r="N911" t="s">
        <v>112</v>
      </c>
      <c r="O911" t="s">
        <v>15281</v>
      </c>
      <c r="P911" t="s">
        <v>15282</v>
      </c>
      <c r="Q911">
        <v>233</v>
      </c>
      <c r="R911" t="s">
        <v>15283</v>
      </c>
      <c r="S911" t="s">
        <v>15284</v>
      </c>
      <c r="U911" t="s">
        <v>15285</v>
      </c>
      <c r="V911" t="s">
        <v>122</v>
      </c>
      <c r="W911" t="s">
        <v>123</v>
      </c>
      <c r="X911" t="s">
        <v>15286</v>
      </c>
      <c r="Y911" t="s">
        <v>792</v>
      </c>
      <c r="Z911" t="s">
        <v>1258</v>
      </c>
      <c r="AA911" t="s">
        <v>15287</v>
      </c>
      <c r="AE911" t="s">
        <v>1167</v>
      </c>
      <c r="AF911" t="s">
        <v>786</v>
      </c>
      <c r="AG911">
        <v>5</v>
      </c>
      <c r="AH911">
        <v>205.04</v>
      </c>
      <c r="AI911">
        <v>1</v>
      </c>
      <c r="AJ911">
        <v>1111</v>
      </c>
      <c r="AK911" t="s">
        <v>788</v>
      </c>
      <c r="AL911">
        <v>1110</v>
      </c>
      <c r="AM911" t="s">
        <v>1256</v>
      </c>
      <c r="AN911">
        <v>21.9</v>
      </c>
      <c r="AO911" s="72">
        <v>21.24</v>
      </c>
      <c r="AP911" s="72" t="s">
        <v>1296</v>
      </c>
      <c r="AQ911" t="s">
        <v>1257</v>
      </c>
      <c r="AV911" t="s">
        <v>15297</v>
      </c>
      <c r="AW911">
        <v>0</v>
      </c>
      <c r="AX911" t="s">
        <v>15288</v>
      </c>
      <c r="AY911" t="s">
        <v>15290</v>
      </c>
      <c r="AZ911" t="s">
        <v>1176</v>
      </c>
      <c r="BC911" s="34" t="s">
        <v>15291</v>
      </c>
      <c r="BD911" t="s">
        <v>114</v>
      </c>
      <c r="BF911" t="s">
        <v>115</v>
      </c>
      <c r="BG911" t="s">
        <v>116</v>
      </c>
      <c r="BM911" t="s">
        <v>117</v>
      </c>
      <c r="BN911">
        <v>363980</v>
      </c>
      <c r="BO911">
        <v>3392433588</v>
      </c>
      <c r="BP911">
        <v>3392433588</v>
      </c>
      <c r="BQ911">
        <v>425850</v>
      </c>
      <c r="BR911">
        <v>7735</v>
      </c>
      <c r="BX911" t="s">
        <v>15292</v>
      </c>
      <c r="CA911" t="s">
        <v>15293</v>
      </c>
      <c r="CB911" t="s">
        <v>15294</v>
      </c>
      <c r="CD911">
        <v>1</v>
      </c>
      <c r="CF911" t="s">
        <v>118</v>
      </c>
      <c r="CG911">
        <v>0</v>
      </c>
      <c r="CH911" t="s">
        <v>119</v>
      </c>
      <c r="CI911" t="s">
        <v>119</v>
      </c>
      <c r="CJ911" t="s">
        <v>120</v>
      </c>
      <c r="CL911" s="34" t="s">
        <v>15295</v>
      </c>
      <c r="CM911" t="s">
        <v>121</v>
      </c>
      <c r="CN911" s="34" t="s">
        <v>15295</v>
      </c>
      <c r="CP911" t="s">
        <v>1258</v>
      </c>
      <c r="CR911" s="65">
        <f t="shared" si="196"/>
        <v>15</v>
      </c>
      <c r="CS911" s="65">
        <v>10</v>
      </c>
      <c r="CT911" s="65">
        <v>8</v>
      </c>
      <c r="CU911" s="65" t="s">
        <v>4</v>
      </c>
      <c r="CV911" s="65">
        <f t="shared" si="197"/>
        <v>22</v>
      </c>
      <c r="CW911" s="65">
        <f t="shared" si="198"/>
        <v>220</v>
      </c>
      <c r="CX911" s="65">
        <f t="shared" si="199"/>
        <v>176</v>
      </c>
      <c r="CY911" s="65" t="e">
        <f t="shared" si="200"/>
        <v>#VALUE!</v>
      </c>
      <c r="CZ911" s="73">
        <v>4.3700000000000003E-2</v>
      </c>
      <c r="DA911" s="74">
        <f t="shared" si="201"/>
        <v>9.6140000000000008</v>
      </c>
      <c r="DB911" s="74">
        <f t="shared" si="202"/>
        <v>7.6912000000000003</v>
      </c>
      <c r="DC911" s="75" t="e">
        <f t="shared" si="203"/>
        <v>#VALUE!</v>
      </c>
    </row>
    <row r="912" spans="1:108">
      <c r="A912" t="s">
        <v>111</v>
      </c>
      <c r="B912" t="s">
        <v>15277</v>
      </c>
      <c r="C912">
        <v>514189</v>
      </c>
      <c r="D912" s="1">
        <v>45580</v>
      </c>
      <c r="E912" t="s">
        <v>20571</v>
      </c>
      <c r="F912" t="s">
        <v>15278</v>
      </c>
      <c r="G912" t="s">
        <v>15279</v>
      </c>
      <c r="H912">
        <v>33528516895</v>
      </c>
      <c r="I912" t="s">
        <v>15280</v>
      </c>
      <c r="J912">
        <v>5511984459446</v>
      </c>
      <c r="K912" t="s">
        <v>2</v>
      </c>
      <c r="L912" t="s">
        <v>127</v>
      </c>
      <c r="M912">
        <v>5186986947309</v>
      </c>
      <c r="N912" t="s">
        <v>112</v>
      </c>
      <c r="O912" t="s">
        <v>15281</v>
      </c>
      <c r="P912" t="s">
        <v>15282</v>
      </c>
      <c r="Q912">
        <v>233</v>
      </c>
      <c r="R912" t="s">
        <v>15283</v>
      </c>
      <c r="S912" t="s">
        <v>15284</v>
      </c>
      <c r="U912" t="s">
        <v>15285</v>
      </c>
      <c r="V912" t="s">
        <v>122</v>
      </c>
      <c r="W912" t="s">
        <v>123</v>
      </c>
      <c r="X912" t="s">
        <v>15286</v>
      </c>
      <c r="Y912" t="s">
        <v>792</v>
      </c>
      <c r="Z912" t="s">
        <v>1258</v>
      </c>
      <c r="AA912" t="s">
        <v>15287</v>
      </c>
      <c r="AE912" t="s">
        <v>1167</v>
      </c>
      <c r="AF912" t="s">
        <v>786</v>
      </c>
      <c r="AG912">
        <v>5</v>
      </c>
      <c r="AH912">
        <v>205.04</v>
      </c>
      <c r="AI912">
        <v>1</v>
      </c>
      <c r="AJ912">
        <v>3102</v>
      </c>
      <c r="AK912" t="s">
        <v>776</v>
      </c>
      <c r="AL912">
        <v>3102</v>
      </c>
      <c r="AM912" t="s">
        <v>777</v>
      </c>
      <c r="AN912">
        <v>49.9</v>
      </c>
      <c r="AO912" s="72">
        <v>48.4</v>
      </c>
      <c r="AP912" s="72" t="s">
        <v>1314</v>
      </c>
      <c r="AQ912" t="s">
        <v>778</v>
      </c>
      <c r="AV912" t="s">
        <v>15289</v>
      </c>
      <c r="AW912">
        <v>0</v>
      </c>
      <c r="AX912" t="s">
        <v>15288</v>
      </c>
      <c r="AY912" t="s">
        <v>15290</v>
      </c>
      <c r="AZ912" t="s">
        <v>1176</v>
      </c>
      <c r="BC912" s="34" t="s">
        <v>15291</v>
      </c>
      <c r="BD912" t="s">
        <v>114</v>
      </c>
      <c r="BF912" t="s">
        <v>115</v>
      </c>
      <c r="BG912" t="s">
        <v>116</v>
      </c>
      <c r="BM912" t="s">
        <v>117</v>
      </c>
      <c r="BN912">
        <v>363980</v>
      </c>
      <c r="BO912">
        <v>3392433588</v>
      </c>
      <c r="BP912">
        <v>3392433588</v>
      </c>
      <c r="BQ912">
        <v>425850</v>
      </c>
      <c r="BR912">
        <v>7735</v>
      </c>
      <c r="BX912" t="s">
        <v>15292</v>
      </c>
      <c r="CA912" t="s">
        <v>15293</v>
      </c>
      <c r="CB912" t="s">
        <v>15294</v>
      </c>
      <c r="CD912">
        <v>1</v>
      </c>
      <c r="CF912" t="s">
        <v>118</v>
      </c>
      <c r="CG912">
        <v>0</v>
      </c>
      <c r="CH912" t="s">
        <v>119</v>
      </c>
      <c r="CI912" t="s">
        <v>119</v>
      </c>
      <c r="CJ912" t="s">
        <v>120</v>
      </c>
      <c r="CL912" s="34" t="s">
        <v>15295</v>
      </c>
      <c r="CM912" t="s">
        <v>121</v>
      </c>
      <c r="CN912" s="34" t="s">
        <v>15295</v>
      </c>
      <c r="CP912" t="s">
        <v>1258</v>
      </c>
      <c r="CR912" s="65">
        <f t="shared" si="196"/>
        <v>15</v>
      </c>
      <c r="CS912" s="65">
        <v>10</v>
      </c>
      <c r="CT912" s="65">
        <v>8</v>
      </c>
      <c r="CU912" s="65" t="s">
        <v>4</v>
      </c>
      <c r="CV912" s="65">
        <f t="shared" si="197"/>
        <v>49</v>
      </c>
      <c r="CW912" s="65">
        <f t="shared" si="198"/>
        <v>490</v>
      </c>
      <c r="CX912" s="65">
        <f t="shared" si="199"/>
        <v>392</v>
      </c>
      <c r="CY912" s="65" t="e">
        <f t="shared" si="200"/>
        <v>#VALUE!</v>
      </c>
      <c r="CZ912" s="73">
        <v>4.3700000000000003E-2</v>
      </c>
      <c r="DA912" s="74">
        <f t="shared" si="201"/>
        <v>21.413</v>
      </c>
      <c r="DB912" s="74">
        <f t="shared" si="202"/>
        <v>17.130400000000002</v>
      </c>
      <c r="DC912" s="75" t="e">
        <f t="shared" si="203"/>
        <v>#VALUE!</v>
      </c>
    </row>
    <row r="913" spans="1:108">
      <c r="A913" t="s">
        <v>111</v>
      </c>
      <c r="B913" t="s">
        <v>4241</v>
      </c>
      <c r="C913">
        <v>514185</v>
      </c>
      <c r="D913" s="1">
        <v>45579</v>
      </c>
      <c r="E913" t="s">
        <v>20572</v>
      </c>
      <c r="F913" t="s">
        <v>4242</v>
      </c>
      <c r="G913" t="s">
        <v>4243</v>
      </c>
      <c r="H913">
        <v>85110663904</v>
      </c>
      <c r="I913" t="s">
        <v>4244</v>
      </c>
      <c r="J913">
        <v>5547999486301</v>
      </c>
      <c r="K913" t="s">
        <v>11</v>
      </c>
      <c r="L913" t="s">
        <v>4245</v>
      </c>
      <c r="M913">
        <v>5164955092461</v>
      </c>
      <c r="N913" t="s">
        <v>112</v>
      </c>
      <c r="O913" t="s">
        <v>4246</v>
      </c>
      <c r="P913" t="s">
        <v>4247</v>
      </c>
      <c r="Q913">
        <v>131</v>
      </c>
      <c r="R913" t="s">
        <v>4248</v>
      </c>
      <c r="S913" t="s">
        <v>4249</v>
      </c>
      <c r="U913" t="s">
        <v>4250</v>
      </c>
      <c r="V913" t="s">
        <v>779</v>
      </c>
      <c r="W913" t="s">
        <v>780</v>
      </c>
      <c r="X913" t="s">
        <v>1595</v>
      </c>
      <c r="Y913" t="s">
        <v>1312</v>
      </c>
      <c r="Z913" t="s">
        <v>1258</v>
      </c>
      <c r="AA913" t="s">
        <v>15298</v>
      </c>
      <c r="AB913" t="s">
        <v>1216</v>
      </c>
      <c r="AC913" t="s">
        <v>1217</v>
      </c>
      <c r="AD913" t="s">
        <v>1218</v>
      </c>
      <c r="AE913" t="s">
        <v>19</v>
      </c>
      <c r="AF913" t="s">
        <v>786</v>
      </c>
      <c r="AG913">
        <v>2</v>
      </c>
      <c r="AH913">
        <v>216.58</v>
      </c>
      <c r="AI913">
        <v>3</v>
      </c>
      <c r="AJ913">
        <v>5103</v>
      </c>
      <c r="AK913" t="s">
        <v>775</v>
      </c>
      <c r="AL913">
        <v>5103</v>
      </c>
      <c r="AM913" t="s">
        <v>1348</v>
      </c>
      <c r="AN913">
        <v>29.9</v>
      </c>
      <c r="AO913" s="72">
        <v>29</v>
      </c>
      <c r="AP913" s="72">
        <v>87</v>
      </c>
      <c r="AQ913" t="s">
        <v>1349</v>
      </c>
      <c r="AV913" t="s">
        <v>945</v>
      </c>
      <c r="AW913">
        <v>0</v>
      </c>
      <c r="AX913" t="s">
        <v>4251</v>
      </c>
      <c r="AY913" t="s">
        <v>4252</v>
      </c>
      <c r="AZ913" t="s">
        <v>1176</v>
      </c>
      <c r="BC913" t="s">
        <v>15299</v>
      </c>
      <c r="BD913" t="s">
        <v>114</v>
      </c>
      <c r="BF913" t="s">
        <v>115</v>
      </c>
      <c r="BG913" t="s">
        <v>116</v>
      </c>
      <c r="BM913" t="s">
        <v>117</v>
      </c>
      <c r="BN913">
        <v>619564</v>
      </c>
      <c r="BO913">
        <v>3391724320</v>
      </c>
      <c r="BP913">
        <v>3391724320</v>
      </c>
      <c r="BQ913">
        <v>499818</v>
      </c>
      <c r="BR913">
        <v>3258</v>
      </c>
      <c r="BX913" t="s">
        <v>4253</v>
      </c>
      <c r="CA913" t="s">
        <v>4254</v>
      </c>
      <c r="CB913" t="s">
        <v>4255</v>
      </c>
      <c r="CD913">
        <v>1</v>
      </c>
      <c r="CF913" t="s">
        <v>118</v>
      </c>
      <c r="CG913">
        <v>0</v>
      </c>
      <c r="CH913" t="s">
        <v>119</v>
      </c>
      <c r="CI913" t="s">
        <v>119</v>
      </c>
      <c r="CJ913" t="s">
        <v>120</v>
      </c>
      <c r="CL913" s="34" t="s">
        <v>15300</v>
      </c>
      <c r="CM913" t="s">
        <v>121</v>
      </c>
      <c r="CN913" s="34" t="s">
        <v>15300</v>
      </c>
      <c r="CP913" t="s">
        <v>1258</v>
      </c>
      <c r="CR913" s="65">
        <f t="shared" si="196"/>
        <v>14</v>
      </c>
      <c r="CS913" s="65">
        <v>10</v>
      </c>
      <c r="CT913" s="65">
        <v>8</v>
      </c>
      <c r="CU913" s="65" t="s">
        <v>4</v>
      </c>
      <c r="CV913" s="65">
        <f t="shared" si="197"/>
        <v>29</v>
      </c>
      <c r="CW913" s="65">
        <f t="shared" si="198"/>
        <v>290</v>
      </c>
      <c r="CX913" s="65">
        <f t="shared" si="199"/>
        <v>232</v>
      </c>
      <c r="CY913" s="65" t="e">
        <f t="shared" si="200"/>
        <v>#VALUE!</v>
      </c>
      <c r="CZ913" s="73">
        <v>4.3700000000000003E-2</v>
      </c>
      <c r="DA913" s="74">
        <f t="shared" si="201"/>
        <v>12.673</v>
      </c>
      <c r="DB913" s="74">
        <f t="shared" si="202"/>
        <v>10.138400000000001</v>
      </c>
      <c r="DC913" s="75" t="e">
        <f t="shared" si="203"/>
        <v>#VALUE!</v>
      </c>
    </row>
    <row r="914" spans="1:108">
      <c r="A914" t="s">
        <v>111</v>
      </c>
      <c r="B914" t="s">
        <v>4241</v>
      </c>
      <c r="C914">
        <v>514185</v>
      </c>
      <c r="D914" s="1">
        <v>45579</v>
      </c>
      <c r="E914" t="s">
        <v>20572</v>
      </c>
      <c r="F914" t="s">
        <v>4242</v>
      </c>
      <c r="G914" t="s">
        <v>4243</v>
      </c>
      <c r="H914">
        <v>85110663904</v>
      </c>
      <c r="I914" t="s">
        <v>4244</v>
      </c>
      <c r="J914">
        <v>5547999486301</v>
      </c>
      <c r="K914" t="s">
        <v>11</v>
      </c>
      <c r="L914" t="s">
        <v>4245</v>
      </c>
      <c r="M914">
        <v>5164955092461</v>
      </c>
      <c r="N914" t="s">
        <v>112</v>
      </c>
      <c r="O914" t="s">
        <v>4246</v>
      </c>
      <c r="P914" t="s">
        <v>4247</v>
      </c>
      <c r="Q914">
        <v>131</v>
      </c>
      <c r="R914" t="s">
        <v>4248</v>
      </c>
      <c r="S914" t="s">
        <v>4249</v>
      </c>
      <c r="U914" t="s">
        <v>4250</v>
      </c>
      <c r="V914" t="s">
        <v>779</v>
      </c>
      <c r="W914" t="s">
        <v>780</v>
      </c>
      <c r="X914" t="s">
        <v>1595</v>
      </c>
      <c r="Y914" t="s">
        <v>1312</v>
      </c>
      <c r="Z914" t="s">
        <v>1258</v>
      </c>
      <c r="AA914" t="s">
        <v>15298</v>
      </c>
      <c r="AB914" t="s">
        <v>1216</v>
      </c>
      <c r="AC914" t="s">
        <v>1217</v>
      </c>
      <c r="AD914" t="s">
        <v>1218</v>
      </c>
      <c r="AE914" t="s">
        <v>19</v>
      </c>
      <c r="AF914" t="s">
        <v>786</v>
      </c>
      <c r="AG914">
        <v>2</v>
      </c>
      <c r="AH914">
        <v>216.58</v>
      </c>
      <c r="AI914">
        <v>1</v>
      </c>
      <c r="AJ914">
        <v>1603</v>
      </c>
      <c r="AK914" t="s">
        <v>775</v>
      </c>
      <c r="AL914">
        <v>1603</v>
      </c>
      <c r="AM914" t="s">
        <v>825</v>
      </c>
      <c r="AN914">
        <v>29.9</v>
      </c>
      <c r="AO914" s="72">
        <v>29</v>
      </c>
      <c r="AP914" s="72">
        <v>29</v>
      </c>
      <c r="AQ914" t="s">
        <v>823</v>
      </c>
      <c r="AV914" t="s">
        <v>1724</v>
      </c>
      <c r="AW914">
        <v>0</v>
      </c>
      <c r="AX914" t="s">
        <v>4251</v>
      </c>
      <c r="AY914" t="s">
        <v>4252</v>
      </c>
      <c r="AZ914" t="s">
        <v>1176</v>
      </c>
      <c r="BC914" t="s">
        <v>15299</v>
      </c>
      <c r="BD914" t="s">
        <v>114</v>
      </c>
      <c r="BF914" t="s">
        <v>115</v>
      </c>
      <c r="BG914" t="s">
        <v>116</v>
      </c>
      <c r="BM914" t="s">
        <v>117</v>
      </c>
      <c r="BN914">
        <v>619564</v>
      </c>
      <c r="BO914">
        <v>3391724320</v>
      </c>
      <c r="BP914">
        <v>3391724320</v>
      </c>
      <c r="BQ914">
        <v>499818</v>
      </c>
      <c r="BR914">
        <v>3258</v>
      </c>
      <c r="BX914" t="s">
        <v>4253</v>
      </c>
      <c r="CA914" t="s">
        <v>4254</v>
      </c>
      <c r="CB914" t="s">
        <v>4255</v>
      </c>
      <c r="CD914">
        <v>1</v>
      </c>
      <c r="CF914" t="s">
        <v>118</v>
      </c>
      <c r="CG914">
        <v>0</v>
      </c>
      <c r="CH914" t="s">
        <v>119</v>
      </c>
      <c r="CI914" t="s">
        <v>119</v>
      </c>
      <c r="CJ914" t="s">
        <v>120</v>
      </c>
      <c r="CL914" s="34" t="s">
        <v>15300</v>
      </c>
      <c r="CM914" t="s">
        <v>121</v>
      </c>
      <c r="CN914" s="34" t="s">
        <v>15300</v>
      </c>
      <c r="CP914" t="s">
        <v>1258</v>
      </c>
      <c r="CR914" s="65">
        <f t="shared" si="196"/>
        <v>14</v>
      </c>
      <c r="CS914" s="65">
        <v>10</v>
      </c>
      <c r="CT914" s="65">
        <v>8</v>
      </c>
      <c r="CU914" s="65" t="s">
        <v>4</v>
      </c>
      <c r="CV914" s="65">
        <f t="shared" si="197"/>
        <v>29</v>
      </c>
      <c r="CW914" s="65">
        <f t="shared" si="198"/>
        <v>290</v>
      </c>
      <c r="CX914" s="65">
        <f t="shared" si="199"/>
        <v>232</v>
      </c>
      <c r="CY914" s="65" t="e">
        <f t="shared" si="200"/>
        <v>#VALUE!</v>
      </c>
      <c r="CZ914" s="73">
        <v>4.3700000000000003E-2</v>
      </c>
      <c r="DA914" s="74">
        <f t="shared" si="201"/>
        <v>12.673</v>
      </c>
      <c r="DB914" s="74">
        <f t="shared" si="202"/>
        <v>10.138400000000001</v>
      </c>
      <c r="DC914" s="75" t="e">
        <f t="shared" si="203"/>
        <v>#VALUE!</v>
      </c>
    </row>
    <row r="915" spans="1:108">
      <c r="A915" t="s">
        <v>111</v>
      </c>
      <c r="B915" t="s">
        <v>4241</v>
      </c>
      <c r="C915">
        <v>514185</v>
      </c>
      <c r="D915" s="1">
        <v>45579</v>
      </c>
      <c r="E915" t="s">
        <v>20572</v>
      </c>
      <c r="F915" t="s">
        <v>4242</v>
      </c>
      <c r="G915" t="s">
        <v>4243</v>
      </c>
      <c r="H915">
        <v>85110663904</v>
      </c>
      <c r="I915" t="s">
        <v>4244</v>
      </c>
      <c r="J915">
        <v>5547999486301</v>
      </c>
      <c r="K915" t="s">
        <v>11</v>
      </c>
      <c r="L915" t="s">
        <v>4245</v>
      </c>
      <c r="M915">
        <v>5164955092461</v>
      </c>
      <c r="N915" t="s">
        <v>112</v>
      </c>
      <c r="O915" t="s">
        <v>4246</v>
      </c>
      <c r="P915" t="s">
        <v>4247</v>
      </c>
      <c r="Q915">
        <v>131</v>
      </c>
      <c r="R915" t="s">
        <v>4248</v>
      </c>
      <c r="S915" t="s">
        <v>4249</v>
      </c>
      <c r="U915" t="s">
        <v>4250</v>
      </c>
      <c r="V915" t="s">
        <v>779</v>
      </c>
      <c r="W915" t="s">
        <v>780</v>
      </c>
      <c r="X915" t="s">
        <v>1595</v>
      </c>
      <c r="Y915" t="s">
        <v>1312</v>
      </c>
      <c r="Z915" t="s">
        <v>1258</v>
      </c>
      <c r="AA915" t="s">
        <v>15298</v>
      </c>
      <c r="AB915" t="s">
        <v>1216</v>
      </c>
      <c r="AC915" t="s">
        <v>1217</v>
      </c>
      <c r="AD915" t="s">
        <v>1218</v>
      </c>
      <c r="AE915" t="s">
        <v>19</v>
      </c>
      <c r="AF915" t="s">
        <v>786</v>
      </c>
      <c r="AG915">
        <v>2</v>
      </c>
      <c r="AH915">
        <v>216.58</v>
      </c>
      <c r="AI915">
        <v>1</v>
      </c>
      <c r="AJ915">
        <v>1110</v>
      </c>
      <c r="AK915" t="s">
        <v>788</v>
      </c>
      <c r="AL915">
        <v>1112</v>
      </c>
      <c r="AM915" t="s">
        <v>1252</v>
      </c>
      <c r="AN915">
        <v>21.9</v>
      </c>
      <c r="AO915" s="72">
        <v>21.24</v>
      </c>
      <c r="AP915" s="72" t="s">
        <v>1296</v>
      </c>
      <c r="AQ915" t="s">
        <v>1254</v>
      </c>
      <c r="AV915" t="s">
        <v>1730</v>
      </c>
      <c r="AW915">
        <v>0</v>
      </c>
      <c r="AX915" t="s">
        <v>4251</v>
      </c>
      <c r="AY915" t="s">
        <v>4252</v>
      </c>
      <c r="AZ915" t="s">
        <v>1176</v>
      </c>
      <c r="BC915" t="s">
        <v>15299</v>
      </c>
      <c r="BD915" t="s">
        <v>114</v>
      </c>
      <c r="BF915" t="s">
        <v>115</v>
      </c>
      <c r="BG915" t="s">
        <v>116</v>
      </c>
      <c r="BM915" t="s">
        <v>117</v>
      </c>
      <c r="BN915">
        <v>619564</v>
      </c>
      <c r="BO915">
        <v>3391724320</v>
      </c>
      <c r="BP915">
        <v>3391724320</v>
      </c>
      <c r="BQ915">
        <v>499818</v>
      </c>
      <c r="BR915">
        <v>3258</v>
      </c>
      <c r="BX915" t="s">
        <v>4253</v>
      </c>
      <c r="CA915" t="s">
        <v>4254</v>
      </c>
      <c r="CB915" t="s">
        <v>4255</v>
      </c>
      <c r="CD915">
        <v>1</v>
      </c>
      <c r="CF915" t="s">
        <v>118</v>
      </c>
      <c r="CG915">
        <v>0</v>
      </c>
      <c r="CH915" t="s">
        <v>119</v>
      </c>
      <c r="CI915" t="s">
        <v>119</v>
      </c>
      <c r="CJ915" t="s">
        <v>120</v>
      </c>
      <c r="CL915" s="34" t="s">
        <v>15300</v>
      </c>
      <c r="CM915" t="s">
        <v>121</v>
      </c>
      <c r="CN915" s="34" t="s">
        <v>15300</v>
      </c>
      <c r="CP915" t="s">
        <v>1258</v>
      </c>
      <c r="CR915" s="65">
        <f t="shared" si="196"/>
        <v>14</v>
      </c>
      <c r="CS915" s="65">
        <v>10</v>
      </c>
      <c r="CT915" s="65">
        <v>8</v>
      </c>
      <c r="CU915" s="65" t="s">
        <v>4</v>
      </c>
      <c r="CV915" s="65">
        <f t="shared" si="197"/>
        <v>22</v>
      </c>
      <c r="CW915" s="65">
        <f t="shared" si="198"/>
        <v>220</v>
      </c>
      <c r="CX915" s="65">
        <f t="shared" si="199"/>
        <v>176</v>
      </c>
      <c r="CY915" s="65" t="e">
        <f t="shared" si="200"/>
        <v>#VALUE!</v>
      </c>
      <c r="CZ915" s="73">
        <v>4.3700000000000003E-2</v>
      </c>
      <c r="DA915" s="74">
        <f t="shared" si="201"/>
        <v>9.6140000000000008</v>
      </c>
      <c r="DB915" s="74">
        <f t="shared" si="202"/>
        <v>7.6912000000000003</v>
      </c>
      <c r="DC915" s="75" t="e">
        <f t="shared" si="203"/>
        <v>#VALUE!</v>
      </c>
    </row>
    <row r="916" spans="1:108">
      <c r="A916" t="s">
        <v>111</v>
      </c>
      <c r="B916" t="s">
        <v>4241</v>
      </c>
      <c r="C916">
        <v>514185</v>
      </c>
      <c r="D916" s="1">
        <v>45579</v>
      </c>
      <c r="E916" t="s">
        <v>20572</v>
      </c>
      <c r="F916" t="s">
        <v>4242</v>
      </c>
      <c r="G916" t="s">
        <v>4243</v>
      </c>
      <c r="H916">
        <v>85110663904</v>
      </c>
      <c r="I916" t="s">
        <v>4244</v>
      </c>
      <c r="J916">
        <v>5547999486301</v>
      </c>
      <c r="K916" t="s">
        <v>11</v>
      </c>
      <c r="L916" t="s">
        <v>4245</v>
      </c>
      <c r="M916">
        <v>5164955092461</v>
      </c>
      <c r="N916" t="s">
        <v>112</v>
      </c>
      <c r="O916" t="s">
        <v>4246</v>
      </c>
      <c r="P916" t="s">
        <v>4247</v>
      </c>
      <c r="Q916">
        <v>131</v>
      </c>
      <c r="R916" t="s">
        <v>4248</v>
      </c>
      <c r="S916" t="s">
        <v>4249</v>
      </c>
      <c r="U916" t="s">
        <v>4250</v>
      </c>
      <c r="V916" t="s">
        <v>779</v>
      </c>
      <c r="W916" t="s">
        <v>780</v>
      </c>
      <c r="X916" t="s">
        <v>1595</v>
      </c>
      <c r="Y916" t="s">
        <v>1312</v>
      </c>
      <c r="Z916" t="s">
        <v>1258</v>
      </c>
      <c r="AA916" t="s">
        <v>15298</v>
      </c>
      <c r="AB916" t="s">
        <v>1216</v>
      </c>
      <c r="AC916" t="s">
        <v>1217</v>
      </c>
      <c r="AD916" t="s">
        <v>1218</v>
      </c>
      <c r="AE916" t="s">
        <v>19</v>
      </c>
      <c r="AF916" t="s">
        <v>786</v>
      </c>
      <c r="AG916">
        <v>2</v>
      </c>
      <c r="AH916">
        <v>216.58</v>
      </c>
      <c r="AI916">
        <v>1</v>
      </c>
      <c r="AJ916">
        <v>1006</v>
      </c>
      <c r="AK916" t="s">
        <v>788</v>
      </c>
      <c r="AL916">
        <v>1111</v>
      </c>
      <c r="AM916" t="s">
        <v>789</v>
      </c>
      <c r="AN916">
        <v>21.9</v>
      </c>
      <c r="AO916" s="72">
        <v>21.24</v>
      </c>
      <c r="AP916" s="72" t="s">
        <v>1296</v>
      </c>
      <c r="AQ916" t="s">
        <v>790</v>
      </c>
      <c r="AV916" t="s">
        <v>1730</v>
      </c>
      <c r="AW916">
        <v>0</v>
      </c>
      <c r="AX916" t="s">
        <v>4251</v>
      </c>
      <c r="AY916" t="s">
        <v>4252</v>
      </c>
      <c r="AZ916" t="s">
        <v>1176</v>
      </c>
      <c r="BC916" t="s">
        <v>15299</v>
      </c>
      <c r="BD916" t="s">
        <v>114</v>
      </c>
      <c r="BF916" t="s">
        <v>115</v>
      </c>
      <c r="BG916" t="s">
        <v>116</v>
      </c>
      <c r="BM916" t="s">
        <v>117</v>
      </c>
      <c r="BN916">
        <v>619564</v>
      </c>
      <c r="BO916">
        <v>3391724320</v>
      </c>
      <c r="BP916">
        <v>3391724320</v>
      </c>
      <c r="BQ916">
        <v>499818</v>
      </c>
      <c r="BR916">
        <v>3258</v>
      </c>
      <c r="BX916" t="s">
        <v>4253</v>
      </c>
      <c r="CA916" t="s">
        <v>4254</v>
      </c>
      <c r="CB916" t="s">
        <v>4255</v>
      </c>
      <c r="CD916">
        <v>1</v>
      </c>
      <c r="CF916" t="s">
        <v>118</v>
      </c>
      <c r="CG916">
        <v>0</v>
      </c>
      <c r="CH916" t="s">
        <v>119</v>
      </c>
      <c r="CI916" t="s">
        <v>119</v>
      </c>
      <c r="CJ916" t="s">
        <v>120</v>
      </c>
      <c r="CL916" s="34" t="s">
        <v>15300</v>
      </c>
      <c r="CM916" t="s">
        <v>121</v>
      </c>
      <c r="CN916" s="34" t="s">
        <v>15300</v>
      </c>
      <c r="CP916" t="s">
        <v>1258</v>
      </c>
      <c r="CR916" s="65">
        <f t="shared" si="196"/>
        <v>14</v>
      </c>
      <c r="CS916" s="65">
        <v>10</v>
      </c>
      <c r="CT916" s="65">
        <v>8</v>
      </c>
      <c r="CU916" s="65" t="s">
        <v>4</v>
      </c>
      <c r="CV916" s="65">
        <f t="shared" si="197"/>
        <v>22</v>
      </c>
      <c r="CW916" s="65">
        <f t="shared" si="198"/>
        <v>220</v>
      </c>
      <c r="CX916" s="65">
        <f t="shared" si="199"/>
        <v>176</v>
      </c>
      <c r="CY916" s="65" t="e">
        <f t="shared" si="200"/>
        <v>#VALUE!</v>
      </c>
      <c r="CZ916" s="73">
        <v>4.3700000000000003E-2</v>
      </c>
      <c r="DA916" s="74">
        <f t="shared" si="201"/>
        <v>9.6140000000000008</v>
      </c>
      <c r="DB916" s="74">
        <f t="shared" si="202"/>
        <v>7.6912000000000003</v>
      </c>
      <c r="DC916" s="75" t="e">
        <f t="shared" si="203"/>
        <v>#VALUE!</v>
      </c>
    </row>
    <row r="917" spans="1:108">
      <c r="A917" t="s">
        <v>111</v>
      </c>
      <c r="B917" t="s">
        <v>4241</v>
      </c>
      <c r="C917">
        <v>514185</v>
      </c>
      <c r="D917" s="1">
        <v>45579</v>
      </c>
      <c r="E917" t="s">
        <v>20572</v>
      </c>
      <c r="F917" t="s">
        <v>4242</v>
      </c>
      <c r="G917" t="s">
        <v>4243</v>
      </c>
      <c r="H917">
        <v>85110663904</v>
      </c>
      <c r="I917" t="s">
        <v>4244</v>
      </c>
      <c r="J917">
        <v>5547999486301</v>
      </c>
      <c r="K917" t="s">
        <v>11</v>
      </c>
      <c r="L917" t="s">
        <v>4245</v>
      </c>
      <c r="M917">
        <v>5164955092461</v>
      </c>
      <c r="N917" t="s">
        <v>112</v>
      </c>
      <c r="O917" t="s">
        <v>4246</v>
      </c>
      <c r="P917" t="s">
        <v>4247</v>
      </c>
      <c r="Q917">
        <v>131</v>
      </c>
      <c r="R917" t="s">
        <v>4248</v>
      </c>
      <c r="S917" t="s">
        <v>4249</v>
      </c>
      <c r="U917" t="s">
        <v>4250</v>
      </c>
      <c r="V917" t="s">
        <v>779</v>
      </c>
      <c r="W917" t="s">
        <v>780</v>
      </c>
      <c r="X917" t="s">
        <v>1595</v>
      </c>
      <c r="Y917" t="s">
        <v>1312</v>
      </c>
      <c r="Z917" t="s">
        <v>1258</v>
      </c>
      <c r="AA917" t="s">
        <v>15298</v>
      </c>
      <c r="AB917" t="s">
        <v>1216</v>
      </c>
      <c r="AC917" t="s">
        <v>1217</v>
      </c>
      <c r="AD917" t="s">
        <v>1218</v>
      </c>
      <c r="AE917" t="s">
        <v>19</v>
      </c>
      <c r="AF917" t="s">
        <v>786</v>
      </c>
      <c r="AG917">
        <v>2</v>
      </c>
      <c r="AH917">
        <v>216.58</v>
      </c>
      <c r="AI917">
        <v>1</v>
      </c>
      <c r="AJ917">
        <v>142826</v>
      </c>
      <c r="AK917" t="s">
        <v>775</v>
      </c>
      <c r="AL917">
        <v>1409</v>
      </c>
      <c r="AM917" t="s">
        <v>847</v>
      </c>
      <c r="AN917">
        <v>59.9</v>
      </c>
      <c r="AO917" s="72">
        <v>58.1</v>
      </c>
      <c r="AP917" s="72" t="s">
        <v>4256</v>
      </c>
      <c r="AQ917" t="s">
        <v>848</v>
      </c>
      <c r="AV917" t="s">
        <v>1730</v>
      </c>
      <c r="AW917">
        <v>0</v>
      </c>
      <c r="AX917" t="s">
        <v>4251</v>
      </c>
      <c r="AY917" t="s">
        <v>4252</v>
      </c>
      <c r="AZ917" t="s">
        <v>1176</v>
      </c>
      <c r="BC917" t="s">
        <v>15299</v>
      </c>
      <c r="BD917" t="s">
        <v>114</v>
      </c>
      <c r="BF917" t="s">
        <v>115</v>
      </c>
      <c r="BG917" t="s">
        <v>116</v>
      </c>
      <c r="BM917" t="s">
        <v>117</v>
      </c>
      <c r="BN917">
        <v>619564</v>
      </c>
      <c r="BO917">
        <v>3391724320</v>
      </c>
      <c r="BP917">
        <v>3391724320</v>
      </c>
      <c r="BQ917">
        <v>499818</v>
      </c>
      <c r="BR917">
        <v>3258</v>
      </c>
      <c r="BX917" t="s">
        <v>4253</v>
      </c>
      <c r="CA917" t="s">
        <v>4254</v>
      </c>
      <c r="CB917" t="s">
        <v>4255</v>
      </c>
      <c r="CD917">
        <v>1</v>
      </c>
      <c r="CF917" t="s">
        <v>118</v>
      </c>
      <c r="CG917">
        <v>0</v>
      </c>
      <c r="CH917" t="s">
        <v>119</v>
      </c>
      <c r="CI917" t="s">
        <v>119</v>
      </c>
      <c r="CJ917" t="s">
        <v>120</v>
      </c>
      <c r="CL917" s="34" t="s">
        <v>15300</v>
      </c>
      <c r="CM917" t="s">
        <v>121</v>
      </c>
      <c r="CN917" s="34" t="s">
        <v>15300</v>
      </c>
      <c r="CP917" t="s">
        <v>1258</v>
      </c>
      <c r="CR917" s="65">
        <f t="shared" si="196"/>
        <v>14</v>
      </c>
      <c r="CS917" s="65">
        <v>10</v>
      </c>
      <c r="CT917" s="65">
        <v>8</v>
      </c>
      <c r="CU917" s="65" t="s">
        <v>4</v>
      </c>
      <c r="CV917" s="65">
        <f t="shared" si="197"/>
        <v>59</v>
      </c>
      <c r="CW917" s="65">
        <f t="shared" si="198"/>
        <v>590</v>
      </c>
      <c r="CX917" s="65">
        <f t="shared" si="199"/>
        <v>472</v>
      </c>
      <c r="CY917" s="65" t="e">
        <f t="shared" si="200"/>
        <v>#VALUE!</v>
      </c>
      <c r="CZ917" s="73">
        <v>4.3700000000000003E-2</v>
      </c>
      <c r="DA917" s="74">
        <f t="shared" si="201"/>
        <v>25.783000000000001</v>
      </c>
      <c r="DB917" s="74">
        <f t="shared" si="202"/>
        <v>20.6264</v>
      </c>
      <c r="DC917" s="75" t="e">
        <f t="shared" si="203"/>
        <v>#VALUE!</v>
      </c>
    </row>
    <row r="918" spans="1:108" hidden="1">
      <c r="A918" t="s">
        <v>111</v>
      </c>
      <c r="B918" t="s">
        <v>4257</v>
      </c>
      <c r="C918">
        <v>514183</v>
      </c>
      <c r="D918" s="1">
        <v>45579</v>
      </c>
      <c r="E918" t="s">
        <v>20573</v>
      </c>
      <c r="F918" t="s">
        <v>4258</v>
      </c>
      <c r="G918" t="s">
        <v>4259</v>
      </c>
      <c r="H918">
        <v>42839571862</v>
      </c>
      <c r="I918" t="s">
        <v>4260</v>
      </c>
      <c r="J918">
        <v>5511918553730</v>
      </c>
      <c r="K918" t="s">
        <v>2</v>
      </c>
      <c r="L918" t="s">
        <v>127</v>
      </c>
      <c r="M918">
        <v>5186858191038</v>
      </c>
      <c r="N918" t="s">
        <v>112</v>
      </c>
      <c r="O918" t="s">
        <v>4261</v>
      </c>
      <c r="P918" t="s">
        <v>4262</v>
      </c>
      <c r="Q918">
        <v>360</v>
      </c>
      <c r="R918">
        <v>111</v>
      </c>
      <c r="S918" t="s">
        <v>4263</v>
      </c>
      <c r="U918" t="s">
        <v>4264</v>
      </c>
      <c r="V918" t="s">
        <v>122</v>
      </c>
      <c r="W918" t="s">
        <v>123</v>
      </c>
      <c r="X918" t="s">
        <v>3301</v>
      </c>
      <c r="Y918" t="s">
        <v>129</v>
      </c>
      <c r="Z918" t="s">
        <v>1258</v>
      </c>
      <c r="AA918" t="s">
        <v>15301</v>
      </c>
      <c r="AB918" t="s">
        <v>844</v>
      </c>
      <c r="AC918" t="s">
        <v>774</v>
      </c>
      <c r="AE918" t="s">
        <v>827</v>
      </c>
      <c r="AF918" t="s">
        <v>113</v>
      </c>
      <c r="AG918">
        <v>1</v>
      </c>
      <c r="AH918">
        <v>161.84</v>
      </c>
      <c r="AI918">
        <v>1</v>
      </c>
      <c r="AJ918">
        <v>142833</v>
      </c>
      <c r="AK918" t="s">
        <v>4266</v>
      </c>
      <c r="AL918">
        <v>8125</v>
      </c>
      <c r="AM918" t="s">
        <v>4267</v>
      </c>
      <c r="AN918">
        <v>129.9</v>
      </c>
      <c r="AO918" s="72">
        <v>105.22</v>
      </c>
      <c r="AP918" t="s">
        <v>1204</v>
      </c>
      <c r="AQ918" t="s">
        <v>4268</v>
      </c>
      <c r="AV918" t="s">
        <v>4269</v>
      </c>
      <c r="AW918">
        <v>0</v>
      </c>
      <c r="AX918" t="s">
        <v>4265</v>
      </c>
      <c r="AY918" t="s">
        <v>4270</v>
      </c>
      <c r="AZ918" t="s">
        <v>4271</v>
      </c>
      <c r="BC918" s="34" t="s">
        <v>15302</v>
      </c>
      <c r="BD918" t="s">
        <v>114</v>
      </c>
      <c r="BF918" t="s">
        <v>115</v>
      </c>
      <c r="BG918" t="s">
        <v>116</v>
      </c>
      <c r="BM918" t="s">
        <v>117</v>
      </c>
      <c r="BO918">
        <v>3391602528</v>
      </c>
      <c r="BX918" t="s">
        <v>4272</v>
      </c>
      <c r="CA918" t="s">
        <v>4273</v>
      </c>
      <c r="CB918" t="s">
        <v>4274</v>
      </c>
      <c r="CD918">
        <v>1</v>
      </c>
      <c r="CF918" t="s">
        <v>118</v>
      </c>
      <c r="CG918">
        <v>0</v>
      </c>
      <c r="CH918" t="s">
        <v>119</v>
      </c>
      <c r="CI918" t="s">
        <v>119</v>
      </c>
      <c r="CJ918" t="s">
        <v>120</v>
      </c>
      <c r="CL918" s="34" t="s">
        <v>15303</v>
      </c>
      <c r="CM918" t="s">
        <v>121</v>
      </c>
      <c r="CN918" s="34" t="s">
        <v>15303</v>
      </c>
      <c r="CP918" t="s">
        <v>1258</v>
      </c>
      <c r="CR918">
        <f t="shared" si="196"/>
        <v>14</v>
      </c>
      <c r="CS918"/>
      <c r="CT918"/>
      <c r="CU918"/>
      <c r="CV918"/>
      <c r="CW918"/>
      <c r="CX918"/>
      <c r="CY918"/>
      <c r="CZ918"/>
      <c r="DA918"/>
      <c r="DB918"/>
      <c r="DC918"/>
      <c r="DD918"/>
    </row>
    <row r="919" spans="1:108" hidden="1">
      <c r="A919" t="s">
        <v>111</v>
      </c>
      <c r="B919" t="s">
        <v>4257</v>
      </c>
      <c r="C919">
        <v>514183</v>
      </c>
      <c r="D919" s="1">
        <v>45579</v>
      </c>
      <c r="E919" t="s">
        <v>20573</v>
      </c>
      <c r="F919" t="s">
        <v>4258</v>
      </c>
      <c r="G919" t="s">
        <v>4259</v>
      </c>
      <c r="H919">
        <v>42839571862</v>
      </c>
      <c r="I919" t="s">
        <v>4260</v>
      </c>
      <c r="J919">
        <v>5511918553730</v>
      </c>
      <c r="K919" t="s">
        <v>2</v>
      </c>
      <c r="L919" t="s">
        <v>127</v>
      </c>
      <c r="M919">
        <v>5186858191038</v>
      </c>
      <c r="N919" t="s">
        <v>112</v>
      </c>
      <c r="O919" t="s">
        <v>4261</v>
      </c>
      <c r="P919" t="s">
        <v>4262</v>
      </c>
      <c r="Q919">
        <v>360</v>
      </c>
      <c r="R919">
        <v>111</v>
      </c>
      <c r="S919" t="s">
        <v>4263</v>
      </c>
      <c r="U919" t="s">
        <v>4264</v>
      </c>
      <c r="V919" t="s">
        <v>122</v>
      </c>
      <c r="W919" t="s">
        <v>123</v>
      </c>
      <c r="X919" t="s">
        <v>3301</v>
      </c>
      <c r="Y919" t="s">
        <v>129</v>
      </c>
      <c r="Z919" t="s">
        <v>1258</v>
      </c>
      <c r="AA919" t="s">
        <v>15301</v>
      </c>
      <c r="AB919" t="s">
        <v>844</v>
      </c>
      <c r="AC919" t="s">
        <v>774</v>
      </c>
      <c r="AE919" t="s">
        <v>827</v>
      </c>
      <c r="AF919" t="s">
        <v>113</v>
      </c>
      <c r="AG919">
        <v>1</v>
      </c>
      <c r="AH919">
        <v>161.84</v>
      </c>
      <c r="AI919">
        <v>1</v>
      </c>
      <c r="AJ919">
        <v>3104</v>
      </c>
      <c r="AK919" t="s">
        <v>776</v>
      </c>
      <c r="AL919">
        <v>3104</v>
      </c>
      <c r="AM919" t="s">
        <v>1869</v>
      </c>
      <c r="AN919">
        <v>69.900000000000006</v>
      </c>
      <c r="AO919" s="72">
        <v>56.62</v>
      </c>
      <c r="AP919" t="s">
        <v>1001</v>
      </c>
      <c r="AQ919" t="s">
        <v>1870</v>
      </c>
      <c r="AV919" t="s">
        <v>4275</v>
      </c>
      <c r="AW919">
        <v>0</v>
      </c>
      <c r="AX919" t="s">
        <v>4265</v>
      </c>
      <c r="AY919" t="s">
        <v>4270</v>
      </c>
      <c r="AZ919" t="s">
        <v>4271</v>
      </c>
      <c r="BC919" s="34" t="s">
        <v>15302</v>
      </c>
      <c r="BD919" t="s">
        <v>114</v>
      </c>
      <c r="BF919" t="s">
        <v>115</v>
      </c>
      <c r="BG919" t="s">
        <v>116</v>
      </c>
      <c r="BM919" t="s">
        <v>117</v>
      </c>
      <c r="BO919">
        <v>3391602528</v>
      </c>
      <c r="BX919" t="s">
        <v>4272</v>
      </c>
      <c r="CA919" t="s">
        <v>4273</v>
      </c>
      <c r="CB919" t="s">
        <v>4274</v>
      </c>
      <c r="CD919">
        <v>1</v>
      </c>
      <c r="CF919" t="s">
        <v>118</v>
      </c>
      <c r="CG919">
        <v>0</v>
      </c>
      <c r="CH919" t="s">
        <v>119</v>
      </c>
      <c r="CI919" t="s">
        <v>119</v>
      </c>
      <c r="CJ919" t="s">
        <v>120</v>
      </c>
      <c r="CL919" s="34" t="s">
        <v>15303</v>
      </c>
      <c r="CM919" t="s">
        <v>121</v>
      </c>
      <c r="CN919" s="34" t="s">
        <v>15303</v>
      </c>
      <c r="CP919" t="s">
        <v>1258</v>
      </c>
      <c r="CR919">
        <f t="shared" si="196"/>
        <v>14</v>
      </c>
      <c r="CS919"/>
      <c r="CT919"/>
      <c r="CU919"/>
      <c r="CV919"/>
      <c r="CW919"/>
      <c r="CX919"/>
      <c r="CY919"/>
      <c r="CZ919"/>
      <c r="DA919"/>
      <c r="DB919"/>
      <c r="DC919"/>
      <c r="DD919"/>
    </row>
    <row r="920" spans="1:108" hidden="1">
      <c r="A920" t="s">
        <v>111</v>
      </c>
      <c r="B920" t="s">
        <v>4276</v>
      </c>
      <c r="C920">
        <v>514181</v>
      </c>
      <c r="D920" s="1">
        <v>45579</v>
      </c>
      <c r="E920" t="s">
        <v>20574</v>
      </c>
      <c r="F920" t="s">
        <v>4277</v>
      </c>
      <c r="G920" t="s">
        <v>4278</v>
      </c>
      <c r="H920">
        <v>14768600760</v>
      </c>
      <c r="I920" t="s">
        <v>4279</v>
      </c>
      <c r="J920">
        <v>5521975861172</v>
      </c>
      <c r="K920" t="s">
        <v>5</v>
      </c>
      <c r="L920" t="s">
        <v>1188</v>
      </c>
      <c r="M920">
        <v>5186844815802</v>
      </c>
      <c r="N920" t="s">
        <v>112</v>
      </c>
      <c r="O920" t="s">
        <v>4280</v>
      </c>
      <c r="P920" t="s">
        <v>4281</v>
      </c>
      <c r="Q920">
        <v>3400</v>
      </c>
      <c r="R920" t="s">
        <v>4282</v>
      </c>
      <c r="S920" t="s">
        <v>4283</v>
      </c>
      <c r="U920" t="s">
        <v>4284</v>
      </c>
      <c r="V920" t="s">
        <v>122</v>
      </c>
      <c r="W920" t="s">
        <v>123</v>
      </c>
      <c r="X920" t="s">
        <v>2278</v>
      </c>
      <c r="Y920" t="s">
        <v>782</v>
      </c>
      <c r="Z920" t="s">
        <v>1258</v>
      </c>
      <c r="AA920" t="s">
        <v>15304</v>
      </c>
      <c r="AF920" t="s">
        <v>125</v>
      </c>
      <c r="AG920">
        <v>1</v>
      </c>
      <c r="AH920">
        <v>90.51</v>
      </c>
      <c r="AI920">
        <v>2</v>
      </c>
      <c r="AJ920">
        <v>142796</v>
      </c>
      <c r="AK920" t="s">
        <v>783</v>
      </c>
      <c r="AL920">
        <v>1609</v>
      </c>
      <c r="AM920" t="s">
        <v>826</v>
      </c>
      <c r="AN920">
        <v>34.9</v>
      </c>
      <c r="AO920" s="72">
        <v>34.9</v>
      </c>
      <c r="AP920" t="s">
        <v>1451</v>
      </c>
      <c r="AQ920" t="s">
        <v>807</v>
      </c>
      <c r="AV920" t="s">
        <v>4286</v>
      </c>
      <c r="AW920" t="s">
        <v>4286</v>
      </c>
      <c r="AX920" t="s">
        <v>4285</v>
      </c>
      <c r="AY920">
        <v>0</v>
      </c>
      <c r="BC920" s="34" t="s">
        <v>15305</v>
      </c>
      <c r="BD920" t="s">
        <v>114</v>
      </c>
      <c r="BF920" t="s">
        <v>115</v>
      </c>
      <c r="BG920" t="s">
        <v>116</v>
      </c>
      <c r="BM920" t="s">
        <v>117</v>
      </c>
      <c r="BN920">
        <v>310352</v>
      </c>
      <c r="BO920">
        <v>3391364202</v>
      </c>
      <c r="BP920">
        <v>3391364202</v>
      </c>
      <c r="BQ920">
        <v>542820</v>
      </c>
      <c r="BR920" s="34" t="s">
        <v>4287</v>
      </c>
      <c r="BX920" t="s">
        <v>4288</v>
      </c>
      <c r="CA920" t="s">
        <v>4289</v>
      </c>
      <c r="CB920" t="s">
        <v>4290</v>
      </c>
      <c r="CD920">
        <v>1</v>
      </c>
      <c r="CF920" t="s">
        <v>118</v>
      </c>
      <c r="CG920">
        <v>0</v>
      </c>
      <c r="CH920" t="s">
        <v>119</v>
      </c>
      <c r="CI920" t="s">
        <v>119</v>
      </c>
      <c r="CJ920" t="s">
        <v>120</v>
      </c>
      <c r="CL920" s="34" t="s">
        <v>15306</v>
      </c>
      <c r="CM920" t="s">
        <v>121</v>
      </c>
      <c r="CN920" s="34" t="s">
        <v>15306</v>
      </c>
      <c r="CP920" t="s">
        <v>1258</v>
      </c>
      <c r="CR920">
        <f t="shared" si="196"/>
        <v>14</v>
      </c>
      <c r="CS920"/>
      <c r="CT920"/>
      <c r="CU920"/>
      <c r="CV920"/>
      <c r="CW920"/>
      <c r="CX920"/>
      <c r="CY920"/>
      <c r="CZ920"/>
      <c r="DA920"/>
      <c r="DB920"/>
      <c r="DC920"/>
      <c r="DD920"/>
    </row>
    <row r="921" spans="1:108" hidden="1">
      <c r="A921" t="s">
        <v>111</v>
      </c>
      <c r="B921" t="s">
        <v>4291</v>
      </c>
      <c r="C921">
        <v>514179</v>
      </c>
      <c r="D921" s="1">
        <v>45579</v>
      </c>
      <c r="E921" t="s">
        <v>20575</v>
      </c>
      <c r="F921" t="s">
        <v>4292</v>
      </c>
      <c r="G921" t="s">
        <v>867</v>
      </c>
      <c r="H921">
        <v>32404070860</v>
      </c>
      <c r="I921" t="s">
        <v>4293</v>
      </c>
      <c r="J921">
        <v>5519992399100</v>
      </c>
      <c r="K921" t="s">
        <v>5</v>
      </c>
      <c r="L921" t="s">
        <v>1188</v>
      </c>
      <c r="M921">
        <v>5186829760887</v>
      </c>
      <c r="N921" t="s">
        <v>112</v>
      </c>
      <c r="O921" t="s">
        <v>4294</v>
      </c>
      <c r="P921" t="s">
        <v>4295</v>
      </c>
      <c r="Q921">
        <v>2555</v>
      </c>
      <c r="R921" t="s">
        <v>4296</v>
      </c>
      <c r="S921" t="s">
        <v>4297</v>
      </c>
      <c r="U921" t="s">
        <v>4298</v>
      </c>
      <c r="V921" t="s">
        <v>122</v>
      </c>
      <c r="W921" t="s">
        <v>123</v>
      </c>
      <c r="X921" t="s">
        <v>3301</v>
      </c>
      <c r="Y921" t="s">
        <v>129</v>
      </c>
      <c r="Z921" t="s">
        <v>1258</v>
      </c>
      <c r="AA921" t="s">
        <v>15307</v>
      </c>
      <c r="AB921" t="s">
        <v>773</v>
      </c>
      <c r="AC921" t="s">
        <v>774</v>
      </c>
      <c r="AE921" t="s">
        <v>2610</v>
      </c>
      <c r="AF921" t="s">
        <v>113</v>
      </c>
      <c r="AG921">
        <v>1</v>
      </c>
      <c r="AH921">
        <v>124.42</v>
      </c>
      <c r="AI921">
        <v>1</v>
      </c>
      <c r="AJ921">
        <v>142828</v>
      </c>
      <c r="AK921" t="s">
        <v>783</v>
      </c>
      <c r="AL921">
        <v>1608</v>
      </c>
      <c r="AM921" t="s">
        <v>1791</v>
      </c>
      <c r="AN921">
        <v>49.9</v>
      </c>
      <c r="AO921" s="72">
        <v>40.42</v>
      </c>
      <c r="AP921" t="s">
        <v>4300</v>
      </c>
      <c r="AQ921" t="s">
        <v>1792</v>
      </c>
      <c r="AV921" t="s">
        <v>4301</v>
      </c>
      <c r="AW921">
        <v>0</v>
      </c>
      <c r="AX921" t="s">
        <v>4299</v>
      </c>
      <c r="AY921" t="s">
        <v>4302</v>
      </c>
      <c r="AZ921" t="s">
        <v>4303</v>
      </c>
      <c r="BC921" s="34" t="s">
        <v>15308</v>
      </c>
      <c r="BD921" t="s">
        <v>114</v>
      </c>
      <c r="BF921" t="s">
        <v>115</v>
      </c>
      <c r="BG921" t="s">
        <v>116</v>
      </c>
      <c r="BM921" t="s">
        <v>117</v>
      </c>
      <c r="BO921">
        <v>3391007567</v>
      </c>
      <c r="BX921" t="s">
        <v>4304</v>
      </c>
      <c r="CA921" t="s">
        <v>4305</v>
      </c>
      <c r="CB921" t="s">
        <v>4306</v>
      </c>
      <c r="CD921">
        <v>1</v>
      </c>
      <c r="CF921" t="s">
        <v>118</v>
      </c>
      <c r="CG921">
        <v>0</v>
      </c>
      <c r="CH921" t="s">
        <v>119</v>
      </c>
      <c r="CI921" t="s">
        <v>119</v>
      </c>
      <c r="CJ921" t="s">
        <v>120</v>
      </c>
      <c r="CL921" s="34" t="s">
        <v>15309</v>
      </c>
      <c r="CM921" t="s">
        <v>121</v>
      </c>
      <c r="CN921" s="34" t="s">
        <v>15309</v>
      </c>
      <c r="CP921" t="s">
        <v>1258</v>
      </c>
      <c r="CR921">
        <f t="shared" si="196"/>
        <v>14</v>
      </c>
      <c r="CS921"/>
      <c r="CT921"/>
      <c r="CU921"/>
      <c r="CV921"/>
      <c r="CW921"/>
      <c r="CX921"/>
      <c r="CY921"/>
      <c r="CZ921"/>
      <c r="DA921"/>
      <c r="DB921"/>
      <c r="DC921"/>
      <c r="DD921"/>
    </row>
    <row r="922" spans="1:108" hidden="1">
      <c r="A922" t="s">
        <v>111</v>
      </c>
      <c r="B922" t="s">
        <v>4291</v>
      </c>
      <c r="C922">
        <v>514179</v>
      </c>
      <c r="D922" s="1">
        <v>45579</v>
      </c>
      <c r="E922" t="s">
        <v>20575</v>
      </c>
      <c r="F922" t="s">
        <v>4292</v>
      </c>
      <c r="G922" t="s">
        <v>867</v>
      </c>
      <c r="H922">
        <v>32404070860</v>
      </c>
      <c r="I922" t="s">
        <v>4293</v>
      </c>
      <c r="J922">
        <v>5519992399100</v>
      </c>
      <c r="K922" t="s">
        <v>5</v>
      </c>
      <c r="L922" t="s">
        <v>1188</v>
      </c>
      <c r="M922">
        <v>5186829760887</v>
      </c>
      <c r="N922" t="s">
        <v>112</v>
      </c>
      <c r="O922" t="s">
        <v>4294</v>
      </c>
      <c r="P922" t="s">
        <v>4295</v>
      </c>
      <c r="Q922">
        <v>2555</v>
      </c>
      <c r="R922" t="s">
        <v>4296</v>
      </c>
      <c r="S922" t="s">
        <v>4297</v>
      </c>
      <c r="U922" t="s">
        <v>4298</v>
      </c>
      <c r="V922" t="s">
        <v>122</v>
      </c>
      <c r="W922" t="s">
        <v>123</v>
      </c>
      <c r="X922" t="s">
        <v>3301</v>
      </c>
      <c r="Y922" t="s">
        <v>129</v>
      </c>
      <c r="Z922" t="s">
        <v>1258</v>
      </c>
      <c r="AA922" t="s">
        <v>15307</v>
      </c>
      <c r="AB922" t="s">
        <v>773</v>
      </c>
      <c r="AC922" t="s">
        <v>774</v>
      </c>
      <c r="AE922" t="s">
        <v>2610</v>
      </c>
      <c r="AF922" t="s">
        <v>113</v>
      </c>
      <c r="AG922">
        <v>1</v>
      </c>
      <c r="AH922">
        <v>124.42</v>
      </c>
      <c r="AI922">
        <v>1</v>
      </c>
      <c r="AJ922">
        <v>142826</v>
      </c>
      <c r="AK922" t="s">
        <v>775</v>
      </c>
      <c r="AL922">
        <v>1409</v>
      </c>
      <c r="AM922" t="s">
        <v>847</v>
      </c>
      <c r="AN922">
        <v>59.9</v>
      </c>
      <c r="AO922" s="72">
        <v>48.52</v>
      </c>
      <c r="AP922" t="s">
        <v>1196</v>
      </c>
      <c r="AQ922" t="s">
        <v>848</v>
      </c>
      <c r="AV922" t="s">
        <v>4307</v>
      </c>
      <c r="AW922">
        <v>0</v>
      </c>
      <c r="AX922" t="s">
        <v>4299</v>
      </c>
      <c r="AY922" t="s">
        <v>4302</v>
      </c>
      <c r="AZ922" t="s">
        <v>4303</v>
      </c>
      <c r="BC922" s="34" t="s">
        <v>15308</v>
      </c>
      <c r="BD922" t="s">
        <v>114</v>
      </c>
      <c r="BF922" t="s">
        <v>115</v>
      </c>
      <c r="BG922" t="s">
        <v>116</v>
      </c>
      <c r="BM922" t="s">
        <v>117</v>
      </c>
      <c r="BO922">
        <v>3391007567</v>
      </c>
      <c r="BX922" t="s">
        <v>4304</v>
      </c>
      <c r="CA922" t="s">
        <v>4305</v>
      </c>
      <c r="CB922" t="s">
        <v>4306</v>
      </c>
      <c r="CD922">
        <v>1</v>
      </c>
      <c r="CF922" t="s">
        <v>118</v>
      </c>
      <c r="CG922">
        <v>0</v>
      </c>
      <c r="CH922" t="s">
        <v>119</v>
      </c>
      <c r="CI922" t="s">
        <v>119</v>
      </c>
      <c r="CJ922" t="s">
        <v>120</v>
      </c>
      <c r="CL922" s="34" t="s">
        <v>15309</v>
      </c>
      <c r="CM922" t="s">
        <v>121</v>
      </c>
      <c r="CN922" s="34" t="s">
        <v>15309</v>
      </c>
      <c r="CP922" t="s">
        <v>1258</v>
      </c>
      <c r="CR922">
        <f t="shared" si="196"/>
        <v>14</v>
      </c>
      <c r="CS922"/>
      <c r="CT922"/>
      <c r="CU922"/>
      <c r="CV922"/>
      <c r="CW922"/>
      <c r="CX922"/>
      <c r="CY922"/>
      <c r="CZ922"/>
      <c r="DA922"/>
      <c r="DB922"/>
      <c r="DC922"/>
      <c r="DD922"/>
    </row>
    <row r="923" spans="1:108" hidden="1">
      <c r="A923" t="s">
        <v>111</v>
      </c>
      <c r="B923" t="s">
        <v>4291</v>
      </c>
      <c r="C923">
        <v>514179</v>
      </c>
      <c r="D923" s="1">
        <v>45579</v>
      </c>
      <c r="E923" t="s">
        <v>20575</v>
      </c>
      <c r="F923" t="s">
        <v>4292</v>
      </c>
      <c r="G923" t="s">
        <v>867</v>
      </c>
      <c r="H923">
        <v>32404070860</v>
      </c>
      <c r="I923" t="s">
        <v>4293</v>
      </c>
      <c r="J923">
        <v>5519992399100</v>
      </c>
      <c r="K923" t="s">
        <v>5</v>
      </c>
      <c r="L923" t="s">
        <v>1188</v>
      </c>
      <c r="M923">
        <v>5186829760887</v>
      </c>
      <c r="N923" t="s">
        <v>112</v>
      </c>
      <c r="O923" t="s">
        <v>4294</v>
      </c>
      <c r="P923" t="s">
        <v>4295</v>
      </c>
      <c r="Q923">
        <v>2555</v>
      </c>
      <c r="R923" t="s">
        <v>4296</v>
      </c>
      <c r="S923" t="s">
        <v>4297</v>
      </c>
      <c r="U923" t="s">
        <v>4298</v>
      </c>
      <c r="V923" t="s">
        <v>122</v>
      </c>
      <c r="W923" t="s">
        <v>123</v>
      </c>
      <c r="X923" t="s">
        <v>3301</v>
      </c>
      <c r="Y923" t="s">
        <v>129</v>
      </c>
      <c r="Z923" t="s">
        <v>1258</v>
      </c>
      <c r="AA923" t="s">
        <v>15307</v>
      </c>
      <c r="AB923" t="s">
        <v>773</v>
      </c>
      <c r="AC923" t="s">
        <v>774</v>
      </c>
      <c r="AE923" t="s">
        <v>2610</v>
      </c>
      <c r="AF923" t="s">
        <v>113</v>
      </c>
      <c r="AG923">
        <v>1</v>
      </c>
      <c r="AH923">
        <v>124.42</v>
      </c>
      <c r="AI923">
        <v>2</v>
      </c>
      <c r="AJ923">
        <v>1110</v>
      </c>
      <c r="AK923" t="s">
        <v>788</v>
      </c>
      <c r="AL923">
        <v>1112</v>
      </c>
      <c r="AM923" t="s">
        <v>1252</v>
      </c>
      <c r="AN923">
        <v>21.9</v>
      </c>
      <c r="AO923" s="72">
        <v>17.739999999999998</v>
      </c>
      <c r="AP923" t="s">
        <v>4308</v>
      </c>
      <c r="AQ923" t="s">
        <v>1254</v>
      </c>
      <c r="AV923" t="s">
        <v>4309</v>
      </c>
      <c r="AW923">
        <v>0</v>
      </c>
      <c r="AX923" t="s">
        <v>4299</v>
      </c>
      <c r="AY923" t="s">
        <v>4302</v>
      </c>
      <c r="AZ923" t="s">
        <v>4303</v>
      </c>
      <c r="BC923" s="34" t="s">
        <v>15308</v>
      </c>
      <c r="BD923" t="s">
        <v>114</v>
      </c>
      <c r="BF923" t="s">
        <v>115</v>
      </c>
      <c r="BG923" t="s">
        <v>116</v>
      </c>
      <c r="BM923" t="s">
        <v>117</v>
      </c>
      <c r="BO923">
        <v>3391007567</v>
      </c>
      <c r="BX923" t="s">
        <v>4304</v>
      </c>
      <c r="CA923" t="s">
        <v>4305</v>
      </c>
      <c r="CB923" t="s">
        <v>4306</v>
      </c>
      <c r="CD923">
        <v>1</v>
      </c>
      <c r="CF923" t="s">
        <v>118</v>
      </c>
      <c r="CG923">
        <v>0</v>
      </c>
      <c r="CH923" t="s">
        <v>119</v>
      </c>
      <c r="CI923" t="s">
        <v>119</v>
      </c>
      <c r="CJ923" t="s">
        <v>120</v>
      </c>
      <c r="CL923" s="34" t="s">
        <v>15309</v>
      </c>
      <c r="CM923" t="s">
        <v>121</v>
      </c>
      <c r="CN923" s="34" t="s">
        <v>15309</v>
      </c>
      <c r="CP923" t="s">
        <v>1258</v>
      </c>
      <c r="CR923">
        <f t="shared" si="196"/>
        <v>14</v>
      </c>
      <c r="CS923"/>
      <c r="CT923"/>
      <c r="CU923"/>
      <c r="CV923"/>
      <c r="CW923"/>
      <c r="CX923"/>
      <c r="CY923"/>
      <c r="CZ923"/>
      <c r="DA923"/>
      <c r="DB923"/>
      <c r="DC923"/>
      <c r="DD923"/>
    </row>
    <row r="924" spans="1:108" hidden="1">
      <c r="A924" t="s">
        <v>111</v>
      </c>
      <c r="B924" t="s">
        <v>4310</v>
      </c>
      <c r="C924">
        <v>514177</v>
      </c>
      <c r="D924" s="1">
        <v>45579</v>
      </c>
      <c r="E924" t="s">
        <v>20576</v>
      </c>
      <c r="F924" t="s">
        <v>4311</v>
      </c>
      <c r="G924" t="s">
        <v>4312</v>
      </c>
      <c r="H924">
        <v>44238554884</v>
      </c>
      <c r="I924" t="s">
        <v>4313</v>
      </c>
      <c r="J924">
        <v>5512991940045</v>
      </c>
      <c r="K924" t="s">
        <v>2</v>
      </c>
      <c r="L924" t="s">
        <v>3756</v>
      </c>
      <c r="M924">
        <v>5186796884136</v>
      </c>
      <c r="N924" t="s">
        <v>112</v>
      </c>
      <c r="O924" t="s">
        <v>4314</v>
      </c>
      <c r="P924" t="s">
        <v>4315</v>
      </c>
      <c r="Q924">
        <v>295</v>
      </c>
      <c r="R924" t="s">
        <v>4316</v>
      </c>
      <c r="S924" t="s">
        <v>4317</v>
      </c>
      <c r="U924" t="s">
        <v>4318</v>
      </c>
      <c r="V924" t="s">
        <v>122</v>
      </c>
      <c r="W924" t="s">
        <v>123</v>
      </c>
      <c r="X924" t="s">
        <v>4319</v>
      </c>
      <c r="Y924" t="s">
        <v>792</v>
      </c>
      <c r="Z924" t="s">
        <v>1258</v>
      </c>
      <c r="AA924" t="s">
        <v>15310</v>
      </c>
      <c r="AE924" t="s">
        <v>1889</v>
      </c>
      <c r="AF924" t="s">
        <v>113</v>
      </c>
      <c r="AG924">
        <v>1</v>
      </c>
      <c r="AH924">
        <v>125.88</v>
      </c>
      <c r="AI924">
        <v>1</v>
      </c>
      <c r="AJ924">
        <v>143029</v>
      </c>
      <c r="AK924" t="s">
        <v>781</v>
      </c>
      <c r="AL924">
        <v>8701</v>
      </c>
      <c r="AM924" t="s">
        <v>809</v>
      </c>
      <c r="AN924">
        <v>129.9</v>
      </c>
      <c r="AO924" s="72">
        <v>105.22</v>
      </c>
      <c r="AP924" t="s">
        <v>1204</v>
      </c>
      <c r="AQ924" t="s">
        <v>810</v>
      </c>
      <c r="AV924" t="s">
        <v>4166</v>
      </c>
      <c r="AW924" t="s">
        <v>4166</v>
      </c>
      <c r="AX924" t="s">
        <v>4320</v>
      </c>
      <c r="AY924" t="s">
        <v>2613</v>
      </c>
      <c r="AZ924" t="s">
        <v>4321</v>
      </c>
      <c r="BC924" s="34" t="s">
        <v>15311</v>
      </c>
      <c r="BD924" t="s">
        <v>114</v>
      </c>
      <c r="BF924" t="s">
        <v>115</v>
      </c>
      <c r="BG924" t="s">
        <v>116</v>
      </c>
      <c r="BM924" t="s">
        <v>117</v>
      </c>
      <c r="BO924">
        <v>3390106242</v>
      </c>
      <c r="BX924" t="s">
        <v>4322</v>
      </c>
      <c r="CA924" t="s">
        <v>4323</v>
      </c>
      <c r="CB924" t="s">
        <v>4324</v>
      </c>
      <c r="CD924">
        <v>1</v>
      </c>
      <c r="CF924" t="s">
        <v>118</v>
      </c>
      <c r="CG924">
        <v>0</v>
      </c>
      <c r="CH924" t="s">
        <v>119</v>
      </c>
      <c r="CI924" t="s">
        <v>119</v>
      </c>
      <c r="CJ924" t="s">
        <v>120</v>
      </c>
      <c r="CL924" s="34" t="s">
        <v>15312</v>
      </c>
      <c r="CM924" t="s">
        <v>121</v>
      </c>
      <c r="CN924" s="34" t="s">
        <v>15312</v>
      </c>
      <c r="CP924" t="s">
        <v>1258</v>
      </c>
      <c r="CR924">
        <f t="shared" si="196"/>
        <v>14</v>
      </c>
      <c r="CS924"/>
      <c r="CT924"/>
      <c r="CU924"/>
      <c r="CV924"/>
      <c r="CW924"/>
      <c r="CX924"/>
      <c r="CY924"/>
      <c r="CZ924"/>
      <c r="DA924"/>
      <c r="DB924"/>
      <c r="DC924"/>
      <c r="DD924"/>
    </row>
    <row r="925" spans="1:108">
      <c r="A925" t="s">
        <v>111</v>
      </c>
      <c r="B925" t="s">
        <v>4325</v>
      </c>
      <c r="C925">
        <v>514175</v>
      </c>
      <c r="D925" s="1">
        <v>45579</v>
      </c>
      <c r="E925" t="s">
        <v>20577</v>
      </c>
      <c r="F925" t="s">
        <v>2847</v>
      </c>
      <c r="G925" t="s">
        <v>1587</v>
      </c>
      <c r="H925">
        <v>84185155115</v>
      </c>
      <c r="I925" t="s">
        <v>4326</v>
      </c>
      <c r="J925">
        <v>5561999766461</v>
      </c>
      <c r="K925" t="s">
        <v>126</v>
      </c>
      <c r="L925" t="s">
        <v>136</v>
      </c>
      <c r="M925">
        <v>5142927756123</v>
      </c>
      <c r="N925" t="s">
        <v>112</v>
      </c>
      <c r="O925" t="s">
        <v>4327</v>
      </c>
      <c r="P925" t="s">
        <v>4328</v>
      </c>
      <c r="Q925">
        <v>7</v>
      </c>
      <c r="R925" t="s">
        <v>4329</v>
      </c>
      <c r="S925" t="s">
        <v>4330</v>
      </c>
      <c r="U925" t="s">
        <v>4331</v>
      </c>
      <c r="V925" t="s">
        <v>779</v>
      </c>
      <c r="W925" t="s">
        <v>780</v>
      </c>
      <c r="X925" t="s">
        <v>4332</v>
      </c>
      <c r="Y925" t="s">
        <v>782</v>
      </c>
      <c r="Z925" t="s">
        <v>1258</v>
      </c>
      <c r="AA925" t="s">
        <v>15316</v>
      </c>
      <c r="AE925" t="s">
        <v>19</v>
      </c>
      <c r="AF925" t="s">
        <v>786</v>
      </c>
      <c r="AG925">
        <v>2</v>
      </c>
      <c r="AH925">
        <v>145.1</v>
      </c>
      <c r="AI925">
        <v>3</v>
      </c>
      <c r="AJ925">
        <v>5103</v>
      </c>
      <c r="AK925" t="s">
        <v>775</v>
      </c>
      <c r="AL925">
        <v>5103</v>
      </c>
      <c r="AM925" t="s">
        <v>1348</v>
      </c>
      <c r="AN925">
        <v>29.9</v>
      </c>
      <c r="AO925" s="72">
        <v>29</v>
      </c>
      <c r="AP925" s="72">
        <v>87</v>
      </c>
      <c r="AQ925" t="s">
        <v>1349</v>
      </c>
      <c r="AV925" t="s">
        <v>4334</v>
      </c>
      <c r="AW925">
        <v>0</v>
      </c>
      <c r="AX925" t="s">
        <v>4333</v>
      </c>
      <c r="AY925" t="s">
        <v>4335</v>
      </c>
      <c r="AZ925" t="s">
        <v>1176</v>
      </c>
      <c r="BC925" t="s">
        <v>15317</v>
      </c>
      <c r="BD925" t="s">
        <v>114</v>
      </c>
      <c r="BF925" t="s">
        <v>115</v>
      </c>
      <c r="BG925" t="s">
        <v>116</v>
      </c>
      <c r="BM925" t="s">
        <v>117</v>
      </c>
      <c r="BN925">
        <v>454532</v>
      </c>
      <c r="BO925">
        <v>3389635122</v>
      </c>
      <c r="BP925">
        <v>3389635122</v>
      </c>
      <c r="BQ925">
        <v>498408</v>
      </c>
      <c r="BR925">
        <v>6527</v>
      </c>
      <c r="BX925" t="s">
        <v>4336</v>
      </c>
      <c r="CA925" t="s">
        <v>4337</v>
      </c>
      <c r="CB925" t="s">
        <v>4338</v>
      </c>
      <c r="CD925">
        <v>1</v>
      </c>
      <c r="CF925" t="s">
        <v>118</v>
      </c>
      <c r="CG925">
        <v>0</v>
      </c>
      <c r="CH925" t="s">
        <v>119</v>
      </c>
      <c r="CI925" t="s">
        <v>119</v>
      </c>
      <c r="CJ925" t="s">
        <v>120</v>
      </c>
      <c r="CL925" s="34" t="s">
        <v>15318</v>
      </c>
      <c r="CM925" t="s">
        <v>121</v>
      </c>
      <c r="CN925" s="34" t="s">
        <v>15318</v>
      </c>
      <c r="CP925" t="s">
        <v>1258</v>
      </c>
      <c r="CR925" s="65">
        <f t="shared" si="196"/>
        <v>14</v>
      </c>
      <c r="CS925" s="65">
        <v>10</v>
      </c>
      <c r="CT925" s="65">
        <v>8</v>
      </c>
      <c r="CU925" s="65" t="s">
        <v>4</v>
      </c>
      <c r="CV925" s="65">
        <f t="shared" ref="CV925:CV932" si="204">ROUNDUP(AO925,0)</f>
        <v>29</v>
      </c>
      <c r="CW925" s="65">
        <f t="shared" ref="CW925:CW932" si="205">CV925*CS925</f>
        <v>290</v>
      </c>
      <c r="CX925" s="65">
        <f t="shared" ref="CX925:CX932" si="206">CV925*CT925</f>
        <v>232</v>
      </c>
      <c r="CY925" s="65" t="e">
        <f t="shared" ref="CY925:CY932" si="207">CV925*CU925</f>
        <v>#VALUE!</v>
      </c>
      <c r="CZ925" s="73">
        <v>4.3700000000000003E-2</v>
      </c>
      <c r="DA925" s="74">
        <f t="shared" ref="DA925:DA932" si="208">CZ925*CW925</f>
        <v>12.673</v>
      </c>
      <c r="DB925" s="74">
        <f t="shared" ref="DB925:DB932" si="209">CZ925*CX925</f>
        <v>10.138400000000001</v>
      </c>
      <c r="DC925" s="75" t="e">
        <f t="shared" ref="DC925:DC932" si="210">CZ925*CY925</f>
        <v>#VALUE!</v>
      </c>
    </row>
    <row r="926" spans="1:108">
      <c r="A926" t="s">
        <v>111</v>
      </c>
      <c r="B926" t="s">
        <v>4325</v>
      </c>
      <c r="C926">
        <v>514175</v>
      </c>
      <c r="D926" s="1">
        <v>45579</v>
      </c>
      <c r="E926" t="s">
        <v>20577</v>
      </c>
      <c r="F926" t="s">
        <v>2847</v>
      </c>
      <c r="G926" t="s">
        <v>1587</v>
      </c>
      <c r="H926">
        <v>84185155115</v>
      </c>
      <c r="I926" t="s">
        <v>4326</v>
      </c>
      <c r="J926">
        <v>5561999766461</v>
      </c>
      <c r="K926" t="s">
        <v>126</v>
      </c>
      <c r="L926" t="s">
        <v>136</v>
      </c>
      <c r="M926">
        <v>5142927756123</v>
      </c>
      <c r="N926" t="s">
        <v>112</v>
      </c>
      <c r="O926" t="s">
        <v>4327</v>
      </c>
      <c r="P926" t="s">
        <v>4328</v>
      </c>
      <c r="Q926">
        <v>7</v>
      </c>
      <c r="R926" t="s">
        <v>4329</v>
      </c>
      <c r="S926" t="s">
        <v>4330</v>
      </c>
      <c r="U926" t="s">
        <v>4331</v>
      </c>
      <c r="V926" t="s">
        <v>779</v>
      </c>
      <c r="W926" t="s">
        <v>780</v>
      </c>
      <c r="X926" t="s">
        <v>4332</v>
      </c>
      <c r="Y926" t="s">
        <v>782</v>
      </c>
      <c r="Z926" t="s">
        <v>1258</v>
      </c>
      <c r="AA926" t="s">
        <v>15316</v>
      </c>
      <c r="AE926" t="s">
        <v>19</v>
      </c>
      <c r="AF926" t="s">
        <v>786</v>
      </c>
      <c r="AG926">
        <v>2</v>
      </c>
      <c r="AH926">
        <v>145.1</v>
      </c>
      <c r="AI926">
        <v>1</v>
      </c>
      <c r="AJ926">
        <v>142826</v>
      </c>
      <c r="AK926" t="s">
        <v>775</v>
      </c>
      <c r="AL926">
        <v>1409</v>
      </c>
      <c r="AM926" t="s">
        <v>847</v>
      </c>
      <c r="AN926">
        <v>59.9</v>
      </c>
      <c r="AO926" s="72">
        <v>58.1</v>
      </c>
      <c r="AP926" s="72" t="s">
        <v>4256</v>
      </c>
      <c r="AQ926" t="s">
        <v>848</v>
      </c>
      <c r="AV926" t="s">
        <v>3309</v>
      </c>
      <c r="AW926">
        <v>0</v>
      </c>
      <c r="AX926" t="s">
        <v>4333</v>
      </c>
      <c r="AY926" t="s">
        <v>4335</v>
      </c>
      <c r="AZ926" t="s">
        <v>1176</v>
      </c>
      <c r="BC926" t="s">
        <v>15317</v>
      </c>
      <c r="BD926" t="s">
        <v>114</v>
      </c>
      <c r="BF926" t="s">
        <v>115</v>
      </c>
      <c r="BG926" t="s">
        <v>116</v>
      </c>
      <c r="BM926" t="s">
        <v>117</v>
      </c>
      <c r="BN926">
        <v>454532</v>
      </c>
      <c r="BO926">
        <v>3389635122</v>
      </c>
      <c r="BP926">
        <v>3389635122</v>
      </c>
      <c r="BQ926">
        <v>498408</v>
      </c>
      <c r="BR926">
        <v>6527</v>
      </c>
      <c r="BX926" t="s">
        <v>4336</v>
      </c>
      <c r="CA926" t="s">
        <v>4337</v>
      </c>
      <c r="CB926" t="s">
        <v>4338</v>
      </c>
      <c r="CD926">
        <v>1</v>
      </c>
      <c r="CF926" t="s">
        <v>118</v>
      </c>
      <c r="CG926">
        <v>0</v>
      </c>
      <c r="CH926" t="s">
        <v>119</v>
      </c>
      <c r="CI926" t="s">
        <v>119</v>
      </c>
      <c r="CJ926" t="s">
        <v>120</v>
      </c>
      <c r="CL926" s="34" t="s">
        <v>15318</v>
      </c>
      <c r="CM926" t="s">
        <v>121</v>
      </c>
      <c r="CN926" s="34" t="s">
        <v>15318</v>
      </c>
      <c r="CP926" t="s">
        <v>1258</v>
      </c>
      <c r="CR926" s="65">
        <f t="shared" si="196"/>
        <v>14</v>
      </c>
      <c r="CS926" s="65">
        <v>10</v>
      </c>
      <c r="CT926" s="65">
        <v>8</v>
      </c>
      <c r="CU926" s="65" t="s">
        <v>4</v>
      </c>
      <c r="CV926" s="65">
        <f t="shared" si="204"/>
        <v>59</v>
      </c>
      <c r="CW926" s="65">
        <f t="shared" si="205"/>
        <v>590</v>
      </c>
      <c r="CX926" s="65">
        <f t="shared" si="206"/>
        <v>472</v>
      </c>
      <c r="CY926" s="65" t="e">
        <f t="shared" si="207"/>
        <v>#VALUE!</v>
      </c>
      <c r="CZ926" s="73">
        <v>4.3700000000000003E-2</v>
      </c>
      <c r="DA926" s="74">
        <f t="shared" si="208"/>
        <v>25.783000000000001</v>
      </c>
      <c r="DB926" s="74">
        <f t="shared" si="209"/>
        <v>20.6264</v>
      </c>
      <c r="DC926" s="75" t="e">
        <f t="shared" si="210"/>
        <v>#VALUE!</v>
      </c>
    </row>
    <row r="927" spans="1:108">
      <c r="A927" t="s">
        <v>111</v>
      </c>
      <c r="B927" t="s">
        <v>4339</v>
      </c>
      <c r="C927">
        <v>514173</v>
      </c>
      <c r="D927" s="1">
        <v>45579</v>
      </c>
      <c r="E927" t="s">
        <v>20578</v>
      </c>
      <c r="F927" t="s">
        <v>4340</v>
      </c>
      <c r="G927" t="s">
        <v>4341</v>
      </c>
      <c r="H927">
        <v>24644779822</v>
      </c>
      <c r="I927" t="s">
        <v>4342</v>
      </c>
      <c r="J927">
        <v>5511986175942</v>
      </c>
      <c r="K927" t="s">
        <v>2</v>
      </c>
      <c r="L927" t="s">
        <v>4343</v>
      </c>
      <c r="M927">
        <v>5186773854615</v>
      </c>
      <c r="N927" t="s">
        <v>112</v>
      </c>
      <c r="O927" t="s">
        <v>4344</v>
      </c>
      <c r="P927" t="s">
        <v>4345</v>
      </c>
      <c r="Q927">
        <v>81</v>
      </c>
      <c r="S927" t="s">
        <v>4346</v>
      </c>
      <c r="U927" t="s">
        <v>4347</v>
      </c>
      <c r="V927" t="s">
        <v>779</v>
      </c>
      <c r="W927" t="s">
        <v>780</v>
      </c>
      <c r="X927" t="s">
        <v>4348</v>
      </c>
      <c r="Y927" t="s">
        <v>787</v>
      </c>
      <c r="Z927" t="s">
        <v>1258</v>
      </c>
      <c r="AA927" t="s">
        <v>15319</v>
      </c>
      <c r="AE927" t="s">
        <v>1167</v>
      </c>
      <c r="AF927" t="s">
        <v>786</v>
      </c>
      <c r="AG927">
        <v>2</v>
      </c>
      <c r="AH927">
        <v>238.12</v>
      </c>
      <c r="AI927">
        <v>1</v>
      </c>
      <c r="AJ927">
        <v>143028</v>
      </c>
      <c r="AK927" t="s">
        <v>781</v>
      </c>
      <c r="AL927">
        <v>8700</v>
      </c>
      <c r="AM927" t="s">
        <v>2390</v>
      </c>
      <c r="AN927">
        <v>129.9</v>
      </c>
      <c r="AO927" s="72">
        <v>126</v>
      </c>
      <c r="AP927" s="72">
        <v>126</v>
      </c>
      <c r="AQ927" t="s">
        <v>2391</v>
      </c>
      <c r="AV927" t="s">
        <v>4350</v>
      </c>
      <c r="AW927">
        <v>0</v>
      </c>
      <c r="AX927" t="s">
        <v>4349</v>
      </c>
      <c r="AY927" t="s">
        <v>4351</v>
      </c>
      <c r="AZ927" t="s">
        <v>1176</v>
      </c>
      <c r="BC927" t="s">
        <v>15320</v>
      </c>
      <c r="BD927" t="s">
        <v>114</v>
      </c>
      <c r="BF927" t="s">
        <v>115</v>
      </c>
      <c r="BG927" t="s">
        <v>116</v>
      </c>
      <c r="BM927" t="s">
        <v>117</v>
      </c>
      <c r="BN927">
        <v>642086</v>
      </c>
      <c r="BO927">
        <v>3389604194</v>
      </c>
      <c r="BP927">
        <v>3389604194</v>
      </c>
      <c r="BQ927">
        <v>415896</v>
      </c>
      <c r="BR927">
        <v>1286</v>
      </c>
      <c r="BX927" t="s">
        <v>4352</v>
      </c>
      <c r="CA927" t="s">
        <v>4353</v>
      </c>
      <c r="CB927" t="s">
        <v>4354</v>
      </c>
      <c r="CD927">
        <v>1</v>
      </c>
      <c r="CF927" t="s">
        <v>118</v>
      </c>
      <c r="CG927">
        <v>0</v>
      </c>
      <c r="CH927" t="s">
        <v>119</v>
      </c>
      <c r="CI927" t="s">
        <v>119</v>
      </c>
      <c r="CJ927" t="s">
        <v>120</v>
      </c>
      <c r="CL927" s="34" t="s">
        <v>15321</v>
      </c>
      <c r="CM927" t="s">
        <v>121</v>
      </c>
      <c r="CN927" s="34" t="s">
        <v>15321</v>
      </c>
      <c r="CP927" t="s">
        <v>1258</v>
      </c>
      <c r="CR927" s="65">
        <f t="shared" si="196"/>
        <v>14</v>
      </c>
      <c r="CS927" s="65">
        <v>10</v>
      </c>
      <c r="CT927" s="65">
        <v>8</v>
      </c>
      <c r="CU927" s="65" t="s">
        <v>4</v>
      </c>
      <c r="CV927" s="65">
        <f t="shared" si="204"/>
        <v>126</v>
      </c>
      <c r="CW927" s="65">
        <f t="shared" si="205"/>
        <v>1260</v>
      </c>
      <c r="CX927" s="65">
        <f t="shared" si="206"/>
        <v>1008</v>
      </c>
      <c r="CY927" s="65" t="e">
        <f t="shared" si="207"/>
        <v>#VALUE!</v>
      </c>
      <c r="CZ927" s="73">
        <v>4.3700000000000003E-2</v>
      </c>
      <c r="DA927" s="74">
        <f t="shared" si="208"/>
        <v>55.062000000000005</v>
      </c>
      <c r="DB927" s="74">
        <f t="shared" si="209"/>
        <v>44.049600000000005</v>
      </c>
      <c r="DC927" s="75" t="e">
        <f t="shared" si="210"/>
        <v>#VALUE!</v>
      </c>
    </row>
    <row r="928" spans="1:108">
      <c r="A928" t="s">
        <v>111</v>
      </c>
      <c r="B928" t="s">
        <v>4339</v>
      </c>
      <c r="C928">
        <v>514173</v>
      </c>
      <c r="D928" s="1">
        <v>45579</v>
      </c>
      <c r="E928" t="s">
        <v>20578</v>
      </c>
      <c r="F928" t="s">
        <v>4340</v>
      </c>
      <c r="G928" t="s">
        <v>4341</v>
      </c>
      <c r="H928">
        <v>24644779822</v>
      </c>
      <c r="I928" t="s">
        <v>4342</v>
      </c>
      <c r="J928">
        <v>5511986175942</v>
      </c>
      <c r="K928" t="s">
        <v>2</v>
      </c>
      <c r="L928" t="s">
        <v>4343</v>
      </c>
      <c r="M928">
        <v>5186773854615</v>
      </c>
      <c r="N928" t="s">
        <v>112</v>
      </c>
      <c r="O928" t="s">
        <v>4344</v>
      </c>
      <c r="P928" t="s">
        <v>4345</v>
      </c>
      <c r="Q928">
        <v>81</v>
      </c>
      <c r="S928" t="s">
        <v>4346</v>
      </c>
      <c r="U928" t="s">
        <v>4347</v>
      </c>
      <c r="V928" t="s">
        <v>779</v>
      </c>
      <c r="W928" t="s">
        <v>780</v>
      </c>
      <c r="X928" t="s">
        <v>4348</v>
      </c>
      <c r="Y928" t="s">
        <v>787</v>
      </c>
      <c r="Z928" t="s">
        <v>1258</v>
      </c>
      <c r="AA928" t="s">
        <v>15319</v>
      </c>
      <c r="AE928" t="s">
        <v>1167</v>
      </c>
      <c r="AF928" t="s">
        <v>786</v>
      </c>
      <c r="AG928">
        <v>2</v>
      </c>
      <c r="AH928">
        <v>238.12</v>
      </c>
      <c r="AI928">
        <v>1</v>
      </c>
      <c r="AJ928">
        <v>1111</v>
      </c>
      <c r="AK928" t="s">
        <v>788</v>
      </c>
      <c r="AL928">
        <v>1110</v>
      </c>
      <c r="AM928" t="s">
        <v>1256</v>
      </c>
      <c r="AN928">
        <v>21.9</v>
      </c>
      <c r="AO928" s="72">
        <v>21.24</v>
      </c>
      <c r="AP928" s="72" t="s">
        <v>1296</v>
      </c>
      <c r="AQ928" t="s">
        <v>1257</v>
      </c>
      <c r="AV928" t="s">
        <v>4355</v>
      </c>
      <c r="AW928">
        <v>0</v>
      </c>
      <c r="AX928" t="s">
        <v>4349</v>
      </c>
      <c r="AY928" t="s">
        <v>4351</v>
      </c>
      <c r="AZ928" t="s">
        <v>1176</v>
      </c>
      <c r="BC928" t="s">
        <v>15320</v>
      </c>
      <c r="BD928" t="s">
        <v>114</v>
      </c>
      <c r="BF928" t="s">
        <v>115</v>
      </c>
      <c r="BG928" t="s">
        <v>116</v>
      </c>
      <c r="BM928" t="s">
        <v>117</v>
      </c>
      <c r="BN928">
        <v>642086</v>
      </c>
      <c r="BO928">
        <v>3389604194</v>
      </c>
      <c r="BP928">
        <v>3389604194</v>
      </c>
      <c r="BQ928">
        <v>415896</v>
      </c>
      <c r="BR928">
        <v>1286</v>
      </c>
      <c r="BX928" t="s">
        <v>4352</v>
      </c>
      <c r="CA928" t="s">
        <v>4353</v>
      </c>
      <c r="CB928" t="s">
        <v>4354</v>
      </c>
      <c r="CD928">
        <v>1</v>
      </c>
      <c r="CF928" t="s">
        <v>118</v>
      </c>
      <c r="CG928">
        <v>0</v>
      </c>
      <c r="CH928" t="s">
        <v>119</v>
      </c>
      <c r="CI928" t="s">
        <v>119</v>
      </c>
      <c r="CJ928" t="s">
        <v>120</v>
      </c>
      <c r="CL928" s="34" t="s">
        <v>15321</v>
      </c>
      <c r="CM928" t="s">
        <v>121</v>
      </c>
      <c r="CN928" s="34" t="s">
        <v>15321</v>
      </c>
      <c r="CP928" t="s">
        <v>1258</v>
      </c>
      <c r="CR928" s="65">
        <f t="shared" si="196"/>
        <v>14</v>
      </c>
      <c r="CS928" s="65">
        <v>10</v>
      </c>
      <c r="CT928" s="65">
        <v>8</v>
      </c>
      <c r="CU928" s="65" t="s">
        <v>4</v>
      </c>
      <c r="CV928" s="65">
        <f t="shared" si="204"/>
        <v>22</v>
      </c>
      <c r="CW928" s="65">
        <f t="shared" si="205"/>
        <v>220</v>
      </c>
      <c r="CX928" s="65">
        <f t="shared" si="206"/>
        <v>176</v>
      </c>
      <c r="CY928" s="65" t="e">
        <f t="shared" si="207"/>
        <v>#VALUE!</v>
      </c>
      <c r="CZ928" s="73">
        <v>4.3700000000000003E-2</v>
      </c>
      <c r="DA928" s="74">
        <f t="shared" si="208"/>
        <v>9.6140000000000008</v>
      </c>
      <c r="DB928" s="74">
        <f t="shared" si="209"/>
        <v>7.6912000000000003</v>
      </c>
      <c r="DC928" s="75" t="e">
        <f t="shared" si="210"/>
        <v>#VALUE!</v>
      </c>
    </row>
    <row r="929" spans="1:108">
      <c r="A929" t="s">
        <v>111</v>
      </c>
      <c r="B929" t="s">
        <v>4339</v>
      </c>
      <c r="C929">
        <v>514173</v>
      </c>
      <c r="D929" s="1">
        <v>45579</v>
      </c>
      <c r="E929" t="s">
        <v>20578</v>
      </c>
      <c r="F929" t="s">
        <v>4340</v>
      </c>
      <c r="G929" t="s">
        <v>4341</v>
      </c>
      <c r="H929">
        <v>24644779822</v>
      </c>
      <c r="I929" t="s">
        <v>4342</v>
      </c>
      <c r="J929">
        <v>5511986175942</v>
      </c>
      <c r="K929" t="s">
        <v>2</v>
      </c>
      <c r="L929" t="s">
        <v>4343</v>
      </c>
      <c r="M929">
        <v>5186773854615</v>
      </c>
      <c r="N929" t="s">
        <v>112</v>
      </c>
      <c r="O929" t="s">
        <v>4344</v>
      </c>
      <c r="P929" t="s">
        <v>4345</v>
      </c>
      <c r="Q929">
        <v>81</v>
      </c>
      <c r="S929" t="s">
        <v>4346</v>
      </c>
      <c r="U929" t="s">
        <v>4347</v>
      </c>
      <c r="V929" t="s">
        <v>779</v>
      </c>
      <c r="W929" t="s">
        <v>780</v>
      </c>
      <c r="X929" t="s">
        <v>4348</v>
      </c>
      <c r="Y929" t="s">
        <v>787</v>
      </c>
      <c r="Z929" t="s">
        <v>1258</v>
      </c>
      <c r="AA929" t="s">
        <v>15319</v>
      </c>
      <c r="AE929" t="s">
        <v>1167</v>
      </c>
      <c r="AF929" t="s">
        <v>786</v>
      </c>
      <c r="AG929">
        <v>2</v>
      </c>
      <c r="AH929">
        <v>238.12</v>
      </c>
      <c r="AI929">
        <v>1</v>
      </c>
      <c r="AJ929">
        <v>1110</v>
      </c>
      <c r="AK929" t="s">
        <v>788</v>
      </c>
      <c r="AL929">
        <v>1112</v>
      </c>
      <c r="AM929" t="s">
        <v>1252</v>
      </c>
      <c r="AN929">
        <v>21.9</v>
      </c>
      <c r="AO929" s="72">
        <v>21.24</v>
      </c>
      <c r="AP929" s="72" t="s">
        <v>1296</v>
      </c>
      <c r="AQ929" t="s">
        <v>1254</v>
      </c>
      <c r="AV929" t="s">
        <v>4355</v>
      </c>
      <c r="AW929">
        <v>0</v>
      </c>
      <c r="AX929" t="s">
        <v>4349</v>
      </c>
      <c r="AY929" t="s">
        <v>4351</v>
      </c>
      <c r="AZ929" t="s">
        <v>1176</v>
      </c>
      <c r="BC929" t="s">
        <v>15320</v>
      </c>
      <c r="BD929" t="s">
        <v>114</v>
      </c>
      <c r="BF929" t="s">
        <v>115</v>
      </c>
      <c r="BG929" t="s">
        <v>116</v>
      </c>
      <c r="BM929" t="s">
        <v>117</v>
      </c>
      <c r="BN929">
        <v>642086</v>
      </c>
      <c r="BO929">
        <v>3389604194</v>
      </c>
      <c r="BP929">
        <v>3389604194</v>
      </c>
      <c r="BQ929">
        <v>415896</v>
      </c>
      <c r="BR929">
        <v>1286</v>
      </c>
      <c r="BX929" t="s">
        <v>4352</v>
      </c>
      <c r="CA929" t="s">
        <v>4353</v>
      </c>
      <c r="CB929" t="s">
        <v>4354</v>
      </c>
      <c r="CD929">
        <v>1</v>
      </c>
      <c r="CF929" t="s">
        <v>118</v>
      </c>
      <c r="CG929">
        <v>0</v>
      </c>
      <c r="CH929" t="s">
        <v>119</v>
      </c>
      <c r="CI929" t="s">
        <v>119</v>
      </c>
      <c r="CJ929" t="s">
        <v>120</v>
      </c>
      <c r="CL929" s="34" t="s">
        <v>15321</v>
      </c>
      <c r="CM929" t="s">
        <v>121</v>
      </c>
      <c r="CN929" s="34" t="s">
        <v>15321</v>
      </c>
      <c r="CP929" t="s">
        <v>1258</v>
      </c>
      <c r="CR929" s="65">
        <f t="shared" si="196"/>
        <v>14</v>
      </c>
      <c r="CS929" s="65">
        <v>10</v>
      </c>
      <c r="CT929" s="65">
        <v>8</v>
      </c>
      <c r="CU929" s="65" t="s">
        <v>4</v>
      </c>
      <c r="CV929" s="65">
        <f t="shared" si="204"/>
        <v>22</v>
      </c>
      <c r="CW929" s="65">
        <f t="shared" si="205"/>
        <v>220</v>
      </c>
      <c r="CX929" s="65">
        <f t="shared" si="206"/>
        <v>176</v>
      </c>
      <c r="CY929" s="65" t="e">
        <f t="shared" si="207"/>
        <v>#VALUE!</v>
      </c>
      <c r="CZ929" s="73">
        <v>4.3700000000000003E-2</v>
      </c>
      <c r="DA929" s="74">
        <f t="shared" si="208"/>
        <v>9.6140000000000008</v>
      </c>
      <c r="DB929" s="74">
        <f t="shared" si="209"/>
        <v>7.6912000000000003</v>
      </c>
      <c r="DC929" s="75" t="e">
        <f t="shared" si="210"/>
        <v>#VALUE!</v>
      </c>
    </row>
    <row r="930" spans="1:108">
      <c r="A930" t="s">
        <v>111</v>
      </c>
      <c r="B930" t="s">
        <v>4339</v>
      </c>
      <c r="C930">
        <v>514173</v>
      </c>
      <c r="D930" s="1">
        <v>45579</v>
      </c>
      <c r="E930" t="s">
        <v>20578</v>
      </c>
      <c r="F930" t="s">
        <v>4340</v>
      </c>
      <c r="G930" t="s">
        <v>4341</v>
      </c>
      <c r="H930">
        <v>24644779822</v>
      </c>
      <c r="I930" t="s">
        <v>4342</v>
      </c>
      <c r="J930">
        <v>5511986175942</v>
      </c>
      <c r="K930" t="s">
        <v>2</v>
      </c>
      <c r="L930" t="s">
        <v>4343</v>
      </c>
      <c r="M930">
        <v>5186773854615</v>
      </c>
      <c r="N930" t="s">
        <v>112</v>
      </c>
      <c r="O930" t="s">
        <v>4344</v>
      </c>
      <c r="P930" t="s">
        <v>4345</v>
      </c>
      <c r="Q930">
        <v>81</v>
      </c>
      <c r="S930" t="s">
        <v>4346</v>
      </c>
      <c r="U930" t="s">
        <v>4347</v>
      </c>
      <c r="V930" t="s">
        <v>779</v>
      </c>
      <c r="W930" t="s">
        <v>780</v>
      </c>
      <c r="X930" t="s">
        <v>4348</v>
      </c>
      <c r="Y930" t="s">
        <v>787</v>
      </c>
      <c r="Z930" t="s">
        <v>1258</v>
      </c>
      <c r="AA930" t="s">
        <v>15319</v>
      </c>
      <c r="AE930" t="s">
        <v>1167</v>
      </c>
      <c r="AF930" t="s">
        <v>786</v>
      </c>
      <c r="AG930">
        <v>2</v>
      </c>
      <c r="AH930">
        <v>238.12</v>
      </c>
      <c r="AI930">
        <v>1</v>
      </c>
      <c r="AJ930">
        <v>1006</v>
      </c>
      <c r="AK930" t="s">
        <v>788</v>
      </c>
      <c r="AL930">
        <v>1111</v>
      </c>
      <c r="AM930" t="s">
        <v>789</v>
      </c>
      <c r="AN930">
        <v>21.9</v>
      </c>
      <c r="AO930" s="72">
        <v>21.24</v>
      </c>
      <c r="AP930" s="72" t="s">
        <v>1296</v>
      </c>
      <c r="AQ930" t="s">
        <v>790</v>
      </c>
      <c r="AV930" t="s">
        <v>4355</v>
      </c>
      <c r="AW930">
        <v>0</v>
      </c>
      <c r="AX930" t="s">
        <v>4349</v>
      </c>
      <c r="AY930" t="s">
        <v>4351</v>
      </c>
      <c r="AZ930" t="s">
        <v>1176</v>
      </c>
      <c r="BC930" t="s">
        <v>15320</v>
      </c>
      <c r="BD930" t="s">
        <v>114</v>
      </c>
      <c r="BF930" t="s">
        <v>115</v>
      </c>
      <c r="BG930" t="s">
        <v>116</v>
      </c>
      <c r="BM930" t="s">
        <v>117</v>
      </c>
      <c r="BN930">
        <v>642086</v>
      </c>
      <c r="BO930">
        <v>3389604194</v>
      </c>
      <c r="BP930">
        <v>3389604194</v>
      </c>
      <c r="BQ930">
        <v>415896</v>
      </c>
      <c r="BR930">
        <v>1286</v>
      </c>
      <c r="BX930" t="s">
        <v>4352</v>
      </c>
      <c r="CA930" t="s">
        <v>4353</v>
      </c>
      <c r="CB930" t="s">
        <v>4354</v>
      </c>
      <c r="CD930">
        <v>1</v>
      </c>
      <c r="CF930" t="s">
        <v>118</v>
      </c>
      <c r="CG930">
        <v>0</v>
      </c>
      <c r="CH930" t="s">
        <v>119</v>
      </c>
      <c r="CI930" t="s">
        <v>119</v>
      </c>
      <c r="CJ930" t="s">
        <v>120</v>
      </c>
      <c r="CL930" s="34" t="s">
        <v>15321</v>
      </c>
      <c r="CM930" t="s">
        <v>121</v>
      </c>
      <c r="CN930" s="34" t="s">
        <v>15321</v>
      </c>
      <c r="CP930" t="s">
        <v>1258</v>
      </c>
      <c r="CR930" s="65">
        <f t="shared" si="196"/>
        <v>14</v>
      </c>
      <c r="CS930" s="65">
        <v>10</v>
      </c>
      <c r="CT930" s="65">
        <v>8</v>
      </c>
      <c r="CU930" s="65" t="s">
        <v>4</v>
      </c>
      <c r="CV930" s="65">
        <f t="shared" si="204"/>
        <v>22</v>
      </c>
      <c r="CW930" s="65">
        <f t="shared" si="205"/>
        <v>220</v>
      </c>
      <c r="CX930" s="65">
        <f t="shared" si="206"/>
        <v>176</v>
      </c>
      <c r="CY930" s="65" t="e">
        <f t="shared" si="207"/>
        <v>#VALUE!</v>
      </c>
      <c r="CZ930" s="73">
        <v>4.3700000000000003E-2</v>
      </c>
      <c r="DA930" s="74">
        <f t="shared" si="208"/>
        <v>9.6140000000000008</v>
      </c>
      <c r="DB930" s="74">
        <f t="shared" si="209"/>
        <v>7.6912000000000003</v>
      </c>
      <c r="DC930" s="75" t="e">
        <f t="shared" si="210"/>
        <v>#VALUE!</v>
      </c>
    </row>
    <row r="931" spans="1:108">
      <c r="A931" t="s">
        <v>111</v>
      </c>
      <c r="B931" t="s">
        <v>4339</v>
      </c>
      <c r="C931">
        <v>514173</v>
      </c>
      <c r="D931" s="1">
        <v>45579</v>
      </c>
      <c r="E931" t="s">
        <v>20578</v>
      </c>
      <c r="F931" t="s">
        <v>4340</v>
      </c>
      <c r="G931" t="s">
        <v>4341</v>
      </c>
      <c r="H931">
        <v>24644779822</v>
      </c>
      <c r="I931" t="s">
        <v>4342</v>
      </c>
      <c r="J931">
        <v>5511986175942</v>
      </c>
      <c r="K931" t="s">
        <v>2</v>
      </c>
      <c r="L931" t="s">
        <v>4343</v>
      </c>
      <c r="M931">
        <v>5186773854615</v>
      </c>
      <c r="N931" t="s">
        <v>112</v>
      </c>
      <c r="O931" t="s">
        <v>4344</v>
      </c>
      <c r="P931" t="s">
        <v>4345</v>
      </c>
      <c r="Q931">
        <v>81</v>
      </c>
      <c r="S931" t="s">
        <v>4346</v>
      </c>
      <c r="U931" t="s">
        <v>4347</v>
      </c>
      <c r="V931" t="s">
        <v>779</v>
      </c>
      <c r="W931" t="s">
        <v>780</v>
      </c>
      <c r="X931" t="s">
        <v>4348</v>
      </c>
      <c r="Y931" t="s">
        <v>787</v>
      </c>
      <c r="Z931" t="s">
        <v>1258</v>
      </c>
      <c r="AA931" t="s">
        <v>15319</v>
      </c>
      <c r="AE931" t="s">
        <v>1167</v>
      </c>
      <c r="AF931" t="s">
        <v>786</v>
      </c>
      <c r="AG931">
        <v>2</v>
      </c>
      <c r="AH931">
        <v>238.12</v>
      </c>
      <c r="AI931">
        <v>1</v>
      </c>
      <c r="AJ931">
        <v>2201</v>
      </c>
      <c r="AK931" t="s">
        <v>1471</v>
      </c>
      <c r="AL931">
        <v>2201</v>
      </c>
      <c r="AM931" t="s">
        <v>1472</v>
      </c>
      <c r="AN931">
        <v>49.9</v>
      </c>
      <c r="AO931" s="72">
        <v>48.4</v>
      </c>
      <c r="AP931" s="72" t="s">
        <v>1314</v>
      </c>
      <c r="AQ931" t="s">
        <v>1473</v>
      </c>
      <c r="AV931" t="s">
        <v>4355</v>
      </c>
      <c r="AW931">
        <v>0</v>
      </c>
      <c r="AX931" t="s">
        <v>4349</v>
      </c>
      <c r="AY931" t="s">
        <v>4351</v>
      </c>
      <c r="AZ931" t="s">
        <v>1176</v>
      </c>
      <c r="BC931" t="s">
        <v>15320</v>
      </c>
      <c r="BD931" t="s">
        <v>114</v>
      </c>
      <c r="BF931" t="s">
        <v>115</v>
      </c>
      <c r="BG931" t="s">
        <v>116</v>
      </c>
      <c r="BM931" t="s">
        <v>117</v>
      </c>
      <c r="BN931">
        <v>642086</v>
      </c>
      <c r="BO931">
        <v>3389604194</v>
      </c>
      <c r="BP931">
        <v>3389604194</v>
      </c>
      <c r="BQ931">
        <v>415896</v>
      </c>
      <c r="BR931">
        <v>1286</v>
      </c>
      <c r="BX931" t="s">
        <v>4352</v>
      </c>
      <c r="CA931" t="s">
        <v>4353</v>
      </c>
      <c r="CB931" t="s">
        <v>4354</v>
      </c>
      <c r="CD931">
        <v>1</v>
      </c>
      <c r="CF931" t="s">
        <v>118</v>
      </c>
      <c r="CG931">
        <v>0</v>
      </c>
      <c r="CH931" t="s">
        <v>119</v>
      </c>
      <c r="CI931" t="s">
        <v>119</v>
      </c>
      <c r="CJ931" t="s">
        <v>120</v>
      </c>
      <c r="CL931" s="34" t="s">
        <v>15321</v>
      </c>
      <c r="CM931" t="s">
        <v>121</v>
      </c>
      <c r="CN931" s="34" t="s">
        <v>15321</v>
      </c>
      <c r="CP931" t="s">
        <v>1258</v>
      </c>
      <c r="CR931" s="65">
        <f t="shared" si="196"/>
        <v>14</v>
      </c>
      <c r="CS931" s="65">
        <v>10</v>
      </c>
      <c r="CT931" s="65">
        <v>8</v>
      </c>
      <c r="CU931" s="65" t="s">
        <v>4</v>
      </c>
      <c r="CV931" s="65">
        <f t="shared" si="204"/>
        <v>49</v>
      </c>
      <c r="CW931" s="65">
        <f t="shared" si="205"/>
        <v>490</v>
      </c>
      <c r="CX931" s="65">
        <f t="shared" si="206"/>
        <v>392</v>
      </c>
      <c r="CY931" s="65" t="e">
        <f t="shared" si="207"/>
        <v>#VALUE!</v>
      </c>
      <c r="CZ931" s="73">
        <v>4.3700000000000003E-2</v>
      </c>
      <c r="DA931" s="74">
        <f t="shared" si="208"/>
        <v>21.413</v>
      </c>
      <c r="DB931" s="74">
        <f t="shared" si="209"/>
        <v>17.130400000000002</v>
      </c>
      <c r="DC931" s="75" t="e">
        <f t="shared" si="210"/>
        <v>#VALUE!</v>
      </c>
    </row>
    <row r="932" spans="1:108">
      <c r="A932" t="s">
        <v>111</v>
      </c>
      <c r="B932" t="s">
        <v>4356</v>
      </c>
      <c r="C932">
        <v>514169</v>
      </c>
      <c r="D932" s="1">
        <v>45579</v>
      </c>
      <c r="E932" t="s">
        <v>20579</v>
      </c>
      <c r="F932" t="s">
        <v>4357</v>
      </c>
      <c r="G932" t="s">
        <v>4358</v>
      </c>
      <c r="H932" s="34" t="s">
        <v>4359</v>
      </c>
      <c r="I932" t="s">
        <v>4360</v>
      </c>
      <c r="J932">
        <v>5562992066332</v>
      </c>
      <c r="K932" t="s">
        <v>7</v>
      </c>
      <c r="L932" t="s">
        <v>138</v>
      </c>
      <c r="M932">
        <v>5186760357633</v>
      </c>
      <c r="N932" t="s">
        <v>112</v>
      </c>
      <c r="O932" t="s">
        <v>4361</v>
      </c>
      <c r="P932" t="s">
        <v>4362</v>
      </c>
      <c r="Q932">
        <v>858</v>
      </c>
      <c r="R932" t="s">
        <v>4363</v>
      </c>
      <c r="S932" t="s">
        <v>4364</v>
      </c>
      <c r="U932" t="s">
        <v>4365</v>
      </c>
      <c r="V932" t="s">
        <v>815</v>
      </c>
      <c r="W932" t="s">
        <v>816</v>
      </c>
      <c r="X932" t="s">
        <v>4366</v>
      </c>
      <c r="Y932" t="s">
        <v>821</v>
      </c>
      <c r="Z932" t="s">
        <v>1258</v>
      </c>
      <c r="AA932" t="s">
        <v>4367</v>
      </c>
      <c r="AE932" t="s">
        <v>19</v>
      </c>
      <c r="AF932" t="s">
        <v>3260</v>
      </c>
      <c r="AG932">
        <v>1</v>
      </c>
      <c r="AH932">
        <v>116.02</v>
      </c>
      <c r="AI932">
        <v>2</v>
      </c>
      <c r="AJ932">
        <v>142806</v>
      </c>
      <c r="AK932" t="s">
        <v>1221</v>
      </c>
      <c r="AL932">
        <v>1620</v>
      </c>
      <c r="AM932" t="s">
        <v>1222</v>
      </c>
      <c r="AN932">
        <v>59.8</v>
      </c>
      <c r="AO932" s="72">
        <v>58.01</v>
      </c>
      <c r="AP932" s="72" t="s">
        <v>4368</v>
      </c>
      <c r="AQ932" t="s">
        <v>1225</v>
      </c>
      <c r="AV932" t="s">
        <v>2612</v>
      </c>
      <c r="AW932">
        <v>0</v>
      </c>
      <c r="AX932" t="s">
        <v>4368</v>
      </c>
      <c r="AY932" t="s">
        <v>4369</v>
      </c>
      <c r="AZ932" t="s">
        <v>1176</v>
      </c>
      <c r="BC932" t="s">
        <v>4370</v>
      </c>
      <c r="BD932" t="s">
        <v>114</v>
      </c>
      <c r="BF932" t="s">
        <v>115</v>
      </c>
      <c r="BG932" t="s">
        <v>116</v>
      </c>
      <c r="BM932" t="s">
        <v>117</v>
      </c>
      <c r="BN932">
        <v>613566</v>
      </c>
      <c r="BO932">
        <v>3389354417</v>
      </c>
      <c r="BP932">
        <v>3389354417</v>
      </c>
      <c r="BQ932">
        <v>651659</v>
      </c>
      <c r="BR932">
        <v>7199</v>
      </c>
      <c r="BX932" t="s">
        <v>4371</v>
      </c>
      <c r="CA932" t="s">
        <v>4372</v>
      </c>
      <c r="CB932" t="s">
        <v>4373</v>
      </c>
      <c r="CD932">
        <v>1</v>
      </c>
      <c r="CF932" t="s">
        <v>118</v>
      </c>
      <c r="CG932">
        <v>0</v>
      </c>
      <c r="CH932" t="s">
        <v>119</v>
      </c>
      <c r="CI932" t="s">
        <v>119</v>
      </c>
      <c r="CJ932" t="s">
        <v>120</v>
      </c>
      <c r="CL932" s="34" t="s">
        <v>4374</v>
      </c>
      <c r="CM932" t="s">
        <v>121</v>
      </c>
      <c r="CN932" s="34" t="s">
        <v>4374</v>
      </c>
      <c r="CP932" t="s">
        <v>1258</v>
      </c>
      <c r="CR932" s="65">
        <f t="shared" si="196"/>
        <v>14</v>
      </c>
      <c r="CS932" s="65">
        <v>10</v>
      </c>
      <c r="CT932" s="65">
        <v>8</v>
      </c>
      <c r="CU932" s="65" t="s">
        <v>4</v>
      </c>
      <c r="CV932" s="65">
        <f t="shared" si="204"/>
        <v>59</v>
      </c>
      <c r="CW932" s="65">
        <f t="shared" si="205"/>
        <v>590</v>
      </c>
      <c r="CX932" s="65">
        <f t="shared" si="206"/>
        <v>472</v>
      </c>
      <c r="CY932" s="65" t="e">
        <f t="shared" si="207"/>
        <v>#VALUE!</v>
      </c>
      <c r="CZ932" s="73">
        <v>4.3700000000000003E-2</v>
      </c>
      <c r="DA932" s="74">
        <f t="shared" si="208"/>
        <v>25.783000000000001</v>
      </c>
      <c r="DB932" s="74">
        <f t="shared" si="209"/>
        <v>20.6264</v>
      </c>
      <c r="DC932" s="75" t="e">
        <f t="shared" si="210"/>
        <v>#VALUE!</v>
      </c>
    </row>
    <row r="933" spans="1:108" hidden="1">
      <c r="A933" t="s">
        <v>111</v>
      </c>
      <c r="B933" t="s">
        <v>4375</v>
      </c>
      <c r="C933">
        <v>514161</v>
      </c>
      <c r="D933" s="1">
        <v>45579</v>
      </c>
      <c r="E933" t="s">
        <v>20580</v>
      </c>
      <c r="F933" t="s">
        <v>4376</v>
      </c>
      <c r="G933" t="s">
        <v>4377</v>
      </c>
      <c r="H933" s="34" t="s">
        <v>4378</v>
      </c>
      <c r="I933" t="s">
        <v>4379</v>
      </c>
      <c r="J933">
        <v>5538999968051</v>
      </c>
      <c r="K933" t="s">
        <v>8</v>
      </c>
      <c r="L933" t="s">
        <v>4380</v>
      </c>
      <c r="M933">
        <v>5143169924991</v>
      </c>
      <c r="N933" t="s">
        <v>112</v>
      </c>
      <c r="O933" t="s">
        <v>4381</v>
      </c>
      <c r="P933" t="s">
        <v>4382</v>
      </c>
      <c r="Q933">
        <v>1066</v>
      </c>
      <c r="S933" t="s">
        <v>4383</v>
      </c>
      <c r="U933" t="s">
        <v>4384</v>
      </c>
      <c r="V933" t="s">
        <v>779</v>
      </c>
      <c r="W933" t="s">
        <v>780</v>
      </c>
      <c r="X933" t="s">
        <v>4385</v>
      </c>
      <c r="Y933" t="s">
        <v>2316</v>
      </c>
      <c r="Z933" t="s">
        <v>1258</v>
      </c>
      <c r="AA933" t="s">
        <v>4367</v>
      </c>
      <c r="AE933" t="s">
        <v>894</v>
      </c>
      <c r="AF933" t="s">
        <v>125</v>
      </c>
      <c r="AG933">
        <v>5</v>
      </c>
      <c r="AH933">
        <v>457.52</v>
      </c>
      <c r="AI933">
        <v>2</v>
      </c>
      <c r="AJ933">
        <v>2502</v>
      </c>
      <c r="AK933" t="s">
        <v>1169</v>
      </c>
      <c r="AL933">
        <v>2501</v>
      </c>
      <c r="AM933" t="s">
        <v>1325</v>
      </c>
      <c r="AN933">
        <v>62.9</v>
      </c>
      <c r="AO933" s="72">
        <v>47.18</v>
      </c>
      <c r="AP933" t="s">
        <v>4387</v>
      </c>
      <c r="AQ933" t="s">
        <v>1329</v>
      </c>
      <c r="AV933" t="s">
        <v>4388</v>
      </c>
      <c r="AW933">
        <v>0</v>
      </c>
      <c r="AX933" t="s">
        <v>4386</v>
      </c>
      <c r="AY933" t="s">
        <v>4389</v>
      </c>
      <c r="AZ933" t="s">
        <v>4390</v>
      </c>
      <c r="BC933" t="s">
        <v>4391</v>
      </c>
      <c r="BD933" t="s">
        <v>114</v>
      </c>
      <c r="BF933" t="s">
        <v>115</v>
      </c>
      <c r="BG933" t="s">
        <v>116</v>
      </c>
      <c r="BM933" t="s">
        <v>117</v>
      </c>
      <c r="BN933" s="34" t="s">
        <v>4392</v>
      </c>
      <c r="BO933">
        <v>3388379573</v>
      </c>
      <c r="BP933">
        <v>3388379573</v>
      </c>
      <c r="BQ933">
        <v>553665</v>
      </c>
      <c r="BR933">
        <v>4092</v>
      </c>
      <c r="BX933" t="s">
        <v>4393</v>
      </c>
      <c r="CA933" t="s">
        <v>4394</v>
      </c>
      <c r="CB933" t="s">
        <v>4395</v>
      </c>
      <c r="CD933">
        <v>1</v>
      </c>
      <c r="CF933" t="s">
        <v>118</v>
      </c>
      <c r="CG933">
        <v>0</v>
      </c>
      <c r="CH933" t="s">
        <v>119</v>
      </c>
      <c r="CI933" t="s">
        <v>119</v>
      </c>
      <c r="CJ933" t="s">
        <v>120</v>
      </c>
      <c r="CL933" s="34" t="s">
        <v>4396</v>
      </c>
      <c r="CM933" t="s">
        <v>121</v>
      </c>
      <c r="CN933" s="34" t="s">
        <v>4396</v>
      </c>
      <c r="CP933" t="s">
        <v>1258</v>
      </c>
      <c r="CR933">
        <f t="shared" si="196"/>
        <v>14</v>
      </c>
      <c r="CS933"/>
      <c r="CT933"/>
      <c r="CU933"/>
      <c r="CV933"/>
      <c r="CW933"/>
      <c r="CX933"/>
      <c r="CY933"/>
      <c r="CZ933"/>
      <c r="DA933"/>
      <c r="DB933"/>
      <c r="DC933"/>
      <c r="DD933"/>
    </row>
    <row r="934" spans="1:108" hidden="1">
      <c r="A934" t="s">
        <v>111</v>
      </c>
      <c r="B934" t="s">
        <v>4375</v>
      </c>
      <c r="C934">
        <v>514161</v>
      </c>
      <c r="D934" s="1">
        <v>45579</v>
      </c>
      <c r="E934" t="s">
        <v>20580</v>
      </c>
      <c r="F934" t="s">
        <v>4376</v>
      </c>
      <c r="G934" t="s">
        <v>4377</v>
      </c>
      <c r="H934" s="34" t="s">
        <v>4378</v>
      </c>
      <c r="I934" t="s">
        <v>4379</v>
      </c>
      <c r="J934">
        <v>5538999968051</v>
      </c>
      <c r="K934" t="s">
        <v>8</v>
      </c>
      <c r="L934" t="s">
        <v>4380</v>
      </c>
      <c r="M934">
        <v>5143169924991</v>
      </c>
      <c r="N934" t="s">
        <v>112</v>
      </c>
      <c r="O934" t="s">
        <v>4381</v>
      </c>
      <c r="P934" t="s">
        <v>4382</v>
      </c>
      <c r="Q934">
        <v>1066</v>
      </c>
      <c r="S934" t="s">
        <v>4383</v>
      </c>
      <c r="U934" t="s">
        <v>4384</v>
      </c>
      <c r="V934" t="s">
        <v>779</v>
      </c>
      <c r="W934" t="s">
        <v>780</v>
      </c>
      <c r="X934" t="s">
        <v>4385</v>
      </c>
      <c r="Y934" t="s">
        <v>2316</v>
      </c>
      <c r="Z934" t="s">
        <v>1258</v>
      </c>
      <c r="AA934" t="s">
        <v>4367</v>
      </c>
      <c r="AE934" t="s">
        <v>894</v>
      </c>
      <c r="AF934" t="s">
        <v>125</v>
      </c>
      <c r="AG934">
        <v>5</v>
      </c>
      <c r="AH934">
        <v>457.52</v>
      </c>
      <c r="AI934">
        <v>3</v>
      </c>
      <c r="AJ934">
        <v>2500</v>
      </c>
      <c r="AK934" t="s">
        <v>1169</v>
      </c>
      <c r="AL934">
        <v>2502</v>
      </c>
      <c r="AM934" t="s">
        <v>1170</v>
      </c>
      <c r="AN934">
        <v>56.9</v>
      </c>
      <c r="AO934" s="72">
        <v>42.68</v>
      </c>
      <c r="AP934" t="s">
        <v>4397</v>
      </c>
      <c r="AQ934" t="s">
        <v>1173</v>
      </c>
      <c r="AV934" t="s">
        <v>4398</v>
      </c>
      <c r="AW934">
        <v>0</v>
      </c>
      <c r="AX934" t="s">
        <v>4386</v>
      </c>
      <c r="AY934" t="s">
        <v>4389</v>
      </c>
      <c r="AZ934" t="s">
        <v>4390</v>
      </c>
      <c r="BC934" t="s">
        <v>4391</v>
      </c>
      <c r="BD934" t="s">
        <v>114</v>
      </c>
      <c r="BF934" t="s">
        <v>115</v>
      </c>
      <c r="BG934" t="s">
        <v>116</v>
      </c>
      <c r="BM934" t="s">
        <v>117</v>
      </c>
      <c r="BN934" s="34" t="s">
        <v>4392</v>
      </c>
      <c r="BO934">
        <v>3388379573</v>
      </c>
      <c r="BP934">
        <v>3388379573</v>
      </c>
      <c r="BQ934">
        <v>553665</v>
      </c>
      <c r="BR934">
        <v>4092</v>
      </c>
      <c r="BX934" t="s">
        <v>4393</v>
      </c>
      <c r="CA934" t="s">
        <v>4394</v>
      </c>
      <c r="CB934" t="s">
        <v>4395</v>
      </c>
      <c r="CD934">
        <v>1</v>
      </c>
      <c r="CF934" t="s">
        <v>118</v>
      </c>
      <c r="CG934">
        <v>0</v>
      </c>
      <c r="CH934" t="s">
        <v>119</v>
      </c>
      <c r="CI934" t="s">
        <v>119</v>
      </c>
      <c r="CJ934" t="s">
        <v>120</v>
      </c>
      <c r="CL934" s="34" t="s">
        <v>4396</v>
      </c>
      <c r="CM934" t="s">
        <v>121</v>
      </c>
      <c r="CN934" s="34" t="s">
        <v>4396</v>
      </c>
      <c r="CP934" t="s">
        <v>1258</v>
      </c>
      <c r="CR934">
        <f t="shared" si="196"/>
        <v>14</v>
      </c>
      <c r="CS934"/>
      <c r="CT934"/>
      <c r="CU934"/>
      <c r="CV934"/>
      <c r="CW934"/>
      <c r="CX934"/>
      <c r="CY934"/>
      <c r="CZ934"/>
      <c r="DA934"/>
      <c r="DB934"/>
      <c r="DC934"/>
      <c r="DD934"/>
    </row>
    <row r="935" spans="1:108" hidden="1">
      <c r="A935" t="s">
        <v>111</v>
      </c>
      <c r="B935" t="s">
        <v>4375</v>
      </c>
      <c r="C935">
        <v>514161</v>
      </c>
      <c r="D935" s="1">
        <v>45579</v>
      </c>
      <c r="E935" t="s">
        <v>20580</v>
      </c>
      <c r="F935" t="s">
        <v>4376</v>
      </c>
      <c r="G935" t="s">
        <v>4377</v>
      </c>
      <c r="H935" s="34" t="s">
        <v>4378</v>
      </c>
      <c r="I935" t="s">
        <v>4379</v>
      </c>
      <c r="J935">
        <v>5538999968051</v>
      </c>
      <c r="K935" t="s">
        <v>8</v>
      </c>
      <c r="L935" t="s">
        <v>4380</v>
      </c>
      <c r="M935">
        <v>5143169924991</v>
      </c>
      <c r="N935" t="s">
        <v>112</v>
      </c>
      <c r="O935" t="s">
        <v>4381</v>
      </c>
      <c r="P935" t="s">
        <v>4382</v>
      </c>
      <c r="Q935">
        <v>1066</v>
      </c>
      <c r="S935" t="s">
        <v>4383</v>
      </c>
      <c r="U935" t="s">
        <v>4384</v>
      </c>
      <c r="V935" t="s">
        <v>779</v>
      </c>
      <c r="W935" t="s">
        <v>780</v>
      </c>
      <c r="X935" t="s">
        <v>4385</v>
      </c>
      <c r="Y935" t="s">
        <v>2316</v>
      </c>
      <c r="Z935" t="s">
        <v>1258</v>
      </c>
      <c r="AA935" t="s">
        <v>4367</v>
      </c>
      <c r="AE935" t="s">
        <v>894</v>
      </c>
      <c r="AF935" t="s">
        <v>125</v>
      </c>
      <c r="AG935">
        <v>5</v>
      </c>
      <c r="AH935">
        <v>457.52</v>
      </c>
      <c r="AI935">
        <v>2</v>
      </c>
      <c r="AJ935">
        <v>142792</v>
      </c>
      <c r="AK935" t="s">
        <v>1480</v>
      </c>
      <c r="AL935">
        <v>2602</v>
      </c>
      <c r="AM935" t="s">
        <v>1481</v>
      </c>
      <c r="AN935">
        <v>56.9</v>
      </c>
      <c r="AO935" s="72">
        <v>42.68</v>
      </c>
      <c r="AP935" t="s">
        <v>4399</v>
      </c>
      <c r="AQ935" t="s">
        <v>1482</v>
      </c>
      <c r="AV935" t="s">
        <v>4388</v>
      </c>
      <c r="AW935">
        <v>0</v>
      </c>
      <c r="AX935" t="s">
        <v>4386</v>
      </c>
      <c r="AY935" t="s">
        <v>4389</v>
      </c>
      <c r="AZ935" t="s">
        <v>4390</v>
      </c>
      <c r="BC935" t="s">
        <v>4391</v>
      </c>
      <c r="BD935" t="s">
        <v>114</v>
      </c>
      <c r="BF935" t="s">
        <v>115</v>
      </c>
      <c r="BG935" t="s">
        <v>116</v>
      </c>
      <c r="BM935" t="s">
        <v>117</v>
      </c>
      <c r="BN935" s="34" t="s">
        <v>4392</v>
      </c>
      <c r="BO935">
        <v>3388379573</v>
      </c>
      <c r="BP935">
        <v>3388379573</v>
      </c>
      <c r="BQ935">
        <v>553665</v>
      </c>
      <c r="BR935">
        <v>4092</v>
      </c>
      <c r="BX935" t="s">
        <v>4393</v>
      </c>
      <c r="CA935" t="s">
        <v>4394</v>
      </c>
      <c r="CB935" t="s">
        <v>4395</v>
      </c>
      <c r="CD935">
        <v>1</v>
      </c>
      <c r="CF935" t="s">
        <v>118</v>
      </c>
      <c r="CG935">
        <v>0</v>
      </c>
      <c r="CH935" t="s">
        <v>119</v>
      </c>
      <c r="CI935" t="s">
        <v>119</v>
      </c>
      <c r="CJ935" t="s">
        <v>120</v>
      </c>
      <c r="CL935" s="34" t="s">
        <v>4396</v>
      </c>
      <c r="CM935" t="s">
        <v>121</v>
      </c>
      <c r="CN935" s="34" t="s">
        <v>4396</v>
      </c>
      <c r="CP935" t="s">
        <v>1258</v>
      </c>
      <c r="CR935">
        <f t="shared" si="196"/>
        <v>14</v>
      </c>
      <c r="CS935"/>
      <c r="CT935"/>
      <c r="CU935"/>
      <c r="CV935"/>
      <c r="CW935"/>
      <c r="CX935"/>
      <c r="CY935"/>
      <c r="CZ935"/>
      <c r="DA935"/>
      <c r="DB935"/>
      <c r="DC935"/>
      <c r="DD935"/>
    </row>
    <row r="936" spans="1:108" hidden="1">
      <c r="A936" t="s">
        <v>111</v>
      </c>
      <c r="B936" t="s">
        <v>4375</v>
      </c>
      <c r="C936">
        <v>514161</v>
      </c>
      <c r="D936" s="1">
        <v>45579</v>
      </c>
      <c r="E936" t="s">
        <v>20580</v>
      </c>
      <c r="F936" t="s">
        <v>4376</v>
      </c>
      <c r="G936" t="s">
        <v>4377</v>
      </c>
      <c r="H936" s="34" t="s">
        <v>4378</v>
      </c>
      <c r="I936" t="s">
        <v>4379</v>
      </c>
      <c r="J936">
        <v>5538999968051</v>
      </c>
      <c r="K936" t="s">
        <v>8</v>
      </c>
      <c r="L936" t="s">
        <v>4380</v>
      </c>
      <c r="M936">
        <v>5143169924991</v>
      </c>
      <c r="N936" t="s">
        <v>112</v>
      </c>
      <c r="O936" t="s">
        <v>4381</v>
      </c>
      <c r="P936" t="s">
        <v>4382</v>
      </c>
      <c r="Q936">
        <v>1066</v>
      </c>
      <c r="S936" t="s">
        <v>4383</v>
      </c>
      <c r="U936" t="s">
        <v>4384</v>
      </c>
      <c r="V936" t="s">
        <v>779</v>
      </c>
      <c r="W936" t="s">
        <v>780</v>
      </c>
      <c r="X936" t="s">
        <v>4385</v>
      </c>
      <c r="Y936" t="s">
        <v>2316</v>
      </c>
      <c r="Z936" t="s">
        <v>1258</v>
      </c>
      <c r="AA936" t="s">
        <v>4367</v>
      </c>
      <c r="AE936" t="s">
        <v>894</v>
      </c>
      <c r="AF936" t="s">
        <v>125</v>
      </c>
      <c r="AG936">
        <v>5</v>
      </c>
      <c r="AH936">
        <v>457.52</v>
      </c>
      <c r="AI936">
        <v>2</v>
      </c>
      <c r="AJ936">
        <v>142828</v>
      </c>
      <c r="AK936" t="s">
        <v>783</v>
      </c>
      <c r="AL936">
        <v>1608</v>
      </c>
      <c r="AM936" t="s">
        <v>1791</v>
      </c>
      <c r="AN936">
        <v>49.9</v>
      </c>
      <c r="AO936" s="72">
        <v>37.42</v>
      </c>
      <c r="AP936" t="s">
        <v>1778</v>
      </c>
      <c r="AQ936" t="s">
        <v>1792</v>
      </c>
      <c r="AV936" t="s">
        <v>4400</v>
      </c>
      <c r="AW936">
        <v>0</v>
      </c>
      <c r="AX936" t="s">
        <v>4386</v>
      </c>
      <c r="AY936" t="s">
        <v>4389</v>
      </c>
      <c r="AZ936" t="s">
        <v>4390</v>
      </c>
      <c r="BC936" t="s">
        <v>4391</v>
      </c>
      <c r="BD936" t="s">
        <v>114</v>
      </c>
      <c r="BF936" t="s">
        <v>115</v>
      </c>
      <c r="BG936" t="s">
        <v>116</v>
      </c>
      <c r="BM936" t="s">
        <v>117</v>
      </c>
      <c r="BN936" s="34" t="s">
        <v>4392</v>
      </c>
      <c r="BO936">
        <v>3388379573</v>
      </c>
      <c r="BP936">
        <v>3388379573</v>
      </c>
      <c r="BQ936">
        <v>553665</v>
      </c>
      <c r="BR936">
        <v>4092</v>
      </c>
      <c r="BX936" t="s">
        <v>4393</v>
      </c>
      <c r="CA936" t="s">
        <v>4394</v>
      </c>
      <c r="CB936" t="s">
        <v>4395</v>
      </c>
      <c r="CD936">
        <v>1</v>
      </c>
      <c r="CF936" t="s">
        <v>118</v>
      </c>
      <c r="CG936">
        <v>0</v>
      </c>
      <c r="CH936" t="s">
        <v>119</v>
      </c>
      <c r="CI936" t="s">
        <v>119</v>
      </c>
      <c r="CJ936" t="s">
        <v>120</v>
      </c>
      <c r="CL936" s="34" t="s">
        <v>4396</v>
      </c>
      <c r="CM936" t="s">
        <v>121</v>
      </c>
      <c r="CN936" s="34" t="s">
        <v>4396</v>
      </c>
      <c r="CP936" t="s">
        <v>1258</v>
      </c>
      <c r="CR936">
        <f t="shared" si="196"/>
        <v>14</v>
      </c>
      <c r="CS936"/>
      <c r="CT936"/>
      <c r="CU936"/>
      <c r="CV936"/>
      <c r="CW936"/>
      <c r="CX936"/>
      <c r="CY936"/>
      <c r="CZ936"/>
      <c r="DA936"/>
      <c r="DB936"/>
      <c r="DC936"/>
      <c r="DD936"/>
    </row>
    <row r="937" spans="1:108" hidden="1">
      <c r="A937" t="s">
        <v>111</v>
      </c>
      <c r="B937" t="s">
        <v>4375</v>
      </c>
      <c r="C937">
        <v>514161</v>
      </c>
      <c r="D937" s="1">
        <v>45579</v>
      </c>
      <c r="E937" t="s">
        <v>20580</v>
      </c>
      <c r="F937" t="s">
        <v>4376</v>
      </c>
      <c r="G937" t="s">
        <v>4377</v>
      </c>
      <c r="H937" s="34" t="s">
        <v>4378</v>
      </c>
      <c r="I937" t="s">
        <v>4379</v>
      </c>
      <c r="J937">
        <v>5538999968051</v>
      </c>
      <c r="K937" t="s">
        <v>8</v>
      </c>
      <c r="L937" t="s">
        <v>4380</v>
      </c>
      <c r="M937">
        <v>5143169924991</v>
      </c>
      <c r="N937" t="s">
        <v>112</v>
      </c>
      <c r="O937" t="s">
        <v>4381</v>
      </c>
      <c r="P937" t="s">
        <v>4382</v>
      </c>
      <c r="Q937">
        <v>1066</v>
      </c>
      <c r="S937" t="s">
        <v>4383</v>
      </c>
      <c r="U937" t="s">
        <v>4384</v>
      </c>
      <c r="V937" t="s">
        <v>779</v>
      </c>
      <c r="W937" t="s">
        <v>780</v>
      </c>
      <c r="X937" t="s">
        <v>4385</v>
      </c>
      <c r="Y937" t="s">
        <v>2316</v>
      </c>
      <c r="Z937" t="s">
        <v>1258</v>
      </c>
      <c r="AA937" t="s">
        <v>4367</v>
      </c>
      <c r="AE937" t="s">
        <v>894</v>
      </c>
      <c r="AF937" t="s">
        <v>125</v>
      </c>
      <c r="AG937">
        <v>5</v>
      </c>
      <c r="AH937">
        <v>457.52</v>
      </c>
      <c r="AI937">
        <v>1</v>
      </c>
      <c r="AJ937">
        <v>142817</v>
      </c>
      <c r="AK937" t="s">
        <v>1598</v>
      </c>
      <c r="AL937">
        <v>61040</v>
      </c>
      <c r="AM937" t="s">
        <v>1608</v>
      </c>
      <c r="AN937">
        <v>99.9</v>
      </c>
      <c r="AO937" s="72">
        <v>74.92</v>
      </c>
      <c r="AP937" t="s">
        <v>1601</v>
      </c>
      <c r="AQ937" t="s">
        <v>1609</v>
      </c>
      <c r="AV937" t="s">
        <v>4401</v>
      </c>
      <c r="AW937">
        <v>0</v>
      </c>
      <c r="AX937" t="s">
        <v>4386</v>
      </c>
      <c r="AY937" t="s">
        <v>4389</v>
      </c>
      <c r="AZ937" t="s">
        <v>4390</v>
      </c>
      <c r="BC937" t="s">
        <v>4391</v>
      </c>
      <c r="BD937" t="s">
        <v>114</v>
      </c>
      <c r="BF937" t="s">
        <v>115</v>
      </c>
      <c r="BG937" t="s">
        <v>116</v>
      </c>
      <c r="BM937" t="s">
        <v>117</v>
      </c>
      <c r="BN937" s="34" t="s">
        <v>4392</v>
      </c>
      <c r="BO937">
        <v>3388379573</v>
      </c>
      <c r="BP937">
        <v>3388379573</v>
      </c>
      <c r="BQ937">
        <v>553665</v>
      </c>
      <c r="BR937">
        <v>4092</v>
      </c>
      <c r="BX937" t="s">
        <v>4393</v>
      </c>
      <c r="CA937" t="s">
        <v>4394</v>
      </c>
      <c r="CB937" t="s">
        <v>4395</v>
      </c>
      <c r="CD937">
        <v>1</v>
      </c>
      <c r="CF937" t="s">
        <v>118</v>
      </c>
      <c r="CG937">
        <v>0</v>
      </c>
      <c r="CH937" t="s">
        <v>119</v>
      </c>
      <c r="CI937" t="s">
        <v>119</v>
      </c>
      <c r="CJ937" t="s">
        <v>120</v>
      </c>
      <c r="CL937" s="34" t="s">
        <v>4396</v>
      </c>
      <c r="CM937" t="s">
        <v>121</v>
      </c>
      <c r="CN937" s="34" t="s">
        <v>4396</v>
      </c>
      <c r="CP937" t="s">
        <v>1258</v>
      </c>
      <c r="CR937">
        <f t="shared" si="196"/>
        <v>14</v>
      </c>
      <c r="CS937"/>
      <c r="CT937"/>
      <c r="CU937"/>
      <c r="CV937"/>
      <c r="CW937"/>
      <c r="CX937"/>
      <c r="CY937"/>
      <c r="CZ937"/>
      <c r="DA937"/>
      <c r="DB937"/>
      <c r="DC937"/>
      <c r="DD937"/>
    </row>
    <row r="938" spans="1:108" hidden="1">
      <c r="A938" t="s">
        <v>111</v>
      </c>
      <c r="B938" t="s">
        <v>4375</v>
      </c>
      <c r="C938">
        <v>514161</v>
      </c>
      <c r="D938" s="1">
        <v>45579</v>
      </c>
      <c r="E938" t="s">
        <v>20580</v>
      </c>
      <c r="F938" t="s">
        <v>4376</v>
      </c>
      <c r="G938" t="s">
        <v>4377</v>
      </c>
      <c r="H938" s="34" t="s">
        <v>4378</v>
      </c>
      <c r="I938" t="s">
        <v>4379</v>
      </c>
      <c r="J938">
        <v>5538999968051</v>
      </c>
      <c r="K938" t="s">
        <v>8</v>
      </c>
      <c r="L938" t="s">
        <v>4380</v>
      </c>
      <c r="M938">
        <v>5143169924991</v>
      </c>
      <c r="N938" t="s">
        <v>112</v>
      </c>
      <c r="O938" t="s">
        <v>4381</v>
      </c>
      <c r="P938" t="s">
        <v>4382</v>
      </c>
      <c r="Q938">
        <v>1066</v>
      </c>
      <c r="S938" t="s">
        <v>4383</v>
      </c>
      <c r="U938" t="s">
        <v>4384</v>
      </c>
      <c r="V938" t="s">
        <v>779</v>
      </c>
      <c r="W938" t="s">
        <v>780</v>
      </c>
      <c r="X938" t="s">
        <v>4385</v>
      </c>
      <c r="Y938" t="s">
        <v>2316</v>
      </c>
      <c r="Z938" t="s">
        <v>1258</v>
      </c>
      <c r="AA938" t="s">
        <v>4367</v>
      </c>
      <c r="AE938" t="s">
        <v>894</v>
      </c>
      <c r="AF938" t="s">
        <v>125</v>
      </c>
      <c r="AG938">
        <v>5</v>
      </c>
      <c r="AH938">
        <v>457.52</v>
      </c>
      <c r="AI938">
        <v>1</v>
      </c>
      <c r="AJ938">
        <v>142816</v>
      </c>
      <c r="AK938" t="s">
        <v>1826</v>
      </c>
      <c r="AL938">
        <v>8502</v>
      </c>
      <c r="AM938" t="s">
        <v>1827</v>
      </c>
      <c r="AN938">
        <v>79.900000000000006</v>
      </c>
      <c r="AO938" s="72">
        <v>0</v>
      </c>
      <c r="AP938">
        <v>0</v>
      </c>
      <c r="AQ938" t="s">
        <v>1828</v>
      </c>
      <c r="AV938" t="s">
        <v>4400</v>
      </c>
      <c r="AW938">
        <v>0</v>
      </c>
      <c r="AX938" t="s">
        <v>4386</v>
      </c>
      <c r="AY938" t="s">
        <v>4389</v>
      </c>
      <c r="AZ938" t="s">
        <v>4390</v>
      </c>
      <c r="BC938" t="s">
        <v>4391</v>
      </c>
      <c r="BD938" t="s">
        <v>114</v>
      </c>
      <c r="BF938" t="s">
        <v>115</v>
      </c>
      <c r="BG938" t="s">
        <v>116</v>
      </c>
      <c r="BM938" t="s">
        <v>117</v>
      </c>
      <c r="BN938" s="34" t="s">
        <v>4392</v>
      </c>
      <c r="BO938">
        <v>3388379573</v>
      </c>
      <c r="BP938">
        <v>3388379573</v>
      </c>
      <c r="BQ938">
        <v>553665</v>
      </c>
      <c r="BR938">
        <v>4092</v>
      </c>
      <c r="BX938" t="s">
        <v>4393</v>
      </c>
      <c r="CA938" t="s">
        <v>4394</v>
      </c>
      <c r="CB938" t="s">
        <v>4395</v>
      </c>
      <c r="CD938">
        <v>1</v>
      </c>
      <c r="CF938" t="s">
        <v>118</v>
      </c>
      <c r="CG938">
        <v>0</v>
      </c>
      <c r="CH938" t="s">
        <v>119</v>
      </c>
      <c r="CI938" t="s">
        <v>119</v>
      </c>
      <c r="CJ938" t="s">
        <v>120</v>
      </c>
      <c r="CL938" s="34" t="s">
        <v>4396</v>
      </c>
      <c r="CM938" t="s">
        <v>121</v>
      </c>
      <c r="CN938" s="34" t="s">
        <v>4396</v>
      </c>
      <c r="CP938" t="s">
        <v>1258</v>
      </c>
      <c r="CR938">
        <f t="shared" si="196"/>
        <v>14</v>
      </c>
      <c r="CS938"/>
      <c r="CT938"/>
      <c r="CU938"/>
      <c r="CV938"/>
      <c r="CW938"/>
      <c r="CX938"/>
      <c r="CY938"/>
      <c r="CZ938"/>
      <c r="DA938"/>
      <c r="DB938"/>
      <c r="DC938"/>
      <c r="DD938"/>
    </row>
    <row r="939" spans="1:108">
      <c r="A939" t="s">
        <v>111</v>
      </c>
      <c r="B939" t="s">
        <v>3896</v>
      </c>
      <c r="C939">
        <v>514159</v>
      </c>
      <c r="D939" s="1">
        <v>45579</v>
      </c>
      <c r="E939" t="s">
        <v>20581</v>
      </c>
      <c r="F939" t="s">
        <v>3897</v>
      </c>
      <c r="G939" t="s">
        <v>3898</v>
      </c>
      <c r="H939" s="34" t="s">
        <v>3899</v>
      </c>
      <c r="I939" t="s">
        <v>3900</v>
      </c>
      <c r="J939">
        <v>5561992068062</v>
      </c>
      <c r="K939" t="s">
        <v>126</v>
      </c>
      <c r="L939" t="s">
        <v>136</v>
      </c>
      <c r="M939">
        <v>5186623745409</v>
      </c>
      <c r="N939" t="s">
        <v>112</v>
      </c>
      <c r="O939" t="s">
        <v>3901</v>
      </c>
      <c r="P939" t="s">
        <v>3902</v>
      </c>
      <c r="Q939">
        <v>503</v>
      </c>
      <c r="R939" t="s">
        <v>3903</v>
      </c>
      <c r="S939" t="s">
        <v>3904</v>
      </c>
      <c r="U939" t="s">
        <v>3905</v>
      </c>
      <c r="V939" t="s">
        <v>779</v>
      </c>
      <c r="W939" t="s">
        <v>780</v>
      </c>
      <c r="X939" t="s">
        <v>2278</v>
      </c>
      <c r="Y939" t="s">
        <v>782</v>
      </c>
      <c r="Z939" t="s">
        <v>1258</v>
      </c>
      <c r="AA939" t="s">
        <v>4402</v>
      </c>
      <c r="AB939" t="s">
        <v>1216</v>
      </c>
      <c r="AC939" t="s">
        <v>1217</v>
      </c>
      <c r="AD939" t="s">
        <v>1218</v>
      </c>
      <c r="AE939" t="s">
        <v>1167</v>
      </c>
      <c r="AF939" t="s">
        <v>786</v>
      </c>
      <c r="AG939">
        <v>5</v>
      </c>
      <c r="AH939">
        <v>116</v>
      </c>
      <c r="AI939">
        <v>2</v>
      </c>
      <c r="AJ939">
        <v>1403</v>
      </c>
      <c r="AK939" t="s">
        <v>775</v>
      </c>
      <c r="AL939">
        <v>1403</v>
      </c>
      <c r="AM939" t="s">
        <v>824</v>
      </c>
      <c r="AN939">
        <v>29.9</v>
      </c>
      <c r="AO939" s="72">
        <v>29</v>
      </c>
      <c r="AP939" s="72">
        <v>58</v>
      </c>
      <c r="AQ939" t="s">
        <v>822</v>
      </c>
      <c r="AV939" t="s">
        <v>3466</v>
      </c>
      <c r="AW939">
        <v>0</v>
      </c>
      <c r="AX939">
        <v>116</v>
      </c>
      <c r="AY939" t="s">
        <v>3906</v>
      </c>
      <c r="AZ939" t="s">
        <v>2193</v>
      </c>
      <c r="BC939" t="s">
        <v>4403</v>
      </c>
      <c r="BD939" t="s">
        <v>114</v>
      </c>
      <c r="BF939" t="s">
        <v>115</v>
      </c>
      <c r="BG939" t="s">
        <v>116</v>
      </c>
      <c r="BM939" t="s">
        <v>117</v>
      </c>
      <c r="BN939" s="34" t="s">
        <v>3907</v>
      </c>
      <c r="BO939">
        <v>3387898147</v>
      </c>
      <c r="BP939">
        <v>3387898147</v>
      </c>
      <c r="BQ939">
        <v>421960</v>
      </c>
      <c r="BR939">
        <v>7468</v>
      </c>
      <c r="BX939" t="s">
        <v>3908</v>
      </c>
      <c r="CA939" t="s">
        <v>3909</v>
      </c>
      <c r="CB939" t="s">
        <v>3910</v>
      </c>
      <c r="CD939">
        <v>1</v>
      </c>
      <c r="CF939" t="s">
        <v>118</v>
      </c>
      <c r="CG939">
        <v>0</v>
      </c>
      <c r="CH939" t="s">
        <v>119</v>
      </c>
      <c r="CI939" t="s">
        <v>119</v>
      </c>
      <c r="CJ939" t="s">
        <v>120</v>
      </c>
      <c r="CL939" s="34" t="s">
        <v>4404</v>
      </c>
      <c r="CM939" t="s">
        <v>121</v>
      </c>
      <c r="CN939" s="34" t="s">
        <v>4404</v>
      </c>
      <c r="CP939" t="s">
        <v>1258</v>
      </c>
      <c r="CR939" s="65">
        <f t="shared" si="196"/>
        <v>14</v>
      </c>
      <c r="CS939" s="65">
        <v>10</v>
      </c>
      <c r="CT939" s="65">
        <v>8</v>
      </c>
      <c r="CU939" s="65" t="s">
        <v>4</v>
      </c>
      <c r="CV939" s="65">
        <f t="shared" ref="CV939:CV941" si="211">ROUNDUP(AO939,0)</f>
        <v>29</v>
      </c>
      <c r="CW939" s="65">
        <f t="shared" ref="CW939:CW941" si="212">CV939*CS939</f>
        <v>290</v>
      </c>
      <c r="CX939" s="65">
        <f t="shared" ref="CX939:CX941" si="213">CV939*CT939</f>
        <v>232</v>
      </c>
      <c r="CY939" s="65" t="e">
        <f t="shared" ref="CY939:CY941" si="214">CV939*CU939</f>
        <v>#VALUE!</v>
      </c>
      <c r="CZ939" s="73">
        <v>4.3700000000000003E-2</v>
      </c>
      <c r="DA939" s="74">
        <f t="shared" ref="DA939:DA941" si="215">CZ939*CW939</f>
        <v>12.673</v>
      </c>
      <c r="DB939" s="74">
        <f t="shared" ref="DB939:DB941" si="216">CZ939*CX939</f>
        <v>10.138400000000001</v>
      </c>
      <c r="DC939" s="75" t="e">
        <f t="shared" ref="DC939:DC941" si="217">CZ939*CY939</f>
        <v>#VALUE!</v>
      </c>
    </row>
    <row r="940" spans="1:108">
      <c r="A940" t="s">
        <v>111</v>
      </c>
      <c r="B940" t="s">
        <v>3896</v>
      </c>
      <c r="C940">
        <v>514159</v>
      </c>
      <c r="D940" s="1">
        <v>45579</v>
      </c>
      <c r="E940" t="s">
        <v>20581</v>
      </c>
      <c r="F940" t="s">
        <v>3897</v>
      </c>
      <c r="G940" t="s">
        <v>3898</v>
      </c>
      <c r="H940" s="34" t="s">
        <v>3899</v>
      </c>
      <c r="I940" t="s">
        <v>3900</v>
      </c>
      <c r="J940">
        <v>5561992068062</v>
      </c>
      <c r="K940" t="s">
        <v>126</v>
      </c>
      <c r="L940" t="s">
        <v>136</v>
      </c>
      <c r="M940">
        <v>5186623745409</v>
      </c>
      <c r="N940" t="s">
        <v>112</v>
      </c>
      <c r="O940" t="s">
        <v>3901</v>
      </c>
      <c r="P940" t="s">
        <v>3902</v>
      </c>
      <c r="Q940">
        <v>503</v>
      </c>
      <c r="R940" t="s">
        <v>3903</v>
      </c>
      <c r="S940" t="s">
        <v>3904</v>
      </c>
      <c r="U940" t="s">
        <v>3905</v>
      </c>
      <c r="V940" t="s">
        <v>779</v>
      </c>
      <c r="W940" t="s">
        <v>780</v>
      </c>
      <c r="X940" t="s">
        <v>2278</v>
      </c>
      <c r="Y940" t="s">
        <v>782</v>
      </c>
      <c r="Z940" t="s">
        <v>1258</v>
      </c>
      <c r="AA940" t="s">
        <v>4402</v>
      </c>
      <c r="AB940" t="s">
        <v>1216</v>
      </c>
      <c r="AC940" t="s">
        <v>1217</v>
      </c>
      <c r="AD940" t="s">
        <v>1218</v>
      </c>
      <c r="AE940" t="s">
        <v>1167</v>
      </c>
      <c r="AF940" t="s">
        <v>786</v>
      </c>
      <c r="AG940">
        <v>5</v>
      </c>
      <c r="AH940">
        <v>116</v>
      </c>
      <c r="AI940">
        <v>1</v>
      </c>
      <c r="AJ940">
        <v>5103</v>
      </c>
      <c r="AK940" t="s">
        <v>775</v>
      </c>
      <c r="AL940">
        <v>5103</v>
      </c>
      <c r="AM940" t="s">
        <v>1348</v>
      </c>
      <c r="AN940">
        <v>29.9</v>
      </c>
      <c r="AO940" s="72">
        <v>29</v>
      </c>
      <c r="AP940" s="72">
        <v>29</v>
      </c>
      <c r="AQ940" t="s">
        <v>1349</v>
      </c>
      <c r="AV940" t="s">
        <v>1942</v>
      </c>
      <c r="AW940">
        <v>0</v>
      </c>
      <c r="AX940">
        <v>116</v>
      </c>
      <c r="AY940" t="s">
        <v>3906</v>
      </c>
      <c r="AZ940" t="s">
        <v>2193</v>
      </c>
      <c r="BC940" t="s">
        <v>4403</v>
      </c>
      <c r="BD940" t="s">
        <v>114</v>
      </c>
      <c r="BF940" t="s">
        <v>115</v>
      </c>
      <c r="BG940" t="s">
        <v>116</v>
      </c>
      <c r="BM940" t="s">
        <v>117</v>
      </c>
      <c r="BN940" s="34" t="s">
        <v>3907</v>
      </c>
      <c r="BO940">
        <v>3387898147</v>
      </c>
      <c r="BP940">
        <v>3387898147</v>
      </c>
      <c r="BQ940">
        <v>421960</v>
      </c>
      <c r="BR940">
        <v>7468</v>
      </c>
      <c r="BX940" t="s">
        <v>3908</v>
      </c>
      <c r="CA940" t="s">
        <v>3909</v>
      </c>
      <c r="CB940" t="s">
        <v>3910</v>
      </c>
      <c r="CD940">
        <v>1</v>
      </c>
      <c r="CF940" t="s">
        <v>118</v>
      </c>
      <c r="CG940">
        <v>0</v>
      </c>
      <c r="CH940" t="s">
        <v>119</v>
      </c>
      <c r="CI940" t="s">
        <v>119</v>
      </c>
      <c r="CJ940" t="s">
        <v>120</v>
      </c>
      <c r="CL940" s="34" t="s">
        <v>4404</v>
      </c>
      <c r="CM940" t="s">
        <v>121</v>
      </c>
      <c r="CN940" s="34" t="s">
        <v>4404</v>
      </c>
      <c r="CP940" t="s">
        <v>1258</v>
      </c>
      <c r="CR940" s="65">
        <f t="shared" si="196"/>
        <v>14</v>
      </c>
      <c r="CS940" s="65">
        <v>10</v>
      </c>
      <c r="CT940" s="65">
        <v>8</v>
      </c>
      <c r="CU940" s="65" t="s">
        <v>4</v>
      </c>
      <c r="CV940" s="65">
        <f t="shared" si="211"/>
        <v>29</v>
      </c>
      <c r="CW940" s="65">
        <f t="shared" si="212"/>
        <v>290</v>
      </c>
      <c r="CX940" s="65">
        <f t="shared" si="213"/>
        <v>232</v>
      </c>
      <c r="CY940" s="65" t="e">
        <f t="shared" si="214"/>
        <v>#VALUE!</v>
      </c>
      <c r="CZ940" s="73">
        <v>4.3700000000000003E-2</v>
      </c>
      <c r="DA940" s="74">
        <f t="shared" si="215"/>
        <v>12.673</v>
      </c>
      <c r="DB940" s="74">
        <f t="shared" si="216"/>
        <v>10.138400000000001</v>
      </c>
      <c r="DC940" s="75" t="e">
        <f t="shared" si="217"/>
        <v>#VALUE!</v>
      </c>
    </row>
    <row r="941" spans="1:108">
      <c r="A941" t="s">
        <v>111</v>
      </c>
      <c r="B941" t="s">
        <v>3896</v>
      </c>
      <c r="C941">
        <v>514159</v>
      </c>
      <c r="D941" s="1">
        <v>45579</v>
      </c>
      <c r="E941" t="s">
        <v>20581</v>
      </c>
      <c r="F941" t="s">
        <v>3897</v>
      </c>
      <c r="G941" t="s">
        <v>3898</v>
      </c>
      <c r="H941" s="34" t="s">
        <v>3899</v>
      </c>
      <c r="I941" t="s">
        <v>3900</v>
      </c>
      <c r="J941">
        <v>5561992068062</v>
      </c>
      <c r="K941" t="s">
        <v>126</v>
      </c>
      <c r="L941" t="s">
        <v>136</v>
      </c>
      <c r="M941">
        <v>5186623745409</v>
      </c>
      <c r="N941" t="s">
        <v>112</v>
      </c>
      <c r="O941" t="s">
        <v>3901</v>
      </c>
      <c r="P941" t="s">
        <v>3902</v>
      </c>
      <c r="Q941">
        <v>503</v>
      </c>
      <c r="R941" t="s">
        <v>3903</v>
      </c>
      <c r="S941" t="s">
        <v>3904</v>
      </c>
      <c r="U941" t="s">
        <v>3905</v>
      </c>
      <c r="V941" t="s">
        <v>779</v>
      </c>
      <c r="W941" t="s">
        <v>780</v>
      </c>
      <c r="X941" t="s">
        <v>2278</v>
      </c>
      <c r="Y941" t="s">
        <v>782</v>
      </c>
      <c r="Z941" t="s">
        <v>1258</v>
      </c>
      <c r="AA941" t="s">
        <v>4402</v>
      </c>
      <c r="AB941" t="s">
        <v>1216</v>
      </c>
      <c r="AC941" t="s">
        <v>1217</v>
      </c>
      <c r="AD941" t="s">
        <v>1218</v>
      </c>
      <c r="AE941" t="s">
        <v>1167</v>
      </c>
      <c r="AF941" t="s">
        <v>786</v>
      </c>
      <c r="AG941">
        <v>5</v>
      </c>
      <c r="AH941">
        <v>116</v>
      </c>
      <c r="AI941">
        <v>1</v>
      </c>
      <c r="AJ941">
        <v>1603</v>
      </c>
      <c r="AK941" t="s">
        <v>775</v>
      </c>
      <c r="AL941">
        <v>1603</v>
      </c>
      <c r="AM941" t="s">
        <v>825</v>
      </c>
      <c r="AN941">
        <v>29.9</v>
      </c>
      <c r="AO941" s="72">
        <v>29</v>
      </c>
      <c r="AP941" s="72">
        <v>29</v>
      </c>
      <c r="AQ941" t="s">
        <v>823</v>
      </c>
      <c r="AV941" t="s">
        <v>3911</v>
      </c>
      <c r="AW941">
        <v>0</v>
      </c>
      <c r="AX941">
        <v>116</v>
      </c>
      <c r="AY941" t="s">
        <v>3906</v>
      </c>
      <c r="AZ941" t="s">
        <v>2193</v>
      </c>
      <c r="BC941" t="s">
        <v>4403</v>
      </c>
      <c r="BD941" t="s">
        <v>114</v>
      </c>
      <c r="BF941" t="s">
        <v>115</v>
      </c>
      <c r="BG941" t="s">
        <v>116</v>
      </c>
      <c r="BM941" t="s">
        <v>117</v>
      </c>
      <c r="BN941" s="34" t="s">
        <v>3907</v>
      </c>
      <c r="BO941">
        <v>3387898147</v>
      </c>
      <c r="BP941">
        <v>3387898147</v>
      </c>
      <c r="BQ941">
        <v>421960</v>
      </c>
      <c r="BR941">
        <v>7468</v>
      </c>
      <c r="BX941" t="s">
        <v>3908</v>
      </c>
      <c r="CA941" t="s">
        <v>3909</v>
      </c>
      <c r="CB941" t="s">
        <v>3910</v>
      </c>
      <c r="CD941">
        <v>1</v>
      </c>
      <c r="CF941" t="s">
        <v>118</v>
      </c>
      <c r="CG941">
        <v>0</v>
      </c>
      <c r="CH941" t="s">
        <v>119</v>
      </c>
      <c r="CI941" t="s">
        <v>119</v>
      </c>
      <c r="CJ941" t="s">
        <v>120</v>
      </c>
      <c r="CL941" s="34" t="s">
        <v>4404</v>
      </c>
      <c r="CM941" t="s">
        <v>121</v>
      </c>
      <c r="CN941" s="34" t="s">
        <v>4404</v>
      </c>
      <c r="CP941" t="s">
        <v>1258</v>
      </c>
      <c r="CR941" s="65">
        <f t="shared" si="196"/>
        <v>14</v>
      </c>
      <c r="CS941" s="65">
        <v>10</v>
      </c>
      <c r="CT941" s="65">
        <v>8</v>
      </c>
      <c r="CU941" s="65" t="s">
        <v>4</v>
      </c>
      <c r="CV941" s="65">
        <f t="shared" si="211"/>
        <v>29</v>
      </c>
      <c r="CW941" s="65">
        <f t="shared" si="212"/>
        <v>290</v>
      </c>
      <c r="CX941" s="65">
        <f t="shared" si="213"/>
        <v>232</v>
      </c>
      <c r="CY941" s="65" t="e">
        <f t="shared" si="214"/>
        <v>#VALUE!</v>
      </c>
      <c r="CZ941" s="73">
        <v>4.3700000000000003E-2</v>
      </c>
      <c r="DA941" s="74">
        <f t="shared" si="215"/>
        <v>12.673</v>
      </c>
      <c r="DB941" s="74">
        <f t="shared" si="216"/>
        <v>10.138400000000001</v>
      </c>
      <c r="DC941" s="75" t="e">
        <f t="shared" si="217"/>
        <v>#VALUE!</v>
      </c>
    </row>
    <row r="942" spans="1:108" hidden="1">
      <c r="A942" t="s">
        <v>111</v>
      </c>
      <c r="B942" t="s">
        <v>3912</v>
      </c>
      <c r="C942">
        <v>514157</v>
      </c>
      <c r="D942" s="1">
        <v>45578</v>
      </c>
      <c r="E942" t="s">
        <v>20582</v>
      </c>
      <c r="F942" t="s">
        <v>2183</v>
      </c>
      <c r="G942" t="s">
        <v>1945</v>
      </c>
      <c r="H942">
        <v>38824378803</v>
      </c>
      <c r="I942" t="s">
        <v>3913</v>
      </c>
      <c r="J942">
        <v>5512981226075</v>
      </c>
      <c r="K942" t="s">
        <v>2</v>
      </c>
      <c r="L942" t="s">
        <v>3414</v>
      </c>
      <c r="M942">
        <v>5186603644248</v>
      </c>
      <c r="N942" t="s">
        <v>112</v>
      </c>
      <c r="O942" t="s">
        <v>3914</v>
      </c>
      <c r="P942" t="s">
        <v>3915</v>
      </c>
      <c r="Q942">
        <v>59</v>
      </c>
      <c r="R942" t="s">
        <v>1412</v>
      </c>
      <c r="S942" t="s">
        <v>3916</v>
      </c>
      <c r="U942" t="s">
        <v>3917</v>
      </c>
      <c r="V942" t="s">
        <v>122</v>
      </c>
      <c r="W942" t="s">
        <v>123</v>
      </c>
      <c r="X942" t="s">
        <v>3301</v>
      </c>
      <c r="Y942" t="s">
        <v>782</v>
      </c>
      <c r="Z942" t="s">
        <v>1258</v>
      </c>
      <c r="AA942" t="s">
        <v>4405</v>
      </c>
      <c r="AF942" t="s">
        <v>125</v>
      </c>
      <c r="AG942">
        <v>1</v>
      </c>
      <c r="AH942">
        <v>119.7</v>
      </c>
      <c r="AI942">
        <v>1</v>
      </c>
      <c r="AJ942">
        <v>1403</v>
      </c>
      <c r="AK942" t="s">
        <v>775</v>
      </c>
      <c r="AL942">
        <v>1403</v>
      </c>
      <c r="AM942" t="s">
        <v>824</v>
      </c>
      <c r="AN942">
        <v>29.9</v>
      </c>
      <c r="AO942" s="72">
        <v>29.9</v>
      </c>
      <c r="AP942" t="s">
        <v>820</v>
      </c>
      <c r="AQ942" t="s">
        <v>822</v>
      </c>
      <c r="AV942" t="s">
        <v>3919</v>
      </c>
      <c r="AW942">
        <v>0</v>
      </c>
      <c r="AX942" t="s">
        <v>3918</v>
      </c>
      <c r="AY942">
        <v>0</v>
      </c>
      <c r="AZ942" t="s">
        <v>2320</v>
      </c>
      <c r="BC942" s="34" t="s">
        <v>4406</v>
      </c>
      <c r="BD942" t="s">
        <v>114</v>
      </c>
      <c r="BF942" t="s">
        <v>115</v>
      </c>
      <c r="BG942" t="s">
        <v>116</v>
      </c>
      <c r="BM942" t="s">
        <v>117</v>
      </c>
      <c r="BN942">
        <v>211077</v>
      </c>
      <c r="BO942">
        <v>3387661853</v>
      </c>
      <c r="BP942">
        <v>3387661853</v>
      </c>
      <c r="BQ942">
        <v>516292</v>
      </c>
      <c r="BR942">
        <v>5882</v>
      </c>
      <c r="BX942" t="s">
        <v>3920</v>
      </c>
      <c r="CA942" t="s">
        <v>3921</v>
      </c>
      <c r="CB942" t="s">
        <v>3922</v>
      </c>
      <c r="CD942">
        <v>1</v>
      </c>
      <c r="CF942" t="s">
        <v>118</v>
      </c>
      <c r="CG942">
        <v>0</v>
      </c>
      <c r="CH942" t="s">
        <v>119</v>
      </c>
      <c r="CI942" t="s">
        <v>119</v>
      </c>
      <c r="CJ942" t="s">
        <v>120</v>
      </c>
      <c r="CL942" s="34" t="s">
        <v>4407</v>
      </c>
      <c r="CM942" t="s">
        <v>121</v>
      </c>
      <c r="CN942" s="34" t="s">
        <v>4407</v>
      </c>
      <c r="CP942" t="s">
        <v>1258</v>
      </c>
      <c r="CR942">
        <f t="shared" si="196"/>
        <v>13</v>
      </c>
      <c r="CS942"/>
      <c r="CT942"/>
      <c r="CU942"/>
      <c r="CV942"/>
      <c r="CW942"/>
      <c r="CX942"/>
      <c r="CY942"/>
      <c r="CZ942"/>
      <c r="DA942"/>
      <c r="DB942"/>
      <c r="DC942"/>
      <c r="DD942"/>
    </row>
    <row r="943" spans="1:108" hidden="1">
      <c r="A943" t="s">
        <v>111</v>
      </c>
      <c r="B943" t="s">
        <v>3912</v>
      </c>
      <c r="C943">
        <v>514157</v>
      </c>
      <c r="D943" s="1">
        <v>45578</v>
      </c>
      <c r="E943" t="s">
        <v>20582</v>
      </c>
      <c r="F943" t="s">
        <v>2183</v>
      </c>
      <c r="G943" t="s">
        <v>1945</v>
      </c>
      <c r="H943">
        <v>38824378803</v>
      </c>
      <c r="I943" t="s">
        <v>3913</v>
      </c>
      <c r="J943">
        <v>5512981226075</v>
      </c>
      <c r="K943" t="s">
        <v>2</v>
      </c>
      <c r="L943" t="s">
        <v>3414</v>
      </c>
      <c r="M943">
        <v>5186603644248</v>
      </c>
      <c r="N943" t="s">
        <v>112</v>
      </c>
      <c r="O943" t="s">
        <v>3914</v>
      </c>
      <c r="P943" t="s">
        <v>3915</v>
      </c>
      <c r="Q943">
        <v>59</v>
      </c>
      <c r="R943" t="s">
        <v>1412</v>
      </c>
      <c r="S943" t="s">
        <v>3916</v>
      </c>
      <c r="U943" t="s">
        <v>3917</v>
      </c>
      <c r="V943" t="s">
        <v>122</v>
      </c>
      <c r="W943" t="s">
        <v>123</v>
      </c>
      <c r="X943" t="s">
        <v>3301</v>
      </c>
      <c r="Y943" t="s">
        <v>782</v>
      </c>
      <c r="Z943" t="s">
        <v>1258</v>
      </c>
      <c r="AA943" t="s">
        <v>4405</v>
      </c>
      <c r="AF943" t="s">
        <v>125</v>
      </c>
      <c r="AG943">
        <v>1</v>
      </c>
      <c r="AH943">
        <v>119.7</v>
      </c>
      <c r="AI943">
        <v>1</v>
      </c>
      <c r="AJ943">
        <v>142826</v>
      </c>
      <c r="AK943" t="s">
        <v>775</v>
      </c>
      <c r="AL943">
        <v>1409</v>
      </c>
      <c r="AM943" t="s">
        <v>847</v>
      </c>
      <c r="AN943">
        <v>59.9</v>
      </c>
      <c r="AO943" s="72">
        <v>59.9</v>
      </c>
      <c r="AP943" t="s">
        <v>817</v>
      </c>
      <c r="AQ943" t="s">
        <v>848</v>
      </c>
      <c r="AV943" t="s">
        <v>3923</v>
      </c>
      <c r="AW943">
        <v>0</v>
      </c>
      <c r="AX943" t="s">
        <v>3918</v>
      </c>
      <c r="AY943">
        <v>0</v>
      </c>
      <c r="AZ943" t="s">
        <v>2320</v>
      </c>
      <c r="BC943" s="34" t="s">
        <v>4406</v>
      </c>
      <c r="BD943" t="s">
        <v>114</v>
      </c>
      <c r="BF943" t="s">
        <v>115</v>
      </c>
      <c r="BG943" t="s">
        <v>116</v>
      </c>
      <c r="BM943" t="s">
        <v>117</v>
      </c>
      <c r="BN943">
        <v>211077</v>
      </c>
      <c r="BO943">
        <v>3387661853</v>
      </c>
      <c r="BP943">
        <v>3387661853</v>
      </c>
      <c r="BQ943">
        <v>516292</v>
      </c>
      <c r="BR943">
        <v>5882</v>
      </c>
      <c r="BX943" t="s">
        <v>3920</v>
      </c>
      <c r="CA943" t="s">
        <v>3921</v>
      </c>
      <c r="CB943" t="s">
        <v>3922</v>
      </c>
      <c r="CD943">
        <v>1</v>
      </c>
      <c r="CF943" t="s">
        <v>118</v>
      </c>
      <c r="CG943">
        <v>0</v>
      </c>
      <c r="CH943" t="s">
        <v>119</v>
      </c>
      <c r="CI943" t="s">
        <v>119</v>
      </c>
      <c r="CJ943" t="s">
        <v>120</v>
      </c>
      <c r="CL943" s="34" t="s">
        <v>4407</v>
      </c>
      <c r="CM943" t="s">
        <v>121</v>
      </c>
      <c r="CN943" s="34" t="s">
        <v>4407</v>
      </c>
      <c r="CP943" t="s">
        <v>1258</v>
      </c>
      <c r="CR943">
        <f t="shared" si="196"/>
        <v>13</v>
      </c>
      <c r="CS943"/>
      <c r="CT943"/>
      <c r="CU943"/>
      <c r="CV943"/>
      <c r="CW943"/>
      <c r="CX943"/>
      <c r="CY943"/>
      <c r="CZ943"/>
      <c r="DA943"/>
      <c r="DB943"/>
      <c r="DC943"/>
      <c r="DD943"/>
    </row>
    <row r="944" spans="1:108" hidden="1">
      <c r="A944" t="s">
        <v>111</v>
      </c>
      <c r="B944" t="s">
        <v>3912</v>
      </c>
      <c r="C944">
        <v>514157</v>
      </c>
      <c r="D944" s="1">
        <v>45578</v>
      </c>
      <c r="E944" t="s">
        <v>20582</v>
      </c>
      <c r="F944" t="s">
        <v>2183</v>
      </c>
      <c r="G944" t="s">
        <v>1945</v>
      </c>
      <c r="H944">
        <v>38824378803</v>
      </c>
      <c r="I944" t="s">
        <v>3913</v>
      </c>
      <c r="J944">
        <v>5512981226075</v>
      </c>
      <c r="K944" t="s">
        <v>2</v>
      </c>
      <c r="L944" t="s">
        <v>3414</v>
      </c>
      <c r="M944">
        <v>5186603644248</v>
      </c>
      <c r="N944" t="s">
        <v>112</v>
      </c>
      <c r="O944" t="s">
        <v>3914</v>
      </c>
      <c r="P944" t="s">
        <v>3915</v>
      </c>
      <c r="Q944">
        <v>59</v>
      </c>
      <c r="R944" t="s">
        <v>1412</v>
      </c>
      <c r="S944" t="s">
        <v>3916</v>
      </c>
      <c r="U944" t="s">
        <v>3917</v>
      </c>
      <c r="V944" t="s">
        <v>122</v>
      </c>
      <c r="W944" t="s">
        <v>123</v>
      </c>
      <c r="X944" t="s">
        <v>3301</v>
      </c>
      <c r="Y944" t="s">
        <v>782</v>
      </c>
      <c r="Z944" t="s">
        <v>1258</v>
      </c>
      <c r="AA944" t="s">
        <v>4405</v>
      </c>
      <c r="AF944" t="s">
        <v>125</v>
      </c>
      <c r="AG944">
        <v>1</v>
      </c>
      <c r="AH944">
        <v>119.7</v>
      </c>
      <c r="AI944">
        <v>1</v>
      </c>
      <c r="AJ944">
        <v>1603</v>
      </c>
      <c r="AK944" t="s">
        <v>775</v>
      </c>
      <c r="AL944">
        <v>1603</v>
      </c>
      <c r="AM944" t="s">
        <v>825</v>
      </c>
      <c r="AN944">
        <v>29.9</v>
      </c>
      <c r="AO944" s="72">
        <v>29.9</v>
      </c>
      <c r="AP944" t="s">
        <v>820</v>
      </c>
      <c r="AQ944" t="s">
        <v>823</v>
      </c>
      <c r="AV944" t="s">
        <v>3919</v>
      </c>
      <c r="AW944">
        <v>0</v>
      </c>
      <c r="AX944" t="s">
        <v>3918</v>
      </c>
      <c r="AY944">
        <v>0</v>
      </c>
      <c r="AZ944" t="s">
        <v>2320</v>
      </c>
      <c r="BC944" s="34" t="s">
        <v>4406</v>
      </c>
      <c r="BD944" t="s">
        <v>114</v>
      </c>
      <c r="BF944" t="s">
        <v>115</v>
      </c>
      <c r="BG944" t="s">
        <v>116</v>
      </c>
      <c r="BM944" t="s">
        <v>117</v>
      </c>
      <c r="BN944">
        <v>211077</v>
      </c>
      <c r="BO944">
        <v>3387661853</v>
      </c>
      <c r="BP944">
        <v>3387661853</v>
      </c>
      <c r="BQ944">
        <v>516292</v>
      </c>
      <c r="BR944">
        <v>5882</v>
      </c>
      <c r="BX944" t="s">
        <v>3920</v>
      </c>
      <c r="CA944" t="s">
        <v>3921</v>
      </c>
      <c r="CB944" t="s">
        <v>3922</v>
      </c>
      <c r="CD944">
        <v>1</v>
      </c>
      <c r="CF944" t="s">
        <v>118</v>
      </c>
      <c r="CG944">
        <v>0</v>
      </c>
      <c r="CH944" t="s">
        <v>119</v>
      </c>
      <c r="CI944" t="s">
        <v>119</v>
      </c>
      <c r="CJ944" t="s">
        <v>120</v>
      </c>
      <c r="CL944" s="34" t="s">
        <v>4407</v>
      </c>
      <c r="CM944" t="s">
        <v>121</v>
      </c>
      <c r="CN944" s="34" t="s">
        <v>4407</v>
      </c>
      <c r="CP944" t="s">
        <v>1258</v>
      </c>
      <c r="CR944">
        <f t="shared" si="196"/>
        <v>13</v>
      </c>
      <c r="CS944"/>
      <c r="CT944"/>
      <c r="CU944"/>
      <c r="CV944"/>
      <c r="CW944"/>
      <c r="CX944"/>
      <c r="CY944"/>
      <c r="CZ944"/>
      <c r="DA944"/>
      <c r="DB944"/>
      <c r="DC944"/>
      <c r="DD944"/>
    </row>
    <row r="945" spans="1:108" hidden="1">
      <c r="A945" t="s">
        <v>111</v>
      </c>
      <c r="B945" t="s">
        <v>3924</v>
      </c>
      <c r="C945">
        <v>514155</v>
      </c>
      <c r="D945" s="1">
        <v>45578</v>
      </c>
      <c r="E945" t="s">
        <v>20583</v>
      </c>
      <c r="F945" t="s">
        <v>1061</v>
      </c>
      <c r="G945" t="s">
        <v>3925</v>
      </c>
      <c r="H945">
        <v>27627513812</v>
      </c>
      <c r="I945" t="s">
        <v>3926</v>
      </c>
      <c r="J945">
        <v>5517996524699</v>
      </c>
      <c r="K945" t="s">
        <v>2</v>
      </c>
      <c r="L945" t="s">
        <v>3927</v>
      </c>
      <c r="M945">
        <v>5186596899339</v>
      </c>
      <c r="N945" t="s">
        <v>112</v>
      </c>
      <c r="O945" t="s">
        <v>3928</v>
      </c>
      <c r="P945" t="s">
        <v>3929</v>
      </c>
      <c r="Q945">
        <v>445</v>
      </c>
      <c r="R945" t="s">
        <v>3930</v>
      </c>
      <c r="S945" t="s">
        <v>3931</v>
      </c>
      <c r="U945" t="s">
        <v>3932</v>
      </c>
      <c r="V945" t="s">
        <v>122</v>
      </c>
      <c r="W945" t="s">
        <v>123</v>
      </c>
      <c r="X945" t="s">
        <v>3301</v>
      </c>
      <c r="Y945" t="s">
        <v>782</v>
      </c>
      <c r="Z945" t="s">
        <v>1258</v>
      </c>
      <c r="AA945" t="s">
        <v>4405</v>
      </c>
      <c r="AB945" t="s">
        <v>844</v>
      </c>
      <c r="AC945" t="s">
        <v>774</v>
      </c>
      <c r="AE945" t="s">
        <v>894</v>
      </c>
      <c r="AF945" t="s">
        <v>125</v>
      </c>
      <c r="AG945">
        <v>5</v>
      </c>
      <c r="AH945">
        <v>119.77</v>
      </c>
      <c r="AI945">
        <v>1</v>
      </c>
      <c r="AJ945">
        <v>142806</v>
      </c>
      <c r="AK945" t="s">
        <v>1221</v>
      </c>
      <c r="AL945">
        <v>1620</v>
      </c>
      <c r="AM945" t="s">
        <v>1222</v>
      </c>
      <c r="AN945">
        <v>59.8</v>
      </c>
      <c r="AO945" s="72">
        <v>44.85</v>
      </c>
      <c r="AP945" t="s">
        <v>1224</v>
      </c>
      <c r="AQ945" t="s">
        <v>1225</v>
      </c>
      <c r="AV945" t="s">
        <v>3934</v>
      </c>
      <c r="AW945">
        <v>0</v>
      </c>
      <c r="AX945" t="s">
        <v>3933</v>
      </c>
      <c r="AY945" t="s">
        <v>3935</v>
      </c>
      <c r="AZ945" t="s">
        <v>2217</v>
      </c>
      <c r="BC945" s="34" t="s">
        <v>4408</v>
      </c>
      <c r="BD945" t="s">
        <v>114</v>
      </c>
      <c r="BF945" t="s">
        <v>115</v>
      </c>
      <c r="BG945" t="s">
        <v>116</v>
      </c>
      <c r="BM945" t="s">
        <v>117</v>
      </c>
      <c r="BN945">
        <v>561075</v>
      </c>
      <c r="BO945">
        <v>3387620798</v>
      </c>
      <c r="BP945">
        <v>3387620798</v>
      </c>
      <c r="BQ945">
        <v>544731</v>
      </c>
      <c r="BR945">
        <v>3819</v>
      </c>
      <c r="BX945" t="s">
        <v>3936</v>
      </c>
      <c r="CA945" t="s">
        <v>3937</v>
      </c>
      <c r="CB945" t="s">
        <v>3938</v>
      </c>
      <c r="CD945">
        <v>1</v>
      </c>
      <c r="CF945" t="s">
        <v>118</v>
      </c>
      <c r="CG945">
        <v>0</v>
      </c>
      <c r="CH945" t="s">
        <v>119</v>
      </c>
      <c r="CI945" t="s">
        <v>119</v>
      </c>
      <c r="CJ945" t="s">
        <v>120</v>
      </c>
      <c r="CL945" s="34" t="s">
        <v>4409</v>
      </c>
      <c r="CM945" t="s">
        <v>121</v>
      </c>
      <c r="CN945" s="34" t="s">
        <v>4409</v>
      </c>
      <c r="CP945" t="s">
        <v>1258</v>
      </c>
      <c r="CR945">
        <f t="shared" si="196"/>
        <v>13</v>
      </c>
      <c r="CS945"/>
      <c r="CT945"/>
      <c r="CU945"/>
      <c r="CV945"/>
      <c r="CW945"/>
      <c r="CX945"/>
      <c r="CY945"/>
      <c r="CZ945"/>
      <c r="DA945"/>
      <c r="DB945"/>
      <c r="DC945"/>
      <c r="DD945"/>
    </row>
    <row r="946" spans="1:108" hidden="1">
      <c r="A946" t="s">
        <v>111</v>
      </c>
      <c r="B946" t="s">
        <v>3924</v>
      </c>
      <c r="C946">
        <v>514155</v>
      </c>
      <c r="D946" s="1">
        <v>45578</v>
      </c>
      <c r="E946" t="s">
        <v>20583</v>
      </c>
      <c r="F946" t="s">
        <v>1061</v>
      </c>
      <c r="G946" t="s">
        <v>3925</v>
      </c>
      <c r="H946">
        <v>27627513812</v>
      </c>
      <c r="I946" t="s">
        <v>3926</v>
      </c>
      <c r="J946">
        <v>5517996524699</v>
      </c>
      <c r="K946" t="s">
        <v>2</v>
      </c>
      <c r="L946" t="s">
        <v>3927</v>
      </c>
      <c r="M946">
        <v>5186596899339</v>
      </c>
      <c r="N946" t="s">
        <v>112</v>
      </c>
      <c r="O946" t="s">
        <v>3928</v>
      </c>
      <c r="P946" t="s">
        <v>3929</v>
      </c>
      <c r="Q946">
        <v>445</v>
      </c>
      <c r="R946" t="s">
        <v>3930</v>
      </c>
      <c r="S946" t="s">
        <v>3931</v>
      </c>
      <c r="U946" t="s">
        <v>3932</v>
      </c>
      <c r="V946" t="s">
        <v>122</v>
      </c>
      <c r="W946" t="s">
        <v>123</v>
      </c>
      <c r="X946" t="s">
        <v>3301</v>
      </c>
      <c r="Y946" t="s">
        <v>782</v>
      </c>
      <c r="Z946" t="s">
        <v>1258</v>
      </c>
      <c r="AA946" t="s">
        <v>4405</v>
      </c>
      <c r="AB946" t="s">
        <v>844</v>
      </c>
      <c r="AC946" t="s">
        <v>774</v>
      </c>
      <c r="AE946" t="s">
        <v>894</v>
      </c>
      <c r="AF946" t="s">
        <v>125</v>
      </c>
      <c r="AG946">
        <v>5</v>
      </c>
      <c r="AH946">
        <v>119.77</v>
      </c>
      <c r="AI946">
        <v>1</v>
      </c>
      <c r="AJ946">
        <v>142820</v>
      </c>
      <c r="AK946" t="s">
        <v>808</v>
      </c>
      <c r="AL946">
        <v>3116</v>
      </c>
      <c r="AM946" t="s">
        <v>3939</v>
      </c>
      <c r="AN946">
        <v>99.9</v>
      </c>
      <c r="AO946" s="72">
        <v>74.92</v>
      </c>
      <c r="AP946" t="s">
        <v>1601</v>
      </c>
      <c r="AQ946" t="s">
        <v>3940</v>
      </c>
      <c r="AV946" t="s">
        <v>3941</v>
      </c>
      <c r="AW946">
        <v>0</v>
      </c>
      <c r="AX946" t="s">
        <v>3933</v>
      </c>
      <c r="AY946" t="s">
        <v>3935</v>
      </c>
      <c r="AZ946" t="s">
        <v>2217</v>
      </c>
      <c r="BC946" s="34" t="s">
        <v>4408</v>
      </c>
      <c r="BD946" t="s">
        <v>114</v>
      </c>
      <c r="BF946" t="s">
        <v>115</v>
      </c>
      <c r="BG946" t="s">
        <v>116</v>
      </c>
      <c r="BM946" t="s">
        <v>117</v>
      </c>
      <c r="BN946">
        <v>561075</v>
      </c>
      <c r="BO946">
        <v>3387620798</v>
      </c>
      <c r="BP946">
        <v>3387620798</v>
      </c>
      <c r="BQ946">
        <v>544731</v>
      </c>
      <c r="BR946">
        <v>3819</v>
      </c>
      <c r="BX946" t="s">
        <v>3936</v>
      </c>
      <c r="CA946" t="s">
        <v>3937</v>
      </c>
      <c r="CB946" t="s">
        <v>3938</v>
      </c>
      <c r="CD946">
        <v>1</v>
      </c>
      <c r="CF946" t="s">
        <v>118</v>
      </c>
      <c r="CG946">
        <v>0</v>
      </c>
      <c r="CH946" t="s">
        <v>119</v>
      </c>
      <c r="CI946" t="s">
        <v>119</v>
      </c>
      <c r="CJ946" t="s">
        <v>120</v>
      </c>
      <c r="CL946" s="34" t="s">
        <v>4409</v>
      </c>
      <c r="CM946" t="s">
        <v>121</v>
      </c>
      <c r="CN946" s="34" t="s">
        <v>4409</v>
      </c>
      <c r="CP946" t="s">
        <v>1258</v>
      </c>
      <c r="CR946">
        <f t="shared" si="196"/>
        <v>13</v>
      </c>
      <c r="CS946"/>
      <c r="CT946"/>
      <c r="CU946"/>
      <c r="CV946"/>
      <c r="CW946"/>
      <c r="CX946"/>
      <c r="CY946"/>
      <c r="CZ946"/>
      <c r="DA946"/>
      <c r="DB946"/>
      <c r="DC946"/>
      <c r="DD946"/>
    </row>
    <row r="947" spans="1:108" hidden="1">
      <c r="A947" t="s">
        <v>111</v>
      </c>
      <c r="B947" t="s">
        <v>3942</v>
      </c>
      <c r="C947">
        <v>514149</v>
      </c>
      <c r="D947" s="1">
        <v>45578</v>
      </c>
      <c r="E947" t="s">
        <v>20584</v>
      </c>
      <c r="F947" t="s">
        <v>3943</v>
      </c>
      <c r="G947" t="s">
        <v>3944</v>
      </c>
      <c r="H947" s="34" t="s">
        <v>3945</v>
      </c>
      <c r="I947" t="s">
        <v>3946</v>
      </c>
      <c r="J947">
        <v>5531984519129</v>
      </c>
      <c r="K947" t="s">
        <v>8</v>
      </c>
      <c r="L947" t="s">
        <v>137</v>
      </c>
      <c r="M947">
        <v>5186566307241</v>
      </c>
      <c r="N947" t="s">
        <v>112</v>
      </c>
      <c r="O947" t="s">
        <v>3947</v>
      </c>
      <c r="P947" t="s">
        <v>3948</v>
      </c>
      <c r="Q947">
        <v>33</v>
      </c>
      <c r="S947" t="s">
        <v>3949</v>
      </c>
      <c r="U947" t="s">
        <v>3950</v>
      </c>
      <c r="V947" t="s">
        <v>122</v>
      </c>
      <c r="W947" t="s">
        <v>123</v>
      </c>
      <c r="X947" t="s">
        <v>3301</v>
      </c>
      <c r="Y947" t="s">
        <v>782</v>
      </c>
      <c r="Z947" t="s">
        <v>1258</v>
      </c>
      <c r="AA947" t="s">
        <v>4410</v>
      </c>
      <c r="AE947" t="s">
        <v>2458</v>
      </c>
      <c r="AF947" t="s">
        <v>786</v>
      </c>
      <c r="AG947">
        <v>5</v>
      </c>
      <c r="AH947">
        <v>105.89</v>
      </c>
      <c r="AI947">
        <v>1</v>
      </c>
      <c r="AJ947">
        <v>143126</v>
      </c>
      <c r="AK947" t="s">
        <v>775</v>
      </c>
      <c r="AL947">
        <v>1407</v>
      </c>
      <c r="AM947" t="s">
        <v>3262</v>
      </c>
      <c r="AN947">
        <v>79.900000000000006</v>
      </c>
      <c r="AO947" s="72">
        <v>63.92</v>
      </c>
      <c r="AP947" t="s">
        <v>3952</v>
      </c>
      <c r="AQ947" t="s">
        <v>3264</v>
      </c>
      <c r="AV947" t="s">
        <v>3953</v>
      </c>
      <c r="AW947" t="s">
        <v>3953</v>
      </c>
      <c r="AX947" t="s">
        <v>3951</v>
      </c>
      <c r="AY947" t="s">
        <v>3954</v>
      </c>
      <c r="AZ947" t="s">
        <v>1419</v>
      </c>
      <c r="BC947" s="34" t="s">
        <v>4411</v>
      </c>
      <c r="BD947" t="s">
        <v>114</v>
      </c>
      <c r="BF947" t="s">
        <v>115</v>
      </c>
      <c r="BG947" t="s">
        <v>116</v>
      </c>
      <c r="BM947" t="s">
        <v>117</v>
      </c>
      <c r="BN947">
        <v>492088</v>
      </c>
      <c r="BO947">
        <v>3386768686</v>
      </c>
      <c r="BP947">
        <v>3386768686</v>
      </c>
      <c r="BQ947">
        <v>410863</v>
      </c>
      <c r="BR947">
        <v>9986</v>
      </c>
      <c r="BX947" t="s">
        <v>3955</v>
      </c>
      <c r="CA947" t="s">
        <v>3956</v>
      </c>
      <c r="CB947" t="s">
        <v>3957</v>
      </c>
      <c r="CD947">
        <v>1</v>
      </c>
      <c r="CF947" t="s">
        <v>118</v>
      </c>
      <c r="CG947">
        <v>0</v>
      </c>
      <c r="CH947" t="s">
        <v>119</v>
      </c>
      <c r="CI947" t="s">
        <v>119</v>
      </c>
      <c r="CJ947" t="s">
        <v>120</v>
      </c>
      <c r="CL947" s="34" t="s">
        <v>4412</v>
      </c>
      <c r="CM947" t="s">
        <v>121</v>
      </c>
      <c r="CN947" s="34" t="s">
        <v>4412</v>
      </c>
      <c r="CP947" t="s">
        <v>1258</v>
      </c>
      <c r="CR947">
        <f t="shared" si="196"/>
        <v>13</v>
      </c>
      <c r="CS947"/>
      <c r="CT947"/>
      <c r="CU947"/>
      <c r="CV947"/>
      <c r="CW947"/>
      <c r="CX947"/>
      <c r="CY947"/>
      <c r="CZ947"/>
      <c r="DA947"/>
      <c r="DB947"/>
      <c r="DC947"/>
      <c r="DD947"/>
    </row>
    <row r="948" spans="1:108" hidden="1">
      <c r="A948" t="s">
        <v>111</v>
      </c>
      <c r="B948" t="s">
        <v>3942</v>
      </c>
      <c r="C948">
        <v>514149</v>
      </c>
      <c r="D948" s="1">
        <v>45578</v>
      </c>
      <c r="E948" t="s">
        <v>20584</v>
      </c>
      <c r="F948" t="s">
        <v>3943</v>
      </c>
      <c r="G948" t="s">
        <v>3944</v>
      </c>
      <c r="H948" s="34" t="s">
        <v>3945</v>
      </c>
      <c r="I948" t="s">
        <v>3946</v>
      </c>
      <c r="J948">
        <v>5531984519129</v>
      </c>
      <c r="K948" t="s">
        <v>8</v>
      </c>
      <c r="L948" t="s">
        <v>137</v>
      </c>
      <c r="M948">
        <v>5186566307241</v>
      </c>
      <c r="N948" t="s">
        <v>112</v>
      </c>
      <c r="O948" t="s">
        <v>3947</v>
      </c>
      <c r="P948" t="s">
        <v>3948</v>
      </c>
      <c r="Q948">
        <v>33</v>
      </c>
      <c r="S948" t="s">
        <v>3949</v>
      </c>
      <c r="U948" t="s">
        <v>3950</v>
      </c>
      <c r="V948" t="s">
        <v>122</v>
      </c>
      <c r="W948" t="s">
        <v>123</v>
      </c>
      <c r="X948" t="s">
        <v>3301</v>
      </c>
      <c r="Y948" t="s">
        <v>782</v>
      </c>
      <c r="Z948" t="s">
        <v>1258</v>
      </c>
      <c r="AA948" t="s">
        <v>4410</v>
      </c>
      <c r="AE948" t="s">
        <v>2458</v>
      </c>
      <c r="AF948" t="s">
        <v>786</v>
      </c>
      <c r="AG948">
        <v>5</v>
      </c>
      <c r="AH948">
        <v>105.89</v>
      </c>
      <c r="AI948">
        <v>1</v>
      </c>
      <c r="AJ948">
        <v>1603</v>
      </c>
      <c r="AK948" t="s">
        <v>775</v>
      </c>
      <c r="AL948">
        <v>1603</v>
      </c>
      <c r="AM948" t="s">
        <v>825</v>
      </c>
      <c r="AN948">
        <v>29.9</v>
      </c>
      <c r="AO948" s="72">
        <v>23.92</v>
      </c>
      <c r="AP948" t="s">
        <v>3958</v>
      </c>
      <c r="AQ948" t="s">
        <v>823</v>
      </c>
      <c r="AV948" t="s">
        <v>3959</v>
      </c>
      <c r="AW948" t="s">
        <v>3959</v>
      </c>
      <c r="AX948" t="s">
        <v>3951</v>
      </c>
      <c r="AY948" t="s">
        <v>3954</v>
      </c>
      <c r="AZ948" t="s">
        <v>1419</v>
      </c>
      <c r="BC948" s="34" t="s">
        <v>4411</v>
      </c>
      <c r="BD948" t="s">
        <v>114</v>
      </c>
      <c r="BF948" t="s">
        <v>115</v>
      </c>
      <c r="BG948" t="s">
        <v>116</v>
      </c>
      <c r="BM948" t="s">
        <v>117</v>
      </c>
      <c r="BN948">
        <v>492088</v>
      </c>
      <c r="BO948">
        <v>3386768686</v>
      </c>
      <c r="BP948">
        <v>3386768686</v>
      </c>
      <c r="BQ948">
        <v>410863</v>
      </c>
      <c r="BR948">
        <v>9986</v>
      </c>
      <c r="BX948" t="s">
        <v>3955</v>
      </c>
      <c r="CA948" t="s">
        <v>3956</v>
      </c>
      <c r="CB948" t="s">
        <v>3957</v>
      </c>
      <c r="CD948">
        <v>1</v>
      </c>
      <c r="CF948" t="s">
        <v>118</v>
      </c>
      <c r="CG948">
        <v>0</v>
      </c>
      <c r="CH948" t="s">
        <v>119</v>
      </c>
      <c r="CI948" t="s">
        <v>119</v>
      </c>
      <c r="CJ948" t="s">
        <v>120</v>
      </c>
      <c r="CL948" s="34" t="s">
        <v>4412</v>
      </c>
      <c r="CM948" t="s">
        <v>121</v>
      </c>
      <c r="CN948" s="34" t="s">
        <v>4412</v>
      </c>
      <c r="CP948" t="s">
        <v>1258</v>
      </c>
      <c r="CR948">
        <f t="shared" si="196"/>
        <v>13</v>
      </c>
      <c r="CS948"/>
      <c r="CT948"/>
      <c r="CU948"/>
      <c r="CV948"/>
      <c r="CW948"/>
      <c r="CX948"/>
      <c r="CY948"/>
      <c r="CZ948"/>
      <c r="DA948"/>
      <c r="DB948"/>
      <c r="DC948"/>
      <c r="DD948"/>
    </row>
    <row r="949" spans="1:108" hidden="1">
      <c r="A949" t="s">
        <v>111</v>
      </c>
      <c r="B949" t="s">
        <v>3960</v>
      </c>
      <c r="C949">
        <v>514145</v>
      </c>
      <c r="D949" s="1">
        <v>45578</v>
      </c>
      <c r="E949" t="s">
        <v>20585</v>
      </c>
      <c r="F949" t="s">
        <v>3658</v>
      </c>
      <c r="G949" t="s">
        <v>3961</v>
      </c>
      <c r="H949" s="34" t="s">
        <v>3962</v>
      </c>
      <c r="I949" t="s">
        <v>3963</v>
      </c>
      <c r="J949">
        <v>5531985331091</v>
      </c>
      <c r="K949" t="s">
        <v>8</v>
      </c>
      <c r="L949" t="s">
        <v>137</v>
      </c>
      <c r="M949">
        <v>8644172604215</v>
      </c>
      <c r="N949" t="s">
        <v>112</v>
      </c>
      <c r="O949" t="s">
        <v>3964</v>
      </c>
      <c r="P949" t="s">
        <v>3965</v>
      </c>
      <c r="Q949">
        <v>400</v>
      </c>
      <c r="R949" t="s">
        <v>3966</v>
      </c>
      <c r="S949" t="s">
        <v>3967</v>
      </c>
      <c r="U949" t="s">
        <v>3968</v>
      </c>
      <c r="V949" t="s">
        <v>779</v>
      </c>
      <c r="W949" t="s">
        <v>780</v>
      </c>
      <c r="X949" t="s">
        <v>2278</v>
      </c>
      <c r="Y949" t="s">
        <v>787</v>
      </c>
      <c r="Z949" t="s">
        <v>1258</v>
      </c>
      <c r="AA949" t="s">
        <v>4413</v>
      </c>
      <c r="AB949" t="s">
        <v>844</v>
      </c>
      <c r="AC949" t="s">
        <v>774</v>
      </c>
      <c r="AF949" t="s">
        <v>125</v>
      </c>
      <c r="AG949">
        <v>5</v>
      </c>
      <c r="AH949">
        <v>299</v>
      </c>
      <c r="AI949">
        <v>10</v>
      </c>
      <c r="AJ949">
        <v>5103</v>
      </c>
      <c r="AK949" t="s">
        <v>775</v>
      </c>
      <c r="AL949">
        <v>5103</v>
      </c>
      <c r="AM949" t="s">
        <v>1348</v>
      </c>
      <c r="AN949">
        <v>29.9</v>
      </c>
      <c r="AO949" s="72">
        <v>29.9</v>
      </c>
      <c r="AP949">
        <v>299</v>
      </c>
      <c r="AQ949" t="s">
        <v>1349</v>
      </c>
      <c r="AV949" t="s">
        <v>3969</v>
      </c>
      <c r="AW949">
        <v>0</v>
      </c>
      <c r="AX949">
        <v>299</v>
      </c>
      <c r="AY949">
        <v>0</v>
      </c>
      <c r="AZ949" t="s">
        <v>2320</v>
      </c>
      <c r="BC949" t="s">
        <v>4414</v>
      </c>
      <c r="BD949" t="s">
        <v>114</v>
      </c>
      <c r="BF949" t="s">
        <v>115</v>
      </c>
      <c r="BG949" t="s">
        <v>116</v>
      </c>
      <c r="BM949" t="s">
        <v>117</v>
      </c>
      <c r="BN949" t="s">
        <v>3970</v>
      </c>
      <c r="BO949">
        <v>3385395560</v>
      </c>
      <c r="BP949">
        <v>3385395560</v>
      </c>
      <c r="BQ949">
        <v>512646</v>
      </c>
      <c r="BR949">
        <v>3510</v>
      </c>
      <c r="BX949" t="s">
        <v>3971</v>
      </c>
      <c r="CA949" t="s">
        <v>3972</v>
      </c>
      <c r="CB949" t="s">
        <v>3973</v>
      </c>
      <c r="CD949">
        <v>1</v>
      </c>
      <c r="CF949" t="s">
        <v>118</v>
      </c>
      <c r="CG949">
        <v>0</v>
      </c>
      <c r="CH949" t="s">
        <v>119</v>
      </c>
      <c r="CI949" t="s">
        <v>119</v>
      </c>
      <c r="CJ949" t="s">
        <v>120</v>
      </c>
      <c r="CL949" s="34" t="s">
        <v>4415</v>
      </c>
      <c r="CM949" t="s">
        <v>121</v>
      </c>
      <c r="CN949" s="34" t="s">
        <v>4415</v>
      </c>
      <c r="CP949" t="s">
        <v>1258</v>
      </c>
      <c r="CR949">
        <f t="shared" si="196"/>
        <v>13</v>
      </c>
      <c r="CS949"/>
      <c r="CT949"/>
      <c r="CU949"/>
      <c r="CV949"/>
      <c r="CW949"/>
      <c r="CX949"/>
      <c r="CY949"/>
      <c r="CZ949"/>
      <c r="DA949"/>
      <c r="DB949"/>
      <c r="DC949"/>
      <c r="DD949"/>
    </row>
    <row r="950" spans="1:108" hidden="1">
      <c r="A950" t="s">
        <v>111</v>
      </c>
      <c r="B950" t="s">
        <v>3974</v>
      </c>
      <c r="C950">
        <v>514143</v>
      </c>
      <c r="D950" s="1">
        <v>45578</v>
      </c>
      <c r="E950" t="s">
        <v>20586</v>
      </c>
      <c r="F950" t="s">
        <v>3975</v>
      </c>
      <c r="G950" t="s">
        <v>3976</v>
      </c>
      <c r="H950" s="34" t="s">
        <v>3977</v>
      </c>
      <c r="I950" t="s">
        <v>3978</v>
      </c>
      <c r="J950">
        <v>5561994489197</v>
      </c>
      <c r="K950" t="s">
        <v>126</v>
      </c>
      <c r="L950" t="s">
        <v>136</v>
      </c>
      <c r="M950">
        <v>5186467124205</v>
      </c>
      <c r="N950" t="s">
        <v>112</v>
      </c>
      <c r="O950" t="s">
        <v>3979</v>
      </c>
      <c r="P950" t="s">
        <v>3980</v>
      </c>
      <c r="Q950" s="34" t="s">
        <v>3981</v>
      </c>
      <c r="S950" t="s">
        <v>3982</v>
      </c>
      <c r="U950" t="s">
        <v>3983</v>
      </c>
      <c r="V950" t="s">
        <v>779</v>
      </c>
      <c r="W950" t="s">
        <v>780</v>
      </c>
      <c r="X950" t="s">
        <v>2278</v>
      </c>
      <c r="Y950" t="s">
        <v>787</v>
      </c>
      <c r="Z950" t="s">
        <v>1258</v>
      </c>
      <c r="AA950" t="s">
        <v>4416</v>
      </c>
      <c r="AB950" t="s">
        <v>844</v>
      </c>
      <c r="AC950" t="s">
        <v>791</v>
      </c>
      <c r="AD950" t="s">
        <v>1338</v>
      </c>
      <c r="AF950" t="s">
        <v>125</v>
      </c>
      <c r="AG950">
        <v>3</v>
      </c>
      <c r="AH950">
        <v>159.80000000000001</v>
      </c>
      <c r="AI950">
        <v>1</v>
      </c>
      <c r="AJ950">
        <v>143028</v>
      </c>
      <c r="AK950" t="s">
        <v>781</v>
      </c>
      <c r="AL950">
        <v>8700</v>
      </c>
      <c r="AM950" t="s">
        <v>2390</v>
      </c>
      <c r="AN950">
        <v>129.9</v>
      </c>
      <c r="AO950" s="72">
        <v>129.9</v>
      </c>
      <c r="AP950" t="s">
        <v>796</v>
      </c>
      <c r="AQ950" t="s">
        <v>2391</v>
      </c>
      <c r="AV950" t="s">
        <v>3459</v>
      </c>
      <c r="AW950">
        <v>0</v>
      </c>
      <c r="AX950" t="s">
        <v>3984</v>
      </c>
      <c r="AY950">
        <v>0</v>
      </c>
      <c r="AZ950" t="s">
        <v>2320</v>
      </c>
      <c r="BC950" t="s">
        <v>4417</v>
      </c>
      <c r="BD950" t="s">
        <v>114</v>
      </c>
      <c r="BF950" t="s">
        <v>115</v>
      </c>
      <c r="BG950" t="s">
        <v>116</v>
      </c>
      <c r="BM950" t="s">
        <v>117</v>
      </c>
      <c r="BN950">
        <v>955423</v>
      </c>
      <c r="BO950">
        <v>3384235623</v>
      </c>
      <c r="BP950">
        <v>3384235623</v>
      </c>
      <c r="BQ950">
        <v>538164</v>
      </c>
      <c r="BR950">
        <v>6894</v>
      </c>
      <c r="BX950" t="s">
        <v>3985</v>
      </c>
      <c r="CA950" t="s">
        <v>3986</v>
      </c>
      <c r="CB950" t="s">
        <v>3987</v>
      </c>
      <c r="CD950">
        <v>1</v>
      </c>
      <c r="CF950" t="s">
        <v>118</v>
      </c>
      <c r="CG950">
        <v>0</v>
      </c>
      <c r="CH950" t="s">
        <v>119</v>
      </c>
      <c r="CI950" t="s">
        <v>119</v>
      </c>
      <c r="CJ950" t="s">
        <v>120</v>
      </c>
      <c r="CL950" s="34" t="s">
        <v>4418</v>
      </c>
      <c r="CM950" t="s">
        <v>121</v>
      </c>
      <c r="CN950" s="34" t="s">
        <v>4418</v>
      </c>
      <c r="CP950" t="s">
        <v>1258</v>
      </c>
      <c r="CR950">
        <f t="shared" si="196"/>
        <v>13</v>
      </c>
      <c r="CS950"/>
      <c r="CT950"/>
      <c r="CU950"/>
      <c r="CV950"/>
      <c r="CW950"/>
      <c r="CX950"/>
      <c r="CY950"/>
      <c r="CZ950"/>
      <c r="DA950"/>
      <c r="DB950"/>
      <c r="DC950"/>
      <c r="DD950"/>
    </row>
    <row r="951" spans="1:108" hidden="1">
      <c r="A951" t="s">
        <v>111</v>
      </c>
      <c r="B951" t="s">
        <v>3974</v>
      </c>
      <c r="C951">
        <v>514143</v>
      </c>
      <c r="D951" s="1">
        <v>45578</v>
      </c>
      <c r="E951" t="s">
        <v>20586</v>
      </c>
      <c r="F951" t="s">
        <v>3975</v>
      </c>
      <c r="G951" t="s">
        <v>3976</v>
      </c>
      <c r="H951" s="34" t="s">
        <v>3977</v>
      </c>
      <c r="I951" t="s">
        <v>3978</v>
      </c>
      <c r="J951">
        <v>5561994489197</v>
      </c>
      <c r="K951" t="s">
        <v>126</v>
      </c>
      <c r="L951" t="s">
        <v>136</v>
      </c>
      <c r="M951">
        <v>5186467124205</v>
      </c>
      <c r="N951" t="s">
        <v>112</v>
      </c>
      <c r="O951" t="s">
        <v>3979</v>
      </c>
      <c r="P951" t="s">
        <v>3980</v>
      </c>
      <c r="Q951" s="34" t="s">
        <v>3981</v>
      </c>
      <c r="S951" t="s">
        <v>3982</v>
      </c>
      <c r="U951" t="s">
        <v>3983</v>
      </c>
      <c r="V951" t="s">
        <v>779</v>
      </c>
      <c r="W951" t="s">
        <v>780</v>
      </c>
      <c r="X951" t="s">
        <v>2278</v>
      </c>
      <c r="Y951" t="s">
        <v>787</v>
      </c>
      <c r="Z951" t="s">
        <v>1258</v>
      </c>
      <c r="AA951" t="s">
        <v>4416</v>
      </c>
      <c r="AB951" t="s">
        <v>844</v>
      </c>
      <c r="AC951" t="s">
        <v>791</v>
      </c>
      <c r="AD951" t="s">
        <v>1338</v>
      </c>
      <c r="AF951" t="s">
        <v>125</v>
      </c>
      <c r="AG951">
        <v>3</v>
      </c>
      <c r="AH951">
        <v>159.80000000000001</v>
      </c>
      <c r="AI951">
        <v>1</v>
      </c>
      <c r="AJ951">
        <v>1403</v>
      </c>
      <c r="AK951" t="s">
        <v>775</v>
      </c>
      <c r="AL951">
        <v>1403</v>
      </c>
      <c r="AM951" t="s">
        <v>824</v>
      </c>
      <c r="AN951">
        <v>29.9</v>
      </c>
      <c r="AO951" s="72">
        <v>29.9</v>
      </c>
      <c r="AP951" t="s">
        <v>820</v>
      </c>
      <c r="AQ951" t="s">
        <v>822</v>
      </c>
      <c r="AV951" t="s">
        <v>3466</v>
      </c>
      <c r="AW951">
        <v>0</v>
      </c>
      <c r="AX951" t="s">
        <v>3984</v>
      </c>
      <c r="AY951">
        <v>0</v>
      </c>
      <c r="AZ951" t="s">
        <v>2320</v>
      </c>
      <c r="BC951" t="s">
        <v>4417</v>
      </c>
      <c r="BD951" t="s">
        <v>114</v>
      </c>
      <c r="BF951" t="s">
        <v>115</v>
      </c>
      <c r="BG951" t="s">
        <v>116</v>
      </c>
      <c r="BM951" t="s">
        <v>117</v>
      </c>
      <c r="BN951">
        <v>955423</v>
      </c>
      <c r="BO951">
        <v>3384235623</v>
      </c>
      <c r="BP951">
        <v>3384235623</v>
      </c>
      <c r="BQ951">
        <v>538164</v>
      </c>
      <c r="BR951">
        <v>6894</v>
      </c>
      <c r="BX951" t="s">
        <v>3985</v>
      </c>
      <c r="CA951" t="s">
        <v>3986</v>
      </c>
      <c r="CB951" t="s">
        <v>3987</v>
      </c>
      <c r="CD951">
        <v>1</v>
      </c>
      <c r="CF951" t="s">
        <v>118</v>
      </c>
      <c r="CG951">
        <v>0</v>
      </c>
      <c r="CH951" t="s">
        <v>119</v>
      </c>
      <c r="CI951" t="s">
        <v>119</v>
      </c>
      <c r="CJ951" t="s">
        <v>120</v>
      </c>
      <c r="CL951" s="34" t="s">
        <v>4418</v>
      </c>
      <c r="CM951" t="s">
        <v>121</v>
      </c>
      <c r="CN951" s="34" t="s">
        <v>4418</v>
      </c>
      <c r="CP951" t="s">
        <v>1258</v>
      </c>
      <c r="CR951">
        <f t="shared" si="196"/>
        <v>13</v>
      </c>
      <c r="CS951"/>
      <c r="CT951"/>
      <c r="CU951"/>
      <c r="CV951"/>
      <c r="CW951"/>
      <c r="CX951"/>
      <c r="CY951"/>
      <c r="CZ951"/>
      <c r="DA951"/>
      <c r="DB951"/>
      <c r="DC951"/>
      <c r="DD951"/>
    </row>
    <row r="952" spans="1:108">
      <c r="A952" t="s">
        <v>111</v>
      </c>
      <c r="B952" t="s">
        <v>3988</v>
      </c>
      <c r="C952">
        <v>514141</v>
      </c>
      <c r="D952" s="1">
        <v>45577</v>
      </c>
      <c r="E952" t="s">
        <v>20587</v>
      </c>
      <c r="F952" t="s">
        <v>2025</v>
      </c>
      <c r="G952" t="s">
        <v>3989</v>
      </c>
      <c r="H952" s="34" t="s">
        <v>3990</v>
      </c>
      <c r="I952" t="s">
        <v>3991</v>
      </c>
      <c r="J952">
        <v>5511976623842</v>
      </c>
      <c r="K952" t="s">
        <v>2</v>
      </c>
      <c r="L952" t="s">
        <v>127</v>
      </c>
      <c r="M952">
        <v>5143821430017</v>
      </c>
      <c r="N952" t="s">
        <v>112</v>
      </c>
      <c r="O952" t="s">
        <v>3992</v>
      </c>
      <c r="P952" t="s">
        <v>3993</v>
      </c>
      <c r="Q952">
        <v>745</v>
      </c>
      <c r="S952" t="s">
        <v>3994</v>
      </c>
      <c r="U952" t="s">
        <v>3995</v>
      </c>
      <c r="V952" t="s">
        <v>122</v>
      </c>
      <c r="W952" t="s">
        <v>123</v>
      </c>
      <c r="X952" t="s">
        <v>2335</v>
      </c>
      <c r="Y952" t="s">
        <v>129</v>
      </c>
      <c r="Z952" t="s">
        <v>1258</v>
      </c>
      <c r="AA952" t="s">
        <v>4416</v>
      </c>
      <c r="AE952" t="s">
        <v>1167</v>
      </c>
      <c r="AF952" t="s">
        <v>786</v>
      </c>
      <c r="AG952">
        <v>1</v>
      </c>
      <c r="AH952">
        <v>116</v>
      </c>
      <c r="AI952">
        <v>1</v>
      </c>
      <c r="AJ952">
        <v>1403</v>
      </c>
      <c r="AK952" t="s">
        <v>775</v>
      </c>
      <c r="AL952">
        <v>1403</v>
      </c>
      <c r="AM952" t="s">
        <v>824</v>
      </c>
      <c r="AN952">
        <v>29.9</v>
      </c>
      <c r="AO952" s="72">
        <v>29</v>
      </c>
      <c r="AP952" s="72">
        <v>29</v>
      </c>
      <c r="AQ952" t="s">
        <v>822</v>
      </c>
      <c r="AV952" t="s">
        <v>1352</v>
      </c>
      <c r="AW952">
        <v>0</v>
      </c>
      <c r="AX952">
        <v>116</v>
      </c>
      <c r="AY952" t="s">
        <v>3906</v>
      </c>
      <c r="AZ952" t="s">
        <v>2193</v>
      </c>
      <c r="BC952" s="34" t="s">
        <v>4419</v>
      </c>
      <c r="BD952" t="s">
        <v>114</v>
      </c>
      <c r="BF952" t="s">
        <v>115</v>
      </c>
      <c r="BG952" t="s">
        <v>116</v>
      </c>
      <c r="BM952" t="s">
        <v>117</v>
      </c>
      <c r="BN952">
        <v>171261</v>
      </c>
      <c r="BO952">
        <v>3382812701</v>
      </c>
      <c r="BP952">
        <v>3382812701</v>
      </c>
      <c r="BQ952">
        <v>425850</v>
      </c>
      <c r="BR952">
        <v>4564</v>
      </c>
      <c r="BX952" t="s">
        <v>3996</v>
      </c>
      <c r="CA952" t="s">
        <v>3997</v>
      </c>
      <c r="CB952" t="s">
        <v>3998</v>
      </c>
      <c r="CD952">
        <v>1</v>
      </c>
      <c r="CF952" t="s">
        <v>118</v>
      </c>
      <c r="CG952">
        <v>0</v>
      </c>
      <c r="CH952" t="s">
        <v>119</v>
      </c>
      <c r="CI952" t="s">
        <v>119</v>
      </c>
      <c r="CJ952" t="s">
        <v>120</v>
      </c>
      <c r="CL952" s="34" t="s">
        <v>4420</v>
      </c>
      <c r="CM952" t="s">
        <v>121</v>
      </c>
      <c r="CN952" s="34" t="s">
        <v>4420</v>
      </c>
      <c r="CP952" t="s">
        <v>1258</v>
      </c>
      <c r="CR952" s="65">
        <f t="shared" si="196"/>
        <v>12</v>
      </c>
      <c r="CS952" s="65" t="s">
        <v>4</v>
      </c>
      <c r="CT952" s="65" t="s">
        <v>4</v>
      </c>
      <c r="CU952" s="65">
        <v>3</v>
      </c>
      <c r="CV952" s="65">
        <f t="shared" ref="CV952:CV953" si="218">ROUNDUP(AO952,0)</f>
        <v>29</v>
      </c>
      <c r="CW952" s="65" t="e">
        <f t="shared" ref="CW952:CW953" si="219">CV952*CS952</f>
        <v>#VALUE!</v>
      </c>
      <c r="CX952" s="65" t="e">
        <f t="shared" ref="CX952:CX953" si="220">CV952*CT952</f>
        <v>#VALUE!</v>
      </c>
      <c r="CY952" s="65">
        <f t="shared" ref="CY952:CY953" si="221">CV952*CU952</f>
        <v>87</v>
      </c>
      <c r="CZ952" s="73">
        <v>4.3700000000000003E-2</v>
      </c>
      <c r="DA952" s="74" t="e">
        <f t="shared" ref="DA952:DA953" si="222">CZ952*CW952</f>
        <v>#VALUE!</v>
      </c>
      <c r="DB952" s="74" t="e">
        <f t="shared" ref="DB952:DB953" si="223">CZ952*CX952</f>
        <v>#VALUE!</v>
      </c>
      <c r="DC952" s="75">
        <f t="shared" ref="DC952:DC953" si="224">CZ952*CY952</f>
        <v>3.8019000000000003</v>
      </c>
    </row>
    <row r="953" spans="1:108">
      <c r="A953" t="s">
        <v>111</v>
      </c>
      <c r="B953" t="s">
        <v>3988</v>
      </c>
      <c r="C953">
        <v>514141</v>
      </c>
      <c r="D953" s="1">
        <v>45577</v>
      </c>
      <c r="E953" t="s">
        <v>20587</v>
      </c>
      <c r="F953" t="s">
        <v>2025</v>
      </c>
      <c r="G953" t="s">
        <v>3989</v>
      </c>
      <c r="H953" s="34" t="s">
        <v>3990</v>
      </c>
      <c r="I953" t="s">
        <v>3991</v>
      </c>
      <c r="J953">
        <v>5511976623842</v>
      </c>
      <c r="K953" t="s">
        <v>2</v>
      </c>
      <c r="L953" t="s">
        <v>127</v>
      </c>
      <c r="M953">
        <v>5143821430017</v>
      </c>
      <c r="N953" t="s">
        <v>112</v>
      </c>
      <c r="O953" t="s">
        <v>3992</v>
      </c>
      <c r="P953" t="s">
        <v>3993</v>
      </c>
      <c r="Q953">
        <v>745</v>
      </c>
      <c r="S953" t="s">
        <v>3994</v>
      </c>
      <c r="U953" t="s">
        <v>3995</v>
      </c>
      <c r="V953" t="s">
        <v>122</v>
      </c>
      <c r="W953" t="s">
        <v>123</v>
      </c>
      <c r="X953" t="s">
        <v>2335</v>
      </c>
      <c r="Y953" t="s">
        <v>129</v>
      </c>
      <c r="Z953" t="s">
        <v>1258</v>
      </c>
      <c r="AA953" t="s">
        <v>4416</v>
      </c>
      <c r="AE953" t="s">
        <v>1167</v>
      </c>
      <c r="AF953" t="s">
        <v>786</v>
      </c>
      <c r="AG953">
        <v>1</v>
      </c>
      <c r="AH953">
        <v>116</v>
      </c>
      <c r="AI953">
        <v>3</v>
      </c>
      <c r="AJ953">
        <v>5103</v>
      </c>
      <c r="AK953" t="s">
        <v>775</v>
      </c>
      <c r="AL953">
        <v>5103</v>
      </c>
      <c r="AM953" t="s">
        <v>1348</v>
      </c>
      <c r="AN953">
        <v>29.9</v>
      </c>
      <c r="AO953" s="72">
        <v>29</v>
      </c>
      <c r="AP953" s="72">
        <v>87</v>
      </c>
      <c r="AQ953" t="s">
        <v>1349</v>
      </c>
      <c r="AV953" t="s">
        <v>3999</v>
      </c>
      <c r="AW953">
        <v>0</v>
      </c>
      <c r="AX953">
        <v>116</v>
      </c>
      <c r="AY953" t="s">
        <v>3906</v>
      </c>
      <c r="AZ953" t="s">
        <v>2193</v>
      </c>
      <c r="BC953" s="34" t="s">
        <v>4419</v>
      </c>
      <c r="BD953" t="s">
        <v>114</v>
      </c>
      <c r="BF953" t="s">
        <v>115</v>
      </c>
      <c r="BG953" t="s">
        <v>116</v>
      </c>
      <c r="BM953" t="s">
        <v>117</v>
      </c>
      <c r="BN953">
        <v>171261</v>
      </c>
      <c r="BO953">
        <v>3382812701</v>
      </c>
      <c r="BP953">
        <v>3382812701</v>
      </c>
      <c r="BQ953">
        <v>425850</v>
      </c>
      <c r="BR953">
        <v>4564</v>
      </c>
      <c r="BX953" t="s">
        <v>3996</v>
      </c>
      <c r="CA953" t="s">
        <v>3997</v>
      </c>
      <c r="CB953" t="s">
        <v>3998</v>
      </c>
      <c r="CD953">
        <v>1</v>
      </c>
      <c r="CF953" t="s">
        <v>118</v>
      </c>
      <c r="CG953">
        <v>0</v>
      </c>
      <c r="CH953" t="s">
        <v>119</v>
      </c>
      <c r="CI953" t="s">
        <v>119</v>
      </c>
      <c r="CJ953" t="s">
        <v>120</v>
      </c>
      <c r="CL953" s="34" t="s">
        <v>4420</v>
      </c>
      <c r="CM953" t="s">
        <v>121</v>
      </c>
      <c r="CN953" s="34" t="s">
        <v>4420</v>
      </c>
      <c r="CP953" t="s">
        <v>1258</v>
      </c>
      <c r="CR953" s="65">
        <f t="shared" si="196"/>
        <v>12</v>
      </c>
      <c r="CS953" s="65" t="s">
        <v>4</v>
      </c>
      <c r="CT953" s="65" t="s">
        <v>4</v>
      </c>
      <c r="CU953" s="65">
        <v>3</v>
      </c>
      <c r="CV953" s="65">
        <f t="shared" si="218"/>
        <v>29</v>
      </c>
      <c r="CW953" s="65" t="e">
        <f t="shared" si="219"/>
        <v>#VALUE!</v>
      </c>
      <c r="CX953" s="65" t="e">
        <f t="shared" si="220"/>
        <v>#VALUE!</v>
      </c>
      <c r="CY953" s="65">
        <f t="shared" si="221"/>
        <v>87</v>
      </c>
      <c r="CZ953" s="73">
        <v>4.3700000000000003E-2</v>
      </c>
      <c r="DA953" s="74" t="e">
        <f t="shared" si="222"/>
        <v>#VALUE!</v>
      </c>
      <c r="DB953" s="74" t="e">
        <f t="shared" si="223"/>
        <v>#VALUE!</v>
      </c>
      <c r="DC953" s="75">
        <f t="shared" si="224"/>
        <v>3.8019000000000003</v>
      </c>
    </row>
    <row r="954" spans="1:108" hidden="1">
      <c r="A954" t="s">
        <v>111</v>
      </c>
      <c r="B954" t="s">
        <v>4000</v>
      </c>
      <c r="C954">
        <v>514137</v>
      </c>
      <c r="D954" s="1">
        <v>45577</v>
      </c>
      <c r="E954" t="s">
        <v>20588</v>
      </c>
      <c r="F954" t="s">
        <v>4001</v>
      </c>
      <c r="G954" t="s">
        <v>4002</v>
      </c>
      <c r="H954" s="34" t="s">
        <v>4003</v>
      </c>
      <c r="I954" t="s">
        <v>4004</v>
      </c>
      <c r="J954">
        <v>5531984874646</v>
      </c>
      <c r="K954" t="s">
        <v>13</v>
      </c>
      <c r="L954" t="s">
        <v>1159</v>
      </c>
      <c r="M954">
        <v>5145550039560</v>
      </c>
      <c r="N954" t="s">
        <v>112</v>
      </c>
      <c r="O954" t="s">
        <v>4005</v>
      </c>
      <c r="P954" t="s">
        <v>4006</v>
      </c>
      <c r="Q954">
        <v>88</v>
      </c>
      <c r="R954">
        <v>1800</v>
      </c>
      <c r="S954" t="s">
        <v>1163</v>
      </c>
      <c r="U954" t="s">
        <v>4007</v>
      </c>
      <c r="V954" t="s">
        <v>122</v>
      </c>
      <c r="W954" t="s">
        <v>772</v>
      </c>
      <c r="X954" t="s">
        <v>4008</v>
      </c>
      <c r="Y954" t="s">
        <v>2544</v>
      </c>
      <c r="Z954" t="s">
        <v>1258</v>
      </c>
      <c r="AA954" t="s">
        <v>4421</v>
      </c>
      <c r="AB954" t="s">
        <v>773</v>
      </c>
      <c r="AC954" t="s">
        <v>774</v>
      </c>
      <c r="AE954" t="s">
        <v>4009</v>
      </c>
      <c r="AF954" t="s">
        <v>786</v>
      </c>
      <c r="AG954">
        <v>1</v>
      </c>
      <c r="AH954">
        <v>118.26</v>
      </c>
      <c r="AI954">
        <v>2</v>
      </c>
      <c r="AJ954">
        <v>1010</v>
      </c>
      <c r="AK954" t="s">
        <v>1221</v>
      </c>
      <c r="AL954">
        <v>1006</v>
      </c>
      <c r="AM954" t="s">
        <v>1731</v>
      </c>
      <c r="AN954">
        <v>65.7</v>
      </c>
      <c r="AO954" s="72">
        <v>59.13</v>
      </c>
      <c r="AP954" t="s">
        <v>4010</v>
      </c>
      <c r="AQ954" t="s">
        <v>1734</v>
      </c>
      <c r="AV954" t="s">
        <v>4011</v>
      </c>
      <c r="AW954">
        <v>0</v>
      </c>
      <c r="AX954" t="s">
        <v>4010</v>
      </c>
      <c r="AY954" t="s">
        <v>4012</v>
      </c>
      <c r="AZ954" t="s">
        <v>4013</v>
      </c>
      <c r="BC954" s="34" t="s">
        <v>4422</v>
      </c>
      <c r="BD954" t="s">
        <v>114</v>
      </c>
      <c r="BF954" t="s">
        <v>115</v>
      </c>
      <c r="BG954" t="s">
        <v>116</v>
      </c>
      <c r="BM954" t="s">
        <v>117</v>
      </c>
      <c r="BN954" s="34" t="s">
        <v>4014</v>
      </c>
      <c r="BO954">
        <v>3382436644</v>
      </c>
      <c r="BP954">
        <v>3382436644</v>
      </c>
      <c r="BQ954">
        <v>422007</v>
      </c>
      <c r="BR954">
        <v>9706</v>
      </c>
      <c r="BX954" t="s">
        <v>4015</v>
      </c>
      <c r="CA954" t="s">
        <v>4016</v>
      </c>
      <c r="CB954" t="s">
        <v>4017</v>
      </c>
      <c r="CD954">
        <v>1</v>
      </c>
      <c r="CF954" t="s">
        <v>118</v>
      </c>
      <c r="CG954">
        <v>0</v>
      </c>
      <c r="CH954" t="s">
        <v>119</v>
      </c>
      <c r="CI954" t="s">
        <v>119</v>
      </c>
      <c r="CJ954" t="s">
        <v>120</v>
      </c>
      <c r="CL954" s="34" t="s">
        <v>4423</v>
      </c>
      <c r="CM954" t="s">
        <v>121</v>
      </c>
      <c r="CN954" s="34" t="s">
        <v>4423</v>
      </c>
      <c r="CP954" t="s">
        <v>1258</v>
      </c>
      <c r="CR954">
        <f t="shared" si="196"/>
        <v>12</v>
      </c>
      <c r="CS954"/>
      <c r="CT954"/>
      <c r="CU954"/>
      <c r="CV954"/>
      <c r="CW954"/>
      <c r="CX954"/>
      <c r="CY954"/>
      <c r="CZ954"/>
      <c r="DA954"/>
      <c r="DB954"/>
      <c r="DC954"/>
      <c r="DD954"/>
    </row>
    <row r="955" spans="1:108" hidden="1">
      <c r="A955" t="s">
        <v>111</v>
      </c>
      <c r="B955" t="s">
        <v>4018</v>
      </c>
      <c r="C955">
        <v>514135</v>
      </c>
      <c r="D955" s="1">
        <v>45577</v>
      </c>
      <c r="E955" t="s">
        <v>20589</v>
      </c>
      <c r="F955" t="s">
        <v>4019</v>
      </c>
      <c r="G955" t="s">
        <v>4020</v>
      </c>
      <c r="H955" s="34" t="s">
        <v>4021</v>
      </c>
      <c r="I955" t="s">
        <v>4022</v>
      </c>
      <c r="J955">
        <v>5531988954884</v>
      </c>
      <c r="K955" t="s">
        <v>8</v>
      </c>
      <c r="L955" t="s">
        <v>137</v>
      </c>
      <c r="M955">
        <v>5186318857161</v>
      </c>
      <c r="N955" t="s">
        <v>112</v>
      </c>
      <c r="O955" t="s">
        <v>4023</v>
      </c>
      <c r="P955" t="s">
        <v>4024</v>
      </c>
      <c r="Q955">
        <v>387</v>
      </c>
      <c r="R955" t="s">
        <v>4025</v>
      </c>
      <c r="S955" t="s">
        <v>4026</v>
      </c>
      <c r="U955" t="s">
        <v>4027</v>
      </c>
      <c r="V955" t="s">
        <v>122</v>
      </c>
      <c r="W955" t="s">
        <v>123</v>
      </c>
      <c r="X955" t="s">
        <v>3301</v>
      </c>
      <c r="Y955" t="s">
        <v>782</v>
      </c>
      <c r="Z955" t="s">
        <v>1258</v>
      </c>
      <c r="AA955" t="s">
        <v>4424</v>
      </c>
      <c r="AE955" t="s">
        <v>894</v>
      </c>
      <c r="AF955" t="s">
        <v>125</v>
      </c>
      <c r="AG955">
        <v>2</v>
      </c>
      <c r="AH955">
        <v>77.53</v>
      </c>
      <c r="AI955">
        <v>1</v>
      </c>
      <c r="AJ955">
        <v>142810</v>
      </c>
      <c r="AK955" t="s">
        <v>1280</v>
      </c>
      <c r="AL955">
        <v>3110</v>
      </c>
      <c r="AM955" t="s">
        <v>1281</v>
      </c>
      <c r="AN955">
        <v>79.900000000000006</v>
      </c>
      <c r="AO955" s="72">
        <v>59.92</v>
      </c>
      <c r="AP955" t="s">
        <v>1625</v>
      </c>
      <c r="AQ955" t="s">
        <v>1283</v>
      </c>
      <c r="AV955" t="s">
        <v>2461</v>
      </c>
      <c r="AW955" t="s">
        <v>2461</v>
      </c>
      <c r="AX955" t="s">
        <v>4028</v>
      </c>
      <c r="AY955" t="s">
        <v>4029</v>
      </c>
      <c r="AZ955" t="s">
        <v>1227</v>
      </c>
      <c r="BC955" s="34" t="s">
        <v>4425</v>
      </c>
      <c r="BD955" t="s">
        <v>114</v>
      </c>
      <c r="BF955" t="s">
        <v>115</v>
      </c>
      <c r="BG955" t="s">
        <v>116</v>
      </c>
      <c r="BM955" t="s">
        <v>117</v>
      </c>
      <c r="BN955">
        <v>988567</v>
      </c>
      <c r="BO955">
        <v>3382298789</v>
      </c>
      <c r="BP955">
        <v>3382298789</v>
      </c>
      <c r="BQ955">
        <v>534696</v>
      </c>
      <c r="BR955">
        <v>9457</v>
      </c>
      <c r="BX955" t="s">
        <v>4030</v>
      </c>
      <c r="CA955" t="s">
        <v>4031</v>
      </c>
      <c r="CB955" t="s">
        <v>4032</v>
      </c>
      <c r="CD955">
        <v>1</v>
      </c>
      <c r="CF955" t="s">
        <v>118</v>
      </c>
      <c r="CG955">
        <v>0</v>
      </c>
      <c r="CH955" t="s">
        <v>119</v>
      </c>
      <c r="CI955" t="s">
        <v>119</v>
      </c>
      <c r="CJ955" t="s">
        <v>120</v>
      </c>
      <c r="CL955" s="34" t="s">
        <v>4426</v>
      </c>
      <c r="CM955" t="s">
        <v>121</v>
      </c>
      <c r="CN955" s="34" t="s">
        <v>4426</v>
      </c>
      <c r="CP955" t="s">
        <v>1258</v>
      </c>
      <c r="CR955">
        <f t="shared" si="196"/>
        <v>12</v>
      </c>
      <c r="CS955"/>
      <c r="CT955"/>
      <c r="CU955"/>
      <c r="CV955"/>
      <c r="CW955"/>
      <c r="CX955"/>
      <c r="CY955"/>
      <c r="CZ955"/>
      <c r="DA955"/>
      <c r="DB955"/>
      <c r="DC955"/>
      <c r="DD955"/>
    </row>
    <row r="956" spans="1:108" hidden="1">
      <c r="A956" t="s">
        <v>111</v>
      </c>
      <c r="B956" t="s">
        <v>4033</v>
      </c>
      <c r="C956">
        <v>514133</v>
      </c>
      <c r="D956" s="1">
        <v>45577</v>
      </c>
      <c r="E956" t="s">
        <v>20590</v>
      </c>
      <c r="F956" t="s">
        <v>4034</v>
      </c>
      <c r="G956" t="s">
        <v>4035</v>
      </c>
      <c r="H956">
        <v>32754160817</v>
      </c>
      <c r="I956" t="s">
        <v>4036</v>
      </c>
      <c r="J956">
        <v>5512991359412</v>
      </c>
      <c r="K956" t="s">
        <v>2</v>
      </c>
      <c r="L956" t="s">
        <v>3756</v>
      </c>
      <c r="M956">
        <v>5141861123280</v>
      </c>
      <c r="N956" t="s">
        <v>112</v>
      </c>
      <c r="O956" t="s">
        <v>4037</v>
      </c>
      <c r="P956" t="s">
        <v>4038</v>
      </c>
      <c r="Q956">
        <v>51</v>
      </c>
      <c r="R956" t="s">
        <v>1412</v>
      </c>
      <c r="S956" t="s">
        <v>4039</v>
      </c>
      <c r="U956" t="s">
        <v>4040</v>
      </c>
      <c r="V956" t="s">
        <v>122</v>
      </c>
      <c r="W956" t="s">
        <v>123</v>
      </c>
      <c r="X956" t="s">
        <v>2335</v>
      </c>
      <c r="Y956" t="s">
        <v>129</v>
      </c>
      <c r="Z956" t="s">
        <v>1258</v>
      </c>
      <c r="AA956" t="s">
        <v>4427</v>
      </c>
      <c r="AB956" t="s">
        <v>844</v>
      </c>
      <c r="AC956" t="s">
        <v>791</v>
      </c>
      <c r="AD956" t="s">
        <v>4041</v>
      </c>
      <c r="AE956" t="s">
        <v>894</v>
      </c>
      <c r="AF956" t="s">
        <v>113</v>
      </c>
      <c r="AG956">
        <v>1</v>
      </c>
      <c r="AH956">
        <v>60.82</v>
      </c>
      <c r="AI956">
        <v>2</v>
      </c>
      <c r="AJ956">
        <v>1603</v>
      </c>
      <c r="AK956" t="s">
        <v>775</v>
      </c>
      <c r="AL956">
        <v>1603</v>
      </c>
      <c r="AM956" t="s">
        <v>825</v>
      </c>
      <c r="AN956">
        <v>29.9</v>
      </c>
      <c r="AO956" s="72">
        <v>20.18</v>
      </c>
      <c r="AP956" t="s">
        <v>4043</v>
      </c>
      <c r="AQ956" t="s">
        <v>823</v>
      </c>
      <c r="AV956" t="s">
        <v>3040</v>
      </c>
      <c r="AW956" t="s">
        <v>3040</v>
      </c>
      <c r="AX956" t="s">
        <v>4042</v>
      </c>
      <c r="AY956" t="s">
        <v>4044</v>
      </c>
      <c r="AZ956" t="s">
        <v>900</v>
      </c>
      <c r="BC956" s="34" t="s">
        <v>4428</v>
      </c>
      <c r="BD956" t="s">
        <v>114</v>
      </c>
      <c r="BF956" t="s">
        <v>115</v>
      </c>
      <c r="BG956" t="s">
        <v>116</v>
      </c>
      <c r="BM956" t="s">
        <v>117</v>
      </c>
      <c r="BO956">
        <v>3381636483</v>
      </c>
      <c r="BX956" t="s">
        <v>4045</v>
      </c>
      <c r="CA956" t="s">
        <v>4046</v>
      </c>
      <c r="CB956" t="s">
        <v>4047</v>
      </c>
      <c r="CD956">
        <v>1</v>
      </c>
      <c r="CF956" t="s">
        <v>118</v>
      </c>
      <c r="CG956">
        <v>0</v>
      </c>
      <c r="CH956" t="s">
        <v>119</v>
      </c>
      <c r="CI956" t="s">
        <v>119</v>
      </c>
      <c r="CJ956" t="s">
        <v>120</v>
      </c>
      <c r="CL956" s="34" t="s">
        <v>4429</v>
      </c>
      <c r="CM956" t="s">
        <v>121</v>
      </c>
      <c r="CN956" s="34" t="s">
        <v>4429</v>
      </c>
      <c r="CP956" t="s">
        <v>1258</v>
      </c>
      <c r="CR956">
        <f t="shared" si="196"/>
        <v>12</v>
      </c>
      <c r="CS956"/>
      <c r="CT956"/>
      <c r="CU956"/>
      <c r="CV956"/>
      <c r="CW956"/>
      <c r="CX956"/>
      <c r="CY956"/>
      <c r="CZ956"/>
      <c r="DA956"/>
      <c r="DB956"/>
      <c r="DC956"/>
      <c r="DD956"/>
    </row>
    <row r="957" spans="1:108" hidden="1">
      <c r="A957" t="s">
        <v>111</v>
      </c>
      <c r="B957" t="s">
        <v>4048</v>
      </c>
      <c r="C957">
        <v>514131</v>
      </c>
      <c r="D957" s="1">
        <v>45577</v>
      </c>
      <c r="E957" t="s">
        <v>20591</v>
      </c>
      <c r="F957" t="s">
        <v>4049</v>
      </c>
      <c r="G957" t="s">
        <v>4050</v>
      </c>
      <c r="H957" s="34" t="s">
        <v>4051</v>
      </c>
      <c r="I957" t="s">
        <v>4052</v>
      </c>
      <c r="J957">
        <v>5535984624444</v>
      </c>
      <c r="K957" t="s">
        <v>8</v>
      </c>
      <c r="L957" t="s">
        <v>4053</v>
      </c>
      <c r="M957">
        <v>5186259909387</v>
      </c>
      <c r="N957" t="s">
        <v>112</v>
      </c>
      <c r="O957" t="s">
        <v>4054</v>
      </c>
      <c r="P957" t="s">
        <v>4055</v>
      </c>
      <c r="Q957">
        <v>18</v>
      </c>
      <c r="S957" t="s">
        <v>4056</v>
      </c>
      <c r="U957" t="s">
        <v>4057</v>
      </c>
      <c r="V957" t="s">
        <v>122</v>
      </c>
      <c r="W957" t="s">
        <v>123</v>
      </c>
      <c r="X957" t="s">
        <v>2335</v>
      </c>
      <c r="Y957" t="s">
        <v>129</v>
      </c>
      <c r="Z957" t="s">
        <v>1258</v>
      </c>
      <c r="AA957" t="s">
        <v>4430</v>
      </c>
      <c r="AE957" t="s">
        <v>827</v>
      </c>
      <c r="AF957" t="s">
        <v>113</v>
      </c>
      <c r="AG957">
        <v>1</v>
      </c>
      <c r="AH957">
        <v>105.14</v>
      </c>
      <c r="AI957">
        <v>1</v>
      </c>
      <c r="AJ957">
        <v>142817</v>
      </c>
      <c r="AK957" t="s">
        <v>1598</v>
      </c>
      <c r="AL957">
        <v>61040</v>
      </c>
      <c r="AM957" t="s">
        <v>1608</v>
      </c>
      <c r="AN957">
        <v>99.9</v>
      </c>
      <c r="AO957" s="72">
        <v>80.92</v>
      </c>
      <c r="AP957" t="s">
        <v>4059</v>
      </c>
      <c r="AQ957" t="s">
        <v>1609</v>
      </c>
      <c r="AV957" t="s">
        <v>4060</v>
      </c>
      <c r="AW957">
        <v>0</v>
      </c>
      <c r="AX957" t="s">
        <v>4058</v>
      </c>
      <c r="AY957" t="s">
        <v>4061</v>
      </c>
      <c r="AZ957" t="s">
        <v>4062</v>
      </c>
      <c r="BC957" s="34" t="s">
        <v>4431</v>
      </c>
      <c r="BD957" t="s">
        <v>114</v>
      </c>
      <c r="BF957" t="s">
        <v>115</v>
      </c>
      <c r="BG957" t="s">
        <v>116</v>
      </c>
      <c r="BM957" t="s">
        <v>117</v>
      </c>
      <c r="BO957">
        <v>3380671306</v>
      </c>
      <c r="BX957" t="s">
        <v>4063</v>
      </c>
      <c r="CA957" t="s">
        <v>4064</v>
      </c>
      <c r="CB957" t="s">
        <v>4065</v>
      </c>
      <c r="CD957">
        <v>1</v>
      </c>
      <c r="CF957" t="s">
        <v>118</v>
      </c>
      <c r="CG957">
        <v>0</v>
      </c>
      <c r="CH957" t="s">
        <v>119</v>
      </c>
      <c r="CI957" t="s">
        <v>119</v>
      </c>
      <c r="CJ957" t="s">
        <v>120</v>
      </c>
      <c r="CL957" s="34" t="s">
        <v>4432</v>
      </c>
      <c r="CM957" t="s">
        <v>121</v>
      </c>
      <c r="CN957" s="34" t="s">
        <v>4432</v>
      </c>
      <c r="CP957" t="s">
        <v>1258</v>
      </c>
      <c r="CR957">
        <f t="shared" si="196"/>
        <v>12</v>
      </c>
      <c r="CS957"/>
      <c r="CT957"/>
      <c r="CU957"/>
      <c r="CV957"/>
      <c r="CW957"/>
      <c r="CX957"/>
      <c r="CY957"/>
      <c r="CZ957"/>
      <c r="DA957"/>
      <c r="DB957"/>
      <c r="DC957"/>
      <c r="DD957"/>
    </row>
    <row r="958" spans="1:108" hidden="1">
      <c r="A958" t="s">
        <v>111</v>
      </c>
      <c r="B958" t="s">
        <v>4048</v>
      </c>
      <c r="C958">
        <v>514131</v>
      </c>
      <c r="D958" s="1">
        <v>45577</v>
      </c>
      <c r="E958" t="s">
        <v>20591</v>
      </c>
      <c r="F958" t="s">
        <v>4049</v>
      </c>
      <c r="G958" t="s">
        <v>4050</v>
      </c>
      <c r="H958" s="34" t="s">
        <v>4051</v>
      </c>
      <c r="I958" t="s">
        <v>4052</v>
      </c>
      <c r="J958">
        <v>5535984624444</v>
      </c>
      <c r="K958" t="s">
        <v>8</v>
      </c>
      <c r="L958" t="s">
        <v>4053</v>
      </c>
      <c r="M958">
        <v>5186259909387</v>
      </c>
      <c r="N958" t="s">
        <v>112</v>
      </c>
      <c r="O958" t="s">
        <v>4054</v>
      </c>
      <c r="P958" t="s">
        <v>4055</v>
      </c>
      <c r="Q958">
        <v>18</v>
      </c>
      <c r="S958" t="s">
        <v>4056</v>
      </c>
      <c r="U958" t="s">
        <v>4057</v>
      </c>
      <c r="V958" t="s">
        <v>122</v>
      </c>
      <c r="W958" t="s">
        <v>123</v>
      </c>
      <c r="X958" t="s">
        <v>2335</v>
      </c>
      <c r="Y958" t="s">
        <v>129</v>
      </c>
      <c r="Z958" t="s">
        <v>1258</v>
      </c>
      <c r="AA958" t="s">
        <v>4430</v>
      </c>
      <c r="AE958" t="s">
        <v>827</v>
      </c>
      <c r="AF958" t="s">
        <v>113</v>
      </c>
      <c r="AG958">
        <v>1</v>
      </c>
      <c r="AH958">
        <v>105.14</v>
      </c>
      <c r="AI958">
        <v>1</v>
      </c>
      <c r="AJ958">
        <v>1403</v>
      </c>
      <c r="AK958" t="s">
        <v>775</v>
      </c>
      <c r="AL958">
        <v>1403</v>
      </c>
      <c r="AM958" t="s">
        <v>824</v>
      </c>
      <c r="AN958">
        <v>29.9</v>
      </c>
      <c r="AO958" s="72">
        <v>24.22</v>
      </c>
      <c r="AP958" t="s">
        <v>1244</v>
      </c>
      <c r="AQ958" t="s">
        <v>822</v>
      </c>
      <c r="AV958" t="s">
        <v>4066</v>
      </c>
      <c r="AW958">
        <v>0</v>
      </c>
      <c r="AX958" t="s">
        <v>4058</v>
      </c>
      <c r="AY958" t="s">
        <v>4061</v>
      </c>
      <c r="AZ958" t="s">
        <v>4062</v>
      </c>
      <c r="BC958" s="34" t="s">
        <v>4431</v>
      </c>
      <c r="BD958" t="s">
        <v>114</v>
      </c>
      <c r="BF958" t="s">
        <v>115</v>
      </c>
      <c r="BG958" t="s">
        <v>116</v>
      </c>
      <c r="BM958" t="s">
        <v>117</v>
      </c>
      <c r="BO958">
        <v>3380671306</v>
      </c>
      <c r="BX958" t="s">
        <v>4063</v>
      </c>
      <c r="CA958" t="s">
        <v>4064</v>
      </c>
      <c r="CB958" t="s">
        <v>4065</v>
      </c>
      <c r="CD958">
        <v>1</v>
      </c>
      <c r="CF958" t="s">
        <v>118</v>
      </c>
      <c r="CG958">
        <v>0</v>
      </c>
      <c r="CH958" t="s">
        <v>119</v>
      </c>
      <c r="CI958" t="s">
        <v>119</v>
      </c>
      <c r="CJ958" t="s">
        <v>120</v>
      </c>
      <c r="CL958" s="34" t="s">
        <v>4432</v>
      </c>
      <c r="CM958" t="s">
        <v>121</v>
      </c>
      <c r="CN958" s="34" t="s">
        <v>4432</v>
      </c>
      <c r="CP958" t="s">
        <v>1258</v>
      </c>
      <c r="CR958">
        <f t="shared" si="196"/>
        <v>12</v>
      </c>
      <c r="CS958"/>
      <c r="CT958"/>
      <c r="CU958"/>
      <c r="CV958"/>
      <c r="CW958"/>
      <c r="CX958"/>
      <c r="CY958"/>
      <c r="CZ958"/>
      <c r="DA958"/>
      <c r="DB958"/>
      <c r="DC958"/>
      <c r="DD958"/>
    </row>
    <row r="959" spans="1:108" hidden="1">
      <c r="A959" t="s">
        <v>111</v>
      </c>
      <c r="B959" t="s">
        <v>4067</v>
      </c>
      <c r="C959">
        <v>514129</v>
      </c>
      <c r="D959" s="1">
        <v>45577</v>
      </c>
      <c r="E959" t="s">
        <v>20592</v>
      </c>
      <c r="F959" t="s">
        <v>4068</v>
      </c>
      <c r="G959" t="s">
        <v>2039</v>
      </c>
      <c r="H959">
        <v>33857348860</v>
      </c>
      <c r="I959" t="s">
        <v>4069</v>
      </c>
      <c r="J959">
        <v>5511985333688</v>
      </c>
      <c r="K959" t="s">
        <v>2</v>
      </c>
      <c r="L959" t="s">
        <v>4070</v>
      </c>
      <c r="M959">
        <v>5131833340332</v>
      </c>
      <c r="N959" t="s">
        <v>112</v>
      </c>
      <c r="O959" t="s">
        <v>4071</v>
      </c>
      <c r="P959" t="s">
        <v>4072</v>
      </c>
      <c r="Q959">
        <v>35</v>
      </c>
      <c r="R959" t="s">
        <v>4073</v>
      </c>
      <c r="S959" t="s">
        <v>4074</v>
      </c>
      <c r="U959" t="s">
        <v>4075</v>
      </c>
      <c r="V959" t="s">
        <v>122</v>
      </c>
      <c r="W959" t="s">
        <v>123</v>
      </c>
      <c r="X959" t="s">
        <v>2335</v>
      </c>
      <c r="Y959" t="s">
        <v>129</v>
      </c>
      <c r="Z959" t="s">
        <v>1258</v>
      </c>
      <c r="AA959" t="s">
        <v>4433</v>
      </c>
      <c r="AB959" t="s">
        <v>844</v>
      </c>
      <c r="AC959" t="s">
        <v>791</v>
      </c>
      <c r="AD959" t="s">
        <v>1338</v>
      </c>
      <c r="AE959" t="s">
        <v>897</v>
      </c>
      <c r="AF959" t="s">
        <v>125</v>
      </c>
      <c r="AG959">
        <v>5</v>
      </c>
      <c r="AH959">
        <v>224.7</v>
      </c>
      <c r="AI959">
        <v>1</v>
      </c>
      <c r="AJ959">
        <v>3103</v>
      </c>
      <c r="AK959" t="s">
        <v>776</v>
      </c>
      <c r="AL959">
        <v>3103</v>
      </c>
      <c r="AM959" t="s">
        <v>813</v>
      </c>
      <c r="AN959">
        <v>79.900000000000006</v>
      </c>
      <c r="AO959" s="72">
        <v>59.92</v>
      </c>
      <c r="AP959" t="s">
        <v>1625</v>
      </c>
      <c r="AQ959" t="s">
        <v>814</v>
      </c>
      <c r="AV959" t="s">
        <v>4077</v>
      </c>
      <c r="AW959">
        <v>0</v>
      </c>
      <c r="AX959" t="s">
        <v>4076</v>
      </c>
      <c r="AY959" t="s">
        <v>4078</v>
      </c>
      <c r="AZ959" t="s">
        <v>2217</v>
      </c>
      <c r="BC959" s="34" t="s">
        <v>4434</v>
      </c>
      <c r="BD959" t="s">
        <v>114</v>
      </c>
      <c r="BF959" t="s">
        <v>115</v>
      </c>
      <c r="BG959" t="s">
        <v>116</v>
      </c>
      <c r="BM959" t="s">
        <v>117</v>
      </c>
      <c r="BN959" s="34" t="s">
        <v>4079</v>
      </c>
      <c r="BO959">
        <v>3380054203</v>
      </c>
      <c r="BP959">
        <v>3380054203</v>
      </c>
      <c r="BQ959">
        <v>523431</v>
      </c>
      <c r="BR959">
        <v>2025</v>
      </c>
      <c r="BX959" t="s">
        <v>4080</v>
      </c>
      <c r="CA959" s="35" t="s">
        <v>4081</v>
      </c>
      <c r="CB959" t="s">
        <v>4082</v>
      </c>
      <c r="CD959">
        <v>1</v>
      </c>
      <c r="CF959" t="s">
        <v>118</v>
      </c>
      <c r="CG959">
        <v>0</v>
      </c>
      <c r="CH959" t="s">
        <v>119</v>
      </c>
      <c r="CI959" t="s">
        <v>119</v>
      </c>
      <c r="CJ959" t="s">
        <v>120</v>
      </c>
      <c r="CL959" s="34" t="s">
        <v>4435</v>
      </c>
      <c r="CM959" t="s">
        <v>121</v>
      </c>
      <c r="CN959" s="34" t="s">
        <v>4435</v>
      </c>
      <c r="CP959" t="s">
        <v>1258</v>
      </c>
      <c r="CR959">
        <f t="shared" si="196"/>
        <v>12</v>
      </c>
      <c r="CS959"/>
      <c r="CT959"/>
      <c r="CU959"/>
      <c r="CV959"/>
      <c r="CW959"/>
      <c r="CX959"/>
      <c r="CY959"/>
      <c r="CZ959"/>
      <c r="DA959"/>
      <c r="DB959"/>
      <c r="DC959"/>
      <c r="DD959"/>
    </row>
    <row r="960" spans="1:108" hidden="1">
      <c r="A960" t="s">
        <v>111</v>
      </c>
      <c r="B960" t="s">
        <v>4067</v>
      </c>
      <c r="C960">
        <v>514129</v>
      </c>
      <c r="D960" s="1">
        <v>45577</v>
      </c>
      <c r="E960" t="s">
        <v>20592</v>
      </c>
      <c r="F960" t="s">
        <v>4068</v>
      </c>
      <c r="G960" t="s">
        <v>2039</v>
      </c>
      <c r="H960">
        <v>33857348860</v>
      </c>
      <c r="I960" t="s">
        <v>4069</v>
      </c>
      <c r="J960">
        <v>5511985333688</v>
      </c>
      <c r="K960" t="s">
        <v>2</v>
      </c>
      <c r="L960" t="s">
        <v>4070</v>
      </c>
      <c r="M960">
        <v>5131833340332</v>
      </c>
      <c r="N960" t="s">
        <v>112</v>
      </c>
      <c r="O960" t="s">
        <v>4071</v>
      </c>
      <c r="P960" t="s">
        <v>4072</v>
      </c>
      <c r="Q960">
        <v>35</v>
      </c>
      <c r="R960" t="s">
        <v>4073</v>
      </c>
      <c r="S960" t="s">
        <v>4074</v>
      </c>
      <c r="U960" t="s">
        <v>4075</v>
      </c>
      <c r="V960" t="s">
        <v>122</v>
      </c>
      <c r="W960" t="s">
        <v>123</v>
      </c>
      <c r="X960" t="s">
        <v>2335</v>
      </c>
      <c r="Y960" t="s">
        <v>129</v>
      </c>
      <c r="Z960" t="s">
        <v>1258</v>
      </c>
      <c r="AA960" t="s">
        <v>4433</v>
      </c>
      <c r="AB960" t="s">
        <v>844</v>
      </c>
      <c r="AC960" t="s">
        <v>791</v>
      </c>
      <c r="AD960" t="s">
        <v>1338</v>
      </c>
      <c r="AE960" t="s">
        <v>897</v>
      </c>
      <c r="AF960" t="s">
        <v>125</v>
      </c>
      <c r="AG960">
        <v>5</v>
      </c>
      <c r="AH960">
        <v>224.7</v>
      </c>
      <c r="AI960">
        <v>1</v>
      </c>
      <c r="AJ960">
        <v>142818</v>
      </c>
      <c r="AK960" t="s">
        <v>808</v>
      </c>
      <c r="AL960">
        <v>3114</v>
      </c>
      <c r="AM960" t="s">
        <v>1920</v>
      </c>
      <c r="AN960">
        <v>149.9</v>
      </c>
      <c r="AO960" s="72">
        <v>112.42</v>
      </c>
      <c r="AP960" t="s">
        <v>1922</v>
      </c>
      <c r="AQ960" t="s">
        <v>1923</v>
      </c>
      <c r="AV960" t="s">
        <v>1702</v>
      </c>
      <c r="AW960">
        <v>0</v>
      </c>
      <c r="AX960" t="s">
        <v>4076</v>
      </c>
      <c r="AY960" t="s">
        <v>4078</v>
      </c>
      <c r="AZ960" t="s">
        <v>2217</v>
      </c>
      <c r="BC960" s="34" t="s">
        <v>4434</v>
      </c>
      <c r="BD960" t="s">
        <v>114</v>
      </c>
      <c r="BF960" t="s">
        <v>115</v>
      </c>
      <c r="BG960" t="s">
        <v>116</v>
      </c>
      <c r="BM960" t="s">
        <v>117</v>
      </c>
      <c r="BN960" s="34" t="s">
        <v>4079</v>
      </c>
      <c r="BO960">
        <v>3380054203</v>
      </c>
      <c r="BP960">
        <v>3380054203</v>
      </c>
      <c r="BQ960">
        <v>523431</v>
      </c>
      <c r="BR960">
        <v>2025</v>
      </c>
      <c r="BX960" t="s">
        <v>4080</v>
      </c>
      <c r="CA960" s="35" t="s">
        <v>4081</v>
      </c>
      <c r="CB960" t="s">
        <v>4082</v>
      </c>
      <c r="CD960">
        <v>1</v>
      </c>
      <c r="CF960" t="s">
        <v>118</v>
      </c>
      <c r="CG960">
        <v>0</v>
      </c>
      <c r="CH960" t="s">
        <v>119</v>
      </c>
      <c r="CI960" t="s">
        <v>119</v>
      </c>
      <c r="CJ960" t="s">
        <v>120</v>
      </c>
      <c r="CL960" s="34" t="s">
        <v>4435</v>
      </c>
      <c r="CM960" t="s">
        <v>121</v>
      </c>
      <c r="CN960" s="34" t="s">
        <v>4435</v>
      </c>
      <c r="CP960" t="s">
        <v>1258</v>
      </c>
      <c r="CR960">
        <f t="shared" si="196"/>
        <v>12</v>
      </c>
      <c r="CS960"/>
      <c r="CT960"/>
      <c r="CU960"/>
      <c r="CV960"/>
      <c r="CW960"/>
      <c r="CX960"/>
      <c r="CY960"/>
      <c r="CZ960"/>
      <c r="DA960"/>
      <c r="DB960"/>
      <c r="DC960"/>
      <c r="DD960"/>
    </row>
    <row r="961" spans="1:96" customFormat="1" hidden="1">
      <c r="A961" t="s">
        <v>111</v>
      </c>
      <c r="B961" t="s">
        <v>4067</v>
      </c>
      <c r="C961">
        <v>514129</v>
      </c>
      <c r="D961" s="1">
        <v>45577</v>
      </c>
      <c r="E961" t="s">
        <v>20592</v>
      </c>
      <c r="F961" t="s">
        <v>4068</v>
      </c>
      <c r="G961" t="s">
        <v>2039</v>
      </c>
      <c r="H961">
        <v>33857348860</v>
      </c>
      <c r="I961" t="s">
        <v>4069</v>
      </c>
      <c r="J961">
        <v>5511985333688</v>
      </c>
      <c r="K961" t="s">
        <v>2</v>
      </c>
      <c r="L961" t="s">
        <v>4070</v>
      </c>
      <c r="M961">
        <v>5131833340332</v>
      </c>
      <c r="N961" t="s">
        <v>112</v>
      </c>
      <c r="O961" t="s">
        <v>4071</v>
      </c>
      <c r="P961" t="s">
        <v>4072</v>
      </c>
      <c r="Q961">
        <v>35</v>
      </c>
      <c r="R961" t="s">
        <v>4073</v>
      </c>
      <c r="S961" t="s">
        <v>4074</v>
      </c>
      <c r="U961" t="s">
        <v>4075</v>
      </c>
      <c r="V961" t="s">
        <v>122</v>
      </c>
      <c r="W961" t="s">
        <v>123</v>
      </c>
      <c r="X961" t="s">
        <v>2335</v>
      </c>
      <c r="Y961" t="s">
        <v>129</v>
      </c>
      <c r="Z961" t="s">
        <v>1258</v>
      </c>
      <c r="AA961" t="s">
        <v>4433</v>
      </c>
      <c r="AB961" t="s">
        <v>844</v>
      </c>
      <c r="AC961" t="s">
        <v>791</v>
      </c>
      <c r="AD961" t="s">
        <v>1338</v>
      </c>
      <c r="AE961" t="s">
        <v>897</v>
      </c>
      <c r="AF961" t="s">
        <v>125</v>
      </c>
      <c r="AG961">
        <v>5</v>
      </c>
      <c r="AH961">
        <v>224.7</v>
      </c>
      <c r="AI961">
        <v>2</v>
      </c>
      <c r="AJ961">
        <v>142796</v>
      </c>
      <c r="AK961" t="s">
        <v>783</v>
      </c>
      <c r="AL961">
        <v>1609</v>
      </c>
      <c r="AM961" t="s">
        <v>826</v>
      </c>
      <c r="AN961">
        <v>34.9</v>
      </c>
      <c r="AO961" s="72">
        <v>26.18</v>
      </c>
      <c r="AP961" t="s">
        <v>1785</v>
      </c>
      <c r="AQ961" t="s">
        <v>807</v>
      </c>
      <c r="AV961" t="s">
        <v>4083</v>
      </c>
      <c r="AW961">
        <v>0</v>
      </c>
      <c r="AX961" t="s">
        <v>4076</v>
      </c>
      <c r="AY961" t="s">
        <v>4078</v>
      </c>
      <c r="AZ961" t="s">
        <v>2217</v>
      </c>
      <c r="BC961" s="34" t="s">
        <v>4434</v>
      </c>
      <c r="BD961" t="s">
        <v>114</v>
      </c>
      <c r="BF961" t="s">
        <v>115</v>
      </c>
      <c r="BG961" t="s">
        <v>116</v>
      </c>
      <c r="BM961" t="s">
        <v>117</v>
      </c>
      <c r="BN961" s="34" t="s">
        <v>4079</v>
      </c>
      <c r="BO961">
        <v>3380054203</v>
      </c>
      <c r="BP961">
        <v>3380054203</v>
      </c>
      <c r="BQ961">
        <v>523431</v>
      </c>
      <c r="BR961">
        <v>2025</v>
      </c>
      <c r="BX961" t="s">
        <v>4080</v>
      </c>
      <c r="CA961" s="35" t="s">
        <v>4081</v>
      </c>
      <c r="CB961" t="s">
        <v>4082</v>
      </c>
      <c r="CD961">
        <v>1</v>
      </c>
      <c r="CF961" t="s">
        <v>118</v>
      </c>
      <c r="CG961">
        <v>0</v>
      </c>
      <c r="CH961" t="s">
        <v>119</v>
      </c>
      <c r="CI961" t="s">
        <v>119</v>
      </c>
      <c r="CJ961" t="s">
        <v>120</v>
      </c>
      <c r="CL961" s="34" t="s">
        <v>4435</v>
      </c>
      <c r="CM961" t="s">
        <v>121</v>
      </c>
      <c r="CN961" s="34" t="s">
        <v>4435</v>
      </c>
      <c r="CP961" t="s">
        <v>1258</v>
      </c>
      <c r="CR961">
        <f t="shared" si="196"/>
        <v>12</v>
      </c>
    </row>
    <row r="962" spans="1:96" customFormat="1" hidden="1">
      <c r="A962" t="s">
        <v>111</v>
      </c>
      <c r="B962" t="s">
        <v>4087</v>
      </c>
      <c r="C962">
        <v>514127</v>
      </c>
      <c r="D962" s="1">
        <v>45577</v>
      </c>
      <c r="E962" t="s">
        <v>20593</v>
      </c>
      <c r="F962" t="s">
        <v>1899</v>
      </c>
      <c r="G962" t="s">
        <v>1900</v>
      </c>
      <c r="H962" s="34" t="s">
        <v>1901</v>
      </c>
      <c r="I962" t="s">
        <v>1902</v>
      </c>
      <c r="J962">
        <v>5541992806363</v>
      </c>
      <c r="K962" t="s">
        <v>10</v>
      </c>
      <c r="L962" t="s">
        <v>1903</v>
      </c>
      <c r="M962">
        <v>5152369752138</v>
      </c>
      <c r="N962" t="s">
        <v>112</v>
      </c>
      <c r="O962" t="s">
        <v>1904</v>
      </c>
      <c r="P962" t="s">
        <v>1905</v>
      </c>
      <c r="Q962">
        <v>785</v>
      </c>
      <c r="R962" t="s">
        <v>1412</v>
      </c>
      <c r="S962" t="s">
        <v>1906</v>
      </c>
      <c r="U962" t="s">
        <v>1907</v>
      </c>
      <c r="V962" t="s">
        <v>779</v>
      </c>
      <c r="W962" t="s">
        <v>780</v>
      </c>
      <c r="X962" t="s">
        <v>1667</v>
      </c>
      <c r="Y962" t="s">
        <v>1312</v>
      </c>
      <c r="Z962" t="s">
        <v>1258</v>
      </c>
      <c r="AA962" t="s">
        <v>4436</v>
      </c>
      <c r="AB962" t="s">
        <v>773</v>
      </c>
      <c r="AC962" t="s">
        <v>774</v>
      </c>
      <c r="AE962" t="s">
        <v>897</v>
      </c>
      <c r="AF962" t="s">
        <v>125</v>
      </c>
      <c r="AG962">
        <v>5</v>
      </c>
      <c r="AH962">
        <v>442.12</v>
      </c>
      <c r="AI962">
        <v>1</v>
      </c>
      <c r="AJ962">
        <v>142835</v>
      </c>
      <c r="AK962" t="s">
        <v>1221</v>
      </c>
      <c r="AM962" t="s">
        <v>1910</v>
      </c>
      <c r="AN962">
        <v>379.7</v>
      </c>
      <c r="AO962" s="72">
        <v>284.77999999999997</v>
      </c>
      <c r="AP962" t="s">
        <v>1911</v>
      </c>
      <c r="AQ962" t="s">
        <v>1912</v>
      </c>
      <c r="AV962" t="s">
        <v>4089</v>
      </c>
      <c r="AW962">
        <v>0</v>
      </c>
      <c r="AX962" t="s">
        <v>4088</v>
      </c>
      <c r="AY962" t="s">
        <v>4090</v>
      </c>
      <c r="AZ962" t="s">
        <v>2545</v>
      </c>
      <c r="BC962" t="s">
        <v>4437</v>
      </c>
      <c r="BD962" t="s">
        <v>114</v>
      </c>
      <c r="BF962" t="s">
        <v>115</v>
      </c>
      <c r="BG962" t="s">
        <v>116</v>
      </c>
      <c r="BM962" t="s">
        <v>117</v>
      </c>
      <c r="BN962">
        <v>474169</v>
      </c>
      <c r="BO962">
        <v>3378753286</v>
      </c>
      <c r="BP962">
        <v>3378753286</v>
      </c>
      <c r="BQ962">
        <v>544731</v>
      </c>
      <c r="BR962">
        <v>4443</v>
      </c>
      <c r="BX962" t="s">
        <v>4091</v>
      </c>
      <c r="CA962" t="s">
        <v>4092</v>
      </c>
      <c r="CB962" t="s">
        <v>4093</v>
      </c>
      <c r="CD962">
        <v>1</v>
      </c>
      <c r="CF962" t="s">
        <v>118</v>
      </c>
      <c r="CG962">
        <v>0</v>
      </c>
      <c r="CH962" t="s">
        <v>119</v>
      </c>
      <c r="CI962" t="s">
        <v>119</v>
      </c>
      <c r="CJ962" t="s">
        <v>120</v>
      </c>
      <c r="CL962" s="34" t="s">
        <v>4438</v>
      </c>
      <c r="CM962" t="s">
        <v>121</v>
      </c>
      <c r="CN962" s="34" t="s">
        <v>4438</v>
      </c>
      <c r="CP962" t="s">
        <v>1258</v>
      </c>
      <c r="CR962">
        <f t="shared" si="196"/>
        <v>12</v>
      </c>
    </row>
    <row r="963" spans="1:96" customFormat="1" hidden="1">
      <c r="A963" t="s">
        <v>111</v>
      </c>
      <c r="B963" t="s">
        <v>4087</v>
      </c>
      <c r="C963">
        <v>514127</v>
      </c>
      <c r="D963" s="1">
        <v>45577</v>
      </c>
      <c r="E963" t="s">
        <v>20593</v>
      </c>
      <c r="F963" t="s">
        <v>1899</v>
      </c>
      <c r="G963" t="s">
        <v>1900</v>
      </c>
      <c r="H963" s="34" t="s">
        <v>1901</v>
      </c>
      <c r="I963" t="s">
        <v>1902</v>
      </c>
      <c r="J963">
        <v>5541992806363</v>
      </c>
      <c r="K963" t="s">
        <v>10</v>
      </c>
      <c r="L963" t="s">
        <v>1903</v>
      </c>
      <c r="M963">
        <v>5152369752138</v>
      </c>
      <c r="N963" t="s">
        <v>112</v>
      </c>
      <c r="O963" t="s">
        <v>1904</v>
      </c>
      <c r="P963" t="s">
        <v>1905</v>
      </c>
      <c r="Q963">
        <v>785</v>
      </c>
      <c r="R963" t="s">
        <v>1412</v>
      </c>
      <c r="S963" t="s">
        <v>1906</v>
      </c>
      <c r="U963" t="s">
        <v>1907</v>
      </c>
      <c r="V963" t="s">
        <v>779</v>
      </c>
      <c r="W963" t="s">
        <v>780</v>
      </c>
      <c r="X963" t="s">
        <v>1667</v>
      </c>
      <c r="Y963" t="s">
        <v>1312</v>
      </c>
      <c r="Z963" t="s">
        <v>1258</v>
      </c>
      <c r="AA963" t="s">
        <v>4436</v>
      </c>
      <c r="AB963" t="s">
        <v>773</v>
      </c>
      <c r="AC963" t="s">
        <v>774</v>
      </c>
      <c r="AE963" t="s">
        <v>897</v>
      </c>
      <c r="AF963" t="s">
        <v>125</v>
      </c>
      <c r="AG963">
        <v>5</v>
      </c>
      <c r="AH963">
        <v>442.12</v>
      </c>
      <c r="AI963">
        <v>1</v>
      </c>
      <c r="AJ963">
        <v>143028</v>
      </c>
      <c r="AK963" t="s">
        <v>781</v>
      </c>
      <c r="AL963">
        <v>8700</v>
      </c>
      <c r="AM963" t="s">
        <v>2390</v>
      </c>
      <c r="AN963">
        <v>129.9</v>
      </c>
      <c r="AO963" s="72">
        <v>97.42</v>
      </c>
      <c r="AP963" t="s">
        <v>4094</v>
      </c>
      <c r="AQ963" t="s">
        <v>2391</v>
      </c>
      <c r="AV963" t="s">
        <v>4095</v>
      </c>
      <c r="AW963">
        <v>0</v>
      </c>
      <c r="AX963" t="s">
        <v>4088</v>
      </c>
      <c r="AY963" t="s">
        <v>4090</v>
      </c>
      <c r="AZ963" t="s">
        <v>2545</v>
      </c>
      <c r="BC963" t="s">
        <v>4437</v>
      </c>
      <c r="BD963" t="s">
        <v>114</v>
      </c>
      <c r="BF963" t="s">
        <v>115</v>
      </c>
      <c r="BG963" t="s">
        <v>116</v>
      </c>
      <c r="BM963" t="s">
        <v>117</v>
      </c>
      <c r="BN963">
        <v>474169</v>
      </c>
      <c r="BO963">
        <v>3378753286</v>
      </c>
      <c r="BP963">
        <v>3378753286</v>
      </c>
      <c r="BQ963">
        <v>544731</v>
      </c>
      <c r="BR963">
        <v>4443</v>
      </c>
      <c r="BX963" t="s">
        <v>4091</v>
      </c>
      <c r="CA963" t="s">
        <v>4092</v>
      </c>
      <c r="CB963" t="s">
        <v>4093</v>
      </c>
      <c r="CD963">
        <v>1</v>
      </c>
      <c r="CF963" t="s">
        <v>118</v>
      </c>
      <c r="CG963">
        <v>0</v>
      </c>
      <c r="CH963" t="s">
        <v>119</v>
      </c>
      <c r="CI963" t="s">
        <v>119</v>
      </c>
      <c r="CJ963" t="s">
        <v>120</v>
      </c>
      <c r="CL963" s="34" t="s">
        <v>4438</v>
      </c>
      <c r="CM963" t="s">
        <v>121</v>
      </c>
      <c r="CN963" s="34" t="s">
        <v>4438</v>
      </c>
      <c r="CP963" t="s">
        <v>1258</v>
      </c>
      <c r="CR963">
        <f t="shared" ref="CR963:CR1026" si="225">DAY(D963)</f>
        <v>12</v>
      </c>
    </row>
    <row r="964" spans="1:96" customFormat="1" hidden="1">
      <c r="A964" t="s">
        <v>111</v>
      </c>
      <c r="B964" t="s">
        <v>4087</v>
      </c>
      <c r="C964">
        <v>514127</v>
      </c>
      <c r="D964" s="1">
        <v>45577</v>
      </c>
      <c r="E964" t="s">
        <v>20593</v>
      </c>
      <c r="F964" t="s">
        <v>1899</v>
      </c>
      <c r="G964" t="s">
        <v>1900</v>
      </c>
      <c r="H964" s="34" t="s">
        <v>1901</v>
      </c>
      <c r="I964" t="s">
        <v>1902</v>
      </c>
      <c r="J964">
        <v>5541992806363</v>
      </c>
      <c r="K964" t="s">
        <v>10</v>
      </c>
      <c r="L964" t="s">
        <v>1903</v>
      </c>
      <c r="M964">
        <v>5152369752138</v>
      </c>
      <c r="N964" t="s">
        <v>112</v>
      </c>
      <c r="O964" t="s">
        <v>1904</v>
      </c>
      <c r="P964" t="s">
        <v>1905</v>
      </c>
      <c r="Q964">
        <v>785</v>
      </c>
      <c r="R964" t="s">
        <v>1412</v>
      </c>
      <c r="S964" t="s">
        <v>1906</v>
      </c>
      <c r="U964" t="s">
        <v>1907</v>
      </c>
      <c r="V964" t="s">
        <v>779</v>
      </c>
      <c r="W964" t="s">
        <v>780</v>
      </c>
      <c r="X964" t="s">
        <v>1667</v>
      </c>
      <c r="Y964" t="s">
        <v>1312</v>
      </c>
      <c r="Z964" t="s">
        <v>1258</v>
      </c>
      <c r="AA964" t="s">
        <v>4436</v>
      </c>
      <c r="AB964" t="s">
        <v>773</v>
      </c>
      <c r="AC964" t="s">
        <v>774</v>
      </c>
      <c r="AE964" t="s">
        <v>897</v>
      </c>
      <c r="AF964" t="s">
        <v>125</v>
      </c>
      <c r="AG964">
        <v>5</v>
      </c>
      <c r="AH964">
        <v>442.12</v>
      </c>
      <c r="AI964">
        <v>1</v>
      </c>
      <c r="AJ964">
        <v>143028</v>
      </c>
      <c r="AK964" t="s">
        <v>781</v>
      </c>
      <c r="AL964">
        <v>8700</v>
      </c>
      <c r="AM964" t="s">
        <v>2390</v>
      </c>
      <c r="AN964">
        <v>129.9</v>
      </c>
      <c r="AO964" s="72">
        <v>0</v>
      </c>
      <c r="AP964">
        <v>0</v>
      </c>
      <c r="AQ964" t="s">
        <v>2391</v>
      </c>
      <c r="AV964" t="s">
        <v>4095</v>
      </c>
      <c r="AW964">
        <v>0</v>
      </c>
      <c r="AX964" t="s">
        <v>4088</v>
      </c>
      <c r="AY964" t="s">
        <v>4090</v>
      </c>
      <c r="AZ964" t="s">
        <v>2545</v>
      </c>
      <c r="BC964" t="s">
        <v>4437</v>
      </c>
      <c r="BD964" t="s">
        <v>114</v>
      </c>
      <c r="BF964" t="s">
        <v>115</v>
      </c>
      <c r="BG964" t="s">
        <v>116</v>
      </c>
      <c r="BM964" t="s">
        <v>117</v>
      </c>
      <c r="BN964">
        <v>474169</v>
      </c>
      <c r="BO964">
        <v>3378753286</v>
      </c>
      <c r="BP964">
        <v>3378753286</v>
      </c>
      <c r="BQ964">
        <v>544731</v>
      </c>
      <c r="BR964">
        <v>4443</v>
      </c>
      <c r="BX964" t="s">
        <v>4091</v>
      </c>
      <c r="CA964" t="s">
        <v>4092</v>
      </c>
      <c r="CB964" t="s">
        <v>4093</v>
      </c>
      <c r="CD964">
        <v>1</v>
      </c>
      <c r="CF964" t="s">
        <v>118</v>
      </c>
      <c r="CG964">
        <v>0</v>
      </c>
      <c r="CH964" t="s">
        <v>119</v>
      </c>
      <c r="CI964" t="s">
        <v>119</v>
      </c>
      <c r="CJ964" t="s">
        <v>120</v>
      </c>
      <c r="CL964" s="34" t="s">
        <v>4438</v>
      </c>
      <c r="CM964" t="s">
        <v>121</v>
      </c>
      <c r="CN964" s="34" t="s">
        <v>4438</v>
      </c>
      <c r="CP964" t="s">
        <v>1258</v>
      </c>
      <c r="CR964">
        <f t="shared" si="225"/>
        <v>12</v>
      </c>
    </row>
    <row r="965" spans="1:96" customFormat="1" hidden="1">
      <c r="A965" t="s">
        <v>111</v>
      </c>
      <c r="B965" t="s">
        <v>4087</v>
      </c>
      <c r="C965">
        <v>514127</v>
      </c>
      <c r="D965" s="1">
        <v>45577</v>
      </c>
      <c r="E965" t="s">
        <v>20593</v>
      </c>
      <c r="F965" t="s">
        <v>1899</v>
      </c>
      <c r="G965" t="s">
        <v>1900</v>
      </c>
      <c r="H965" s="34" t="s">
        <v>1901</v>
      </c>
      <c r="I965" t="s">
        <v>1902</v>
      </c>
      <c r="J965">
        <v>5541992806363</v>
      </c>
      <c r="K965" t="s">
        <v>10</v>
      </c>
      <c r="L965" t="s">
        <v>1903</v>
      </c>
      <c r="M965">
        <v>5152369752138</v>
      </c>
      <c r="N965" t="s">
        <v>112</v>
      </c>
      <c r="O965" t="s">
        <v>1904</v>
      </c>
      <c r="P965" t="s">
        <v>1905</v>
      </c>
      <c r="Q965">
        <v>785</v>
      </c>
      <c r="R965" t="s">
        <v>1412</v>
      </c>
      <c r="S965" t="s">
        <v>1906</v>
      </c>
      <c r="U965" t="s">
        <v>1907</v>
      </c>
      <c r="V965" t="s">
        <v>779</v>
      </c>
      <c r="W965" t="s">
        <v>780</v>
      </c>
      <c r="X965" t="s">
        <v>1667</v>
      </c>
      <c r="Y965" t="s">
        <v>1312</v>
      </c>
      <c r="Z965" t="s">
        <v>1258</v>
      </c>
      <c r="AA965" t="s">
        <v>4436</v>
      </c>
      <c r="AB965" t="s">
        <v>773</v>
      </c>
      <c r="AC965" t="s">
        <v>774</v>
      </c>
      <c r="AE965" t="s">
        <v>897</v>
      </c>
      <c r="AF965" t="s">
        <v>125</v>
      </c>
      <c r="AG965">
        <v>5</v>
      </c>
      <c r="AH965">
        <v>442.12</v>
      </c>
      <c r="AI965">
        <v>1</v>
      </c>
      <c r="AJ965">
        <v>142809</v>
      </c>
      <c r="AK965" t="s">
        <v>1280</v>
      </c>
      <c r="AL965">
        <v>3111</v>
      </c>
      <c r="AM965" t="s">
        <v>2221</v>
      </c>
      <c r="AN965">
        <v>79.900000000000006</v>
      </c>
      <c r="AO965" s="72">
        <v>59.92</v>
      </c>
      <c r="AP965" t="s">
        <v>1625</v>
      </c>
      <c r="AQ965" t="s">
        <v>2222</v>
      </c>
      <c r="AV965" t="s">
        <v>4096</v>
      </c>
      <c r="AW965">
        <v>0</v>
      </c>
      <c r="AX965" t="s">
        <v>4088</v>
      </c>
      <c r="AY965" t="s">
        <v>4090</v>
      </c>
      <c r="AZ965" t="s">
        <v>2545</v>
      </c>
      <c r="BC965" t="s">
        <v>4437</v>
      </c>
      <c r="BD965" t="s">
        <v>114</v>
      </c>
      <c r="BF965" t="s">
        <v>115</v>
      </c>
      <c r="BG965" t="s">
        <v>116</v>
      </c>
      <c r="BM965" t="s">
        <v>117</v>
      </c>
      <c r="BN965">
        <v>474169</v>
      </c>
      <c r="BO965">
        <v>3378753286</v>
      </c>
      <c r="BP965">
        <v>3378753286</v>
      </c>
      <c r="BQ965">
        <v>544731</v>
      </c>
      <c r="BR965">
        <v>4443</v>
      </c>
      <c r="BX965" t="s">
        <v>4091</v>
      </c>
      <c r="CA965" t="s">
        <v>4092</v>
      </c>
      <c r="CB965" t="s">
        <v>4093</v>
      </c>
      <c r="CD965">
        <v>1</v>
      </c>
      <c r="CF965" t="s">
        <v>118</v>
      </c>
      <c r="CG965">
        <v>0</v>
      </c>
      <c r="CH965" t="s">
        <v>119</v>
      </c>
      <c r="CI965" t="s">
        <v>119</v>
      </c>
      <c r="CJ965" t="s">
        <v>120</v>
      </c>
      <c r="CL965" s="34" t="s">
        <v>4438</v>
      </c>
      <c r="CM965" t="s">
        <v>121</v>
      </c>
      <c r="CN965" s="34" t="s">
        <v>4438</v>
      </c>
      <c r="CP965" t="s">
        <v>1258</v>
      </c>
      <c r="CR965">
        <f t="shared" si="225"/>
        <v>12</v>
      </c>
    </row>
    <row r="966" spans="1:96" customFormat="1" hidden="1">
      <c r="A966" t="s">
        <v>111</v>
      </c>
      <c r="B966" t="s">
        <v>4087</v>
      </c>
      <c r="C966">
        <v>514127</v>
      </c>
      <c r="D966" s="1">
        <v>45577</v>
      </c>
      <c r="E966" t="s">
        <v>20593</v>
      </c>
      <c r="F966" t="s">
        <v>1899</v>
      </c>
      <c r="G966" t="s">
        <v>1900</v>
      </c>
      <c r="H966" s="34" t="s">
        <v>1901</v>
      </c>
      <c r="I966" t="s">
        <v>1902</v>
      </c>
      <c r="J966">
        <v>5541992806363</v>
      </c>
      <c r="K966" t="s">
        <v>10</v>
      </c>
      <c r="L966" t="s">
        <v>1903</v>
      </c>
      <c r="M966">
        <v>5152369752138</v>
      </c>
      <c r="N966" t="s">
        <v>112</v>
      </c>
      <c r="O966" t="s">
        <v>1904</v>
      </c>
      <c r="P966" t="s">
        <v>1905</v>
      </c>
      <c r="Q966">
        <v>785</v>
      </c>
      <c r="R966" t="s">
        <v>1412</v>
      </c>
      <c r="S966" t="s">
        <v>1906</v>
      </c>
      <c r="U966" t="s">
        <v>1907</v>
      </c>
      <c r="V966" t="s">
        <v>779</v>
      </c>
      <c r="W966" t="s">
        <v>780</v>
      </c>
      <c r="X966" t="s">
        <v>1667</v>
      </c>
      <c r="Y966" t="s">
        <v>1312</v>
      </c>
      <c r="Z966" t="s">
        <v>1258</v>
      </c>
      <c r="AA966" t="s">
        <v>4436</v>
      </c>
      <c r="AB966" t="s">
        <v>773</v>
      </c>
      <c r="AC966" t="s">
        <v>774</v>
      </c>
      <c r="AE966" t="s">
        <v>897</v>
      </c>
      <c r="AF966" t="s">
        <v>125</v>
      </c>
      <c r="AG966">
        <v>5</v>
      </c>
      <c r="AH966">
        <v>442.12</v>
      </c>
      <c r="AI966">
        <v>1</v>
      </c>
      <c r="AJ966">
        <v>142816</v>
      </c>
      <c r="AK966" t="s">
        <v>1826</v>
      </c>
      <c r="AL966">
        <v>8502</v>
      </c>
      <c r="AM966" t="s">
        <v>1827</v>
      </c>
      <c r="AN966">
        <v>79.900000000000006</v>
      </c>
      <c r="AO966" s="72">
        <v>0</v>
      </c>
      <c r="AP966">
        <v>0</v>
      </c>
      <c r="AQ966" t="s">
        <v>1828</v>
      </c>
      <c r="AV966" t="s">
        <v>4097</v>
      </c>
      <c r="AW966">
        <v>0</v>
      </c>
      <c r="AX966" t="s">
        <v>4088</v>
      </c>
      <c r="AY966" t="s">
        <v>4090</v>
      </c>
      <c r="AZ966" t="s">
        <v>2545</v>
      </c>
      <c r="BC966" t="s">
        <v>4437</v>
      </c>
      <c r="BD966" t="s">
        <v>114</v>
      </c>
      <c r="BF966" t="s">
        <v>115</v>
      </c>
      <c r="BG966" t="s">
        <v>116</v>
      </c>
      <c r="BM966" t="s">
        <v>117</v>
      </c>
      <c r="BN966">
        <v>474169</v>
      </c>
      <c r="BO966">
        <v>3378753286</v>
      </c>
      <c r="BP966">
        <v>3378753286</v>
      </c>
      <c r="BQ966">
        <v>544731</v>
      </c>
      <c r="BR966">
        <v>4443</v>
      </c>
      <c r="BX966" t="s">
        <v>4091</v>
      </c>
      <c r="CA966" t="s">
        <v>4092</v>
      </c>
      <c r="CB966" t="s">
        <v>4093</v>
      </c>
      <c r="CD966">
        <v>1</v>
      </c>
      <c r="CF966" t="s">
        <v>118</v>
      </c>
      <c r="CG966">
        <v>0</v>
      </c>
      <c r="CH966" t="s">
        <v>119</v>
      </c>
      <c r="CI966" t="s">
        <v>119</v>
      </c>
      <c r="CJ966" t="s">
        <v>120</v>
      </c>
      <c r="CL966" s="34" t="s">
        <v>4438</v>
      </c>
      <c r="CM966" t="s">
        <v>121</v>
      </c>
      <c r="CN966" s="34" t="s">
        <v>4438</v>
      </c>
      <c r="CP966" t="s">
        <v>1258</v>
      </c>
      <c r="CR966">
        <f t="shared" si="225"/>
        <v>12</v>
      </c>
    </row>
    <row r="967" spans="1:96" customFormat="1" hidden="1">
      <c r="A967" t="s">
        <v>111</v>
      </c>
      <c r="B967" t="s">
        <v>4098</v>
      </c>
      <c r="C967">
        <v>514125</v>
      </c>
      <c r="D967" s="1">
        <v>45576</v>
      </c>
      <c r="E967" t="s">
        <v>20594</v>
      </c>
      <c r="F967" t="s">
        <v>4099</v>
      </c>
      <c r="G967" t="s">
        <v>4100</v>
      </c>
      <c r="H967">
        <v>91120764734</v>
      </c>
      <c r="I967" t="s">
        <v>4101</v>
      </c>
      <c r="J967">
        <v>5521997348141</v>
      </c>
      <c r="K967" t="s">
        <v>5</v>
      </c>
      <c r="L967" t="s">
        <v>4102</v>
      </c>
      <c r="M967">
        <v>5186087326191</v>
      </c>
      <c r="N967" t="s">
        <v>112</v>
      </c>
      <c r="O967" t="s">
        <v>4103</v>
      </c>
      <c r="P967" t="s">
        <v>4104</v>
      </c>
      <c r="Q967">
        <v>670</v>
      </c>
      <c r="R967" t="s">
        <v>4105</v>
      </c>
      <c r="S967" t="s">
        <v>4106</v>
      </c>
      <c r="U967" t="s">
        <v>4107</v>
      </c>
      <c r="V967" t="s">
        <v>122</v>
      </c>
      <c r="W967" t="s">
        <v>123</v>
      </c>
      <c r="X967" t="s">
        <v>2278</v>
      </c>
      <c r="Y967" t="s">
        <v>787</v>
      </c>
      <c r="Z967" t="s">
        <v>1258</v>
      </c>
      <c r="AA967" t="s">
        <v>4439</v>
      </c>
      <c r="AB967" t="s">
        <v>844</v>
      </c>
      <c r="AC967" t="s">
        <v>791</v>
      </c>
      <c r="AD967" t="s">
        <v>883</v>
      </c>
      <c r="AF967" t="s">
        <v>786</v>
      </c>
      <c r="AG967">
        <v>1</v>
      </c>
      <c r="AH967">
        <v>81.75</v>
      </c>
      <c r="AI967">
        <v>1</v>
      </c>
      <c r="AJ967">
        <v>142826</v>
      </c>
      <c r="AK967" t="s">
        <v>775</v>
      </c>
      <c r="AL967">
        <v>1409</v>
      </c>
      <c r="AM967" t="s">
        <v>847</v>
      </c>
      <c r="AN967">
        <v>59.9</v>
      </c>
      <c r="AO967" s="72">
        <v>59.9</v>
      </c>
      <c r="AP967" t="s">
        <v>817</v>
      </c>
      <c r="AQ967" t="s">
        <v>848</v>
      </c>
      <c r="AV967" t="s">
        <v>4109</v>
      </c>
      <c r="AW967" t="s">
        <v>4109</v>
      </c>
      <c r="AX967" t="s">
        <v>4108</v>
      </c>
      <c r="AY967">
        <v>0</v>
      </c>
      <c r="BC967" s="34" t="s">
        <v>4440</v>
      </c>
      <c r="BD967" t="s">
        <v>114</v>
      </c>
      <c r="BF967" t="s">
        <v>115</v>
      </c>
      <c r="BG967" t="s">
        <v>116</v>
      </c>
      <c r="BM967" t="s">
        <v>117</v>
      </c>
      <c r="BN967">
        <v>614380</v>
      </c>
      <c r="BO967">
        <v>3377882980</v>
      </c>
      <c r="BP967">
        <v>3377882980</v>
      </c>
      <c r="BQ967">
        <v>415896</v>
      </c>
      <c r="BR967">
        <v>6437</v>
      </c>
      <c r="BX967" t="s">
        <v>4110</v>
      </c>
      <c r="CA967" t="s">
        <v>4111</v>
      </c>
      <c r="CB967" t="s">
        <v>4112</v>
      </c>
      <c r="CD967">
        <v>1</v>
      </c>
      <c r="CF967" t="s">
        <v>118</v>
      </c>
      <c r="CG967">
        <v>0</v>
      </c>
      <c r="CH967" t="s">
        <v>119</v>
      </c>
      <c r="CI967" t="s">
        <v>119</v>
      </c>
      <c r="CJ967" t="s">
        <v>120</v>
      </c>
      <c r="CL967" s="34" t="s">
        <v>4441</v>
      </c>
      <c r="CM967" t="s">
        <v>121</v>
      </c>
      <c r="CN967" s="34" t="s">
        <v>4441</v>
      </c>
      <c r="CP967" t="s">
        <v>1258</v>
      </c>
      <c r="CR967">
        <f t="shared" si="225"/>
        <v>11</v>
      </c>
    </row>
    <row r="968" spans="1:96" customFormat="1" hidden="1">
      <c r="A968" t="s">
        <v>111</v>
      </c>
      <c r="B968" t="s">
        <v>4113</v>
      </c>
      <c r="C968">
        <v>514123</v>
      </c>
      <c r="D968" s="1">
        <v>45576</v>
      </c>
      <c r="E968" t="s">
        <v>20595</v>
      </c>
      <c r="F968" t="s">
        <v>2087</v>
      </c>
      <c r="G968" t="s">
        <v>1800</v>
      </c>
      <c r="H968">
        <v>35630911880</v>
      </c>
      <c r="I968" t="s">
        <v>4114</v>
      </c>
      <c r="J968">
        <v>5512997735753</v>
      </c>
      <c r="K968" t="s">
        <v>2</v>
      </c>
      <c r="L968" t="s">
        <v>3414</v>
      </c>
      <c r="M968">
        <v>5130877125120</v>
      </c>
      <c r="N968" t="s">
        <v>112</v>
      </c>
      <c r="O968" t="s">
        <v>4115</v>
      </c>
      <c r="P968" t="s">
        <v>4116</v>
      </c>
      <c r="Q968">
        <v>777</v>
      </c>
      <c r="R968" t="s">
        <v>4117</v>
      </c>
      <c r="S968" t="s">
        <v>4118</v>
      </c>
      <c r="U968" t="s">
        <v>4119</v>
      </c>
      <c r="V968" t="s">
        <v>122</v>
      </c>
      <c r="W968" t="s">
        <v>123</v>
      </c>
      <c r="X968" t="s">
        <v>3301</v>
      </c>
      <c r="Y968" t="s">
        <v>782</v>
      </c>
      <c r="Z968" t="s">
        <v>1258</v>
      </c>
      <c r="AA968" t="s">
        <v>4442</v>
      </c>
      <c r="AB968" t="s">
        <v>773</v>
      </c>
      <c r="AC968" t="s">
        <v>774</v>
      </c>
      <c r="AF968" t="s">
        <v>125</v>
      </c>
      <c r="AG968">
        <v>2</v>
      </c>
      <c r="AH968">
        <v>110.16</v>
      </c>
      <c r="AI968">
        <v>1</v>
      </c>
      <c r="AJ968">
        <v>5103</v>
      </c>
      <c r="AK968" t="s">
        <v>775</v>
      </c>
      <c r="AL968">
        <v>5103</v>
      </c>
      <c r="AM968" t="s">
        <v>1348</v>
      </c>
      <c r="AN968">
        <v>29.9</v>
      </c>
      <c r="AO968" s="72">
        <v>29.9</v>
      </c>
      <c r="AP968" t="s">
        <v>820</v>
      </c>
      <c r="AQ968" t="s">
        <v>1349</v>
      </c>
      <c r="AV968" t="s">
        <v>4121</v>
      </c>
      <c r="AW968" t="s">
        <v>4121</v>
      </c>
      <c r="AX968" t="s">
        <v>4120</v>
      </c>
      <c r="AY968">
        <v>0</v>
      </c>
      <c r="BC968" s="34" t="s">
        <v>4443</v>
      </c>
      <c r="BD968" t="s">
        <v>114</v>
      </c>
      <c r="BF968" t="s">
        <v>115</v>
      </c>
      <c r="BG968" t="s">
        <v>116</v>
      </c>
      <c r="BM968" t="s">
        <v>117</v>
      </c>
      <c r="BN968">
        <v>116748</v>
      </c>
      <c r="BO968">
        <v>3377849401</v>
      </c>
      <c r="BP968">
        <v>3377849401</v>
      </c>
      <c r="BQ968">
        <v>534696</v>
      </c>
      <c r="BR968">
        <v>4841</v>
      </c>
      <c r="BX968" t="s">
        <v>4122</v>
      </c>
      <c r="CA968" t="s">
        <v>4123</v>
      </c>
      <c r="CB968" t="s">
        <v>4124</v>
      </c>
      <c r="CD968">
        <v>1</v>
      </c>
      <c r="CF968" t="s">
        <v>118</v>
      </c>
      <c r="CG968">
        <v>0</v>
      </c>
      <c r="CH968" t="s">
        <v>119</v>
      </c>
      <c r="CI968" t="s">
        <v>119</v>
      </c>
      <c r="CJ968" t="s">
        <v>120</v>
      </c>
      <c r="CL968" s="34" t="s">
        <v>4444</v>
      </c>
      <c r="CM968" t="s">
        <v>121</v>
      </c>
      <c r="CN968" s="34" t="s">
        <v>4444</v>
      </c>
      <c r="CP968" t="s">
        <v>1258</v>
      </c>
      <c r="CR968">
        <f t="shared" si="225"/>
        <v>11</v>
      </c>
    </row>
    <row r="969" spans="1:96" customFormat="1" hidden="1">
      <c r="A969" t="s">
        <v>111</v>
      </c>
      <c r="B969" t="s">
        <v>4113</v>
      </c>
      <c r="C969">
        <v>514123</v>
      </c>
      <c r="D969" s="1">
        <v>45576</v>
      </c>
      <c r="E969" t="s">
        <v>20595</v>
      </c>
      <c r="F969" t="s">
        <v>2087</v>
      </c>
      <c r="G969" t="s">
        <v>1800</v>
      </c>
      <c r="H969">
        <v>35630911880</v>
      </c>
      <c r="I969" t="s">
        <v>4114</v>
      </c>
      <c r="J969">
        <v>5512997735753</v>
      </c>
      <c r="K969" t="s">
        <v>2</v>
      </c>
      <c r="L969" t="s">
        <v>3414</v>
      </c>
      <c r="M969">
        <v>5130877125120</v>
      </c>
      <c r="N969" t="s">
        <v>112</v>
      </c>
      <c r="O969" t="s">
        <v>4115</v>
      </c>
      <c r="P969" t="s">
        <v>4116</v>
      </c>
      <c r="Q969">
        <v>777</v>
      </c>
      <c r="R969" t="s">
        <v>4117</v>
      </c>
      <c r="S969" t="s">
        <v>4118</v>
      </c>
      <c r="U969" t="s">
        <v>4119</v>
      </c>
      <c r="V969" t="s">
        <v>122</v>
      </c>
      <c r="W969" t="s">
        <v>123</v>
      </c>
      <c r="X969" t="s">
        <v>3301</v>
      </c>
      <c r="Y969" t="s">
        <v>782</v>
      </c>
      <c r="Z969" t="s">
        <v>1258</v>
      </c>
      <c r="AA969" t="s">
        <v>4442</v>
      </c>
      <c r="AB969" t="s">
        <v>773</v>
      </c>
      <c r="AC969" t="s">
        <v>774</v>
      </c>
      <c r="AF969" t="s">
        <v>125</v>
      </c>
      <c r="AG969">
        <v>2</v>
      </c>
      <c r="AH969">
        <v>110.16</v>
      </c>
      <c r="AI969">
        <v>1</v>
      </c>
      <c r="AJ969">
        <v>1403</v>
      </c>
      <c r="AK969" t="s">
        <v>775</v>
      </c>
      <c r="AL969">
        <v>1403</v>
      </c>
      <c r="AM969" t="s">
        <v>824</v>
      </c>
      <c r="AN969">
        <v>29.9</v>
      </c>
      <c r="AO969" s="72">
        <v>29.9</v>
      </c>
      <c r="AP969" t="s">
        <v>820</v>
      </c>
      <c r="AQ969" t="s">
        <v>822</v>
      </c>
      <c r="AV969" t="s">
        <v>4121</v>
      </c>
      <c r="AW969" t="s">
        <v>4121</v>
      </c>
      <c r="AX969" t="s">
        <v>4120</v>
      </c>
      <c r="AY969">
        <v>0</v>
      </c>
      <c r="BC969" s="34" t="s">
        <v>4443</v>
      </c>
      <c r="BD969" t="s">
        <v>114</v>
      </c>
      <c r="BF969" t="s">
        <v>115</v>
      </c>
      <c r="BG969" t="s">
        <v>116</v>
      </c>
      <c r="BM969" t="s">
        <v>117</v>
      </c>
      <c r="BN969">
        <v>116748</v>
      </c>
      <c r="BO969">
        <v>3377849401</v>
      </c>
      <c r="BP969">
        <v>3377849401</v>
      </c>
      <c r="BQ969">
        <v>534696</v>
      </c>
      <c r="BR969">
        <v>4841</v>
      </c>
      <c r="BX969" t="s">
        <v>4122</v>
      </c>
      <c r="CA969" t="s">
        <v>4123</v>
      </c>
      <c r="CB969" t="s">
        <v>4124</v>
      </c>
      <c r="CD969">
        <v>1</v>
      </c>
      <c r="CF969" t="s">
        <v>118</v>
      </c>
      <c r="CG969">
        <v>0</v>
      </c>
      <c r="CH969" t="s">
        <v>119</v>
      </c>
      <c r="CI969" t="s">
        <v>119</v>
      </c>
      <c r="CJ969" t="s">
        <v>120</v>
      </c>
      <c r="CL969" s="34" t="s">
        <v>4444</v>
      </c>
      <c r="CM969" t="s">
        <v>121</v>
      </c>
      <c r="CN969" s="34" t="s">
        <v>4444</v>
      </c>
      <c r="CP969" t="s">
        <v>1258</v>
      </c>
      <c r="CR969">
        <f t="shared" si="225"/>
        <v>11</v>
      </c>
    </row>
    <row r="970" spans="1:96" customFormat="1" hidden="1">
      <c r="A970" t="s">
        <v>111</v>
      </c>
      <c r="B970" t="s">
        <v>4113</v>
      </c>
      <c r="C970">
        <v>514123</v>
      </c>
      <c r="D970" s="1">
        <v>45576</v>
      </c>
      <c r="E970" t="s">
        <v>20595</v>
      </c>
      <c r="F970" t="s">
        <v>2087</v>
      </c>
      <c r="G970" t="s">
        <v>1800</v>
      </c>
      <c r="H970">
        <v>35630911880</v>
      </c>
      <c r="I970" t="s">
        <v>4114</v>
      </c>
      <c r="J970">
        <v>5512997735753</v>
      </c>
      <c r="K970" t="s">
        <v>2</v>
      </c>
      <c r="L970" t="s">
        <v>3414</v>
      </c>
      <c r="M970">
        <v>5130877125120</v>
      </c>
      <c r="N970" t="s">
        <v>112</v>
      </c>
      <c r="O970" t="s">
        <v>4115</v>
      </c>
      <c r="P970" t="s">
        <v>4116</v>
      </c>
      <c r="Q970">
        <v>777</v>
      </c>
      <c r="R970" t="s">
        <v>4117</v>
      </c>
      <c r="S970" t="s">
        <v>4118</v>
      </c>
      <c r="U970" t="s">
        <v>4119</v>
      </c>
      <c r="V970" t="s">
        <v>122</v>
      </c>
      <c r="W970" t="s">
        <v>123</v>
      </c>
      <c r="X970" t="s">
        <v>3301</v>
      </c>
      <c r="Y970" t="s">
        <v>782</v>
      </c>
      <c r="Z970" t="s">
        <v>1258</v>
      </c>
      <c r="AA970" t="s">
        <v>4442</v>
      </c>
      <c r="AB970" t="s">
        <v>773</v>
      </c>
      <c r="AC970" t="s">
        <v>774</v>
      </c>
      <c r="AF970" t="s">
        <v>125</v>
      </c>
      <c r="AG970">
        <v>2</v>
      </c>
      <c r="AH970">
        <v>110.16</v>
      </c>
      <c r="AI970">
        <v>1</v>
      </c>
      <c r="AJ970">
        <v>1603</v>
      </c>
      <c r="AK970" t="s">
        <v>775</v>
      </c>
      <c r="AL970">
        <v>1603</v>
      </c>
      <c r="AM970" t="s">
        <v>825</v>
      </c>
      <c r="AN970">
        <v>29.9</v>
      </c>
      <c r="AO970" s="72">
        <v>29.9</v>
      </c>
      <c r="AP970" t="s">
        <v>820</v>
      </c>
      <c r="AQ970" t="s">
        <v>823</v>
      </c>
      <c r="AV970" t="s">
        <v>4121</v>
      </c>
      <c r="AW970" t="s">
        <v>4121</v>
      </c>
      <c r="AX970" t="s">
        <v>4120</v>
      </c>
      <c r="AY970">
        <v>0</v>
      </c>
      <c r="BC970" s="34" t="s">
        <v>4443</v>
      </c>
      <c r="BD970" t="s">
        <v>114</v>
      </c>
      <c r="BF970" t="s">
        <v>115</v>
      </c>
      <c r="BG970" t="s">
        <v>116</v>
      </c>
      <c r="BM970" t="s">
        <v>117</v>
      </c>
      <c r="BN970">
        <v>116748</v>
      </c>
      <c r="BO970">
        <v>3377849401</v>
      </c>
      <c r="BP970">
        <v>3377849401</v>
      </c>
      <c r="BQ970">
        <v>534696</v>
      </c>
      <c r="BR970">
        <v>4841</v>
      </c>
      <c r="BX970" t="s">
        <v>4122</v>
      </c>
      <c r="CA970" t="s">
        <v>4123</v>
      </c>
      <c r="CB970" t="s">
        <v>4124</v>
      </c>
      <c r="CD970">
        <v>1</v>
      </c>
      <c r="CF970" t="s">
        <v>118</v>
      </c>
      <c r="CG970">
        <v>0</v>
      </c>
      <c r="CH970" t="s">
        <v>119</v>
      </c>
      <c r="CI970" t="s">
        <v>119</v>
      </c>
      <c r="CJ970" t="s">
        <v>120</v>
      </c>
      <c r="CL970" s="34" t="s">
        <v>4444</v>
      </c>
      <c r="CM970" t="s">
        <v>121</v>
      </c>
      <c r="CN970" s="34" t="s">
        <v>4444</v>
      </c>
      <c r="CP970" t="s">
        <v>1258</v>
      </c>
      <c r="CR970">
        <f t="shared" si="225"/>
        <v>11</v>
      </c>
    </row>
    <row r="971" spans="1:96" customFormat="1" hidden="1">
      <c r="A971" t="s">
        <v>111</v>
      </c>
      <c r="B971" t="s">
        <v>4125</v>
      </c>
      <c r="C971">
        <v>514111</v>
      </c>
      <c r="D971" s="1">
        <v>45576</v>
      </c>
      <c r="E971" t="s">
        <v>20596</v>
      </c>
      <c r="F971" t="s">
        <v>4126</v>
      </c>
      <c r="G971" t="s">
        <v>4127</v>
      </c>
      <c r="H971" s="34" t="s">
        <v>4128</v>
      </c>
      <c r="I971" t="s">
        <v>4129</v>
      </c>
      <c r="J971">
        <v>5571999166174</v>
      </c>
      <c r="K971" t="s">
        <v>9</v>
      </c>
      <c r="L971" t="s">
        <v>2015</v>
      </c>
      <c r="M971">
        <v>5186026605006</v>
      </c>
      <c r="N971" t="s">
        <v>112</v>
      </c>
      <c r="O971" t="s">
        <v>4130</v>
      </c>
      <c r="P971" t="s">
        <v>4131</v>
      </c>
      <c r="Q971">
        <v>40</v>
      </c>
      <c r="R971" t="s">
        <v>4132</v>
      </c>
      <c r="S971" t="s">
        <v>4133</v>
      </c>
      <c r="U971" t="s">
        <v>4134</v>
      </c>
      <c r="V971" t="s">
        <v>122</v>
      </c>
      <c r="W971" t="s">
        <v>772</v>
      </c>
      <c r="X971" t="s">
        <v>4135</v>
      </c>
      <c r="Y971" t="s">
        <v>787</v>
      </c>
      <c r="Z971" t="s">
        <v>1258</v>
      </c>
      <c r="AA971" t="s">
        <v>4445</v>
      </c>
      <c r="AE971" t="s">
        <v>4136</v>
      </c>
      <c r="AF971" t="s">
        <v>125</v>
      </c>
      <c r="AG971">
        <v>5</v>
      </c>
      <c r="AH971">
        <v>114.42</v>
      </c>
      <c r="AI971">
        <v>1</v>
      </c>
      <c r="AJ971">
        <v>142796</v>
      </c>
      <c r="AK971" t="s">
        <v>783</v>
      </c>
      <c r="AL971">
        <v>1609</v>
      </c>
      <c r="AM971" t="s">
        <v>826</v>
      </c>
      <c r="AN971">
        <v>34.9</v>
      </c>
      <c r="AO971" s="72">
        <v>29.66</v>
      </c>
      <c r="AP971" t="s">
        <v>4138</v>
      </c>
      <c r="AQ971" t="s">
        <v>807</v>
      </c>
      <c r="AV971" t="s">
        <v>4139</v>
      </c>
      <c r="AW971">
        <v>0</v>
      </c>
      <c r="AX971" t="s">
        <v>4137</v>
      </c>
      <c r="AY971" t="s">
        <v>4140</v>
      </c>
      <c r="AZ971" t="s">
        <v>4141</v>
      </c>
      <c r="BC971" s="34" t="s">
        <v>4446</v>
      </c>
      <c r="BD971" t="s">
        <v>114</v>
      </c>
      <c r="BF971" t="s">
        <v>115</v>
      </c>
      <c r="BG971" t="s">
        <v>116</v>
      </c>
      <c r="BM971" t="s">
        <v>117</v>
      </c>
      <c r="BN971">
        <v>473657</v>
      </c>
      <c r="BO971">
        <v>3376021291</v>
      </c>
      <c r="BP971">
        <v>3376021291</v>
      </c>
      <c r="BQ971">
        <v>520132</v>
      </c>
      <c r="BR971">
        <v>5433</v>
      </c>
      <c r="BX971" t="s">
        <v>4142</v>
      </c>
      <c r="CA971" t="s">
        <v>4143</v>
      </c>
      <c r="CB971" t="s">
        <v>4144</v>
      </c>
      <c r="CD971">
        <v>1</v>
      </c>
      <c r="CF971" t="s">
        <v>118</v>
      </c>
      <c r="CG971">
        <v>0</v>
      </c>
      <c r="CH971" t="s">
        <v>119</v>
      </c>
      <c r="CI971" t="s">
        <v>119</v>
      </c>
      <c r="CJ971" t="s">
        <v>120</v>
      </c>
      <c r="CL971" s="34" t="s">
        <v>4447</v>
      </c>
      <c r="CM971" t="s">
        <v>121</v>
      </c>
      <c r="CN971" s="34" t="s">
        <v>4447</v>
      </c>
      <c r="CP971" t="s">
        <v>1258</v>
      </c>
      <c r="CR971">
        <f t="shared" si="225"/>
        <v>11</v>
      </c>
    </row>
    <row r="972" spans="1:96" customFormat="1" hidden="1">
      <c r="A972" t="s">
        <v>111</v>
      </c>
      <c r="B972" t="s">
        <v>4125</v>
      </c>
      <c r="C972">
        <v>514111</v>
      </c>
      <c r="D972" s="1">
        <v>45576</v>
      </c>
      <c r="E972" t="s">
        <v>20596</v>
      </c>
      <c r="F972" t="s">
        <v>4126</v>
      </c>
      <c r="G972" t="s">
        <v>4127</v>
      </c>
      <c r="H972" s="34" t="s">
        <v>4128</v>
      </c>
      <c r="I972" t="s">
        <v>4129</v>
      </c>
      <c r="J972">
        <v>5571999166174</v>
      </c>
      <c r="K972" t="s">
        <v>9</v>
      </c>
      <c r="L972" t="s">
        <v>2015</v>
      </c>
      <c r="M972">
        <v>5186026605006</v>
      </c>
      <c r="N972" t="s">
        <v>112</v>
      </c>
      <c r="O972" t="s">
        <v>4130</v>
      </c>
      <c r="P972" t="s">
        <v>4131</v>
      </c>
      <c r="Q972">
        <v>40</v>
      </c>
      <c r="R972" t="s">
        <v>4132</v>
      </c>
      <c r="S972" t="s">
        <v>4133</v>
      </c>
      <c r="U972" t="s">
        <v>4134</v>
      </c>
      <c r="V972" t="s">
        <v>122</v>
      </c>
      <c r="W972" t="s">
        <v>772</v>
      </c>
      <c r="X972" t="s">
        <v>4135</v>
      </c>
      <c r="Y972" t="s">
        <v>787</v>
      </c>
      <c r="Z972" t="s">
        <v>1258</v>
      </c>
      <c r="AA972" t="s">
        <v>4445</v>
      </c>
      <c r="AE972" t="s">
        <v>4136</v>
      </c>
      <c r="AF972" t="s">
        <v>125</v>
      </c>
      <c r="AG972">
        <v>5</v>
      </c>
      <c r="AH972">
        <v>114.42</v>
      </c>
      <c r="AI972">
        <v>1</v>
      </c>
      <c r="AJ972">
        <v>1096</v>
      </c>
      <c r="AK972" t="s">
        <v>783</v>
      </c>
      <c r="AL972">
        <v>1096</v>
      </c>
      <c r="AM972" t="s">
        <v>811</v>
      </c>
      <c r="AN972">
        <v>39.9</v>
      </c>
      <c r="AO972" s="72">
        <v>33.92</v>
      </c>
      <c r="AP972" t="s">
        <v>4145</v>
      </c>
      <c r="AQ972" t="s">
        <v>812</v>
      </c>
      <c r="AV972" t="s">
        <v>4146</v>
      </c>
      <c r="AW972">
        <v>0</v>
      </c>
      <c r="AX972" t="s">
        <v>4137</v>
      </c>
      <c r="AY972" t="s">
        <v>4140</v>
      </c>
      <c r="AZ972" t="s">
        <v>4141</v>
      </c>
      <c r="BC972" s="34" t="s">
        <v>4446</v>
      </c>
      <c r="BD972" t="s">
        <v>114</v>
      </c>
      <c r="BF972" t="s">
        <v>115</v>
      </c>
      <c r="BG972" t="s">
        <v>116</v>
      </c>
      <c r="BM972" t="s">
        <v>117</v>
      </c>
      <c r="BN972">
        <v>473657</v>
      </c>
      <c r="BO972">
        <v>3376021291</v>
      </c>
      <c r="BP972">
        <v>3376021291</v>
      </c>
      <c r="BQ972">
        <v>520132</v>
      </c>
      <c r="BR972">
        <v>5433</v>
      </c>
      <c r="BX972" t="s">
        <v>4142</v>
      </c>
      <c r="CA972" t="s">
        <v>4143</v>
      </c>
      <c r="CB972" t="s">
        <v>4144</v>
      </c>
      <c r="CD972">
        <v>1</v>
      </c>
      <c r="CF972" t="s">
        <v>118</v>
      </c>
      <c r="CG972">
        <v>0</v>
      </c>
      <c r="CH972" t="s">
        <v>119</v>
      </c>
      <c r="CI972" t="s">
        <v>119</v>
      </c>
      <c r="CJ972" t="s">
        <v>120</v>
      </c>
      <c r="CL972" s="34" t="s">
        <v>4447</v>
      </c>
      <c r="CM972" t="s">
        <v>121</v>
      </c>
      <c r="CN972" s="34" t="s">
        <v>4447</v>
      </c>
      <c r="CP972" t="s">
        <v>1258</v>
      </c>
      <c r="CR972">
        <f t="shared" si="225"/>
        <v>11</v>
      </c>
    </row>
    <row r="973" spans="1:96" customFormat="1" hidden="1">
      <c r="A973" t="s">
        <v>111</v>
      </c>
      <c r="B973" t="s">
        <v>4125</v>
      </c>
      <c r="C973">
        <v>514111</v>
      </c>
      <c r="D973" s="1">
        <v>45576</v>
      </c>
      <c r="E973" t="s">
        <v>20596</v>
      </c>
      <c r="F973" t="s">
        <v>4126</v>
      </c>
      <c r="G973" t="s">
        <v>4127</v>
      </c>
      <c r="H973" s="34" t="s">
        <v>4128</v>
      </c>
      <c r="I973" t="s">
        <v>4129</v>
      </c>
      <c r="J973">
        <v>5571999166174</v>
      </c>
      <c r="K973" t="s">
        <v>9</v>
      </c>
      <c r="L973" t="s">
        <v>2015</v>
      </c>
      <c r="M973">
        <v>5186026605006</v>
      </c>
      <c r="N973" t="s">
        <v>112</v>
      </c>
      <c r="O973" t="s">
        <v>4130</v>
      </c>
      <c r="P973" t="s">
        <v>4131</v>
      </c>
      <c r="Q973">
        <v>40</v>
      </c>
      <c r="R973" t="s">
        <v>4132</v>
      </c>
      <c r="S973" t="s">
        <v>4133</v>
      </c>
      <c r="U973" t="s">
        <v>4134</v>
      </c>
      <c r="V973" t="s">
        <v>122</v>
      </c>
      <c r="W973" t="s">
        <v>772</v>
      </c>
      <c r="X973" t="s">
        <v>4135</v>
      </c>
      <c r="Y973" t="s">
        <v>787</v>
      </c>
      <c r="Z973" t="s">
        <v>1258</v>
      </c>
      <c r="AA973" t="s">
        <v>4445</v>
      </c>
      <c r="AE973" t="s">
        <v>4136</v>
      </c>
      <c r="AF973" t="s">
        <v>125</v>
      </c>
      <c r="AG973">
        <v>5</v>
      </c>
      <c r="AH973">
        <v>114.42</v>
      </c>
      <c r="AI973">
        <v>1</v>
      </c>
      <c r="AJ973">
        <v>5103</v>
      </c>
      <c r="AK973" t="s">
        <v>775</v>
      </c>
      <c r="AL973">
        <v>5103</v>
      </c>
      <c r="AM973" t="s">
        <v>1348</v>
      </c>
      <c r="AN973">
        <v>29.9</v>
      </c>
      <c r="AO973" s="72">
        <v>25.42</v>
      </c>
      <c r="AP973" t="s">
        <v>845</v>
      </c>
      <c r="AQ973" t="s">
        <v>1349</v>
      </c>
      <c r="AV973" t="s">
        <v>4146</v>
      </c>
      <c r="AW973">
        <v>0</v>
      </c>
      <c r="AX973" t="s">
        <v>4137</v>
      </c>
      <c r="AY973" t="s">
        <v>4140</v>
      </c>
      <c r="AZ973" t="s">
        <v>4141</v>
      </c>
      <c r="BC973" s="34" t="s">
        <v>4446</v>
      </c>
      <c r="BD973" t="s">
        <v>114</v>
      </c>
      <c r="BF973" t="s">
        <v>115</v>
      </c>
      <c r="BG973" t="s">
        <v>116</v>
      </c>
      <c r="BM973" t="s">
        <v>117</v>
      </c>
      <c r="BN973">
        <v>473657</v>
      </c>
      <c r="BO973">
        <v>3376021291</v>
      </c>
      <c r="BP973">
        <v>3376021291</v>
      </c>
      <c r="BQ973">
        <v>520132</v>
      </c>
      <c r="BR973">
        <v>5433</v>
      </c>
      <c r="BX973" t="s">
        <v>4142</v>
      </c>
      <c r="CA973" t="s">
        <v>4143</v>
      </c>
      <c r="CB973" t="s">
        <v>4144</v>
      </c>
      <c r="CD973">
        <v>1</v>
      </c>
      <c r="CF973" t="s">
        <v>118</v>
      </c>
      <c r="CG973">
        <v>0</v>
      </c>
      <c r="CH973" t="s">
        <v>119</v>
      </c>
      <c r="CI973" t="s">
        <v>119</v>
      </c>
      <c r="CJ973" t="s">
        <v>120</v>
      </c>
      <c r="CL973" s="34" t="s">
        <v>4447</v>
      </c>
      <c r="CM973" t="s">
        <v>121</v>
      </c>
      <c r="CN973" s="34" t="s">
        <v>4447</v>
      </c>
      <c r="CP973" t="s">
        <v>1258</v>
      </c>
      <c r="CR973">
        <f t="shared" si="225"/>
        <v>11</v>
      </c>
    </row>
    <row r="974" spans="1:96" customFormat="1" hidden="1">
      <c r="A974" t="s">
        <v>111</v>
      </c>
      <c r="B974" t="s">
        <v>4125</v>
      </c>
      <c r="C974">
        <v>514111</v>
      </c>
      <c r="D974" s="1">
        <v>45576</v>
      </c>
      <c r="E974" t="s">
        <v>20596</v>
      </c>
      <c r="F974" t="s">
        <v>4126</v>
      </c>
      <c r="G974" t="s">
        <v>4127</v>
      </c>
      <c r="H974" s="34" t="s">
        <v>4128</v>
      </c>
      <c r="I974" t="s">
        <v>4129</v>
      </c>
      <c r="J974">
        <v>5571999166174</v>
      </c>
      <c r="K974" t="s">
        <v>9</v>
      </c>
      <c r="L974" t="s">
        <v>2015</v>
      </c>
      <c r="M974">
        <v>5186026605006</v>
      </c>
      <c r="N974" t="s">
        <v>112</v>
      </c>
      <c r="O974" t="s">
        <v>4130</v>
      </c>
      <c r="P974" t="s">
        <v>4131</v>
      </c>
      <c r="Q974">
        <v>40</v>
      </c>
      <c r="R974" t="s">
        <v>4132</v>
      </c>
      <c r="S974" t="s">
        <v>4133</v>
      </c>
      <c r="U974" t="s">
        <v>4134</v>
      </c>
      <c r="V974" t="s">
        <v>122</v>
      </c>
      <c r="W974" t="s">
        <v>772</v>
      </c>
      <c r="X974" t="s">
        <v>4135</v>
      </c>
      <c r="Y974" t="s">
        <v>787</v>
      </c>
      <c r="Z974" t="s">
        <v>1258</v>
      </c>
      <c r="AA974" t="s">
        <v>4445</v>
      </c>
      <c r="AE974" t="s">
        <v>4136</v>
      </c>
      <c r="AF974" t="s">
        <v>125</v>
      </c>
      <c r="AG974">
        <v>5</v>
      </c>
      <c r="AH974">
        <v>114.42</v>
      </c>
      <c r="AI974">
        <v>1</v>
      </c>
      <c r="AJ974">
        <v>1403</v>
      </c>
      <c r="AK974" t="s">
        <v>775</v>
      </c>
      <c r="AL974">
        <v>1403</v>
      </c>
      <c r="AM974" t="s">
        <v>824</v>
      </c>
      <c r="AN974">
        <v>29.9</v>
      </c>
      <c r="AO974" s="72">
        <v>25.42</v>
      </c>
      <c r="AP974" t="s">
        <v>845</v>
      </c>
      <c r="AQ974" t="s">
        <v>822</v>
      </c>
      <c r="AV974" t="s">
        <v>4146</v>
      </c>
      <c r="AW974">
        <v>0</v>
      </c>
      <c r="AX974" t="s">
        <v>4137</v>
      </c>
      <c r="AY974" t="s">
        <v>4140</v>
      </c>
      <c r="AZ974" t="s">
        <v>4141</v>
      </c>
      <c r="BC974" s="34" t="s">
        <v>4446</v>
      </c>
      <c r="BD974" t="s">
        <v>114</v>
      </c>
      <c r="BF974" t="s">
        <v>115</v>
      </c>
      <c r="BG974" t="s">
        <v>116</v>
      </c>
      <c r="BM974" t="s">
        <v>117</v>
      </c>
      <c r="BN974">
        <v>473657</v>
      </c>
      <c r="BO974">
        <v>3376021291</v>
      </c>
      <c r="BP974">
        <v>3376021291</v>
      </c>
      <c r="BQ974">
        <v>520132</v>
      </c>
      <c r="BR974">
        <v>5433</v>
      </c>
      <c r="BX974" t="s">
        <v>4142</v>
      </c>
      <c r="CA974" t="s">
        <v>4143</v>
      </c>
      <c r="CB974" t="s">
        <v>4144</v>
      </c>
      <c r="CD974">
        <v>1</v>
      </c>
      <c r="CF974" t="s">
        <v>118</v>
      </c>
      <c r="CG974">
        <v>0</v>
      </c>
      <c r="CH974" t="s">
        <v>119</v>
      </c>
      <c r="CI974" t="s">
        <v>119</v>
      </c>
      <c r="CJ974" t="s">
        <v>120</v>
      </c>
      <c r="CL974" s="34" t="s">
        <v>4447</v>
      </c>
      <c r="CM974" t="s">
        <v>121</v>
      </c>
      <c r="CN974" s="34" t="s">
        <v>4447</v>
      </c>
      <c r="CP974" t="s">
        <v>1258</v>
      </c>
      <c r="CR974">
        <f t="shared" si="225"/>
        <v>11</v>
      </c>
    </row>
    <row r="975" spans="1:96" customFormat="1" hidden="1">
      <c r="A975" t="s">
        <v>111</v>
      </c>
      <c r="B975" t="s">
        <v>4147</v>
      </c>
      <c r="C975">
        <v>514109</v>
      </c>
      <c r="D975" s="1">
        <v>45576</v>
      </c>
      <c r="E975" t="s">
        <v>20597</v>
      </c>
      <c r="F975" t="s">
        <v>4148</v>
      </c>
      <c r="G975" t="s">
        <v>3232</v>
      </c>
      <c r="H975" s="34" t="s">
        <v>3233</v>
      </c>
      <c r="I975" t="s">
        <v>3234</v>
      </c>
      <c r="J975">
        <v>5555996568680</v>
      </c>
      <c r="K975" t="s">
        <v>6</v>
      </c>
      <c r="L975" t="s">
        <v>3235</v>
      </c>
      <c r="M975">
        <v>5185824252585</v>
      </c>
      <c r="N975" t="s">
        <v>112</v>
      </c>
      <c r="O975" t="s">
        <v>3236</v>
      </c>
      <c r="P975" t="s">
        <v>4149</v>
      </c>
      <c r="Q975" s="34" t="s">
        <v>3238</v>
      </c>
      <c r="S975" t="s">
        <v>124</v>
      </c>
      <c r="U975" t="s">
        <v>3239</v>
      </c>
      <c r="V975" t="s">
        <v>122</v>
      </c>
      <c r="W975" t="s">
        <v>772</v>
      </c>
      <c r="X975" t="s">
        <v>4150</v>
      </c>
      <c r="Y975" t="s">
        <v>1750</v>
      </c>
      <c r="Z975" t="s">
        <v>1258</v>
      </c>
      <c r="AA975" t="s">
        <v>4448</v>
      </c>
      <c r="AF975" t="s">
        <v>786</v>
      </c>
      <c r="AG975">
        <v>2</v>
      </c>
      <c r="AH975">
        <v>269.60000000000002</v>
      </c>
      <c r="AI975">
        <v>1</v>
      </c>
      <c r="AJ975">
        <v>3104</v>
      </c>
      <c r="AK975" t="s">
        <v>776</v>
      </c>
      <c r="AL975">
        <v>3104</v>
      </c>
      <c r="AM975" t="s">
        <v>1869</v>
      </c>
      <c r="AN975">
        <v>69.900000000000006</v>
      </c>
      <c r="AO975" s="72">
        <v>69.900000000000006</v>
      </c>
      <c r="AP975" t="s">
        <v>805</v>
      </c>
      <c r="AQ975" t="s">
        <v>1870</v>
      </c>
      <c r="AV975" t="s">
        <v>4152</v>
      </c>
      <c r="AW975">
        <v>0</v>
      </c>
      <c r="AX975" t="s">
        <v>4151</v>
      </c>
      <c r="AY975">
        <v>0</v>
      </c>
      <c r="AZ975" t="s">
        <v>2320</v>
      </c>
      <c r="BC975" s="34" t="s">
        <v>4449</v>
      </c>
      <c r="BD975" t="s">
        <v>114</v>
      </c>
      <c r="BF975" t="s">
        <v>115</v>
      </c>
      <c r="BG975" t="s">
        <v>116</v>
      </c>
      <c r="BM975" t="s">
        <v>117</v>
      </c>
      <c r="BN975" s="34" t="s">
        <v>4153</v>
      </c>
      <c r="BO975">
        <v>3375412339</v>
      </c>
      <c r="BP975">
        <v>3375412339</v>
      </c>
      <c r="BQ975">
        <v>476333</v>
      </c>
      <c r="BR975">
        <v>9131</v>
      </c>
      <c r="BX975" t="s">
        <v>4154</v>
      </c>
      <c r="CA975" t="s">
        <v>4155</v>
      </c>
      <c r="CB975" t="s">
        <v>4156</v>
      </c>
      <c r="CD975">
        <v>1</v>
      </c>
      <c r="CF975" t="s">
        <v>118</v>
      </c>
      <c r="CG975">
        <v>0</v>
      </c>
      <c r="CH975" t="s">
        <v>119</v>
      </c>
      <c r="CI975" t="s">
        <v>119</v>
      </c>
      <c r="CJ975" t="s">
        <v>120</v>
      </c>
      <c r="CL975" s="34" t="s">
        <v>4450</v>
      </c>
      <c r="CM975" t="s">
        <v>121</v>
      </c>
      <c r="CN975" s="34" t="s">
        <v>4450</v>
      </c>
      <c r="CP975" t="s">
        <v>1258</v>
      </c>
      <c r="CR975">
        <f t="shared" si="225"/>
        <v>11</v>
      </c>
    </row>
    <row r="976" spans="1:96" customFormat="1" hidden="1">
      <c r="A976" t="s">
        <v>111</v>
      </c>
      <c r="B976" t="s">
        <v>4147</v>
      </c>
      <c r="C976">
        <v>514109</v>
      </c>
      <c r="D976" s="1">
        <v>45576</v>
      </c>
      <c r="E976" t="s">
        <v>20597</v>
      </c>
      <c r="F976" t="s">
        <v>4148</v>
      </c>
      <c r="G976" t="s">
        <v>3232</v>
      </c>
      <c r="H976" s="34" t="s">
        <v>3233</v>
      </c>
      <c r="I976" t="s">
        <v>3234</v>
      </c>
      <c r="J976">
        <v>5555996568680</v>
      </c>
      <c r="K976" t="s">
        <v>6</v>
      </c>
      <c r="L976" t="s">
        <v>3235</v>
      </c>
      <c r="M976">
        <v>5185824252585</v>
      </c>
      <c r="N976" t="s">
        <v>112</v>
      </c>
      <c r="O976" t="s">
        <v>3236</v>
      </c>
      <c r="P976" t="s">
        <v>4149</v>
      </c>
      <c r="Q976" s="34" t="s">
        <v>3238</v>
      </c>
      <c r="S976" t="s">
        <v>124</v>
      </c>
      <c r="U976" t="s">
        <v>3239</v>
      </c>
      <c r="V976" t="s">
        <v>122</v>
      </c>
      <c r="W976" t="s">
        <v>772</v>
      </c>
      <c r="X976" t="s">
        <v>4150</v>
      </c>
      <c r="Y976" t="s">
        <v>1750</v>
      </c>
      <c r="Z976" t="s">
        <v>1258</v>
      </c>
      <c r="AA976" t="s">
        <v>4448</v>
      </c>
      <c r="AF976" t="s">
        <v>786</v>
      </c>
      <c r="AG976">
        <v>2</v>
      </c>
      <c r="AH976">
        <v>269.60000000000002</v>
      </c>
      <c r="AI976">
        <v>1</v>
      </c>
      <c r="AJ976">
        <v>3103</v>
      </c>
      <c r="AK976" t="s">
        <v>776</v>
      </c>
      <c r="AL976">
        <v>3103</v>
      </c>
      <c r="AM976" t="s">
        <v>813</v>
      </c>
      <c r="AN976">
        <v>79.900000000000006</v>
      </c>
      <c r="AO976" s="72">
        <v>79.900000000000006</v>
      </c>
      <c r="AP976" t="s">
        <v>797</v>
      </c>
      <c r="AQ976" t="s">
        <v>814</v>
      </c>
      <c r="AV976" t="s">
        <v>1002</v>
      </c>
      <c r="AW976">
        <v>0</v>
      </c>
      <c r="AX976" t="s">
        <v>4151</v>
      </c>
      <c r="AY976">
        <v>0</v>
      </c>
      <c r="AZ976" t="s">
        <v>2320</v>
      </c>
      <c r="BC976" s="34" t="s">
        <v>4449</v>
      </c>
      <c r="BD976" t="s">
        <v>114</v>
      </c>
      <c r="BF976" t="s">
        <v>115</v>
      </c>
      <c r="BG976" t="s">
        <v>116</v>
      </c>
      <c r="BM976" t="s">
        <v>117</v>
      </c>
      <c r="BN976" s="34" t="s">
        <v>4153</v>
      </c>
      <c r="BO976">
        <v>3375412339</v>
      </c>
      <c r="BP976">
        <v>3375412339</v>
      </c>
      <c r="BQ976">
        <v>476333</v>
      </c>
      <c r="BR976">
        <v>9131</v>
      </c>
      <c r="BX976" t="s">
        <v>4154</v>
      </c>
      <c r="CA976" t="s">
        <v>4155</v>
      </c>
      <c r="CB976" t="s">
        <v>4156</v>
      </c>
      <c r="CD976">
        <v>1</v>
      </c>
      <c r="CF976" t="s">
        <v>118</v>
      </c>
      <c r="CG976">
        <v>0</v>
      </c>
      <c r="CH976" t="s">
        <v>119</v>
      </c>
      <c r="CI976" t="s">
        <v>119</v>
      </c>
      <c r="CJ976" t="s">
        <v>120</v>
      </c>
      <c r="CL976" s="34" t="s">
        <v>4450</v>
      </c>
      <c r="CM976" t="s">
        <v>121</v>
      </c>
      <c r="CN976" s="34" t="s">
        <v>4450</v>
      </c>
      <c r="CP976" t="s">
        <v>1258</v>
      </c>
      <c r="CR976">
        <f t="shared" si="225"/>
        <v>11</v>
      </c>
    </row>
    <row r="977" spans="1:108" hidden="1">
      <c r="A977" t="s">
        <v>111</v>
      </c>
      <c r="B977" t="s">
        <v>4147</v>
      </c>
      <c r="C977">
        <v>514109</v>
      </c>
      <c r="D977" s="1">
        <v>45576</v>
      </c>
      <c r="E977" t="s">
        <v>20597</v>
      </c>
      <c r="F977" t="s">
        <v>4148</v>
      </c>
      <c r="G977" t="s">
        <v>3232</v>
      </c>
      <c r="H977" s="34" t="s">
        <v>3233</v>
      </c>
      <c r="I977" t="s">
        <v>3234</v>
      </c>
      <c r="J977">
        <v>5555996568680</v>
      </c>
      <c r="K977" t="s">
        <v>6</v>
      </c>
      <c r="L977" t="s">
        <v>3235</v>
      </c>
      <c r="M977">
        <v>5185824252585</v>
      </c>
      <c r="N977" t="s">
        <v>112</v>
      </c>
      <c r="O977" t="s">
        <v>3236</v>
      </c>
      <c r="P977" t="s">
        <v>4149</v>
      </c>
      <c r="Q977" s="34" t="s">
        <v>3238</v>
      </c>
      <c r="S977" t="s">
        <v>124</v>
      </c>
      <c r="U977" t="s">
        <v>3239</v>
      </c>
      <c r="V977" t="s">
        <v>122</v>
      </c>
      <c r="W977" t="s">
        <v>772</v>
      </c>
      <c r="X977" t="s">
        <v>4150</v>
      </c>
      <c r="Y977" t="s">
        <v>1750</v>
      </c>
      <c r="Z977" t="s">
        <v>1258</v>
      </c>
      <c r="AA977" t="s">
        <v>4448</v>
      </c>
      <c r="AF977" t="s">
        <v>786</v>
      </c>
      <c r="AG977">
        <v>2</v>
      </c>
      <c r="AH977">
        <v>269.60000000000002</v>
      </c>
      <c r="AI977">
        <v>1</v>
      </c>
      <c r="AJ977">
        <v>3101</v>
      </c>
      <c r="AK977" t="s">
        <v>776</v>
      </c>
      <c r="AL977">
        <v>3101</v>
      </c>
      <c r="AM977" t="s">
        <v>1699</v>
      </c>
      <c r="AN977">
        <v>49.9</v>
      </c>
      <c r="AO977" s="72">
        <v>49.9</v>
      </c>
      <c r="AP977" t="s">
        <v>795</v>
      </c>
      <c r="AQ977" t="s">
        <v>1701</v>
      </c>
      <c r="AV977" t="s">
        <v>1002</v>
      </c>
      <c r="AW977">
        <v>0</v>
      </c>
      <c r="AX977" t="s">
        <v>4151</v>
      </c>
      <c r="AY977">
        <v>0</v>
      </c>
      <c r="AZ977" t="s">
        <v>2320</v>
      </c>
      <c r="BC977" s="34" t="s">
        <v>4449</v>
      </c>
      <c r="BD977" t="s">
        <v>114</v>
      </c>
      <c r="BF977" t="s">
        <v>115</v>
      </c>
      <c r="BG977" t="s">
        <v>116</v>
      </c>
      <c r="BM977" t="s">
        <v>117</v>
      </c>
      <c r="BN977" s="34" t="s">
        <v>4153</v>
      </c>
      <c r="BO977">
        <v>3375412339</v>
      </c>
      <c r="BP977">
        <v>3375412339</v>
      </c>
      <c r="BQ977">
        <v>476333</v>
      </c>
      <c r="BR977">
        <v>9131</v>
      </c>
      <c r="BX977" t="s">
        <v>4154</v>
      </c>
      <c r="CA977" t="s">
        <v>4155</v>
      </c>
      <c r="CB977" t="s">
        <v>4156</v>
      </c>
      <c r="CD977">
        <v>1</v>
      </c>
      <c r="CF977" t="s">
        <v>118</v>
      </c>
      <c r="CG977">
        <v>0</v>
      </c>
      <c r="CH977" t="s">
        <v>119</v>
      </c>
      <c r="CI977" t="s">
        <v>119</v>
      </c>
      <c r="CJ977" t="s">
        <v>120</v>
      </c>
      <c r="CL977" s="34" t="s">
        <v>4450</v>
      </c>
      <c r="CM977" t="s">
        <v>121</v>
      </c>
      <c r="CN977" s="34" t="s">
        <v>4450</v>
      </c>
      <c r="CP977" t="s">
        <v>1258</v>
      </c>
      <c r="CR977">
        <f t="shared" si="225"/>
        <v>11</v>
      </c>
      <c r="CS977"/>
      <c r="CT977"/>
      <c r="CU977"/>
      <c r="CV977"/>
      <c r="CW977"/>
      <c r="CX977"/>
      <c r="CY977"/>
      <c r="CZ977"/>
      <c r="DA977"/>
      <c r="DB977"/>
      <c r="DC977"/>
      <c r="DD977"/>
    </row>
    <row r="978" spans="1:108" hidden="1">
      <c r="A978" t="s">
        <v>111</v>
      </c>
      <c r="B978" t="s">
        <v>4147</v>
      </c>
      <c r="C978">
        <v>514109</v>
      </c>
      <c r="D978" s="1">
        <v>45576</v>
      </c>
      <c r="E978" t="s">
        <v>20597</v>
      </c>
      <c r="F978" t="s">
        <v>4148</v>
      </c>
      <c r="G978" t="s">
        <v>3232</v>
      </c>
      <c r="H978" s="34" t="s">
        <v>3233</v>
      </c>
      <c r="I978" t="s">
        <v>3234</v>
      </c>
      <c r="J978">
        <v>5555996568680</v>
      </c>
      <c r="K978" t="s">
        <v>6</v>
      </c>
      <c r="L978" t="s">
        <v>3235</v>
      </c>
      <c r="M978">
        <v>5185824252585</v>
      </c>
      <c r="N978" t="s">
        <v>112</v>
      </c>
      <c r="O978" t="s">
        <v>3236</v>
      </c>
      <c r="P978" t="s">
        <v>4149</v>
      </c>
      <c r="Q978" s="34" t="s">
        <v>3238</v>
      </c>
      <c r="S978" t="s">
        <v>124</v>
      </c>
      <c r="U978" t="s">
        <v>3239</v>
      </c>
      <c r="V978" t="s">
        <v>122</v>
      </c>
      <c r="W978" t="s">
        <v>772</v>
      </c>
      <c r="X978" t="s">
        <v>4150</v>
      </c>
      <c r="Y978" t="s">
        <v>1750</v>
      </c>
      <c r="Z978" t="s">
        <v>1258</v>
      </c>
      <c r="AA978" t="s">
        <v>4448</v>
      </c>
      <c r="AF978" t="s">
        <v>786</v>
      </c>
      <c r="AG978">
        <v>2</v>
      </c>
      <c r="AH978">
        <v>269.60000000000002</v>
      </c>
      <c r="AI978">
        <v>1</v>
      </c>
      <c r="AJ978">
        <v>141653</v>
      </c>
      <c r="AK978" t="s">
        <v>1169</v>
      </c>
      <c r="AL978">
        <v>2503</v>
      </c>
      <c r="AM978" t="s">
        <v>1180</v>
      </c>
      <c r="AN978">
        <v>69.900000000000006</v>
      </c>
      <c r="AO978" s="72">
        <v>69.900000000000006</v>
      </c>
      <c r="AP978" t="s">
        <v>805</v>
      </c>
      <c r="AQ978" t="s">
        <v>1182</v>
      </c>
      <c r="AV978" t="s">
        <v>1002</v>
      </c>
      <c r="AW978">
        <v>0</v>
      </c>
      <c r="AX978" t="s">
        <v>4151</v>
      </c>
      <c r="AY978">
        <v>0</v>
      </c>
      <c r="AZ978" t="s">
        <v>2320</v>
      </c>
      <c r="BC978" s="34" t="s">
        <v>4449</v>
      </c>
      <c r="BD978" t="s">
        <v>114</v>
      </c>
      <c r="BF978" t="s">
        <v>115</v>
      </c>
      <c r="BG978" t="s">
        <v>116</v>
      </c>
      <c r="BM978" t="s">
        <v>117</v>
      </c>
      <c r="BN978" s="34" t="s">
        <v>4153</v>
      </c>
      <c r="BO978">
        <v>3375412339</v>
      </c>
      <c r="BP978">
        <v>3375412339</v>
      </c>
      <c r="BQ978">
        <v>476333</v>
      </c>
      <c r="BR978">
        <v>9131</v>
      </c>
      <c r="BX978" t="s">
        <v>4154</v>
      </c>
      <c r="CA978" t="s">
        <v>4155</v>
      </c>
      <c r="CB978" t="s">
        <v>4156</v>
      </c>
      <c r="CD978">
        <v>1</v>
      </c>
      <c r="CF978" t="s">
        <v>118</v>
      </c>
      <c r="CG978">
        <v>0</v>
      </c>
      <c r="CH978" t="s">
        <v>119</v>
      </c>
      <c r="CI978" t="s">
        <v>119</v>
      </c>
      <c r="CJ978" t="s">
        <v>120</v>
      </c>
      <c r="CL978" s="34" t="s">
        <v>4450</v>
      </c>
      <c r="CM978" t="s">
        <v>121</v>
      </c>
      <c r="CN978" s="34" t="s">
        <v>4450</v>
      </c>
      <c r="CP978" t="s">
        <v>1258</v>
      </c>
      <c r="CR978">
        <f t="shared" si="225"/>
        <v>11</v>
      </c>
      <c r="CS978"/>
      <c r="CT978"/>
      <c r="CU978"/>
      <c r="CV978"/>
      <c r="CW978"/>
      <c r="CX978"/>
      <c r="CY978"/>
      <c r="CZ978"/>
      <c r="DA978"/>
      <c r="DB978"/>
      <c r="DC978"/>
      <c r="DD978"/>
    </row>
    <row r="979" spans="1:108" hidden="1">
      <c r="A979" t="s">
        <v>111</v>
      </c>
      <c r="B979" t="s">
        <v>4157</v>
      </c>
      <c r="C979">
        <v>514107</v>
      </c>
      <c r="D979" s="1">
        <v>45576</v>
      </c>
      <c r="E979" t="s">
        <v>20598</v>
      </c>
      <c r="F979" t="s">
        <v>4148</v>
      </c>
      <c r="G979" t="s">
        <v>4158</v>
      </c>
      <c r="H979">
        <v>43349722172</v>
      </c>
      <c r="I979" t="s">
        <v>4159</v>
      </c>
      <c r="J979">
        <v>5516991460709</v>
      </c>
      <c r="K979" t="s">
        <v>2</v>
      </c>
      <c r="L979" t="s">
        <v>3033</v>
      </c>
      <c r="M979">
        <v>5168886340386</v>
      </c>
      <c r="N979" t="s">
        <v>112</v>
      </c>
      <c r="O979" t="s">
        <v>4160</v>
      </c>
      <c r="P979" t="s">
        <v>4161</v>
      </c>
      <c r="Q979">
        <v>603</v>
      </c>
      <c r="R979" t="s">
        <v>4162</v>
      </c>
      <c r="S979" t="s">
        <v>4163</v>
      </c>
      <c r="U979" t="s">
        <v>4164</v>
      </c>
      <c r="V979" t="s">
        <v>122</v>
      </c>
      <c r="W979" t="s">
        <v>123</v>
      </c>
      <c r="X979" t="s">
        <v>4165</v>
      </c>
      <c r="Y979" t="s">
        <v>792</v>
      </c>
      <c r="Z979" t="s">
        <v>1258</v>
      </c>
      <c r="AA979" t="s">
        <v>4451</v>
      </c>
      <c r="AF979" t="s">
        <v>786</v>
      </c>
      <c r="AG979">
        <v>1</v>
      </c>
      <c r="AH979">
        <v>129.9</v>
      </c>
      <c r="AI979">
        <v>1</v>
      </c>
      <c r="AJ979">
        <v>143029</v>
      </c>
      <c r="AK979" t="s">
        <v>781</v>
      </c>
      <c r="AL979">
        <v>8701</v>
      </c>
      <c r="AM979" t="s">
        <v>809</v>
      </c>
      <c r="AN979">
        <v>129.9</v>
      </c>
      <c r="AO979" s="72">
        <v>129.9</v>
      </c>
      <c r="AP979" t="s">
        <v>796</v>
      </c>
      <c r="AQ979" t="s">
        <v>810</v>
      </c>
      <c r="AV979" t="s">
        <v>4166</v>
      </c>
      <c r="AW979">
        <v>0</v>
      </c>
      <c r="AX979" t="s">
        <v>796</v>
      </c>
      <c r="AY979">
        <v>0</v>
      </c>
      <c r="AZ979" t="s">
        <v>2303</v>
      </c>
      <c r="BC979" s="34" t="s">
        <v>4452</v>
      </c>
      <c r="BD979" t="s">
        <v>114</v>
      </c>
      <c r="BF979" t="s">
        <v>115</v>
      </c>
      <c r="BG979" t="s">
        <v>116</v>
      </c>
      <c r="BM979" t="s">
        <v>117</v>
      </c>
      <c r="BN979" s="34" t="s">
        <v>4167</v>
      </c>
      <c r="BO979">
        <v>3375222531</v>
      </c>
      <c r="BP979">
        <v>3375222531</v>
      </c>
      <c r="BQ979">
        <v>483150</v>
      </c>
      <c r="BR979">
        <v>6548</v>
      </c>
      <c r="BX979" t="s">
        <v>4168</v>
      </c>
      <c r="CA979" t="s">
        <v>4169</v>
      </c>
      <c r="CB979" t="s">
        <v>4170</v>
      </c>
      <c r="CD979">
        <v>1</v>
      </c>
      <c r="CF979" t="s">
        <v>118</v>
      </c>
      <c r="CG979">
        <v>0</v>
      </c>
      <c r="CH979" t="s">
        <v>119</v>
      </c>
      <c r="CI979" t="s">
        <v>119</v>
      </c>
      <c r="CJ979" t="s">
        <v>120</v>
      </c>
      <c r="CL979" s="34" t="s">
        <v>4453</v>
      </c>
      <c r="CM979" t="s">
        <v>121</v>
      </c>
      <c r="CN979" s="34" t="s">
        <v>4453</v>
      </c>
      <c r="CP979" t="s">
        <v>1258</v>
      </c>
      <c r="CR979">
        <f t="shared" si="225"/>
        <v>11</v>
      </c>
      <c r="CS979"/>
      <c r="CT979"/>
      <c r="CU979"/>
      <c r="CV979"/>
      <c r="CW979"/>
      <c r="CX979"/>
      <c r="CY979"/>
      <c r="CZ979"/>
      <c r="DA979"/>
      <c r="DB979"/>
      <c r="DC979"/>
      <c r="DD979"/>
    </row>
    <row r="980" spans="1:108" hidden="1">
      <c r="A980" t="s">
        <v>111</v>
      </c>
      <c r="B980" t="s">
        <v>4171</v>
      </c>
      <c r="C980">
        <v>514105</v>
      </c>
      <c r="D980" s="1">
        <v>45576</v>
      </c>
      <c r="E980" t="s">
        <v>20599</v>
      </c>
      <c r="F980" t="s">
        <v>4172</v>
      </c>
      <c r="G980" t="s">
        <v>4173</v>
      </c>
      <c r="H980">
        <v>61731749449</v>
      </c>
      <c r="I980" t="s">
        <v>4174</v>
      </c>
      <c r="J980">
        <v>5581983255142</v>
      </c>
      <c r="K980" t="s">
        <v>14</v>
      </c>
      <c r="L980" t="s">
        <v>4175</v>
      </c>
      <c r="M980">
        <v>5131107043236</v>
      </c>
      <c r="N980" t="s">
        <v>112</v>
      </c>
      <c r="O980" t="s">
        <v>4176</v>
      </c>
      <c r="P980" t="s">
        <v>4177</v>
      </c>
      <c r="Q980">
        <v>95</v>
      </c>
      <c r="R980" t="s">
        <v>4178</v>
      </c>
      <c r="S980" t="s">
        <v>4179</v>
      </c>
      <c r="U980" t="s">
        <v>4180</v>
      </c>
      <c r="V980" t="s">
        <v>122</v>
      </c>
      <c r="W980" t="s">
        <v>772</v>
      </c>
      <c r="X980" t="s">
        <v>4181</v>
      </c>
      <c r="Y980" t="s">
        <v>1312</v>
      </c>
      <c r="Z980" t="s">
        <v>1258</v>
      </c>
      <c r="AA980" t="s">
        <v>4454</v>
      </c>
      <c r="AB980" t="s">
        <v>1216</v>
      </c>
      <c r="AC980" t="s">
        <v>1774</v>
      </c>
      <c r="AD980" t="s">
        <v>4182</v>
      </c>
      <c r="AF980" t="s">
        <v>125</v>
      </c>
      <c r="AG980">
        <v>4</v>
      </c>
      <c r="AH980">
        <v>119.6</v>
      </c>
      <c r="AI980">
        <v>2</v>
      </c>
      <c r="AJ980">
        <v>1403</v>
      </c>
      <c r="AK980" t="s">
        <v>775</v>
      </c>
      <c r="AL980">
        <v>1403</v>
      </c>
      <c r="AM980" t="s">
        <v>824</v>
      </c>
      <c r="AN980">
        <v>29.9</v>
      </c>
      <c r="AO980" s="72">
        <v>29.9</v>
      </c>
      <c r="AP980" t="s">
        <v>1223</v>
      </c>
      <c r="AQ980" t="s">
        <v>822</v>
      </c>
      <c r="AV980" t="s">
        <v>4184</v>
      </c>
      <c r="AW980">
        <v>0</v>
      </c>
      <c r="AX980" t="s">
        <v>4183</v>
      </c>
      <c r="AY980">
        <v>0</v>
      </c>
      <c r="AZ980" t="s">
        <v>2303</v>
      </c>
      <c r="BC980" s="34" t="s">
        <v>4455</v>
      </c>
      <c r="BD980" t="s">
        <v>114</v>
      </c>
      <c r="BF980" t="s">
        <v>115</v>
      </c>
      <c r="BG980" t="s">
        <v>116</v>
      </c>
      <c r="BM980" t="s">
        <v>117</v>
      </c>
      <c r="BN980">
        <v>976254</v>
      </c>
      <c r="BO980">
        <v>3375200766</v>
      </c>
      <c r="BP980">
        <v>3375200766</v>
      </c>
      <c r="BQ980">
        <v>550209</v>
      </c>
      <c r="BR980">
        <v>1094</v>
      </c>
      <c r="BX980" t="s">
        <v>4185</v>
      </c>
      <c r="CA980" s="35" t="s">
        <v>4186</v>
      </c>
      <c r="CB980" t="s">
        <v>4187</v>
      </c>
      <c r="CD980">
        <v>1</v>
      </c>
      <c r="CF980" t="s">
        <v>118</v>
      </c>
      <c r="CG980">
        <v>0</v>
      </c>
      <c r="CH980" t="s">
        <v>119</v>
      </c>
      <c r="CI980" t="s">
        <v>119</v>
      </c>
      <c r="CJ980" t="s">
        <v>120</v>
      </c>
      <c r="CL980" s="34" t="s">
        <v>4456</v>
      </c>
      <c r="CM980" t="s">
        <v>121</v>
      </c>
      <c r="CN980" s="34" t="s">
        <v>4456</v>
      </c>
      <c r="CP980" t="s">
        <v>1258</v>
      </c>
      <c r="CR980">
        <f t="shared" si="225"/>
        <v>11</v>
      </c>
      <c r="CS980"/>
      <c r="CT980"/>
      <c r="CU980"/>
      <c r="CV980"/>
      <c r="CW980"/>
      <c r="CX980"/>
      <c r="CY980"/>
      <c r="CZ980"/>
      <c r="DA980"/>
      <c r="DB980"/>
      <c r="DC980"/>
      <c r="DD980"/>
    </row>
    <row r="981" spans="1:108" hidden="1">
      <c r="A981" t="s">
        <v>111</v>
      </c>
      <c r="B981" t="s">
        <v>4171</v>
      </c>
      <c r="C981">
        <v>514105</v>
      </c>
      <c r="D981" s="1">
        <v>45576</v>
      </c>
      <c r="E981" t="s">
        <v>20599</v>
      </c>
      <c r="F981" t="s">
        <v>4172</v>
      </c>
      <c r="G981" t="s">
        <v>4173</v>
      </c>
      <c r="H981">
        <v>61731749449</v>
      </c>
      <c r="I981" t="s">
        <v>4174</v>
      </c>
      <c r="J981">
        <v>5581983255142</v>
      </c>
      <c r="K981" t="s">
        <v>14</v>
      </c>
      <c r="L981" t="s">
        <v>4175</v>
      </c>
      <c r="M981">
        <v>5131107043236</v>
      </c>
      <c r="N981" t="s">
        <v>112</v>
      </c>
      <c r="O981" t="s">
        <v>4176</v>
      </c>
      <c r="P981" t="s">
        <v>4177</v>
      </c>
      <c r="Q981">
        <v>95</v>
      </c>
      <c r="R981" t="s">
        <v>4178</v>
      </c>
      <c r="S981" t="s">
        <v>4179</v>
      </c>
      <c r="U981" t="s">
        <v>4180</v>
      </c>
      <c r="V981" t="s">
        <v>122</v>
      </c>
      <c r="W981" t="s">
        <v>772</v>
      </c>
      <c r="X981" t="s">
        <v>4181</v>
      </c>
      <c r="Y981" t="s">
        <v>1312</v>
      </c>
      <c r="Z981" t="s">
        <v>1258</v>
      </c>
      <c r="AA981" t="s">
        <v>4454</v>
      </c>
      <c r="AB981" t="s">
        <v>1216</v>
      </c>
      <c r="AC981" t="s">
        <v>1774</v>
      </c>
      <c r="AD981" t="s">
        <v>4182</v>
      </c>
      <c r="AF981" t="s">
        <v>125</v>
      </c>
      <c r="AG981">
        <v>4</v>
      </c>
      <c r="AH981">
        <v>119.6</v>
      </c>
      <c r="AI981">
        <v>2</v>
      </c>
      <c r="AJ981">
        <v>1603</v>
      </c>
      <c r="AK981" t="s">
        <v>775</v>
      </c>
      <c r="AL981">
        <v>1603</v>
      </c>
      <c r="AM981" t="s">
        <v>825</v>
      </c>
      <c r="AN981">
        <v>29.9</v>
      </c>
      <c r="AO981" s="72">
        <v>29.9</v>
      </c>
      <c r="AP981" t="s">
        <v>1223</v>
      </c>
      <c r="AQ981" t="s">
        <v>823</v>
      </c>
      <c r="AV981" t="s">
        <v>4184</v>
      </c>
      <c r="AW981">
        <v>0</v>
      </c>
      <c r="AX981" t="s">
        <v>4183</v>
      </c>
      <c r="AY981">
        <v>0</v>
      </c>
      <c r="AZ981" t="s">
        <v>2303</v>
      </c>
      <c r="BC981" s="34" t="s">
        <v>4455</v>
      </c>
      <c r="BD981" t="s">
        <v>114</v>
      </c>
      <c r="BF981" t="s">
        <v>115</v>
      </c>
      <c r="BG981" t="s">
        <v>116</v>
      </c>
      <c r="BM981" t="s">
        <v>117</v>
      </c>
      <c r="BN981">
        <v>976254</v>
      </c>
      <c r="BO981">
        <v>3375200766</v>
      </c>
      <c r="BP981">
        <v>3375200766</v>
      </c>
      <c r="BQ981">
        <v>550209</v>
      </c>
      <c r="BR981">
        <v>1094</v>
      </c>
      <c r="BX981" t="s">
        <v>4185</v>
      </c>
      <c r="CA981" s="35" t="s">
        <v>4186</v>
      </c>
      <c r="CB981" t="s">
        <v>4187</v>
      </c>
      <c r="CD981">
        <v>1</v>
      </c>
      <c r="CF981" t="s">
        <v>118</v>
      </c>
      <c r="CG981">
        <v>0</v>
      </c>
      <c r="CH981" t="s">
        <v>119</v>
      </c>
      <c r="CI981" t="s">
        <v>119</v>
      </c>
      <c r="CJ981" t="s">
        <v>120</v>
      </c>
      <c r="CL981" s="34" t="s">
        <v>4456</v>
      </c>
      <c r="CM981" t="s">
        <v>121</v>
      </c>
      <c r="CN981" s="34" t="s">
        <v>4456</v>
      </c>
      <c r="CP981" t="s">
        <v>1258</v>
      </c>
      <c r="CR981">
        <f t="shared" si="225"/>
        <v>11</v>
      </c>
      <c r="CS981"/>
      <c r="CT981"/>
      <c r="CU981"/>
      <c r="CV981"/>
      <c r="CW981"/>
      <c r="CX981"/>
      <c r="CY981"/>
      <c r="CZ981"/>
      <c r="DA981"/>
      <c r="DB981"/>
      <c r="DC981"/>
      <c r="DD981"/>
    </row>
    <row r="982" spans="1:108" hidden="1">
      <c r="A982" t="s">
        <v>111</v>
      </c>
      <c r="B982" t="s">
        <v>4188</v>
      </c>
      <c r="C982">
        <v>514101</v>
      </c>
      <c r="D982" s="1">
        <v>45576</v>
      </c>
      <c r="E982" t="s">
        <v>20600</v>
      </c>
      <c r="F982" t="s">
        <v>4189</v>
      </c>
      <c r="G982" t="s">
        <v>4190</v>
      </c>
      <c r="H982" s="34" t="s">
        <v>4191</v>
      </c>
      <c r="I982" t="s">
        <v>4192</v>
      </c>
      <c r="J982">
        <v>5511984290823</v>
      </c>
      <c r="K982" t="s">
        <v>2</v>
      </c>
      <c r="L982" t="s">
        <v>127</v>
      </c>
      <c r="M982">
        <v>5185952447142</v>
      </c>
      <c r="N982" t="s">
        <v>112</v>
      </c>
      <c r="O982" t="s">
        <v>4193</v>
      </c>
      <c r="P982" t="s">
        <v>4194</v>
      </c>
      <c r="Q982">
        <v>48</v>
      </c>
      <c r="R982" t="s">
        <v>4195</v>
      </c>
      <c r="S982" t="s">
        <v>4196</v>
      </c>
      <c r="U982" t="s">
        <v>4197</v>
      </c>
      <c r="V982" t="s">
        <v>122</v>
      </c>
      <c r="W982" t="s">
        <v>123</v>
      </c>
      <c r="X982" t="s">
        <v>4198</v>
      </c>
      <c r="Y982" t="s">
        <v>792</v>
      </c>
      <c r="Z982" t="s">
        <v>1258</v>
      </c>
      <c r="AA982" t="s">
        <v>4457</v>
      </c>
      <c r="AF982" t="s">
        <v>113</v>
      </c>
      <c r="AG982">
        <v>1</v>
      </c>
      <c r="AH982">
        <v>100.05</v>
      </c>
      <c r="AI982">
        <v>3</v>
      </c>
      <c r="AJ982">
        <v>1403</v>
      </c>
      <c r="AK982" t="s">
        <v>775</v>
      </c>
      <c r="AL982">
        <v>1403</v>
      </c>
      <c r="AM982" t="s">
        <v>824</v>
      </c>
      <c r="AN982">
        <v>29.9</v>
      </c>
      <c r="AO982" s="72">
        <v>26.91</v>
      </c>
      <c r="AP982" t="s">
        <v>4200</v>
      </c>
      <c r="AQ982" t="s">
        <v>822</v>
      </c>
      <c r="AV982" t="s">
        <v>860</v>
      </c>
      <c r="AW982" t="s">
        <v>860</v>
      </c>
      <c r="AX982" t="s">
        <v>4199</v>
      </c>
      <c r="AY982" t="s">
        <v>4201</v>
      </c>
      <c r="AZ982" t="s">
        <v>840</v>
      </c>
      <c r="BC982" s="34" t="s">
        <v>4458</v>
      </c>
      <c r="BD982" t="s">
        <v>114</v>
      </c>
      <c r="BF982" t="s">
        <v>115</v>
      </c>
      <c r="BG982" t="s">
        <v>116</v>
      </c>
      <c r="BM982" t="s">
        <v>117</v>
      </c>
      <c r="BO982">
        <v>3373941848</v>
      </c>
      <c r="BX982" t="s">
        <v>4202</v>
      </c>
      <c r="CA982" t="s">
        <v>4203</v>
      </c>
      <c r="CB982" t="s">
        <v>4204</v>
      </c>
      <c r="CD982">
        <v>1</v>
      </c>
      <c r="CF982" t="s">
        <v>118</v>
      </c>
      <c r="CG982">
        <v>0</v>
      </c>
      <c r="CH982" t="s">
        <v>119</v>
      </c>
      <c r="CI982" t="s">
        <v>119</v>
      </c>
      <c r="CJ982" t="s">
        <v>120</v>
      </c>
      <c r="CL982" s="34" t="s">
        <v>4459</v>
      </c>
      <c r="CM982" t="s">
        <v>121</v>
      </c>
      <c r="CN982" s="34" t="s">
        <v>4459</v>
      </c>
      <c r="CP982" t="s">
        <v>1258</v>
      </c>
      <c r="CR982">
        <f t="shared" si="225"/>
        <v>11</v>
      </c>
      <c r="CS982"/>
      <c r="CT982"/>
      <c r="CU982"/>
      <c r="CV982"/>
      <c r="CW982"/>
      <c r="CX982"/>
      <c r="CY982"/>
      <c r="CZ982"/>
      <c r="DA982"/>
      <c r="DB982"/>
      <c r="DC982"/>
      <c r="DD982"/>
    </row>
    <row r="983" spans="1:108" hidden="1">
      <c r="A983" t="s">
        <v>111</v>
      </c>
      <c r="B983" t="s">
        <v>3230</v>
      </c>
      <c r="C983">
        <v>514095</v>
      </c>
      <c r="D983" s="1">
        <v>45575</v>
      </c>
      <c r="E983" t="s">
        <v>20601</v>
      </c>
      <c r="F983" t="s">
        <v>3231</v>
      </c>
      <c r="G983" t="s">
        <v>3232</v>
      </c>
      <c r="H983" s="34" t="s">
        <v>3233</v>
      </c>
      <c r="I983" t="s">
        <v>3234</v>
      </c>
      <c r="J983">
        <v>5555996568680</v>
      </c>
      <c r="K983" t="s">
        <v>6</v>
      </c>
      <c r="L983" t="s">
        <v>3235</v>
      </c>
      <c r="M983">
        <v>5185824252585</v>
      </c>
      <c r="N983" t="s">
        <v>112</v>
      </c>
      <c r="O983" t="s">
        <v>3236</v>
      </c>
      <c r="P983" t="s">
        <v>3237</v>
      </c>
      <c r="Q983" s="34" t="s">
        <v>3238</v>
      </c>
      <c r="S983" t="s">
        <v>1593</v>
      </c>
      <c r="U983" t="s">
        <v>3239</v>
      </c>
      <c r="V983" t="s">
        <v>122</v>
      </c>
      <c r="W983" t="s">
        <v>772</v>
      </c>
      <c r="X983" t="s">
        <v>3240</v>
      </c>
      <c r="Y983" t="s">
        <v>3241</v>
      </c>
      <c r="Z983" t="s">
        <v>1258</v>
      </c>
      <c r="AA983" t="s">
        <v>4205</v>
      </c>
      <c r="AF983" t="s">
        <v>113</v>
      </c>
      <c r="AG983">
        <v>1</v>
      </c>
      <c r="AH983">
        <v>157.21</v>
      </c>
      <c r="AI983">
        <v>1</v>
      </c>
      <c r="AJ983">
        <v>2502</v>
      </c>
      <c r="AK983" t="s">
        <v>1169</v>
      </c>
      <c r="AL983">
        <v>2501</v>
      </c>
      <c r="AM983" t="s">
        <v>1325</v>
      </c>
      <c r="AN983">
        <v>62.9</v>
      </c>
      <c r="AO983" s="72">
        <v>56.61</v>
      </c>
      <c r="AP983" t="s">
        <v>3243</v>
      </c>
      <c r="AQ983" t="s">
        <v>1329</v>
      </c>
      <c r="AV983" t="s">
        <v>3244</v>
      </c>
      <c r="AW983" t="s">
        <v>3244</v>
      </c>
      <c r="AX983" t="s">
        <v>3242</v>
      </c>
      <c r="AY983" t="s">
        <v>3245</v>
      </c>
      <c r="AZ983" t="s">
        <v>840</v>
      </c>
      <c r="BC983" s="34" t="s">
        <v>4206</v>
      </c>
      <c r="BD983" t="s">
        <v>114</v>
      </c>
      <c r="BF983" t="s">
        <v>115</v>
      </c>
      <c r="BG983" t="s">
        <v>116</v>
      </c>
      <c r="BM983" t="s">
        <v>117</v>
      </c>
      <c r="BO983">
        <v>3372918876</v>
      </c>
      <c r="BX983" t="s">
        <v>3246</v>
      </c>
      <c r="CA983" t="s">
        <v>3247</v>
      </c>
      <c r="CB983" t="s">
        <v>3248</v>
      </c>
      <c r="CD983">
        <v>1</v>
      </c>
      <c r="CF983" t="s">
        <v>118</v>
      </c>
      <c r="CG983">
        <v>0</v>
      </c>
      <c r="CH983" t="s">
        <v>119</v>
      </c>
      <c r="CI983" t="s">
        <v>119</v>
      </c>
      <c r="CJ983" t="s">
        <v>120</v>
      </c>
      <c r="CL983" s="34" t="s">
        <v>4207</v>
      </c>
      <c r="CM983" t="s">
        <v>121</v>
      </c>
      <c r="CN983" s="34" t="s">
        <v>4207</v>
      </c>
      <c r="CP983" t="s">
        <v>1258</v>
      </c>
      <c r="CR983">
        <f t="shared" si="225"/>
        <v>10</v>
      </c>
      <c r="CS983"/>
      <c r="CT983"/>
      <c r="CU983"/>
      <c r="CV983"/>
      <c r="CW983"/>
      <c r="CX983"/>
      <c r="CY983"/>
      <c r="CZ983"/>
      <c r="DA983"/>
      <c r="DB983"/>
      <c r="DC983"/>
      <c r="DD983"/>
    </row>
    <row r="984" spans="1:108" hidden="1">
      <c r="A984" t="s">
        <v>111</v>
      </c>
      <c r="B984" t="s">
        <v>3230</v>
      </c>
      <c r="C984">
        <v>514095</v>
      </c>
      <c r="D984" s="1">
        <v>45575</v>
      </c>
      <c r="E984" t="s">
        <v>20601</v>
      </c>
      <c r="F984" t="s">
        <v>3231</v>
      </c>
      <c r="G984" t="s">
        <v>3232</v>
      </c>
      <c r="H984" s="34" t="s">
        <v>3233</v>
      </c>
      <c r="I984" t="s">
        <v>3234</v>
      </c>
      <c r="J984">
        <v>5555996568680</v>
      </c>
      <c r="K984" t="s">
        <v>6</v>
      </c>
      <c r="L984" t="s">
        <v>3235</v>
      </c>
      <c r="M984">
        <v>5185824252585</v>
      </c>
      <c r="N984" t="s">
        <v>112</v>
      </c>
      <c r="O984" t="s">
        <v>3236</v>
      </c>
      <c r="P984" t="s">
        <v>3237</v>
      </c>
      <c r="Q984" s="34" t="s">
        <v>3238</v>
      </c>
      <c r="S984" t="s">
        <v>1593</v>
      </c>
      <c r="U984" t="s">
        <v>3239</v>
      </c>
      <c r="V984" t="s">
        <v>122</v>
      </c>
      <c r="W984" t="s">
        <v>772</v>
      </c>
      <c r="X984" t="s">
        <v>3240</v>
      </c>
      <c r="Y984" t="s">
        <v>3241</v>
      </c>
      <c r="Z984" t="s">
        <v>1258</v>
      </c>
      <c r="AA984" t="s">
        <v>4205</v>
      </c>
      <c r="AF984" t="s">
        <v>113</v>
      </c>
      <c r="AG984">
        <v>1</v>
      </c>
      <c r="AH984">
        <v>157.21</v>
      </c>
      <c r="AI984">
        <v>1</v>
      </c>
      <c r="AJ984">
        <v>2500</v>
      </c>
      <c r="AK984" t="s">
        <v>1169</v>
      </c>
      <c r="AL984">
        <v>2502</v>
      </c>
      <c r="AM984" t="s">
        <v>1170</v>
      </c>
      <c r="AN984">
        <v>56.9</v>
      </c>
      <c r="AO984" s="72">
        <v>51.21</v>
      </c>
      <c r="AP984" t="s">
        <v>3249</v>
      </c>
      <c r="AQ984" t="s">
        <v>1173</v>
      </c>
      <c r="AV984" t="s">
        <v>3250</v>
      </c>
      <c r="AW984" t="s">
        <v>3250</v>
      </c>
      <c r="AX984" t="s">
        <v>3242</v>
      </c>
      <c r="AY984" t="s">
        <v>3245</v>
      </c>
      <c r="AZ984" t="s">
        <v>840</v>
      </c>
      <c r="BC984" s="34" t="s">
        <v>4206</v>
      </c>
      <c r="BD984" t="s">
        <v>114</v>
      </c>
      <c r="BF984" t="s">
        <v>115</v>
      </c>
      <c r="BG984" t="s">
        <v>116</v>
      </c>
      <c r="BM984" t="s">
        <v>117</v>
      </c>
      <c r="BO984">
        <v>3372918876</v>
      </c>
      <c r="BX984" t="s">
        <v>3246</v>
      </c>
      <c r="CA984" t="s">
        <v>3247</v>
      </c>
      <c r="CB984" t="s">
        <v>3248</v>
      </c>
      <c r="CD984">
        <v>1</v>
      </c>
      <c r="CF984" t="s">
        <v>118</v>
      </c>
      <c r="CG984">
        <v>0</v>
      </c>
      <c r="CH984" t="s">
        <v>119</v>
      </c>
      <c r="CI984" t="s">
        <v>119</v>
      </c>
      <c r="CJ984" t="s">
        <v>120</v>
      </c>
      <c r="CL984" s="34" t="s">
        <v>4207</v>
      </c>
      <c r="CM984" t="s">
        <v>121</v>
      </c>
      <c r="CN984" s="34" t="s">
        <v>4207</v>
      </c>
      <c r="CP984" t="s">
        <v>1258</v>
      </c>
      <c r="CR984">
        <f t="shared" si="225"/>
        <v>10</v>
      </c>
      <c r="CS984"/>
      <c r="CT984"/>
      <c r="CU984"/>
      <c r="CV984"/>
      <c r="CW984"/>
      <c r="CX984"/>
      <c r="CY984"/>
      <c r="CZ984"/>
      <c r="DA984"/>
      <c r="DB984"/>
      <c r="DC984"/>
      <c r="DD984"/>
    </row>
    <row r="985" spans="1:108">
      <c r="A985" t="s">
        <v>111</v>
      </c>
      <c r="B985" t="s">
        <v>3251</v>
      </c>
      <c r="C985">
        <v>514093</v>
      </c>
      <c r="D985" s="1">
        <v>45575</v>
      </c>
      <c r="E985" t="s">
        <v>20602</v>
      </c>
      <c r="F985" t="s">
        <v>2806</v>
      </c>
      <c r="G985" t="s">
        <v>3252</v>
      </c>
      <c r="H985" s="34" t="s">
        <v>3253</v>
      </c>
      <c r="I985" t="s">
        <v>3254</v>
      </c>
      <c r="J985">
        <v>5548999341626</v>
      </c>
      <c r="K985" t="s">
        <v>11</v>
      </c>
      <c r="L985" t="s">
        <v>3255</v>
      </c>
      <c r="M985">
        <v>5131508278302</v>
      </c>
      <c r="N985" t="s">
        <v>112</v>
      </c>
      <c r="O985" t="s">
        <v>3256</v>
      </c>
      <c r="P985" t="s">
        <v>3257</v>
      </c>
      <c r="Q985">
        <v>913</v>
      </c>
      <c r="R985" t="s">
        <v>3258</v>
      </c>
      <c r="S985" t="s">
        <v>2186</v>
      </c>
      <c r="U985" t="s">
        <v>3259</v>
      </c>
      <c r="V985" t="s">
        <v>122</v>
      </c>
      <c r="W985" t="s">
        <v>772</v>
      </c>
      <c r="X985" t="s">
        <v>2335</v>
      </c>
      <c r="Y985" t="s">
        <v>782</v>
      </c>
      <c r="Z985" t="s">
        <v>1258</v>
      </c>
      <c r="AA985" t="s">
        <v>4460</v>
      </c>
      <c r="AE985" t="s">
        <v>1167</v>
      </c>
      <c r="AF985" t="s">
        <v>3260</v>
      </c>
      <c r="AG985">
        <v>5</v>
      </c>
      <c r="AH985">
        <v>135.5</v>
      </c>
      <c r="AI985">
        <v>1</v>
      </c>
      <c r="AJ985">
        <v>143126</v>
      </c>
      <c r="AK985" t="s">
        <v>775</v>
      </c>
      <c r="AL985">
        <v>1407</v>
      </c>
      <c r="AM985" t="s">
        <v>3262</v>
      </c>
      <c r="AN985">
        <v>79.900000000000006</v>
      </c>
      <c r="AO985" s="72">
        <v>77.5</v>
      </c>
      <c r="AP985" s="72" t="s">
        <v>3263</v>
      </c>
      <c r="AQ985" t="s">
        <v>3264</v>
      </c>
      <c r="AV985" t="s">
        <v>3265</v>
      </c>
      <c r="AW985">
        <v>0</v>
      </c>
      <c r="AX985" t="s">
        <v>3261</v>
      </c>
      <c r="AY985" t="s">
        <v>3266</v>
      </c>
      <c r="AZ985" t="s">
        <v>2620</v>
      </c>
      <c r="BC985" s="34" t="s">
        <v>4461</v>
      </c>
      <c r="BD985" t="s">
        <v>114</v>
      </c>
      <c r="BF985" t="s">
        <v>115</v>
      </c>
      <c r="BG985" t="s">
        <v>116</v>
      </c>
      <c r="BM985" t="s">
        <v>117</v>
      </c>
      <c r="BN985">
        <v>631866</v>
      </c>
      <c r="BO985">
        <v>3372662874</v>
      </c>
      <c r="BP985">
        <v>3372662874</v>
      </c>
      <c r="BQ985">
        <v>651659</v>
      </c>
      <c r="BR985">
        <v>7026</v>
      </c>
      <c r="BX985" t="s">
        <v>3267</v>
      </c>
      <c r="CA985" t="s">
        <v>3268</v>
      </c>
      <c r="CB985" t="s">
        <v>3269</v>
      </c>
      <c r="CD985">
        <v>1</v>
      </c>
      <c r="CF985" t="s">
        <v>118</v>
      </c>
      <c r="CG985">
        <v>0</v>
      </c>
      <c r="CH985" t="s">
        <v>119</v>
      </c>
      <c r="CI985" t="s">
        <v>119</v>
      </c>
      <c r="CJ985" t="s">
        <v>120</v>
      </c>
      <c r="CL985" s="34" t="s">
        <v>4462</v>
      </c>
      <c r="CM985" t="s">
        <v>121</v>
      </c>
      <c r="CN985" s="34" t="s">
        <v>4462</v>
      </c>
      <c r="CP985" t="s">
        <v>1258</v>
      </c>
      <c r="CR985" s="65">
        <f t="shared" si="225"/>
        <v>10</v>
      </c>
      <c r="CS985" s="65">
        <v>10</v>
      </c>
      <c r="CT985" s="65">
        <v>8</v>
      </c>
      <c r="CU985" s="65" t="s">
        <v>4</v>
      </c>
      <c r="CV985" s="65">
        <f t="shared" ref="CV985:CV1005" si="226">ROUNDUP(AO985,0)</f>
        <v>78</v>
      </c>
      <c r="CW985" s="65">
        <f t="shared" ref="CW985:CW1005" si="227">CV985*CS985</f>
        <v>780</v>
      </c>
      <c r="CX985" s="65">
        <f t="shared" ref="CX985:CX1005" si="228">CV985*CT985</f>
        <v>624</v>
      </c>
      <c r="CY985" s="65" t="e">
        <f t="shared" ref="CY985:CY1005" si="229">CV985*CU985</f>
        <v>#VALUE!</v>
      </c>
      <c r="CZ985" s="73">
        <v>4.3700000000000003E-2</v>
      </c>
      <c r="DA985" s="74">
        <f t="shared" ref="DA985:DA1005" si="230">CZ985*CW985</f>
        <v>34.086000000000006</v>
      </c>
      <c r="DB985" s="74">
        <f t="shared" ref="DB985:DB1005" si="231">CZ985*CX985</f>
        <v>27.268800000000002</v>
      </c>
      <c r="DC985" s="75" t="e">
        <f t="shared" ref="DC985:DC1005" si="232">CZ985*CY985</f>
        <v>#VALUE!</v>
      </c>
    </row>
    <row r="986" spans="1:108">
      <c r="A986" t="s">
        <v>111</v>
      </c>
      <c r="B986" t="s">
        <v>3251</v>
      </c>
      <c r="C986">
        <v>514093</v>
      </c>
      <c r="D986" s="1">
        <v>45575</v>
      </c>
      <c r="E986" t="s">
        <v>20602</v>
      </c>
      <c r="F986" t="s">
        <v>2806</v>
      </c>
      <c r="G986" t="s">
        <v>3252</v>
      </c>
      <c r="H986" s="34" t="s">
        <v>3253</v>
      </c>
      <c r="I986" t="s">
        <v>3254</v>
      </c>
      <c r="J986">
        <v>5548999341626</v>
      </c>
      <c r="K986" t="s">
        <v>11</v>
      </c>
      <c r="L986" t="s">
        <v>3255</v>
      </c>
      <c r="M986">
        <v>5131508278302</v>
      </c>
      <c r="N986" t="s">
        <v>112</v>
      </c>
      <c r="O986" t="s">
        <v>3256</v>
      </c>
      <c r="P986" t="s">
        <v>3257</v>
      </c>
      <c r="Q986">
        <v>913</v>
      </c>
      <c r="R986" t="s">
        <v>3258</v>
      </c>
      <c r="S986" t="s">
        <v>2186</v>
      </c>
      <c r="U986" t="s">
        <v>3259</v>
      </c>
      <c r="V986" t="s">
        <v>122</v>
      </c>
      <c r="W986" t="s">
        <v>772</v>
      </c>
      <c r="X986" t="s">
        <v>2335</v>
      </c>
      <c r="Y986" t="s">
        <v>782</v>
      </c>
      <c r="Z986" t="s">
        <v>1258</v>
      </c>
      <c r="AA986" t="s">
        <v>4460</v>
      </c>
      <c r="AE986" t="s">
        <v>1167</v>
      </c>
      <c r="AF986" t="s">
        <v>3260</v>
      </c>
      <c r="AG986">
        <v>5</v>
      </c>
      <c r="AH986">
        <v>135.5</v>
      </c>
      <c r="AI986">
        <v>2</v>
      </c>
      <c r="AJ986">
        <v>1403</v>
      </c>
      <c r="AK986" t="s">
        <v>775</v>
      </c>
      <c r="AL986">
        <v>1403</v>
      </c>
      <c r="AM986" t="s">
        <v>824</v>
      </c>
      <c r="AN986">
        <v>29.9</v>
      </c>
      <c r="AO986" s="72">
        <v>29</v>
      </c>
      <c r="AP986" s="72">
        <v>58</v>
      </c>
      <c r="AQ986" t="s">
        <v>822</v>
      </c>
      <c r="AV986" t="s">
        <v>3270</v>
      </c>
      <c r="AW986">
        <v>0</v>
      </c>
      <c r="AX986" t="s">
        <v>3261</v>
      </c>
      <c r="AY986" t="s">
        <v>3266</v>
      </c>
      <c r="AZ986" t="s">
        <v>2620</v>
      </c>
      <c r="BC986" s="34" t="s">
        <v>4461</v>
      </c>
      <c r="BD986" t="s">
        <v>114</v>
      </c>
      <c r="BF986" t="s">
        <v>115</v>
      </c>
      <c r="BG986" t="s">
        <v>116</v>
      </c>
      <c r="BM986" t="s">
        <v>117</v>
      </c>
      <c r="BN986">
        <v>631866</v>
      </c>
      <c r="BO986">
        <v>3372662874</v>
      </c>
      <c r="BP986">
        <v>3372662874</v>
      </c>
      <c r="BQ986">
        <v>651659</v>
      </c>
      <c r="BR986">
        <v>7026</v>
      </c>
      <c r="BX986" t="s">
        <v>3267</v>
      </c>
      <c r="CA986" t="s">
        <v>3268</v>
      </c>
      <c r="CB986" t="s">
        <v>3269</v>
      </c>
      <c r="CD986">
        <v>1</v>
      </c>
      <c r="CF986" t="s">
        <v>118</v>
      </c>
      <c r="CG986">
        <v>0</v>
      </c>
      <c r="CH986" t="s">
        <v>119</v>
      </c>
      <c r="CI986" t="s">
        <v>119</v>
      </c>
      <c r="CJ986" t="s">
        <v>120</v>
      </c>
      <c r="CL986" s="34" t="s">
        <v>4462</v>
      </c>
      <c r="CM986" t="s">
        <v>121</v>
      </c>
      <c r="CN986" s="34" t="s">
        <v>4462</v>
      </c>
      <c r="CP986" t="s">
        <v>1258</v>
      </c>
      <c r="CR986" s="65">
        <f t="shared" si="225"/>
        <v>10</v>
      </c>
      <c r="CS986" s="65">
        <v>10</v>
      </c>
      <c r="CT986" s="65">
        <v>8</v>
      </c>
      <c r="CU986" s="65" t="s">
        <v>4</v>
      </c>
      <c r="CV986" s="65">
        <f t="shared" si="226"/>
        <v>29</v>
      </c>
      <c r="CW986" s="65">
        <f t="shared" si="227"/>
        <v>290</v>
      </c>
      <c r="CX986" s="65">
        <f t="shared" si="228"/>
        <v>232</v>
      </c>
      <c r="CY986" s="65" t="e">
        <f t="shared" si="229"/>
        <v>#VALUE!</v>
      </c>
      <c r="CZ986" s="73">
        <v>4.3700000000000003E-2</v>
      </c>
      <c r="DA986" s="74">
        <f t="shared" si="230"/>
        <v>12.673</v>
      </c>
      <c r="DB986" s="74">
        <f t="shared" si="231"/>
        <v>10.138400000000001</v>
      </c>
      <c r="DC986" s="75" t="e">
        <f t="shared" si="232"/>
        <v>#VALUE!</v>
      </c>
    </row>
    <row r="987" spans="1:108">
      <c r="A987" t="s">
        <v>111</v>
      </c>
      <c r="B987" t="s">
        <v>3271</v>
      </c>
      <c r="C987">
        <v>514091</v>
      </c>
      <c r="D987" s="1">
        <v>45575</v>
      </c>
      <c r="E987" t="s">
        <v>20603</v>
      </c>
      <c r="F987" t="s">
        <v>3272</v>
      </c>
      <c r="G987" t="s">
        <v>3273</v>
      </c>
      <c r="H987">
        <v>39618950824</v>
      </c>
      <c r="I987" t="s">
        <v>3274</v>
      </c>
      <c r="J987">
        <v>5512996613974</v>
      </c>
      <c r="K987" t="s">
        <v>2</v>
      </c>
      <c r="L987" t="s">
        <v>3275</v>
      </c>
      <c r="M987">
        <v>5163974016942</v>
      </c>
      <c r="N987" t="s">
        <v>112</v>
      </c>
      <c r="O987" t="s">
        <v>3276</v>
      </c>
      <c r="P987" t="s">
        <v>3277</v>
      </c>
      <c r="Q987">
        <v>110</v>
      </c>
      <c r="R987" t="s">
        <v>3278</v>
      </c>
      <c r="S987" t="s">
        <v>2618</v>
      </c>
      <c r="U987" t="s">
        <v>3279</v>
      </c>
      <c r="V987" t="s">
        <v>779</v>
      </c>
      <c r="W987" t="s">
        <v>780</v>
      </c>
      <c r="X987" t="s">
        <v>3280</v>
      </c>
      <c r="Y987" t="s">
        <v>2544</v>
      </c>
      <c r="Z987" t="s">
        <v>1258</v>
      </c>
      <c r="AA987" t="s">
        <v>4208</v>
      </c>
      <c r="AE987" t="s">
        <v>19</v>
      </c>
      <c r="AF987" t="s">
        <v>125</v>
      </c>
      <c r="AG987">
        <v>4</v>
      </c>
      <c r="AH987">
        <v>426.31</v>
      </c>
      <c r="AI987">
        <v>1</v>
      </c>
      <c r="AJ987">
        <v>142835</v>
      </c>
      <c r="AK987" t="s">
        <v>1221</v>
      </c>
      <c r="AM987" t="s">
        <v>1910</v>
      </c>
      <c r="AN987">
        <v>379.7</v>
      </c>
      <c r="AO987" s="72">
        <v>368.31</v>
      </c>
      <c r="AP987" s="72" t="s">
        <v>3282</v>
      </c>
      <c r="AQ987" t="s">
        <v>1912</v>
      </c>
      <c r="AV987" t="s">
        <v>3283</v>
      </c>
      <c r="AW987">
        <v>0</v>
      </c>
      <c r="AX987" t="s">
        <v>3281</v>
      </c>
      <c r="AY987" t="s">
        <v>3284</v>
      </c>
      <c r="AZ987" t="s">
        <v>3285</v>
      </c>
      <c r="BC987" t="s">
        <v>4209</v>
      </c>
      <c r="BD987" t="s">
        <v>114</v>
      </c>
      <c r="BF987" t="s">
        <v>115</v>
      </c>
      <c r="BG987" t="s">
        <v>116</v>
      </c>
      <c r="BM987" t="s">
        <v>117</v>
      </c>
      <c r="BN987" s="34" t="s">
        <v>3286</v>
      </c>
      <c r="BO987">
        <v>3372304092</v>
      </c>
      <c r="BP987">
        <v>3372304092</v>
      </c>
      <c r="BQ987">
        <v>527496</v>
      </c>
      <c r="BR987" s="34" t="s">
        <v>3287</v>
      </c>
      <c r="BX987" t="s">
        <v>3288</v>
      </c>
      <c r="CA987" t="s">
        <v>3289</v>
      </c>
      <c r="CB987" t="s">
        <v>3290</v>
      </c>
      <c r="CD987">
        <v>1</v>
      </c>
      <c r="CF987" t="s">
        <v>118</v>
      </c>
      <c r="CG987">
        <v>0</v>
      </c>
      <c r="CH987" t="s">
        <v>119</v>
      </c>
      <c r="CI987" t="s">
        <v>119</v>
      </c>
      <c r="CJ987" t="s">
        <v>120</v>
      </c>
      <c r="CL987" s="34" t="s">
        <v>4210</v>
      </c>
      <c r="CM987" t="s">
        <v>121</v>
      </c>
      <c r="CN987" s="34" t="s">
        <v>4210</v>
      </c>
      <c r="CP987" t="s">
        <v>1258</v>
      </c>
      <c r="CR987" s="65">
        <f t="shared" si="225"/>
        <v>10</v>
      </c>
      <c r="CS987" s="65">
        <v>10</v>
      </c>
      <c r="CT987" s="65">
        <v>8</v>
      </c>
      <c r="CU987" s="65" t="s">
        <v>4</v>
      </c>
      <c r="CV987" s="65">
        <f t="shared" si="226"/>
        <v>369</v>
      </c>
      <c r="CW987" s="65">
        <f t="shared" si="227"/>
        <v>3690</v>
      </c>
      <c r="CX987" s="65">
        <f t="shared" si="228"/>
        <v>2952</v>
      </c>
      <c r="CY987" s="65" t="e">
        <f t="shared" si="229"/>
        <v>#VALUE!</v>
      </c>
      <c r="CZ987" s="73">
        <v>4.3700000000000003E-2</v>
      </c>
      <c r="DA987" s="74">
        <f t="shared" si="230"/>
        <v>161.25300000000001</v>
      </c>
      <c r="DB987" s="74">
        <f t="shared" si="231"/>
        <v>129.00239999999999</v>
      </c>
      <c r="DC987" s="75" t="e">
        <f t="shared" si="232"/>
        <v>#VALUE!</v>
      </c>
    </row>
    <row r="988" spans="1:108">
      <c r="A988" t="s">
        <v>111</v>
      </c>
      <c r="B988" t="s">
        <v>3271</v>
      </c>
      <c r="C988">
        <v>514091</v>
      </c>
      <c r="D988" s="1">
        <v>45575</v>
      </c>
      <c r="E988" t="s">
        <v>20603</v>
      </c>
      <c r="F988" t="s">
        <v>3272</v>
      </c>
      <c r="G988" t="s">
        <v>3273</v>
      </c>
      <c r="H988">
        <v>39618950824</v>
      </c>
      <c r="I988" t="s">
        <v>3274</v>
      </c>
      <c r="J988">
        <v>5512996613974</v>
      </c>
      <c r="K988" t="s">
        <v>2</v>
      </c>
      <c r="L988" t="s">
        <v>3275</v>
      </c>
      <c r="M988">
        <v>5163974016942</v>
      </c>
      <c r="N988" t="s">
        <v>112</v>
      </c>
      <c r="O988" t="s">
        <v>3276</v>
      </c>
      <c r="P988" t="s">
        <v>3277</v>
      </c>
      <c r="Q988">
        <v>110</v>
      </c>
      <c r="R988" t="s">
        <v>3278</v>
      </c>
      <c r="S988" t="s">
        <v>2618</v>
      </c>
      <c r="U988" t="s">
        <v>3279</v>
      </c>
      <c r="V988" t="s">
        <v>779</v>
      </c>
      <c r="W988" t="s">
        <v>780</v>
      </c>
      <c r="X988" t="s">
        <v>3280</v>
      </c>
      <c r="Y988" t="s">
        <v>2544</v>
      </c>
      <c r="Z988" t="s">
        <v>1258</v>
      </c>
      <c r="AA988" t="s">
        <v>4208</v>
      </c>
      <c r="AE988" t="s">
        <v>19</v>
      </c>
      <c r="AF988" t="s">
        <v>125</v>
      </c>
      <c r="AG988">
        <v>4</v>
      </c>
      <c r="AH988">
        <v>426.31</v>
      </c>
      <c r="AI988">
        <v>2</v>
      </c>
      <c r="AJ988">
        <v>1403</v>
      </c>
      <c r="AK988" t="s">
        <v>775</v>
      </c>
      <c r="AL988">
        <v>1403</v>
      </c>
      <c r="AM988" t="s">
        <v>824</v>
      </c>
      <c r="AN988">
        <v>29.9</v>
      </c>
      <c r="AO988" s="72">
        <v>29</v>
      </c>
      <c r="AP988" s="72">
        <v>58</v>
      </c>
      <c r="AQ988" t="s">
        <v>822</v>
      </c>
      <c r="AV988" t="s">
        <v>3291</v>
      </c>
      <c r="AW988">
        <v>0</v>
      </c>
      <c r="AX988" t="s">
        <v>3281</v>
      </c>
      <c r="AY988" t="s">
        <v>3284</v>
      </c>
      <c r="AZ988" t="s">
        <v>3285</v>
      </c>
      <c r="BC988" t="s">
        <v>4209</v>
      </c>
      <c r="BD988" t="s">
        <v>114</v>
      </c>
      <c r="BF988" t="s">
        <v>115</v>
      </c>
      <c r="BG988" t="s">
        <v>116</v>
      </c>
      <c r="BM988" t="s">
        <v>117</v>
      </c>
      <c r="BN988" s="34" t="s">
        <v>3286</v>
      </c>
      <c r="BO988">
        <v>3372304092</v>
      </c>
      <c r="BP988">
        <v>3372304092</v>
      </c>
      <c r="BQ988">
        <v>527496</v>
      </c>
      <c r="BR988" s="34" t="s">
        <v>3287</v>
      </c>
      <c r="BX988" t="s">
        <v>3288</v>
      </c>
      <c r="CA988" t="s">
        <v>3289</v>
      </c>
      <c r="CB988" t="s">
        <v>3290</v>
      </c>
      <c r="CD988">
        <v>1</v>
      </c>
      <c r="CF988" t="s">
        <v>118</v>
      </c>
      <c r="CG988">
        <v>0</v>
      </c>
      <c r="CH988" t="s">
        <v>119</v>
      </c>
      <c r="CI988" t="s">
        <v>119</v>
      </c>
      <c r="CJ988" t="s">
        <v>120</v>
      </c>
      <c r="CL988" s="34" t="s">
        <v>4210</v>
      </c>
      <c r="CM988" t="s">
        <v>121</v>
      </c>
      <c r="CN988" s="34" t="s">
        <v>4210</v>
      </c>
      <c r="CP988" t="s">
        <v>1258</v>
      </c>
      <c r="CR988" s="65">
        <f t="shared" si="225"/>
        <v>10</v>
      </c>
      <c r="CS988" s="65">
        <v>10</v>
      </c>
      <c r="CT988" s="65">
        <v>8</v>
      </c>
      <c r="CU988" s="65" t="s">
        <v>4</v>
      </c>
      <c r="CV988" s="65">
        <f t="shared" si="226"/>
        <v>29</v>
      </c>
      <c r="CW988" s="65">
        <f t="shared" si="227"/>
        <v>290</v>
      </c>
      <c r="CX988" s="65">
        <f t="shared" si="228"/>
        <v>232</v>
      </c>
      <c r="CY988" s="65" t="e">
        <f t="shared" si="229"/>
        <v>#VALUE!</v>
      </c>
      <c r="CZ988" s="73">
        <v>4.3700000000000003E-2</v>
      </c>
      <c r="DA988" s="74">
        <f t="shared" si="230"/>
        <v>12.673</v>
      </c>
      <c r="DB988" s="74">
        <f t="shared" si="231"/>
        <v>10.138400000000001</v>
      </c>
      <c r="DC988" s="75" t="e">
        <f t="shared" si="232"/>
        <v>#VALUE!</v>
      </c>
    </row>
    <row r="989" spans="1:108">
      <c r="A989" t="s">
        <v>111</v>
      </c>
      <c r="B989" t="s">
        <v>3271</v>
      </c>
      <c r="C989">
        <v>514091</v>
      </c>
      <c r="D989" s="1">
        <v>45575</v>
      </c>
      <c r="E989" t="s">
        <v>20603</v>
      </c>
      <c r="F989" t="s">
        <v>3272</v>
      </c>
      <c r="G989" t="s">
        <v>3273</v>
      </c>
      <c r="H989">
        <v>39618950824</v>
      </c>
      <c r="I989" t="s">
        <v>3274</v>
      </c>
      <c r="J989">
        <v>5512996613974</v>
      </c>
      <c r="K989" t="s">
        <v>2</v>
      </c>
      <c r="L989" t="s">
        <v>3275</v>
      </c>
      <c r="M989">
        <v>5163974016942</v>
      </c>
      <c r="N989" t="s">
        <v>112</v>
      </c>
      <c r="O989" t="s">
        <v>3276</v>
      </c>
      <c r="P989" t="s">
        <v>3277</v>
      </c>
      <c r="Q989">
        <v>110</v>
      </c>
      <c r="R989" t="s">
        <v>3278</v>
      </c>
      <c r="S989" t="s">
        <v>2618</v>
      </c>
      <c r="U989" t="s">
        <v>3279</v>
      </c>
      <c r="V989" t="s">
        <v>779</v>
      </c>
      <c r="W989" t="s">
        <v>780</v>
      </c>
      <c r="X989" t="s">
        <v>3280</v>
      </c>
      <c r="Y989" t="s">
        <v>2544</v>
      </c>
      <c r="Z989" t="s">
        <v>1258</v>
      </c>
      <c r="AA989" t="s">
        <v>4208</v>
      </c>
      <c r="AE989" t="s">
        <v>19</v>
      </c>
      <c r="AF989" t="s">
        <v>125</v>
      </c>
      <c r="AG989">
        <v>4</v>
      </c>
      <c r="AH989">
        <v>426.31</v>
      </c>
      <c r="AI989">
        <v>1</v>
      </c>
      <c r="AJ989">
        <v>142816</v>
      </c>
      <c r="AK989" t="s">
        <v>1826</v>
      </c>
      <c r="AL989">
        <v>8502</v>
      </c>
      <c r="AM989" t="s">
        <v>1827</v>
      </c>
      <c r="AN989">
        <v>79.900000000000006</v>
      </c>
      <c r="AO989" s="72">
        <v>0</v>
      </c>
      <c r="AP989" s="72">
        <v>0</v>
      </c>
      <c r="AQ989" t="s">
        <v>1828</v>
      </c>
      <c r="AV989" t="s">
        <v>2897</v>
      </c>
      <c r="AW989">
        <v>0</v>
      </c>
      <c r="AX989" t="s">
        <v>3281</v>
      </c>
      <c r="AY989" t="s">
        <v>3284</v>
      </c>
      <c r="AZ989" t="s">
        <v>3285</v>
      </c>
      <c r="BC989" t="s">
        <v>4209</v>
      </c>
      <c r="BD989" t="s">
        <v>114</v>
      </c>
      <c r="BF989" t="s">
        <v>115</v>
      </c>
      <c r="BG989" t="s">
        <v>116</v>
      </c>
      <c r="BM989" t="s">
        <v>117</v>
      </c>
      <c r="BN989" s="34" t="s">
        <v>3286</v>
      </c>
      <c r="BO989">
        <v>3372304092</v>
      </c>
      <c r="BP989">
        <v>3372304092</v>
      </c>
      <c r="BQ989">
        <v>527496</v>
      </c>
      <c r="BR989" s="34" t="s">
        <v>3287</v>
      </c>
      <c r="BX989" t="s">
        <v>3288</v>
      </c>
      <c r="CA989" t="s">
        <v>3289</v>
      </c>
      <c r="CB989" t="s">
        <v>3290</v>
      </c>
      <c r="CD989">
        <v>1</v>
      </c>
      <c r="CF989" t="s">
        <v>118</v>
      </c>
      <c r="CG989">
        <v>0</v>
      </c>
      <c r="CH989" t="s">
        <v>119</v>
      </c>
      <c r="CI989" t="s">
        <v>119</v>
      </c>
      <c r="CJ989" t="s">
        <v>120</v>
      </c>
      <c r="CL989" s="34" t="s">
        <v>4210</v>
      </c>
      <c r="CM989" t="s">
        <v>121</v>
      </c>
      <c r="CN989" s="34" t="s">
        <v>4210</v>
      </c>
      <c r="CP989" t="s">
        <v>1258</v>
      </c>
      <c r="CR989" s="65">
        <f t="shared" si="225"/>
        <v>10</v>
      </c>
      <c r="CS989" s="65">
        <v>10</v>
      </c>
      <c r="CT989" s="65">
        <v>8</v>
      </c>
      <c r="CU989" s="65" t="s">
        <v>4</v>
      </c>
      <c r="CV989" s="65">
        <f t="shared" si="226"/>
        <v>0</v>
      </c>
      <c r="CW989" s="65">
        <f t="shared" si="227"/>
        <v>0</v>
      </c>
      <c r="CX989" s="65">
        <f t="shared" si="228"/>
        <v>0</v>
      </c>
      <c r="CY989" s="65" t="e">
        <f t="shared" si="229"/>
        <v>#VALUE!</v>
      </c>
      <c r="CZ989" s="73">
        <v>4.3700000000000003E-2</v>
      </c>
      <c r="DA989" s="74">
        <f t="shared" si="230"/>
        <v>0</v>
      </c>
      <c r="DB989" s="74">
        <f t="shared" si="231"/>
        <v>0</v>
      </c>
      <c r="DC989" s="75" t="e">
        <f t="shared" si="232"/>
        <v>#VALUE!</v>
      </c>
    </row>
    <row r="990" spans="1:108">
      <c r="A990" t="s">
        <v>111</v>
      </c>
      <c r="B990" t="s">
        <v>3271</v>
      </c>
      <c r="C990">
        <v>514091</v>
      </c>
      <c r="D990" s="1">
        <v>45575</v>
      </c>
      <c r="E990" t="s">
        <v>20603</v>
      </c>
      <c r="F990" t="s">
        <v>3272</v>
      </c>
      <c r="G990" t="s">
        <v>3273</v>
      </c>
      <c r="H990">
        <v>39618950824</v>
      </c>
      <c r="I990" t="s">
        <v>3274</v>
      </c>
      <c r="J990">
        <v>5512996613974</v>
      </c>
      <c r="K990" t="s">
        <v>2</v>
      </c>
      <c r="L990" t="s">
        <v>3275</v>
      </c>
      <c r="M990">
        <v>5163974016942</v>
      </c>
      <c r="N990" t="s">
        <v>112</v>
      </c>
      <c r="O990" t="s">
        <v>3276</v>
      </c>
      <c r="P990" t="s">
        <v>3277</v>
      </c>
      <c r="Q990">
        <v>110</v>
      </c>
      <c r="R990" t="s">
        <v>3278</v>
      </c>
      <c r="S990" t="s">
        <v>2618</v>
      </c>
      <c r="U990" t="s">
        <v>3279</v>
      </c>
      <c r="V990" t="s">
        <v>779</v>
      </c>
      <c r="W990" t="s">
        <v>780</v>
      </c>
      <c r="X990" t="s">
        <v>3280</v>
      </c>
      <c r="Y990" t="s">
        <v>2544</v>
      </c>
      <c r="Z990" t="s">
        <v>1258</v>
      </c>
      <c r="AA990" t="s">
        <v>4208</v>
      </c>
      <c r="AE990" t="s">
        <v>19</v>
      </c>
      <c r="AF990" t="s">
        <v>125</v>
      </c>
      <c r="AG990">
        <v>4</v>
      </c>
      <c r="AH990">
        <v>426.31</v>
      </c>
      <c r="AI990">
        <v>1</v>
      </c>
      <c r="AJ990">
        <v>143028</v>
      </c>
      <c r="AK990" t="s">
        <v>781</v>
      </c>
      <c r="AL990">
        <v>8700</v>
      </c>
      <c r="AM990" t="s">
        <v>2390</v>
      </c>
      <c r="AN990">
        <v>129.9</v>
      </c>
      <c r="AO990" s="72">
        <v>0</v>
      </c>
      <c r="AP990" s="72">
        <v>0</v>
      </c>
      <c r="AQ990" t="s">
        <v>2391</v>
      </c>
      <c r="AV990" t="s">
        <v>3292</v>
      </c>
      <c r="AW990">
        <v>0</v>
      </c>
      <c r="AX990" t="s">
        <v>3281</v>
      </c>
      <c r="AY990" t="s">
        <v>3284</v>
      </c>
      <c r="AZ990" t="s">
        <v>3285</v>
      </c>
      <c r="BC990" t="s">
        <v>4209</v>
      </c>
      <c r="BD990" t="s">
        <v>114</v>
      </c>
      <c r="BF990" t="s">
        <v>115</v>
      </c>
      <c r="BG990" t="s">
        <v>116</v>
      </c>
      <c r="BM990" t="s">
        <v>117</v>
      </c>
      <c r="BN990" s="34" t="s">
        <v>3286</v>
      </c>
      <c r="BO990">
        <v>3372304092</v>
      </c>
      <c r="BP990">
        <v>3372304092</v>
      </c>
      <c r="BQ990">
        <v>527496</v>
      </c>
      <c r="BR990" s="34" t="s">
        <v>3287</v>
      </c>
      <c r="BX990" t="s">
        <v>3288</v>
      </c>
      <c r="CA990" t="s">
        <v>3289</v>
      </c>
      <c r="CB990" t="s">
        <v>3290</v>
      </c>
      <c r="CD990">
        <v>1</v>
      </c>
      <c r="CF990" t="s">
        <v>118</v>
      </c>
      <c r="CG990">
        <v>0</v>
      </c>
      <c r="CH990" t="s">
        <v>119</v>
      </c>
      <c r="CI990" t="s">
        <v>119</v>
      </c>
      <c r="CJ990" t="s">
        <v>120</v>
      </c>
      <c r="CL990" s="34" t="s">
        <v>4210</v>
      </c>
      <c r="CM990" t="s">
        <v>121</v>
      </c>
      <c r="CN990" s="34" t="s">
        <v>4210</v>
      </c>
      <c r="CP990" t="s">
        <v>1258</v>
      </c>
      <c r="CR990" s="65">
        <f t="shared" si="225"/>
        <v>10</v>
      </c>
      <c r="CS990" s="65">
        <v>10</v>
      </c>
      <c r="CT990" s="65">
        <v>8</v>
      </c>
      <c r="CU990" s="65" t="s">
        <v>4</v>
      </c>
      <c r="CV990" s="65">
        <f t="shared" si="226"/>
        <v>0</v>
      </c>
      <c r="CW990" s="65">
        <f t="shared" si="227"/>
        <v>0</v>
      </c>
      <c r="CX990" s="65">
        <f t="shared" si="228"/>
        <v>0</v>
      </c>
      <c r="CY990" s="65" t="e">
        <f t="shared" si="229"/>
        <v>#VALUE!</v>
      </c>
      <c r="CZ990" s="73">
        <v>4.3700000000000003E-2</v>
      </c>
      <c r="DA990" s="74">
        <f t="shared" si="230"/>
        <v>0</v>
      </c>
      <c r="DB990" s="74">
        <f t="shared" si="231"/>
        <v>0</v>
      </c>
      <c r="DC990" s="75" t="e">
        <f t="shared" si="232"/>
        <v>#VALUE!</v>
      </c>
    </row>
    <row r="991" spans="1:108">
      <c r="A991" t="s">
        <v>111</v>
      </c>
      <c r="B991" t="s">
        <v>3293</v>
      </c>
      <c r="C991">
        <v>514089</v>
      </c>
      <c r="D991" s="1">
        <v>45575</v>
      </c>
      <c r="E991" t="s">
        <v>20604</v>
      </c>
      <c r="F991" t="s">
        <v>3294</v>
      </c>
      <c r="G991" t="s">
        <v>3295</v>
      </c>
      <c r="H991">
        <v>29754647895</v>
      </c>
      <c r="I991" t="s">
        <v>3296</v>
      </c>
      <c r="J991">
        <v>5561991868240</v>
      </c>
      <c r="K991" t="s">
        <v>126</v>
      </c>
      <c r="L991" t="s">
        <v>136</v>
      </c>
      <c r="M991">
        <v>5185797084720</v>
      </c>
      <c r="N991" t="s">
        <v>112</v>
      </c>
      <c r="O991" t="s">
        <v>3297</v>
      </c>
      <c r="P991" t="s">
        <v>3298</v>
      </c>
      <c r="Q991">
        <v>106</v>
      </c>
      <c r="R991" t="s">
        <v>1335</v>
      </c>
      <c r="S991" t="s">
        <v>3299</v>
      </c>
      <c r="U991" t="s">
        <v>3300</v>
      </c>
      <c r="V991" t="s">
        <v>779</v>
      </c>
      <c r="W991" t="s">
        <v>780</v>
      </c>
      <c r="X991" t="s">
        <v>3301</v>
      </c>
      <c r="Y991" t="s">
        <v>787</v>
      </c>
      <c r="Z991" t="s">
        <v>1258</v>
      </c>
      <c r="AA991" t="s">
        <v>4211</v>
      </c>
      <c r="AE991" t="s">
        <v>19</v>
      </c>
      <c r="AF991" t="s">
        <v>786</v>
      </c>
      <c r="AG991">
        <v>1</v>
      </c>
      <c r="AH991">
        <v>120.85</v>
      </c>
      <c r="AI991">
        <v>2</v>
      </c>
      <c r="AJ991">
        <v>1403</v>
      </c>
      <c r="AK991" t="s">
        <v>775</v>
      </c>
      <c r="AL991">
        <v>1403</v>
      </c>
      <c r="AM991" t="s">
        <v>824</v>
      </c>
      <c r="AN991">
        <v>29.9</v>
      </c>
      <c r="AO991" s="72">
        <v>29</v>
      </c>
      <c r="AP991" s="72">
        <v>58</v>
      </c>
      <c r="AQ991" t="s">
        <v>822</v>
      </c>
      <c r="AV991" t="s">
        <v>3303</v>
      </c>
      <c r="AW991">
        <v>0</v>
      </c>
      <c r="AX991" t="s">
        <v>3302</v>
      </c>
      <c r="AY991" t="s">
        <v>3304</v>
      </c>
      <c r="AZ991" t="s">
        <v>2620</v>
      </c>
      <c r="BC991" t="s">
        <v>4212</v>
      </c>
      <c r="BD991" t="s">
        <v>114</v>
      </c>
      <c r="BF991" t="s">
        <v>115</v>
      </c>
      <c r="BG991" t="s">
        <v>116</v>
      </c>
      <c r="BM991" t="s">
        <v>117</v>
      </c>
      <c r="BN991">
        <v>737852</v>
      </c>
      <c r="BO991">
        <v>3372272523</v>
      </c>
      <c r="BP991">
        <v>3372272523</v>
      </c>
      <c r="BQ991">
        <v>498408</v>
      </c>
      <c r="BR991">
        <v>6771</v>
      </c>
      <c r="BX991" t="s">
        <v>3305</v>
      </c>
      <c r="CA991" t="s">
        <v>3306</v>
      </c>
      <c r="CB991" t="s">
        <v>3307</v>
      </c>
      <c r="CD991">
        <v>1</v>
      </c>
      <c r="CF991" t="s">
        <v>118</v>
      </c>
      <c r="CG991">
        <v>0</v>
      </c>
      <c r="CH991" t="s">
        <v>119</v>
      </c>
      <c r="CI991" t="s">
        <v>119</v>
      </c>
      <c r="CJ991" t="s">
        <v>120</v>
      </c>
      <c r="CL991" s="34" t="s">
        <v>4213</v>
      </c>
      <c r="CM991" t="s">
        <v>121</v>
      </c>
      <c r="CN991" s="34" t="s">
        <v>4213</v>
      </c>
      <c r="CP991" t="s">
        <v>1258</v>
      </c>
      <c r="CR991" s="65">
        <f t="shared" si="225"/>
        <v>10</v>
      </c>
      <c r="CS991" s="65">
        <v>10</v>
      </c>
      <c r="CT991" s="65">
        <v>8</v>
      </c>
      <c r="CU991" s="65" t="s">
        <v>4</v>
      </c>
      <c r="CV991" s="65">
        <f t="shared" si="226"/>
        <v>29</v>
      </c>
      <c r="CW991" s="65">
        <f t="shared" si="227"/>
        <v>290</v>
      </c>
      <c r="CX991" s="65">
        <f t="shared" si="228"/>
        <v>232</v>
      </c>
      <c r="CY991" s="65" t="e">
        <f t="shared" si="229"/>
        <v>#VALUE!</v>
      </c>
      <c r="CZ991" s="73">
        <v>4.3700000000000003E-2</v>
      </c>
      <c r="DA991" s="74">
        <f t="shared" si="230"/>
        <v>12.673</v>
      </c>
      <c r="DB991" s="74">
        <f t="shared" si="231"/>
        <v>10.138400000000001</v>
      </c>
      <c r="DC991" s="75" t="e">
        <f t="shared" si="232"/>
        <v>#VALUE!</v>
      </c>
    </row>
    <row r="992" spans="1:108">
      <c r="A992" t="s">
        <v>111</v>
      </c>
      <c r="B992" t="s">
        <v>3293</v>
      </c>
      <c r="C992">
        <v>514089</v>
      </c>
      <c r="D992" s="1">
        <v>45575</v>
      </c>
      <c r="E992" t="s">
        <v>20604</v>
      </c>
      <c r="F992" t="s">
        <v>3294</v>
      </c>
      <c r="G992" t="s">
        <v>3295</v>
      </c>
      <c r="H992">
        <v>29754647895</v>
      </c>
      <c r="I992" t="s">
        <v>3296</v>
      </c>
      <c r="J992">
        <v>5561991868240</v>
      </c>
      <c r="K992" t="s">
        <v>126</v>
      </c>
      <c r="L992" t="s">
        <v>136</v>
      </c>
      <c r="M992">
        <v>5185797084720</v>
      </c>
      <c r="N992" t="s">
        <v>112</v>
      </c>
      <c r="O992" t="s">
        <v>3297</v>
      </c>
      <c r="P992" t="s">
        <v>3298</v>
      </c>
      <c r="Q992">
        <v>106</v>
      </c>
      <c r="R992" t="s">
        <v>1335</v>
      </c>
      <c r="S992" t="s">
        <v>3299</v>
      </c>
      <c r="U992" t="s">
        <v>3300</v>
      </c>
      <c r="V992" t="s">
        <v>779</v>
      </c>
      <c r="W992" t="s">
        <v>780</v>
      </c>
      <c r="X992" t="s">
        <v>3301</v>
      </c>
      <c r="Y992" t="s">
        <v>787</v>
      </c>
      <c r="Z992" t="s">
        <v>1258</v>
      </c>
      <c r="AA992" t="s">
        <v>4211</v>
      </c>
      <c r="AE992" t="s">
        <v>19</v>
      </c>
      <c r="AF992" t="s">
        <v>786</v>
      </c>
      <c r="AG992">
        <v>1</v>
      </c>
      <c r="AH992">
        <v>120.85</v>
      </c>
      <c r="AI992">
        <v>1</v>
      </c>
      <c r="AJ992">
        <v>5103</v>
      </c>
      <c r="AK992" t="s">
        <v>775</v>
      </c>
      <c r="AL992">
        <v>5103</v>
      </c>
      <c r="AM992" t="s">
        <v>1348</v>
      </c>
      <c r="AN992">
        <v>29.9</v>
      </c>
      <c r="AO992" s="72">
        <v>29</v>
      </c>
      <c r="AP992" s="72">
        <v>29</v>
      </c>
      <c r="AQ992" t="s">
        <v>1349</v>
      </c>
      <c r="AV992" t="s">
        <v>3308</v>
      </c>
      <c r="AW992">
        <v>0</v>
      </c>
      <c r="AX992" t="s">
        <v>3302</v>
      </c>
      <c r="AY992" t="s">
        <v>3304</v>
      </c>
      <c r="AZ992" t="s">
        <v>2620</v>
      </c>
      <c r="BC992" t="s">
        <v>4212</v>
      </c>
      <c r="BD992" t="s">
        <v>114</v>
      </c>
      <c r="BF992" t="s">
        <v>115</v>
      </c>
      <c r="BG992" t="s">
        <v>116</v>
      </c>
      <c r="BM992" t="s">
        <v>117</v>
      </c>
      <c r="BN992">
        <v>737852</v>
      </c>
      <c r="BO992">
        <v>3372272523</v>
      </c>
      <c r="BP992">
        <v>3372272523</v>
      </c>
      <c r="BQ992">
        <v>498408</v>
      </c>
      <c r="BR992">
        <v>6771</v>
      </c>
      <c r="BX992" t="s">
        <v>3305</v>
      </c>
      <c r="CA992" t="s">
        <v>3306</v>
      </c>
      <c r="CB992" t="s">
        <v>3307</v>
      </c>
      <c r="CD992">
        <v>1</v>
      </c>
      <c r="CF992" t="s">
        <v>118</v>
      </c>
      <c r="CG992">
        <v>0</v>
      </c>
      <c r="CH992" t="s">
        <v>119</v>
      </c>
      <c r="CI992" t="s">
        <v>119</v>
      </c>
      <c r="CJ992" t="s">
        <v>120</v>
      </c>
      <c r="CL992" s="34" t="s">
        <v>4213</v>
      </c>
      <c r="CM992" t="s">
        <v>121</v>
      </c>
      <c r="CN992" s="34" t="s">
        <v>4213</v>
      </c>
      <c r="CP992" t="s">
        <v>1258</v>
      </c>
      <c r="CR992" s="65">
        <f t="shared" si="225"/>
        <v>10</v>
      </c>
      <c r="CS992" s="65">
        <v>10</v>
      </c>
      <c r="CT992" s="65">
        <v>8</v>
      </c>
      <c r="CU992" s="65" t="s">
        <v>4</v>
      </c>
      <c r="CV992" s="65">
        <f t="shared" si="226"/>
        <v>29</v>
      </c>
      <c r="CW992" s="65">
        <f t="shared" si="227"/>
        <v>290</v>
      </c>
      <c r="CX992" s="65">
        <f t="shared" si="228"/>
        <v>232</v>
      </c>
      <c r="CY992" s="65" t="e">
        <f t="shared" si="229"/>
        <v>#VALUE!</v>
      </c>
      <c r="CZ992" s="73">
        <v>4.3700000000000003E-2</v>
      </c>
      <c r="DA992" s="74">
        <f t="shared" si="230"/>
        <v>12.673</v>
      </c>
      <c r="DB992" s="74">
        <f t="shared" si="231"/>
        <v>10.138400000000001</v>
      </c>
      <c r="DC992" s="75" t="e">
        <f t="shared" si="232"/>
        <v>#VALUE!</v>
      </c>
    </row>
    <row r="993" spans="1:108">
      <c r="A993" t="s">
        <v>111</v>
      </c>
      <c r="B993" t="s">
        <v>3293</v>
      </c>
      <c r="C993">
        <v>514089</v>
      </c>
      <c r="D993" s="1">
        <v>45575</v>
      </c>
      <c r="E993" t="s">
        <v>20604</v>
      </c>
      <c r="F993" t="s">
        <v>3294</v>
      </c>
      <c r="G993" t="s">
        <v>3295</v>
      </c>
      <c r="H993">
        <v>29754647895</v>
      </c>
      <c r="I993" t="s">
        <v>3296</v>
      </c>
      <c r="J993">
        <v>5561991868240</v>
      </c>
      <c r="K993" t="s">
        <v>126</v>
      </c>
      <c r="L993" t="s">
        <v>136</v>
      </c>
      <c r="M993">
        <v>5185797084720</v>
      </c>
      <c r="N993" t="s">
        <v>112</v>
      </c>
      <c r="O993" t="s">
        <v>3297</v>
      </c>
      <c r="P993" t="s">
        <v>3298</v>
      </c>
      <c r="Q993">
        <v>106</v>
      </c>
      <c r="R993" t="s">
        <v>1335</v>
      </c>
      <c r="S993" t="s">
        <v>3299</v>
      </c>
      <c r="U993" t="s">
        <v>3300</v>
      </c>
      <c r="V993" t="s">
        <v>779</v>
      </c>
      <c r="W993" t="s">
        <v>780</v>
      </c>
      <c r="X993" t="s">
        <v>3301</v>
      </c>
      <c r="Y993" t="s">
        <v>787</v>
      </c>
      <c r="Z993" t="s">
        <v>1258</v>
      </c>
      <c r="AA993" t="s">
        <v>4211</v>
      </c>
      <c r="AE993" t="s">
        <v>19</v>
      </c>
      <c r="AF993" t="s">
        <v>786</v>
      </c>
      <c r="AG993">
        <v>1</v>
      </c>
      <c r="AH993">
        <v>120.85</v>
      </c>
      <c r="AI993">
        <v>1</v>
      </c>
      <c r="AJ993">
        <v>142795</v>
      </c>
      <c r="AK993" t="s">
        <v>783</v>
      </c>
      <c r="AL993">
        <v>1607</v>
      </c>
      <c r="AM993" t="s">
        <v>784</v>
      </c>
      <c r="AN993">
        <v>34.9</v>
      </c>
      <c r="AO993" s="72">
        <v>33.85</v>
      </c>
      <c r="AP993" s="72" t="s">
        <v>1398</v>
      </c>
      <c r="AQ993" t="s">
        <v>785</v>
      </c>
      <c r="AV993" t="s">
        <v>3309</v>
      </c>
      <c r="AW993">
        <v>0</v>
      </c>
      <c r="AX993" t="s">
        <v>3302</v>
      </c>
      <c r="AY993" t="s">
        <v>3304</v>
      </c>
      <c r="AZ993" t="s">
        <v>2620</v>
      </c>
      <c r="BC993" t="s">
        <v>4212</v>
      </c>
      <c r="BD993" t="s">
        <v>114</v>
      </c>
      <c r="BF993" t="s">
        <v>115</v>
      </c>
      <c r="BG993" t="s">
        <v>116</v>
      </c>
      <c r="BM993" t="s">
        <v>117</v>
      </c>
      <c r="BN993">
        <v>737852</v>
      </c>
      <c r="BO993">
        <v>3372272523</v>
      </c>
      <c r="BP993">
        <v>3372272523</v>
      </c>
      <c r="BQ993">
        <v>498408</v>
      </c>
      <c r="BR993">
        <v>6771</v>
      </c>
      <c r="BX993" t="s">
        <v>3305</v>
      </c>
      <c r="CA993" t="s">
        <v>3306</v>
      </c>
      <c r="CB993" t="s">
        <v>3307</v>
      </c>
      <c r="CD993">
        <v>1</v>
      </c>
      <c r="CF993" t="s">
        <v>118</v>
      </c>
      <c r="CG993">
        <v>0</v>
      </c>
      <c r="CH993" t="s">
        <v>119</v>
      </c>
      <c r="CI993" t="s">
        <v>119</v>
      </c>
      <c r="CJ993" t="s">
        <v>120</v>
      </c>
      <c r="CL993" s="34" t="s">
        <v>4213</v>
      </c>
      <c r="CM993" t="s">
        <v>121</v>
      </c>
      <c r="CN993" s="34" t="s">
        <v>4213</v>
      </c>
      <c r="CP993" t="s">
        <v>1258</v>
      </c>
      <c r="CR993" s="65">
        <f t="shared" si="225"/>
        <v>10</v>
      </c>
      <c r="CS993" s="65">
        <v>10</v>
      </c>
      <c r="CT993" s="65">
        <v>8</v>
      </c>
      <c r="CU993" s="65" t="s">
        <v>4</v>
      </c>
      <c r="CV993" s="65">
        <f t="shared" si="226"/>
        <v>34</v>
      </c>
      <c r="CW993" s="65">
        <f t="shared" si="227"/>
        <v>340</v>
      </c>
      <c r="CX993" s="65">
        <f t="shared" si="228"/>
        <v>272</v>
      </c>
      <c r="CY993" s="65" t="e">
        <f t="shared" si="229"/>
        <v>#VALUE!</v>
      </c>
      <c r="CZ993" s="73">
        <v>4.3700000000000003E-2</v>
      </c>
      <c r="DA993" s="74">
        <f t="shared" si="230"/>
        <v>14.858000000000001</v>
      </c>
      <c r="DB993" s="74">
        <f t="shared" si="231"/>
        <v>11.8864</v>
      </c>
      <c r="DC993" s="75" t="e">
        <f t="shared" si="232"/>
        <v>#VALUE!</v>
      </c>
    </row>
    <row r="994" spans="1:108">
      <c r="A994" t="s">
        <v>111</v>
      </c>
      <c r="B994" t="s">
        <v>3310</v>
      </c>
      <c r="C994">
        <v>514087</v>
      </c>
      <c r="D994" s="1">
        <v>45575</v>
      </c>
      <c r="E994" t="s">
        <v>20605</v>
      </c>
      <c r="F994" t="s">
        <v>3311</v>
      </c>
      <c r="G994" t="s">
        <v>3312</v>
      </c>
      <c r="H994">
        <v>22334680826</v>
      </c>
      <c r="I994" t="s">
        <v>3313</v>
      </c>
      <c r="J994">
        <v>5519996129022</v>
      </c>
      <c r="K994" t="s">
        <v>2</v>
      </c>
      <c r="L994" t="s">
        <v>3314</v>
      </c>
      <c r="M994">
        <v>5136213982905</v>
      </c>
      <c r="N994" t="s">
        <v>112</v>
      </c>
      <c r="O994" t="s">
        <v>3315</v>
      </c>
      <c r="P994" t="s">
        <v>3316</v>
      </c>
      <c r="Q994">
        <v>489</v>
      </c>
      <c r="S994" t="s">
        <v>3317</v>
      </c>
      <c r="U994" t="s">
        <v>3318</v>
      </c>
      <c r="V994" t="s">
        <v>779</v>
      </c>
      <c r="W994" t="s">
        <v>780</v>
      </c>
      <c r="X994" t="s">
        <v>2278</v>
      </c>
      <c r="Y994" t="s">
        <v>1312</v>
      </c>
      <c r="Z994" t="s">
        <v>1258</v>
      </c>
      <c r="AA994" t="s">
        <v>4214</v>
      </c>
      <c r="AE994" t="s">
        <v>1167</v>
      </c>
      <c r="AF994" t="s">
        <v>125</v>
      </c>
      <c r="AG994">
        <v>4</v>
      </c>
      <c r="AH994">
        <v>135.19999999999999</v>
      </c>
      <c r="AI994">
        <v>3</v>
      </c>
      <c r="AJ994">
        <v>1110</v>
      </c>
      <c r="AK994" t="s">
        <v>788</v>
      </c>
      <c r="AL994">
        <v>1112</v>
      </c>
      <c r="AM994" t="s">
        <v>1252</v>
      </c>
      <c r="AN994">
        <v>21.9</v>
      </c>
      <c r="AO994" s="72">
        <v>21.24</v>
      </c>
      <c r="AP994" s="72" t="s">
        <v>3320</v>
      </c>
      <c r="AQ994" t="s">
        <v>1254</v>
      </c>
      <c r="AV994" t="s">
        <v>3321</v>
      </c>
      <c r="AW994">
        <v>0</v>
      </c>
      <c r="AX994" t="s">
        <v>3319</v>
      </c>
      <c r="AY994" t="s">
        <v>3266</v>
      </c>
      <c r="AZ994" t="s">
        <v>2620</v>
      </c>
      <c r="BC994" t="s">
        <v>4215</v>
      </c>
      <c r="BD994" t="s">
        <v>114</v>
      </c>
      <c r="BF994" t="s">
        <v>115</v>
      </c>
      <c r="BG994" t="s">
        <v>116</v>
      </c>
      <c r="BM994" t="s">
        <v>117</v>
      </c>
      <c r="BN994">
        <v>833365</v>
      </c>
      <c r="BO994">
        <v>3372080108</v>
      </c>
      <c r="BP994">
        <v>3372080108</v>
      </c>
      <c r="BQ994">
        <v>534696</v>
      </c>
      <c r="BR994" s="34" t="s">
        <v>3322</v>
      </c>
      <c r="BX994" t="s">
        <v>3323</v>
      </c>
      <c r="CA994" t="s">
        <v>3324</v>
      </c>
      <c r="CB994" t="s">
        <v>3325</v>
      </c>
      <c r="CD994">
        <v>1</v>
      </c>
      <c r="CF994" t="s">
        <v>118</v>
      </c>
      <c r="CG994">
        <v>0</v>
      </c>
      <c r="CH994" t="s">
        <v>119</v>
      </c>
      <c r="CI994" t="s">
        <v>119</v>
      </c>
      <c r="CJ994" t="s">
        <v>120</v>
      </c>
      <c r="CL994" s="34" t="s">
        <v>4216</v>
      </c>
      <c r="CM994" t="s">
        <v>121</v>
      </c>
      <c r="CN994" s="34" t="s">
        <v>4216</v>
      </c>
      <c r="CP994" t="s">
        <v>1258</v>
      </c>
      <c r="CR994" s="65">
        <f t="shared" si="225"/>
        <v>10</v>
      </c>
      <c r="CS994" s="65">
        <v>10</v>
      </c>
      <c r="CT994" s="65">
        <v>8</v>
      </c>
      <c r="CU994" s="65" t="s">
        <v>4</v>
      </c>
      <c r="CV994" s="65">
        <f t="shared" si="226"/>
        <v>22</v>
      </c>
      <c r="CW994" s="65">
        <f t="shared" si="227"/>
        <v>220</v>
      </c>
      <c r="CX994" s="65">
        <f t="shared" si="228"/>
        <v>176</v>
      </c>
      <c r="CY994" s="65" t="e">
        <f t="shared" si="229"/>
        <v>#VALUE!</v>
      </c>
      <c r="CZ994" s="73">
        <v>4.3700000000000003E-2</v>
      </c>
      <c r="DA994" s="74">
        <f t="shared" si="230"/>
        <v>9.6140000000000008</v>
      </c>
      <c r="DB994" s="74">
        <f t="shared" si="231"/>
        <v>7.6912000000000003</v>
      </c>
      <c r="DC994" s="75" t="e">
        <f t="shared" si="232"/>
        <v>#VALUE!</v>
      </c>
    </row>
    <row r="995" spans="1:108">
      <c r="A995" t="s">
        <v>111</v>
      </c>
      <c r="B995" t="s">
        <v>3310</v>
      </c>
      <c r="C995">
        <v>514087</v>
      </c>
      <c r="D995" s="1">
        <v>45575</v>
      </c>
      <c r="E995" t="s">
        <v>20605</v>
      </c>
      <c r="F995" t="s">
        <v>3311</v>
      </c>
      <c r="G995" t="s">
        <v>3312</v>
      </c>
      <c r="H995">
        <v>22334680826</v>
      </c>
      <c r="I995" t="s">
        <v>3313</v>
      </c>
      <c r="J995">
        <v>5519996129022</v>
      </c>
      <c r="K995" t="s">
        <v>2</v>
      </c>
      <c r="L995" t="s">
        <v>3314</v>
      </c>
      <c r="M995">
        <v>5136213982905</v>
      </c>
      <c r="N995" t="s">
        <v>112</v>
      </c>
      <c r="O995" t="s">
        <v>3315</v>
      </c>
      <c r="P995" t="s">
        <v>3316</v>
      </c>
      <c r="Q995">
        <v>489</v>
      </c>
      <c r="S995" t="s">
        <v>3317</v>
      </c>
      <c r="U995" t="s">
        <v>3318</v>
      </c>
      <c r="V995" t="s">
        <v>779</v>
      </c>
      <c r="W995" t="s">
        <v>780</v>
      </c>
      <c r="X995" t="s">
        <v>2278</v>
      </c>
      <c r="Y995" t="s">
        <v>1312</v>
      </c>
      <c r="Z995" t="s">
        <v>1258</v>
      </c>
      <c r="AA995" t="s">
        <v>4214</v>
      </c>
      <c r="AE995" t="s">
        <v>1167</v>
      </c>
      <c r="AF995" t="s">
        <v>125</v>
      </c>
      <c r="AG995">
        <v>4</v>
      </c>
      <c r="AH995">
        <v>135.19999999999999</v>
      </c>
      <c r="AI995">
        <v>1</v>
      </c>
      <c r="AJ995">
        <v>1006</v>
      </c>
      <c r="AK995" t="s">
        <v>788</v>
      </c>
      <c r="AL995">
        <v>1111</v>
      </c>
      <c r="AM995" t="s">
        <v>789</v>
      </c>
      <c r="AN995">
        <v>21.9</v>
      </c>
      <c r="AO995" s="72">
        <v>21.24</v>
      </c>
      <c r="AP995" s="72" t="s">
        <v>1296</v>
      </c>
      <c r="AQ995" t="s">
        <v>790</v>
      </c>
      <c r="AV995" t="s">
        <v>3326</v>
      </c>
      <c r="AW995">
        <v>0</v>
      </c>
      <c r="AX995" t="s">
        <v>3319</v>
      </c>
      <c r="AY995" t="s">
        <v>3266</v>
      </c>
      <c r="AZ995" t="s">
        <v>2620</v>
      </c>
      <c r="BC995" t="s">
        <v>4215</v>
      </c>
      <c r="BD995" t="s">
        <v>114</v>
      </c>
      <c r="BF995" t="s">
        <v>115</v>
      </c>
      <c r="BG995" t="s">
        <v>116</v>
      </c>
      <c r="BM995" t="s">
        <v>117</v>
      </c>
      <c r="BN995">
        <v>833365</v>
      </c>
      <c r="BO995">
        <v>3372080108</v>
      </c>
      <c r="BP995">
        <v>3372080108</v>
      </c>
      <c r="BQ995">
        <v>534696</v>
      </c>
      <c r="BR995" s="34" t="s">
        <v>3322</v>
      </c>
      <c r="BX995" t="s">
        <v>3323</v>
      </c>
      <c r="CA995" t="s">
        <v>3324</v>
      </c>
      <c r="CB995" t="s">
        <v>3325</v>
      </c>
      <c r="CD995">
        <v>1</v>
      </c>
      <c r="CF995" t="s">
        <v>118</v>
      </c>
      <c r="CG995">
        <v>0</v>
      </c>
      <c r="CH995" t="s">
        <v>119</v>
      </c>
      <c r="CI995" t="s">
        <v>119</v>
      </c>
      <c r="CJ995" t="s">
        <v>120</v>
      </c>
      <c r="CL995" s="34" t="s">
        <v>4216</v>
      </c>
      <c r="CM995" t="s">
        <v>121</v>
      </c>
      <c r="CN995" s="34" t="s">
        <v>4216</v>
      </c>
      <c r="CP995" t="s">
        <v>1258</v>
      </c>
      <c r="CR995" s="65">
        <f t="shared" si="225"/>
        <v>10</v>
      </c>
      <c r="CS995" s="65">
        <v>10</v>
      </c>
      <c r="CT995" s="65">
        <v>8</v>
      </c>
      <c r="CU995" s="65" t="s">
        <v>4</v>
      </c>
      <c r="CV995" s="65">
        <f t="shared" si="226"/>
        <v>22</v>
      </c>
      <c r="CW995" s="65">
        <f t="shared" si="227"/>
        <v>220</v>
      </c>
      <c r="CX995" s="65">
        <f t="shared" si="228"/>
        <v>176</v>
      </c>
      <c r="CY995" s="65" t="e">
        <f t="shared" si="229"/>
        <v>#VALUE!</v>
      </c>
      <c r="CZ995" s="73">
        <v>4.3700000000000003E-2</v>
      </c>
      <c r="DA995" s="74">
        <f t="shared" si="230"/>
        <v>9.6140000000000008</v>
      </c>
      <c r="DB995" s="74">
        <f t="shared" si="231"/>
        <v>7.6912000000000003</v>
      </c>
      <c r="DC995" s="75" t="e">
        <f t="shared" si="232"/>
        <v>#VALUE!</v>
      </c>
    </row>
    <row r="996" spans="1:108">
      <c r="A996" t="s">
        <v>111</v>
      </c>
      <c r="B996" t="s">
        <v>3310</v>
      </c>
      <c r="C996">
        <v>514087</v>
      </c>
      <c r="D996" s="1">
        <v>45575</v>
      </c>
      <c r="E996" t="s">
        <v>20605</v>
      </c>
      <c r="F996" t="s">
        <v>3311</v>
      </c>
      <c r="G996" t="s">
        <v>3312</v>
      </c>
      <c r="H996">
        <v>22334680826</v>
      </c>
      <c r="I996" t="s">
        <v>3313</v>
      </c>
      <c r="J996">
        <v>5519996129022</v>
      </c>
      <c r="K996" t="s">
        <v>2</v>
      </c>
      <c r="L996" t="s">
        <v>3314</v>
      </c>
      <c r="M996">
        <v>5136213982905</v>
      </c>
      <c r="N996" t="s">
        <v>112</v>
      </c>
      <c r="O996" t="s">
        <v>3315</v>
      </c>
      <c r="P996" t="s">
        <v>3316</v>
      </c>
      <c r="Q996">
        <v>489</v>
      </c>
      <c r="S996" t="s">
        <v>3317</v>
      </c>
      <c r="U996" t="s">
        <v>3318</v>
      </c>
      <c r="V996" t="s">
        <v>779</v>
      </c>
      <c r="W996" t="s">
        <v>780</v>
      </c>
      <c r="X996" t="s">
        <v>2278</v>
      </c>
      <c r="Y996" t="s">
        <v>1312</v>
      </c>
      <c r="Z996" t="s">
        <v>1258</v>
      </c>
      <c r="AA996" t="s">
        <v>4214</v>
      </c>
      <c r="AE996" t="s">
        <v>1167</v>
      </c>
      <c r="AF996" t="s">
        <v>125</v>
      </c>
      <c r="AG996">
        <v>4</v>
      </c>
      <c r="AH996">
        <v>135.19999999999999</v>
      </c>
      <c r="AI996">
        <v>1</v>
      </c>
      <c r="AJ996">
        <v>1111</v>
      </c>
      <c r="AK996" t="s">
        <v>788</v>
      </c>
      <c r="AL996">
        <v>1110</v>
      </c>
      <c r="AM996" t="s">
        <v>1256</v>
      </c>
      <c r="AN996">
        <v>21.9</v>
      </c>
      <c r="AO996" s="72">
        <v>21.24</v>
      </c>
      <c r="AP996" s="72" t="s">
        <v>1296</v>
      </c>
      <c r="AQ996" t="s">
        <v>1257</v>
      </c>
      <c r="AV996" t="s">
        <v>3326</v>
      </c>
      <c r="AW996">
        <v>0</v>
      </c>
      <c r="AX996" t="s">
        <v>3319</v>
      </c>
      <c r="AY996" t="s">
        <v>3266</v>
      </c>
      <c r="AZ996" t="s">
        <v>2620</v>
      </c>
      <c r="BC996" t="s">
        <v>4215</v>
      </c>
      <c r="BD996" t="s">
        <v>114</v>
      </c>
      <c r="BF996" t="s">
        <v>115</v>
      </c>
      <c r="BG996" t="s">
        <v>116</v>
      </c>
      <c r="BM996" t="s">
        <v>117</v>
      </c>
      <c r="BN996">
        <v>833365</v>
      </c>
      <c r="BO996">
        <v>3372080108</v>
      </c>
      <c r="BP996">
        <v>3372080108</v>
      </c>
      <c r="BQ996">
        <v>534696</v>
      </c>
      <c r="BR996" s="34" t="s">
        <v>3322</v>
      </c>
      <c r="BX996" t="s">
        <v>3323</v>
      </c>
      <c r="CA996" t="s">
        <v>3324</v>
      </c>
      <c r="CB996" t="s">
        <v>3325</v>
      </c>
      <c r="CD996">
        <v>1</v>
      </c>
      <c r="CF996" t="s">
        <v>118</v>
      </c>
      <c r="CG996">
        <v>0</v>
      </c>
      <c r="CH996" t="s">
        <v>119</v>
      </c>
      <c r="CI996" t="s">
        <v>119</v>
      </c>
      <c r="CJ996" t="s">
        <v>120</v>
      </c>
      <c r="CL996" s="34" t="s">
        <v>4216</v>
      </c>
      <c r="CM996" t="s">
        <v>121</v>
      </c>
      <c r="CN996" s="34" t="s">
        <v>4216</v>
      </c>
      <c r="CP996" t="s">
        <v>1258</v>
      </c>
      <c r="CR996" s="65">
        <f t="shared" si="225"/>
        <v>10</v>
      </c>
      <c r="CS996" s="65">
        <v>10</v>
      </c>
      <c r="CT996" s="65">
        <v>8</v>
      </c>
      <c r="CU996" s="65" t="s">
        <v>4</v>
      </c>
      <c r="CV996" s="65">
        <f t="shared" si="226"/>
        <v>22</v>
      </c>
      <c r="CW996" s="65">
        <f t="shared" si="227"/>
        <v>220</v>
      </c>
      <c r="CX996" s="65">
        <f t="shared" si="228"/>
        <v>176</v>
      </c>
      <c r="CY996" s="65" t="e">
        <f t="shared" si="229"/>
        <v>#VALUE!</v>
      </c>
      <c r="CZ996" s="73">
        <v>4.3700000000000003E-2</v>
      </c>
      <c r="DA996" s="74">
        <f t="shared" si="230"/>
        <v>9.6140000000000008</v>
      </c>
      <c r="DB996" s="74">
        <f t="shared" si="231"/>
        <v>7.6912000000000003</v>
      </c>
      <c r="DC996" s="75" t="e">
        <f t="shared" si="232"/>
        <v>#VALUE!</v>
      </c>
    </row>
    <row r="997" spans="1:108">
      <c r="A997" t="s">
        <v>111</v>
      </c>
      <c r="B997" t="s">
        <v>3310</v>
      </c>
      <c r="C997">
        <v>514087</v>
      </c>
      <c r="D997" s="1">
        <v>45575</v>
      </c>
      <c r="E997" t="s">
        <v>20605</v>
      </c>
      <c r="F997" t="s">
        <v>3311</v>
      </c>
      <c r="G997" t="s">
        <v>3312</v>
      </c>
      <c r="H997">
        <v>22334680826</v>
      </c>
      <c r="I997" t="s">
        <v>3313</v>
      </c>
      <c r="J997">
        <v>5519996129022</v>
      </c>
      <c r="K997" t="s">
        <v>2</v>
      </c>
      <c r="L997" t="s">
        <v>3314</v>
      </c>
      <c r="M997">
        <v>5136213982905</v>
      </c>
      <c r="N997" t="s">
        <v>112</v>
      </c>
      <c r="O997" t="s">
        <v>3315</v>
      </c>
      <c r="P997" t="s">
        <v>3316</v>
      </c>
      <c r="Q997">
        <v>489</v>
      </c>
      <c r="S997" t="s">
        <v>3317</v>
      </c>
      <c r="U997" t="s">
        <v>3318</v>
      </c>
      <c r="V997" t="s">
        <v>779</v>
      </c>
      <c r="W997" t="s">
        <v>780</v>
      </c>
      <c r="X997" t="s">
        <v>2278</v>
      </c>
      <c r="Y997" t="s">
        <v>1312</v>
      </c>
      <c r="Z997" t="s">
        <v>1258</v>
      </c>
      <c r="AA997" t="s">
        <v>4214</v>
      </c>
      <c r="AE997" t="s">
        <v>1167</v>
      </c>
      <c r="AF997" t="s">
        <v>125</v>
      </c>
      <c r="AG997">
        <v>4</v>
      </c>
      <c r="AH997">
        <v>135.19999999999999</v>
      </c>
      <c r="AI997">
        <v>1</v>
      </c>
      <c r="AJ997">
        <v>1603</v>
      </c>
      <c r="AK997" t="s">
        <v>775</v>
      </c>
      <c r="AL997">
        <v>1603</v>
      </c>
      <c r="AM997" t="s">
        <v>825</v>
      </c>
      <c r="AN997">
        <v>29.9</v>
      </c>
      <c r="AO997" s="72">
        <v>29</v>
      </c>
      <c r="AP997" s="72">
        <v>29</v>
      </c>
      <c r="AQ997" t="s">
        <v>823</v>
      </c>
      <c r="AV997" t="s">
        <v>3327</v>
      </c>
      <c r="AW997">
        <v>0</v>
      </c>
      <c r="AX997" t="s">
        <v>3319</v>
      </c>
      <c r="AY997" t="s">
        <v>3266</v>
      </c>
      <c r="AZ997" t="s">
        <v>2620</v>
      </c>
      <c r="BC997" t="s">
        <v>4215</v>
      </c>
      <c r="BD997" t="s">
        <v>114</v>
      </c>
      <c r="BF997" t="s">
        <v>115</v>
      </c>
      <c r="BG997" t="s">
        <v>116</v>
      </c>
      <c r="BM997" t="s">
        <v>117</v>
      </c>
      <c r="BN997">
        <v>833365</v>
      </c>
      <c r="BO997">
        <v>3372080108</v>
      </c>
      <c r="BP997">
        <v>3372080108</v>
      </c>
      <c r="BQ997">
        <v>534696</v>
      </c>
      <c r="BR997" s="34" t="s">
        <v>3322</v>
      </c>
      <c r="BX997" t="s">
        <v>3323</v>
      </c>
      <c r="CA997" t="s">
        <v>3324</v>
      </c>
      <c r="CB997" t="s">
        <v>3325</v>
      </c>
      <c r="CD997">
        <v>1</v>
      </c>
      <c r="CF997" t="s">
        <v>118</v>
      </c>
      <c r="CG997">
        <v>0</v>
      </c>
      <c r="CH997" t="s">
        <v>119</v>
      </c>
      <c r="CI997" t="s">
        <v>119</v>
      </c>
      <c r="CJ997" t="s">
        <v>120</v>
      </c>
      <c r="CL997" s="34" t="s">
        <v>4216</v>
      </c>
      <c r="CM997" t="s">
        <v>121</v>
      </c>
      <c r="CN997" s="34" t="s">
        <v>4216</v>
      </c>
      <c r="CP997" t="s">
        <v>1258</v>
      </c>
      <c r="CR997" s="65">
        <f t="shared" si="225"/>
        <v>10</v>
      </c>
      <c r="CS997" s="65">
        <v>10</v>
      </c>
      <c r="CT997" s="65">
        <v>8</v>
      </c>
      <c r="CU997" s="65" t="s">
        <v>4</v>
      </c>
      <c r="CV997" s="65">
        <f t="shared" si="226"/>
        <v>29</v>
      </c>
      <c r="CW997" s="65">
        <f t="shared" si="227"/>
        <v>290</v>
      </c>
      <c r="CX997" s="65">
        <f t="shared" si="228"/>
        <v>232</v>
      </c>
      <c r="CY997" s="65" t="e">
        <f t="shared" si="229"/>
        <v>#VALUE!</v>
      </c>
      <c r="CZ997" s="73">
        <v>4.3700000000000003E-2</v>
      </c>
      <c r="DA997" s="74">
        <f t="shared" si="230"/>
        <v>12.673</v>
      </c>
      <c r="DB997" s="74">
        <f t="shared" si="231"/>
        <v>10.138400000000001</v>
      </c>
      <c r="DC997" s="75" t="e">
        <f t="shared" si="232"/>
        <v>#VALUE!</v>
      </c>
    </row>
    <row r="998" spans="1:108">
      <c r="A998" t="s">
        <v>111</v>
      </c>
      <c r="B998" t="s">
        <v>3328</v>
      </c>
      <c r="C998">
        <v>514085</v>
      </c>
      <c r="D998" s="1">
        <v>45575</v>
      </c>
      <c r="E998" t="s">
        <v>20356</v>
      </c>
      <c r="F998" t="s">
        <v>3329</v>
      </c>
      <c r="G998" t="s">
        <v>3330</v>
      </c>
      <c r="H998">
        <v>95218416991</v>
      </c>
      <c r="I998" t="s">
        <v>3331</v>
      </c>
      <c r="J998">
        <v>5548999814971</v>
      </c>
      <c r="K998" t="s">
        <v>11</v>
      </c>
      <c r="L998" t="s">
        <v>3332</v>
      </c>
      <c r="M998">
        <v>5185776240381</v>
      </c>
      <c r="N998" t="s">
        <v>112</v>
      </c>
      <c r="O998" t="s">
        <v>3333</v>
      </c>
      <c r="P998" t="s">
        <v>3334</v>
      </c>
      <c r="Q998">
        <v>900</v>
      </c>
      <c r="R998" t="s">
        <v>3335</v>
      </c>
      <c r="S998" t="s">
        <v>3336</v>
      </c>
      <c r="U998" t="s">
        <v>3337</v>
      </c>
      <c r="V998" t="s">
        <v>122</v>
      </c>
      <c r="W998" t="s">
        <v>772</v>
      </c>
      <c r="X998" t="s">
        <v>3338</v>
      </c>
      <c r="Y998" t="s">
        <v>129</v>
      </c>
      <c r="Z998" t="s">
        <v>1258</v>
      </c>
      <c r="AA998" t="s">
        <v>4217</v>
      </c>
      <c r="AE998" t="s">
        <v>1167</v>
      </c>
      <c r="AF998" t="s">
        <v>125</v>
      </c>
      <c r="AG998">
        <v>1</v>
      </c>
      <c r="AH998">
        <v>130.55000000000001</v>
      </c>
      <c r="AI998">
        <v>1</v>
      </c>
      <c r="AJ998">
        <v>1603</v>
      </c>
      <c r="AK998" t="s">
        <v>775</v>
      </c>
      <c r="AL998">
        <v>1603</v>
      </c>
      <c r="AM998" t="s">
        <v>825</v>
      </c>
      <c r="AN998">
        <v>29.9</v>
      </c>
      <c r="AO998" s="72">
        <v>29</v>
      </c>
      <c r="AP998" s="72">
        <v>29</v>
      </c>
      <c r="AQ998" t="s">
        <v>823</v>
      </c>
      <c r="AV998" t="s">
        <v>1698</v>
      </c>
      <c r="AW998">
        <v>0</v>
      </c>
      <c r="AX998" t="s">
        <v>3339</v>
      </c>
      <c r="AY998" t="s">
        <v>3340</v>
      </c>
      <c r="AZ998" t="s">
        <v>2620</v>
      </c>
      <c r="BC998" s="34" t="s">
        <v>4218</v>
      </c>
      <c r="BD998" t="s">
        <v>114</v>
      </c>
      <c r="BF998" t="s">
        <v>115</v>
      </c>
      <c r="BG998" t="s">
        <v>116</v>
      </c>
      <c r="BM998" t="s">
        <v>117</v>
      </c>
      <c r="BN998" s="34" t="s">
        <v>3341</v>
      </c>
      <c r="BO998">
        <v>3371590548</v>
      </c>
      <c r="BP998">
        <v>3371590548</v>
      </c>
      <c r="BQ998">
        <v>512215</v>
      </c>
      <c r="BR998">
        <v>8166</v>
      </c>
      <c r="BX998" t="s">
        <v>3342</v>
      </c>
      <c r="CA998" t="s">
        <v>3343</v>
      </c>
      <c r="CB998" t="s">
        <v>3344</v>
      </c>
      <c r="CD998">
        <v>1</v>
      </c>
      <c r="CF998" t="s">
        <v>118</v>
      </c>
      <c r="CG998">
        <v>0</v>
      </c>
      <c r="CH998" t="s">
        <v>119</v>
      </c>
      <c r="CI998" t="s">
        <v>119</v>
      </c>
      <c r="CJ998" t="s">
        <v>120</v>
      </c>
      <c r="CL998" s="34" t="s">
        <v>4219</v>
      </c>
      <c r="CM998" t="s">
        <v>121</v>
      </c>
      <c r="CN998" s="34" t="s">
        <v>4219</v>
      </c>
      <c r="CP998" t="s">
        <v>1258</v>
      </c>
      <c r="CR998" s="65">
        <f t="shared" si="225"/>
        <v>10</v>
      </c>
      <c r="CS998" s="65">
        <v>10</v>
      </c>
      <c r="CT998" s="65">
        <v>8</v>
      </c>
      <c r="CU998" s="65" t="s">
        <v>4</v>
      </c>
      <c r="CV998" s="65">
        <f t="shared" si="226"/>
        <v>29</v>
      </c>
      <c r="CW998" s="65">
        <f t="shared" si="227"/>
        <v>290</v>
      </c>
      <c r="CX998" s="65">
        <f t="shared" si="228"/>
        <v>232</v>
      </c>
      <c r="CY998" s="65" t="e">
        <f t="shared" si="229"/>
        <v>#VALUE!</v>
      </c>
      <c r="CZ998" s="73">
        <v>4.3700000000000003E-2</v>
      </c>
      <c r="DA998" s="74">
        <f t="shared" si="230"/>
        <v>12.673</v>
      </c>
      <c r="DB998" s="74">
        <f t="shared" si="231"/>
        <v>10.138400000000001</v>
      </c>
      <c r="DC998" s="75" t="e">
        <f t="shared" si="232"/>
        <v>#VALUE!</v>
      </c>
    </row>
    <row r="999" spans="1:108">
      <c r="A999" t="s">
        <v>111</v>
      </c>
      <c r="B999" t="s">
        <v>3328</v>
      </c>
      <c r="C999">
        <v>514085</v>
      </c>
      <c r="D999" s="1">
        <v>45575</v>
      </c>
      <c r="E999" t="s">
        <v>20356</v>
      </c>
      <c r="F999" t="s">
        <v>3329</v>
      </c>
      <c r="G999" t="s">
        <v>3330</v>
      </c>
      <c r="H999">
        <v>95218416991</v>
      </c>
      <c r="I999" t="s">
        <v>3331</v>
      </c>
      <c r="J999">
        <v>5548999814971</v>
      </c>
      <c r="K999" t="s">
        <v>11</v>
      </c>
      <c r="L999" t="s">
        <v>3332</v>
      </c>
      <c r="M999">
        <v>5185776240381</v>
      </c>
      <c r="N999" t="s">
        <v>112</v>
      </c>
      <c r="O999" t="s">
        <v>3333</v>
      </c>
      <c r="P999" t="s">
        <v>3334</v>
      </c>
      <c r="Q999">
        <v>900</v>
      </c>
      <c r="R999" t="s">
        <v>3335</v>
      </c>
      <c r="S999" t="s">
        <v>3336</v>
      </c>
      <c r="U999" t="s">
        <v>3337</v>
      </c>
      <c r="V999" t="s">
        <v>122</v>
      </c>
      <c r="W999" t="s">
        <v>772</v>
      </c>
      <c r="X999" t="s">
        <v>3338</v>
      </c>
      <c r="Y999" t="s">
        <v>129</v>
      </c>
      <c r="Z999" t="s">
        <v>1258</v>
      </c>
      <c r="AA999" t="s">
        <v>4217</v>
      </c>
      <c r="AE999" t="s">
        <v>1167</v>
      </c>
      <c r="AF999" t="s">
        <v>125</v>
      </c>
      <c r="AG999">
        <v>1</v>
      </c>
      <c r="AH999">
        <v>130.55000000000001</v>
      </c>
      <c r="AI999">
        <v>1</v>
      </c>
      <c r="AJ999">
        <v>1403</v>
      </c>
      <c r="AK999" t="s">
        <v>775</v>
      </c>
      <c r="AL999">
        <v>1403</v>
      </c>
      <c r="AM999" t="s">
        <v>824</v>
      </c>
      <c r="AN999">
        <v>29.9</v>
      </c>
      <c r="AO999" s="72">
        <v>29</v>
      </c>
      <c r="AP999" s="72">
        <v>29</v>
      </c>
      <c r="AQ999" t="s">
        <v>822</v>
      </c>
      <c r="AV999" t="s">
        <v>1698</v>
      </c>
      <c r="AW999">
        <v>0</v>
      </c>
      <c r="AX999" t="s">
        <v>3339</v>
      </c>
      <c r="AY999" t="s">
        <v>3340</v>
      </c>
      <c r="AZ999" t="s">
        <v>2620</v>
      </c>
      <c r="BC999" s="34" t="s">
        <v>4218</v>
      </c>
      <c r="BD999" t="s">
        <v>114</v>
      </c>
      <c r="BF999" t="s">
        <v>115</v>
      </c>
      <c r="BG999" t="s">
        <v>116</v>
      </c>
      <c r="BM999" t="s">
        <v>117</v>
      </c>
      <c r="BN999" s="34" t="s">
        <v>3341</v>
      </c>
      <c r="BO999">
        <v>3371590548</v>
      </c>
      <c r="BP999">
        <v>3371590548</v>
      </c>
      <c r="BQ999">
        <v>512215</v>
      </c>
      <c r="BR999">
        <v>8166</v>
      </c>
      <c r="BX999" t="s">
        <v>3342</v>
      </c>
      <c r="CA999" t="s">
        <v>3343</v>
      </c>
      <c r="CB999" t="s">
        <v>3344</v>
      </c>
      <c r="CD999">
        <v>1</v>
      </c>
      <c r="CF999" t="s">
        <v>118</v>
      </c>
      <c r="CG999">
        <v>0</v>
      </c>
      <c r="CH999" t="s">
        <v>119</v>
      </c>
      <c r="CI999" t="s">
        <v>119</v>
      </c>
      <c r="CJ999" t="s">
        <v>120</v>
      </c>
      <c r="CL999" s="34" t="s">
        <v>4219</v>
      </c>
      <c r="CM999" t="s">
        <v>121</v>
      </c>
      <c r="CN999" s="34" t="s">
        <v>4219</v>
      </c>
      <c r="CP999" t="s">
        <v>1258</v>
      </c>
      <c r="CR999" s="65">
        <f t="shared" si="225"/>
        <v>10</v>
      </c>
      <c r="CS999" s="65">
        <v>10</v>
      </c>
      <c r="CT999" s="65">
        <v>8</v>
      </c>
      <c r="CU999" s="65" t="s">
        <v>4</v>
      </c>
      <c r="CV999" s="65">
        <f t="shared" si="226"/>
        <v>29</v>
      </c>
      <c r="CW999" s="65">
        <f t="shared" si="227"/>
        <v>290</v>
      </c>
      <c r="CX999" s="65">
        <f t="shared" si="228"/>
        <v>232</v>
      </c>
      <c r="CY999" s="65" t="e">
        <f t="shared" si="229"/>
        <v>#VALUE!</v>
      </c>
      <c r="CZ999" s="73">
        <v>4.3700000000000003E-2</v>
      </c>
      <c r="DA999" s="74">
        <f t="shared" si="230"/>
        <v>12.673</v>
      </c>
      <c r="DB999" s="74">
        <f t="shared" si="231"/>
        <v>10.138400000000001</v>
      </c>
      <c r="DC999" s="75" t="e">
        <f t="shared" si="232"/>
        <v>#VALUE!</v>
      </c>
    </row>
    <row r="1000" spans="1:108">
      <c r="A1000" t="s">
        <v>111</v>
      </c>
      <c r="B1000" t="s">
        <v>3328</v>
      </c>
      <c r="C1000">
        <v>514085</v>
      </c>
      <c r="D1000" s="1">
        <v>45575</v>
      </c>
      <c r="E1000" t="s">
        <v>20356</v>
      </c>
      <c r="F1000" t="s">
        <v>3329</v>
      </c>
      <c r="G1000" t="s">
        <v>3330</v>
      </c>
      <c r="H1000">
        <v>95218416991</v>
      </c>
      <c r="I1000" t="s">
        <v>3331</v>
      </c>
      <c r="J1000">
        <v>5548999814971</v>
      </c>
      <c r="K1000" t="s">
        <v>11</v>
      </c>
      <c r="L1000" t="s">
        <v>3332</v>
      </c>
      <c r="M1000">
        <v>5185776240381</v>
      </c>
      <c r="N1000" t="s">
        <v>112</v>
      </c>
      <c r="O1000" t="s">
        <v>3333</v>
      </c>
      <c r="P1000" t="s">
        <v>3334</v>
      </c>
      <c r="Q1000">
        <v>900</v>
      </c>
      <c r="R1000" t="s">
        <v>3335</v>
      </c>
      <c r="S1000" t="s">
        <v>3336</v>
      </c>
      <c r="U1000" t="s">
        <v>3337</v>
      </c>
      <c r="V1000" t="s">
        <v>122</v>
      </c>
      <c r="W1000" t="s">
        <v>772</v>
      </c>
      <c r="X1000" t="s">
        <v>3338</v>
      </c>
      <c r="Y1000" t="s">
        <v>129</v>
      </c>
      <c r="Z1000" t="s">
        <v>1258</v>
      </c>
      <c r="AA1000" t="s">
        <v>4217</v>
      </c>
      <c r="AE1000" t="s">
        <v>1167</v>
      </c>
      <c r="AF1000" t="s">
        <v>125</v>
      </c>
      <c r="AG1000">
        <v>1</v>
      </c>
      <c r="AH1000">
        <v>130.55000000000001</v>
      </c>
      <c r="AI1000">
        <v>1</v>
      </c>
      <c r="AJ1000">
        <v>142795</v>
      </c>
      <c r="AK1000" t="s">
        <v>783</v>
      </c>
      <c r="AL1000">
        <v>1607</v>
      </c>
      <c r="AM1000" t="s">
        <v>784</v>
      </c>
      <c r="AN1000">
        <v>34.9</v>
      </c>
      <c r="AO1000" s="72">
        <v>33.85</v>
      </c>
      <c r="AP1000" s="72" t="s">
        <v>1398</v>
      </c>
      <c r="AQ1000" t="s">
        <v>785</v>
      </c>
      <c r="AV1000" t="s">
        <v>3345</v>
      </c>
      <c r="AW1000">
        <v>0</v>
      </c>
      <c r="AX1000" t="s">
        <v>3339</v>
      </c>
      <c r="AY1000" t="s">
        <v>3340</v>
      </c>
      <c r="AZ1000" t="s">
        <v>2620</v>
      </c>
      <c r="BC1000" s="34" t="s">
        <v>4218</v>
      </c>
      <c r="BD1000" t="s">
        <v>114</v>
      </c>
      <c r="BF1000" t="s">
        <v>115</v>
      </c>
      <c r="BG1000" t="s">
        <v>116</v>
      </c>
      <c r="BM1000" t="s">
        <v>117</v>
      </c>
      <c r="BN1000" s="34" t="s">
        <v>3341</v>
      </c>
      <c r="BO1000">
        <v>3371590548</v>
      </c>
      <c r="BP1000">
        <v>3371590548</v>
      </c>
      <c r="BQ1000">
        <v>512215</v>
      </c>
      <c r="BR1000">
        <v>8166</v>
      </c>
      <c r="BX1000" t="s">
        <v>3342</v>
      </c>
      <c r="CA1000" t="s">
        <v>3343</v>
      </c>
      <c r="CB1000" t="s">
        <v>3344</v>
      </c>
      <c r="CD1000">
        <v>1</v>
      </c>
      <c r="CF1000" t="s">
        <v>118</v>
      </c>
      <c r="CG1000">
        <v>0</v>
      </c>
      <c r="CH1000" t="s">
        <v>119</v>
      </c>
      <c r="CI1000" t="s">
        <v>119</v>
      </c>
      <c r="CJ1000" t="s">
        <v>120</v>
      </c>
      <c r="CL1000" s="34" t="s">
        <v>4219</v>
      </c>
      <c r="CM1000" t="s">
        <v>121</v>
      </c>
      <c r="CN1000" s="34" t="s">
        <v>4219</v>
      </c>
      <c r="CP1000" t="s">
        <v>1258</v>
      </c>
      <c r="CR1000" s="65">
        <f t="shared" si="225"/>
        <v>10</v>
      </c>
      <c r="CS1000" s="65">
        <v>10</v>
      </c>
      <c r="CT1000" s="65">
        <v>8</v>
      </c>
      <c r="CU1000" s="65" t="s">
        <v>4</v>
      </c>
      <c r="CV1000" s="65">
        <f t="shared" si="226"/>
        <v>34</v>
      </c>
      <c r="CW1000" s="65">
        <f t="shared" si="227"/>
        <v>340</v>
      </c>
      <c r="CX1000" s="65">
        <f t="shared" si="228"/>
        <v>272</v>
      </c>
      <c r="CY1000" s="65" t="e">
        <f t="shared" si="229"/>
        <v>#VALUE!</v>
      </c>
      <c r="CZ1000" s="73">
        <v>4.3700000000000003E-2</v>
      </c>
      <c r="DA1000" s="74">
        <f t="shared" si="230"/>
        <v>14.858000000000001</v>
      </c>
      <c r="DB1000" s="74">
        <f t="shared" si="231"/>
        <v>11.8864</v>
      </c>
      <c r="DC1000" s="75" t="e">
        <f t="shared" si="232"/>
        <v>#VALUE!</v>
      </c>
    </row>
    <row r="1001" spans="1:108">
      <c r="A1001" t="s">
        <v>111</v>
      </c>
      <c r="B1001" t="s">
        <v>3328</v>
      </c>
      <c r="C1001">
        <v>514085</v>
      </c>
      <c r="D1001" s="1">
        <v>45575</v>
      </c>
      <c r="E1001" t="s">
        <v>20356</v>
      </c>
      <c r="F1001" t="s">
        <v>3329</v>
      </c>
      <c r="G1001" t="s">
        <v>3330</v>
      </c>
      <c r="H1001">
        <v>95218416991</v>
      </c>
      <c r="I1001" t="s">
        <v>3331</v>
      </c>
      <c r="J1001">
        <v>5548999814971</v>
      </c>
      <c r="K1001" t="s">
        <v>11</v>
      </c>
      <c r="L1001" t="s">
        <v>3332</v>
      </c>
      <c r="M1001">
        <v>5185776240381</v>
      </c>
      <c r="N1001" t="s">
        <v>112</v>
      </c>
      <c r="O1001" t="s">
        <v>3333</v>
      </c>
      <c r="P1001" t="s">
        <v>3334</v>
      </c>
      <c r="Q1001">
        <v>900</v>
      </c>
      <c r="R1001" t="s">
        <v>3335</v>
      </c>
      <c r="S1001" t="s">
        <v>3336</v>
      </c>
      <c r="U1001" t="s">
        <v>3337</v>
      </c>
      <c r="V1001" t="s">
        <v>122</v>
      </c>
      <c r="W1001" t="s">
        <v>772</v>
      </c>
      <c r="X1001" t="s">
        <v>3338</v>
      </c>
      <c r="Y1001" t="s">
        <v>129</v>
      </c>
      <c r="Z1001" t="s">
        <v>1258</v>
      </c>
      <c r="AA1001" t="s">
        <v>4217</v>
      </c>
      <c r="AE1001" t="s">
        <v>1167</v>
      </c>
      <c r="AF1001" t="s">
        <v>125</v>
      </c>
      <c r="AG1001">
        <v>1</v>
      </c>
      <c r="AH1001">
        <v>130.55000000000001</v>
      </c>
      <c r="AI1001">
        <v>1</v>
      </c>
      <c r="AJ1001">
        <v>1096</v>
      </c>
      <c r="AK1001" t="s">
        <v>783</v>
      </c>
      <c r="AL1001">
        <v>1096</v>
      </c>
      <c r="AM1001" t="s">
        <v>811</v>
      </c>
      <c r="AN1001">
        <v>39.9</v>
      </c>
      <c r="AO1001" s="72">
        <v>38.700000000000003</v>
      </c>
      <c r="AP1001" s="72" t="s">
        <v>1322</v>
      </c>
      <c r="AQ1001" t="s">
        <v>812</v>
      </c>
      <c r="AV1001" t="s">
        <v>1698</v>
      </c>
      <c r="AW1001">
        <v>0</v>
      </c>
      <c r="AX1001" t="s">
        <v>3339</v>
      </c>
      <c r="AY1001" t="s">
        <v>3340</v>
      </c>
      <c r="AZ1001" t="s">
        <v>2620</v>
      </c>
      <c r="BC1001" s="34" t="s">
        <v>4218</v>
      </c>
      <c r="BD1001" t="s">
        <v>114</v>
      </c>
      <c r="BF1001" t="s">
        <v>115</v>
      </c>
      <c r="BG1001" t="s">
        <v>116</v>
      </c>
      <c r="BM1001" t="s">
        <v>117</v>
      </c>
      <c r="BN1001" s="34" t="s">
        <v>3341</v>
      </c>
      <c r="BO1001">
        <v>3371590548</v>
      </c>
      <c r="BP1001">
        <v>3371590548</v>
      </c>
      <c r="BQ1001">
        <v>512215</v>
      </c>
      <c r="BR1001">
        <v>8166</v>
      </c>
      <c r="BX1001" t="s">
        <v>3342</v>
      </c>
      <c r="CA1001" t="s">
        <v>3343</v>
      </c>
      <c r="CB1001" t="s">
        <v>3344</v>
      </c>
      <c r="CD1001">
        <v>1</v>
      </c>
      <c r="CF1001" t="s">
        <v>118</v>
      </c>
      <c r="CG1001">
        <v>0</v>
      </c>
      <c r="CH1001" t="s">
        <v>119</v>
      </c>
      <c r="CI1001" t="s">
        <v>119</v>
      </c>
      <c r="CJ1001" t="s">
        <v>120</v>
      </c>
      <c r="CL1001" s="34" t="s">
        <v>4219</v>
      </c>
      <c r="CM1001" t="s">
        <v>121</v>
      </c>
      <c r="CN1001" s="34" t="s">
        <v>4219</v>
      </c>
      <c r="CP1001" t="s">
        <v>1258</v>
      </c>
      <c r="CR1001" s="65">
        <f t="shared" si="225"/>
        <v>10</v>
      </c>
      <c r="CS1001" s="65">
        <v>10</v>
      </c>
      <c r="CT1001" s="65">
        <v>8</v>
      </c>
      <c r="CU1001" s="65" t="s">
        <v>4</v>
      </c>
      <c r="CV1001" s="65">
        <f t="shared" si="226"/>
        <v>39</v>
      </c>
      <c r="CW1001" s="65">
        <f t="shared" si="227"/>
        <v>390</v>
      </c>
      <c r="CX1001" s="65">
        <f t="shared" si="228"/>
        <v>312</v>
      </c>
      <c r="CY1001" s="65" t="e">
        <f t="shared" si="229"/>
        <v>#VALUE!</v>
      </c>
      <c r="CZ1001" s="73">
        <v>4.3700000000000003E-2</v>
      </c>
      <c r="DA1001" s="74">
        <f t="shared" si="230"/>
        <v>17.043000000000003</v>
      </c>
      <c r="DB1001" s="74">
        <f t="shared" si="231"/>
        <v>13.634400000000001</v>
      </c>
      <c r="DC1001" s="75" t="e">
        <f t="shared" si="232"/>
        <v>#VALUE!</v>
      </c>
    </row>
    <row r="1002" spans="1:108">
      <c r="A1002" t="s">
        <v>111</v>
      </c>
      <c r="B1002" t="s">
        <v>3346</v>
      </c>
      <c r="C1002">
        <v>514065</v>
      </c>
      <c r="D1002" s="1">
        <v>45575</v>
      </c>
      <c r="E1002" t="s">
        <v>20606</v>
      </c>
      <c r="F1002" t="s">
        <v>3347</v>
      </c>
      <c r="G1002" t="s">
        <v>3348</v>
      </c>
      <c r="H1002" s="34" t="s">
        <v>3349</v>
      </c>
      <c r="I1002" t="s">
        <v>3350</v>
      </c>
      <c r="J1002">
        <v>5548999387806</v>
      </c>
      <c r="K1002" t="s">
        <v>11</v>
      </c>
      <c r="L1002" t="s">
        <v>3332</v>
      </c>
      <c r="M1002">
        <v>5185747484361</v>
      </c>
      <c r="N1002" t="s">
        <v>112</v>
      </c>
      <c r="O1002" t="s">
        <v>3351</v>
      </c>
      <c r="P1002" t="s">
        <v>3352</v>
      </c>
      <c r="Q1002">
        <v>304</v>
      </c>
      <c r="R1002" t="s">
        <v>859</v>
      </c>
      <c r="S1002" t="s">
        <v>3353</v>
      </c>
      <c r="U1002" t="s">
        <v>3354</v>
      </c>
      <c r="V1002" t="s">
        <v>122</v>
      </c>
      <c r="W1002" t="s">
        <v>772</v>
      </c>
      <c r="X1002" t="s">
        <v>3355</v>
      </c>
      <c r="Y1002" t="s">
        <v>129</v>
      </c>
      <c r="Z1002" t="s">
        <v>1258</v>
      </c>
      <c r="AA1002" t="s">
        <v>4220</v>
      </c>
      <c r="AE1002" t="s">
        <v>3356</v>
      </c>
      <c r="AF1002" t="s">
        <v>3260</v>
      </c>
      <c r="AG1002">
        <v>2</v>
      </c>
      <c r="AH1002">
        <v>127.44</v>
      </c>
      <c r="AI1002">
        <v>3</v>
      </c>
      <c r="AJ1002">
        <v>1110</v>
      </c>
      <c r="AK1002" t="s">
        <v>788</v>
      </c>
      <c r="AL1002">
        <v>1112</v>
      </c>
      <c r="AM1002" t="s">
        <v>1252</v>
      </c>
      <c r="AN1002">
        <v>21.9</v>
      </c>
      <c r="AO1002" s="72">
        <v>21.24</v>
      </c>
      <c r="AP1002" s="72" t="s">
        <v>3320</v>
      </c>
      <c r="AQ1002" t="s">
        <v>1254</v>
      </c>
      <c r="AV1002" t="s">
        <v>3357</v>
      </c>
      <c r="AW1002">
        <v>0</v>
      </c>
      <c r="AX1002" t="s">
        <v>1295</v>
      </c>
      <c r="AY1002" t="s">
        <v>1298</v>
      </c>
      <c r="AZ1002" t="s">
        <v>2620</v>
      </c>
      <c r="BC1002" s="34" t="s">
        <v>4221</v>
      </c>
      <c r="BD1002" t="s">
        <v>114</v>
      </c>
      <c r="BF1002" t="s">
        <v>115</v>
      </c>
      <c r="BG1002" t="s">
        <v>116</v>
      </c>
      <c r="BM1002" t="s">
        <v>117</v>
      </c>
      <c r="BN1002">
        <v>956110</v>
      </c>
      <c r="BO1002">
        <v>3370791893</v>
      </c>
      <c r="BP1002">
        <v>3370791893</v>
      </c>
      <c r="BQ1002">
        <v>651659</v>
      </c>
      <c r="BR1002">
        <v>1386</v>
      </c>
      <c r="BX1002" t="s">
        <v>3358</v>
      </c>
      <c r="CA1002" t="s">
        <v>3359</v>
      </c>
      <c r="CB1002" t="s">
        <v>3360</v>
      </c>
      <c r="CD1002">
        <v>1</v>
      </c>
      <c r="CF1002" t="s">
        <v>118</v>
      </c>
      <c r="CG1002">
        <v>0</v>
      </c>
      <c r="CH1002" t="s">
        <v>119</v>
      </c>
      <c r="CI1002" t="s">
        <v>119</v>
      </c>
      <c r="CJ1002" t="s">
        <v>120</v>
      </c>
      <c r="CL1002" s="34" t="s">
        <v>4222</v>
      </c>
      <c r="CM1002" t="s">
        <v>121</v>
      </c>
      <c r="CN1002" s="34" t="s">
        <v>4222</v>
      </c>
      <c r="CP1002" t="s">
        <v>1258</v>
      </c>
      <c r="CR1002" s="65">
        <f t="shared" si="225"/>
        <v>10</v>
      </c>
      <c r="CS1002" s="65">
        <v>10</v>
      </c>
      <c r="CT1002" s="65">
        <v>8</v>
      </c>
      <c r="CU1002" s="65" t="s">
        <v>4</v>
      </c>
      <c r="CV1002" s="65">
        <f t="shared" si="226"/>
        <v>22</v>
      </c>
      <c r="CW1002" s="65">
        <f t="shared" si="227"/>
        <v>220</v>
      </c>
      <c r="CX1002" s="65">
        <f t="shared" si="228"/>
        <v>176</v>
      </c>
      <c r="CY1002" s="65" t="e">
        <f t="shared" si="229"/>
        <v>#VALUE!</v>
      </c>
      <c r="CZ1002" s="73">
        <v>4.3700000000000003E-2</v>
      </c>
      <c r="DA1002" s="74">
        <f t="shared" si="230"/>
        <v>9.6140000000000008</v>
      </c>
      <c r="DB1002" s="74">
        <f t="shared" si="231"/>
        <v>7.6912000000000003</v>
      </c>
      <c r="DC1002" s="75" t="e">
        <f t="shared" si="232"/>
        <v>#VALUE!</v>
      </c>
    </row>
    <row r="1003" spans="1:108">
      <c r="A1003" t="s">
        <v>111</v>
      </c>
      <c r="B1003" t="s">
        <v>3346</v>
      </c>
      <c r="C1003">
        <v>514065</v>
      </c>
      <c r="D1003" s="1">
        <v>45575</v>
      </c>
      <c r="E1003" t="s">
        <v>20606</v>
      </c>
      <c r="F1003" t="s">
        <v>3347</v>
      </c>
      <c r="G1003" t="s">
        <v>3348</v>
      </c>
      <c r="H1003" s="34" t="s">
        <v>3349</v>
      </c>
      <c r="I1003" t="s">
        <v>3350</v>
      </c>
      <c r="J1003">
        <v>5548999387806</v>
      </c>
      <c r="K1003" t="s">
        <v>11</v>
      </c>
      <c r="L1003" t="s">
        <v>3332</v>
      </c>
      <c r="M1003">
        <v>5185747484361</v>
      </c>
      <c r="N1003" t="s">
        <v>112</v>
      </c>
      <c r="O1003" t="s">
        <v>3351</v>
      </c>
      <c r="P1003" t="s">
        <v>3352</v>
      </c>
      <c r="Q1003">
        <v>304</v>
      </c>
      <c r="R1003" t="s">
        <v>859</v>
      </c>
      <c r="S1003" t="s">
        <v>3353</v>
      </c>
      <c r="U1003" t="s">
        <v>3354</v>
      </c>
      <c r="V1003" t="s">
        <v>122</v>
      </c>
      <c r="W1003" t="s">
        <v>772</v>
      </c>
      <c r="X1003" t="s">
        <v>3355</v>
      </c>
      <c r="Y1003" t="s">
        <v>129</v>
      </c>
      <c r="Z1003" t="s">
        <v>1258</v>
      </c>
      <c r="AA1003" t="s">
        <v>4220</v>
      </c>
      <c r="AE1003" t="s">
        <v>3356</v>
      </c>
      <c r="AF1003" t="s">
        <v>3260</v>
      </c>
      <c r="AG1003">
        <v>2</v>
      </c>
      <c r="AH1003">
        <v>127.44</v>
      </c>
      <c r="AI1003">
        <v>3</v>
      </c>
      <c r="AJ1003">
        <v>1006</v>
      </c>
      <c r="AK1003" t="s">
        <v>788</v>
      </c>
      <c r="AL1003">
        <v>1111</v>
      </c>
      <c r="AM1003" t="s">
        <v>789</v>
      </c>
      <c r="AN1003">
        <v>21.9</v>
      </c>
      <c r="AO1003" s="72">
        <v>21.24</v>
      </c>
      <c r="AP1003" s="72" t="s">
        <v>3320</v>
      </c>
      <c r="AQ1003" t="s">
        <v>790</v>
      </c>
      <c r="AV1003" t="s">
        <v>3357</v>
      </c>
      <c r="AW1003">
        <v>0</v>
      </c>
      <c r="AX1003" t="s">
        <v>1295</v>
      </c>
      <c r="AY1003" t="s">
        <v>1298</v>
      </c>
      <c r="AZ1003" t="s">
        <v>2620</v>
      </c>
      <c r="BC1003" s="34" t="s">
        <v>4221</v>
      </c>
      <c r="BD1003" t="s">
        <v>114</v>
      </c>
      <c r="BF1003" t="s">
        <v>115</v>
      </c>
      <c r="BG1003" t="s">
        <v>116</v>
      </c>
      <c r="BM1003" t="s">
        <v>117</v>
      </c>
      <c r="BN1003">
        <v>956110</v>
      </c>
      <c r="BO1003">
        <v>3370791893</v>
      </c>
      <c r="BP1003">
        <v>3370791893</v>
      </c>
      <c r="BQ1003">
        <v>651659</v>
      </c>
      <c r="BR1003">
        <v>1386</v>
      </c>
      <c r="BX1003" t="s">
        <v>3358</v>
      </c>
      <c r="CA1003" t="s">
        <v>3359</v>
      </c>
      <c r="CB1003" t="s">
        <v>3360</v>
      </c>
      <c r="CD1003">
        <v>1</v>
      </c>
      <c r="CF1003" t="s">
        <v>118</v>
      </c>
      <c r="CG1003">
        <v>0</v>
      </c>
      <c r="CH1003" t="s">
        <v>119</v>
      </c>
      <c r="CI1003" t="s">
        <v>119</v>
      </c>
      <c r="CJ1003" t="s">
        <v>120</v>
      </c>
      <c r="CL1003" s="34" t="s">
        <v>4222</v>
      </c>
      <c r="CM1003" t="s">
        <v>121</v>
      </c>
      <c r="CN1003" s="34" t="s">
        <v>4222</v>
      </c>
      <c r="CP1003" t="s">
        <v>1258</v>
      </c>
      <c r="CR1003" s="65">
        <f t="shared" si="225"/>
        <v>10</v>
      </c>
      <c r="CS1003" s="65">
        <v>10</v>
      </c>
      <c r="CT1003" s="65">
        <v>8</v>
      </c>
      <c r="CU1003" s="65" t="s">
        <v>4</v>
      </c>
      <c r="CV1003" s="65">
        <f t="shared" si="226"/>
        <v>22</v>
      </c>
      <c r="CW1003" s="65">
        <f t="shared" si="227"/>
        <v>220</v>
      </c>
      <c r="CX1003" s="65">
        <f t="shared" si="228"/>
        <v>176</v>
      </c>
      <c r="CY1003" s="65" t="e">
        <f t="shared" si="229"/>
        <v>#VALUE!</v>
      </c>
      <c r="CZ1003" s="73">
        <v>4.3700000000000003E-2</v>
      </c>
      <c r="DA1003" s="74">
        <f t="shared" si="230"/>
        <v>9.6140000000000008</v>
      </c>
      <c r="DB1003" s="74">
        <f t="shared" si="231"/>
        <v>7.6912000000000003</v>
      </c>
      <c r="DC1003" s="75" t="e">
        <f t="shared" si="232"/>
        <v>#VALUE!</v>
      </c>
    </row>
    <row r="1004" spans="1:108">
      <c r="A1004" t="s">
        <v>111</v>
      </c>
      <c r="B1004" t="s">
        <v>3361</v>
      </c>
      <c r="C1004">
        <v>514057</v>
      </c>
      <c r="D1004" s="1">
        <v>45575</v>
      </c>
      <c r="E1004" t="s">
        <v>20607</v>
      </c>
      <c r="F1004" t="s">
        <v>3362</v>
      </c>
      <c r="G1004" t="s">
        <v>3363</v>
      </c>
      <c r="H1004" s="34" t="s">
        <v>3364</v>
      </c>
      <c r="I1004" t="s">
        <v>3365</v>
      </c>
      <c r="J1004">
        <v>5598988140883</v>
      </c>
      <c r="K1004" t="s">
        <v>128</v>
      </c>
      <c r="L1004" t="s">
        <v>874</v>
      </c>
      <c r="M1004">
        <v>5185714031310</v>
      </c>
      <c r="N1004" t="s">
        <v>112</v>
      </c>
      <c r="O1004" t="s">
        <v>3366</v>
      </c>
      <c r="P1004" t="s">
        <v>3367</v>
      </c>
      <c r="Q1004">
        <v>2004</v>
      </c>
      <c r="S1004" t="s">
        <v>3368</v>
      </c>
      <c r="U1004" t="s">
        <v>3369</v>
      </c>
      <c r="V1004" t="s">
        <v>122</v>
      </c>
      <c r="W1004" t="s">
        <v>772</v>
      </c>
      <c r="X1004" t="s">
        <v>3370</v>
      </c>
      <c r="Y1004" t="s">
        <v>782</v>
      </c>
      <c r="Z1004" t="s">
        <v>1258</v>
      </c>
      <c r="AA1004" t="s">
        <v>4223</v>
      </c>
      <c r="AE1004" t="s">
        <v>1167</v>
      </c>
      <c r="AF1004" t="s">
        <v>786</v>
      </c>
      <c r="AG1004">
        <v>1</v>
      </c>
      <c r="AH1004">
        <v>254.88</v>
      </c>
      <c r="AI1004">
        <v>6</v>
      </c>
      <c r="AJ1004">
        <v>1110</v>
      </c>
      <c r="AK1004" t="s">
        <v>788</v>
      </c>
      <c r="AL1004">
        <v>1112</v>
      </c>
      <c r="AM1004" t="s">
        <v>1252</v>
      </c>
      <c r="AN1004">
        <v>21.9</v>
      </c>
      <c r="AO1004" s="72">
        <v>21.24</v>
      </c>
      <c r="AP1004" s="72" t="s">
        <v>1295</v>
      </c>
      <c r="AQ1004" t="s">
        <v>1254</v>
      </c>
      <c r="AV1004" t="s">
        <v>3372</v>
      </c>
      <c r="AW1004">
        <v>0</v>
      </c>
      <c r="AX1004" t="s">
        <v>3371</v>
      </c>
      <c r="AY1004" t="s">
        <v>3373</v>
      </c>
      <c r="AZ1004" t="s">
        <v>2620</v>
      </c>
      <c r="BC1004" s="34" t="s">
        <v>4224</v>
      </c>
      <c r="BD1004" t="s">
        <v>114</v>
      </c>
      <c r="BF1004" t="s">
        <v>115</v>
      </c>
      <c r="BG1004" t="s">
        <v>116</v>
      </c>
      <c r="BM1004" t="s">
        <v>117</v>
      </c>
      <c r="BN1004">
        <v>234681</v>
      </c>
      <c r="BO1004">
        <v>3370677074</v>
      </c>
      <c r="BP1004">
        <v>3370677074</v>
      </c>
      <c r="BQ1004">
        <v>423072</v>
      </c>
      <c r="BR1004" s="34" t="s">
        <v>3374</v>
      </c>
      <c r="BX1004" t="s">
        <v>3375</v>
      </c>
      <c r="CA1004" t="s">
        <v>3376</v>
      </c>
      <c r="CB1004" t="s">
        <v>3377</v>
      </c>
      <c r="CD1004">
        <v>1</v>
      </c>
      <c r="CF1004" t="s">
        <v>118</v>
      </c>
      <c r="CG1004">
        <v>0</v>
      </c>
      <c r="CH1004" t="s">
        <v>119</v>
      </c>
      <c r="CI1004" t="s">
        <v>119</v>
      </c>
      <c r="CJ1004" t="s">
        <v>120</v>
      </c>
      <c r="CL1004" s="34" t="s">
        <v>4225</v>
      </c>
      <c r="CM1004" t="s">
        <v>121</v>
      </c>
      <c r="CN1004" s="34" t="s">
        <v>4225</v>
      </c>
      <c r="CP1004" t="s">
        <v>1258</v>
      </c>
      <c r="CR1004" s="65">
        <f t="shared" si="225"/>
        <v>10</v>
      </c>
      <c r="CS1004" s="65">
        <v>10</v>
      </c>
      <c r="CT1004" s="65">
        <v>8</v>
      </c>
      <c r="CU1004" s="65" t="s">
        <v>4</v>
      </c>
      <c r="CV1004" s="65">
        <f t="shared" si="226"/>
        <v>22</v>
      </c>
      <c r="CW1004" s="65">
        <f t="shared" si="227"/>
        <v>220</v>
      </c>
      <c r="CX1004" s="65">
        <f t="shared" si="228"/>
        <v>176</v>
      </c>
      <c r="CY1004" s="65" t="e">
        <f t="shared" si="229"/>
        <v>#VALUE!</v>
      </c>
      <c r="CZ1004" s="73">
        <v>4.3700000000000003E-2</v>
      </c>
      <c r="DA1004" s="74">
        <f t="shared" si="230"/>
        <v>9.6140000000000008</v>
      </c>
      <c r="DB1004" s="74">
        <f t="shared" si="231"/>
        <v>7.6912000000000003</v>
      </c>
      <c r="DC1004" s="75" t="e">
        <f t="shared" si="232"/>
        <v>#VALUE!</v>
      </c>
    </row>
    <row r="1005" spans="1:108">
      <c r="A1005" t="s">
        <v>111</v>
      </c>
      <c r="B1005" t="s">
        <v>3361</v>
      </c>
      <c r="C1005">
        <v>514057</v>
      </c>
      <c r="D1005" s="1">
        <v>45575</v>
      </c>
      <c r="E1005" t="s">
        <v>20607</v>
      </c>
      <c r="F1005" t="s">
        <v>3362</v>
      </c>
      <c r="G1005" t="s">
        <v>3363</v>
      </c>
      <c r="H1005" s="34" t="s">
        <v>3364</v>
      </c>
      <c r="I1005" t="s">
        <v>3365</v>
      </c>
      <c r="J1005">
        <v>5598988140883</v>
      </c>
      <c r="K1005" t="s">
        <v>128</v>
      </c>
      <c r="L1005" t="s">
        <v>874</v>
      </c>
      <c r="M1005">
        <v>5185714031310</v>
      </c>
      <c r="N1005" t="s">
        <v>112</v>
      </c>
      <c r="O1005" t="s">
        <v>3366</v>
      </c>
      <c r="P1005" t="s">
        <v>3367</v>
      </c>
      <c r="Q1005">
        <v>2004</v>
      </c>
      <c r="S1005" t="s">
        <v>3368</v>
      </c>
      <c r="U1005" t="s">
        <v>3369</v>
      </c>
      <c r="V1005" t="s">
        <v>122</v>
      </c>
      <c r="W1005" t="s">
        <v>772</v>
      </c>
      <c r="X1005" t="s">
        <v>3370</v>
      </c>
      <c r="Y1005" t="s">
        <v>782</v>
      </c>
      <c r="Z1005" t="s">
        <v>1258</v>
      </c>
      <c r="AA1005" t="s">
        <v>4223</v>
      </c>
      <c r="AE1005" t="s">
        <v>1167</v>
      </c>
      <c r="AF1005" t="s">
        <v>786</v>
      </c>
      <c r="AG1005">
        <v>1</v>
      </c>
      <c r="AH1005">
        <v>254.88</v>
      </c>
      <c r="AI1005">
        <v>6</v>
      </c>
      <c r="AJ1005">
        <v>1006</v>
      </c>
      <c r="AK1005" t="s">
        <v>788</v>
      </c>
      <c r="AL1005">
        <v>1111</v>
      </c>
      <c r="AM1005" t="s">
        <v>789</v>
      </c>
      <c r="AN1005">
        <v>21.9</v>
      </c>
      <c r="AO1005" s="72">
        <v>21.24</v>
      </c>
      <c r="AP1005" s="72" t="s">
        <v>1295</v>
      </c>
      <c r="AQ1005" t="s">
        <v>790</v>
      </c>
      <c r="AV1005" t="s">
        <v>3372</v>
      </c>
      <c r="AW1005">
        <v>0</v>
      </c>
      <c r="AX1005" t="s">
        <v>3371</v>
      </c>
      <c r="AY1005" t="s">
        <v>3373</v>
      </c>
      <c r="AZ1005" t="s">
        <v>2620</v>
      </c>
      <c r="BC1005" s="34" t="s">
        <v>4224</v>
      </c>
      <c r="BD1005" t="s">
        <v>114</v>
      </c>
      <c r="BF1005" t="s">
        <v>115</v>
      </c>
      <c r="BG1005" t="s">
        <v>116</v>
      </c>
      <c r="BM1005" t="s">
        <v>117</v>
      </c>
      <c r="BN1005">
        <v>234681</v>
      </c>
      <c r="BO1005">
        <v>3370677074</v>
      </c>
      <c r="BP1005">
        <v>3370677074</v>
      </c>
      <c r="BQ1005">
        <v>423072</v>
      </c>
      <c r="BR1005" s="34" t="s">
        <v>3374</v>
      </c>
      <c r="BX1005" t="s">
        <v>3375</v>
      </c>
      <c r="CA1005" t="s">
        <v>3376</v>
      </c>
      <c r="CB1005" t="s">
        <v>3377</v>
      </c>
      <c r="CD1005">
        <v>1</v>
      </c>
      <c r="CF1005" t="s">
        <v>118</v>
      </c>
      <c r="CG1005">
        <v>0</v>
      </c>
      <c r="CH1005" t="s">
        <v>119</v>
      </c>
      <c r="CI1005" t="s">
        <v>119</v>
      </c>
      <c r="CJ1005" t="s">
        <v>120</v>
      </c>
      <c r="CL1005" s="34" t="s">
        <v>4225</v>
      </c>
      <c r="CM1005" t="s">
        <v>121</v>
      </c>
      <c r="CN1005" s="34" t="s">
        <v>4225</v>
      </c>
      <c r="CP1005" t="s">
        <v>1258</v>
      </c>
      <c r="CR1005" s="65">
        <f t="shared" si="225"/>
        <v>10</v>
      </c>
      <c r="CS1005" s="65">
        <v>10</v>
      </c>
      <c r="CT1005" s="65">
        <v>8</v>
      </c>
      <c r="CU1005" s="65" t="s">
        <v>4</v>
      </c>
      <c r="CV1005" s="65">
        <f t="shared" si="226"/>
        <v>22</v>
      </c>
      <c r="CW1005" s="65">
        <f t="shared" si="227"/>
        <v>220</v>
      </c>
      <c r="CX1005" s="65">
        <f t="shared" si="228"/>
        <v>176</v>
      </c>
      <c r="CY1005" s="65" t="e">
        <f t="shared" si="229"/>
        <v>#VALUE!</v>
      </c>
      <c r="CZ1005" s="73">
        <v>4.3700000000000003E-2</v>
      </c>
      <c r="DA1005" s="74">
        <f t="shared" si="230"/>
        <v>9.6140000000000008</v>
      </c>
      <c r="DB1005" s="74">
        <f t="shared" si="231"/>
        <v>7.6912000000000003</v>
      </c>
      <c r="DC1005" s="75" t="e">
        <f t="shared" si="232"/>
        <v>#VALUE!</v>
      </c>
    </row>
    <row r="1006" spans="1:108" hidden="1">
      <c r="A1006" t="s">
        <v>111</v>
      </c>
      <c r="B1006" t="s">
        <v>3378</v>
      </c>
      <c r="C1006">
        <v>514023</v>
      </c>
      <c r="D1006" s="1">
        <v>45575</v>
      </c>
      <c r="E1006" t="s">
        <v>20608</v>
      </c>
      <c r="F1006" t="s">
        <v>3379</v>
      </c>
      <c r="G1006" t="s">
        <v>3380</v>
      </c>
      <c r="H1006" s="34" t="s">
        <v>3381</v>
      </c>
      <c r="I1006" t="s">
        <v>3382</v>
      </c>
      <c r="J1006">
        <v>5524988116336</v>
      </c>
      <c r="K1006" t="s">
        <v>5</v>
      </c>
      <c r="L1006" t="s">
        <v>1857</v>
      </c>
      <c r="M1006">
        <v>5127933198195</v>
      </c>
      <c r="N1006" t="s">
        <v>112</v>
      </c>
      <c r="O1006" t="s">
        <v>3383</v>
      </c>
      <c r="P1006" t="s">
        <v>3384</v>
      </c>
      <c r="Q1006">
        <v>340</v>
      </c>
      <c r="S1006" t="s">
        <v>3385</v>
      </c>
      <c r="U1006" t="s">
        <v>3386</v>
      </c>
      <c r="V1006" t="s">
        <v>122</v>
      </c>
      <c r="W1006" t="s">
        <v>123</v>
      </c>
      <c r="X1006" t="s">
        <v>3387</v>
      </c>
      <c r="Y1006" t="s">
        <v>792</v>
      </c>
      <c r="Z1006" t="s">
        <v>1258</v>
      </c>
      <c r="AA1006" t="s">
        <v>4226</v>
      </c>
      <c r="AB1006" t="s">
        <v>1216</v>
      </c>
      <c r="AC1006" t="s">
        <v>1217</v>
      </c>
      <c r="AD1006" t="s">
        <v>1218</v>
      </c>
      <c r="AE1006" t="s">
        <v>3388</v>
      </c>
      <c r="AF1006" t="s">
        <v>113</v>
      </c>
      <c r="AG1006">
        <v>1</v>
      </c>
      <c r="AH1006">
        <v>96.88</v>
      </c>
      <c r="AI1006">
        <v>4</v>
      </c>
      <c r="AJ1006">
        <v>1603</v>
      </c>
      <c r="AK1006" t="s">
        <v>775</v>
      </c>
      <c r="AL1006">
        <v>1603</v>
      </c>
      <c r="AM1006" t="s">
        <v>825</v>
      </c>
      <c r="AN1006">
        <v>29.9</v>
      </c>
      <c r="AO1006" s="72">
        <v>24.22</v>
      </c>
      <c r="AP1006" t="s">
        <v>3389</v>
      </c>
      <c r="AQ1006" t="s">
        <v>823</v>
      </c>
      <c r="AV1006" t="s">
        <v>3390</v>
      </c>
      <c r="AW1006">
        <v>0</v>
      </c>
      <c r="AX1006" t="s">
        <v>3389</v>
      </c>
      <c r="AY1006" t="s">
        <v>3391</v>
      </c>
      <c r="AZ1006" t="s">
        <v>865</v>
      </c>
      <c r="BC1006" s="34" t="s">
        <v>4227</v>
      </c>
      <c r="BD1006" t="s">
        <v>114</v>
      </c>
      <c r="BF1006" t="s">
        <v>115</v>
      </c>
      <c r="BG1006" t="s">
        <v>116</v>
      </c>
      <c r="BM1006" t="s">
        <v>117</v>
      </c>
      <c r="BO1006">
        <v>3369834267</v>
      </c>
      <c r="BX1006" t="s">
        <v>3392</v>
      </c>
      <c r="CA1006" t="s">
        <v>3393</v>
      </c>
      <c r="CB1006" t="s">
        <v>3394</v>
      </c>
      <c r="CD1006">
        <v>1</v>
      </c>
      <c r="CF1006" t="s">
        <v>118</v>
      </c>
      <c r="CG1006">
        <v>0</v>
      </c>
      <c r="CH1006" t="s">
        <v>119</v>
      </c>
      <c r="CI1006" t="s">
        <v>119</v>
      </c>
      <c r="CJ1006" t="s">
        <v>120</v>
      </c>
      <c r="CL1006" s="34" t="s">
        <v>4228</v>
      </c>
      <c r="CM1006" t="s">
        <v>121</v>
      </c>
      <c r="CN1006" s="34" t="s">
        <v>4228</v>
      </c>
      <c r="CP1006" t="s">
        <v>1258</v>
      </c>
      <c r="CR1006">
        <f t="shared" si="225"/>
        <v>10</v>
      </c>
      <c r="CS1006"/>
      <c r="CT1006"/>
      <c r="CU1006"/>
      <c r="CV1006"/>
      <c r="CW1006"/>
      <c r="CX1006"/>
      <c r="CY1006"/>
      <c r="CZ1006"/>
      <c r="DA1006"/>
      <c r="DB1006"/>
      <c r="DC1006"/>
      <c r="DD1006"/>
    </row>
    <row r="1007" spans="1:108">
      <c r="A1007" t="s">
        <v>111</v>
      </c>
      <c r="B1007" t="s">
        <v>3395</v>
      </c>
      <c r="C1007">
        <v>514017</v>
      </c>
      <c r="D1007" s="1">
        <v>45575</v>
      </c>
      <c r="E1007" t="s">
        <v>20609</v>
      </c>
      <c r="F1007" t="s">
        <v>3396</v>
      </c>
      <c r="G1007" t="s">
        <v>3397</v>
      </c>
      <c r="H1007" s="34" t="s">
        <v>3398</v>
      </c>
      <c r="I1007" t="s">
        <v>3399</v>
      </c>
      <c r="J1007">
        <v>5561981888112</v>
      </c>
      <c r="K1007" t="s">
        <v>126</v>
      </c>
      <c r="L1007" t="s">
        <v>136</v>
      </c>
      <c r="M1007">
        <v>5185707672777</v>
      </c>
      <c r="N1007" t="s">
        <v>112</v>
      </c>
      <c r="O1007" t="s">
        <v>3400</v>
      </c>
      <c r="P1007" t="s">
        <v>3401</v>
      </c>
      <c r="Q1007">
        <v>408</v>
      </c>
      <c r="S1007" t="s">
        <v>1239</v>
      </c>
      <c r="U1007" t="s">
        <v>3402</v>
      </c>
      <c r="V1007" t="s">
        <v>779</v>
      </c>
      <c r="W1007" t="s">
        <v>780</v>
      </c>
      <c r="X1007" t="s">
        <v>3301</v>
      </c>
      <c r="Y1007" t="s">
        <v>782</v>
      </c>
      <c r="Z1007" t="s">
        <v>1258</v>
      </c>
      <c r="AA1007" t="s">
        <v>4229</v>
      </c>
      <c r="AE1007" t="s">
        <v>1167</v>
      </c>
      <c r="AF1007" t="s">
        <v>1242</v>
      </c>
      <c r="AG1007">
        <v>1</v>
      </c>
      <c r="AH1007">
        <v>76.510000000000005</v>
      </c>
      <c r="AI1007">
        <v>1</v>
      </c>
      <c r="AJ1007">
        <v>1018</v>
      </c>
      <c r="AK1007" t="s">
        <v>775</v>
      </c>
      <c r="AL1007">
        <v>1406</v>
      </c>
      <c r="AM1007" t="s">
        <v>1380</v>
      </c>
      <c r="AN1007">
        <v>69.900000000000006</v>
      </c>
      <c r="AO1007" s="72">
        <v>61.02</v>
      </c>
      <c r="AP1007" s="72" t="s">
        <v>3404</v>
      </c>
      <c r="AQ1007" t="s">
        <v>1382</v>
      </c>
      <c r="AV1007" t="s">
        <v>2495</v>
      </c>
      <c r="AW1007" t="s">
        <v>2495</v>
      </c>
      <c r="AX1007" t="s">
        <v>3403</v>
      </c>
      <c r="AY1007" t="s">
        <v>3405</v>
      </c>
      <c r="AZ1007" t="s">
        <v>1648</v>
      </c>
      <c r="BC1007" t="s">
        <v>4230</v>
      </c>
      <c r="BD1007" t="s">
        <v>114</v>
      </c>
      <c r="BF1007" t="s">
        <v>115</v>
      </c>
      <c r="BG1007" t="s">
        <v>116</v>
      </c>
      <c r="BM1007" t="s">
        <v>1248</v>
      </c>
      <c r="BO1007">
        <v>3369776334</v>
      </c>
      <c r="BX1007" t="s">
        <v>3406</v>
      </c>
      <c r="CA1007" t="s">
        <v>3407</v>
      </c>
      <c r="CB1007" t="s">
        <v>3408</v>
      </c>
      <c r="CD1007">
        <v>1</v>
      </c>
      <c r="CF1007" t="s">
        <v>118</v>
      </c>
      <c r="CG1007">
        <v>0</v>
      </c>
      <c r="CH1007" t="s">
        <v>119</v>
      </c>
      <c r="CI1007" t="s">
        <v>119</v>
      </c>
      <c r="CJ1007" t="s">
        <v>120</v>
      </c>
      <c r="CL1007" s="34" t="s">
        <v>4231</v>
      </c>
      <c r="CM1007" t="s">
        <v>121</v>
      </c>
      <c r="CN1007" s="34" t="s">
        <v>4231</v>
      </c>
      <c r="CP1007" t="s">
        <v>1258</v>
      </c>
      <c r="CR1007" s="65">
        <f t="shared" si="225"/>
        <v>10</v>
      </c>
      <c r="CS1007" s="65">
        <v>10</v>
      </c>
      <c r="CT1007" s="65">
        <v>8</v>
      </c>
      <c r="CU1007" s="65" t="s">
        <v>4</v>
      </c>
      <c r="CV1007" s="65">
        <f t="shared" ref="CV1007:CV1015" si="233">ROUNDUP(AO1007,0)</f>
        <v>62</v>
      </c>
      <c r="CW1007" s="65">
        <f t="shared" ref="CW1007:CW1015" si="234">CV1007*CS1007</f>
        <v>620</v>
      </c>
      <c r="CX1007" s="65">
        <f t="shared" ref="CX1007:CX1015" si="235">CV1007*CT1007</f>
        <v>496</v>
      </c>
      <c r="CY1007" s="65" t="e">
        <f t="shared" ref="CY1007:CY1015" si="236">CV1007*CU1007</f>
        <v>#VALUE!</v>
      </c>
      <c r="CZ1007" s="73">
        <v>4.3700000000000003E-2</v>
      </c>
      <c r="DA1007" s="74">
        <f t="shared" ref="DA1007:DA1015" si="237">CZ1007*CW1007</f>
        <v>27.094000000000001</v>
      </c>
      <c r="DB1007" s="74">
        <f t="shared" ref="DB1007:DB1015" si="238">CZ1007*CX1007</f>
        <v>21.6752</v>
      </c>
      <c r="DC1007" s="75" t="e">
        <f t="shared" ref="DC1007:DC1015" si="239">CZ1007*CY1007</f>
        <v>#VALUE!</v>
      </c>
    </row>
    <row r="1008" spans="1:108">
      <c r="A1008" t="s">
        <v>111</v>
      </c>
      <c r="B1008" t="s">
        <v>3409</v>
      </c>
      <c r="C1008">
        <v>514011</v>
      </c>
      <c r="D1008" s="1">
        <v>45575</v>
      </c>
      <c r="E1008" t="s">
        <v>20610</v>
      </c>
      <c r="F1008" t="s">
        <v>3410</v>
      </c>
      <c r="G1008" t="s">
        <v>3411</v>
      </c>
      <c r="H1008" s="34" t="s">
        <v>3412</v>
      </c>
      <c r="I1008" t="s">
        <v>3413</v>
      </c>
      <c r="J1008">
        <v>5548998108239</v>
      </c>
      <c r="K1008" t="s">
        <v>2</v>
      </c>
      <c r="L1008" t="s">
        <v>3414</v>
      </c>
      <c r="M1008">
        <v>5185703950566</v>
      </c>
      <c r="N1008" t="s">
        <v>112</v>
      </c>
      <c r="O1008" t="s">
        <v>3415</v>
      </c>
      <c r="P1008" t="s">
        <v>3416</v>
      </c>
      <c r="Q1008">
        <v>208</v>
      </c>
      <c r="S1008" t="s">
        <v>3417</v>
      </c>
      <c r="U1008" t="s">
        <v>3418</v>
      </c>
      <c r="V1008" t="s">
        <v>122</v>
      </c>
      <c r="W1008" t="s">
        <v>123</v>
      </c>
      <c r="X1008" t="s">
        <v>3419</v>
      </c>
      <c r="Y1008" t="s">
        <v>792</v>
      </c>
      <c r="Z1008" t="s">
        <v>1258</v>
      </c>
      <c r="AA1008" t="s">
        <v>4232</v>
      </c>
      <c r="AE1008" t="s">
        <v>1167</v>
      </c>
      <c r="AF1008" t="s">
        <v>786</v>
      </c>
      <c r="AG1008">
        <v>5</v>
      </c>
      <c r="AH1008">
        <v>170.42</v>
      </c>
      <c r="AI1008">
        <v>1</v>
      </c>
      <c r="AJ1008">
        <v>142793</v>
      </c>
      <c r="AK1008" t="s">
        <v>1480</v>
      </c>
      <c r="AL1008">
        <v>2601</v>
      </c>
      <c r="AM1008" t="s">
        <v>1823</v>
      </c>
      <c r="AN1008">
        <v>62.9</v>
      </c>
      <c r="AO1008" s="72">
        <v>61.01</v>
      </c>
      <c r="AP1008" s="72" t="s">
        <v>1327</v>
      </c>
      <c r="AQ1008" t="s">
        <v>1824</v>
      </c>
      <c r="AV1008" t="s">
        <v>3421</v>
      </c>
      <c r="AW1008">
        <v>0</v>
      </c>
      <c r="AX1008" t="s">
        <v>3420</v>
      </c>
      <c r="AY1008" t="s">
        <v>3422</v>
      </c>
      <c r="AZ1008" t="s">
        <v>2620</v>
      </c>
      <c r="BC1008" s="34" t="s">
        <v>4233</v>
      </c>
      <c r="BD1008" t="s">
        <v>114</v>
      </c>
      <c r="BF1008" t="s">
        <v>115</v>
      </c>
      <c r="BG1008" t="s">
        <v>116</v>
      </c>
      <c r="BM1008" t="s">
        <v>117</v>
      </c>
      <c r="BN1008">
        <v>510649</v>
      </c>
      <c r="BO1008">
        <v>3369695194</v>
      </c>
      <c r="BP1008">
        <v>3369695194</v>
      </c>
      <c r="BQ1008">
        <v>422061</v>
      </c>
      <c r="BR1008">
        <v>2293</v>
      </c>
      <c r="BX1008" t="s">
        <v>3423</v>
      </c>
      <c r="CA1008" t="s">
        <v>3424</v>
      </c>
      <c r="CB1008" t="s">
        <v>3425</v>
      </c>
      <c r="CD1008">
        <v>1</v>
      </c>
      <c r="CF1008" t="s">
        <v>118</v>
      </c>
      <c r="CG1008">
        <v>0</v>
      </c>
      <c r="CH1008" t="s">
        <v>119</v>
      </c>
      <c r="CI1008" t="s">
        <v>119</v>
      </c>
      <c r="CJ1008" t="s">
        <v>120</v>
      </c>
      <c r="CL1008" s="34" t="s">
        <v>4234</v>
      </c>
      <c r="CM1008" t="s">
        <v>121</v>
      </c>
      <c r="CN1008" s="34" t="s">
        <v>4234</v>
      </c>
      <c r="CP1008" t="s">
        <v>1258</v>
      </c>
      <c r="CR1008" s="65">
        <f t="shared" si="225"/>
        <v>10</v>
      </c>
      <c r="CS1008" s="65">
        <v>10</v>
      </c>
      <c r="CT1008" s="65">
        <v>8</v>
      </c>
      <c r="CU1008" s="65" t="s">
        <v>4</v>
      </c>
      <c r="CV1008" s="65">
        <f t="shared" si="233"/>
        <v>62</v>
      </c>
      <c r="CW1008" s="65">
        <f t="shared" si="234"/>
        <v>620</v>
      </c>
      <c r="CX1008" s="65">
        <f t="shared" si="235"/>
        <v>496</v>
      </c>
      <c r="CY1008" s="65" t="e">
        <f t="shared" si="236"/>
        <v>#VALUE!</v>
      </c>
      <c r="CZ1008" s="73">
        <v>4.3700000000000003E-2</v>
      </c>
      <c r="DA1008" s="74">
        <f t="shared" si="237"/>
        <v>27.094000000000001</v>
      </c>
      <c r="DB1008" s="74">
        <f t="shared" si="238"/>
        <v>21.6752</v>
      </c>
      <c r="DC1008" s="75" t="e">
        <f t="shared" si="239"/>
        <v>#VALUE!</v>
      </c>
    </row>
    <row r="1009" spans="1:108">
      <c r="A1009" t="s">
        <v>111</v>
      </c>
      <c r="B1009" t="s">
        <v>3409</v>
      </c>
      <c r="C1009">
        <v>514011</v>
      </c>
      <c r="D1009" s="1">
        <v>45575</v>
      </c>
      <c r="E1009" t="s">
        <v>20610</v>
      </c>
      <c r="F1009" t="s">
        <v>3410</v>
      </c>
      <c r="G1009" t="s">
        <v>3411</v>
      </c>
      <c r="H1009" s="34" t="s">
        <v>3412</v>
      </c>
      <c r="I1009" t="s">
        <v>3413</v>
      </c>
      <c r="J1009">
        <v>5548998108239</v>
      </c>
      <c r="K1009" t="s">
        <v>2</v>
      </c>
      <c r="L1009" t="s">
        <v>3414</v>
      </c>
      <c r="M1009">
        <v>5185703950566</v>
      </c>
      <c r="N1009" t="s">
        <v>112</v>
      </c>
      <c r="O1009" t="s">
        <v>3415</v>
      </c>
      <c r="P1009" t="s">
        <v>3416</v>
      </c>
      <c r="Q1009">
        <v>208</v>
      </c>
      <c r="S1009" t="s">
        <v>3417</v>
      </c>
      <c r="U1009" t="s">
        <v>3418</v>
      </c>
      <c r="V1009" t="s">
        <v>122</v>
      </c>
      <c r="W1009" t="s">
        <v>123</v>
      </c>
      <c r="X1009" t="s">
        <v>3419</v>
      </c>
      <c r="Y1009" t="s">
        <v>792</v>
      </c>
      <c r="Z1009" t="s">
        <v>1258</v>
      </c>
      <c r="AA1009" t="s">
        <v>4232</v>
      </c>
      <c r="AE1009" t="s">
        <v>1167</v>
      </c>
      <c r="AF1009" t="s">
        <v>786</v>
      </c>
      <c r="AG1009">
        <v>5</v>
      </c>
      <c r="AH1009">
        <v>170.42</v>
      </c>
      <c r="AI1009">
        <v>1</v>
      </c>
      <c r="AJ1009">
        <v>2502</v>
      </c>
      <c r="AK1009" t="s">
        <v>1169</v>
      </c>
      <c r="AL1009">
        <v>2501</v>
      </c>
      <c r="AM1009" t="s">
        <v>1325</v>
      </c>
      <c r="AN1009">
        <v>62.9</v>
      </c>
      <c r="AO1009" s="72">
        <v>61.01</v>
      </c>
      <c r="AP1009" s="72" t="s">
        <v>1327</v>
      </c>
      <c r="AQ1009" t="s">
        <v>1329</v>
      </c>
      <c r="AV1009" t="s">
        <v>3421</v>
      </c>
      <c r="AW1009">
        <v>0</v>
      </c>
      <c r="AX1009" t="s">
        <v>3420</v>
      </c>
      <c r="AY1009" t="s">
        <v>3422</v>
      </c>
      <c r="AZ1009" t="s">
        <v>2620</v>
      </c>
      <c r="BC1009" s="34" t="s">
        <v>4233</v>
      </c>
      <c r="BD1009" t="s">
        <v>114</v>
      </c>
      <c r="BF1009" t="s">
        <v>115</v>
      </c>
      <c r="BG1009" t="s">
        <v>116</v>
      </c>
      <c r="BM1009" t="s">
        <v>117</v>
      </c>
      <c r="BN1009">
        <v>510649</v>
      </c>
      <c r="BO1009">
        <v>3369695194</v>
      </c>
      <c r="BP1009">
        <v>3369695194</v>
      </c>
      <c r="BQ1009">
        <v>422061</v>
      </c>
      <c r="BR1009">
        <v>2293</v>
      </c>
      <c r="BX1009" t="s">
        <v>3423</v>
      </c>
      <c r="CA1009" t="s">
        <v>3424</v>
      </c>
      <c r="CB1009" t="s">
        <v>3425</v>
      </c>
      <c r="CD1009">
        <v>1</v>
      </c>
      <c r="CF1009" t="s">
        <v>118</v>
      </c>
      <c r="CG1009">
        <v>0</v>
      </c>
      <c r="CH1009" t="s">
        <v>119</v>
      </c>
      <c r="CI1009" t="s">
        <v>119</v>
      </c>
      <c r="CJ1009" t="s">
        <v>120</v>
      </c>
      <c r="CL1009" s="34" t="s">
        <v>4234</v>
      </c>
      <c r="CM1009" t="s">
        <v>121</v>
      </c>
      <c r="CN1009" s="34" t="s">
        <v>4234</v>
      </c>
      <c r="CP1009" t="s">
        <v>1258</v>
      </c>
      <c r="CR1009" s="65">
        <f t="shared" si="225"/>
        <v>10</v>
      </c>
      <c r="CS1009" s="65">
        <v>10</v>
      </c>
      <c r="CT1009" s="65">
        <v>8</v>
      </c>
      <c r="CU1009" s="65" t="s">
        <v>4</v>
      </c>
      <c r="CV1009" s="65">
        <f t="shared" si="233"/>
        <v>62</v>
      </c>
      <c r="CW1009" s="65">
        <f t="shared" si="234"/>
        <v>620</v>
      </c>
      <c r="CX1009" s="65">
        <f t="shared" si="235"/>
        <v>496</v>
      </c>
      <c r="CY1009" s="65" t="e">
        <f t="shared" si="236"/>
        <v>#VALUE!</v>
      </c>
      <c r="CZ1009" s="73">
        <v>4.3700000000000003E-2</v>
      </c>
      <c r="DA1009" s="74">
        <f t="shared" si="237"/>
        <v>27.094000000000001</v>
      </c>
      <c r="DB1009" s="74">
        <f t="shared" si="238"/>
        <v>21.6752</v>
      </c>
      <c r="DC1009" s="75" t="e">
        <f t="shared" si="239"/>
        <v>#VALUE!</v>
      </c>
    </row>
    <row r="1010" spans="1:108">
      <c r="A1010" t="s">
        <v>111</v>
      </c>
      <c r="B1010" t="s">
        <v>3409</v>
      </c>
      <c r="C1010">
        <v>514011</v>
      </c>
      <c r="D1010" s="1">
        <v>45575</v>
      </c>
      <c r="E1010" t="s">
        <v>20610</v>
      </c>
      <c r="F1010" t="s">
        <v>3410</v>
      </c>
      <c r="G1010" t="s">
        <v>3411</v>
      </c>
      <c r="H1010" s="34" t="s">
        <v>3412</v>
      </c>
      <c r="I1010" t="s">
        <v>3413</v>
      </c>
      <c r="J1010">
        <v>5548998108239</v>
      </c>
      <c r="K1010" t="s">
        <v>2</v>
      </c>
      <c r="L1010" t="s">
        <v>3414</v>
      </c>
      <c r="M1010">
        <v>5185703950566</v>
      </c>
      <c r="N1010" t="s">
        <v>112</v>
      </c>
      <c r="O1010" t="s">
        <v>3415</v>
      </c>
      <c r="P1010" t="s">
        <v>3416</v>
      </c>
      <c r="Q1010">
        <v>208</v>
      </c>
      <c r="S1010" t="s">
        <v>3417</v>
      </c>
      <c r="U1010" t="s">
        <v>3418</v>
      </c>
      <c r="V1010" t="s">
        <v>122</v>
      </c>
      <c r="W1010" t="s">
        <v>123</v>
      </c>
      <c r="X1010" t="s">
        <v>3419</v>
      </c>
      <c r="Y1010" t="s">
        <v>792</v>
      </c>
      <c r="Z1010" t="s">
        <v>1258</v>
      </c>
      <c r="AA1010" t="s">
        <v>4232</v>
      </c>
      <c r="AE1010" t="s">
        <v>1167</v>
      </c>
      <c r="AF1010" t="s">
        <v>786</v>
      </c>
      <c r="AG1010">
        <v>5</v>
      </c>
      <c r="AH1010">
        <v>170.42</v>
      </c>
      <c r="AI1010">
        <v>1</v>
      </c>
      <c r="AJ1010">
        <v>2201</v>
      </c>
      <c r="AK1010" t="s">
        <v>1471</v>
      </c>
      <c r="AL1010">
        <v>2201</v>
      </c>
      <c r="AM1010" t="s">
        <v>1472</v>
      </c>
      <c r="AN1010">
        <v>49.9</v>
      </c>
      <c r="AO1010" s="72">
        <v>48.4</v>
      </c>
      <c r="AP1010" s="72" t="s">
        <v>1314</v>
      </c>
      <c r="AQ1010" t="s">
        <v>1473</v>
      </c>
      <c r="AV1010" t="s">
        <v>3426</v>
      </c>
      <c r="AW1010">
        <v>0</v>
      </c>
      <c r="AX1010" t="s">
        <v>3420</v>
      </c>
      <c r="AY1010" t="s">
        <v>3422</v>
      </c>
      <c r="AZ1010" t="s">
        <v>2620</v>
      </c>
      <c r="BC1010" s="34" t="s">
        <v>4233</v>
      </c>
      <c r="BD1010" t="s">
        <v>114</v>
      </c>
      <c r="BF1010" t="s">
        <v>115</v>
      </c>
      <c r="BG1010" t="s">
        <v>116</v>
      </c>
      <c r="BM1010" t="s">
        <v>117</v>
      </c>
      <c r="BN1010">
        <v>510649</v>
      </c>
      <c r="BO1010">
        <v>3369695194</v>
      </c>
      <c r="BP1010">
        <v>3369695194</v>
      </c>
      <c r="BQ1010">
        <v>422061</v>
      </c>
      <c r="BR1010">
        <v>2293</v>
      </c>
      <c r="BX1010" t="s">
        <v>3423</v>
      </c>
      <c r="CA1010" t="s">
        <v>3424</v>
      </c>
      <c r="CB1010" t="s">
        <v>3425</v>
      </c>
      <c r="CD1010">
        <v>1</v>
      </c>
      <c r="CF1010" t="s">
        <v>118</v>
      </c>
      <c r="CG1010">
        <v>0</v>
      </c>
      <c r="CH1010" t="s">
        <v>119</v>
      </c>
      <c r="CI1010" t="s">
        <v>119</v>
      </c>
      <c r="CJ1010" t="s">
        <v>120</v>
      </c>
      <c r="CL1010" s="34" t="s">
        <v>4234</v>
      </c>
      <c r="CM1010" t="s">
        <v>121</v>
      </c>
      <c r="CN1010" s="34" t="s">
        <v>4234</v>
      </c>
      <c r="CP1010" t="s">
        <v>1258</v>
      </c>
      <c r="CR1010" s="65">
        <f t="shared" si="225"/>
        <v>10</v>
      </c>
      <c r="CS1010" s="65">
        <v>10</v>
      </c>
      <c r="CT1010" s="65">
        <v>8</v>
      </c>
      <c r="CU1010" s="65" t="s">
        <v>4</v>
      </c>
      <c r="CV1010" s="65">
        <f t="shared" si="233"/>
        <v>49</v>
      </c>
      <c r="CW1010" s="65">
        <f t="shared" si="234"/>
        <v>490</v>
      </c>
      <c r="CX1010" s="65">
        <f t="shared" si="235"/>
        <v>392</v>
      </c>
      <c r="CY1010" s="65" t="e">
        <f t="shared" si="236"/>
        <v>#VALUE!</v>
      </c>
      <c r="CZ1010" s="73">
        <v>4.3700000000000003E-2</v>
      </c>
      <c r="DA1010" s="74">
        <f t="shared" si="237"/>
        <v>21.413</v>
      </c>
      <c r="DB1010" s="74">
        <f t="shared" si="238"/>
        <v>17.130400000000002</v>
      </c>
      <c r="DC1010" s="75" t="e">
        <f t="shared" si="239"/>
        <v>#VALUE!</v>
      </c>
    </row>
    <row r="1011" spans="1:108">
      <c r="A1011" t="s">
        <v>111</v>
      </c>
      <c r="B1011" t="s">
        <v>3427</v>
      </c>
      <c r="C1011">
        <v>514003</v>
      </c>
      <c r="D1011" s="1">
        <v>45575</v>
      </c>
      <c r="E1011" t="s">
        <v>20611</v>
      </c>
      <c r="F1011" t="s">
        <v>3428</v>
      </c>
      <c r="G1011" t="s">
        <v>3429</v>
      </c>
      <c r="H1011">
        <v>36870327874</v>
      </c>
      <c r="I1011" t="s">
        <v>3430</v>
      </c>
      <c r="J1011">
        <v>5519999327560</v>
      </c>
      <c r="K1011" t="s">
        <v>2</v>
      </c>
      <c r="L1011" t="s">
        <v>3431</v>
      </c>
      <c r="M1011">
        <v>5137775249874</v>
      </c>
      <c r="N1011" t="s">
        <v>112</v>
      </c>
      <c r="O1011" t="s">
        <v>3432</v>
      </c>
      <c r="P1011" t="s">
        <v>3433</v>
      </c>
      <c r="Q1011">
        <v>50</v>
      </c>
      <c r="R1011" t="s">
        <v>3434</v>
      </c>
      <c r="S1011" t="s">
        <v>3435</v>
      </c>
      <c r="U1011" t="s">
        <v>3436</v>
      </c>
      <c r="V1011" t="s">
        <v>779</v>
      </c>
      <c r="W1011" t="s">
        <v>780</v>
      </c>
      <c r="X1011" t="s">
        <v>3437</v>
      </c>
      <c r="Y1011" t="s">
        <v>787</v>
      </c>
      <c r="Z1011" t="s">
        <v>1258</v>
      </c>
      <c r="AA1011" t="s">
        <v>4235</v>
      </c>
      <c r="AE1011" t="s">
        <v>1167</v>
      </c>
      <c r="AF1011" t="s">
        <v>786</v>
      </c>
      <c r="AG1011">
        <v>5</v>
      </c>
      <c r="AH1011">
        <v>419.48</v>
      </c>
      <c r="AI1011">
        <v>8</v>
      </c>
      <c r="AJ1011">
        <v>142796</v>
      </c>
      <c r="AK1011" t="s">
        <v>783</v>
      </c>
      <c r="AL1011">
        <v>1609</v>
      </c>
      <c r="AM1011" t="s">
        <v>826</v>
      </c>
      <c r="AN1011">
        <v>34.9</v>
      </c>
      <c r="AO1011" s="72">
        <v>33.85</v>
      </c>
      <c r="AP1011" s="72" t="s">
        <v>3439</v>
      </c>
      <c r="AQ1011" t="s">
        <v>807</v>
      </c>
      <c r="AV1011" t="s">
        <v>3440</v>
      </c>
      <c r="AW1011">
        <v>0</v>
      </c>
      <c r="AX1011" t="s">
        <v>3438</v>
      </c>
      <c r="AY1011" t="s">
        <v>3441</v>
      </c>
      <c r="AZ1011" t="s">
        <v>3442</v>
      </c>
      <c r="BC1011" t="s">
        <v>4236</v>
      </c>
      <c r="BD1011" t="s">
        <v>114</v>
      </c>
      <c r="BF1011" t="s">
        <v>115</v>
      </c>
      <c r="BG1011" t="s">
        <v>116</v>
      </c>
      <c r="BM1011" t="s">
        <v>117</v>
      </c>
      <c r="BN1011">
        <v>690054</v>
      </c>
      <c r="BO1011">
        <v>3369544851</v>
      </c>
      <c r="BP1011">
        <v>3369544851</v>
      </c>
      <c r="BQ1011">
        <v>479439</v>
      </c>
      <c r="BR1011">
        <v>9136</v>
      </c>
      <c r="BX1011" t="s">
        <v>3443</v>
      </c>
      <c r="CA1011" t="s">
        <v>3444</v>
      </c>
      <c r="CB1011" t="s">
        <v>3445</v>
      </c>
      <c r="CD1011">
        <v>1</v>
      </c>
      <c r="CF1011" t="s">
        <v>118</v>
      </c>
      <c r="CG1011">
        <v>0</v>
      </c>
      <c r="CH1011" t="s">
        <v>119</v>
      </c>
      <c r="CI1011" t="s">
        <v>119</v>
      </c>
      <c r="CJ1011" t="s">
        <v>120</v>
      </c>
      <c r="CL1011" s="34" t="s">
        <v>4237</v>
      </c>
      <c r="CM1011" t="s">
        <v>121</v>
      </c>
      <c r="CN1011" s="34" t="s">
        <v>4237</v>
      </c>
      <c r="CP1011" t="s">
        <v>1258</v>
      </c>
      <c r="CR1011" s="65">
        <f t="shared" si="225"/>
        <v>10</v>
      </c>
      <c r="CS1011" s="65">
        <v>10</v>
      </c>
      <c r="CT1011" s="65">
        <v>8</v>
      </c>
      <c r="CU1011" s="65" t="s">
        <v>4</v>
      </c>
      <c r="CV1011" s="65">
        <f t="shared" si="233"/>
        <v>34</v>
      </c>
      <c r="CW1011" s="65">
        <f t="shared" si="234"/>
        <v>340</v>
      </c>
      <c r="CX1011" s="65">
        <f t="shared" si="235"/>
        <v>272</v>
      </c>
      <c r="CY1011" s="65" t="e">
        <f t="shared" si="236"/>
        <v>#VALUE!</v>
      </c>
      <c r="CZ1011" s="73">
        <v>4.3700000000000003E-2</v>
      </c>
      <c r="DA1011" s="74">
        <f t="shared" si="237"/>
        <v>14.858000000000001</v>
      </c>
      <c r="DB1011" s="74">
        <f t="shared" si="238"/>
        <v>11.8864</v>
      </c>
      <c r="DC1011" s="75" t="e">
        <f t="shared" si="239"/>
        <v>#VALUE!</v>
      </c>
    </row>
    <row r="1012" spans="1:108">
      <c r="A1012" t="s">
        <v>111</v>
      </c>
      <c r="B1012" t="s">
        <v>3427</v>
      </c>
      <c r="C1012">
        <v>514003</v>
      </c>
      <c r="D1012" s="1">
        <v>45575</v>
      </c>
      <c r="E1012" t="s">
        <v>20611</v>
      </c>
      <c r="F1012" t="s">
        <v>3428</v>
      </c>
      <c r="G1012" t="s">
        <v>3429</v>
      </c>
      <c r="H1012">
        <v>36870327874</v>
      </c>
      <c r="I1012" t="s">
        <v>3430</v>
      </c>
      <c r="J1012">
        <v>5519999327560</v>
      </c>
      <c r="K1012" t="s">
        <v>2</v>
      </c>
      <c r="L1012" t="s">
        <v>3431</v>
      </c>
      <c r="M1012">
        <v>5137775249874</v>
      </c>
      <c r="N1012" t="s">
        <v>112</v>
      </c>
      <c r="O1012" t="s">
        <v>3432</v>
      </c>
      <c r="P1012" t="s">
        <v>3433</v>
      </c>
      <c r="Q1012">
        <v>50</v>
      </c>
      <c r="R1012" t="s">
        <v>3434</v>
      </c>
      <c r="S1012" t="s">
        <v>3435</v>
      </c>
      <c r="U1012" t="s">
        <v>3436</v>
      </c>
      <c r="V1012" t="s">
        <v>779</v>
      </c>
      <c r="W1012" t="s">
        <v>780</v>
      </c>
      <c r="X1012" t="s">
        <v>3437</v>
      </c>
      <c r="Y1012" t="s">
        <v>787</v>
      </c>
      <c r="Z1012" t="s">
        <v>1258</v>
      </c>
      <c r="AA1012" t="s">
        <v>4235</v>
      </c>
      <c r="AE1012" t="s">
        <v>1167</v>
      </c>
      <c r="AF1012" t="s">
        <v>786</v>
      </c>
      <c r="AG1012">
        <v>5</v>
      </c>
      <c r="AH1012">
        <v>419.48</v>
      </c>
      <c r="AI1012">
        <v>7</v>
      </c>
      <c r="AJ1012">
        <v>1111</v>
      </c>
      <c r="AK1012" t="s">
        <v>788</v>
      </c>
      <c r="AL1012">
        <v>1110</v>
      </c>
      <c r="AM1012" t="s">
        <v>1256</v>
      </c>
      <c r="AN1012">
        <v>21.9</v>
      </c>
      <c r="AO1012" s="72">
        <v>21.24</v>
      </c>
      <c r="AP1012" s="72" t="s">
        <v>3446</v>
      </c>
      <c r="AQ1012" t="s">
        <v>1257</v>
      </c>
      <c r="AV1012" t="s">
        <v>3447</v>
      </c>
      <c r="AW1012">
        <v>0</v>
      </c>
      <c r="AX1012" t="s">
        <v>3438</v>
      </c>
      <c r="AY1012" t="s">
        <v>3441</v>
      </c>
      <c r="AZ1012" t="s">
        <v>3442</v>
      </c>
      <c r="BC1012" t="s">
        <v>4236</v>
      </c>
      <c r="BD1012" t="s">
        <v>114</v>
      </c>
      <c r="BF1012" t="s">
        <v>115</v>
      </c>
      <c r="BG1012" t="s">
        <v>116</v>
      </c>
      <c r="BM1012" t="s">
        <v>117</v>
      </c>
      <c r="BN1012">
        <v>690054</v>
      </c>
      <c r="BO1012">
        <v>3369544851</v>
      </c>
      <c r="BP1012">
        <v>3369544851</v>
      </c>
      <c r="BQ1012">
        <v>479439</v>
      </c>
      <c r="BR1012">
        <v>9136</v>
      </c>
      <c r="BX1012" t="s">
        <v>3443</v>
      </c>
      <c r="CA1012" t="s">
        <v>3444</v>
      </c>
      <c r="CB1012" t="s">
        <v>3445</v>
      </c>
      <c r="CD1012">
        <v>1</v>
      </c>
      <c r="CF1012" t="s">
        <v>118</v>
      </c>
      <c r="CG1012">
        <v>0</v>
      </c>
      <c r="CH1012" t="s">
        <v>119</v>
      </c>
      <c r="CI1012" t="s">
        <v>119</v>
      </c>
      <c r="CJ1012" t="s">
        <v>120</v>
      </c>
      <c r="CL1012" s="34" t="s">
        <v>4237</v>
      </c>
      <c r="CM1012" t="s">
        <v>121</v>
      </c>
      <c r="CN1012" s="34" t="s">
        <v>4237</v>
      </c>
      <c r="CP1012" t="s">
        <v>1258</v>
      </c>
      <c r="CR1012" s="65">
        <f t="shared" si="225"/>
        <v>10</v>
      </c>
      <c r="CS1012" s="65">
        <v>10</v>
      </c>
      <c r="CT1012" s="65">
        <v>8</v>
      </c>
      <c r="CU1012" s="65" t="s">
        <v>4</v>
      </c>
      <c r="CV1012" s="65">
        <f t="shared" si="233"/>
        <v>22</v>
      </c>
      <c r="CW1012" s="65">
        <f t="shared" si="234"/>
        <v>220</v>
      </c>
      <c r="CX1012" s="65">
        <f t="shared" si="235"/>
        <v>176</v>
      </c>
      <c r="CY1012" s="65" t="e">
        <f t="shared" si="236"/>
        <v>#VALUE!</v>
      </c>
      <c r="CZ1012" s="73">
        <v>4.3700000000000003E-2</v>
      </c>
      <c r="DA1012" s="74">
        <f t="shared" si="237"/>
        <v>9.6140000000000008</v>
      </c>
      <c r="DB1012" s="74">
        <f t="shared" si="238"/>
        <v>7.6912000000000003</v>
      </c>
      <c r="DC1012" s="75" t="e">
        <f t="shared" si="239"/>
        <v>#VALUE!</v>
      </c>
    </row>
    <row r="1013" spans="1:108">
      <c r="A1013" t="s">
        <v>111</v>
      </c>
      <c r="B1013" t="s">
        <v>3427</v>
      </c>
      <c r="C1013">
        <v>514003</v>
      </c>
      <c r="D1013" s="1">
        <v>45575</v>
      </c>
      <c r="E1013" t="s">
        <v>20611</v>
      </c>
      <c r="F1013" t="s">
        <v>3428</v>
      </c>
      <c r="G1013" t="s">
        <v>3429</v>
      </c>
      <c r="H1013">
        <v>36870327874</v>
      </c>
      <c r="I1013" t="s">
        <v>3430</v>
      </c>
      <c r="J1013">
        <v>5519999327560</v>
      </c>
      <c r="K1013" t="s">
        <v>2</v>
      </c>
      <c r="L1013" t="s">
        <v>3431</v>
      </c>
      <c r="M1013">
        <v>5137775249874</v>
      </c>
      <c r="N1013" t="s">
        <v>112</v>
      </c>
      <c r="O1013" t="s">
        <v>3432</v>
      </c>
      <c r="P1013" t="s">
        <v>3433</v>
      </c>
      <c r="Q1013">
        <v>50</v>
      </c>
      <c r="R1013" t="s">
        <v>3434</v>
      </c>
      <c r="S1013" t="s">
        <v>3435</v>
      </c>
      <c r="U1013" t="s">
        <v>3436</v>
      </c>
      <c r="V1013" t="s">
        <v>779</v>
      </c>
      <c r="W1013" t="s">
        <v>780</v>
      </c>
      <c r="X1013" t="s">
        <v>3437</v>
      </c>
      <c r="Y1013" t="s">
        <v>787</v>
      </c>
      <c r="Z1013" t="s">
        <v>1258</v>
      </c>
      <c r="AA1013" t="s">
        <v>4235</v>
      </c>
      <c r="AE1013" t="s">
        <v>1167</v>
      </c>
      <c r="AF1013" t="s">
        <v>786</v>
      </c>
      <c r="AG1013">
        <v>5</v>
      </c>
      <c r="AH1013">
        <v>419.48</v>
      </c>
      <c r="AI1013">
        <v>1</v>
      </c>
      <c r="AJ1013">
        <v>142816</v>
      </c>
      <c r="AK1013" t="s">
        <v>1826</v>
      </c>
      <c r="AL1013">
        <v>8502</v>
      </c>
      <c r="AM1013" t="s">
        <v>1827</v>
      </c>
      <c r="AN1013">
        <v>79.900000000000006</v>
      </c>
      <c r="AO1013" s="72">
        <v>0</v>
      </c>
      <c r="AP1013" s="72">
        <v>0</v>
      </c>
      <c r="AQ1013" t="s">
        <v>1828</v>
      </c>
      <c r="AV1013" t="s">
        <v>3448</v>
      </c>
      <c r="AW1013">
        <v>0</v>
      </c>
      <c r="AX1013" t="s">
        <v>3438</v>
      </c>
      <c r="AY1013" t="s">
        <v>3441</v>
      </c>
      <c r="AZ1013" t="s">
        <v>3442</v>
      </c>
      <c r="BC1013" t="s">
        <v>4236</v>
      </c>
      <c r="BD1013" t="s">
        <v>114</v>
      </c>
      <c r="BF1013" t="s">
        <v>115</v>
      </c>
      <c r="BG1013" t="s">
        <v>116</v>
      </c>
      <c r="BM1013" t="s">
        <v>117</v>
      </c>
      <c r="BN1013">
        <v>690054</v>
      </c>
      <c r="BO1013">
        <v>3369544851</v>
      </c>
      <c r="BP1013">
        <v>3369544851</v>
      </c>
      <c r="BQ1013">
        <v>479439</v>
      </c>
      <c r="BR1013">
        <v>9136</v>
      </c>
      <c r="BX1013" t="s">
        <v>3443</v>
      </c>
      <c r="CA1013" t="s">
        <v>3444</v>
      </c>
      <c r="CB1013" t="s">
        <v>3445</v>
      </c>
      <c r="CD1013">
        <v>1</v>
      </c>
      <c r="CF1013" t="s">
        <v>118</v>
      </c>
      <c r="CG1013">
        <v>0</v>
      </c>
      <c r="CH1013" t="s">
        <v>119</v>
      </c>
      <c r="CI1013" t="s">
        <v>119</v>
      </c>
      <c r="CJ1013" t="s">
        <v>120</v>
      </c>
      <c r="CL1013" s="34" t="s">
        <v>4237</v>
      </c>
      <c r="CM1013" t="s">
        <v>121</v>
      </c>
      <c r="CN1013" s="34" t="s">
        <v>4237</v>
      </c>
      <c r="CP1013" t="s">
        <v>1258</v>
      </c>
      <c r="CR1013" s="65">
        <f t="shared" si="225"/>
        <v>10</v>
      </c>
      <c r="CS1013" s="65">
        <v>10</v>
      </c>
      <c r="CT1013" s="65">
        <v>8</v>
      </c>
      <c r="CU1013" s="65" t="s">
        <v>4</v>
      </c>
      <c r="CV1013" s="65">
        <f t="shared" si="233"/>
        <v>0</v>
      </c>
      <c r="CW1013" s="65">
        <f t="shared" si="234"/>
        <v>0</v>
      </c>
      <c r="CX1013" s="65">
        <f t="shared" si="235"/>
        <v>0</v>
      </c>
      <c r="CY1013" s="65" t="e">
        <f t="shared" si="236"/>
        <v>#VALUE!</v>
      </c>
      <c r="CZ1013" s="73">
        <v>4.3700000000000003E-2</v>
      </c>
      <c r="DA1013" s="74">
        <f t="shared" si="237"/>
        <v>0</v>
      </c>
      <c r="DB1013" s="74">
        <f t="shared" si="238"/>
        <v>0</v>
      </c>
      <c r="DC1013" s="75" t="e">
        <f t="shared" si="239"/>
        <v>#VALUE!</v>
      </c>
    </row>
    <row r="1014" spans="1:108">
      <c r="A1014" t="s">
        <v>111</v>
      </c>
      <c r="B1014" t="s">
        <v>3449</v>
      </c>
      <c r="C1014">
        <v>513989</v>
      </c>
      <c r="D1014" s="1">
        <v>45575</v>
      </c>
      <c r="E1014" t="s">
        <v>20612</v>
      </c>
      <c r="F1014" t="s">
        <v>3450</v>
      </c>
      <c r="G1014" t="s">
        <v>1945</v>
      </c>
      <c r="H1014" s="34" t="s">
        <v>3451</v>
      </c>
      <c r="I1014" t="s">
        <v>3452</v>
      </c>
      <c r="J1014">
        <v>5561981300627</v>
      </c>
      <c r="K1014" t="s">
        <v>126</v>
      </c>
      <c r="L1014" t="s">
        <v>136</v>
      </c>
      <c r="M1014">
        <v>5185682362662</v>
      </c>
      <c r="N1014" t="s">
        <v>112</v>
      </c>
      <c r="O1014" t="s">
        <v>3453</v>
      </c>
      <c r="P1014" t="s">
        <v>3454</v>
      </c>
      <c r="Q1014">
        <v>306</v>
      </c>
      <c r="S1014" t="s">
        <v>3455</v>
      </c>
      <c r="U1014" t="s">
        <v>3456</v>
      </c>
      <c r="V1014" t="s">
        <v>779</v>
      </c>
      <c r="W1014" t="s">
        <v>780</v>
      </c>
      <c r="X1014" t="s">
        <v>3457</v>
      </c>
      <c r="Y1014" t="s">
        <v>782</v>
      </c>
      <c r="Z1014" t="s">
        <v>1258</v>
      </c>
      <c r="AA1014" t="s">
        <v>4463</v>
      </c>
      <c r="AE1014" t="s">
        <v>1167</v>
      </c>
      <c r="AF1014" t="s">
        <v>113</v>
      </c>
      <c r="AG1014">
        <v>1</v>
      </c>
      <c r="AH1014">
        <v>113.31</v>
      </c>
      <c r="AI1014">
        <v>1</v>
      </c>
      <c r="AJ1014">
        <v>1018</v>
      </c>
      <c r="AK1014" t="s">
        <v>775</v>
      </c>
      <c r="AL1014">
        <v>1406</v>
      </c>
      <c r="AM1014" t="s">
        <v>1380</v>
      </c>
      <c r="AN1014">
        <v>69.900000000000006</v>
      </c>
      <c r="AO1014" s="72">
        <v>61.02</v>
      </c>
      <c r="AP1014" s="72" t="s">
        <v>3404</v>
      </c>
      <c r="AQ1014" t="s">
        <v>1382</v>
      </c>
      <c r="AV1014" t="s">
        <v>3459</v>
      </c>
      <c r="AW1014">
        <v>0</v>
      </c>
      <c r="AX1014" t="s">
        <v>3458</v>
      </c>
      <c r="AY1014" t="s">
        <v>3460</v>
      </c>
      <c r="AZ1014" t="s">
        <v>3461</v>
      </c>
      <c r="BC1014" t="s">
        <v>4464</v>
      </c>
      <c r="BD1014" t="s">
        <v>114</v>
      </c>
      <c r="BF1014" t="s">
        <v>115</v>
      </c>
      <c r="BG1014" t="s">
        <v>116</v>
      </c>
      <c r="BM1014" t="s">
        <v>117</v>
      </c>
      <c r="BO1014">
        <v>3369162438</v>
      </c>
      <c r="BX1014" t="s">
        <v>3462</v>
      </c>
      <c r="CA1014" t="s">
        <v>3463</v>
      </c>
      <c r="CB1014" t="s">
        <v>3464</v>
      </c>
      <c r="CD1014">
        <v>1</v>
      </c>
      <c r="CF1014" t="s">
        <v>118</v>
      </c>
      <c r="CG1014">
        <v>0</v>
      </c>
      <c r="CH1014" t="s">
        <v>119</v>
      </c>
      <c r="CI1014" t="s">
        <v>119</v>
      </c>
      <c r="CJ1014" t="s">
        <v>120</v>
      </c>
      <c r="CL1014" s="34" t="s">
        <v>4465</v>
      </c>
      <c r="CM1014" t="s">
        <v>121</v>
      </c>
      <c r="CN1014" s="34" t="s">
        <v>4465</v>
      </c>
      <c r="CP1014" t="s">
        <v>1258</v>
      </c>
      <c r="CR1014" s="65">
        <f t="shared" si="225"/>
        <v>10</v>
      </c>
      <c r="CS1014" s="65">
        <v>10</v>
      </c>
      <c r="CT1014" s="65">
        <v>8</v>
      </c>
      <c r="CU1014" s="65" t="s">
        <v>4</v>
      </c>
      <c r="CV1014" s="65">
        <f t="shared" si="233"/>
        <v>62</v>
      </c>
      <c r="CW1014" s="65">
        <f t="shared" si="234"/>
        <v>620</v>
      </c>
      <c r="CX1014" s="65">
        <f t="shared" si="235"/>
        <v>496</v>
      </c>
      <c r="CY1014" s="65" t="e">
        <f t="shared" si="236"/>
        <v>#VALUE!</v>
      </c>
      <c r="CZ1014" s="73">
        <v>4.3700000000000003E-2</v>
      </c>
      <c r="DA1014" s="74">
        <f t="shared" si="237"/>
        <v>27.094000000000001</v>
      </c>
      <c r="DB1014" s="74">
        <f t="shared" si="238"/>
        <v>21.6752</v>
      </c>
      <c r="DC1014" s="75" t="e">
        <f t="shared" si="239"/>
        <v>#VALUE!</v>
      </c>
    </row>
    <row r="1015" spans="1:108">
      <c r="A1015" t="s">
        <v>111</v>
      </c>
      <c r="B1015" t="s">
        <v>3449</v>
      </c>
      <c r="C1015">
        <v>513989</v>
      </c>
      <c r="D1015" s="1">
        <v>45575</v>
      </c>
      <c r="E1015" t="s">
        <v>20612</v>
      </c>
      <c r="F1015" t="s">
        <v>3450</v>
      </c>
      <c r="G1015" t="s">
        <v>1945</v>
      </c>
      <c r="H1015" s="34" t="s">
        <v>3451</v>
      </c>
      <c r="I1015" t="s">
        <v>3452</v>
      </c>
      <c r="J1015">
        <v>5561981300627</v>
      </c>
      <c r="K1015" t="s">
        <v>126</v>
      </c>
      <c r="L1015" t="s">
        <v>136</v>
      </c>
      <c r="M1015">
        <v>5185682362662</v>
      </c>
      <c r="N1015" t="s">
        <v>112</v>
      </c>
      <c r="O1015" t="s">
        <v>3453</v>
      </c>
      <c r="P1015" t="s">
        <v>3454</v>
      </c>
      <c r="Q1015">
        <v>306</v>
      </c>
      <c r="S1015" t="s">
        <v>3455</v>
      </c>
      <c r="U1015" t="s">
        <v>3456</v>
      </c>
      <c r="V1015" t="s">
        <v>779</v>
      </c>
      <c r="W1015" t="s">
        <v>780</v>
      </c>
      <c r="X1015" t="s">
        <v>3457</v>
      </c>
      <c r="Y1015" t="s">
        <v>782</v>
      </c>
      <c r="Z1015" t="s">
        <v>1258</v>
      </c>
      <c r="AA1015" t="s">
        <v>4463</v>
      </c>
      <c r="AE1015" t="s">
        <v>1167</v>
      </c>
      <c r="AF1015" t="s">
        <v>113</v>
      </c>
      <c r="AG1015">
        <v>1</v>
      </c>
      <c r="AH1015">
        <v>113.31</v>
      </c>
      <c r="AI1015">
        <v>1</v>
      </c>
      <c r="AJ1015">
        <v>142826</v>
      </c>
      <c r="AK1015" t="s">
        <v>775</v>
      </c>
      <c r="AL1015">
        <v>1409</v>
      </c>
      <c r="AM1015" t="s">
        <v>847</v>
      </c>
      <c r="AN1015">
        <v>59.9</v>
      </c>
      <c r="AO1015" s="72">
        <v>52.29</v>
      </c>
      <c r="AP1015" s="72" t="s">
        <v>3465</v>
      </c>
      <c r="AQ1015" t="s">
        <v>848</v>
      </c>
      <c r="AV1015" t="s">
        <v>3466</v>
      </c>
      <c r="AW1015">
        <v>0</v>
      </c>
      <c r="AX1015" t="s">
        <v>3458</v>
      </c>
      <c r="AY1015" t="s">
        <v>3460</v>
      </c>
      <c r="AZ1015" t="s">
        <v>3461</v>
      </c>
      <c r="BC1015" t="s">
        <v>4464</v>
      </c>
      <c r="BD1015" t="s">
        <v>114</v>
      </c>
      <c r="BF1015" t="s">
        <v>115</v>
      </c>
      <c r="BG1015" t="s">
        <v>116</v>
      </c>
      <c r="BM1015" t="s">
        <v>117</v>
      </c>
      <c r="BO1015">
        <v>3369162438</v>
      </c>
      <c r="BX1015" t="s">
        <v>3462</v>
      </c>
      <c r="CA1015" t="s">
        <v>3463</v>
      </c>
      <c r="CB1015" t="s">
        <v>3464</v>
      </c>
      <c r="CD1015">
        <v>1</v>
      </c>
      <c r="CF1015" t="s">
        <v>118</v>
      </c>
      <c r="CG1015">
        <v>0</v>
      </c>
      <c r="CH1015" t="s">
        <v>119</v>
      </c>
      <c r="CI1015" t="s">
        <v>119</v>
      </c>
      <c r="CJ1015" t="s">
        <v>120</v>
      </c>
      <c r="CL1015" s="34" t="s">
        <v>4465</v>
      </c>
      <c r="CM1015" t="s">
        <v>121</v>
      </c>
      <c r="CN1015" s="34" t="s">
        <v>4465</v>
      </c>
      <c r="CP1015" t="s">
        <v>1258</v>
      </c>
      <c r="CR1015" s="65">
        <f t="shared" si="225"/>
        <v>10</v>
      </c>
      <c r="CS1015" s="65">
        <v>10</v>
      </c>
      <c r="CT1015" s="65">
        <v>8</v>
      </c>
      <c r="CU1015" s="65" t="s">
        <v>4</v>
      </c>
      <c r="CV1015" s="65">
        <f t="shared" si="233"/>
        <v>53</v>
      </c>
      <c r="CW1015" s="65">
        <f t="shared" si="234"/>
        <v>530</v>
      </c>
      <c r="CX1015" s="65">
        <f t="shared" si="235"/>
        <v>424</v>
      </c>
      <c r="CY1015" s="65" t="e">
        <f t="shared" si="236"/>
        <v>#VALUE!</v>
      </c>
      <c r="CZ1015" s="73">
        <v>4.3700000000000003E-2</v>
      </c>
      <c r="DA1015" s="74">
        <f t="shared" si="237"/>
        <v>23.161000000000001</v>
      </c>
      <c r="DB1015" s="74">
        <f t="shared" si="238"/>
        <v>18.5288</v>
      </c>
      <c r="DC1015" s="75" t="e">
        <f t="shared" si="239"/>
        <v>#VALUE!</v>
      </c>
    </row>
    <row r="1016" spans="1:108" hidden="1">
      <c r="A1016" t="s">
        <v>111</v>
      </c>
      <c r="B1016" t="s">
        <v>3029</v>
      </c>
      <c r="C1016">
        <v>513931</v>
      </c>
      <c r="D1016" s="1">
        <v>45574</v>
      </c>
      <c r="E1016" t="s">
        <v>20613</v>
      </c>
      <c r="F1016" t="s">
        <v>3030</v>
      </c>
      <c r="G1016" t="s">
        <v>3031</v>
      </c>
      <c r="H1016">
        <v>31027653863</v>
      </c>
      <c r="I1016" t="s">
        <v>3032</v>
      </c>
      <c r="J1016">
        <v>5511971065730</v>
      </c>
      <c r="K1016" t="s">
        <v>2</v>
      </c>
      <c r="L1016" t="s">
        <v>3033</v>
      </c>
      <c r="M1016">
        <v>5130823691619</v>
      </c>
      <c r="N1016" t="s">
        <v>112</v>
      </c>
      <c r="O1016" t="s">
        <v>3034</v>
      </c>
      <c r="P1016" t="s">
        <v>3035</v>
      </c>
      <c r="Q1016">
        <v>370</v>
      </c>
      <c r="R1016" t="s">
        <v>3036</v>
      </c>
      <c r="S1016" t="s">
        <v>3037</v>
      </c>
      <c r="U1016" t="s">
        <v>3038</v>
      </c>
      <c r="V1016" t="s">
        <v>122</v>
      </c>
      <c r="W1016" t="s">
        <v>123</v>
      </c>
      <c r="X1016" t="s">
        <v>1414</v>
      </c>
      <c r="Y1016" t="s">
        <v>129</v>
      </c>
      <c r="Z1016" t="s">
        <v>1258</v>
      </c>
      <c r="AA1016" t="s">
        <v>3467</v>
      </c>
      <c r="AB1016" t="s">
        <v>773</v>
      </c>
      <c r="AC1016" t="s">
        <v>774</v>
      </c>
      <c r="AF1016" t="s">
        <v>786</v>
      </c>
      <c r="AG1016">
        <v>2</v>
      </c>
      <c r="AH1016">
        <v>55.36</v>
      </c>
      <c r="AI1016">
        <v>1</v>
      </c>
      <c r="AJ1016">
        <v>142796</v>
      </c>
      <c r="AK1016" t="s">
        <v>783</v>
      </c>
      <c r="AL1016">
        <v>1609</v>
      </c>
      <c r="AM1016" t="s">
        <v>826</v>
      </c>
      <c r="AN1016">
        <v>34.9</v>
      </c>
      <c r="AO1016" s="72">
        <v>34.9</v>
      </c>
      <c r="AP1016" t="s">
        <v>794</v>
      </c>
      <c r="AQ1016" t="s">
        <v>807</v>
      </c>
      <c r="AV1016" t="s">
        <v>3040</v>
      </c>
      <c r="AW1016" t="s">
        <v>3040</v>
      </c>
      <c r="AX1016" t="s">
        <v>3039</v>
      </c>
      <c r="AY1016">
        <v>0</v>
      </c>
      <c r="BC1016" s="34" t="s">
        <v>3468</v>
      </c>
      <c r="BD1016" t="s">
        <v>114</v>
      </c>
      <c r="BF1016" t="s">
        <v>115</v>
      </c>
      <c r="BG1016" t="s">
        <v>116</v>
      </c>
      <c r="BM1016" t="s">
        <v>117</v>
      </c>
      <c r="BN1016">
        <v>640205</v>
      </c>
      <c r="BO1016">
        <v>3368463179</v>
      </c>
      <c r="BP1016">
        <v>3368463179</v>
      </c>
      <c r="BQ1016">
        <v>415896</v>
      </c>
      <c r="BR1016">
        <v>4556</v>
      </c>
      <c r="BX1016" t="s">
        <v>3041</v>
      </c>
      <c r="CA1016" t="s">
        <v>3042</v>
      </c>
      <c r="CB1016" t="s">
        <v>3043</v>
      </c>
      <c r="CD1016">
        <v>1</v>
      </c>
      <c r="CF1016" t="s">
        <v>118</v>
      </c>
      <c r="CG1016">
        <v>0</v>
      </c>
      <c r="CH1016" t="s">
        <v>119</v>
      </c>
      <c r="CI1016" t="s">
        <v>119</v>
      </c>
      <c r="CJ1016" t="s">
        <v>120</v>
      </c>
      <c r="CL1016" s="34" t="s">
        <v>3469</v>
      </c>
      <c r="CM1016" t="s">
        <v>121</v>
      </c>
      <c r="CN1016" s="34" t="s">
        <v>3469</v>
      </c>
      <c r="CP1016" t="s">
        <v>1258</v>
      </c>
      <c r="CR1016">
        <f t="shared" si="225"/>
        <v>9</v>
      </c>
      <c r="CS1016"/>
      <c r="CT1016"/>
      <c r="CU1016"/>
      <c r="CV1016"/>
      <c r="CW1016"/>
      <c r="CX1016"/>
      <c r="CY1016"/>
      <c r="CZ1016"/>
      <c r="DA1016"/>
      <c r="DB1016"/>
      <c r="DC1016"/>
      <c r="DD1016"/>
    </row>
    <row r="1017" spans="1:108" hidden="1">
      <c r="A1017" t="s">
        <v>111</v>
      </c>
      <c r="B1017" t="s">
        <v>3044</v>
      </c>
      <c r="C1017">
        <v>513915</v>
      </c>
      <c r="D1017" s="1">
        <v>45574</v>
      </c>
      <c r="E1017" t="s">
        <v>20614</v>
      </c>
      <c r="F1017" t="s">
        <v>3045</v>
      </c>
      <c r="G1017" t="s">
        <v>3046</v>
      </c>
      <c r="H1017">
        <v>13490569873</v>
      </c>
      <c r="I1017" t="s">
        <v>3047</v>
      </c>
      <c r="J1017">
        <v>5511980281653</v>
      </c>
      <c r="K1017" t="s">
        <v>2</v>
      </c>
      <c r="L1017" t="s">
        <v>3048</v>
      </c>
      <c r="M1017">
        <v>5185551578838</v>
      </c>
      <c r="N1017" t="s">
        <v>112</v>
      </c>
      <c r="O1017" t="s">
        <v>3049</v>
      </c>
      <c r="P1017" t="s">
        <v>3050</v>
      </c>
      <c r="Q1017">
        <v>427</v>
      </c>
      <c r="S1017" t="s">
        <v>3051</v>
      </c>
      <c r="U1017" t="s">
        <v>3052</v>
      </c>
      <c r="V1017" t="s">
        <v>122</v>
      </c>
      <c r="W1017" t="s">
        <v>123</v>
      </c>
      <c r="X1017" t="s">
        <v>1414</v>
      </c>
      <c r="Y1017" t="s">
        <v>129</v>
      </c>
      <c r="Z1017" t="s">
        <v>1258</v>
      </c>
      <c r="AA1017" t="s">
        <v>3470</v>
      </c>
      <c r="AE1017" t="s">
        <v>1378</v>
      </c>
      <c r="AF1017" t="s">
        <v>113</v>
      </c>
      <c r="AG1017">
        <v>1</v>
      </c>
      <c r="AH1017">
        <v>91.18</v>
      </c>
      <c r="AI1017">
        <v>2</v>
      </c>
      <c r="AJ1017">
        <v>142828</v>
      </c>
      <c r="AK1017" t="s">
        <v>783</v>
      </c>
      <c r="AL1017">
        <v>1608</v>
      </c>
      <c r="AM1017" t="s">
        <v>1791</v>
      </c>
      <c r="AN1017">
        <v>49.9</v>
      </c>
      <c r="AO1017" s="72">
        <v>35.93</v>
      </c>
      <c r="AP1017" t="s">
        <v>3054</v>
      </c>
      <c r="AQ1017" t="s">
        <v>1792</v>
      </c>
      <c r="AV1017" t="s">
        <v>860</v>
      </c>
      <c r="AW1017" t="s">
        <v>860</v>
      </c>
      <c r="AX1017" t="s">
        <v>3053</v>
      </c>
      <c r="AY1017" t="s">
        <v>3055</v>
      </c>
      <c r="AZ1017" t="s">
        <v>1385</v>
      </c>
      <c r="BC1017" s="34" t="s">
        <v>3471</v>
      </c>
      <c r="BD1017" t="s">
        <v>114</v>
      </c>
      <c r="BF1017" t="s">
        <v>115</v>
      </c>
      <c r="BG1017" t="s">
        <v>116</v>
      </c>
      <c r="BM1017" t="s">
        <v>117</v>
      </c>
      <c r="BO1017">
        <v>3368157040</v>
      </c>
      <c r="BX1017" t="s">
        <v>3056</v>
      </c>
      <c r="CA1017" t="s">
        <v>3057</v>
      </c>
      <c r="CB1017" t="s">
        <v>3058</v>
      </c>
      <c r="CD1017">
        <v>1</v>
      </c>
      <c r="CF1017" t="s">
        <v>118</v>
      </c>
      <c r="CG1017">
        <v>0</v>
      </c>
      <c r="CH1017" t="s">
        <v>119</v>
      </c>
      <c r="CI1017" t="s">
        <v>119</v>
      </c>
      <c r="CJ1017" t="s">
        <v>120</v>
      </c>
      <c r="CL1017" s="34" t="s">
        <v>3472</v>
      </c>
      <c r="CM1017" t="s">
        <v>121</v>
      </c>
      <c r="CN1017" s="34" t="s">
        <v>3472</v>
      </c>
      <c r="CP1017" t="s">
        <v>1258</v>
      </c>
      <c r="CR1017">
        <f t="shared" si="225"/>
        <v>9</v>
      </c>
      <c r="CS1017"/>
      <c r="CT1017"/>
      <c r="CU1017"/>
      <c r="CV1017"/>
      <c r="CW1017"/>
      <c r="CX1017"/>
      <c r="CY1017"/>
      <c r="CZ1017"/>
      <c r="DA1017"/>
      <c r="DB1017"/>
      <c r="DC1017"/>
      <c r="DD1017"/>
    </row>
    <row r="1018" spans="1:108" hidden="1">
      <c r="A1018" t="s">
        <v>111</v>
      </c>
      <c r="B1018" t="s">
        <v>3059</v>
      </c>
      <c r="C1018">
        <v>513883</v>
      </c>
      <c r="D1018" s="1">
        <v>45574</v>
      </c>
      <c r="E1018" t="s">
        <v>20615</v>
      </c>
      <c r="F1018" t="s">
        <v>3060</v>
      </c>
      <c r="G1018" t="s">
        <v>3061</v>
      </c>
      <c r="H1018">
        <v>37643998809</v>
      </c>
      <c r="I1018" t="s">
        <v>3062</v>
      </c>
      <c r="J1018">
        <v>5511981402343</v>
      </c>
      <c r="K1018" t="s">
        <v>2</v>
      </c>
      <c r="L1018" t="s">
        <v>127</v>
      </c>
      <c r="M1018">
        <v>5129304937692</v>
      </c>
      <c r="N1018" t="s">
        <v>112</v>
      </c>
      <c r="O1018" t="s">
        <v>3063</v>
      </c>
      <c r="P1018" t="s">
        <v>3064</v>
      </c>
      <c r="Q1018">
        <v>1411</v>
      </c>
      <c r="R1018" t="s">
        <v>3065</v>
      </c>
      <c r="S1018" t="s">
        <v>3066</v>
      </c>
      <c r="U1018" t="s">
        <v>3067</v>
      </c>
      <c r="V1018" t="s">
        <v>122</v>
      </c>
      <c r="W1018" t="s">
        <v>123</v>
      </c>
      <c r="X1018" t="s">
        <v>3068</v>
      </c>
      <c r="Y1018" t="s">
        <v>792</v>
      </c>
      <c r="Z1018" t="s">
        <v>1258</v>
      </c>
      <c r="AA1018" t="s">
        <v>3473</v>
      </c>
      <c r="AB1018" t="s">
        <v>1216</v>
      </c>
      <c r="AC1018" t="s">
        <v>1217</v>
      </c>
      <c r="AD1018" t="s">
        <v>1218</v>
      </c>
      <c r="AF1018" t="s">
        <v>125</v>
      </c>
      <c r="AG1018">
        <v>4</v>
      </c>
      <c r="AH1018">
        <v>139.6</v>
      </c>
      <c r="AI1018">
        <v>4</v>
      </c>
      <c r="AJ1018">
        <v>142795</v>
      </c>
      <c r="AK1018" t="s">
        <v>783</v>
      </c>
      <c r="AL1018">
        <v>1607</v>
      </c>
      <c r="AM1018" t="s">
        <v>784</v>
      </c>
      <c r="AN1018">
        <v>34.9</v>
      </c>
      <c r="AO1018" s="72">
        <v>34.9</v>
      </c>
      <c r="AP1018" t="s">
        <v>3069</v>
      </c>
      <c r="AQ1018" t="s">
        <v>785</v>
      </c>
      <c r="AV1018" t="s">
        <v>3070</v>
      </c>
      <c r="AW1018">
        <v>0</v>
      </c>
      <c r="AX1018" t="s">
        <v>3069</v>
      </c>
      <c r="AY1018">
        <v>0</v>
      </c>
      <c r="AZ1018" t="s">
        <v>2303</v>
      </c>
      <c r="BC1018" s="34" t="s">
        <v>3474</v>
      </c>
      <c r="BD1018" t="s">
        <v>114</v>
      </c>
      <c r="BF1018" t="s">
        <v>115</v>
      </c>
      <c r="BG1018" t="s">
        <v>116</v>
      </c>
      <c r="BM1018" t="s">
        <v>117</v>
      </c>
      <c r="BN1018">
        <v>504698</v>
      </c>
      <c r="BO1018">
        <v>3367295047</v>
      </c>
      <c r="BP1018">
        <v>3367295047</v>
      </c>
      <c r="BQ1018">
        <v>516292</v>
      </c>
      <c r="BR1018">
        <v>8898</v>
      </c>
      <c r="BX1018" t="s">
        <v>3071</v>
      </c>
      <c r="CA1018" t="s">
        <v>3072</v>
      </c>
      <c r="CB1018" t="s">
        <v>3073</v>
      </c>
      <c r="CD1018">
        <v>1</v>
      </c>
      <c r="CF1018" t="s">
        <v>118</v>
      </c>
      <c r="CG1018">
        <v>0</v>
      </c>
      <c r="CH1018" t="s">
        <v>119</v>
      </c>
      <c r="CI1018" t="s">
        <v>119</v>
      </c>
      <c r="CJ1018" t="s">
        <v>120</v>
      </c>
      <c r="CL1018" s="34" t="s">
        <v>3475</v>
      </c>
      <c r="CM1018" t="s">
        <v>121</v>
      </c>
      <c r="CN1018" s="34" t="s">
        <v>3475</v>
      </c>
      <c r="CP1018" t="s">
        <v>1258</v>
      </c>
      <c r="CR1018">
        <f t="shared" si="225"/>
        <v>9</v>
      </c>
      <c r="CS1018"/>
      <c r="CT1018"/>
      <c r="CU1018"/>
      <c r="CV1018"/>
      <c r="CW1018"/>
      <c r="CX1018"/>
      <c r="CY1018"/>
      <c r="CZ1018"/>
      <c r="DA1018"/>
      <c r="DB1018"/>
      <c r="DC1018"/>
      <c r="DD1018"/>
    </row>
    <row r="1019" spans="1:108" hidden="1">
      <c r="A1019" t="s">
        <v>111</v>
      </c>
      <c r="B1019" t="s">
        <v>3074</v>
      </c>
      <c r="C1019">
        <v>513877</v>
      </c>
      <c r="D1019" s="1">
        <v>45574</v>
      </c>
      <c r="E1019" t="s">
        <v>20616</v>
      </c>
      <c r="F1019" t="s">
        <v>3075</v>
      </c>
      <c r="G1019" t="s">
        <v>3076</v>
      </c>
      <c r="H1019">
        <v>12285087713</v>
      </c>
      <c r="I1019" t="s">
        <v>3077</v>
      </c>
      <c r="J1019">
        <v>5527998061989</v>
      </c>
      <c r="K1019" t="s">
        <v>132</v>
      </c>
      <c r="L1019" t="s">
        <v>3078</v>
      </c>
      <c r="M1019">
        <v>5185438401252</v>
      </c>
      <c r="N1019" t="s">
        <v>112</v>
      </c>
      <c r="O1019" t="s">
        <v>3079</v>
      </c>
      <c r="P1019" t="s">
        <v>3080</v>
      </c>
      <c r="Q1019">
        <v>82</v>
      </c>
      <c r="R1019" t="s">
        <v>3081</v>
      </c>
      <c r="S1019" t="s">
        <v>3082</v>
      </c>
      <c r="U1019" t="s">
        <v>3083</v>
      </c>
      <c r="V1019" t="s">
        <v>122</v>
      </c>
      <c r="W1019" t="s">
        <v>123</v>
      </c>
      <c r="X1019" t="s">
        <v>3084</v>
      </c>
      <c r="Y1019" t="s">
        <v>129</v>
      </c>
      <c r="Z1019" t="s">
        <v>1258</v>
      </c>
      <c r="AA1019" t="s">
        <v>3476</v>
      </c>
      <c r="AB1019" t="s">
        <v>844</v>
      </c>
      <c r="AC1019" t="s">
        <v>774</v>
      </c>
      <c r="AE1019" t="s">
        <v>827</v>
      </c>
      <c r="AF1019" t="s">
        <v>125</v>
      </c>
      <c r="AG1019">
        <v>2</v>
      </c>
      <c r="AH1019">
        <v>116.91</v>
      </c>
      <c r="AI1019">
        <v>1</v>
      </c>
      <c r="AJ1019">
        <v>143029</v>
      </c>
      <c r="AK1019" t="s">
        <v>781</v>
      </c>
      <c r="AL1019">
        <v>8701</v>
      </c>
      <c r="AM1019" t="s">
        <v>809</v>
      </c>
      <c r="AN1019">
        <v>129.9</v>
      </c>
      <c r="AO1019" s="72">
        <v>116.91</v>
      </c>
      <c r="AP1019" t="s">
        <v>855</v>
      </c>
      <c r="AQ1019" t="s">
        <v>810</v>
      </c>
      <c r="AV1019" t="s">
        <v>3085</v>
      </c>
      <c r="AW1019">
        <v>0</v>
      </c>
      <c r="AX1019" t="s">
        <v>855</v>
      </c>
      <c r="AY1019" t="s">
        <v>856</v>
      </c>
      <c r="AZ1019" t="s">
        <v>3086</v>
      </c>
      <c r="BC1019" s="34" t="s">
        <v>3477</v>
      </c>
      <c r="BD1019" t="s">
        <v>114</v>
      </c>
      <c r="BF1019" t="s">
        <v>115</v>
      </c>
      <c r="BG1019" t="s">
        <v>116</v>
      </c>
      <c r="BM1019" t="s">
        <v>117</v>
      </c>
      <c r="BN1019" s="34" t="s">
        <v>3087</v>
      </c>
      <c r="BO1019">
        <v>3367190263</v>
      </c>
      <c r="BP1019">
        <v>3367190263</v>
      </c>
      <c r="BQ1019">
        <v>523431</v>
      </c>
      <c r="BR1019">
        <v>3827</v>
      </c>
      <c r="BX1019" t="s">
        <v>3088</v>
      </c>
      <c r="CA1019" t="s">
        <v>3089</v>
      </c>
      <c r="CB1019" t="s">
        <v>3090</v>
      </c>
      <c r="CD1019">
        <v>1</v>
      </c>
      <c r="CF1019" t="s">
        <v>118</v>
      </c>
      <c r="CG1019">
        <v>0</v>
      </c>
      <c r="CH1019" t="s">
        <v>119</v>
      </c>
      <c r="CI1019" t="s">
        <v>119</v>
      </c>
      <c r="CJ1019" t="s">
        <v>120</v>
      </c>
      <c r="CL1019" s="34" t="s">
        <v>3478</v>
      </c>
      <c r="CM1019" t="s">
        <v>121</v>
      </c>
      <c r="CN1019" s="34" t="s">
        <v>3478</v>
      </c>
      <c r="CP1019" t="s">
        <v>1258</v>
      </c>
      <c r="CR1019">
        <f t="shared" si="225"/>
        <v>9</v>
      </c>
      <c r="CS1019"/>
      <c r="CT1019"/>
      <c r="CU1019"/>
      <c r="CV1019"/>
      <c r="CW1019"/>
      <c r="CX1019"/>
      <c r="CY1019"/>
      <c r="CZ1019"/>
      <c r="DA1019"/>
      <c r="DB1019"/>
      <c r="DC1019"/>
      <c r="DD1019"/>
    </row>
    <row r="1020" spans="1:108" hidden="1">
      <c r="A1020" t="s">
        <v>111</v>
      </c>
      <c r="B1020" t="s">
        <v>3091</v>
      </c>
      <c r="C1020">
        <v>513763</v>
      </c>
      <c r="D1020" s="1">
        <v>45574</v>
      </c>
      <c r="E1020" t="s">
        <v>20617</v>
      </c>
      <c r="F1020" t="s">
        <v>2087</v>
      </c>
      <c r="G1020" t="s">
        <v>3092</v>
      </c>
      <c r="H1020">
        <v>34397777829</v>
      </c>
      <c r="I1020" t="s">
        <v>3093</v>
      </c>
      <c r="J1020">
        <v>5511946781367</v>
      </c>
      <c r="K1020" t="s">
        <v>2</v>
      </c>
      <c r="L1020" t="s">
        <v>127</v>
      </c>
      <c r="M1020">
        <v>5185452247242</v>
      </c>
      <c r="N1020" t="s">
        <v>112</v>
      </c>
      <c r="O1020" t="s">
        <v>3094</v>
      </c>
      <c r="P1020" t="s">
        <v>3095</v>
      </c>
      <c r="Q1020">
        <v>683</v>
      </c>
      <c r="R1020" t="s">
        <v>3096</v>
      </c>
      <c r="S1020" t="s">
        <v>3097</v>
      </c>
      <c r="U1020" t="s">
        <v>3098</v>
      </c>
      <c r="V1020" t="s">
        <v>122</v>
      </c>
      <c r="W1020" t="s">
        <v>123</v>
      </c>
      <c r="X1020" t="s">
        <v>3099</v>
      </c>
      <c r="Y1020" t="s">
        <v>792</v>
      </c>
      <c r="Z1020" t="s">
        <v>1258</v>
      </c>
      <c r="AA1020" t="s">
        <v>3479</v>
      </c>
      <c r="AB1020" t="s">
        <v>1216</v>
      </c>
      <c r="AC1020" t="s">
        <v>1774</v>
      </c>
      <c r="AD1020" t="s">
        <v>1775</v>
      </c>
      <c r="AF1020" t="s">
        <v>125</v>
      </c>
      <c r="AG1020">
        <v>2</v>
      </c>
      <c r="AH1020">
        <v>54.56</v>
      </c>
      <c r="AI1020">
        <v>1</v>
      </c>
      <c r="AJ1020">
        <v>142795</v>
      </c>
      <c r="AK1020" t="s">
        <v>783</v>
      </c>
      <c r="AL1020">
        <v>1607</v>
      </c>
      <c r="AM1020" t="s">
        <v>784</v>
      </c>
      <c r="AN1020">
        <v>34.9</v>
      </c>
      <c r="AO1020" s="72">
        <v>34.9</v>
      </c>
      <c r="AP1020" t="s">
        <v>794</v>
      </c>
      <c r="AQ1020" t="s">
        <v>785</v>
      </c>
      <c r="AV1020" t="s">
        <v>2948</v>
      </c>
      <c r="AW1020" t="s">
        <v>2948</v>
      </c>
      <c r="AX1020" t="s">
        <v>3100</v>
      </c>
      <c r="AY1020">
        <v>0</v>
      </c>
      <c r="BC1020" s="34" t="s">
        <v>3480</v>
      </c>
      <c r="BD1020" t="s">
        <v>114</v>
      </c>
      <c r="BF1020" t="s">
        <v>115</v>
      </c>
      <c r="BG1020" t="s">
        <v>116</v>
      </c>
      <c r="BM1020" t="s">
        <v>117</v>
      </c>
      <c r="BN1020">
        <v>752921</v>
      </c>
      <c r="BO1020">
        <v>3365492356</v>
      </c>
      <c r="BP1020">
        <v>3365492356</v>
      </c>
      <c r="BQ1020">
        <v>550209</v>
      </c>
      <c r="BR1020">
        <v>6915</v>
      </c>
      <c r="BX1020" t="s">
        <v>3101</v>
      </c>
      <c r="CA1020" t="s">
        <v>3102</v>
      </c>
      <c r="CB1020" t="s">
        <v>3103</v>
      </c>
      <c r="CD1020">
        <v>1</v>
      </c>
      <c r="CF1020" t="s">
        <v>118</v>
      </c>
      <c r="CG1020">
        <v>0</v>
      </c>
      <c r="CH1020" t="s">
        <v>119</v>
      </c>
      <c r="CI1020" t="s">
        <v>119</v>
      </c>
      <c r="CJ1020" t="s">
        <v>120</v>
      </c>
      <c r="CL1020" s="34" t="s">
        <v>3481</v>
      </c>
      <c r="CM1020" t="s">
        <v>121</v>
      </c>
      <c r="CN1020" s="34" t="s">
        <v>3481</v>
      </c>
      <c r="CP1020" t="s">
        <v>1258</v>
      </c>
      <c r="CR1020">
        <f t="shared" si="225"/>
        <v>9</v>
      </c>
      <c r="CS1020"/>
      <c r="CT1020"/>
      <c r="CU1020"/>
      <c r="CV1020"/>
      <c r="CW1020"/>
      <c r="CX1020"/>
      <c r="CY1020"/>
      <c r="CZ1020"/>
      <c r="DA1020"/>
      <c r="DB1020"/>
      <c r="DC1020"/>
      <c r="DD1020"/>
    </row>
    <row r="1021" spans="1:108" hidden="1">
      <c r="A1021" t="s">
        <v>111</v>
      </c>
      <c r="B1021" t="s">
        <v>2858</v>
      </c>
      <c r="C1021">
        <v>513723</v>
      </c>
      <c r="D1021" s="1">
        <v>45574</v>
      </c>
      <c r="E1021" t="s">
        <v>20618</v>
      </c>
      <c r="F1021" t="s">
        <v>2859</v>
      </c>
      <c r="G1021" t="s">
        <v>2860</v>
      </c>
      <c r="H1021">
        <v>21146640749</v>
      </c>
      <c r="I1021" t="s">
        <v>2861</v>
      </c>
      <c r="J1021">
        <v>5562999930537</v>
      </c>
      <c r="K1021" t="s">
        <v>7</v>
      </c>
      <c r="L1021" t="s">
        <v>138</v>
      </c>
      <c r="M1021">
        <v>5185412425116</v>
      </c>
      <c r="N1021" t="s">
        <v>112</v>
      </c>
      <c r="O1021" t="s">
        <v>2862</v>
      </c>
      <c r="P1021" t="s">
        <v>2863</v>
      </c>
      <c r="Q1021">
        <v>1180</v>
      </c>
      <c r="R1021" t="s">
        <v>2864</v>
      </c>
      <c r="S1021" t="s">
        <v>2865</v>
      </c>
      <c r="U1021" t="s">
        <v>2866</v>
      </c>
      <c r="V1021" t="s">
        <v>815</v>
      </c>
      <c r="W1021" t="s">
        <v>816</v>
      </c>
      <c r="X1021" t="s">
        <v>1241</v>
      </c>
      <c r="Y1021" t="s">
        <v>821</v>
      </c>
      <c r="Z1021" t="s">
        <v>1258</v>
      </c>
      <c r="AA1021" t="s">
        <v>4238</v>
      </c>
      <c r="AB1021" t="s">
        <v>844</v>
      </c>
      <c r="AC1021" t="s">
        <v>774</v>
      </c>
      <c r="AF1021" t="s">
        <v>113</v>
      </c>
      <c r="AG1021">
        <v>1</v>
      </c>
      <c r="AH1021">
        <v>134.63999999999999</v>
      </c>
      <c r="AI1021">
        <v>1</v>
      </c>
      <c r="AJ1021">
        <v>143121</v>
      </c>
      <c r="AK1021" t="s">
        <v>1221</v>
      </c>
      <c r="AL1021">
        <v>1622</v>
      </c>
      <c r="AM1021" t="s">
        <v>2868</v>
      </c>
      <c r="AN1021">
        <v>69.8</v>
      </c>
      <c r="AO1021" s="72">
        <v>62.82</v>
      </c>
      <c r="AP1021" t="s">
        <v>2869</v>
      </c>
      <c r="AQ1021" t="s">
        <v>2870</v>
      </c>
      <c r="AV1021" t="s">
        <v>2871</v>
      </c>
      <c r="AW1021">
        <v>0</v>
      </c>
      <c r="AX1021" t="s">
        <v>2867</v>
      </c>
      <c r="AY1021" t="s">
        <v>2872</v>
      </c>
      <c r="AZ1021" t="s">
        <v>2873</v>
      </c>
      <c r="BC1021" t="s">
        <v>4239</v>
      </c>
      <c r="BD1021" t="s">
        <v>114</v>
      </c>
      <c r="BF1021" t="s">
        <v>115</v>
      </c>
      <c r="BG1021" t="s">
        <v>116</v>
      </c>
      <c r="BM1021" t="s">
        <v>117</v>
      </c>
      <c r="BO1021">
        <v>3364590368</v>
      </c>
      <c r="BX1021" t="s">
        <v>2874</v>
      </c>
      <c r="CA1021" t="s">
        <v>2875</v>
      </c>
      <c r="CB1021" t="s">
        <v>2876</v>
      </c>
      <c r="CD1021">
        <v>1</v>
      </c>
      <c r="CF1021" t="s">
        <v>118</v>
      </c>
      <c r="CG1021">
        <v>0</v>
      </c>
      <c r="CH1021" t="s">
        <v>119</v>
      </c>
      <c r="CI1021" t="s">
        <v>119</v>
      </c>
      <c r="CJ1021" t="s">
        <v>120</v>
      </c>
      <c r="CL1021" s="34" t="s">
        <v>4240</v>
      </c>
      <c r="CM1021" t="s">
        <v>121</v>
      </c>
      <c r="CN1021" s="34" t="s">
        <v>4240</v>
      </c>
      <c r="CP1021" t="s">
        <v>1258</v>
      </c>
      <c r="CR1021">
        <f t="shared" si="225"/>
        <v>9</v>
      </c>
      <c r="CS1021"/>
      <c r="CT1021"/>
      <c r="CU1021"/>
      <c r="CV1021"/>
      <c r="CW1021"/>
      <c r="CX1021"/>
      <c r="CY1021"/>
      <c r="CZ1021"/>
      <c r="DA1021"/>
      <c r="DB1021"/>
      <c r="DC1021"/>
      <c r="DD1021"/>
    </row>
    <row r="1022" spans="1:108" hidden="1">
      <c r="A1022" t="s">
        <v>111</v>
      </c>
      <c r="B1022" t="s">
        <v>2858</v>
      </c>
      <c r="C1022">
        <v>513723</v>
      </c>
      <c r="D1022" s="1">
        <v>45574</v>
      </c>
      <c r="E1022" t="s">
        <v>20618</v>
      </c>
      <c r="F1022" t="s">
        <v>2859</v>
      </c>
      <c r="G1022" t="s">
        <v>2860</v>
      </c>
      <c r="H1022">
        <v>21146640749</v>
      </c>
      <c r="I1022" t="s">
        <v>2861</v>
      </c>
      <c r="J1022">
        <v>5562999930537</v>
      </c>
      <c r="K1022" t="s">
        <v>7</v>
      </c>
      <c r="L1022" t="s">
        <v>138</v>
      </c>
      <c r="M1022">
        <v>5185412425116</v>
      </c>
      <c r="N1022" t="s">
        <v>112</v>
      </c>
      <c r="O1022" t="s">
        <v>2862</v>
      </c>
      <c r="P1022" t="s">
        <v>2863</v>
      </c>
      <c r="Q1022">
        <v>1180</v>
      </c>
      <c r="R1022" t="s">
        <v>2864</v>
      </c>
      <c r="S1022" t="s">
        <v>2865</v>
      </c>
      <c r="U1022" t="s">
        <v>2866</v>
      </c>
      <c r="V1022" t="s">
        <v>815</v>
      </c>
      <c r="W1022" t="s">
        <v>816</v>
      </c>
      <c r="X1022" t="s">
        <v>1241</v>
      </c>
      <c r="Y1022" t="s">
        <v>821</v>
      </c>
      <c r="Z1022" t="s">
        <v>1258</v>
      </c>
      <c r="AA1022" t="s">
        <v>4238</v>
      </c>
      <c r="AB1022" t="s">
        <v>844</v>
      </c>
      <c r="AC1022" t="s">
        <v>774</v>
      </c>
      <c r="AF1022" t="s">
        <v>113</v>
      </c>
      <c r="AG1022">
        <v>1</v>
      </c>
      <c r="AH1022">
        <v>134.63999999999999</v>
      </c>
      <c r="AI1022">
        <v>1</v>
      </c>
      <c r="AJ1022">
        <v>1403</v>
      </c>
      <c r="AK1022" t="s">
        <v>775</v>
      </c>
      <c r="AL1022">
        <v>1403</v>
      </c>
      <c r="AM1022" t="s">
        <v>824</v>
      </c>
      <c r="AN1022">
        <v>29.9</v>
      </c>
      <c r="AO1022" s="72">
        <v>26.91</v>
      </c>
      <c r="AP1022" t="s">
        <v>2337</v>
      </c>
      <c r="AQ1022" t="s">
        <v>822</v>
      </c>
      <c r="AV1022" t="s">
        <v>2877</v>
      </c>
      <c r="AW1022">
        <v>0</v>
      </c>
      <c r="AX1022" t="s">
        <v>2867</v>
      </c>
      <c r="AY1022" t="s">
        <v>2872</v>
      </c>
      <c r="AZ1022" t="s">
        <v>2873</v>
      </c>
      <c r="BC1022" t="s">
        <v>4239</v>
      </c>
      <c r="BD1022" t="s">
        <v>114</v>
      </c>
      <c r="BF1022" t="s">
        <v>115</v>
      </c>
      <c r="BG1022" t="s">
        <v>116</v>
      </c>
      <c r="BM1022" t="s">
        <v>117</v>
      </c>
      <c r="BO1022">
        <v>3364590368</v>
      </c>
      <c r="BX1022" t="s">
        <v>2874</v>
      </c>
      <c r="CA1022" t="s">
        <v>2875</v>
      </c>
      <c r="CB1022" t="s">
        <v>2876</v>
      </c>
      <c r="CD1022">
        <v>1</v>
      </c>
      <c r="CF1022" t="s">
        <v>118</v>
      </c>
      <c r="CG1022">
        <v>0</v>
      </c>
      <c r="CH1022" t="s">
        <v>119</v>
      </c>
      <c r="CI1022" t="s">
        <v>119</v>
      </c>
      <c r="CJ1022" t="s">
        <v>120</v>
      </c>
      <c r="CL1022" s="34" t="s">
        <v>4240</v>
      </c>
      <c r="CM1022" t="s">
        <v>121</v>
      </c>
      <c r="CN1022" s="34" t="s">
        <v>4240</v>
      </c>
      <c r="CP1022" t="s">
        <v>1258</v>
      </c>
      <c r="CR1022">
        <f t="shared" si="225"/>
        <v>9</v>
      </c>
      <c r="CS1022"/>
      <c r="CT1022"/>
      <c r="CU1022"/>
      <c r="CV1022"/>
      <c r="CW1022"/>
      <c r="CX1022"/>
      <c r="CY1022"/>
      <c r="CZ1022"/>
      <c r="DA1022"/>
      <c r="DB1022"/>
      <c r="DC1022"/>
      <c r="DD1022"/>
    </row>
    <row r="1023" spans="1:108" hidden="1">
      <c r="A1023" t="s">
        <v>111</v>
      </c>
      <c r="B1023" t="s">
        <v>2858</v>
      </c>
      <c r="C1023">
        <v>513723</v>
      </c>
      <c r="D1023" s="1">
        <v>45574</v>
      </c>
      <c r="E1023" t="s">
        <v>20618</v>
      </c>
      <c r="F1023" t="s">
        <v>2859</v>
      </c>
      <c r="G1023" t="s">
        <v>2860</v>
      </c>
      <c r="H1023">
        <v>21146640749</v>
      </c>
      <c r="I1023" t="s">
        <v>2861</v>
      </c>
      <c r="J1023">
        <v>5562999930537</v>
      </c>
      <c r="K1023" t="s">
        <v>7</v>
      </c>
      <c r="L1023" t="s">
        <v>138</v>
      </c>
      <c r="M1023">
        <v>5185412425116</v>
      </c>
      <c r="N1023" t="s">
        <v>112</v>
      </c>
      <c r="O1023" t="s">
        <v>2862</v>
      </c>
      <c r="P1023" t="s">
        <v>2863</v>
      </c>
      <c r="Q1023">
        <v>1180</v>
      </c>
      <c r="R1023" t="s">
        <v>2864</v>
      </c>
      <c r="S1023" t="s">
        <v>2865</v>
      </c>
      <c r="U1023" t="s">
        <v>2866</v>
      </c>
      <c r="V1023" t="s">
        <v>815</v>
      </c>
      <c r="W1023" t="s">
        <v>816</v>
      </c>
      <c r="X1023" t="s">
        <v>1241</v>
      </c>
      <c r="Y1023" t="s">
        <v>821</v>
      </c>
      <c r="Z1023" t="s">
        <v>1258</v>
      </c>
      <c r="AA1023" t="s">
        <v>4238</v>
      </c>
      <c r="AB1023" t="s">
        <v>844</v>
      </c>
      <c r="AC1023" t="s">
        <v>774</v>
      </c>
      <c r="AF1023" t="s">
        <v>113</v>
      </c>
      <c r="AG1023">
        <v>1</v>
      </c>
      <c r="AH1023">
        <v>134.63999999999999</v>
      </c>
      <c r="AI1023">
        <v>1</v>
      </c>
      <c r="AJ1023">
        <v>142828</v>
      </c>
      <c r="AK1023" t="s">
        <v>783</v>
      </c>
      <c r="AL1023">
        <v>1608</v>
      </c>
      <c r="AM1023" t="s">
        <v>1791</v>
      </c>
      <c r="AN1023">
        <v>49.9</v>
      </c>
      <c r="AO1023" s="72">
        <v>44.91</v>
      </c>
      <c r="AP1023" t="s">
        <v>2878</v>
      </c>
      <c r="AQ1023" t="s">
        <v>1792</v>
      </c>
      <c r="AV1023" t="s">
        <v>2879</v>
      </c>
      <c r="AW1023">
        <v>0</v>
      </c>
      <c r="AX1023" t="s">
        <v>2867</v>
      </c>
      <c r="AY1023" t="s">
        <v>2872</v>
      </c>
      <c r="AZ1023" t="s">
        <v>2873</v>
      </c>
      <c r="BC1023" t="s">
        <v>4239</v>
      </c>
      <c r="BD1023" t="s">
        <v>114</v>
      </c>
      <c r="BF1023" t="s">
        <v>115</v>
      </c>
      <c r="BG1023" t="s">
        <v>116</v>
      </c>
      <c r="BM1023" t="s">
        <v>117</v>
      </c>
      <c r="BO1023">
        <v>3364590368</v>
      </c>
      <c r="BX1023" t="s">
        <v>2874</v>
      </c>
      <c r="CA1023" t="s">
        <v>2875</v>
      </c>
      <c r="CB1023" t="s">
        <v>2876</v>
      </c>
      <c r="CD1023">
        <v>1</v>
      </c>
      <c r="CF1023" t="s">
        <v>118</v>
      </c>
      <c r="CG1023">
        <v>0</v>
      </c>
      <c r="CH1023" t="s">
        <v>119</v>
      </c>
      <c r="CI1023" t="s">
        <v>119</v>
      </c>
      <c r="CJ1023" t="s">
        <v>120</v>
      </c>
      <c r="CL1023" s="34" t="s">
        <v>4240</v>
      </c>
      <c r="CM1023" t="s">
        <v>121</v>
      </c>
      <c r="CN1023" s="34" t="s">
        <v>4240</v>
      </c>
      <c r="CP1023" t="s">
        <v>1258</v>
      </c>
      <c r="CR1023">
        <f t="shared" si="225"/>
        <v>9</v>
      </c>
      <c r="CS1023"/>
      <c r="CT1023"/>
      <c r="CU1023"/>
      <c r="CV1023"/>
      <c r="CW1023"/>
      <c r="CX1023"/>
      <c r="CY1023"/>
      <c r="CZ1023"/>
      <c r="DA1023"/>
      <c r="DB1023"/>
      <c r="DC1023"/>
      <c r="DD1023"/>
    </row>
    <row r="1024" spans="1:108" hidden="1">
      <c r="A1024" t="s">
        <v>111</v>
      </c>
      <c r="B1024" t="s">
        <v>2880</v>
      </c>
      <c r="C1024">
        <v>513461</v>
      </c>
      <c r="D1024" s="1">
        <v>45573</v>
      </c>
      <c r="E1024" t="s">
        <v>20619</v>
      </c>
      <c r="F1024" t="s">
        <v>2881</v>
      </c>
      <c r="G1024" t="s">
        <v>2882</v>
      </c>
      <c r="H1024" s="34" t="s">
        <v>2883</v>
      </c>
      <c r="I1024" t="s">
        <v>2884</v>
      </c>
      <c r="J1024">
        <v>5547988816748</v>
      </c>
      <c r="K1024" t="s">
        <v>11</v>
      </c>
      <c r="L1024" t="s">
        <v>2885</v>
      </c>
      <c r="M1024">
        <v>5185257403452</v>
      </c>
      <c r="N1024" t="s">
        <v>112</v>
      </c>
      <c r="O1024" t="s">
        <v>2886</v>
      </c>
      <c r="P1024" t="s">
        <v>2887</v>
      </c>
      <c r="Q1024">
        <v>39</v>
      </c>
      <c r="S1024" t="s">
        <v>2888</v>
      </c>
      <c r="U1024" t="s">
        <v>2889</v>
      </c>
      <c r="V1024" t="s">
        <v>122</v>
      </c>
      <c r="W1024" t="s">
        <v>772</v>
      </c>
      <c r="X1024" t="s">
        <v>2890</v>
      </c>
      <c r="Y1024" t="s">
        <v>129</v>
      </c>
      <c r="Z1024" t="s">
        <v>1258</v>
      </c>
      <c r="AA1024" t="s">
        <v>3482</v>
      </c>
      <c r="AB1024" t="s">
        <v>844</v>
      </c>
      <c r="AC1024" t="s">
        <v>791</v>
      </c>
      <c r="AD1024" t="s">
        <v>1338</v>
      </c>
      <c r="AF1024" t="s">
        <v>113</v>
      </c>
      <c r="AG1024">
        <v>1</v>
      </c>
      <c r="AH1024">
        <v>50.92</v>
      </c>
      <c r="AI1024">
        <v>1</v>
      </c>
      <c r="AJ1024">
        <v>1403</v>
      </c>
      <c r="AK1024" t="s">
        <v>775</v>
      </c>
      <c r="AL1024">
        <v>1403</v>
      </c>
      <c r="AM1024" t="s">
        <v>824</v>
      </c>
      <c r="AN1024">
        <v>29.9</v>
      </c>
      <c r="AO1024" s="72">
        <v>26.91</v>
      </c>
      <c r="AP1024" t="s">
        <v>2337</v>
      </c>
      <c r="AQ1024" t="s">
        <v>822</v>
      </c>
      <c r="AV1024" t="s">
        <v>1957</v>
      </c>
      <c r="AW1024" t="s">
        <v>1957</v>
      </c>
      <c r="AX1024" t="s">
        <v>2891</v>
      </c>
      <c r="AY1024" t="s">
        <v>2892</v>
      </c>
      <c r="AZ1024" t="s">
        <v>840</v>
      </c>
      <c r="BC1024" s="34" t="s">
        <v>3483</v>
      </c>
      <c r="BD1024" t="s">
        <v>114</v>
      </c>
      <c r="BF1024" t="s">
        <v>115</v>
      </c>
      <c r="BG1024" t="s">
        <v>116</v>
      </c>
      <c r="BM1024" t="s">
        <v>117</v>
      </c>
      <c r="BO1024">
        <v>3362759627</v>
      </c>
      <c r="BX1024" t="s">
        <v>2893</v>
      </c>
      <c r="CA1024" t="s">
        <v>2894</v>
      </c>
      <c r="CB1024" t="s">
        <v>2895</v>
      </c>
      <c r="CD1024">
        <v>1</v>
      </c>
      <c r="CF1024" t="s">
        <v>118</v>
      </c>
      <c r="CG1024">
        <v>0</v>
      </c>
      <c r="CH1024" t="s">
        <v>119</v>
      </c>
      <c r="CI1024" t="s">
        <v>119</v>
      </c>
      <c r="CJ1024" t="s">
        <v>120</v>
      </c>
      <c r="CL1024" s="34" t="s">
        <v>3484</v>
      </c>
      <c r="CM1024" t="s">
        <v>121</v>
      </c>
      <c r="CN1024" s="34" t="s">
        <v>3484</v>
      </c>
      <c r="CP1024" t="s">
        <v>1258</v>
      </c>
      <c r="CR1024">
        <f t="shared" si="225"/>
        <v>8</v>
      </c>
      <c r="CS1024"/>
      <c r="CT1024"/>
      <c r="CU1024"/>
      <c r="CV1024"/>
      <c r="CW1024"/>
      <c r="CX1024"/>
      <c r="CY1024"/>
      <c r="CZ1024"/>
      <c r="DA1024"/>
      <c r="DB1024"/>
      <c r="DC1024"/>
      <c r="DD1024"/>
    </row>
    <row r="1025" spans="1:96" customFormat="1" hidden="1">
      <c r="A1025" t="s">
        <v>111</v>
      </c>
      <c r="B1025" t="s">
        <v>2898</v>
      </c>
      <c r="C1025">
        <v>513311</v>
      </c>
      <c r="D1025" s="1">
        <v>45573</v>
      </c>
      <c r="E1025" t="s">
        <v>20620</v>
      </c>
      <c r="F1025" t="s">
        <v>2899</v>
      </c>
      <c r="G1025" t="s">
        <v>2900</v>
      </c>
      <c r="H1025" s="34" t="s">
        <v>2901</v>
      </c>
      <c r="I1025" t="s">
        <v>2902</v>
      </c>
      <c r="J1025">
        <v>5547999732553</v>
      </c>
      <c r="K1025" t="s">
        <v>11</v>
      </c>
      <c r="L1025" t="s">
        <v>2903</v>
      </c>
      <c r="M1025">
        <v>5162983586304</v>
      </c>
      <c r="N1025" t="s">
        <v>112</v>
      </c>
      <c r="O1025" t="s">
        <v>2904</v>
      </c>
      <c r="P1025" t="s">
        <v>2905</v>
      </c>
      <c r="Q1025">
        <v>115</v>
      </c>
      <c r="R1025" t="s">
        <v>2906</v>
      </c>
      <c r="S1025" t="s">
        <v>124</v>
      </c>
      <c r="U1025" t="s">
        <v>2907</v>
      </c>
      <c r="V1025" t="s">
        <v>122</v>
      </c>
      <c r="W1025" t="s">
        <v>772</v>
      </c>
      <c r="X1025" t="s">
        <v>2908</v>
      </c>
      <c r="Y1025" t="s">
        <v>2316</v>
      </c>
      <c r="Z1025" t="s">
        <v>1258</v>
      </c>
      <c r="AA1025" t="s">
        <v>3485</v>
      </c>
      <c r="AB1025" t="s">
        <v>773</v>
      </c>
      <c r="AC1025" t="s">
        <v>774</v>
      </c>
      <c r="AF1025" t="s">
        <v>786</v>
      </c>
      <c r="AG1025">
        <v>3</v>
      </c>
      <c r="AH1025">
        <v>294.7</v>
      </c>
      <c r="AI1025">
        <v>1</v>
      </c>
      <c r="AJ1025">
        <v>142795</v>
      </c>
      <c r="AK1025" t="s">
        <v>783</v>
      </c>
      <c r="AL1025">
        <v>1607</v>
      </c>
      <c r="AM1025" t="s">
        <v>784</v>
      </c>
      <c r="AN1025">
        <v>34.9</v>
      </c>
      <c r="AO1025" s="72">
        <v>34.9</v>
      </c>
      <c r="AP1025" t="s">
        <v>794</v>
      </c>
      <c r="AQ1025" t="s">
        <v>785</v>
      </c>
      <c r="AV1025" t="s">
        <v>2910</v>
      </c>
      <c r="AW1025">
        <v>0</v>
      </c>
      <c r="AX1025" t="s">
        <v>2909</v>
      </c>
      <c r="AY1025">
        <v>0</v>
      </c>
      <c r="AZ1025" t="s">
        <v>2303</v>
      </c>
      <c r="BC1025" s="34" t="s">
        <v>3486</v>
      </c>
      <c r="BD1025" t="s">
        <v>114</v>
      </c>
      <c r="BF1025" t="s">
        <v>115</v>
      </c>
      <c r="BG1025" t="s">
        <v>116</v>
      </c>
      <c r="BM1025" t="s">
        <v>117</v>
      </c>
      <c r="BN1025">
        <v>604242</v>
      </c>
      <c r="BO1025">
        <v>3360861224</v>
      </c>
      <c r="BP1025">
        <v>3360861224</v>
      </c>
      <c r="BQ1025">
        <v>479565</v>
      </c>
      <c r="BR1025">
        <v>1882</v>
      </c>
      <c r="BX1025" t="s">
        <v>2911</v>
      </c>
      <c r="CA1025" t="s">
        <v>2912</v>
      </c>
      <c r="CB1025" t="s">
        <v>2913</v>
      </c>
      <c r="CD1025">
        <v>1</v>
      </c>
      <c r="CF1025" t="s">
        <v>118</v>
      </c>
      <c r="CG1025">
        <v>0</v>
      </c>
      <c r="CH1025" t="s">
        <v>119</v>
      </c>
      <c r="CI1025" t="s">
        <v>119</v>
      </c>
      <c r="CJ1025" t="s">
        <v>120</v>
      </c>
      <c r="CL1025" s="34" t="s">
        <v>3487</v>
      </c>
      <c r="CM1025" t="s">
        <v>121</v>
      </c>
      <c r="CN1025" s="34" t="s">
        <v>3487</v>
      </c>
      <c r="CP1025" t="s">
        <v>1258</v>
      </c>
      <c r="CR1025">
        <f t="shared" si="225"/>
        <v>8</v>
      </c>
    </row>
    <row r="1026" spans="1:96" customFormat="1" hidden="1">
      <c r="A1026" t="s">
        <v>111</v>
      </c>
      <c r="B1026" t="s">
        <v>2898</v>
      </c>
      <c r="C1026">
        <v>513311</v>
      </c>
      <c r="D1026" s="1">
        <v>45573</v>
      </c>
      <c r="E1026" t="s">
        <v>20620</v>
      </c>
      <c r="F1026" t="s">
        <v>2899</v>
      </c>
      <c r="G1026" t="s">
        <v>2900</v>
      </c>
      <c r="H1026" s="34" t="s">
        <v>2901</v>
      </c>
      <c r="I1026" t="s">
        <v>2902</v>
      </c>
      <c r="J1026">
        <v>5547999732553</v>
      </c>
      <c r="K1026" t="s">
        <v>11</v>
      </c>
      <c r="L1026" t="s">
        <v>2903</v>
      </c>
      <c r="M1026">
        <v>5162983586304</v>
      </c>
      <c r="N1026" t="s">
        <v>112</v>
      </c>
      <c r="O1026" t="s">
        <v>2904</v>
      </c>
      <c r="P1026" t="s">
        <v>2905</v>
      </c>
      <c r="Q1026">
        <v>115</v>
      </c>
      <c r="R1026" t="s">
        <v>2906</v>
      </c>
      <c r="S1026" t="s">
        <v>124</v>
      </c>
      <c r="U1026" t="s">
        <v>2907</v>
      </c>
      <c r="V1026" t="s">
        <v>122</v>
      </c>
      <c r="W1026" t="s">
        <v>772</v>
      </c>
      <c r="X1026" t="s">
        <v>2908</v>
      </c>
      <c r="Y1026" t="s">
        <v>2316</v>
      </c>
      <c r="Z1026" t="s">
        <v>1258</v>
      </c>
      <c r="AA1026" t="s">
        <v>3485</v>
      </c>
      <c r="AB1026" t="s">
        <v>773</v>
      </c>
      <c r="AC1026" t="s">
        <v>774</v>
      </c>
      <c r="AF1026" t="s">
        <v>786</v>
      </c>
      <c r="AG1026">
        <v>3</v>
      </c>
      <c r="AH1026">
        <v>294.7</v>
      </c>
      <c r="AI1026">
        <v>1</v>
      </c>
      <c r="AJ1026">
        <v>143028</v>
      </c>
      <c r="AK1026" t="s">
        <v>781</v>
      </c>
      <c r="AL1026">
        <v>8700</v>
      </c>
      <c r="AM1026" t="s">
        <v>2390</v>
      </c>
      <c r="AN1026">
        <v>129.9</v>
      </c>
      <c r="AO1026" s="72">
        <v>129.9</v>
      </c>
      <c r="AP1026" t="s">
        <v>796</v>
      </c>
      <c r="AQ1026" t="s">
        <v>2391</v>
      </c>
      <c r="AV1026" t="s">
        <v>2914</v>
      </c>
      <c r="AW1026">
        <v>0</v>
      </c>
      <c r="AX1026" t="s">
        <v>2909</v>
      </c>
      <c r="AY1026">
        <v>0</v>
      </c>
      <c r="AZ1026" t="s">
        <v>2303</v>
      </c>
      <c r="BC1026" s="34" t="s">
        <v>3486</v>
      </c>
      <c r="BD1026" t="s">
        <v>114</v>
      </c>
      <c r="BF1026" t="s">
        <v>115</v>
      </c>
      <c r="BG1026" t="s">
        <v>116</v>
      </c>
      <c r="BM1026" t="s">
        <v>117</v>
      </c>
      <c r="BN1026">
        <v>604242</v>
      </c>
      <c r="BO1026">
        <v>3360861224</v>
      </c>
      <c r="BP1026">
        <v>3360861224</v>
      </c>
      <c r="BQ1026">
        <v>479565</v>
      </c>
      <c r="BR1026">
        <v>1882</v>
      </c>
      <c r="BX1026" t="s">
        <v>2911</v>
      </c>
      <c r="CA1026" t="s">
        <v>2912</v>
      </c>
      <c r="CB1026" t="s">
        <v>2913</v>
      </c>
      <c r="CD1026">
        <v>1</v>
      </c>
      <c r="CF1026" t="s">
        <v>118</v>
      </c>
      <c r="CG1026">
        <v>0</v>
      </c>
      <c r="CH1026" t="s">
        <v>119</v>
      </c>
      <c r="CI1026" t="s">
        <v>119</v>
      </c>
      <c r="CJ1026" t="s">
        <v>120</v>
      </c>
      <c r="CL1026" s="34" t="s">
        <v>3487</v>
      </c>
      <c r="CM1026" t="s">
        <v>121</v>
      </c>
      <c r="CN1026" s="34" t="s">
        <v>3487</v>
      </c>
      <c r="CP1026" t="s">
        <v>1258</v>
      </c>
      <c r="CR1026">
        <f t="shared" si="225"/>
        <v>8</v>
      </c>
    </row>
    <row r="1027" spans="1:96" customFormat="1" hidden="1">
      <c r="A1027" t="s">
        <v>111</v>
      </c>
      <c r="B1027" t="s">
        <v>2898</v>
      </c>
      <c r="C1027">
        <v>513311</v>
      </c>
      <c r="D1027" s="1">
        <v>45573</v>
      </c>
      <c r="E1027" t="s">
        <v>20620</v>
      </c>
      <c r="F1027" t="s">
        <v>2899</v>
      </c>
      <c r="G1027" t="s">
        <v>2900</v>
      </c>
      <c r="H1027" s="34" t="s">
        <v>2901</v>
      </c>
      <c r="I1027" t="s">
        <v>2902</v>
      </c>
      <c r="J1027">
        <v>5547999732553</v>
      </c>
      <c r="K1027" t="s">
        <v>11</v>
      </c>
      <c r="L1027" t="s">
        <v>2903</v>
      </c>
      <c r="M1027">
        <v>5162983586304</v>
      </c>
      <c r="N1027" t="s">
        <v>112</v>
      </c>
      <c r="O1027" t="s">
        <v>2904</v>
      </c>
      <c r="P1027" t="s">
        <v>2905</v>
      </c>
      <c r="Q1027">
        <v>115</v>
      </c>
      <c r="R1027" t="s">
        <v>2906</v>
      </c>
      <c r="S1027" t="s">
        <v>124</v>
      </c>
      <c r="U1027" t="s">
        <v>2907</v>
      </c>
      <c r="V1027" t="s">
        <v>122</v>
      </c>
      <c r="W1027" t="s">
        <v>772</v>
      </c>
      <c r="X1027" t="s">
        <v>2908</v>
      </c>
      <c r="Y1027" t="s">
        <v>2316</v>
      </c>
      <c r="Z1027" t="s">
        <v>1258</v>
      </c>
      <c r="AA1027" t="s">
        <v>3485</v>
      </c>
      <c r="AB1027" t="s">
        <v>773</v>
      </c>
      <c r="AC1027" t="s">
        <v>774</v>
      </c>
      <c r="AF1027" t="s">
        <v>786</v>
      </c>
      <c r="AG1027">
        <v>3</v>
      </c>
      <c r="AH1027">
        <v>294.7</v>
      </c>
      <c r="AI1027">
        <v>1</v>
      </c>
      <c r="AJ1027">
        <v>1095</v>
      </c>
      <c r="AK1027" t="s">
        <v>781</v>
      </c>
      <c r="AL1027">
        <v>8122</v>
      </c>
      <c r="AM1027" t="s">
        <v>1203</v>
      </c>
      <c r="AN1027">
        <v>129.9</v>
      </c>
      <c r="AO1027" s="72">
        <v>129.9</v>
      </c>
      <c r="AP1027" t="s">
        <v>796</v>
      </c>
      <c r="AQ1027" t="s">
        <v>1205</v>
      </c>
      <c r="AV1027" t="s">
        <v>2915</v>
      </c>
      <c r="AW1027">
        <v>0</v>
      </c>
      <c r="AX1027" t="s">
        <v>2909</v>
      </c>
      <c r="AY1027">
        <v>0</v>
      </c>
      <c r="AZ1027" t="s">
        <v>2303</v>
      </c>
      <c r="BC1027" s="34" t="s">
        <v>3486</v>
      </c>
      <c r="BD1027" t="s">
        <v>114</v>
      </c>
      <c r="BF1027" t="s">
        <v>115</v>
      </c>
      <c r="BG1027" t="s">
        <v>116</v>
      </c>
      <c r="BM1027" t="s">
        <v>117</v>
      </c>
      <c r="BN1027">
        <v>604242</v>
      </c>
      <c r="BO1027">
        <v>3360861224</v>
      </c>
      <c r="BP1027">
        <v>3360861224</v>
      </c>
      <c r="BQ1027">
        <v>479565</v>
      </c>
      <c r="BR1027">
        <v>1882</v>
      </c>
      <c r="BX1027" t="s">
        <v>2911</v>
      </c>
      <c r="CA1027" t="s">
        <v>2912</v>
      </c>
      <c r="CB1027" t="s">
        <v>2913</v>
      </c>
      <c r="CD1027">
        <v>1</v>
      </c>
      <c r="CF1027" t="s">
        <v>118</v>
      </c>
      <c r="CG1027">
        <v>0</v>
      </c>
      <c r="CH1027" t="s">
        <v>119</v>
      </c>
      <c r="CI1027" t="s">
        <v>119</v>
      </c>
      <c r="CJ1027" t="s">
        <v>120</v>
      </c>
      <c r="CL1027" s="34" t="s">
        <v>3487</v>
      </c>
      <c r="CM1027" t="s">
        <v>121</v>
      </c>
      <c r="CN1027" s="34" t="s">
        <v>3487</v>
      </c>
      <c r="CP1027" t="s">
        <v>1258</v>
      </c>
      <c r="CR1027">
        <f t="shared" ref="CR1027:CR1090" si="240">DAY(D1027)</f>
        <v>8</v>
      </c>
    </row>
    <row r="1028" spans="1:96" customFormat="1" hidden="1">
      <c r="A1028" t="s">
        <v>111</v>
      </c>
      <c r="B1028" t="s">
        <v>2916</v>
      </c>
      <c r="C1028">
        <v>513301</v>
      </c>
      <c r="D1028" s="1">
        <v>45573</v>
      </c>
      <c r="E1028" t="s">
        <v>20537</v>
      </c>
      <c r="F1028" t="s">
        <v>2917</v>
      </c>
      <c r="G1028" t="s">
        <v>2918</v>
      </c>
      <c r="H1028">
        <v>39099151837</v>
      </c>
      <c r="I1028" t="s">
        <v>2919</v>
      </c>
      <c r="J1028">
        <v>5518981648057</v>
      </c>
      <c r="K1028" t="s">
        <v>2</v>
      </c>
      <c r="L1028" t="s">
        <v>2920</v>
      </c>
      <c r="M1028">
        <v>5180113169187</v>
      </c>
      <c r="N1028" t="s">
        <v>112</v>
      </c>
      <c r="O1028" t="s">
        <v>2921</v>
      </c>
      <c r="P1028" t="s">
        <v>2922</v>
      </c>
      <c r="Q1028">
        <v>215</v>
      </c>
      <c r="S1028" t="s">
        <v>2923</v>
      </c>
      <c r="U1028" t="s">
        <v>2924</v>
      </c>
      <c r="V1028" t="s">
        <v>122</v>
      </c>
      <c r="W1028" t="s">
        <v>123</v>
      </c>
      <c r="X1028" t="s">
        <v>2925</v>
      </c>
      <c r="Y1028" t="s">
        <v>792</v>
      </c>
      <c r="Z1028" t="s">
        <v>1258</v>
      </c>
      <c r="AA1028" t="s">
        <v>3488</v>
      </c>
      <c r="AE1028" t="s">
        <v>2926</v>
      </c>
      <c r="AF1028" t="s">
        <v>113</v>
      </c>
      <c r="AG1028">
        <v>1</v>
      </c>
      <c r="AH1028">
        <v>187.06</v>
      </c>
      <c r="AI1028">
        <v>1</v>
      </c>
      <c r="AJ1028">
        <v>143028</v>
      </c>
      <c r="AK1028" t="s">
        <v>781</v>
      </c>
      <c r="AL1028">
        <v>8700</v>
      </c>
      <c r="AM1028" t="s">
        <v>2390</v>
      </c>
      <c r="AN1028">
        <v>129.9</v>
      </c>
      <c r="AO1028" s="72">
        <v>93.53</v>
      </c>
      <c r="AP1028" t="s">
        <v>2928</v>
      </c>
      <c r="AQ1028" t="s">
        <v>2391</v>
      </c>
      <c r="AV1028" t="s">
        <v>2929</v>
      </c>
      <c r="AW1028">
        <v>0</v>
      </c>
      <c r="AX1028" t="s">
        <v>2927</v>
      </c>
      <c r="AY1028" t="s">
        <v>2930</v>
      </c>
      <c r="AZ1028" t="s">
        <v>2931</v>
      </c>
      <c r="BC1028" s="34" t="s">
        <v>3489</v>
      </c>
      <c r="BD1028" t="s">
        <v>114</v>
      </c>
      <c r="BF1028" t="s">
        <v>115</v>
      </c>
      <c r="BG1028" t="s">
        <v>116</v>
      </c>
      <c r="BM1028" t="s">
        <v>117</v>
      </c>
      <c r="BO1028">
        <v>3360590651</v>
      </c>
      <c r="BX1028" t="s">
        <v>2932</v>
      </c>
      <c r="CA1028" t="s">
        <v>2933</v>
      </c>
      <c r="CB1028" t="s">
        <v>2934</v>
      </c>
      <c r="CD1028">
        <v>1</v>
      </c>
      <c r="CF1028" t="s">
        <v>118</v>
      </c>
      <c r="CG1028">
        <v>0</v>
      </c>
      <c r="CH1028" t="s">
        <v>119</v>
      </c>
      <c r="CI1028" t="s">
        <v>119</v>
      </c>
      <c r="CJ1028" t="s">
        <v>120</v>
      </c>
      <c r="CL1028" s="34" t="s">
        <v>3490</v>
      </c>
      <c r="CM1028" t="s">
        <v>121</v>
      </c>
      <c r="CN1028" s="34" t="s">
        <v>3490</v>
      </c>
      <c r="CP1028" t="s">
        <v>1258</v>
      </c>
      <c r="CR1028">
        <f t="shared" si="240"/>
        <v>8</v>
      </c>
    </row>
    <row r="1029" spans="1:96" customFormat="1" hidden="1">
      <c r="A1029" t="s">
        <v>111</v>
      </c>
      <c r="B1029" t="s">
        <v>2916</v>
      </c>
      <c r="C1029">
        <v>513301</v>
      </c>
      <c r="D1029" s="1">
        <v>45573</v>
      </c>
      <c r="E1029" t="s">
        <v>20537</v>
      </c>
      <c r="F1029" t="s">
        <v>2917</v>
      </c>
      <c r="G1029" t="s">
        <v>2918</v>
      </c>
      <c r="H1029">
        <v>39099151837</v>
      </c>
      <c r="I1029" t="s">
        <v>2919</v>
      </c>
      <c r="J1029">
        <v>5518981648057</v>
      </c>
      <c r="K1029" t="s">
        <v>2</v>
      </c>
      <c r="L1029" t="s">
        <v>2920</v>
      </c>
      <c r="M1029">
        <v>5180113169187</v>
      </c>
      <c r="N1029" t="s">
        <v>112</v>
      </c>
      <c r="O1029" t="s">
        <v>2921</v>
      </c>
      <c r="P1029" t="s">
        <v>2922</v>
      </c>
      <c r="Q1029">
        <v>215</v>
      </c>
      <c r="S1029" t="s">
        <v>2923</v>
      </c>
      <c r="U1029" t="s">
        <v>2924</v>
      </c>
      <c r="V1029" t="s">
        <v>122</v>
      </c>
      <c r="W1029" t="s">
        <v>123</v>
      </c>
      <c r="X1029" t="s">
        <v>2925</v>
      </c>
      <c r="Y1029" t="s">
        <v>792</v>
      </c>
      <c r="Z1029" t="s">
        <v>1258</v>
      </c>
      <c r="AA1029" t="s">
        <v>3488</v>
      </c>
      <c r="AE1029" t="s">
        <v>2926</v>
      </c>
      <c r="AF1029" t="s">
        <v>113</v>
      </c>
      <c r="AG1029">
        <v>1</v>
      </c>
      <c r="AH1029">
        <v>187.06</v>
      </c>
      <c r="AI1029">
        <v>1</v>
      </c>
      <c r="AJ1029">
        <v>1095</v>
      </c>
      <c r="AK1029" t="s">
        <v>781</v>
      </c>
      <c r="AL1029">
        <v>8122</v>
      </c>
      <c r="AM1029" t="s">
        <v>1203</v>
      </c>
      <c r="AN1029">
        <v>129.9</v>
      </c>
      <c r="AO1029" s="72">
        <v>93.53</v>
      </c>
      <c r="AP1029" t="s">
        <v>2928</v>
      </c>
      <c r="AQ1029" t="s">
        <v>1205</v>
      </c>
      <c r="AV1029" t="s">
        <v>2935</v>
      </c>
      <c r="AW1029">
        <v>0</v>
      </c>
      <c r="AX1029" t="s">
        <v>2927</v>
      </c>
      <c r="AY1029" t="s">
        <v>2930</v>
      </c>
      <c r="AZ1029" t="s">
        <v>2931</v>
      </c>
      <c r="BC1029" s="34" t="s">
        <v>3489</v>
      </c>
      <c r="BD1029" t="s">
        <v>114</v>
      </c>
      <c r="BF1029" t="s">
        <v>115</v>
      </c>
      <c r="BG1029" t="s">
        <v>116</v>
      </c>
      <c r="BM1029" t="s">
        <v>117</v>
      </c>
      <c r="BO1029">
        <v>3360590651</v>
      </c>
      <c r="BX1029" t="s">
        <v>2932</v>
      </c>
      <c r="CA1029" t="s">
        <v>2933</v>
      </c>
      <c r="CB1029" t="s">
        <v>2934</v>
      </c>
      <c r="CD1029">
        <v>1</v>
      </c>
      <c r="CF1029" t="s">
        <v>118</v>
      </c>
      <c r="CG1029">
        <v>0</v>
      </c>
      <c r="CH1029" t="s">
        <v>119</v>
      </c>
      <c r="CI1029" t="s">
        <v>119</v>
      </c>
      <c r="CJ1029" t="s">
        <v>120</v>
      </c>
      <c r="CL1029" s="34" t="s">
        <v>3490</v>
      </c>
      <c r="CM1029" t="s">
        <v>121</v>
      </c>
      <c r="CN1029" s="34" t="s">
        <v>3490</v>
      </c>
      <c r="CP1029" t="s">
        <v>1258</v>
      </c>
      <c r="CR1029">
        <f t="shared" si="240"/>
        <v>8</v>
      </c>
    </row>
    <row r="1030" spans="1:96" customFormat="1" hidden="1">
      <c r="A1030" t="s">
        <v>111</v>
      </c>
      <c r="B1030" t="s">
        <v>2936</v>
      </c>
      <c r="C1030">
        <v>513297</v>
      </c>
      <c r="D1030" s="1">
        <v>45573</v>
      </c>
      <c r="E1030" t="s">
        <v>20621</v>
      </c>
      <c r="F1030" t="s">
        <v>2937</v>
      </c>
      <c r="G1030" t="s">
        <v>2938</v>
      </c>
      <c r="H1030">
        <v>43266966805</v>
      </c>
      <c r="I1030" t="s">
        <v>2939</v>
      </c>
      <c r="J1030">
        <v>5511976529838</v>
      </c>
      <c r="K1030" t="s">
        <v>2</v>
      </c>
      <c r="L1030" t="s">
        <v>2094</v>
      </c>
      <c r="M1030">
        <v>5170647400206</v>
      </c>
      <c r="N1030" t="s">
        <v>112</v>
      </c>
      <c r="O1030" t="s">
        <v>2940</v>
      </c>
      <c r="P1030" t="s">
        <v>2941</v>
      </c>
      <c r="Q1030">
        <v>51</v>
      </c>
      <c r="R1030" t="s">
        <v>2942</v>
      </c>
      <c r="S1030" t="s">
        <v>2943</v>
      </c>
      <c r="U1030" t="s">
        <v>2944</v>
      </c>
      <c r="V1030" t="s">
        <v>122</v>
      </c>
      <c r="W1030" t="s">
        <v>123</v>
      </c>
      <c r="X1030" t="s">
        <v>2945</v>
      </c>
      <c r="Y1030" t="s">
        <v>792</v>
      </c>
      <c r="Z1030" t="s">
        <v>1258</v>
      </c>
      <c r="AA1030" t="s">
        <v>3491</v>
      </c>
      <c r="AB1030" t="s">
        <v>773</v>
      </c>
      <c r="AC1030" t="s">
        <v>774</v>
      </c>
      <c r="AF1030" t="s">
        <v>113</v>
      </c>
      <c r="AG1030">
        <v>1</v>
      </c>
      <c r="AH1030">
        <v>51.07</v>
      </c>
      <c r="AI1030">
        <v>1</v>
      </c>
      <c r="AJ1030">
        <v>142796</v>
      </c>
      <c r="AK1030" t="s">
        <v>783</v>
      </c>
      <c r="AL1030">
        <v>1609</v>
      </c>
      <c r="AM1030" t="s">
        <v>826</v>
      </c>
      <c r="AN1030">
        <v>34.9</v>
      </c>
      <c r="AO1030" s="72">
        <v>31.41</v>
      </c>
      <c r="AP1030" t="s">
        <v>2947</v>
      </c>
      <c r="AQ1030" t="s">
        <v>807</v>
      </c>
      <c r="AV1030" t="s">
        <v>2948</v>
      </c>
      <c r="AW1030" t="s">
        <v>2948</v>
      </c>
      <c r="AX1030" t="s">
        <v>2946</v>
      </c>
      <c r="AY1030" t="s">
        <v>2949</v>
      </c>
      <c r="AZ1030" t="s">
        <v>840</v>
      </c>
      <c r="BC1030" s="34" t="s">
        <v>3492</v>
      </c>
      <c r="BD1030" t="s">
        <v>114</v>
      </c>
      <c r="BF1030" t="s">
        <v>115</v>
      </c>
      <c r="BG1030" t="s">
        <v>116</v>
      </c>
      <c r="BM1030" t="s">
        <v>117</v>
      </c>
      <c r="BO1030">
        <v>3360360224</v>
      </c>
      <c r="BX1030" t="s">
        <v>2950</v>
      </c>
      <c r="CA1030" t="s">
        <v>2951</v>
      </c>
      <c r="CB1030" t="s">
        <v>2952</v>
      </c>
      <c r="CD1030">
        <v>1</v>
      </c>
      <c r="CF1030" t="s">
        <v>118</v>
      </c>
      <c r="CG1030">
        <v>0</v>
      </c>
      <c r="CH1030" t="s">
        <v>119</v>
      </c>
      <c r="CI1030" t="s">
        <v>119</v>
      </c>
      <c r="CJ1030" t="s">
        <v>120</v>
      </c>
      <c r="CL1030" s="34" t="s">
        <v>3493</v>
      </c>
      <c r="CM1030" t="s">
        <v>121</v>
      </c>
      <c r="CN1030" s="34" t="s">
        <v>3493</v>
      </c>
      <c r="CP1030" t="s">
        <v>1258</v>
      </c>
      <c r="CR1030">
        <f t="shared" si="240"/>
        <v>8</v>
      </c>
    </row>
    <row r="1031" spans="1:96" customFormat="1" hidden="1">
      <c r="A1031" t="s">
        <v>111</v>
      </c>
      <c r="B1031" t="s">
        <v>2577</v>
      </c>
      <c r="C1031">
        <v>513241</v>
      </c>
      <c r="D1031" s="1">
        <v>45572</v>
      </c>
      <c r="E1031" t="s">
        <v>20622</v>
      </c>
      <c r="F1031" t="s">
        <v>2578</v>
      </c>
      <c r="G1031" t="s">
        <v>2579</v>
      </c>
      <c r="H1031">
        <v>18703997812</v>
      </c>
      <c r="I1031" t="s">
        <v>2580</v>
      </c>
      <c r="J1031">
        <v>5511981824742</v>
      </c>
      <c r="K1031" t="s">
        <v>2</v>
      </c>
      <c r="L1031" t="s">
        <v>2581</v>
      </c>
      <c r="M1031">
        <v>5185016356476</v>
      </c>
      <c r="N1031" t="s">
        <v>112</v>
      </c>
      <c r="O1031" t="s">
        <v>2582</v>
      </c>
      <c r="P1031" t="s">
        <v>2583</v>
      </c>
      <c r="Q1031">
        <v>203</v>
      </c>
      <c r="S1031" t="s">
        <v>2584</v>
      </c>
      <c r="U1031" t="s">
        <v>2585</v>
      </c>
      <c r="V1031" t="s">
        <v>122</v>
      </c>
      <c r="W1031" t="s">
        <v>123</v>
      </c>
      <c r="X1031" t="s">
        <v>1311</v>
      </c>
      <c r="Y1031" t="s">
        <v>129</v>
      </c>
      <c r="Z1031" t="s">
        <v>1258</v>
      </c>
      <c r="AA1031" t="s">
        <v>2953</v>
      </c>
      <c r="AB1031" t="s">
        <v>844</v>
      </c>
      <c r="AC1031" t="s">
        <v>791</v>
      </c>
      <c r="AD1031" t="s">
        <v>1338</v>
      </c>
      <c r="AE1031" t="s">
        <v>894</v>
      </c>
      <c r="AF1031" t="s">
        <v>113</v>
      </c>
      <c r="AG1031">
        <v>1</v>
      </c>
      <c r="AH1031">
        <v>154.97999999999999</v>
      </c>
      <c r="AI1031">
        <v>1</v>
      </c>
      <c r="AJ1031">
        <v>1403</v>
      </c>
      <c r="AK1031" t="s">
        <v>775</v>
      </c>
      <c r="AL1031">
        <v>1403</v>
      </c>
      <c r="AM1031" t="s">
        <v>824</v>
      </c>
      <c r="AN1031">
        <v>29.9</v>
      </c>
      <c r="AO1031" s="72">
        <v>20.18</v>
      </c>
      <c r="AP1031" t="s">
        <v>899</v>
      </c>
      <c r="AQ1031" t="s">
        <v>822</v>
      </c>
      <c r="AV1031" t="s">
        <v>2587</v>
      </c>
      <c r="AW1031">
        <v>0</v>
      </c>
      <c r="AX1031" t="s">
        <v>2586</v>
      </c>
      <c r="AY1031" t="s">
        <v>2588</v>
      </c>
      <c r="AZ1031" t="s">
        <v>2589</v>
      </c>
      <c r="BC1031" s="34" t="s">
        <v>2954</v>
      </c>
      <c r="BD1031" t="s">
        <v>114</v>
      </c>
      <c r="BF1031" t="s">
        <v>115</v>
      </c>
      <c r="BG1031" t="s">
        <v>116</v>
      </c>
      <c r="BM1031" t="s">
        <v>117</v>
      </c>
      <c r="BO1031">
        <v>3359005159</v>
      </c>
      <c r="BX1031" t="s">
        <v>2590</v>
      </c>
      <c r="CA1031" t="s">
        <v>2591</v>
      </c>
      <c r="CB1031" t="s">
        <v>2592</v>
      </c>
      <c r="CD1031">
        <v>1</v>
      </c>
      <c r="CF1031" t="s">
        <v>118</v>
      </c>
      <c r="CG1031">
        <v>0</v>
      </c>
      <c r="CH1031" t="s">
        <v>119</v>
      </c>
      <c r="CI1031" t="s">
        <v>119</v>
      </c>
      <c r="CJ1031" t="s">
        <v>120</v>
      </c>
      <c r="CL1031" s="34" t="s">
        <v>2955</v>
      </c>
      <c r="CM1031" t="s">
        <v>121</v>
      </c>
      <c r="CN1031" s="34" t="s">
        <v>2955</v>
      </c>
      <c r="CP1031" t="s">
        <v>1258</v>
      </c>
      <c r="CR1031">
        <f t="shared" si="240"/>
        <v>7</v>
      </c>
    </row>
    <row r="1032" spans="1:96" customFormat="1" hidden="1">
      <c r="A1032" t="s">
        <v>111</v>
      </c>
      <c r="B1032" t="s">
        <v>2577</v>
      </c>
      <c r="C1032">
        <v>513241</v>
      </c>
      <c r="D1032" s="1">
        <v>45572</v>
      </c>
      <c r="E1032" t="s">
        <v>20622</v>
      </c>
      <c r="F1032" t="s">
        <v>2578</v>
      </c>
      <c r="G1032" t="s">
        <v>2579</v>
      </c>
      <c r="H1032">
        <v>18703997812</v>
      </c>
      <c r="I1032" t="s">
        <v>2580</v>
      </c>
      <c r="J1032">
        <v>5511981824742</v>
      </c>
      <c r="K1032" t="s">
        <v>2</v>
      </c>
      <c r="L1032" t="s">
        <v>2581</v>
      </c>
      <c r="M1032">
        <v>5185016356476</v>
      </c>
      <c r="N1032" t="s">
        <v>112</v>
      </c>
      <c r="O1032" t="s">
        <v>2582</v>
      </c>
      <c r="P1032" t="s">
        <v>2583</v>
      </c>
      <c r="Q1032">
        <v>203</v>
      </c>
      <c r="S1032" t="s">
        <v>2584</v>
      </c>
      <c r="U1032" t="s">
        <v>2585</v>
      </c>
      <c r="V1032" t="s">
        <v>122</v>
      </c>
      <c r="W1032" t="s">
        <v>123</v>
      </c>
      <c r="X1032" t="s">
        <v>1311</v>
      </c>
      <c r="Y1032" t="s">
        <v>129</v>
      </c>
      <c r="Z1032" t="s">
        <v>1258</v>
      </c>
      <c r="AA1032" t="s">
        <v>2953</v>
      </c>
      <c r="AB1032" t="s">
        <v>844</v>
      </c>
      <c r="AC1032" t="s">
        <v>791</v>
      </c>
      <c r="AD1032" t="s">
        <v>1338</v>
      </c>
      <c r="AE1032" t="s">
        <v>894</v>
      </c>
      <c r="AF1032" t="s">
        <v>113</v>
      </c>
      <c r="AG1032">
        <v>1</v>
      </c>
      <c r="AH1032">
        <v>154.97999999999999</v>
      </c>
      <c r="AI1032">
        <v>1</v>
      </c>
      <c r="AJ1032">
        <v>2502</v>
      </c>
      <c r="AK1032" t="s">
        <v>1169</v>
      </c>
      <c r="AL1032">
        <v>2501</v>
      </c>
      <c r="AM1032" t="s">
        <v>1325</v>
      </c>
      <c r="AN1032">
        <v>62.9</v>
      </c>
      <c r="AO1032" s="72">
        <v>42.46</v>
      </c>
      <c r="AP1032" t="s">
        <v>2593</v>
      </c>
      <c r="AQ1032" t="s">
        <v>1329</v>
      </c>
      <c r="AV1032" t="s">
        <v>2587</v>
      </c>
      <c r="AW1032">
        <v>0</v>
      </c>
      <c r="AX1032" t="s">
        <v>2586</v>
      </c>
      <c r="AY1032" t="s">
        <v>2588</v>
      </c>
      <c r="AZ1032" t="s">
        <v>2589</v>
      </c>
      <c r="BC1032" s="34" t="s">
        <v>2954</v>
      </c>
      <c r="BD1032" t="s">
        <v>114</v>
      </c>
      <c r="BF1032" t="s">
        <v>115</v>
      </c>
      <c r="BG1032" t="s">
        <v>116</v>
      </c>
      <c r="BM1032" t="s">
        <v>117</v>
      </c>
      <c r="BO1032">
        <v>3359005159</v>
      </c>
      <c r="BX1032" t="s">
        <v>2590</v>
      </c>
      <c r="CA1032" t="s">
        <v>2591</v>
      </c>
      <c r="CB1032" t="s">
        <v>2592</v>
      </c>
      <c r="CD1032">
        <v>1</v>
      </c>
      <c r="CF1032" t="s">
        <v>118</v>
      </c>
      <c r="CG1032">
        <v>0</v>
      </c>
      <c r="CH1032" t="s">
        <v>119</v>
      </c>
      <c r="CI1032" t="s">
        <v>119</v>
      </c>
      <c r="CJ1032" t="s">
        <v>120</v>
      </c>
      <c r="CL1032" s="34" t="s">
        <v>2955</v>
      </c>
      <c r="CM1032" t="s">
        <v>121</v>
      </c>
      <c r="CN1032" s="34" t="s">
        <v>2955</v>
      </c>
      <c r="CP1032" t="s">
        <v>1258</v>
      </c>
      <c r="CR1032">
        <f t="shared" si="240"/>
        <v>7</v>
      </c>
    </row>
    <row r="1033" spans="1:96" customFormat="1" hidden="1">
      <c r="A1033" t="s">
        <v>111</v>
      </c>
      <c r="B1033" t="s">
        <v>2577</v>
      </c>
      <c r="C1033">
        <v>513241</v>
      </c>
      <c r="D1033" s="1">
        <v>45572</v>
      </c>
      <c r="E1033" t="s">
        <v>20622</v>
      </c>
      <c r="F1033" t="s">
        <v>2578</v>
      </c>
      <c r="G1033" t="s">
        <v>2579</v>
      </c>
      <c r="H1033">
        <v>18703997812</v>
      </c>
      <c r="I1033" t="s">
        <v>2580</v>
      </c>
      <c r="J1033">
        <v>5511981824742</v>
      </c>
      <c r="K1033" t="s">
        <v>2</v>
      </c>
      <c r="L1033" t="s">
        <v>2581</v>
      </c>
      <c r="M1033">
        <v>5185016356476</v>
      </c>
      <c r="N1033" t="s">
        <v>112</v>
      </c>
      <c r="O1033" t="s">
        <v>2582</v>
      </c>
      <c r="P1033" t="s">
        <v>2583</v>
      </c>
      <c r="Q1033">
        <v>203</v>
      </c>
      <c r="S1033" t="s">
        <v>2584</v>
      </c>
      <c r="U1033" t="s">
        <v>2585</v>
      </c>
      <c r="V1033" t="s">
        <v>122</v>
      </c>
      <c r="W1033" t="s">
        <v>123</v>
      </c>
      <c r="X1033" t="s">
        <v>1311</v>
      </c>
      <c r="Y1033" t="s">
        <v>129</v>
      </c>
      <c r="Z1033" t="s">
        <v>1258</v>
      </c>
      <c r="AA1033" t="s">
        <v>2953</v>
      </c>
      <c r="AB1033" t="s">
        <v>844</v>
      </c>
      <c r="AC1033" t="s">
        <v>791</v>
      </c>
      <c r="AD1033" t="s">
        <v>1338</v>
      </c>
      <c r="AE1033" t="s">
        <v>894</v>
      </c>
      <c r="AF1033" t="s">
        <v>113</v>
      </c>
      <c r="AG1033">
        <v>1</v>
      </c>
      <c r="AH1033">
        <v>154.97999999999999</v>
      </c>
      <c r="AI1033">
        <v>1</v>
      </c>
      <c r="AJ1033">
        <v>2500</v>
      </c>
      <c r="AK1033" t="s">
        <v>1169</v>
      </c>
      <c r="AL1033">
        <v>2502</v>
      </c>
      <c r="AM1033" t="s">
        <v>1170</v>
      </c>
      <c r="AN1033">
        <v>56.9</v>
      </c>
      <c r="AO1033" s="72">
        <v>38.409999999999997</v>
      </c>
      <c r="AP1033" t="s">
        <v>2594</v>
      </c>
      <c r="AQ1033" t="s">
        <v>1173</v>
      </c>
      <c r="AV1033" t="s">
        <v>2595</v>
      </c>
      <c r="AW1033">
        <v>0</v>
      </c>
      <c r="AX1033" t="s">
        <v>2586</v>
      </c>
      <c r="AY1033" t="s">
        <v>2588</v>
      </c>
      <c r="AZ1033" t="s">
        <v>2589</v>
      </c>
      <c r="BC1033" s="34" t="s">
        <v>2954</v>
      </c>
      <c r="BD1033" t="s">
        <v>114</v>
      </c>
      <c r="BF1033" t="s">
        <v>115</v>
      </c>
      <c r="BG1033" t="s">
        <v>116</v>
      </c>
      <c r="BM1033" t="s">
        <v>117</v>
      </c>
      <c r="BO1033">
        <v>3359005159</v>
      </c>
      <c r="BX1033" t="s">
        <v>2590</v>
      </c>
      <c r="CA1033" t="s">
        <v>2591</v>
      </c>
      <c r="CB1033" t="s">
        <v>2592</v>
      </c>
      <c r="CD1033">
        <v>1</v>
      </c>
      <c r="CF1033" t="s">
        <v>118</v>
      </c>
      <c r="CG1033">
        <v>0</v>
      </c>
      <c r="CH1033" t="s">
        <v>119</v>
      </c>
      <c r="CI1033" t="s">
        <v>119</v>
      </c>
      <c r="CJ1033" t="s">
        <v>120</v>
      </c>
      <c r="CL1033" s="34" t="s">
        <v>2955</v>
      </c>
      <c r="CM1033" t="s">
        <v>121</v>
      </c>
      <c r="CN1033" s="34" t="s">
        <v>2955</v>
      </c>
      <c r="CP1033" t="s">
        <v>1258</v>
      </c>
      <c r="CR1033">
        <f t="shared" si="240"/>
        <v>7</v>
      </c>
    </row>
    <row r="1034" spans="1:96" customFormat="1" hidden="1">
      <c r="A1034" t="s">
        <v>111</v>
      </c>
      <c r="B1034" t="s">
        <v>2577</v>
      </c>
      <c r="C1034">
        <v>513241</v>
      </c>
      <c r="D1034" s="1">
        <v>45572</v>
      </c>
      <c r="E1034" t="s">
        <v>20622</v>
      </c>
      <c r="F1034" t="s">
        <v>2578</v>
      </c>
      <c r="G1034" t="s">
        <v>2579</v>
      </c>
      <c r="H1034">
        <v>18703997812</v>
      </c>
      <c r="I1034" t="s">
        <v>2580</v>
      </c>
      <c r="J1034">
        <v>5511981824742</v>
      </c>
      <c r="K1034" t="s">
        <v>2</v>
      </c>
      <c r="L1034" t="s">
        <v>2581</v>
      </c>
      <c r="M1034">
        <v>5185016356476</v>
      </c>
      <c r="N1034" t="s">
        <v>112</v>
      </c>
      <c r="O1034" t="s">
        <v>2582</v>
      </c>
      <c r="P1034" t="s">
        <v>2583</v>
      </c>
      <c r="Q1034">
        <v>203</v>
      </c>
      <c r="S1034" t="s">
        <v>2584</v>
      </c>
      <c r="U1034" t="s">
        <v>2585</v>
      </c>
      <c r="V1034" t="s">
        <v>122</v>
      </c>
      <c r="W1034" t="s">
        <v>123</v>
      </c>
      <c r="X1034" t="s">
        <v>1311</v>
      </c>
      <c r="Y1034" t="s">
        <v>129</v>
      </c>
      <c r="Z1034" t="s">
        <v>1258</v>
      </c>
      <c r="AA1034" t="s">
        <v>2953</v>
      </c>
      <c r="AB1034" t="s">
        <v>844</v>
      </c>
      <c r="AC1034" t="s">
        <v>791</v>
      </c>
      <c r="AD1034" t="s">
        <v>1338</v>
      </c>
      <c r="AE1034" t="s">
        <v>894</v>
      </c>
      <c r="AF1034" t="s">
        <v>113</v>
      </c>
      <c r="AG1034">
        <v>1</v>
      </c>
      <c r="AH1034">
        <v>154.97999999999999</v>
      </c>
      <c r="AI1034">
        <v>1</v>
      </c>
      <c r="AJ1034">
        <v>142814</v>
      </c>
      <c r="AK1034" t="s">
        <v>1280</v>
      </c>
      <c r="AL1034">
        <v>3109</v>
      </c>
      <c r="AM1034" t="s">
        <v>1757</v>
      </c>
      <c r="AN1034">
        <v>79.900000000000006</v>
      </c>
      <c r="AO1034" s="72">
        <v>53.93</v>
      </c>
      <c r="AP1034" t="s">
        <v>2596</v>
      </c>
      <c r="AQ1034" t="s">
        <v>1758</v>
      </c>
      <c r="AV1034" t="s">
        <v>2597</v>
      </c>
      <c r="AW1034">
        <v>0</v>
      </c>
      <c r="AX1034" t="s">
        <v>2586</v>
      </c>
      <c r="AY1034" t="s">
        <v>2588</v>
      </c>
      <c r="AZ1034" t="s">
        <v>2589</v>
      </c>
      <c r="BC1034" s="34" t="s">
        <v>2954</v>
      </c>
      <c r="BD1034" t="s">
        <v>114</v>
      </c>
      <c r="BF1034" t="s">
        <v>115</v>
      </c>
      <c r="BG1034" t="s">
        <v>116</v>
      </c>
      <c r="BM1034" t="s">
        <v>117</v>
      </c>
      <c r="BO1034">
        <v>3359005159</v>
      </c>
      <c r="BX1034" t="s">
        <v>2590</v>
      </c>
      <c r="CA1034" t="s">
        <v>2591</v>
      </c>
      <c r="CB1034" t="s">
        <v>2592</v>
      </c>
      <c r="CD1034">
        <v>1</v>
      </c>
      <c r="CF1034" t="s">
        <v>118</v>
      </c>
      <c r="CG1034">
        <v>0</v>
      </c>
      <c r="CH1034" t="s">
        <v>119</v>
      </c>
      <c r="CI1034" t="s">
        <v>119</v>
      </c>
      <c r="CJ1034" t="s">
        <v>120</v>
      </c>
      <c r="CL1034" s="34" t="s">
        <v>2955</v>
      </c>
      <c r="CM1034" t="s">
        <v>121</v>
      </c>
      <c r="CN1034" s="34" t="s">
        <v>2955</v>
      </c>
      <c r="CP1034" t="s">
        <v>1258</v>
      </c>
      <c r="CR1034">
        <f t="shared" si="240"/>
        <v>7</v>
      </c>
    </row>
    <row r="1035" spans="1:96" customFormat="1" hidden="1">
      <c r="A1035" t="s">
        <v>111</v>
      </c>
      <c r="B1035" t="s">
        <v>2598</v>
      </c>
      <c r="C1035">
        <v>513213</v>
      </c>
      <c r="D1035" s="1">
        <v>45572</v>
      </c>
      <c r="E1035" t="s">
        <v>20623</v>
      </c>
      <c r="F1035" t="s">
        <v>2599</v>
      </c>
      <c r="G1035" t="s">
        <v>2600</v>
      </c>
      <c r="H1035" s="34" t="s">
        <v>2601</v>
      </c>
      <c r="I1035" t="s">
        <v>2602</v>
      </c>
      <c r="J1035">
        <v>5562984673944</v>
      </c>
      <c r="K1035" t="s">
        <v>7</v>
      </c>
      <c r="L1035" t="s">
        <v>138</v>
      </c>
      <c r="M1035">
        <v>5184990662496</v>
      </c>
      <c r="N1035" t="s">
        <v>112</v>
      </c>
      <c r="O1035" t="s">
        <v>2603</v>
      </c>
      <c r="P1035" t="s">
        <v>2604</v>
      </c>
      <c r="Q1035" s="34" t="s">
        <v>2605</v>
      </c>
      <c r="R1035" t="s">
        <v>2606</v>
      </c>
      <c r="S1035" t="s">
        <v>2607</v>
      </c>
      <c r="U1035" t="s">
        <v>2608</v>
      </c>
      <c r="V1035" t="s">
        <v>815</v>
      </c>
      <c r="W1035" t="s">
        <v>816</v>
      </c>
      <c r="X1035" t="s">
        <v>2609</v>
      </c>
      <c r="Y1035" t="s">
        <v>821</v>
      </c>
      <c r="Z1035" t="s">
        <v>1258</v>
      </c>
      <c r="AA1035" t="s">
        <v>2956</v>
      </c>
      <c r="AE1035" t="s">
        <v>2610</v>
      </c>
      <c r="AF1035" t="s">
        <v>113</v>
      </c>
      <c r="AG1035">
        <v>1</v>
      </c>
      <c r="AH1035">
        <v>114.1</v>
      </c>
      <c r="AI1035">
        <v>1</v>
      </c>
      <c r="AJ1035">
        <v>143028</v>
      </c>
      <c r="AK1035" t="s">
        <v>781</v>
      </c>
      <c r="AL1035">
        <v>8700</v>
      </c>
      <c r="AM1035" t="s">
        <v>2390</v>
      </c>
      <c r="AN1035">
        <v>129.9</v>
      </c>
      <c r="AO1035" s="72">
        <v>105.22</v>
      </c>
      <c r="AP1035" t="s">
        <v>1204</v>
      </c>
      <c r="AQ1035" t="s">
        <v>2391</v>
      </c>
      <c r="AV1035" t="s">
        <v>2612</v>
      </c>
      <c r="AW1035" t="s">
        <v>2612</v>
      </c>
      <c r="AX1035" t="s">
        <v>2611</v>
      </c>
      <c r="AY1035" t="s">
        <v>2613</v>
      </c>
      <c r="AZ1035" t="s">
        <v>2614</v>
      </c>
      <c r="BC1035" t="s">
        <v>2957</v>
      </c>
      <c r="BD1035" t="s">
        <v>114</v>
      </c>
      <c r="BF1035" t="s">
        <v>115</v>
      </c>
      <c r="BG1035" t="s">
        <v>116</v>
      </c>
      <c r="BM1035" t="s">
        <v>117</v>
      </c>
      <c r="BO1035">
        <v>3358239846</v>
      </c>
      <c r="BX1035" t="s">
        <v>2615</v>
      </c>
      <c r="CA1035" t="s">
        <v>2616</v>
      </c>
      <c r="CB1035" t="s">
        <v>2617</v>
      </c>
      <c r="CD1035">
        <v>1</v>
      </c>
      <c r="CF1035" t="s">
        <v>118</v>
      </c>
      <c r="CG1035">
        <v>0</v>
      </c>
      <c r="CH1035" t="s">
        <v>119</v>
      </c>
      <c r="CI1035" t="s">
        <v>119</v>
      </c>
      <c r="CJ1035" t="s">
        <v>120</v>
      </c>
      <c r="CL1035" s="34" t="s">
        <v>2958</v>
      </c>
      <c r="CM1035" t="s">
        <v>121</v>
      </c>
      <c r="CN1035" s="34" t="s">
        <v>2958</v>
      </c>
      <c r="CP1035" t="s">
        <v>1258</v>
      </c>
      <c r="CR1035">
        <f t="shared" si="240"/>
        <v>7</v>
      </c>
    </row>
    <row r="1036" spans="1:96" customFormat="1" hidden="1">
      <c r="A1036" t="s">
        <v>111</v>
      </c>
      <c r="B1036" t="s">
        <v>2621</v>
      </c>
      <c r="C1036">
        <v>513189</v>
      </c>
      <c r="D1036" s="1">
        <v>45572</v>
      </c>
      <c r="E1036" t="s">
        <v>20624</v>
      </c>
      <c r="F1036" t="s">
        <v>2622</v>
      </c>
      <c r="G1036" t="s">
        <v>2623</v>
      </c>
      <c r="H1036">
        <v>73446114220</v>
      </c>
      <c r="I1036" t="s">
        <v>2624</v>
      </c>
      <c r="J1036">
        <v>5561998546687</v>
      </c>
      <c r="K1036" t="s">
        <v>7</v>
      </c>
      <c r="L1036" t="s">
        <v>2625</v>
      </c>
      <c r="M1036">
        <v>5184976429377</v>
      </c>
      <c r="N1036" t="s">
        <v>112</v>
      </c>
      <c r="O1036" t="s">
        <v>2626</v>
      </c>
      <c r="P1036" t="s">
        <v>2627</v>
      </c>
      <c r="Q1036">
        <v>804</v>
      </c>
      <c r="R1036" t="s">
        <v>2628</v>
      </c>
      <c r="S1036" t="s">
        <v>2629</v>
      </c>
      <c r="U1036" t="s">
        <v>2630</v>
      </c>
      <c r="V1036" t="s">
        <v>779</v>
      </c>
      <c r="W1036" t="s">
        <v>780</v>
      </c>
      <c r="X1036" t="s">
        <v>2631</v>
      </c>
      <c r="Y1036" t="s">
        <v>782</v>
      </c>
      <c r="Z1036" t="s">
        <v>1258</v>
      </c>
      <c r="AA1036" t="s">
        <v>15313</v>
      </c>
      <c r="AF1036" t="s">
        <v>786</v>
      </c>
      <c r="AG1036">
        <v>4</v>
      </c>
      <c r="AH1036">
        <v>364.61</v>
      </c>
      <c r="AI1036">
        <v>1</v>
      </c>
      <c r="AJ1036">
        <v>142813</v>
      </c>
      <c r="AK1036" t="s">
        <v>2376</v>
      </c>
      <c r="AL1036">
        <v>3117</v>
      </c>
      <c r="AM1036" t="s">
        <v>2377</v>
      </c>
      <c r="AN1036">
        <v>119.9</v>
      </c>
      <c r="AO1036" s="72">
        <v>119.9</v>
      </c>
      <c r="AP1036" t="s">
        <v>2378</v>
      </c>
      <c r="AQ1036" t="s">
        <v>2380</v>
      </c>
      <c r="AV1036" t="s">
        <v>2633</v>
      </c>
      <c r="AW1036">
        <v>0</v>
      </c>
      <c r="AX1036" t="s">
        <v>2632</v>
      </c>
      <c r="AY1036">
        <v>0</v>
      </c>
      <c r="AZ1036" t="s">
        <v>2634</v>
      </c>
      <c r="BC1036" t="s">
        <v>15314</v>
      </c>
      <c r="BD1036" t="s">
        <v>114</v>
      </c>
      <c r="BF1036" t="s">
        <v>115</v>
      </c>
      <c r="BG1036" t="s">
        <v>116</v>
      </c>
      <c r="BM1036" t="s">
        <v>117</v>
      </c>
      <c r="BN1036" s="34" t="s">
        <v>2635</v>
      </c>
      <c r="BO1036">
        <v>3357885926</v>
      </c>
      <c r="BP1036">
        <v>3357885926</v>
      </c>
      <c r="BQ1036">
        <v>432958</v>
      </c>
      <c r="BR1036" s="34" t="s">
        <v>2636</v>
      </c>
      <c r="BX1036" t="s">
        <v>2637</v>
      </c>
      <c r="CA1036" t="s">
        <v>2638</v>
      </c>
      <c r="CB1036" t="s">
        <v>2639</v>
      </c>
      <c r="CD1036">
        <v>1</v>
      </c>
      <c r="CF1036" t="s">
        <v>118</v>
      </c>
      <c r="CG1036">
        <v>0</v>
      </c>
      <c r="CH1036" t="s">
        <v>119</v>
      </c>
      <c r="CI1036" t="s">
        <v>119</v>
      </c>
      <c r="CJ1036" t="s">
        <v>120</v>
      </c>
      <c r="CL1036" s="34" t="s">
        <v>15315</v>
      </c>
      <c r="CM1036" t="s">
        <v>121</v>
      </c>
      <c r="CN1036" s="34" t="s">
        <v>15315</v>
      </c>
      <c r="CP1036" t="s">
        <v>1258</v>
      </c>
      <c r="CR1036">
        <f t="shared" si="240"/>
        <v>7</v>
      </c>
    </row>
    <row r="1037" spans="1:96" customFormat="1" hidden="1">
      <c r="A1037" t="s">
        <v>111</v>
      </c>
      <c r="B1037" t="s">
        <v>2621</v>
      </c>
      <c r="C1037">
        <v>513189</v>
      </c>
      <c r="D1037" s="1">
        <v>45572</v>
      </c>
      <c r="E1037" t="s">
        <v>20624</v>
      </c>
      <c r="F1037" t="s">
        <v>2622</v>
      </c>
      <c r="G1037" t="s">
        <v>2623</v>
      </c>
      <c r="H1037">
        <v>73446114220</v>
      </c>
      <c r="I1037" t="s">
        <v>2624</v>
      </c>
      <c r="J1037">
        <v>5561998546687</v>
      </c>
      <c r="K1037" t="s">
        <v>7</v>
      </c>
      <c r="L1037" t="s">
        <v>2625</v>
      </c>
      <c r="M1037">
        <v>5184976429377</v>
      </c>
      <c r="N1037" t="s">
        <v>112</v>
      </c>
      <c r="O1037" t="s">
        <v>2626</v>
      </c>
      <c r="P1037" t="s">
        <v>2627</v>
      </c>
      <c r="Q1037">
        <v>804</v>
      </c>
      <c r="R1037" t="s">
        <v>2628</v>
      </c>
      <c r="S1037" t="s">
        <v>2629</v>
      </c>
      <c r="U1037" t="s">
        <v>2630</v>
      </c>
      <c r="V1037" t="s">
        <v>779</v>
      </c>
      <c r="W1037" t="s">
        <v>780</v>
      </c>
      <c r="X1037" t="s">
        <v>2631</v>
      </c>
      <c r="Y1037" t="s">
        <v>782</v>
      </c>
      <c r="Z1037" t="s">
        <v>1258</v>
      </c>
      <c r="AA1037" t="s">
        <v>15313</v>
      </c>
      <c r="AF1037" t="s">
        <v>786</v>
      </c>
      <c r="AG1037">
        <v>4</v>
      </c>
      <c r="AH1037">
        <v>364.61</v>
      </c>
      <c r="AI1037">
        <v>1</v>
      </c>
      <c r="AJ1037">
        <v>143029</v>
      </c>
      <c r="AK1037" t="s">
        <v>781</v>
      </c>
      <c r="AL1037">
        <v>8701</v>
      </c>
      <c r="AM1037" t="s">
        <v>809</v>
      </c>
      <c r="AN1037">
        <v>129.9</v>
      </c>
      <c r="AO1037" s="72">
        <v>129.9</v>
      </c>
      <c r="AP1037" t="s">
        <v>796</v>
      </c>
      <c r="AQ1037" t="s">
        <v>810</v>
      </c>
      <c r="AV1037" t="s">
        <v>2633</v>
      </c>
      <c r="AW1037">
        <v>0</v>
      </c>
      <c r="AX1037" t="s">
        <v>2632</v>
      </c>
      <c r="AY1037">
        <v>0</v>
      </c>
      <c r="AZ1037" t="s">
        <v>2634</v>
      </c>
      <c r="BC1037" t="s">
        <v>15314</v>
      </c>
      <c r="BD1037" t="s">
        <v>114</v>
      </c>
      <c r="BF1037" t="s">
        <v>115</v>
      </c>
      <c r="BG1037" t="s">
        <v>116</v>
      </c>
      <c r="BM1037" t="s">
        <v>117</v>
      </c>
      <c r="BN1037" s="34" t="s">
        <v>2635</v>
      </c>
      <c r="BO1037">
        <v>3357885926</v>
      </c>
      <c r="BP1037">
        <v>3357885926</v>
      </c>
      <c r="BQ1037">
        <v>432958</v>
      </c>
      <c r="BR1037" s="34" t="s">
        <v>2636</v>
      </c>
      <c r="BX1037" t="s">
        <v>2637</v>
      </c>
      <c r="CA1037" t="s">
        <v>2638</v>
      </c>
      <c r="CB1037" t="s">
        <v>2639</v>
      </c>
      <c r="CD1037">
        <v>1</v>
      </c>
      <c r="CF1037" t="s">
        <v>118</v>
      </c>
      <c r="CG1037">
        <v>0</v>
      </c>
      <c r="CH1037" t="s">
        <v>119</v>
      </c>
      <c r="CI1037" t="s">
        <v>119</v>
      </c>
      <c r="CJ1037" t="s">
        <v>120</v>
      </c>
      <c r="CL1037" s="34" t="s">
        <v>15315</v>
      </c>
      <c r="CM1037" t="s">
        <v>121</v>
      </c>
      <c r="CN1037" s="34" t="s">
        <v>15315</v>
      </c>
      <c r="CP1037" t="s">
        <v>1258</v>
      </c>
      <c r="CR1037">
        <f t="shared" si="240"/>
        <v>7</v>
      </c>
    </row>
    <row r="1038" spans="1:96" customFormat="1" hidden="1">
      <c r="A1038" t="s">
        <v>111</v>
      </c>
      <c r="B1038" t="s">
        <v>2621</v>
      </c>
      <c r="C1038">
        <v>513189</v>
      </c>
      <c r="D1038" s="1">
        <v>45572</v>
      </c>
      <c r="E1038" t="s">
        <v>20624</v>
      </c>
      <c r="F1038" t="s">
        <v>2622</v>
      </c>
      <c r="G1038" t="s">
        <v>2623</v>
      </c>
      <c r="H1038">
        <v>73446114220</v>
      </c>
      <c r="I1038" t="s">
        <v>2624</v>
      </c>
      <c r="J1038">
        <v>5561998546687</v>
      </c>
      <c r="K1038" t="s">
        <v>7</v>
      </c>
      <c r="L1038" t="s">
        <v>2625</v>
      </c>
      <c r="M1038">
        <v>5184976429377</v>
      </c>
      <c r="N1038" t="s">
        <v>112</v>
      </c>
      <c r="O1038" t="s">
        <v>2626</v>
      </c>
      <c r="P1038" t="s">
        <v>2627</v>
      </c>
      <c r="Q1038">
        <v>804</v>
      </c>
      <c r="R1038" t="s">
        <v>2628</v>
      </c>
      <c r="S1038" t="s">
        <v>2629</v>
      </c>
      <c r="U1038" t="s">
        <v>2630</v>
      </c>
      <c r="V1038" t="s">
        <v>779</v>
      </c>
      <c r="W1038" t="s">
        <v>780</v>
      </c>
      <c r="X1038" t="s">
        <v>2631</v>
      </c>
      <c r="Y1038" t="s">
        <v>782</v>
      </c>
      <c r="Z1038" t="s">
        <v>1258</v>
      </c>
      <c r="AA1038" t="s">
        <v>15313</v>
      </c>
      <c r="AF1038" t="s">
        <v>786</v>
      </c>
      <c r="AG1038">
        <v>4</v>
      </c>
      <c r="AH1038">
        <v>364.61</v>
      </c>
      <c r="AI1038">
        <v>1</v>
      </c>
      <c r="AJ1038">
        <v>2610</v>
      </c>
      <c r="AK1038" t="s">
        <v>1221</v>
      </c>
      <c r="AL1038">
        <v>2610</v>
      </c>
      <c r="AM1038" t="s">
        <v>2640</v>
      </c>
      <c r="AN1038">
        <v>114.81</v>
      </c>
      <c r="AO1038" s="72">
        <v>114.81</v>
      </c>
      <c r="AP1038" t="s">
        <v>2641</v>
      </c>
      <c r="AQ1038" t="s">
        <v>2642</v>
      </c>
      <c r="AV1038" t="s">
        <v>2643</v>
      </c>
      <c r="AW1038">
        <v>0</v>
      </c>
      <c r="AX1038" t="s">
        <v>2632</v>
      </c>
      <c r="AY1038">
        <v>0</v>
      </c>
      <c r="AZ1038" t="s">
        <v>2634</v>
      </c>
      <c r="BC1038" t="s">
        <v>15314</v>
      </c>
      <c r="BD1038" t="s">
        <v>114</v>
      </c>
      <c r="BF1038" t="s">
        <v>115</v>
      </c>
      <c r="BG1038" t="s">
        <v>116</v>
      </c>
      <c r="BM1038" t="s">
        <v>117</v>
      </c>
      <c r="BN1038" s="34" t="s">
        <v>2635</v>
      </c>
      <c r="BO1038">
        <v>3357885926</v>
      </c>
      <c r="BP1038">
        <v>3357885926</v>
      </c>
      <c r="BQ1038">
        <v>432958</v>
      </c>
      <c r="BR1038" s="34" t="s">
        <v>2636</v>
      </c>
      <c r="BX1038" t="s">
        <v>2637</v>
      </c>
      <c r="CA1038" t="s">
        <v>2638</v>
      </c>
      <c r="CB1038" t="s">
        <v>2639</v>
      </c>
      <c r="CD1038">
        <v>1</v>
      </c>
      <c r="CF1038" t="s">
        <v>118</v>
      </c>
      <c r="CG1038">
        <v>0</v>
      </c>
      <c r="CH1038" t="s">
        <v>119</v>
      </c>
      <c r="CI1038" t="s">
        <v>119</v>
      </c>
      <c r="CJ1038" t="s">
        <v>120</v>
      </c>
      <c r="CL1038" s="34" t="s">
        <v>15315</v>
      </c>
      <c r="CM1038" t="s">
        <v>121</v>
      </c>
      <c r="CN1038" s="34" t="s">
        <v>15315</v>
      </c>
      <c r="CP1038" t="s">
        <v>1258</v>
      </c>
      <c r="CR1038">
        <f t="shared" si="240"/>
        <v>7</v>
      </c>
    </row>
    <row r="1039" spans="1:96" customFormat="1" hidden="1">
      <c r="A1039" t="s">
        <v>111</v>
      </c>
      <c r="B1039" t="s">
        <v>2644</v>
      </c>
      <c r="C1039">
        <v>513187</v>
      </c>
      <c r="D1039" s="1">
        <v>45572</v>
      </c>
      <c r="E1039" t="s">
        <v>20625</v>
      </c>
      <c r="F1039" t="s">
        <v>2645</v>
      </c>
      <c r="G1039" t="s">
        <v>2646</v>
      </c>
      <c r="H1039">
        <v>70119855143</v>
      </c>
      <c r="I1039" t="s">
        <v>2647</v>
      </c>
      <c r="J1039">
        <v>5562984845926</v>
      </c>
      <c r="K1039" t="s">
        <v>7</v>
      </c>
      <c r="L1039" t="s">
        <v>138</v>
      </c>
      <c r="M1039">
        <v>5184955313118</v>
      </c>
      <c r="N1039" t="s">
        <v>112</v>
      </c>
      <c r="O1039" t="s">
        <v>2648</v>
      </c>
      <c r="P1039" t="s">
        <v>2649</v>
      </c>
      <c r="Q1039">
        <v>212</v>
      </c>
      <c r="R1039" t="s">
        <v>2650</v>
      </c>
      <c r="S1039" t="s">
        <v>2651</v>
      </c>
      <c r="U1039" t="s">
        <v>2652</v>
      </c>
      <c r="V1039" t="s">
        <v>815</v>
      </c>
      <c r="W1039" t="s">
        <v>816</v>
      </c>
      <c r="X1039" t="s">
        <v>2653</v>
      </c>
      <c r="Y1039" t="s">
        <v>821</v>
      </c>
      <c r="Z1039" t="s">
        <v>1258</v>
      </c>
      <c r="AA1039" t="s">
        <v>2959</v>
      </c>
      <c r="AB1039" t="s">
        <v>844</v>
      </c>
      <c r="AC1039" t="s">
        <v>774</v>
      </c>
      <c r="AE1039" t="s">
        <v>1219</v>
      </c>
      <c r="AF1039" t="s">
        <v>786</v>
      </c>
      <c r="AG1039">
        <v>1</v>
      </c>
      <c r="AH1039">
        <v>35.06</v>
      </c>
      <c r="AI1039">
        <v>1</v>
      </c>
      <c r="AJ1039">
        <v>142796</v>
      </c>
      <c r="AK1039" t="s">
        <v>783</v>
      </c>
      <c r="AL1039">
        <v>1609</v>
      </c>
      <c r="AM1039" t="s">
        <v>826</v>
      </c>
      <c r="AN1039">
        <v>34.9</v>
      </c>
      <c r="AO1039" s="72">
        <v>26.18</v>
      </c>
      <c r="AP1039" t="s">
        <v>861</v>
      </c>
      <c r="AQ1039" t="s">
        <v>807</v>
      </c>
      <c r="AV1039" t="s">
        <v>2612</v>
      </c>
      <c r="AW1039" t="s">
        <v>2612</v>
      </c>
      <c r="AX1039" t="s">
        <v>2654</v>
      </c>
      <c r="AY1039" t="s">
        <v>2655</v>
      </c>
      <c r="AZ1039" t="s">
        <v>1227</v>
      </c>
      <c r="BC1039" t="s">
        <v>2960</v>
      </c>
      <c r="BD1039" t="s">
        <v>114</v>
      </c>
      <c r="BF1039" t="s">
        <v>115</v>
      </c>
      <c r="BG1039" t="s">
        <v>116</v>
      </c>
      <c r="BM1039" t="s">
        <v>117</v>
      </c>
      <c r="BN1039">
        <v>901897</v>
      </c>
      <c r="BO1039">
        <v>3357824675</v>
      </c>
      <c r="BP1039">
        <v>3357824675</v>
      </c>
      <c r="BQ1039">
        <v>485464</v>
      </c>
      <c r="BR1039">
        <v>2937</v>
      </c>
      <c r="BX1039" t="s">
        <v>2656</v>
      </c>
      <c r="CA1039" t="s">
        <v>2657</v>
      </c>
      <c r="CB1039" t="s">
        <v>2658</v>
      </c>
      <c r="CD1039">
        <v>1</v>
      </c>
      <c r="CF1039" t="s">
        <v>118</v>
      </c>
      <c r="CG1039">
        <v>0</v>
      </c>
      <c r="CH1039" t="s">
        <v>119</v>
      </c>
      <c r="CI1039" t="s">
        <v>119</v>
      </c>
      <c r="CJ1039" t="s">
        <v>120</v>
      </c>
      <c r="CL1039" s="34" t="s">
        <v>2961</v>
      </c>
      <c r="CM1039" t="s">
        <v>121</v>
      </c>
      <c r="CN1039" s="34" t="s">
        <v>2961</v>
      </c>
      <c r="CP1039" t="s">
        <v>1258</v>
      </c>
      <c r="CR1039">
        <f t="shared" si="240"/>
        <v>7</v>
      </c>
    </row>
    <row r="1040" spans="1:96" customFormat="1" hidden="1">
      <c r="A1040" t="s">
        <v>111</v>
      </c>
      <c r="B1040" t="s">
        <v>2659</v>
      </c>
      <c r="C1040">
        <v>513185</v>
      </c>
      <c r="D1040" s="1">
        <v>45572</v>
      </c>
      <c r="E1040" t="s">
        <v>20626</v>
      </c>
      <c r="F1040" t="s">
        <v>2660</v>
      </c>
      <c r="G1040" t="s">
        <v>2661</v>
      </c>
      <c r="H1040" s="34" t="s">
        <v>2662</v>
      </c>
      <c r="I1040" t="s">
        <v>2663</v>
      </c>
      <c r="J1040">
        <v>5547984780041</v>
      </c>
      <c r="K1040" t="s">
        <v>11</v>
      </c>
      <c r="L1040" t="s">
        <v>2664</v>
      </c>
      <c r="M1040">
        <v>5184946227540</v>
      </c>
      <c r="N1040" t="s">
        <v>112</v>
      </c>
      <c r="O1040" t="s">
        <v>2665</v>
      </c>
      <c r="P1040" t="s">
        <v>2666</v>
      </c>
      <c r="Q1040">
        <v>144</v>
      </c>
      <c r="S1040" t="s">
        <v>2667</v>
      </c>
      <c r="U1040" t="s">
        <v>2668</v>
      </c>
      <c r="V1040" t="s">
        <v>779</v>
      </c>
      <c r="W1040" t="s">
        <v>780</v>
      </c>
      <c r="X1040" t="s">
        <v>2669</v>
      </c>
      <c r="Y1040" t="s">
        <v>2316</v>
      </c>
      <c r="Z1040" t="s">
        <v>1258</v>
      </c>
      <c r="AA1040" t="s">
        <v>2962</v>
      </c>
      <c r="AF1040" t="s">
        <v>125</v>
      </c>
      <c r="AG1040">
        <v>2</v>
      </c>
      <c r="AH1040">
        <v>185.3</v>
      </c>
      <c r="AI1040">
        <v>2</v>
      </c>
      <c r="AJ1040">
        <v>1403</v>
      </c>
      <c r="AK1040" t="s">
        <v>775</v>
      </c>
      <c r="AL1040">
        <v>1403</v>
      </c>
      <c r="AM1040" t="s">
        <v>824</v>
      </c>
      <c r="AN1040">
        <v>29.9</v>
      </c>
      <c r="AO1040" s="72">
        <v>29.9</v>
      </c>
      <c r="AP1040" t="s">
        <v>1223</v>
      </c>
      <c r="AQ1040" t="s">
        <v>822</v>
      </c>
      <c r="AV1040" t="s">
        <v>2671</v>
      </c>
      <c r="AW1040">
        <v>0</v>
      </c>
      <c r="AX1040" t="s">
        <v>2670</v>
      </c>
      <c r="AY1040">
        <v>0</v>
      </c>
      <c r="AZ1040" t="s">
        <v>2303</v>
      </c>
      <c r="BC1040" t="s">
        <v>2963</v>
      </c>
      <c r="BD1040" t="s">
        <v>114</v>
      </c>
      <c r="BF1040" t="s">
        <v>115</v>
      </c>
      <c r="BG1040" t="s">
        <v>116</v>
      </c>
      <c r="BM1040" t="s">
        <v>117</v>
      </c>
      <c r="BN1040" t="s">
        <v>2672</v>
      </c>
      <c r="BO1040">
        <v>3357207948</v>
      </c>
      <c r="BP1040">
        <v>3357207948</v>
      </c>
      <c r="BQ1040">
        <v>536119</v>
      </c>
      <c r="BR1040">
        <v>3472</v>
      </c>
      <c r="BX1040" t="s">
        <v>2673</v>
      </c>
      <c r="CA1040" t="s">
        <v>2674</v>
      </c>
      <c r="CB1040" t="s">
        <v>2675</v>
      </c>
      <c r="CD1040">
        <v>1</v>
      </c>
      <c r="CF1040" t="s">
        <v>118</v>
      </c>
      <c r="CG1040">
        <v>0</v>
      </c>
      <c r="CH1040" t="s">
        <v>119</v>
      </c>
      <c r="CI1040" t="s">
        <v>119</v>
      </c>
      <c r="CJ1040" t="s">
        <v>120</v>
      </c>
      <c r="CL1040" s="34" t="s">
        <v>2964</v>
      </c>
      <c r="CM1040" t="s">
        <v>121</v>
      </c>
      <c r="CN1040" s="34" t="s">
        <v>2964</v>
      </c>
      <c r="CP1040" t="s">
        <v>1258</v>
      </c>
      <c r="CR1040">
        <f t="shared" si="240"/>
        <v>7</v>
      </c>
    </row>
    <row r="1041" spans="1:108" hidden="1">
      <c r="A1041" t="s">
        <v>111</v>
      </c>
      <c r="B1041" t="s">
        <v>2659</v>
      </c>
      <c r="C1041">
        <v>513185</v>
      </c>
      <c r="D1041" s="1">
        <v>45572</v>
      </c>
      <c r="E1041" t="s">
        <v>20626</v>
      </c>
      <c r="F1041" t="s">
        <v>2660</v>
      </c>
      <c r="G1041" t="s">
        <v>2661</v>
      </c>
      <c r="H1041" s="34" t="s">
        <v>2662</v>
      </c>
      <c r="I1041" t="s">
        <v>2663</v>
      </c>
      <c r="J1041">
        <v>5547984780041</v>
      </c>
      <c r="K1041" t="s">
        <v>11</v>
      </c>
      <c r="L1041" t="s">
        <v>2664</v>
      </c>
      <c r="M1041">
        <v>5184946227540</v>
      </c>
      <c r="N1041" t="s">
        <v>112</v>
      </c>
      <c r="O1041" t="s">
        <v>2665</v>
      </c>
      <c r="P1041" t="s">
        <v>2666</v>
      </c>
      <c r="Q1041">
        <v>144</v>
      </c>
      <c r="S1041" t="s">
        <v>2667</v>
      </c>
      <c r="U1041" t="s">
        <v>2668</v>
      </c>
      <c r="V1041" t="s">
        <v>779</v>
      </c>
      <c r="W1041" t="s">
        <v>780</v>
      </c>
      <c r="X1041" t="s">
        <v>2669</v>
      </c>
      <c r="Y1041" t="s">
        <v>2316</v>
      </c>
      <c r="Z1041" t="s">
        <v>1258</v>
      </c>
      <c r="AA1041" t="s">
        <v>2962</v>
      </c>
      <c r="AF1041" t="s">
        <v>125</v>
      </c>
      <c r="AG1041">
        <v>2</v>
      </c>
      <c r="AH1041">
        <v>185.3</v>
      </c>
      <c r="AI1041">
        <v>2</v>
      </c>
      <c r="AJ1041">
        <v>5103</v>
      </c>
      <c r="AK1041" t="s">
        <v>775</v>
      </c>
      <c r="AL1041">
        <v>5103</v>
      </c>
      <c r="AM1041" t="s">
        <v>1348</v>
      </c>
      <c r="AN1041">
        <v>29.9</v>
      </c>
      <c r="AO1041" s="72">
        <v>29.9</v>
      </c>
      <c r="AP1041" t="s">
        <v>1223</v>
      </c>
      <c r="AQ1041" t="s">
        <v>1349</v>
      </c>
      <c r="AV1041" t="s">
        <v>2676</v>
      </c>
      <c r="AW1041">
        <v>0</v>
      </c>
      <c r="AX1041" t="s">
        <v>2670</v>
      </c>
      <c r="AY1041">
        <v>0</v>
      </c>
      <c r="AZ1041" t="s">
        <v>2303</v>
      </c>
      <c r="BC1041" t="s">
        <v>2963</v>
      </c>
      <c r="BD1041" t="s">
        <v>114</v>
      </c>
      <c r="BF1041" t="s">
        <v>115</v>
      </c>
      <c r="BG1041" t="s">
        <v>116</v>
      </c>
      <c r="BM1041" t="s">
        <v>117</v>
      </c>
      <c r="BN1041" t="s">
        <v>2672</v>
      </c>
      <c r="BO1041">
        <v>3357207948</v>
      </c>
      <c r="BP1041">
        <v>3357207948</v>
      </c>
      <c r="BQ1041">
        <v>536119</v>
      </c>
      <c r="BR1041">
        <v>3472</v>
      </c>
      <c r="BX1041" t="s">
        <v>2673</v>
      </c>
      <c r="CA1041" t="s">
        <v>2674</v>
      </c>
      <c r="CB1041" t="s">
        <v>2675</v>
      </c>
      <c r="CD1041">
        <v>1</v>
      </c>
      <c r="CF1041" t="s">
        <v>118</v>
      </c>
      <c r="CG1041">
        <v>0</v>
      </c>
      <c r="CH1041" t="s">
        <v>119</v>
      </c>
      <c r="CI1041" t="s">
        <v>119</v>
      </c>
      <c r="CJ1041" t="s">
        <v>120</v>
      </c>
      <c r="CL1041" s="34" t="s">
        <v>2964</v>
      </c>
      <c r="CM1041" t="s">
        <v>121</v>
      </c>
      <c r="CN1041" s="34" t="s">
        <v>2964</v>
      </c>
      <c r="CP1041" t="s">
        <v>1258</v>
      </c>
      <c r="CR1041">
        <f t="shared" si="240"/>
        <v>7</v>
      </c>
      <c r="CS1041"/>
      <c r="CT1041"/>
      <c r="CU1041"/>
      <c r="CV1041"/>
      <c r="CW1041"/>
      <c r="CX1041"/>
      <c r="CY1041"/>
      <c r="CZ1041"/>
      <c r="DA1041"/>
      <c r="DB1041"/>
      <c r="DC1041"/>
      <c r="DD1041"/>
    </row>
    <row r="1042" spans="1:108" hidden="1">
      <c r="A1042" t="s">
        <v>111</v>
      </c>
      <c r="B1042" t="s">
        <v>2659</v>
      </c>
      <c r="C1042">
        <v>513185</v>
      </c>
      <c r="D1042" s="1">
        <v>45572</v>
      </c>
      <c r="E1042" t="s">
        <v>20626</v>
      </c>
      <c r="F1042" t="s">
        <v>2660</v>
      </c>
      <c r="G1042" t="s">
        <v>2661</v>
      </c>
      <c r="H1042" s="34" t="s">
        <v>2662</v>
      </c>
      <c r="I1042" t="s">
        <v>2663</v>
      </c>
      <c r="J1042">
        <v>5547984780041</v>
      </c>
      <c r="K1042" t="s">
        <v>11</v>
      </c>
      <c r="L1042" t="s">
        <v>2664</v>
      </c>
      <c r="M1042">
        <v>5184946227540</v>
      </c>
      <c r="N1042" t="s">
        <v>112</v>
      </c>
      <c r="O1042" t="s">
        <v>2665</v>
      </c>
      <c r="P1042" t="s">
        <v>2666</v>
      </c>
      <c r="Q1042">
        <v>144</v>
      </c>
      <c r="S1042" t="s">
        <v>2667</v>
      </c>
      <c r="U1042" t="s">
        <v>2668</v>
      </c>
      <c r="V1042" t="s">
        <v>779</v>
      </c>
      <c r="W1042" t="s">
        <v>780</v>
      </c>
      <c r="X1042" t="s">
        <v>2669</v>
      </c>
      <c r="Y1042" t="s">
        <v>2316</v>
      </c>
      <c r="Z1042" t="s">
        <v>1258</v>
      </c>
      <c r="AA1042" t="s">
        <v>2962</v>
      </c>
      <c r="AF1042" t="s">
        <v>125</v>
      </c>
      <c r="AG1042">
        <v>2</v>
      </c>
      <c r="AH1042">
        <v>185.3</v>
      </c>
      <c r="AI1042">
        <v>1</v>
      </c>
      <c r="AJ1042">
        <v>1110</v>
      </c>
      <c r="AK1042" t="s">
        <v>788</v>
      </c>
      <c r="AL1042">
        <v>1112</v>
      </c>
      <c r="AM1042" t="s">
        <v>1252</v>
      </c>
      <c r="AN1042">
        <v>21.9</v>
      </c>
      <c r="AO1042" s="72">
        <v>21.9</v>
      </c>
      <c r="AP1042" t="s">
        <v>799</v>
      </c>
      <c r="AQ1042" t="s">
        <v>1254</v>
      </c>
      <c r="AV1042" t="s">
        <v>1730</v>
      </c>
      <c r="AW1042">
        <v>0</v>
      </c>
      <c r="AX1042" t="s">
        <v>2670</v>
      </c>
      <c r="AY1042">
        <v>0</v>
      </c>
      <c r="AZ1042" t="s">
        <v>2303</v>
      </c>
      <c r="BC1042" t="s">
        <v>2963</v>
      </c>
      <c r="BD1042" t="s">
        <v>114</v>
      </c>
      <c r="BF1042" t="s">
        <v>115</v>
      </c>
      <c r="BG1042" t="s">
        <v>116</v>
      </c>
      <c r="BM1042" t="s">
        <v>117</v>
      </c>
      <c r="BN1042" t="s">
        <v>2672</v>
      </c>
      <c r="BO1042">
        <v>3357207948</v>
      </c>
      <c r="BP1042">
        <v>3357207948</v>
      </c>
      <c r="BQ1042">
        <v>536119</v>
      </c>
      <c r="BR1042">
        <v>3472</v>
      </c>
      <c r="BX1042" t="s">
        <v>2673</v>
      </c>
      <c r="CA1042" t="s">
        <v>2674</v>
      </c>
      <c r="CB1042" t="s">
        <v>2675</v>
      </c>
      <c r="CD1042">
        <v>1</v>
      </c>
      <c r="CF1042" t="s">
        <v>118</v>
      </c>
      <c r="CG1042">
        <v>0</v>
      </c>
      <c r="CH1042" t="s">
        <v>119</v>
      </c>
      <c r="CI1042" t="s">
        <v>119</v>
      </c>
      <c r="CJ1042" t="s">
        <v>120</v>
      </c>
      <c r="CL1042" s="34" t="s">
        <v>2964</v>
      </c>
      <c r="CM1042" t="s">
        <v>121</v>
      </c>
      <c r="CN1042" s="34" t="s">
        <v>2964</v>
      </c>
      <c r="CP1042" t="s">
        <v>1258</v>
      </c>
      <c r="CR1042">
        <f t="shared" si="240"/>
        <v>7</v>
      </c>
      <c r="CS1042"/>
      <c r="CT1042"/>
      <c r="CU1042"/>
      <c r="CV1042"/>
      <c r="CW1042"/>
      <c r="CX1042"/>
      <c r="CY1042"/>
      <c r="CZ1042"/>
      <c r="DA1042"/>
      <c r="DB1042"/>
      <c r="DC1042"/>
      <c r="DD1042"/>
    </row>
    <row r="1043" spans="1:108" hidden="1">
      <c r="A1043" t="s">
        <v>111</v>
      </c>
      <c r="B1043" t="s">
        <v>2659</v>
      </c>
      <c r="C1043">
        <v>513185</v>
      </c>
      <c r="D1043" s="1">
        <v>45572</v>
      </c>
      <c r="E1043" t="s">
        <v>20626</v>
      </c>
      <c r="F1043" t="s">
        <v>2660</v>
      </c>
      <c r="G1043" t="s">
        <v>2661</v>
      </c>
      <c r="H1043" s="34" t="s">
        <v>2662</v>
      </c>
      <c r="I1043" t="s">
        <v>2663</v>
      </c>
      <c r="J1043">
        <v>5547984780041</v>
      </c>
      <c r="K1043" t="s">
        <v>11</v>
      </c>
      <c r="L1043" t="s">
        <v>2664</v>
      </c>
      <c r="M1043">
        <v>5184946227540</v>
      </c>
      <c r="N1043" t="s">
        <v>112</v>
      </c>
      <c r="O1043" t="s">
        <v>2665</v>
      </c>
      <c r="P1043" t="s">
        <v>2666</v>
      </c>
      <c r="Q1043">
        <v>144</v>
      </c>
      <c r="S1043" t="s">
        <v>2667</v>
      </c>
      <c r="U1043" t="s">
        <v>2668</v>
      </c>
      <c r="V1043" t="s">
        <v>779</v>
      </c>
      <c r="W1043" t="s">
        <v>780</v>
      </c>
      <c r="X1043" t="s">
        <v>2669</v>
      </c>
      <c r="Y1043" t="s">
        <v>2316</v>
      </c>
      <c r="Z1043" t="s">
        <v>1258</v>
      </c>
      <c r="AA1043" t="s">
        <v>2962</v>
      </c>
      <c r="AF1043" t="s">
        <v>125</v>
      </c>
      <c r="AG1043">
        <v>2</v>
      </c>
      <c r="AH1043">
        <v>185.3</v>
      </c>
      <c r="AI1043">
        <v>1</v>
      </c>
      <c r="AJ1043">
        <v>1006</v>
      </c>
      <c r="AK1043" t="s">
        <v>788</v>
      </c>
      <c r="AL1043">
        <v>1111</v>
      </c>
      <c r="AM1043" t="s">
        <v>789</v>
      </c>
      <c r="AN1043">
        <v>21.9</v>
      </c>
      <c r="AO1043" s="72">
        <v>21.9</v>
      </c>
      <c r="AP1043" t="s">
        <v>799</v>
      </c>
      <c r="AQ1043" t="s">
        <v>790</v>
      </c>
      <c r="AV1043" t="s">
        <v>1730</v>
      </c>
      <c r="AW1043">
        <v>0</v>
      </c>
      <c r="AX1043" t="s">
        <v>2670</v>
      </c>
      <c r="AY1043">
        <v>0</v>
      </c>
      <c r="AZ1043" t="s">
        <v>2303</v>
      </c>
      <c r="BC1043" t="s">
        <v>2963</v>
      </c>
      <c r="BD1043" t="s">
        <v>114</v>
      </c>
      <c r="BF1043" t="s">
        <v>115</v>
      </c>
      <c r="BG1043" t="s">
        <v>116</v>
      </c>
      <c r="BM1043" t="s">
        <v>117</v>
      </c>
      <c r="BN1043" t="s">
        <v>2672</v>
      </c>
      <c r="BO1043">
        <v>3357207948</v>
      </c>
      <c r="BP1043">
        <v>3357207948</v>
      </c>
      <c r="BQ1043">
        <v>536119</v>
      </c>
      <c r="BR1043">
        <v>3472</v>
      </c>
      <c r="BX1043" t="s">
        <v>2673</v>
      </c>
      <c r="CA1043" t="s">
        <v>2674</v>
      </c>
      <c r="CB1043" t="s">
        <v>2675</v>
      </c>
      <c r="CD1043">
        <v>1</v>
      </c>
      <c r="CF1043" t="s">
        <v>118</v>
      </c>
      <c r="CG1043">
        <v>0</v>
      </c>
      <c r="CH1043" t="s">
        <v>119</v>
      </c>
      <c r="CI1043" t="s">
        <v>119</v>
      </c>
      <c r="CJ1043" t="s">
        <v>120</v>
      </c>
      <c r="CL1043" s="34" t="s">
        <v>2964</v>
      </c>
      <c r="CM1043" t="s">
        <v>121</v>
      </c>
      <c r="CN1043" s="34" t="s">
        <v>2964</v>
      </c>
      <c r="CP1043" t="s">
        <v>1258</v>
      </c>
      <c r="CR1043">
        <f t="shared" si="240"/>
        <v>7</v>
      </c>
      <c r="CS1043"/>
      <c r="CT1043"/>
      <c r="CU1043"/>
      <c r="CV1043"/>
      <c r="CW1043"/>
      <c r="CX1043"/>
      <c r="CY1043"/>
      <c r="CZ1043"/>
      <c r="DA1043"/>
      <c r="DB1043"/>
      <c r="DC1043"/>
      <c r="DD1043"/>
    </row>
    <row r="1044" spans="1:108" hidden="1">
      <c r="A1044" t="s">
        <v>111</v>
      </c>
      <c r="B1044" t="s">
        <v>2659</v>
      </c>
      <c r="C1044">
        <v>513185</v>
      </c>
      <c r="D1044" s="1">
        <v>45572</v>
      </c>
      <c r="E1044" t="s">
        <v>20626</v>
      </c>
      <c r="F1044" t="s">
        <v>2660</v>
      </c>
      <c r="G1044" t="s">
        <v>2661</v>
      </c>
      <c r="H1044" s="34" t="s">
        <v>2662</v>
      </c>
      <c r="I1044" t="s">
        <v>2663</v>
      </c>
      <c r="J1044">
        <v>5547984780041</v>
      </c>
      <c r="K1044" t="s">
        <v>11</v>
      </c>
      <c r="L1044" t="s">
        <v>2664</v>
      </c>
      <c r="M1044">
        <v>5184946227540</v>
      </c>
      <c r="N1044" t="s">
        <v>112</v>
      </c>
      <c r="O1044" t="s">
        <v>2665</v>
      </c>
      <c r="P1044" t="s">
        <v>2666</v>
      </c>
      <c r="Q1044">
        <v>144</v>
      </c>
      <c r="S1044" t="s">
        <v>2667</v>
      </c>
      <c r="U1044" t="s">
        <v>2668</v>
      </c>
      <c r="V1044" t="s">
        <v>779</v>
      </c>
      <c r="W1044" t="s">
        <v>780</v>
      </c>
      <c r="X1044" t="s">
        <v>2669</v>
      </c>
      <c r="Y1044" t="s">
        <v>2316</v>
      </c>
      <c r="Z1044" t="s">
        <v>1258</v>
      </c>
      <c r="AA1044" t="s">
        <v>2962</v>
      </c>
      <c r="AF1044" t="s">
        <v>125</v>
      </c>
      <c r="AG1044">
        <v>2</v>
      </c>
      <c r="AH1044">
        <v>185.3</v>
      </c>
      <c r="AI1044">
        <v>1</v>
      </c>
      <c r="AJ1044">
        <v>1111</v>
      </c>
      <c r="AK1044" t="s">
        <v>788</v>
      </c>
      <c r="AL1044">
        <v>1110</v>
      </c>
      <c r="AM1044" t="s">
        <v>1256</v>
      </c>
      <c r="AN1044">
        <v>21.9</v>
      </c>
      <c r="AO1044" s="72">
        <v>21.9</v>
      </c>
      <c r="AP1044" t="s">
        <v>799</v>
      </c>
      <c r="AQ1044" t="s">
        <v>1257</v>
      </c>
      <c r="AV1044" t="s">
        <v>1730</v>
      </c>
      <c r="AW1044">
        <v>0</v>
      </c>
      <c r="AX1044" t="s">
        <v>2670</v>
      </c>
      <c r="AY1044">
        <v>0</v>
      </c>
      <c r="AZ1044" t="s">
        <v>2303</v>
      </c>
      <c r="BC1044" t="s">
        <v>2963</v>
      </c>
      <c r="BD1044" t="s">
        <v>114</v>
      </c>
      <c r="BF1044" t="s">
        <v>115</v>
      </c>
      <c r="BG1044" t="s">
        <v>116</v>
      </c>
      <c r="BM1044" t="s">
        <v>117</v>
      </c>
      <c r="BN1044" t="s">
        <v>2672</v>
      </c>
      <c r="BO1044">
        <v>3357207948</v>
      </c>
      <c r="BP1044">
        <v>3357207948</v>
      </c>
      <c r="BQ1044">
        <v>536119</v>
      </c>
      <c r="BR1044">
        <v>3472</v>
      </c>
      <c r="BX1044" t="s">
        <v>2673</v>
      </c>
      <c r="CA1044" t="s">
        <v>2674</v>
      </c>
      <c r="CB1044" t="s">
        <v>2675</v>
      </c>
      <c r="CD1044">
        <v>1</v>
      </c>
      <c r="CF1044" t="s">
        <v>118</v>
      </c>
      <c r="CG1044">
        <v>0</v>
      </c>
      <c r="CH1044" t="s">
        <v>119</v>
      </c>
      <c r="CI1044" t="s">
        <v>119</v>
      </c>
      <c r="CJ1044" t="s">
        <v>120</v>
      </c>
      <c r="CL1044" s="34" t="s">
        <v>2964</v>
      </c>
      <c r="CM1044" t="s">
        <v>121</v>
      </c>
      <c r="CN1044" s="34" t="s">
        <v>2964</v>
      </c>
      <c r="CP1044" t="s">
        <v>1258</v>
      </c>
      <c r="CR1044">
        <f t="shared" si="240"/>
        <v>7</v>
      </c>
      <c r="CS1044"/>
      <c r="CT1044"/>
      <c r="CU1044"/>
      <c r="CV1044"/>
      <c r="CW1044"/>
      <c r="CX1044"/>
      <c r="CY1044"/>
      <c r="CZ1044"/>
      <c r="DA1044"/>
      <c r="DB1044"/>
      <c r="DC1044"/>
      <c r="DD1044"/>
    </row>
    <row r="1045" spans="1:108" hidden="1">
      <c r="A1045" t="s">
        <v>111</v>
      </c>
      <c r="B1045" t="s">
        <v>2677</v>
      </c>
      <c r="C1045">
        <v>513183</v>
      </c>
      <c r="D1045" s="1">
        <v>45572</v>
      </c>
      <c r="E1045" t="s">
        <v>20627</v>
      </c>
      <c r="F1045" t="s">
        <v>2678</v>
      </c>
      <c r="G1045" t="s">
        <v>2679</v>
      </c>
      <c r="H1045">
        <v>14036930729</v>
      </c>
      <c r="I1045" t="s">
        <v>2680</v>
      </c>
      <c r="J1045">
        <v>5521965780777</v>
      </c>
      <c r="K1045" t="s">
        <v>5</v>
      </c>
      <c r="L1045" t="s">
        <v>1188</v>
      </c>
      <c r="M1045">
        <v>5132064743835</v>
      </c>
      <c r="N1045" t="s">
        <v>112</v>
      </c>
      <c r="O1045" t="s">
        <v>2681</v>
      </c>
      <c r="P1045" t="s">
        <v>2682</v>
      </c>
      <c r="Q1045" t="s">
        <v>2683</v>
      </c>
      <c r="R1045" t="s">
        <v>2684</v>
      </c>
      <c r="S1045" t="s">
        <v>2685</v>
      </c>
      <c r="U1045" t="s">
        <v>2686</v>
      </c>
      <c r="V1045" t="s">
        <v>122</v>
      </c>
      <c r="W1045" t="s">
        <v>123</v>
      </c>
      <c r="X1045" t="s">
        <v>2687</v>
      </c>
      <c r="Y1045" t="s">
        <v>129</v>
      </c>
      <c r="Z1045" t="s">
        <v>1258</v>
      </c>
      <c r="AA1045" t="s">
        <v>2688</v>
      </c>
      <c r="AE1045" t="s">
        <v>897</v>
      </c>
      <c r="AF1045" t="s">
        <v>113</v>
      </c>
      <c r="AG1045">
        <v>1</v>
      </c>
      <c r="AH1045">
        <v>107.86</v>
      </c>
      <c r="AI1045">
        <v>1</v>
      </c>
      <c r="AJ1045">
        <v>142810</v>
      </c>
      <c r="AK1045" t="s">
        <v>1280</v>
      </c>
      <c r="AL1045">
        <v>3110</v>
      </c>
      <c r="AM1045" t="s">
        <v>1281</v>
      </c>
      <c r="AN1045">
        <v>79.900000000000006</v>
      </c>
      <c r="AO1045" s="72">
        <v>53.93</v>
      </c>
      <c r="AP1045" t="s">
        <v>2596</v>
      </c>
      <c r="AQ1045" t="s">
        <v>1283</v>
      </c>
      <c r="AV1045" t="s">
        <v>2690</v>
      </c>
      <c r="AW1045">
        <v>0</v>
      </c>
      <c r="AX1045" t="s">
        <v>2689</v>
      </c>
      <c r="AY1045" t="s">
        <v>946</v>
      </c>
      <c r="AZ1045" t="s">
        <v>2589</v>
      </c>
      <c r="BC1045" s="34" t="s">
        <v>2691</v>
      </c>
      <c r="BD1045" t="s">
        <v>114</v>
      </c>
      <c r="BF1045" t="s">
        <v>115</v>
      </c>
      <c r="BG1045" t="s">
        <v>116</v>
      </c>
      <c r="BM1045" t="s">
        <v>117</v>
      </c>
      <c r="BO1045">
        <v>3356124814</v>
      </c>
      <c r="BX1045" t="s">
        <v>2692</v>
      </c>
      <c r="CA1045" t="s">
        <v>2693</v>
      </c>
      <c r="CB1045" t="s">
        <v>2694</v>
      </c>
      <c r="CD1045">
        <v>1</v>
      </c>
      <c r="CF1045" t="s">
        <v>118</v>
      </c>
      <c r="CG1045">
        <v>0</v>
      </c>
      <c r="CH1045" t="s">
        <v>119</v>
      </c>
      <c r="CI1045" t="s">
        <v>119</v>
      </c>
      <c r="CJ1045" t="s">
        <v>120</v>
      </c>
      <c r="CL1045" s="34" t="s">
        <v>2695</v>
      </c>
      <c r="CM1045" t="s">
        <v>121</v>
      </c>
      <c r="CN1045" s="34" t="s">
        <v>2695</v>
      </c>
      <c r="CP1045" t="s">
        <v>1258</v>
      </c>
      <c r="CR1045">
        <f t="shared" si="240"/>
        <v>7</v>
      </c>
      <c r="CS1045"/>
      <c r="CT1045"/>
      <c r="CU1045"/>
      <c r="CV1045"/>
      <c r="CW1045"/>
      <c r="CX1045"/>
      <c r="CY1045"/>
      <c r="CZ1045"/>
      <c r="DA1045"/>
      <c r="DB1045"/>
      <c r="DC1045"/>
      <c r="DD1045"/>
    </row>
    <row r="1046" spans="1:108" hidden="1">
      <c r="A1046" t="s">
        <v>111</v>
      </c>
      <c r="B1046" t="s">
        <v>2677</v>
      </c>
      <c r="C1046">
        <v>513183</v>
      </c>
      <c r="D1046" s="1">
        <v>45572</v>
      </c>
      <c r="E1046" t="s">
        <v>20627</v>
      </c>
      <c r="F1046" t="s">
        <v>2678</v>
      </c>
      <c r="G1046" t="s">
        <v>2679</v>
      </c>
      <c r="H1046">
        <v>14036930729</v>
      </c>
      <c r="I1046" t="s">
        <v>2680</v>
      </c>
      <c r="J1046">
        <v>5521965780777</v>
      </c>
      <c r="K1046" t="s">
        <v>5</v>
      </c>
      <c r="L1046" t="s">
        <v>1188</v>
      </c>
      <c r="M1046">
        <v>5132064743835</v>
      </c>
      <c r="N1046" t="s">
        <v>112</v>
      </c>
      <c r="O1046" t="s">
        <v>2681</v>
      </c>
      <c r="P1046" t="s">
        <v>2682</v>
      </c>
      <c r="Q1046" t="s">
        <v>2683</v>
      </c>
      <c r="R1046" t="s">
        <v>2684</v>
      </c>
      <c r="S1046" t="s">
        <v>2685</v>
      </c>
      <c r="U1046" t="s">
        <v>2686</v>
      </c>
      <c r="V1046" t="s">
        <v>122</v>
      </c>
      <c r="W1046" t="s">
        <v>123</v>
      </c>
      <c r="X1046" t="s">
        <v>2687</v>
      </c>
      <c r="Y1046" t="s">
        <v>129</v>
      </c>
      <c r="Z1046" t="s">
        <v>1258</v>
      </c>
      <c r="AA1046" t="s">
        <v>2688</v>
      </c>
      <c r="AE1046" t="s">
        <v>897</v>
      </c>
      <c r="AF1046" t="s">
        <v>113</v>
      </c>
      <c r="AG1046">
        <v>1</v>
      </c>
      <c r="AH1046">
        <v>107.86</v>
      </c>
      <c r="AI1046">
        <v>1</v>
      </c>
      <c r="AJ1046">
        <v>142814</v>
      </c>
      <c r="AK1046" t="s">
        <v>1280</v>
      </c>
      <c r="AL1046">
        <v>3109</v>
      </c>
      <c r="AM1046" t="s">
        <v>1757</v>
      </c>
      <c r="AN1046">
        <v>79.900000000000006</v>
      </c>
      <c r="AO1046" s="72">
        <v>53.93</v>
      </c>
      <c r="AP1046" t="s">
        <v>2596</v>
      </c>
      <c r="AQ1046" t="s">
        <v>1758</v>
      </c>
      <c r="AV1046" t="s">
        <v>2696</v>
      </c>
      <c r="AW1046">
        <v>0</v>
      </c>
      <c r="AX1046" t="s">
        <v>2689</v>
      </c>
      <c r="AY1046" t="s">
        <v>946</v>
      </c>
      <c r="AZ1046" t="s">
        <v>2589</v>
      </c>
      <c r="BC1046" s="34" t="s">
        <v>2691</v>
      </c>
      <c r="BD1046" t="s">
        <v>114</v>
      </c>
      <c r="BF1046" t="s">
        <v>115</v>
      </c>
      <c r="BG1046" t="s">
        <v>116</v>
      </c>
      <c r="BM1046" t="s">
        <v>117</v>
      </c>
      <c r="BO1046">
        <v>3356124814</v>
      </c>
      <c r="BX1046" t="s">
        <v>2692</v>
      </c>
      <c r="CA1046" t="s">
        <v>2693</v>
      </c>
      <c r="CB1046" t="s">
        <v>2694</v>
      </c>
      <c r="CD1046">
        <v>1</v>
      </c>
      <c r="CF1046" t="s">
        <v>118</v>
      </c>
      <c r="CG1046">
        <v>0</v>
      </c>
      <c r="CH1046" t="s">
        <v>119</v>
      </c>
      <c r="CI1046" t="s">
        <v>119</v>
      </c>
      <c r="CJ1046" t="s">
        <v>120</v>
      </c>
      <c r="CL1046" s="34" t="s">
        <v>2695</v>
      </c>
      <c r="CM1046" t="s">
        <v>121</v>
      </c>
      <c r="CN1046" s="34" t="s">
        <v>2695</v>
      </c>
      <c r="CP1046" t="s">
        <v>1258</v>
      </c>
      <c r="CR1046">
        <f t="shared" si="240"/>
        <v>7</v>
      </c>
      <c r="CS1046"/>
      <c r="CT1046"/>
      <c r="CU1046"/>
      <c r="CV1046"/>
      <c r="CW1046"/>
      <c r="CX1046"/>
      <c r="CY1046"/>
      <c r="CZ1046"/>
      <c r="DA1046"/>
      <c r="DB1046"/>
      <c r="DC1046"/>
      <c r="DD1046"/>
    </row>
    <row r="1047" spans="1:108">
      <c r="A1047" t="s">
        <v>111</v>
      </c>
      <c r="B1047" t="s">
        <v>2182</v>
      </c>
      <c r="C1047">
        <v>513159</v>
      </c>
      <c r="D1047" s="1">
        <v>45571</v>
      </c>
      <c r="E1047" t="s">
        <v>20628</v>
      </c>
      <c r="F1047" t="s">
        <v>2183</v>
      </c>
      <c r="G1047" t="s">
        <v>2184</v>
      </c>
      <c r="H1047">
        <v>41032956860</v>
      </c>
      <c r="I1047" t="s">
        <v>2185</v>
      </c>
      <c r="J1047">
        <v>5519996112423</v>
      </c>
      <c r="K1047" t="s">
        <v>2</v>
      </c>
      <c r="L1047" t="s">
        <v>2186</v>
      </c>
      <c r="M1047">
        <v>5142452201355</v>
      </c>
      <c r="N1047" t="s">
        <v>112</v>
      </c>
      <c r="O1047" t="s">
        <v>2187</v>
      </c>
      <c r="P1047" t="s">
        <v>2188</v>
      </c>
      <c r="Q1047">
        <v>271</v>
      </c>
      <c r="S1047" t="s">
        <v>2189</v>
      </c>
      <c r="U1047" t="s">
        <v>2190</v>
      </c>
      <c r="V1047" t="s">
        <v>122</v>
      </c>
      <c r="W1047" t="s">
        <v>123</v>
      </c>
      <c r="X1047" t="s">
        <v>1241</v>
      </c>
      <c r="Y1047" t="s">
        <v>129</v>
      </c>
      <c r="Z1047" t="s">
        <v>1258</v>
      </c>
      <c r="AA1047" t="s">
        <v>2697</v>
      </c>
      <c r="AE1047" t="s">
        <v>19</v>
      </c>
      <c r="AF1047" t="s">
        <v>125</v>
      </c>
      <c r="AG1047">
        <v>5</v>
      </c>
      <c r="AH1047">
        <v>227.55</v>
      </c>
      <c r="AI1047">
        <v>1</v>
      </c>
      <c r="AJ1047">
        <v>1095</v>
      </c>
      <c r="AK1047" t="s">
        <v>781</v>
      </c>
      <c r="AL1047">
        <v>8122</v>
      </c>
      <c r="AM1047" t="s">
        <v>1203</v>
      </c>
      <c r="AN1047">
        <v>129.9</v>
      </c>
      <c r="AO1047" s="72">
        <v>126</v>
      </c>
      <c r="AP1047" s="72">
        <v>126</v>
      </c>
      <c r="AQ1047" t="s">
        <v>1205</v>
      </c>
      <c r="AV1047">
        <v>5</v>
      </c>
      <c r="AW1047">
        <v>0</v>
      </c>
      <c r="AX1047" t="s">
        <v>2191</v>
      </c>
      <c r="AY1047" t="s">
        <v>2192</v>
      </c>
      <c r="AZ1047" t="s">
        <v>2193</v>
      </c>
      <c r="BC1047" s="34" t="s">
        <v>2698</v>
      </c>
      <c r="BD1047" t="s">
        <v>114</v>
      </c>
      <c r="BF1047" t="s">
        <v>115</v>
      </c>
      <c r="BG1047" t="s">
        <v>116</v>
      </c>
      <c r="BM1047" t="s">
        <v>117</v>
      </c>
      <c r="BN1047">
        <v>333892</v>
      </c>
      <c r="BO1047">
        <v>3355588771</v>
      </c>
      <c r="BP1047">
        <v>3355588771</v>
      </c>
      <c r="BQ1047">
        <v>520048</v>
      </c>
      <c r="BR1047">
        <v>9074</v>
      </c>
      <c r="BX1047" t="s">
        <v>2194</v>
      </c>
      <c r="CA1047" s="35" t="s">
        <v>2195</v>
      </c>
      <c r="CB1047" t="s">
        <v>2196</v>
      </c>
      <c r="CD1047">
        <v>1</v>
      </c>
      <c r="CF1047" t="s">
        <v>118</v>
      </c>
      <c r="CG1047">
        <v>0</v>
      </c>
      <c r="CH1047" t="s">
        <v>119</v>
      </c>
      <c r="CI1047" t="s">
        <v>119</v>
      </c>
      <c r="CJ1047" t="s">
        <v>120</v>
      </c>
      <c r="CL1047" s="34" t="s">
        <v>2699</v>
      </c>
      <c r="CM1047" t="s">
        <v>121</v>
      </c>
      <c r="CN1047" s="34" t="s">
        <v>2699</v>
      </c>
      <c r="CP1047" t="s">
        <v>1258</v>
      </c>
      <c r="CR1047" s="65">
        <f t="shared" si="240"/>
        <v>6</v>
      </c>
      <c r="CS1047" s="65" t="s">
        <v>4</v>
      </c>
      <c r="CT1047" s="65" t="s">
        <v>4</v>
      </c>
      <c r="CU1047" s="65">
        <v>3</v>
      </c>
      <c r="CV1047" s="65">
        <f t="shared" ref="CV1047:CV1048" si="241">ROUNDUP(AO1047,0)</f>
        <v>126</v>
      </c>
      <c r="CW1047" s="65" t="e">
        <f t="shared" ref="CW1047:CW1048" si="242">CV1047*CS1047</f>
        <v>#VALUE!</v>
      </c>
      <c r="CX1047" s="65" t="e">
        <f t="shared" ref="CX1047:CX1048" si="243">CV1047*CT1047</f>
        <v>#VALUE!</v>
      </c>
      <c r="CY1047" s="65">
        <f t="shared" ref="CY1047:CY1048" si="244">CV1047*CU1047</f>
        <v>378</v>
      </c>
      <c r="CZ1047" s="73">
        <v>4.3700000000000003E-2</v>
      </c>
      <c r="DA1047" s="74" t="e">
        <f t="shared" ref="DA1047:DA1048" si="245">CZ1047*CW1047</f>
        <v>#VALUE!</v>
      </c>
      <c r="DB1047" s="74" t="e">
        <f t="shared" ref="DB1047:DB1048" si="246">CZ1047*CX1047</f>
        <v>#VALUE!</v>
      </c>
      <c r="DC1047" s="75">
        <f t="shared" ref="DC1047:DC1048" si="247">CZ1047*CY1047</f>
        <v>16.518599999999999</v>
      </c>
    </row>
    <row r="1048" spans="1:108">
      <c r="A1048" t="s">
        <v>111</v>
      </c>
      <c r="B1048" t="s">
        <v>2182</v>
      </c>
      <c r="C1048">
        <v>513159</v>
      </c>
      <c r="D1048" s="1">
        <v>45571</v>
      </c>
      <c r="E1048" t="s">
        <v>20628</v>
      </c>
      <c r="F1048" t="s">
        <v>2183</v>
      </c>
      <c r="G1048" t="s">
        <v>2184</v>
      </c>
      <c r="H1048">
        <v>41032956860</v>
      </c>
      <c r="I1048" t="s">
        <v>2185</v>
      </c>
      <c r="J1048">
        <v>5519996112423</v>
      </c>
      <c r="K1048" t="s">
        <v>2</v>
      </c>
      <c r="L1048" t="s">
        <v>2186</v>
      </c>
      <c r="M1048">
        <v>5142452201355</v>
      </c>
      <c r="N1048" t="s">
        <v>112</v>
      </c>
      <c r="O1048" t="s">
        <v>2187</v>
      </c>
      <c r="P1048" t="s">
        <v>2188</v>
      </c>
      <c r="Q1048">
        <v>271</v>
      </c>
      <c r="S1048" t="s">
        <v>2189</v>
      </c>
      <c r="U1048" t="s">
        <v>2190</v>
      </c>
      <c r="V1048" t="s">
        <v>122</v>
      </c>
      <c r="W1048" t="s">
        <v>123</v>
      </c>
      <c r="X1048" t="s">
        <v>1241</v>
      </c>
      <c r="Y1048" t="s">
        <v>129</v>
      </c>
      <c r="Z1048" t="s">
        <v>1258</v>
      </c>
      <c r="AA1048" t="s">
        <v>2697</v>
      </c>
      <c r="AE1048" t="s">
        <v>19</v>
      </c>
      <c r="AF1048" t="s">
        <v>125</v>
      </c>
      <c r="AG1048">
        <v>5</v>
      </c>
      <c r="AH1048">
        <v>227.55</v>
      </c>
      <c r="AI1048">
        <v>3</v>
      </c>
      <c r="AJ1048">
        <v>142796</v>
      </c>
      <c r="AK1048" t="s">
        <v>783</v>
      </c>
      <c r="AL1048">
        <v>1609</v>
      </c>
      <c r="AM1048" t="s">
        <v>826</v>
      </c>
      <c r="AN1048">
        <v>34.9</v>
      </c>
      <c r="AO1048" s="72">
        <v>33.85</v>
      </c>
      <c r="AP1048" s="72" t="s">
        <v>1399</v>
      </c>
      <c r="AQ1048" t="s">
        <v>807</v>
      </c>
      <c r="AV1048" t="s">
        <v>2197</v>
      </c>
      <c r="AW1048">
        <v>0</v>
      </c>
      <c r="AX1048" t="s">
        <v>2191</v>
      </c>
      <c r="AY1048" t="s">
        <v>2192</v>
      </c>
      <c r="AZ1048" t="s">
        <v>2193</v>
      </c>
      <c r="BC1048" s="34" t="s">
        <v>2698</v>
      </c>
      <c r="BD1048" t="s">
        <v>114</v>
      </c>
      <c r="BF1048" t="s">
        <v>115</v>
      </c>
      <c r="BG1048" t="s">
        <v>116</v>
      </c>
      <c r="BM1048" t="s">
        <v>117</v>
      </c>
      <c r="BN1048">
        <v>333892</v>
      </c>
      <c r="BO1048">
        <v>3355588771</v>
      </c>
      <c r="BP1048">
        <v>3355588771</v>
      </c>
      <c r="BQ1048">
        <v>520048</v>
      </c>
      <c r="BR1048">
        <v>9074</v>
      </c>
      <c r="BX1048" t="s">
        <v>2194</v>
      </c>
      <c r="CA1048" s="35" t="s">
        <v>2195</v>
      </c>
      <c r="CB1048" t="s">
        <v>2196</v>
      </c>
      <c r="CD1048">
        <v>1</v>
      </c>
      <c r="CF1048" t="s">
        <v>118</v>
      </c>
      <c r="CG1048">
        <v>0</v>
      </c>
      <c r="CH1048" t="s">
        <v>119</v>
      </c>
      <c r="CI1048" t="s">
        <v>119</v>
      </c>
      <c r="CJ1048" t="s">
        <v>120</v>
      </c>
      <c r="CL1048" s="34" t="s">
        <v>2699</v>
      </c>
      <c r="CM1048" t="s">
        <v>121</v>
      </c>
      <c r="CN1048" s="34" t="s">
        <v>2699</v>
      </c>
      <c r="CP1048" t="s">
        <v>1258</v>
      </c>
      <c r="CR1048" s="65">
        <f t="shared" si="240"/>
        <v>6</v>
      </c>
      <c r="CS1048" s="65" t="s">
        <v>4</v>
      </c>
      <c r="CT1048" s="65" t="s">
        <v>4</v>
      </c>
      <c r="CU1048" s="65">
        <v>3</v>
      </c>
      <c r="CV1048" s="65">
        <f t="shared" si="241"/>
        <v>34</v>
      </c>
      <c r="CW1048" s="65" t="e">
        <f t="shared" si="242"/>
        <v>#VALUE!</v>
      </c>
      <c r="CX1048" s="65" t="e">
        <f t="shared" si="243"/>
        <v>#VALUE!</v>
      </c>
      <c r="CY1048" s="65">
        <f t="shared" si="244"/>
        <v>102</v>
      </c>
      <c r="CZ1048" s="73">
        <v>4.3700000000000003E-2</v>
      </c>
      <c r="DA1048" s="74" t="e">
        <f t="shared" si="245"/>
        <v>#VALUE!</v>
      </c>
      <c r="DB1048" s="74" t="e">
        <f t="shared" si="246"/>
        <v>#VALUE!</v>
      </c>
      <c r="DC1048" s="75">
        <f t="shared" si="247"/>
        <v>4.4574000000000007</v>
      </c>
    </row>
    <row r="1049" spans="1:108" hidden="1">
      <c r="A1049" t="s">
        <v>111</v>
      </c>
      <c r="B1049" t="s">
        <v>2204</v>
      </c>
      <c r="C1049">
        <v>513157</v>
      </c>
      <c r="D1049" s="1">
        <v>45571</v>
      </c>
      <c r="E1049" t="s">
        <v>20629</v>
      </c>
      <c r="F1049" t="s">
        <v>2205</v>
      </c>
      <c r="G1049" t="s">
        <v>2206</v>
      </c>
      <c r="H1049">
        <v>21426190883</v>
      </c>
      <c r="I1049" t="s">
        <v>2207</v>
      </c>
      <c r="J1049">
        <v>5511976480772</v>
      </c>
      <c r="K1049" t="s">
        <v>2</v>
      </c>
      <c r="L1049" t="s">
        <v>127</v>
      </c>
      <c r="M1049">
        <v>5133707979945</v>
      </c>
      <c r="N1049" t="s">
        <v>112</v>
      </c>
      <c r="O1049" t="s">
        <v>2208</v>
      </c>
      <c r="P1049" t="s">
        <v>2209</v>
      </c>
      <c r="Q1049">
        <v>162</v>
      </c>
      <c r="R1049" t="s">
        <v>2210</v>
      </c>
      <c r="S1049" t="s">
        <v>2211</v>
      </c>
      <c r="U1049" t="s">
        <v>2212</v>
      </c>
      <c r="V1049" t="s">
        <v>122</v>
      </c>
      <c r="W1049" t="s">
        <v>123</v>
      </c>
      <c r="X1049" t="s">
        <v>1241</v>
      </c>
      <c r="Y1049" t="s">
        <v>129</v>
      </c>
      <c r="Z1049" t="s">
        <v>1258</v>
      </c>
      <c r="AA1049" t="s">
        <v>2700</v>
      </c>
      <c r="AB1049" t="s">
        <v>1216</v>
      </c>
      <c r="AC1049" t="s">
        <v>1217</v>
      </c>
      <c r="AD1049" t="s">
        <v>1218</v>
      </c>
      <c r="AE1049" t="s">
        <v>897</v>
      </c>
      <c r="AF1049" t="s">
        <v>786</v>
      </c>
      <c r="AG1049">
        <v>2</v>
      </c>
      <c r="AH1049">
        <v>178.02</v>
      </c>
      <c r="AI1049">
        <v>4</v>
      </c>
      <c r="AJ1049">
        <v>1110</v>
      </c>
      <c r="AK1049" t="s">
        <v>788</v>
      </c>
      <c r="AL1049">
        <v>1112</v>
      </c>
      <c r="AM1049" t="s">
        <v>1252</v>
      </c>
      <c r="AN1049">
        <v>21.9</v>
      </c>
      <c r="AO1049" s="72">
        <v>16.420000000000002</v>
      </c>
      <c r="AP1049" t="s">
        <v>2214</v>
      </c>
      <c r="AQ1049" t="s">
        <v>1254</v>
      </c>
      <c r="AV1049" t="s">
        <v>2215</v>
      </c>
      <c r="AW1049">
        <v>0</v>
      </c>
      <c r="AX1049" t="s">
        <v>2213</v>
      </c>
      <c r="AY1049" t="s">
        <v>2216</v>
      </c>
      <c r="AZ1049" t="s">
        <v>2217</v>
      </c>
      <c r="BC1049" s="34" t="s">
        <v>2701</v>
      </c>
      <c r="BD1049" t="s">
        <v>114</v>
      </c>
      <c r="BF1049" t="s">
        <v>115</v>
      </c>
      <c r="BG1049" t="s">
        <v>116</v>
      </c>
      <c r="BM1049" t="s">
        <v>117</v>
      </c>
      <c r="BN1049">
        <v>854017</v>
      </c>
      <c r="BO1049">
        <v>3355587927</v>
      </c>
      <c r="BP1049">
        <v>3355587927</v>
      </c>
      <c r="BQ1049">
        <v>499818</v>
      </c>
      <c r="BR1049">
        <v>9322</v>
      </c>
      <c r="BX1049" t="s">
        <v>2218</v>
      </c>
      <c r="CA1049" t="s">
        <v>2219</v>
      </c>
      <c r="CB1049" t="s">
        <v>2220</v>
      </c>
      <c r="CD1049">
        <v>1</v>
      </c>
      <c r="CF1049" t="s">
        <v>118</v>
      </c>
      <c r="CG1049">
        <v>0</v>
      </c>
      <c r="CH1049" t="s">
        <v>119</v>
      </c>
      <c r="CI1049" t="s">
        <v>119</v>
      </c>
      <c r="CJ1049" t="s">
        <v>120</v>
      </c>
      <c r="CL1049" s="34" t="s">
        <v>2702</v>
      </c>
      <c r="CM1049" t="s">
        <v>121</v>
      </c>
      <c r="CN1049" s="34" t="s">
        <v>2702</v>
      </c>
      <c r="CP1049" t="s">
        <v>1258</v>
      </c>
      <c r="CR1049">
        <f t="shared" si="240"/>
        <v>6</v>
      </c>
      <c r="CS1049"/>
      <c r="CT1049"/>
      <c r="CU1049"/>
      <c r="CV1049"/>
      <c r="CW1049"/>
      <c r="CX1049"/>
      <c r="CY1049"/>
      <c r="CZ1049"/>
      <c r="DA1049"/>
      <c r="DB1049"/>
      <c r="DC1049"/>
      <c r="DD1049"/>
    </row>
    <row r="1050" spans="1:108" hidden="1">
      <c r="A1050" t="s">
        <v>111</v>
      </c>
      <c r="B1050" t="s">
        <v>2204</v>
      </c>
      <c r="C1050">
        <v>513157</v>
      </c>
      <c r="D1050" s="1">
        <v>45571</v>
      </c>
      <c r="E1050" t="s">
        <v>20629</v>
      </c>
      <c r="F1050" t="s">
        <v>2205</v>
      </c>
      <c r="G1050" t="s">
        <v>2206</v>
      </c>
      <c r="H1050">
        <v>21426190883</v>
      </c>
      <c r="I1050" t="s">
        <v>2207</v>
      </c>
      <c r="J1050">
        <v>5511976480772</v>
      </c>
      <c r="K1050" t="s">
        <v>2</v>
      </c>
      <c r="L1050" t="s">
        <v>127</v>
      </c>
      <c r="M1050">
        <v>5133707979945</v>
      </c>
      <c r="N1050" t="s">
        <v>112</v>
      </c>
      <c r="O1050" t="s">
        <v>2208</v>
      </c>
      <c r="P1050" t="s">
        <v>2209</v>
      </c>
      <c r="Q1050">
        <v>162</v>
      </c>
      <c r="R1050" t="s">
        <v>2210</v>
      </c>
      <c r="S1050" t="s">
        <v>2211</v>
      </c>
      <c r="U1050" t="s">
        <v>2212</v>
      </c>
      <c r="V1050" t="s">
        <v>122</v>
      </c>
      <c r="W1050" t="s">
        <v>123</v>
      </c>
      <c r="X1050" t="s">
        <v>1241</v>
      </c>
      <c r="Y1050" t="s">
        <v>129</v>
      </c>
      <c r="Z1050" t="s">
        <v>1258</v>
      </c>
      <c r="AA1050" t="s">
        <v>2700</v>
      </c>
      <c r="AB1050" t="s">
        <v>1216</v>
      </c>
      <c r="AC1050" t="s">
        <v>1217</v>
      </c>
      <c r="AD1050" t="s">
        <v>1218</v>
      </c>
      <c r="AE1050" t="s">
        <v>897</v>
      </c>
      <c r="AF1050" t="s">
        <v>786</v>
      </c>
      <c r="AG1050">
        <v>2</v>
      </c>
      <c r="AH1050">
        <v>178.02</v>
      </c>
      <c r="AI1050">
        <v>1</v>
      </c>
      <c r="AJ1050">
        <v>1018</v>
      </c>
      <c r="AK1050" t="s">
        <v>775</v>
      </c>
      <c r="AL1050">
        <v>1406</v>
      </c>
      <c r="AM1050" t="s">
        <v>1380</v>
      </c>
      <c r="AN1050">
        <v>69.900000000000006</v>
      </c>
      <c r="AO1050" s="72">
        <v>52.42</v>
      </c>
      <c r="AP1050" t="s">
        <v>1788</v>
      </c>
      <c r="AQ1050" t="s">
        <v>1382</v>
      </c>
      <c r="AV1050" t="s">
        <v>1821</v>
      </c>
      <c r="AW1050">
        <v>0</v>
      </c>
      <c r="AX1050" t="s">
        <v>2213</v>
      </c>
      <c r="AY1050" t="s">
        <v>2216</v>
      </c>
      <c r="AZ1050" t="s">
        <v>2217</v>
      </c>
      <c r="BC1050" s="34" t="s">
        <v>2701</v>
      </c>
      <c r="BD1050" t="s">
        <v>114</v>
      </c>
      <c r="BF1050" t="s">
        <v>115</v>
      </c>
      <c r="BG1050" t="s">
        <v>116</v>
      </c>
      <c r="BM1050" t="s">
        <v>117</v>
      </c>
      <c r="BN1050">
        <v>854017</v>
      </c>
      <c r="BO1050">
        <v>3355587927</v>
      </c>
      <c r="BP1050">
        <v>3355587927</v>
      </c>
      <c r="BQ1050">
        <v>499818</v>
      </c>
      <c r="BR1050">
        <v>9322</v>
      </c>
      <c r="BX1050" t="s">
        <v>2218</v>
      </c>
      <c r="CA1050" t="s">
        <v>2219</v>
      </c>
      <c r="CB1050" t="s">
        <v>2220</v>
      </c>
      <c r="CD1050">
        <v>1</v>
      </c>
      <c r="CF1050" t="s">
        <v>118</v>
      </c>
      <c r="CG1050">
        <v>0</v>
      </c>
      <c r="CH1050" t="s">
        <v>119</v>
      </c>
      <c r="CI1050" t="s">
        <v>119</v>
      </c>
      <c r="CJ1050" t="s">
        <v>120</v>
      </c>
      <c r="CL1050" s="34" t="s">
        <v>2702</v>
      </c>
      <c r="CM1050" t="s">
        <v>121</v>
      </c>
      <c r="CN1050" s="34" t="s">
        <v>2702</v>
      </c>
      <c r="CP1050" t="s">
        <v>1258</v>
      </c>
      <c r="CR1050">
        <f t="shared" si="240"/>
        <v>6</v>
      </c>
      <c r="CS1050"/>
      <c r="CT1050"/>
      <c r="CU1050"/>
      <c r="CV1050"/>
      <c r="CW1050"/>
      <c r="CX1050"/>
      <c r="CY1050"/>
      <c r="CZ1050"/>
      <c r="DA1050"/>
      <c r="DB1050"/>
      <c r="DC1050"/>
      <c r="DD1050"/>
    </row>
    <row r="1051" spans="1:108" hidden="1">
      <c r="A1051" t="s">
        <v>111</v>
      </c>
      <c r="B1051" t="s">
        <v>2204</v>
      </c>
      <c r="C1051">
        <v>513157</v>
      </c>
      <c r="D1051" s="1">
        <v>45571</v>
      </c>
      <c r="E1051" t="s">
        <v>20629</v>
      </c>
      <c r="F1051" t="s">
        <v>2205</v>
      </c>
      <c r="G1051" t="s">
        <v>2206</v>
      </c>
      <c r="H1051">
        <v>21426190883</v>
      </c>
      <c r="I1051" t="s">
        <v>2207</v>
      </c>
      <c r="J1051">
        <v>5511976480772</v>
      </c>
      <c r="K1051" t="s">
        <v>2</v>
      </c>
      <c r="L1051" t="s">
        <v>127</v>
      </c>
      <c r="M1051">
        <v>5133707979945</v>
      </c>
      <c r="N1051" t="s">
        <v>112</v>
      </c>
      <c r="O1051" t="s">
        <v>2208</v>
      </c>
      <c r="P1051" t="s">
        <v>2209</v>
      </c>
      <c r="Q1051">
        <v>162</v>
      </c>
      <c r="R1051" t="s">
        <v>2210</v>
      </c>
      <c r="S1051" t="s">
        <v>2211</v>
      </c>
      <c r="U1051" t="s">
        <v>2212</v>
      </c>
      <c r="V1051" t="s">
        <v>122</v>
      </c>
      <c r="W1051" t="s">
        <v>123</v>
      </c>
      <c r="X1051" t="s">
        <v>1241</v>
      </c>
      <c r="Y1051" t="s">
        <v>129</v>
      </c>
      <c r="Z1051" t="s">
        <v>1258</v>
      </c>
      <c r="AA1051" t="s">
        <v>2700</v>
      </c>
      <c r="AB1051" t="s">
        <v>1216</v>
      </c>
      <c r="AC1051" t="s">
        <v>1217</v>
      </c>
      <c r="AD1051" t="s">
        <v>1218</v>
      </c>
      <c r="AE1051" t="s">
        <v>897</v>
      </c>
      <c r="AF1051" t="s">
        <v>786</v>
      </c>
      <c r="AG1051">
        <v>2</v>
      </c>
      <c r="AH1051">
        <v>178.02</v>
      </c>
      <c r="AI1051">
        <v>1</v>
      </c>
      <c r="AJ1051">
        <v>142809</v>
      </c>
      <c r="AK1051" t="s">
        <v>1280</v>
      </c>
      <c r="AL1051">
        <v>3111</v>
      </c>
      <c r="AM1051" t="s">
        <v>2221</v>
      </c>
      <c r="AN1051">
        <v>79.900000000000006</v>
      </c>
      <c r="AO1051" s="72">
        <v>59.92</v>
      </c>
      <c r="AP1051" t="s">
        <v>1625</v>
      </c>
      <c r="AQ1051" t="s">
        <v>2222</v>
      </c>
      <c r="AV1051" t="s">
        <v>2223</v>
      </c>
      <c r="AW1051">
        <v>0</v>
      </c>
      <c r="AX1051" t="s">
        <v>2213</v>
      </c>
      <c r="AY1051" t="s">
        <v>2216</v>
      </c>
      <c r="AZ1051" t="s">
        <v>2217</v>
      </c>
      <c r="BC1051" s="34" t="s">
        <v>2701</v>
      </c>
      <c r="BD1051" t="s">
        <v>114</v>
      </c>
      <c r="BF1051" t="s">
        <v>115</v>
      </c>
      <c r="BG1051" t="s">
        <v>116</v>
      </c>
      <c r="BM1051" t="s">
        <v>117</v>
      </c>
      <c r="BN1051">
        <v>854017</v>
      </c>
      <c r="BO1051">
        <v>3355587927</v>
      </c>
      <c r="BP1051">
        <v>3355587927</v>
      </c>
      <c r="BQ1051">
        <v>499818</v>
      </c>
      <c r="BR1051">
        <v>9322</v>
      </c>
      <c r="BX1051" t="s">
        <v>2218</v>
      </c>
      <c r="CA1051" t="s">
        <v>2219</v>
      </c>
      <c r="CB1051" t="s">
        <v>2220</v>
      </c>
      <c r="CD1051">
        <v>1</v>
      </c>
      <c r="CF1051" t="s">
        <v>118</v>
      </c>
      <c r="CG1051">
        <v>0</v>
      </c>
      <c r="CH1051" t="s">
        <v>119</v>
      </c>
      <c r="CI1051" t="s">
        <v>119</v>
      </c>
      <c r="CJ1051" t="s">
        <v>120</v>
      </c>
      <c r="CL1051" s="34" t="s">
        <v>2702</v>
      </c>
      <c r="CM1051" t="s">
        <v>121</v>
      </c>
      <c r="CN1051" s="34" t="s">
        <v>2702</v>
      </c>
      <c r="CP1051" t="s">
        <v>1258</v>
      </c>
      <c r="CR1051">
        <f t="shared" si="240"/>
        <v>6</v>
      </c>
      <c r="CS1051"/>
      <c r="CT1051"/>
      <c r="CU1051"/>
      <c r="CV1051"/>
      <c r="CW1051"/>
      <c r="CX1051"/>
      <c r="CY1051"/>
      <c r="CZ1051"/>
      <c r="DA1051"/>
      <c r="DB1051"/>
      <c r="DC1051"/>
      <c r="DD1051"/>
    </row>
    <row r="1052" spans="1:108" hidden="1">
      <c r="A1052" t="s">
        <v>111</v>
      </c>
      <c r="B1052" t="s">
        <v>3104</v>
      </c>
      <c r="C1052">
        <v>513143</v>
      </c>
      <c r="D1052" s="1">
        <v>45571</v>
      </c>
      <c r="E1052" t="s">
        <v>20630</v>
      </c>
      <c r="F1052" t="s">
        <v>3105</v>
      </c>
      <c r="G1052" t="s">
        <v>3106</v>
      </c>
      <c r="H1052" s="34" t="s">
        <v>3107</v>
      </c>
      <c r="I1052" t="s">
        <v>3108</v>
      </c>
      <c r="J1052">
        <v>5548996704835</v>
      </c>
      <c r="K1052" t="s">
        <v>11</v>
      </c>
      <c r="L1052" t="s">
        <v>3109</v>
      </c>
      <c r="M1052">
        <v>5175912661773</v>
      </c>
      <c r="N1052" t="s">
        <v>112</v>
      </c>
      <c r="O1052" t="s">
        <v>3110</v>
      </c>
      <c r="P1052" t="s">
        <v>3111</v>
      </c>
      <c r="Q1052">
        <v>75</v>
      </c>
      <c r="R1052" t="s">
        <v>3112</v>
      </c>
      <c r="S1052" t="s">
        <v>3113</v>
      </c>
      <c r="U1052" t="s">
        <v>3114</v>
      </c>
      <c r="V1052" t="s">
        <v>122</v>
      </c>
      <c r="W1052" t="s">
        <v>772</v>
      </c>
      <c r="X1052" t="s">
        <v>2335</v>
      </c>
      <c r="Y1052" t="s">
        <v>787</v>
      </c>
      <c r="Z1052" t="s">
        <v>1258</v>
      </c>
      <c r="AA1052" t="s">
        <v>3494</v>
      </c>
      <c r="AB1052" t="s">
        <v>773</v>
      </c>
      <c r="AC1052" t="s">
        <v>774</v>
      </c>
      <c r="AE1052" t="s">
        <v>1378</v>
      </c>
      <c r="AF1052" t="s">
        <v>1242</v>
      </c>
      <c r="AG1052">
        <v>1</v>
      </c>
      <c r="AH1052">
        <v>201.46</v>
      </c>
      <c r="AI1052">
        <v>1</v>
      </c>
      <c r="AJ1052">
        <v>142819</v>
      </c>
      <c r="AK1052" t="s">
        <v>808</v>
      </c>
      <c r="AL1052">
        <v>3115</v>
      </c>
      <c r="AM1052" t="s">
        <v>841</v>
      </c>
      <c r="AN1052">
        <v>129.9</v>
      </c>
      <c r="AO1052" s="72">
        <v>93.53</v>
      </c>
      <c r="AP1052" t="s">
        <v>2928</v>
      </c>
      <c r="AQ1052" t="s">
        <v>842</v>
      </c>
      <c r="AV1052" t="s">
        <v>3116</v>
      </c>
      <c r="AW1052">
        <v>0</v>
      </c>
      <c r="AX1052" t="s">
        <v>3115</v>
      </c>
      <c r="AY1052" t="s">
        <v>3117</v>
      </c>
      <c r="AZ1052" t="s">
        <v>3118</v>
      </c>
      <c r="BC1052" s="34" t="s">
        <v>3495</v>
      </c>
      <c r="BD1052" t="s">
        <v>114</v>
      </c>
      <c r="BF1052" t="s">
        <v>115</v>
      </c>
      <c r="BG1052" t="s">
        <v>116</v>
      </c>
      <c r="BM1052" t="s">
        <v>1248</v>
      </c>
      <c r="BO1052">
        <v>3355478403</v>
      </c>
      <c r="BX1052" t="s">
        <v>3119</v>
      </c>
      <c r="CA1052" t="s">
        <v>3120</v>
      </c>
      <c r="CB1052" t="s">
        <v>3121</v>
      </c>
      <c r="CD1052">
        <v>1</v>
      </c>
      <c r="CF1052" t="s">
        <v>118</v>
      </c>
      <c r="CG1052">
        <v>0</v>
      </c>
      <c r="CH1052" t="s">
        <v>119</v>
      </c>
      <c r="CI1052" t="s">
        <v>119</v>
      </c>
      <c r="CJ1052" t="s">
        <v>120</v>
      </c>
      <c r="CL1052" s="34" t="s">
        <v>3496</v>
      </c>
      <c r="CM1052" t="s">
        <v>121</v>
      </c>
      <c r="CN1052" s="34" t="s">
        <v>3496</v>
      </c>
      <c r="CP1052" t="s">
        <v>1258</v>
      </c>
      <c r="CR1052">
        <f t="shared" si="240"/>
        <v>6</v>
      </c>
      <c r="CS1052"/>
      <c r="CT1052"/>
      <c r="CU1052"/>
      <c r="CV1052"/>
      <c r="CW1052"/>
      <c r="CX1052"/>
      <c r="CY1052"/>
      <c r="CZ1052"/>
      <c r="DA1052"/>
      <c r="DB1052"/>
      <c r="DC1052"/>
      <c r="DD1052"/>
    </row>
    <row r="1053" spans="1:108" hidden="1">
      <c r="A1053" t="s">
        <v>111</v>
      </c>
      <c r="B1053" t="s">
        <v>3104</v>
      </c>
      <c r="C1053">
        <v>513143</v>
      </c>
      <c r="D1053" s="1">
        <v>45571</v>
      </c>
      <c r="E1053" t="s">
        <v>20630</v>
      </c>
      <c r="F1053" t="s">
        <v>3105</v>
      </c>
      <c r="G1053" t="s">
        <v>3106</v>
      </c>
      <c r="H1053" s="34" t="s">
        <v>3107</v>
      </c>
      <c r="I1053" t="s">
        <v>3108</v>
      </c>
      <c r="J1053">
        <v>5548996704835</v>
      </c>
      <c r="K1053" t="s">
        <v>11</v>
      </c>
      <c r="L1053" t="s">
        <v>3109</v>
      </c>
      <c r="M1053">
        <v>5175912661773</v>
      </c>
      <c r="N1053" t="s">
        <v>112</v>
      </c>
      <c r="O1053" t="s">
        <v>3110</v>
      </c>
      <c r="P1053" t="s">
        <v>3111</v>
      </c>
      <c r="Q1053">
        <v>75</v>
      </c>
      <c r="R1053" t="s">
        <v>3112</v>
      </c>
      <c r="S1053" t="s">
        <v>3113</v>
      </c>
      <c r="U1053" t="s">
        <v>3114</v>
      </c>
      <c r="V1053" t="s">
        <v>122</v>
      </c>
      <c r="W1053" t="s">
        <v>772</v>
      </c>
      <c r="X1053" t="s">
        <v>2335</v>
      </c>
      <c r="Y1053" t="s">
        <v>787</v>
      </c>
      <c r="Z1053" t="s">
        <v>1258</v>
      </c>
      <c r="AA1053" t="s">
        <v>3494</v>
      </c>
      <c r="AB1053" t="s">
        <v>773</v>
      </c>
      <c r="AC1053" t="s">
        <v>774</v>
      </c>
      <c r="AE1053" t="s">
        <v>1378</v>
      </c>
      <c r="AF1053" t="s">
        <v>1242</v>
      </c>
      <c r="AG1053">
        <v>1</v>
      </c>
      <c r="AH1053">
        <v>201.46</v>
      </c>
      <c r="AI1053">
        <v>1</v>
      </c>
      <c r="AJ1053">
        <v>142818</v>
      </c>
      <c r="AK1053" t="s">
        <v>808</v>
      </c>
      <c r="AL1053">
        <v>3114</v>
      </c>
      <c r="AM1053" t="s">
        <v>1920</v>
      </c>
      <c r="AN1053">
        <v>149.9</v>
      </c>
      <c r="AO1053" s="72">
        <v>107.93</v>
      </c>
      <c r="AP1053" t="s">
        <v>3122</v>
      </c>
      <c r="AQ1053" t="s">
        <v>1923</v>
      </c>
      <c r="AV1053" t="s">
        <v>3116</v>
      </c>
      <c r="AW1053">
        <v>0</v>
      </c>
      <c r="AX1053" t="s">
        <v>3115</v>
      </c>
      <c r="AY1053" t="s">
        <v>3117</v>
      </c>
      <c r="AZ1053" t="s">
        <v>3118</v>
      </c>
      <c r="BC1053" s="34" t="s">
        <v>3495</v>
      </c>
      <c r="BD1053" t="s">
        <v>114</v>
      </c>
      <c r="BF1053" t="s">
        <v>115</v>
      </c>
      <c r="BG1053" t="s">
        <v>116</v>
      </c>
      <c r="BM1053" t="s">
        <v>1248</v>
      </c>
      <c r="BO1053">
        <v>3355478403</v>
      </c>
      <c r="BX1053" t="s">
        <v>3119</v>
      </c>
      <c r="CA1053" t="s">
        <v>3120</v>
      </c>
      <c r="CB1053" t="s">
        <v>3121</v>
      </c>
      <c r="CD1053">
        <v>1</v>
      </c>
      <c r="CF1053" t="s">
        <v>118</v>
      </c>
      <c r="CG1053">
        <v>0</v>
      </c>
      <c r="CH1053" t="s">
        <v>119</v>
      </c>
      <c r="CI1053" t="s">
        <v>119</v>
      </c>
      <c r="CJ1053" t="s">
        <v>120</v>
      </c>
      <c r="CL1053" s="34" t="s">
        <v>3496</v>
      </c>
      <c r="CM1053" t="s">
        <v>121</v>
      </c>
      <c r="CN1053" s="34" t="s">
        <v>3496</v>
      </c>
      <c r="CP1053" t="s">
        <v>1258</v>
      </c>
      <c r="CR1053">
        <f t="shared" si="240"/>
        <v>6</v>
      </c>
      <c r="CS1053"/>
      <c r="CT1053"/>
      <c r="CU1053"/>
      <c r="CV1053"/>
      <c r="CW1053"/>
      <c r="CX1053"/>
      <c r="CY1053"/>
      <c r="CZ1053"/>
      <c r="DA1053"/>
      <c r="DB1053"/>
      <c r="DC1053"/>
      <c r="DD1053"/>
    </row>
    <row r="1054" spans="1:108" hidden="1">
      <c r="A1054" t="s">
        <v>111</v>
      </c>
      <c r="B1054" t="s">
        <v>2224</v>
      </c>
      <c r="C1054">
        <v>513123</v>
      </c>
      <c r="D1054" s="1">
        <v>45571</v>
      </c>
      <c r="E1054" t="s">
        <v>20631</v>
      </c>
      <c r="F1054" t="s">
        <v>2225</v>
      </c>
      <c r="G1054" t="s">
        <v>2226</v>
      </c>
      <c r="H1054">
        <v>97494062300</v>
      </c>
      <c r="I1054" t="s">
        <v>2227</v>
      </c>
      <c r="J1054">
        <v>5586999212305</v>
      </c>
      <c r="K1054" t="s">
        <v>2228</v>
      </c>
      <c r="L1054" t="s">
        <v>2229</v>
      </c>
      <c r="M1054">
        <v>5184767300148</v>
      </c>
      <c r="N1054" t="s">
        <v>112</v>
      </c>
      <c r="O1054" t="s">
        <v>2225</v>
      </c>
      <c r="P1054" t="s">
        <v>2230</v>
      </c>
      <c r="Q1054">
        <v>2250</v>
      </c>
      <c r="R1054" t="s">
        <v>2231</v>
      </c>
      <c r="S1054" t="s">
        <v>2232</v>
      </c>
      <c r="U1054" t="s">
        <v>2233</v>
      </c>
      <c r="V1054" t="s">
        <v>122</v>
      </c>
      <c r="W1054" t="s">
        <v>772</v>
      </c>
      <c r="X1054" t="s">
        <v>1595</v>
      </c>
      <c r="Y1054" t="s">
        <v>1596</v>
      </c>
      <c r="Z1054" t="s">
        <v>1258</v>
      </c>
      <c r="AA1054" t="s">
        <v>17872</v>
      </c>
      <c r="AE1054" t="s">
        <v>1219</v>
      </c>
      <c r="AF1054" t="s">
        <v>786</v>
      </c>
      <c r="AG1054">
        <v>5</v>
      </c>
      <c r="AH1054">
        <v>199.92</v>
      </c>
      <c r="AI1054">
        <v>1</v>
      </c>
      <c r="AJ1054">
        <v>142814</v>
      </c>
      <c r="AK1054" t="s">
        <v>1280</v>
      </c>
      <c r="AL1054">
        <v>3109</v>
      </c>
      <c r="AM1054" t="s">
        <v>1757</v>
      </c>
      <c r="AN1054">
        <v>79.900000000000006</v>
      </c>
      <c r="AO1054" s="72">
        <v>59.92</v>
      </c>
      <c r="AP1054" t="s">
        <v>1625</v>
      </c>
      <c r="AQ1054" t="s">
        <v>1758</v>
      </c>
      <c r="AV1054" t="s">
        <v>2235</v>
      </c>
      <c r="AW1054">
        <v>0</v>
      </c>
      <c r="AX1054" t="s">
        <v>2234</v>
      </c>
      <c r="AY1054" t="s">
        <v>2236</v>
      </c>
      <c r="AZ1054" t="s">
        <v>2217</v>
      </c>
      <c r="BC1054" s="34" t="s">
        <v>17873</v>
      </c>
      <c r="BD1054" t="s">
        <v>114</v>
      </c>
      <c r="BF1054" t="s">
        <v>115</v>
      </c>
      <c r="BG1054" t="s">
        <v>116</v>
      </c>
      <c r="BM1054" t="s">
        <v>117</v>
      </c>
      <c r="BN1054">
        <v>997487</v>
      </c>
      <c r="BO1054">
        <v>3354900450</v>
      </c>
      <c r="BP1054">
        <v>3354900450</v>
      </c>
      <c r="BQ1054">
        <v>421958</v>
      </c>
      <c r="BR1054">
        <v>6265</v>
      </c>
      <c r="BX1054" t="s">
        <v>2237</v>
      </c>
      <c r="CA1054" t="s">
        <v>2238</v>
      </c>
      <c r="CB1054" t="s">
        <v>2239</v>
      </c>
      <c r="CD1054">
        <v>1</v>
      </c>
      <c r="CF1054" t="s">
        <v>118</v>
      </c>
      <c r="CG1054">
        <v>0</v>
      </c>
      <c r="CH1054" t="s">
        <v>119</v>
      </c>
      <c r="CI1054" t="s">
        <v>119</v>
      </c>
      <c r="CJ1054" t="s">
        <v>120</v>
      </c>
      <c r="CL1054" s="34" t="s">
        <v>17874</v>
      </c>
      <c r="CM1054" t="s">
        <v>121</v>
      </c>
      <c r="CN1054" s="34" t="s">
        <v>17874</v>
      </c>
      <c r="CP1054" t="s">
        <v>1258</v>
      </c>
      <c r="CR1054">
        <f t="shared" si="240"/>
        <v>6</v>
      </c>
      <c r="CS1054"/>
      <c r="CT1054"/>
      <c r="CU1054"/>
      <c r="CV1054"/>
      <c r="CW1054"/>
      <c r="CX1054"/>
      <c r="CY1054"/>
      <c r="CZ1054"/>
      <c r="DA1054"/>
      <c r="DB1054"/>
      <c r="DC1054"/>
      <c r="DD1054"/>
    </row>
    <row r="1055" spans="1:108" hidden="1">
      <c r="A1055" t="s">
        <v>111</v>
      </c>
      <c r="B1055" t="s">
        <v>2224</v>
      </c>
      <c r="C1055">
        <v>513123</v>
      </c>
      <c r="D1055" s="1">
        <v>45571</v>
      </c>
      <c r="E1055" t="s">
        <v>20631</v>
      </c>
      <c r="F1055" t="s">
        <v>2225</v>
      </c>
      <c r="G1055" t="s">
        <v>2226</v>
      </c>
      <c r="H1055">
        <v>97494062300</v>
      </c>
      <c r="I1055" t="s">
        <v>2227</v>
      </c>
      <c r="J1055">
        <v>5586999212305</v>
      </c>
      <c r="K1055" t="s">
        <v>2228</v>
      </c>
      <c r="L1055" t="s">
        <v>2229</v>
      </c>
      <c r="M1055">
        <v>5184767300148</v>
      </c>
      <c r="N1055" t="s">
        <v>112</v>
      </c>
      <c r="O1055" t="s">
        <v>2225</v>
      </c>
      <c r="P1055" t="s">
        <v>2230</v>
      </c>
      <c r="Q1055">
        <v>2250</v>
      </c>
      <c r="R1055" t="s">
        <v>2231</v>
      </c>
      <c r="S1055" t="s">
        <v>2232</v>
      </c>
      <c r="U1055" t="s">
        <v>2233</v>
      </c>
      <c r="V1055" t="s">
        <v>122</v>
      </c>
      <c r="W1055" t="s">
        <v>772</v>
      </c>
      <c r="X1055" t="s">
        <v>1595</v>
      </c>
      <c r="Y1055" t="s">
        <v>1596</v>
      </c>
      <c r="Z1055" t="s">
        <v>1258</v>
      </c>
      <c r="AA1055" t="s">
        <v>17872</v>
      </c>
      <c r="AE1055" t="s">
        <v>1219</v>
      </c>
      <c r="AF1055" t="s">
        <v>786</v>
      </c>
      <c r="AG1055">
        <v>5</v>
      </c>
      <c r="AH1055">
        <v>199.92</v>
      </c>
      <c r="AI1055">
        <v>1</v>
      </c>
      <c r="AJ1055">
        <v>142810</v>
      </c>
      <c r="AK1055" t="s">
        <v>1280</v>
      </c>
      <c r="AL1055">
        <v>3110</v>
      </c>
      <c r="AM1055" t="s">
        <v>1281</v>
      </c>
      <c r="AN1055">
        <v>79.900000000000006</v>
      </c>
      <c r="AO1055" s="72">
        <v>59.92</v>
      </c>
      <c r="AP1055" t="s">
        <v>1625</v>
      </c>
      <c r="AQ1055" t="s">
        <v>1283</v>
      </c>
      <c r="AV1055" t="s">
        <v>2235</v>
      </c>
      <c r="AW1055">
        <v>0</v>
      </c>
      <c r="AX1055" t="s">
        <v>2234</v>
      </c>
      <c r="AY1055" t="s">
        <v>2236</v>
      </c>
      <c r="AZ1055" t="s">
        <v>2217</v>
      </c>
      <c r="BC1055" s="34" t="s">
        <v>17873</v>
      </c>
      <c r="BD1055" t="s">
        <v>114</v>
      </c>
      <c r="BF1055" t="s">
        <v>115</v>
      </c>
      <c r="BG1055" t="s">
        <v>116</v>
      </c>
      <c r="BM1055" t="s">
        <v>117</v>
      </c>
      <c r="BN1055">
        <v>997487</v>
      </c>
      <c r="BO1055">
        <v>3354900450</v>
      </c>
      <c r="BP1055">
        <v>3354900450</v>
      </c>
      <c r="BQ1055">
        <v>421958</v>
      </c>
      <c r="BR1055">
        <v>6265</v>
      </c>
      <c r="BX1055" t="s">
        <v>2237</v>
      </c>
      <c r="CA1055" t="s">
        <v>2238</v>
      </c>
      <c r="CB1055" t="s">
        <v>2239</v>
      </c>
      <c r="CD1055">
        <v>1</v>
      </c>
      <c r="CF1055" t="s">
        <v>118</v>
      </c>
      <c r="CG1055">
        <v>0</v>
      </c>
      <c r="CH1055" t="s">
        <v>119</v>
      </c>
      <c r="CI1055" t="s">
        <v>119</v>
      </c>
      <c r="CJ1055" t="s">
        <v>120</v>
      </c>
      <c r="CL1055" s="34" t="s">
        <v>17874</v>
      </c>
      <c r="CM1055" t="s">
        <v>121</v>
      </c>
      <c r="CN1055" s="34" t="s">
        <v>17874</v>
      </c>
      <c r="CP1055" t="s">
        <v>1258</v>
      </c>
      <c r="CR1055">
        <f t="shared" si="240"/>
        <v>6</v>
      </c>
      <c r="CS1055"/>
      <c r="CT1055"/>
      <c r="CU1055"/>
      <c r="CV1055"/>
      <c r="CW1055"/>
      <c r="CX1055"/>
      <c r="CY1055"/>
      <c r="CZ1055"/>
      <c r="DA1055"/>
      <c r="DB1055"/>
      <c r="DC1055"/>
      <c r="DD1055"/>
    </row>
    <row r="1056" spans="1:108" hidden="1">
      <c r="A1056" t="s">
        <v>111</v>
      </c>
      <c r="B1056" t="s">
        <v>2224</v>
      </c>
      <c r="C1056">
        <v>513123</v>
      </c>
      <c r="D1056" s="1">
        <v>45571</v>
      </c>
      <c r="E1056" t="s">
        <v>20631</v>
      </c>
      <c r="F1056" t="s">
        <v>2225</v>
      </c>
      <c r="G1056" t="s">
        <v>2226</v>
      </c>
      <c r="H1056">
        <v>97494062300</v>
      </c>
      <c r="I1056" t="s">
        <v>2227</v>
      </c>
      <c r="J1056">
        <v>5586999212305</v>
      </c>
      <c r="K1056" t="s">
        <v>2228</v>
      </c>
      <c r="L1056" t="s">
        <v>2229</v>
      </c>
      <c r="M1056">
        <v>5184767300148</v>
      </c>
      <c r="N1056" t="s">
        <v>112</v>
      </c>
      <c r="O1056" t="s">
        <v>2225</v>
      </c>
      <c r="P1056" t="s">
        <v>2230</v>
      </c>
      <c r="Q1056">
        <v>2250</v>
      </c>
      <c r="R1056" t="s">
        <v>2231</v>
      </c>
      <c r="S1056" t="s">
        <v>2232</v>
      </c>
      <c r="U1056" t="s">
        <v>2233</v>
      </c>
      <c r="V1056" t="s">
        <v>122</v>
      </c>
      <c r="W1056" t="s">
        <v>772</v>
      </c>
      <c r="X1056" t="s">
        <v>1595</v>
      </c>
      <c r="Y1056" t="s">
        <v>1596</v>
      </c>
      <c r="Z1056" t="s">
        <v>1258</v>
      </c>
      <c r="AA1056" t="s">
        <v>17872</v>
      </c>
      <c r="AE1056" t="s">
        <v>1219</v>
      </c>
      <c r="AF1056" t="s">
        <v>786</v>
      </c>
      <c r="AG1056">
        <v>5</v>
      </c>
      <c r="AH1056">
        <v>199.92</v>
      </c>
      <c r="AI1056">
        <v>1</v>
      </c>
      <c r="AJ1056">
        <v>142807</v>
      </c>
      <c r="AK1056" t="s">
        <v>781</v>
      </c>
      <c r="AL1056">
        <v>1113</v>
      </c>
      <c r="AM1056" t="s">
        <v>800</v>
      </c>
      <c r="AN1056">
        <v>6.99</v>
      </c>
      <c r="AO1056" s="72">
        <v>5.24</v>
      </c>
      <c r="AP1056" t="s">
        <v>934</v>
      </c>
      <c r="AQ1056" t="s">
        <v>802</v>
      </c>
      <c r="AV1056" t="s">
        <v>2235</v>
      </c>
      <c r="AW1056">
        <v>0</v>
      </c>
      <c r="AX1056" t="s">
        <v>2234</v>
      </c>
      <c r="AY1056" t="s">
        <v>2236</v>
      </c>
      <c r="AZ1056" t="s">
        <v>2217</v>
      </c>
      <c r="BC1056" s="34" t="s">
        <v>17873</v>
      </c>
      <c r="BD1056" t="s">
        <v>114</v>
      </c>
      <c r="BF1056" t="s">
        <v>115</v>
      </c>
      <c r="BG1056" t="s">
        <v>116</v>
      </c>
      <c r="BM1056" t="s">
        <v>117</v>
      </c>
      <c r="BN1056">
        <v>997487</v>
      </c>
      <c r="BO1056">
        <v>3354900450</v>
      </c>
      <c r="BP1056">
        <v>3354900450</v>
      </c>
      <c r="BQ1056">
        <v>421958</v>
      </c>
      <c r="BR1056">
        <v>6265</v>
      </c>
      <c r="BX1056" t="s">
        <v>2237</v>
      </c>
      <c r="CA1056" t="s">
        <v>2238</v>
      </c>
      <c r="CB1056" t="s">
        <v>2239</v>
      </c>
      <c r="CD1056">
        <v>1</v>
      </c>
      <c r="CF1056" t="s">
        <v>118</v>
      </c>
      <c r="CG1056">
        <v>0</v>
      </c>
      <c r="CH1056" t="s">
        <v>119</v>
      </c>
      <c r="CI1056" t="s">
        <v>119</v>
      </c>
      <c r="CJ1056" t="s">
        <v>120</v>
      </c>
      <c r="CL1056" s="34" t="s">
        <v>17874</v>
      </c>
      <c r="CM1056" t="s">
        <v>121</v>
      </c>
      <c r="CN1056" s="34" t="s">
        <v>17874</v>
      </c>
      <c r="CP1056" t="s">
        <v>1258</v>
      </c>
      <c r="CR1056">
        <f t="shared" si="240"/>
        <v>6</v>
      </c>
      <c r="CS1056"/>
      <c r="CT1056"/>
      <c r="CU1056"/>
      <c r="CV1056"/>
      <c r="CW1056"/>
      <c r="CX1056"/>
      <c r="CY1056"/>
      <c r="CZ1056"/>
      <c r="DA1056"/>
      <c r="DB1056"/>
      <c r="DC1056"/>
      <c r="DD1056"/>
    </row>
    <row r="1057" spans="1:108" hidden="1">
      <c r="A1057" t="s">
        <v>111</v>
      </c>
      <c r="B1057" t="s">
        <v>2224</v>
      </c>
      <c r="C1057">
        <v>513123</v>
      </c>
      <c r="D1057" s="1">
        <v>45571</v>
      </c>
      <c r="E1057" t="s">
        <v>20631</v>
      </c>
      <c r="F1057" t="s">
        <v>2225</v>
      </c>
      <c r="G1057" t="s">
        <v>2226</v>
      </c>
      <c r="H1057">
        <v>97494062300</v>
      </c>
      <c r="I1057" t="s">
        <v>2227</v>
      </c>
      <c r="J1057">
        <v>5586999212305</v>
      </c>
      <c r="K1057" t="s">
        <v>2228</v>
      </c>
      <c r="L1057" t="s">
        <v>2229</v>
      </c>
      <c r="M1057">
        <v>5184767300148</v>
      </c>
      <c r="N1057" t="s">
        <v>112</v>
      </c>
      <c r="O1057" t="s">
        <v>2225</v>
      </c>
      <c r="P1057" t="s">
        <v>2230</v>
      </c>
      <c r="Q1057">
        <v>2250</v>
      </c>
      <c r="R1057" t="s">
        <v>2231</v>
      </c>
      <c r="S1057" t="s">
        <v>2232</v>
      </c>
      <c r="U1057" t="s">
        <v>2233</v>
      </c>
      <c r="V1057" t="s">
        <v>122</v>
      </c>
      <c r="W1057" t="s">
        <v>772</v>
      </c>
      <c r="X1057" t="s">
        <v>1595</v>
      </c>
      <c r="Y1057" t="s">
        <v>1596</v>
      </c>
      <c r="Z1057" t="s">
        <v>1258</v>
      </c>
      <c r="AA1057" t="s">
        <v>17872</v>
      </c>
      <c r="AE1057" t="s">
        <v>1219</v>
      </c>
      <c r="AF1057" t="s">
        <v>786</v>
      </c>
      <c r="AG1057">
        <v>5</v>
      </c>
      <c r="AH1057">
        <v>199.92</v>
      </c>
      <c r="AI1057">
        <v>1</v>
      </c>
      <c r="AJ1057">
        <v>142794</v>
      </c>
      <c r="AK1057" t="s">
        <v>803</v>
      </c>
      <c r="AL1057">
        <v>1203</v>
      </c>
      <c r="AM1057" t="s">
        <v>804</v>
      </c>
      <c r="AN1057">
        <v>69.900000000000006</v>
      </c>
      <c r="AO1057" s="72">
        <v>52.42</v>
      </c>
      <c r="AP1057" t="s">
        <v>1788</v>
      </c>
      <c r="AQ1057" t="s">
        <v>806</v>
      </c>
      <c r="AV1057" t="s">
        <v>2235</v>
      </c>
      <c r="AW1057">
        <v>0</v>
      </c>
      <c r="AX1057" t="s">
        <v>2234</v>
      </c>
      <c r="AY1057" t="s">
        <v>2236</v>
      </c>
      <c r="AZ1057" t="s">
        <v>2217</v>
      </c>
      <c r="BC1057" s="34" t="s">
        <v>17873</v>
      </c>
      <c r="BD1057" t="s">
        <v>114</v>
      </c>
      <c r="BF1057" t="s">
        <v>115</v>
      </c>
      <c r="BG1057" t="s">
        <v>116</v>
      </c>
      <c r="BM1057" t="s">
        <v>117</v>
      </c>
      <c r="BN1057">
        <v>997487</v>
      </c>
      <c r="BO1057">
        <v>3354900450</v>
      </c>
      <c r="BP1057">
        <v>3354900450</v>
      </c>
      <c r="BQ1057">
        <v>421958</v>
      </c>
      <c r="BR1057">
        <v>6265</v>
      </c>
      <c r="BX1057" t="s">
        <v>2237</v>
      </c>
      <c r="CA1057" t="s">
        <v>2238</v>
      </c>
      <c r="CB1057" t="s">
        <v>2239</v>
      </c>
      <c r="CD1057">
        <v>1</v>
      </c>
      <c r="CF1057" t="s">
        <v>118</v>
      </c>
      <c r="CG1057">
        <v>0</v>
      </c>
      <c r="CH1057" t="s">
        <v>119</v>
      </c>
      <c r="CI1057" t="s">
        <v>119</v>
      </c>
      <c r="CJ1057" t="s">
        <v>120</v>
      </c>
      <c r="CL1057" s="34" t="s">
        <v>17874</v>
      </c>
      <c r="CM1057" t="s">
        <v>121</v>
      </c>
      <c r="CN1057" s="34" t="s">
        <v>17874</v>
      </c>
      <c r="CP1057" t="s">
        <v>1258</v>
      </c>
      <c r="CR1057">
        <f t="shared" si="240"/>
        <v>6</v>
      </c>
      <c r="CS1057"/>
      <c r="CT1057"/>
      <c r="CU1057"/>
      <c r="CV1057"/>
      <c r="CW1057"/>
      <c r="CX1057"/>
      <c r="CY1057"/>
      <c r="CZ1057"/>
      <c r="DA1057"/>
      <c r="DB1057"/>
      <c r="DC1057"/>
      <c r="DD1057"/>
    </row>
    <row r="1058" spans="1:108" hidden="1">
      <c r="A1058" t="s">
        <v>111</v>
      </c>
      <c r="B1058" t="s">
        <v>2224</v>
      </c>
      <c r="C1058">
        <v>513123</v>
      </c>
      <c r="D1058" s="1">
        <v>45571</v>
      </c>
      <c r="E1058" t="s">
        <v>20631</v>
      </c>
      <c r="F1058" t="s">
        <v>2225</v>
      </c>
      <c r="G1058" t="s">
        <v>2226</v>
      </c>
      <c r="H1058">
        <v>97494062300</v>
      </c>
      <c r="I1058" t="s">
        <v>2227</v>
      </c>
      <c r="J1058">
        <v>5586999212305</v>
      </c>
      <c r="K1058" t="s">
        <v>2228</v>
      </c>
      <c r="L1058" t="s">
        <v>2229</v>
      </c>
      <c r="M1058">
        <v>5184767300148</v>
      </c>
      <c r="N1058" t="s">
        <v>112</v>
      </c>
      <c r="O1058" t="s">
        <v>2225</v>
      </c>
      <c r="P1058" t="s">
        <v>2230</v>
      </c>
      <c r="Q1058">
        <v>2250</v>
      </c>
      <c r="R1058" t="s">
        <v>2231</v>
      </c>
      <c r="S1058" t="s">
        <v>2232</v>
      </c>
      <c r="U1058" t="s">
        <v>2233</v>
      </c>
      <c r="V1058" t="s">
        <v>122</v>
      </c>
      <c r="W1058" t="s">
        <v>772</v>
      </c>
      <c r="X1058" t="s">
        <v>1595</v>
      </c>
      <c r="Y1058" t="s">
        <v>1596</v>
      </c>
      <c r="Z1058" t="s">
        <v>1258</v>
      </c>
      <c r="AA1058" t="s">
        <v>17872</v>
      </c>
      <c r="AE1058" t="s">
        <v>1219</v>
      </c>
      <c r="AF1058" t="s">
        <v>786</v>
      </c>
      <c r="AG1058">
        <v>5</v>
      </c>
      <c r="AH1058">
        <v>199.92</v>
      </c>
      <c r="AI1058">
        <v>1</v>
      </c>
      <c r="AJ1058">
        <v>1403</v>
      </c>
      <c r="AK1058" t="s">
        <v>775</v>
      </c>
      <c r="AL1058">
        <v>1403</v>
      </c>
      <c r="AM1058" t="s">
        <v>824</v>
      </c>
      <c r="AN1058">
        <v>29.9</v>
      </c>
      <c r="AO1058" s="72">
        <v>22.42</v>
      </c>
      <c r="AP1058" t="s">
        <v>895</v>
      </c>
      <c r="AQ1058" t="s">
        <v>822</v>
      </c>
      <c r="AV1058" t="s">
        <v>2240</v>
      </c>
      <c r="AW1058">
        <v>0</v>
      </c>
      <c r="AX1058" t="s">
        <v>2234</v>
      </c>
      <c r="AY1058" t="s">
        <v>2236</v>
      </c>
      <c r="AZ1058" t="s">
        <v>2217</v>
      </c>
      <c r="BC1058" s="34" t="s">
        <v>17873</v>
      </c>
      <c r="BD1058" t="s">
        <v>114</v>
      </c>
      <c r="BF1058" t="s">
        <v>115</v>
      </c>
      <c r="BG1058" t="s">
        <v>116</v>
      </c>
      <c r="BM1058" t="s">
        <v>117</v>
      </c>
      <c r="BN1058">
        <v>997487</v>
      </c>
      <c r="BO1058">
        <v>3354900450</v>
      </c>
      <c r="BP1058">
        <v>3354900450</v>
      </c>
      <c r="BQ1058">
        <v>421958</v>
      </c>
      <c r="BR1058">
        <v>6265</v>
      </c>
      <c r="BX1058" t="s">
        <v>2237</v>
      </c>
      <c r="CA1058" t="s">
        <v>2238</v>
      </c>
      <c r="CB1058" t="s">
        <v>2239</v>
      </c>
      <c r="CD1058">
        <v>1</v>
      </c>
      <c r="CF1058" t="s">
        <v>118</v>
      </c>
      <c r="CG1058">
        <v>0</v>
      </c>
      <c r="CH1058" t="s">
        <v>119</v>
      </c>
      <c r="CI1058" t="s">
        <v>119</v>
      </c>
      <c r="CJ1058" t="s">
        <v>120</v>
      </c>
      <c r="CL1058" s="34" t="s">
        <v>17874</v>
      </c>
      <c r="CM1058" t="s">
        <v>121</v>
      </c>
      <c r="CN1058" s="34" t="s">
        <v>17874</v>
      </c>
      <c r="CP1058" t="s">
        <v>1258</v>
      </c>
      <c r="CR1058">
        <f t="shared" si="240"/>
        <v>6</v>
      </c>
      <c r="CS1058"/>
      <c r="CT1058"/>
      <c r="CU1058"/>
      <c r="CV1058"/>
      <c r="CW1058"/>
      <c r="CX1058"/>
      <c r="CY1058"/>
      <c r="CZ1058"/>
      <c r="DA1058"/>
      <c r="DB1058"/>
      <c r="DC1058"/>
      <c r="DD1058"/>
    </row>
    <row r="1059" spans="1:108" hidden="1">
      <c r="A1059" t="s">
        <v>111</v>
      </c>
      <c r="B1059" t="s">
        <v>1898</v>
      </c>
      <c r="C1059">
        <v>512649</v>
      </c>
      <c r="D1059" s="1">
        <v>45568</v>
      </c>
      <c r="E1059" t="s">
        <v>20632</v>
      </c>
      <c r="F1059" t="s">
        <v>1899</v>
      </c>
      <c r="G1059" t="s">
        <v>1900</v>
      </c>
      <c r="H1059" s="34" t="s">
        <v>1901</v>
      </c>
      <c r="I1059" t="s">
        <v>1902</v>
      </c>
      <c r="J1059">
        <v>5541992806363</v>
      </c>
      <c r="K1059" t="s">
        <v>10</v>
      </c>
      <c r="L1059" t="s">
        <v>1903</v>
      </c>
      <c r="M1059">
        <v>5152369752138</v>
      </c>
      <c r="N1059" t="s">
        <v>112</v>
      </c>
      <c r="O1059" t="s">
        <v>1904</v>
      </c>
      <c r="P1059" t="s">
        <v>1905</v>
      </c>
      <c r="Q1059">
        <v>785</v>
      </c>
      <c r="R1059" t="s">
        <v>1412</v>
      </c>
      <c r="S1059" t="s">
        <v>1906</v>
      </c>
      <c r="U1059" t="s">
        <v>1907</v>
      </c>
      <c r="V1059" t="s">
        <v>779</v>
      </c>
      <c r="W1059" t="s">
        <v>780</v>
      </c>
      <c r="X1059" t="s">
        <v>1908</v>
      </c>
      <c r="Y1059" t="s">
        <v>787</v>
      </c>
      <c r="Z1059" t="s">
        <v>1258</v>
      </c>
      <c r="AA1059" t="s">
        <v>2574</v>
      </c>
      <c r="AB1059" t="s">
        <v>773</v>
      </c>
      <c r="AC1059" t="s">
        <v>774</v>
      </c>
      <c r="AE1059" t="s">
        <v>897</v>
      </c>
      <c r="AF1059" t="s">
        <v>125</v>
      </c>
      <c r="AG1059">
        <v>5</v>
      </c>
      <c r="AH1059">
        <v>397.2</v>
      </c>
      <c r="AI1059">
        <v>1</v>
      </c>
      <c r="AJ1059">
        <v>142835</v>
      </c>
      <c r="AK1059" t="s">
        <v>1221</v>
      </c>
      <c r="AM1059" t="s">
        <v>1910</v>
      </c>
      <c r="AN1059">
        <v>379.7</v>
      </c>
      <c r="AO1059" s="72">
        <v>284.77999999999997</v>
      </c>
      <c r="AP1059" t="s">
        <v>1911</v>
      </c>
      <c r="AQ1059" t="s">
        <v>1912</v>
      </c>
      <c r="AV1059" t="s">
        <v>1913</v>
      </c>
      <c r="AW1059">
        <v>0</v>
      </c>
      <c r="AX1059" t="s">
        <v>1909</v>
      </c>
      <c r="AY1059" t="s">
        <v>1914</v>
      </c>
      <c r="AZ1059" t="s">
        <v>1915</v>
      </c>
      <c r="BC1059" t="s">
        <v>2575</v>
      </c>
      <c r="BD1059" t="s">
        <v>114</v>
      </c>
      <c r="BF1059" t="s">
        <v>115</v>
      </c>
      <c r="BG1059" t="s">
        <v>116</v>
      </c>
      <c r="BM1059" t="s">
        <v>117</v>
      </c>
      <c r="BN1059" s="34" t="s">
        <v>1916</v>
      </c>
      <c r="BO1059">
        <v>3335675592</v>
      </c>
      <c r="BP1059">
        <v>3335675592</v>
      </c>
      <c r="BQ1059">
        <v>544731</v>
      </c>
      <c r="BR1059">
        <v>4443</v>
      </c>
      <c r="BX1059" t="s">
        <v>1917</v>
      </c>
      <c r="CA1059" t="s">
        <v>1918</v>
      </c>
      <c r="CB1059" t="s">
        <v>1919</v>
      </c>
      <c r="CD1059">
        <v>1</v>
      </c>
      <c r="CF1059" t="s">
        <v>118</v>
      </c>
      <c r="CG1059">
        <v>0</v>
      </c>
      <c r="CH1059" t="s">
        <v>119</v>
      </c>
      <c r="CI1059" t="s">
        <v>119</v>
      </c>
      <c r="CJ1059" t="s">
        <v>120</v>
      </c>
      <c r="CL1059" s="34" t="s">
        <v>2576</v>
      </c>
      <c r="CM1059" t="s">
        <v>121</v>
      </c>
      <c r="CN1059" s="34" t="s">
        <v>2576</v>
      </c>
      <c r="CP1059" t="s">
        <v>1258</v>
      </c>
      <c r="CR1059">
        <f t="shared" si="240"/>
        <v>3</v>
      </c>
      <c r="CS1059"/>
      <c r="CT1059"/>
      <c r="CU1059"/>
      <c r="CV1059"/>
      <c r="CW1059"/>
      <c r="CX1059"/>
      <c r="CY1059"/>
      <c r="CZ1059"/>
      <c r="DA1059"/>
      <c r="DB1059"/>
      <c r="DC1059"/>
      <c r="DD1059"/>
    </row>
    <row r="1060" spans="1:108" hidden="1">
      <c r="A1060" t="s">
        <v>111</v>
      </c>
      <c r="B1060" t="s">
        <v>1898</v>
      </c>
      <c r="C1060">
        <v>512649</v>
      </c>
      <c r="D1060" s="1">
        <v>45568</v>
      </c>
      <c r="E1060" t="s">
        <v>20632</v>
      </c>
      <c r="F1060" t="s">
        <v>1899</v>
      </c>
      <c r="G1060" t="s">
        <v>1900</v>
      </c>
      <c r="H1060" s="34" t="s">
        <v>1901</v>
      </c>
      <c r="I1060" t="s">
        <v>1902</v>
      </c>
      <c r="J1060">
        <v>5541992806363</v>
      </c>
      <c r="K1060" t="s">
        <v>10</v>
      </c>
      <c r="L1060" t="s">
        <v>1903</v>
      </c>
      <c r="M1060">
        <v>5152369752138</v>
      </c>
      <c r="N1060" t="s">
        <v>112</v>
      </c>
      <c r="O1060" t="s">
        <v>1904</v>
      </c>
      <c r="P1060" t="s">
        <v>1905</v>
      </c>
      <c r="Q1060">
        <v>785</v>
      </c>
      <c r="R1060" t="s">
        <v>1412</v>
      </c>
      <c r="S1060" t="s">
        <v>1906</v>
      </c>
      <c r="U1060" t="s">
        <v>1907</v>
      </c>
      <c r="V1060" t="s">
        <v>779</v>
      </c>
      <c r="W1060" t="s">
        <v>780</v>
      </c>
      <c r="X1060" t="s">
        <v>1908</v>
      </c>
      <c r="Y1060" t="s">
        <v>787</v>
      </c>
      <c r="Z1060" t="s">
        <v>1258</v>
      </c>
      <c r="AA1060" t="s">
        <v>2574</v>
      </c>
      <c r="AB1060" t="s">
        <v>773</v>
      </c>
      <c r="AC1060" t="s">
        <v>774</v>
      </c>
      <c r="AE1060" t="s">
        <v>897</v>
      </c>
      <c r="AF1060" t="s">
        <v>125</v>
      </c>
      <c r="AG1060">
        <v>5</v>
      </c>
      <c r="AH1060">
        <v>397.2</v>
      </c>
      <c r="AI1060">
        <v>1</v>
      </c>
      <c r="AJ1060">
        <v>142818</v>
      </c>
      <c r="AK1060" t="s">
        <v>808</v>
      </c>
      <c r="AL1060">
        <v>3114</v>
      </c>
      <c r="AM1060" t="s">
        <v>1920</v>
      </c>
      <c r="AN1060">
        <v>149.9</v>
      </c>
      <c r="AO1060" s="72">
        <v>112.42</v>
      </c>
      <c r="AP1060" t="s">
        <v>1922</v>
      </c>
      <c r="AQ1060" t="s">
        <v>1923</v>
      </c>
      <c r="AV1060" t="s">
        <v>1924</v>
      </c>
      <c r="AW1060">
        <v>0</v>
      </c>
      <c r="AX1060" t="s">
        <v>1909</v>
      </c>
      <c r="AY1060" t="s">
        <v>1914</v>
      </c>
      <c r="AZ1060" t="s">
        <v>1915</v>
      </c>
      <c r="BC1060" t="s">
        <v>2575</v>
      </c>
      <c r="BD1060" t="s">
        <v>114</v>
      </c>
      <c r="BF1060" t="s">
        <v>115</v>
      </c>
      <c r="BG1060" t="s">
        <v>116</v>
      </c>
      <c r="BM1060" t="s">
        <v>117</v>
      </c>
      <c r="BN1060" s="34" t="s">
        <v>1916</v>
      </c>
      <c r="BO1060">
        <v>3335675592</v>
      </c>
      <c r="BP1060">
        <v>3335675592</v>
      </c>
      <c r="BQ1060">
        <v>544731</v>
      </c>
      <c r="BR1060">
        <v>4443</v>
      </c>
      <c r="BX1060" t="s">
        <v>1917</v>
      </c>
      <c r="CA1060" t="s">
        <v>1918</v>
      </c>
      <c r="CB1060" t="s">
        <v>1919</v>
      </c>
      <c r="CD1060">
        <v>1</v>
      </c>
      <c r="CF1060" t="s">
        <v>118</v>
      </c>
      <c r="CG1060">
        <v>0</v>
      </c>
      <c r="CH1060" t="s">
        <v>119</v>
      </c>
      <c r="CI1060" t="s">
        <v>119</v>
      </c>
      <c r="CJ1060" t="s">
        <v>120</v>
      </c>
      <c r="CL1060" s="34" t="s">
        <v>2576</v>
      </c>
      <c r="CM1060" t="s">
        <v>121</v>
      </c>
      <c r="CN1060" s="34" t="s">
        <v>2576</v>
      </c>
      <c r="CP1060" t="s">
        <v>1258</v>
      </c>
      <c r="CR1060">
        <f t="shared" si="240"/>
        <v>3</v>
      </c>
      <c r="CS1060"/>
      <c r="CT1060"/>
      <c r="CU1060"/>
      <c r="CV1060"/>
      <c r="CW1060"/>
      <c r="CX1060"/>
      <c r="CY1060"/>
      <c r="CZ1060"/>
      <c r="DA1060"/>
      <c r="DB1060"/>
      <c r="DC1060"/>
      <c r="DD1060"/>
    </row>
    <row r="1061" spans="1:108" hidden="1">
      <c r="A1061" t="s">
        <v>111</v>
      </c>
      <c r="B1061" t="s">
        <v>1898</v>
      </c>
      <c r="C1061">
        <v>512649</v>
      </c>
      <c r="D1061" s="1">
        <v>45568</v>
      </c>
      <c r="E1061" t="s">
        <v>20632</v>
      </c>
      <c r="F1061" t="s">
        <v>1899</v>
      </c>
      <c r="G1061" t="s">
        <v>1900</v>
      </c>
      <c r="H1061" s="34" t="s">
        <v>1901</v>
      </c>
      <c r="I1061" t="s">
        <v>1902</v>
      </c>
      <c r="J1061">
        <v>5541992806363</v>
      </c>
      <c r="K1061" t="s">
        <v>10</v>
      </c>
      <c r="L1061" t="s">
        <v>1903</v>
      </c>
      <c r="M1061">
        <v>5152369752138</v>
      </c>
      <c r="N1061" t="s">
        <v>112</v>
      </c>
      <c r="O1061" t="s">
        <v>1904</v>
      </c>
      <c r="P1061" t="s">
        <v>1905</v>
      </c>
      <c r="Q1061">
        <v>785</v>
      </c>
      <c r="R1061" t="s">
        <v>1412</v>
      </c>
      <c r="S1061" t="s">
        <v>1906</v>
      </c>
      <c r="U1061" t="s">
        <v>1907</v>
      </c>
      <c r="V1061" t="s">
        <v>779</v>
      </c>
      <c r="W1061" t="s">
        <v>780</v>
      </c>
      <c r="X1061" t="s">
        <v>1908</v>
      </c>
      <c r="Y1061" t="s">
        <v>787</v>
      </c>
      <c r="Z1061" t="s">
        <v>1258</v>
      </c>
      <c r="AA1061" t="s">
        <v>2574</v>
      </c>
      <c r="AB1061" t="s">
        <v>773</v>
      </c>
      <c r="AC1061" t="s">
        <v>774</v>
      </c>
      <c r="AE1061" t="s">
        <v>897</v>
      </c>
      <c r="AF1061" t="s">
        <v>125</v>
      </c>
      <c r="AG1061">
        <v>5</v>
      </c>
      <c r="AH1061">
        <v>397.2</v>
      </c>
      <c r="AI1061">
        <v>1</v>
      </c>
      <c r="AJ1061">
        <v>143029</v>
      </c>
      <c r="AK1061" t="s">
        <v>781</v>
      </c>
      <c r="AL1061">
        <v>8701</v>
      </c>
      <c r="AM1061" t="s">
        <v>809</v>
      </c>
      <c r="AN1061">
        <v>129.9</v>
      </c>
      <c r="AO1061" s="72">
        <v>0</v>
      </c>
      <c r="AP1061">
        <v>0</v>
      </c>
      <c r="AQ1061" t="s">
        <v>810</v>
      </c>
      <c r="AV1061" t="s">
        <v>1924</v>
      </c>
      <c r="AW1061">
        <v>0</v>
      </c>
      <c r="AX1061" t="s">
        <v>1909</v>
      </c>
      <c r="AY1061" t="s">
        <v>1914</v>
      </c>
      <c r="AZ1061" t="s">
        <v>1915</v>
      </c>
      <c r="BC1061" t="s">
        <v>2575</v>
      </c>
      <c r="BD1061" t="s">
        <v>114</v>
      </c>
      <c r="BF1061" t="s">
        <v>115</v>
      </c>
      <c r="BG1061" t="s">
        <v>116</v>
      </c>
      <c r="BM1061" t="s">
        <v>117</v>
      </c>
      <c r="BN1061" s="34" t="s">
        <v>1916</v>
      </c>
      <c r="BO1061">
        <v>3335675592</v>
      </c>
      <c r="BP1061">
        <v>3335675592</v>
      </c>
      <c r="BQ1061">
        <v>544731</v>
      </c>
      <c r="BR1061">
        <v>4443</v>
      </c>
      <c r="BX1061" t="s">
        <v>1917</v>
      </c>
      <c r="CA1061" t="s">
        <v>1918</v>
      </c>
      <c r="CB1061" t="s">
        <v>1919</v>
      </c>
      <c r="CD1061">
        <v>1</v>
      </c>
      <c r="CF1061" t="s">
        <v>118</v>
      </c>
      <c r="CG1061">
        <v>0</v>
      </c>
      <c r="CH1061" t="s">
        <v>119</v>
      </c>
      <c r="CI1061" t="s">
        <v>119</v>
      </c>
      <c r="CJ1061" t="s">
        <v>120</v>
      </c>
      <c r="CL1061" s="34" t="s">
        <v>2576</v>
      </c>
      <c r="CM1061" t="s">
        <v>121</v>
      </c>
      <c r="CN1061" s="34" t="s">
        <v>2576</v>
      </c>
      <c r="CP1061" t="s">
        <v>1258</v>
      </c>
      <c r="CR1061">
        <f t="shared" si="240"/>
        <v>3</v>
      </c>
      <c r="CS1061"/>
      <c r="CT1061"/>
      <c r="CU1061"/>
      <c r="CV1061"/>
      <c r="CW1061"/>
      <c r="CX1061"/>
      <c r="CY1061"/>
      <c r="CZ1061"/>
      <c r="DA1061"/>
      <c r="DB1061"/>
      <c r="DC1061"/>
      <c r="DD1061"/>
    </row>
    <row r="1062" spans="1:108" hidden="1">
      <c r="A1062" t="s">
        <v>111</v>
      </c>
      <c r="B1062" t="s">
        <v>2244</v>
      </c>
      <c r="C1062">
        <v>513105</v>
      </c>
      <c r="D1062" s="1">
        <v>45571</v>
      </c>
      <c r="E1062" t="s">
        <v>20633</v>
      </c>
      <c r="F1062" t="s">
        <v>2245</v>
      </c>
      <c r="G1062" t="s">
        <v>2246</v>
      </c>
      <c r="H1062" s="34" t="s">
        <v>2247</v>
      </c>
      <c r="I1062" t="s">
        <v>2248</v>
      </c>
      <c r="J1062">
        <v>5533984146757</v>
      </c>
      <c r="K1062" t="s">
        <v>8</v>
      </c>
      <c r="L1062" t="s">
        <v>2157</v>
      </c>
      <c r="M1062">
        <v>5184752041896</v>
      </c>
      <c r="N1062" t="s">
        <v>112</v>
      </c>
      <c r="O1062" t="s">
        <v>2249</v>
      </c>
      <c r="P1062" t="s">
        <v>2250</v>
      </c>
      <c r="Q1062">
        <v>1420</v>
      </c>
      <c r="R1062" t="s">
        <v>2251</v>
      </c>
      <c r="S1062" t="s">
        <v>127</v>
      </c>
      <c r="U1062" t="s">
        <v>2252</v>
      </c>
      <c r="V1062" t="s">
        <v>122</v>
      </c>
      <c r="W1062" t="s">
        <v>123</v>
      </c>
      <c r="X1062" t="s">
        <v>2253</v>
      </c>
      <c r="Y1062" t="s">
        <v>787</v>
      </c>
      <c r="Z1062" t="s">
        <v>1258</v>
      </c>
      <c r="AA1062" t="s">
        <v>2703</v>
      </c>
      <c r="AB1062" t="s">
        <v>844</v>
      </c>
      <c r="AC1062" t="s">
        <v>791</v>
      </c>
      <c r="AD1062" t="s">
        <v>2254</v>
      </c>
      <c r="AE1062" t="s">
        <v>894</v>
      </c>
      <c r="AF1062" t="s">
        <v>113</v>
      </c>
      <c r="AG1062">
        <v>1</v>
      </c>
      <c r="AH1062">
        <v>140.72</v>
      </c>
      <c r="AI1062">
        <v>1</v>
      </c>
      <c r="AJ1062">
        <v>1403</v>
      </c>
      <c r="AK1062" t="s">
        <v>775</v>
      </c>
      <c r="AL1062">
        <v>1403</v>
      </c>
      <c r="AM1062" t="s">
        <v>824</v>
      </c>
      <c r="AN1062">
        <v>29.9</v>
      </c>
      <c r="AO1062" s="72">
        <v>20.18</v>
      </c>
      <c r="AP1062" t="s">
        <v>899</v>
      </c>
      <c r="AQ1062" t="s">
        <v>822</v>
      </c>
      <c r="AV1062" t="s">
        <v>2256</v>
      </c>
      <c r="AW1062">
        <v>0</v>
      </c>
      <c r="AX1062" t="s">
        <v>2255</v>
      </c>
      <c r="AY1062" t="s">
        <v>2257</v>
      </c>
      <c r="AZ1062" t="s">
        <v>2258</v>
      </c>
      <c r="BC1062" s="34" t="s">
        <v>2704</v>
      </c>
      <c r="BD1062" t="s">
        <v>114</v>
      </c>
      <c r="BF1062" t="s">
        <v>115</v>
      </c>
      <c r="BG1062" t="s">
        <v>116</v>
      </c>
      <c r="BM1062" t="s">
        <v>117</v>
      </c>
      <c r="BO1062">
        <v>3354371888</v>
      </c>
      <c r="BX1062" t="s">
        <v>2259</v>
      </c>
      <c r="CA1062" t="s">
        <v>2260</v>
      </c>
      <c r="CB1062" t="s">
        <v>2261</v>
      </c>
      <c r="CD1062">
        <v>1</v>
      </c>
      <c r="CF1062" t="s">
        <v>118</v>
      </c>
      <c r="CG1062">
        <v>0</v>
      </c>
      <c r="CH1062" t="s">
        <v>119</v>
      </c>
      <c r="CI1062" t="s">
        <v>119</v>
      </c>
      <c r="CJ1062" t="s">
        <v>120</v>
      </c>
      <c r="CL1062" s="34" t="s">
        <v>2705</v>
      </c>
      <c r="CM1062" t="s">
        <v>121</v>
      </c>
      <c r="CN1062" s="34" t="s">
        <v>2705</v>
      </c>
      <c r="CP1062" t="s">
        <v>1258</v>
      </c>
      <c r="CR1062">
        <f t="shared" si="240"/>
        <v>6</v>
      </c>
      <c r="CS1062"/>
      <c r="CT1062"/>
      <c r="CU1062"/>
      <c r="CV1062"/>
      <c r="CW1062"/>
      <c r="CX1062"/>
      <c r="CY1062"/>
      <c r="CZ1062"/>
      <c r="DA1062"/>
      <c r="DB1062"/>
      <c r="DC1062"/>
      <c r="DD1062"/>
    </row>
    <row r="1063" spans="1:108" hidden="1">
      <c r="A1063" t="s">
        <v>111</v>
      </c>
      <c r="B1063" t="s">
        <v>2244</v>
      </c>
      <c r="C1063">
        <v>513105</v>
      </c>
      <c r="D1063" s="1">
        <v>45571</v>
      </c>
      <c r="E1063" t="s">
        <v>20633</v>
      </c>
      <c r="F1063" t="s">
        <v>2245</v>
      </c>
      <c r="G1063" t="s">
        <v>2246</v>
      </c>
      <c r="H1063" s="34" t="s">
        <v>2247</v>
      </c>
      <c r="I1063" t="s">
        <v>2248</v>
      </c>
      <c r="J1063">
        <v>5533984146757</v>
      </c>
      <c r="K1063" t="s">
        <v>8</v>
      </c>
      <c r="L1063" t="s">
        <v>2157</v>
      </c>
      <c r="M1063">
        <v>5184752041896</v>
      </c>
      <c r="N1063" t="s">
        <v>112</v>
      </c>
      <c r="O1063" t="s">
        <v>2249</v>
      </c>
      <c r="P1063" t="s">
        <v>2250</v>
      </c>
      <c r="Q1063">
        <v>1420</v>
      </c>
      <c r="R1063" t="s">
        <v>2251</v>
      </c>
      <c r="S1063" t="s">
        <v>127</v>
      </c>
      <c r="U1063" t="s">
        <v>2252</v>
      </c>
      <c r="V1063" t="s">
        <v>122</v>
      </c>
      <c r="W1063" t="s">
        <v>123</v>
      </c>
      <c r="X1063" t="s">
        <v>2253</v>
      </c>
      <c r="Y1063" t="s">
        <v>787</v>
      </c>
      <c r="Z1063" t="s">
        <v>1258</v>
      </c>
      <c r="AA1063" t="s">
        <v>2703</v>
      </c>
      <c r="AB1063" t="s">
        <v>844</v>
      </c>
      <c r="AC1063" t="s">
        <v>791</v>
      </c>
      <c r="AD1063" t="s">
        <v>2254</v>
      </c>
      <c r="AE1063" t="s">
        <v>894</v>
      </c>
      <c r="AF1063" t="s">
        <v>113</v>
      </c>
      <c r="AG1063">
        <v>1</v>
      </c>
      <c r="AH1063">
        <v>140.72</v>
      </c>
      <c r="AI1063">
        <v>1</v>
      </c>
      <c r="AJ1063">
        <v>5103</v>
      </c>
      <c r="AK1063" t="s">
        <v>775</v>
      </c>
      <c r="AL1063">
        <v>5103</v>
      </c>
      <c r="AM1063" t="s">
        <v>1348</v>
      </c>
      <c r="AN1063">
        <v>29.9</v>
      </c>
      <c r="AO1063" s="72">
        <v>20.18</v>
      </c>
      <c r="AP1063" t="s">
        <v>899</v>
      </c>
      <c r="AQ1063" t="s">
        <v>1349</v>
      </c>
      <c r="AV1063" t="s">
        <v>2256</v>
      </c>
      <c r="AW1063">
        <v>0</v>
      </c>
      <c r="AX1063" t="s">
        <v>2255</v>
      </c>
      <c r="AY1063" t="s">
        <v>2257</v>
      </c>
      <c r="AZ1063" t="s">
        <v>2258</v>
      </c>
      <c r="BC1063" s="34" t="s">
        <v>2704</v>
      </c>
      <c r="BD1063" t="s">
        <v>114</v>
      </c>
      <c r="BF1063" t="s">
        <v>115</v>
      </c>
      <c r="BG1063" t="s">
        <v>116</v>
      </c>
      <c r="BM1063" t="s">
        <v>117</v>
      </c>
      <c r="BO1063">
        <v>3354371888</v>
      </c>
      <c r="BX1063" t="s">
        <v>2259</v>
      </c>
      <c r="CA1063" t="s">
        <v>2260</v>
      </c>
      <c r="CB1063" t="s">
        <v>2261</v>
      </c>
      <c r="CD1063">
        <v>1</v>
      </c>
      <c r="CF1063" t="s">
        <v>118</v>
      </c>
      <c r="CG1063">
        <v>0</v>
      </c>
      <c r="CH1063" t="s">
        <v>119</v>
      </c>
      <c r="CI1063" t="s">
        <v>119</v>
      </c>
      <c r="CJ1063" t="s">
        <v>120</v>
      </c>
      <c r="CL1063" s="34" t="s">
        <v>2705</v>
      </c>
      <c r="CM1063" t="s">
        <v>121</v>
      </c>
      <c r="CN1063" s="34" t="s">
        <v>2705</v>
      </c>
      <c r="CP1063" t="s">
        <v>1258</v>
      </c>
      <c r="CR1063">
        <f t="shared" si="240"/>
        <v>6</v>
      </c>
      <c r="CS1063"/>
      <c r="CT1063"/>
      <c r="CU1063"/>
      <c r="CV1063"/>
      <c r="CW1063"/>
      <c r="CX1063"/>
      <c r="CY1063"/>
      <c r="CZ1063"/>
      <c r="DA1063"/>
      <c r="DB1063"/>
      <c r="DC1063"/>
      <c r="DD1063"/>
    </row>
    <row r="1064" spans="1:108" hidden="1">
      <c r="A1064" t="s">
        <v>111</v>
      </c>
      <c r="B1064" t="s">
        <v>2244</v>
      </c>
      <c r="C1064">
        <v>513105</v>
      </c>
      <c r="D1064" s="1">
        <v>45571</v>
      </c>
      <c r="E1064" t="s">
        <v>20633</v>
      </c>
      <c r="F1064" t="s">
        <v>2245</v>
      </c>
      <c r="G1064" t="s">
        <v>2246</v>
      </c>
      <c r="H1064" s="34" t="s">
        <v>2247</v>
      </c>
      <c r="I1064" t="s">
        <v>2248</v>
      </c>
      <c r="J1064">
        <v>5533984146757</v>
      </c>
      <c r="K1064" t="s">
        <v>8</v>
      </c>
      <c r="L1064" t="s">
        <v>2157</v>
      </c>
      <c r="M1064">
        <v>5184752041896</v>
      </c>
      <c r="N1064" t="s">
        <v>112</v>
      </c>
      <c r="O1064" t="s">
        <v>2249</v>
      </c>
      <c r="P1064" t="s">
        <v>2250</v>
      </c>
      <c r="Q1064">
        <v>1420</v>
      </c>
      <c r="R1064" t="s">
        <v>2251</v>
      </c>
      <c r="S1064" t="s">
        <v>127</v>
      </c>
      <c r="U1064" t="s">
        <v>2252</v>
      </c>
      <c r="V1064" t="s">
        <v>122</v>
      </c>
      <c r="W1064" t="s">
        <v>123</v>
      </c>
      <c r="X1064" t="s">
        <v>2253</v>
      </c>
      <c r="Y1064" t="s">
        <v>787</v>
      </c>
      <c r="Z1064" t="s">
        <v>1258</v>
      </c>
      <c r="AA1064" t="s">
        <v>2703</v>
      </c>
      <c r="AB1064" t="s">
        <v>844</v>
      </c>
      <c r="AC1064" t="s">
        <v>791</v>
      </c>
      <c r="AD1064" t="s">
        <v>2254</v>
      </c>
      <c r="AE1064" t="s">
        <v>894</v>
      </c>
      <c r="AF1064" t="s">
        <v>113</v>
      </c>
      <c r="AG1064">
        <v>1</v>
      </c>
      <c r="AH1064">
        <v>140.72</v>
      </c>
      <c r="AI1064">
        <v>1</v>
      </c>
      <c r="AJ1064">
        <v>3104</v>
      </c>
      <c r="AK1064" t="s">
        <v>776</v>
      </c>
      <c r="AL1064">
        <v>3104</v>
      </c>
      <c r="AM1064" t="s">
        <v>1869</v>
      </c>
      <c r="AN1064">
        <v>69.900000000000006</v>
      </c>
      <c r="AO1064" s="72">
        <v>47.18</v>
      </c>
      <c r="AP1064" t="s">
        <v>2262</v>
      </c>
      <c r="AQ1064" t="s">
        <v>1870</v>
      </c>
      <c r="AV1064" t="s">
        <v>2263</v>
      </c>
      <c r="AW1064">
        <v>0</v>
      </c>
      <c r="AX1064" t="s">
        <v>2255</v>
      </c>
      <c r="AY1064" t="s">
        <v>2257</v>
      </c>
      <c r="AZ1064" t="s">
        <v>2258</v>
      </c>
      <c r="BC1064" s="34" t="s">
        <v>2704</v>
      </c>
      <c r="BD1064" t="s">
        <v>114</v>
      </c>
      <c r="BF1064" t="s">
        <v>115</v>
      </c>
      <c r="BG1064" t="s">
        <v>116</v>
      </c>
      <c r="BM1064" t="s">
        <v>117</v>
      </c>
      <c r="BO1064">
        <v>3354371888</v>
      </c>
      <c r="BX1064" t="s">
        <v>2259</v>
      </c>
      <c r="CA1064" t="s">
        <v>2260</v>
      </c>
      <c r="CB1064" t="s">
        <v>2261</v>
      </c>
      <c r="CD1064">
        <v>1</v>
      </c>
      <c r="CF1064" t="s">
        <v>118</v>
      </c>
      <c r="CG1064">
        <v>0</v>
      </c>
      <c r="CH1064" t="s">
        <v>119</v>
      </c>
      <c r="CI1064" t="s">
        <v>119</v>
      </c>
      <c r="CJ1064" t="s">
        <v>120</v>
      </c>
      <c r="CL1064" s="34" t="s">
        <v>2705</v>
      </c>
      <c r="CM1064" t="s">
        <v>121</v>
      </c>
      <c r="CN1064" s="34" t="s">
        <v>2705</v>
      </c>
      <c r="CP1064" t="s">
        <v>1258</v>
      </c>
      <c r="CR1064">
        <f t="shared" si="240"/>
        <v>6</v>
      </c>
      <c r="CS1064"/>
      <c r="CT1064"/>
      <c r="CU1064"/>
      <c r="CV1064"/>
      <c r="CW1064"/>
      <c r="CX1064"/>
      <c r="CY1064"/>
      <c r="CZ1064"/>
      <c r="DA1064"/>
      <c r="DB1064"/>
      <c r="DC1064"/>
      <c r="DD1064"/>
    </row>
    <row r="1065" spans="1:108" hidden="1">
      <c r="A1065" t="s">
        <v>111</v>
      </c>
      <c r="B1065" t="s">
        <v>2244</v>
      </c>
      <c r="C1065">
        <v>513105</v>
      </c>
      <c r="D1065" s="1">
        <v>45571</v>
      </c>
      <c r="E1065" t="s">
        <v>20633</v>
      </c>
      <c r="F1065" t="s">
        <v>2245</v>
      </c>
      <c r="G1065" t="s">
        <v>2246</v>
      </c>
      <c r="H1065" s="34" t="s">
        <v>2247</v>
      </c>
      <c r="I1065" t="s">
        <v>2248</v>
      </c>
      <c r="J1065">
        <v>5533984146757</v>
      </c>
      <c r="K1065" t="s">
        <v>8</v>
      </c>
      <c r="L1065" t="s">
        <v>2157</v>
      </c>
      <c r="M1065">
        <v>5184752041896</v>
      </c>
      <c r="N1065" t="s">
        <v>112</v>
      </c>
      <c r="O1065" t="s">
        <v>2249</v>
      </c>
      <c r="P1065" t="s">
        <v>2250</v>
      </c>
      <c r="Q1065">
        <v>1420</v>
      </c>
      <c r="R1065" t="s">
        <v>2251</v>
      </c>
      <c r="S1065" t="s">
        <v>127</v>
      </c>
      <c r="U1065" t="s">
        <v>2252</v>
      </c>
      <c r="V1065" t="s">
        <v>122</v>
      </c>
      <c r="W1065" t="s">
        <v>123</v>
      </c>
      <c r="X1065" t="s">
        <v>2253</v>
      </c>
      <c r="Y1065" t="s">
        <v>787</v>
      </c>
      <c r="Z1065" t="s">
        <v>1258</v>
      </c>
      <c r="AA1065" t="s">
        <v>2703</v>
      </c>
      <c r="AB1065" t="s">
        <v>844</v>
      </c>
      <c r="AC1065" t="s">
        <v>791</v>
      </c>
      <c r="AD1065" t="s">
        <v>2254</v>
      </c>
      <c r="AE1065" t="s">
        <v>894</v>
      </c>
      <c r="AF1065" t="s">
        <v>113</v>
      </c>
      <c r="AG1065">
        <v>1</v>
      </c>
      <c r="AH1065">
        <v>140.72</v>
      </c>
      <c r="AI1065">
        <v>1</v>
      </c>
      <c r="AJ1065">
        <v>142807</v>
      </c>
      <c r="AK1065" t="s">
        <v>781</v>
      </c>
      <c r="AL1065">
        <v>1113</v>
      </c>
      <c r="AM1065" t="s">
        <v>800</v>
      </c>
      <c r="AN1065">
        <v>6.99</v>
      </c>
      <c r="AO1065" s="72">
        <v>4.72</v>
      </c>
      <c r="AP1065" t="s">
        <v>2264</v>
      </c>
      <c r="AQ1065" t="s">
        <v>802</v>
      </c>
      <c r="AV1065" t="s">
        <v>2265</v>
      </c>
      <c r="AW1065">
        <v>0</v>
      </c>
      <c r="AX1065" t="s">
        <v>2255</v>
      </c>
      <c r="AY1065" t="s">
        <v>2257</v>
      </c>
      <c r="AZ1065" t="s">
        <v>2258</v>
      </c>
      <c r="BC1065" s="34" t="s">
        <v>2704</v>
      </c>
      <c r="BD1065" t="s">
        <v>114</v>
      </c>
      <c r="BF1065" t="s">
        <v>115</v>
      </c>
      <c r="BG1065" t="s">
        <v>116</v>
      </c>
      <c r="BM1065" t="s">
        <v>117</v>
      </c>
      <c r="BO1065">
        <v>3354371888</v>
      </c>
      <c r="BX1065" t="s">
        <v>2259</v>
      </c>
      <c r="CA1065" t="s">
        <v>2260</v>
      </c>
      <c r="CB1065" t="s">
        <v>2261</v>
      </c>
      <c r="CD1065">
        <v>1</v>
      </c>
      <c r="CF1065" t="s">
        <v>118</v>
      </c>
      <c r="CG1065">
        <v>0</v>
      </c>
      <c r="CH1065" t="s">
        <v>119</v>
      </c>
      <c r="CI1065" t="s">
        <v>119</v>
      </c>
      <c r="CJ1065" t="s">
        <v>120</v>
      </c>
      <c r="CL1065" s="34" t="s">
        <v>2705</v>
      </c>
      <c r="CM1065" t="s">
        <v>121</v>
      </c>
      <c r="CN1065" s="34" t="s">
        <v>2705</v>
      </c>
      <c r="CP1065" t="s">
        <v>1258</v>
      </c>
      <c r="CR1065">
        <f t="shared" si="240"/>
        <v>6</v>
      </c>
      <c r="CS1065"/>
      <c r="CT1065"/>
      <c r="CU1065"/>
      <c r="CV1065"/>
      <c r="CW1065"/>
      <c r="CX1065"/>
      <c r="CY1065"/>
      <c r="CZ1065"/>
      <c r="DA1065"/>
      <c r="DB1065"/>
      <c r="DC1065"/>
      <c r="DD1065"/>
    </row>
    <row r="1066" spans="1:108" hidden="1">
      <c r="A1066" t="s">
        <v>111</v>
      </c>
      <c r="B1066" t="s">
        <v>2244</v>
      </c>
      <c r="C1066">
        <v>513105</v>
      </c>
      <c r="D1066" s="1">
        <v>45571</v>
      </c>
      <c r="E1066" t="s">
        <v>20633</v>
      </c>
      <c r="F1066" t="s">
        <v>2245</v>
      </c>
      <c r="G1066" t="s">
        <v>2246</v>
      </c>
      <c r="H1066" s="34" t="s">
        <v>2247</v>
      </c>
      <c r="I1066" t="s">
        <v>2248</v>
      </c>
      <c r="J1066">
        <v>5533984146757</v>
      </c>
      <c r="K1066" t="s">
        <v>8</v>
      </c>
      <c r="L1066" t="s">
        <v>2157</v>
      </c>
      <c r="M1066">
        <v>5184752041896</v>
      </c>
      <c r="N1066" t="s">
        <v>112</v>
      </c>
      <c r="O1066" t="s">
        <v>2249</v>
      </c>
      <c r="P1066" t="s">
        <v>2250</v>
      </c>
      <c r="Q1066">
        <v>1420</v>
      </c>
      <c r="R1066" t="s">
        <v>2251</v>
      </c>
      <c r="S1066" t="s">
        <v>127</v>
      </c>
      <c r="U1066" t="s">
        <v>2252</v>
      </c>
      <c r="V1066" t="s">
        <v>122</v>
      </c>
      <c r="W1066" t="s">
        <v>123</v>
      </c>
      <c r="X1066" t="s">
        <v>2253</v>
      </c>
      <c r="Y1066" t="s">
        <v>787</v>
      </c>
      <c r="Z1066" t="s">
        <v>1258</v>
      </c>
      <c r="AA1066" t="s">
        <v>2703</v>
      </c>
      <c r="AB1066" t="s">
        <v>844</v>
      </c>
      <c r="AC1066" t="s">
        <v>791</v>
      </c>
      <c r="AD1066" t="s">
        <v>2254</v>
      </c>
      <c r="AE1066" t="s">
        <v>894</v>
      </c>
      <c r="AF1066" t="s">
        <v>113</v>
      </c>
      <c r="AG1066">
        <v>1</v>
      </c>
      <c r="AH1066">
        <v>140.72</v>
      </c>
      <c r="AI1066">
        <v>1</v>
      </c>
      <c r="AJ1066">
        <v>1110</v>
      </c>
      <c r="AK1066" t="s">
        <v>788</v>
      </c>
      <c r="AL1066">
        <v>1112</v>
      </c>
      <c r="AM1066" t="s">
        <v>1252</v>
      </c>
      <c r="AN1066">
        <v>21.9</v>
      </c>
      <c r="AO1066" s="72">
        <v>14.78</v>
      </c>
      <c r="AP1066" t="s">
        <v>2266</v>
      </c>
      <c r="AQ1066" t="s">
        <v>1254</v>
      </c>
      <c r="AV1066" t="s">
        <v>2265</v>
      </c>
      <c r="AW1066">
        <v>0</v>
      </c>
      <c r="AX1066" t="s">
        <v>2255</v>
      </c>
      <c r="AY1066" t="s">
        <v>2257</v>
      </c>
      <c r="AZ1066" t="s">
        <v>2258</v>
      </c>
      <c r="BC1066" s="34" t="s">
        <v>2704</v>
      </c>
      <c r="BD1066" t="s">
        <v>114</v>
      </c>
      <c r="BF1066" t="s">
        <v>115</v>
      </c>
      <c r="BG1066" t="s">
        <v>116</v>
      </c>
      <c r="BM1066" t="s">
        <v>117</v>
      </c>
      <c r="BO1066">
        <v>3354371888</v>
      </c>
      <c r="BX1066" t="s">
        <v>2259</v>
      </c>
      <c r="CA1066" t="s">
        <v>2260</v>
      </c>
      <c r="CB1066" t="s">
        <v>2261</v>
      </c>
      <c r="CD1066">
        <v>1</v>
      </c>
      <c r="CF1066" t="s">
        <v>118</v>
      </c>
      <c r="CG1066">
        <v>0</v>
      </c>
      <c r="CH1066" t="s">
        <v>119</v>
      </c>
      <c r="CI1066" t="s">
        <v>119</v>
      </c>
      <c r="CJ1066" t="s">
        <v>120</v>
      </c>
      <c r="CL1066" s="34" t="s">
        <v>2705</v>
      </c>
      <c r="CM1066" t="s">
        <v>121</v>
      </c>
      <c r="CN1066" s="34" t="s">
        <v>2705</v>
      </c>
      <c r="CP1066" t="s">
        <v>1258</v>
      </c>
      <c r="CR1066">
        <f t="shared" si="240"/>
        <v>6</v>
      </c>
      <c r="CS1066"/>
      <c r="CT1066"/>
      <c r="CU1066"/>
      <c r="CV1066"/>
      <c r="CW1066"/>
      <c r="CX1066"/>
      <c r="CY1066"/>
      <c r="CZ1066"/>
      <c r="DA1066"/>
      <c r="DB1066"/>
      <c r="DC1066"/>
      <c r="DD1066"/>
    </row>
    <row r="1067" spans="1:108" hidden="1">
      <c r="A1067" t="s">
        <v>111</v>
      </c>
      <c r="B1067" t="s">
        <v>2244</v>
      </c>
      <c r="C1067">
        <v>513105</v>
      </c>
      <c r="D1067" s="1">
        <v>45571</v>
      </c>
      <c r="E1067" t="s">
        <v>20633</v>
      </c>
      <c r="F1067" t="s">
        <v>2245</v>
      </c>
      <c r="G1067" t="s">
        <v>2246</v>
      </c>
      <c r="H1067" s="34" t="s">
        <v>2247</v>
      </c>
      <c r="I1067" t="s">
        <v>2248</v>
      </c>
      <c r="J1067">
        <v>5533984146757</v>
      </c>
      <c r="K1067" t="s">
        <v>8</v>
      </c>
      <c r="L1067" t="s">
        <v>2157</v>
      </c>
      <c r="M1067">
        <v>5184752041896</v>
      </c>
      <c r="N1067" t="s">
        <v>112</v>
      </c>
      <c r="O1067" t="s">
        <v>2249</v>
      </c>
      <c r="P1067" t="s">
        <v>2250</v>
      </c>
      <c r="Q1067">
        <v>1420</v>
      </c>
      <c r="R1067" t="s">
        <v>2251</v>
      </c>
      <c r="S1067" t="s">
        <v>127</v>
      </c>
      <c r="U1067" t="s">
        <v>2252</v>
      </c>
      <c r="V1067" t="s">
        <v>122</v>
      </c>
      <c r="W1067" t="s">
        <v>123</v>
      </c>
      <c r="X1067" t="s">
        <v>2253</v>
      </c>
      <c r="Y1067" t="s">
        <v>787</v>
      </c>
      <c r="Z1067" t="s">
        <v>1258</v>
      </c>
      <c r="AA1067" t="s">
        <v>2703</v>
      </c>
      <c r="AB1067" t="s">
        <v>844</v>
      </c>
      <c r="AC1067" t="s">
        <v>791</v>
      </c>
      <c r="AD1067" t="s">
        <v>2254</v>
      </c>
      <c r="AE1067" t="s">
        <v>894</v>
      </c>
      <c r="AF1067" t="s">
        <v>113</v>
      </c>
      <c r="AG1067">
        <v>1</v>
      </c>
      <c r="AH1067">
        <v>140.72</v>
      </c>
      <c r="AI1067">
        <v>1</v>
      </c>
      <c r="AJ1067">
        <v>3101</v>
      </c>
      <c r="AK1067" t="s">
        <v>776</v>
      </c>
      <c r="AL1067">
        <v>3101</v>
      </c>
      <c r="AM1067" t="s">
        <v>1699</v>
      </c>
      <c r="AN1067">
        <v>49.9</v>
      </c>
      <c r="AO1067" s="72">
        <v>33.68</v>
      </c>
      <c r="AP1067" t="s">
        <v>2267</v>
      </c>
      <c r="AQ1067" t="s">
        <v>1701</v>
      </c>
      <c r="AV1067" t="s">
        <v>2265</v>
      </c>
      <c r="AW1067">
        <v>0</v>
      </c>
      <c r="AX1067" t="s">
        <v>2255</v>
      </c>
      <c r="AY1067" t="s">
        <v>2257</v>
      </c>
      <c r="AZ1067" t="s">
        <v>2258</v>
      </c>
      <c r="BC1067" s="34" t="s">
        <v>2704</v>
      </c>
      <c r="BD1067" t="s">
        <v>114</v>
      </c>
      <c r="BF1067" t="s">
        <v>115</v>
      </c>
      <c r="BG1067" t="s">
        <v>116</v>
      </c>
      <c r="BM1067" t="s">
        <v>117</v>
      </c>
      <c r="BO1067">
        <v>3354371888</v>
      </c>
      <c r="BX1067" t="s">
        <v>2259</v>
      </c>
      <c r="CA1067" t="s">
        <v>2260</v>
      </c>
      <c r="CB1067" t="s">
        <v>2261</v>
      </c>
      <c r="CD1067">
        <v>1</v>
      </c>
      <c r="CF1067" t="s">
        <v>118</v>
      </c>
      <c r="CG1067">
        <v>0</v>
      </c>
      <c r="CH1067" t="s">
        <v>119</v>
      </c>
      <c r="CI1067" t="s">
        <v>119</v>
      </c>
      <c r="CJ1067" t="s">
        <v>120</v>
      </c>
      <c r="CL1067" s="34" t="s">
        <v>2705</v>
      </c>
      <c r="CM1067" t="s">
        <v>121</v>
      </c>
      <c r="CN1067" s="34" t="s">
        <v>2705</v>
      </c>
      <c r="CP1067" t="s">
        <v>1258</v>
      </c>
      <c r="CR1067">
        <f t="shared" si="240"/>
        <v>6</v>
      </c>
      <c r="CS1067"/>
      <c r="CT1067"/>
      <c r="CU1067"/>
      <c r="CV1067"/>
      <c r="CW1067"/>
      <c r="CX1067"/>
      <c r="CY1067"/>
      <c r="CZ1067"/>
      <c r="DA1067"/>
      <c r="DB1067"/>
      <c r="DC1067"/>
      <c r="DD1067"/>
    </row>
    <row r="1068" spans="1:108">
      <c r="A1068" t="s">
        <v>111</v>
      </c>
      <c r="B1068" t="s">
        <v>1925</v>
      </c>
      <c r="C1068">
        <v>512647</v>
      </c>
      <c r="D1068" s="1">
        <v>45568</v>
      </c>
      <c r="E1068" t="s">
        <v>20634</v>
      </c>
      <c r="F1068" t="s">
        <v>1926</v>
      </c>
      <c r="G1068" t="s">
        <v>1927</v>
      </c>
      <c r="H1068">
        <v>29982583875</v>
      </c>
      <c r="I1068" t="s">
        <v>1928</v>
      </c>
      <c r="J1068">
        <v>5511984880958</v>
      </c>
      <c r="K1068" t="s">
        <v>2</v>
      </c>
      <c r="L1068" t="s">
        <v>127</v>
      </c>
      <c r="M1068">
        <v>5183866135641</v>
      </c>
      <c r="N1068" t="s">
        <v>112</v>
      </c>
      <c r="O1068" t="s">
        <v>1929</v>
      </c>
      <c r="P1068" t="s">
        <v>1930</v>
      </c>
      <c r="Q1068">
        <v>175</v>
      </c>
      <c r="R1068" t="s">
        <v>1931</v>
      </c>
      <c r="S1068" t="s">
        <v>1932</v>
      </c>
      <c r="U1068" t="s">
        <v>1933</v>
      </c>
      <c r="V1068" t="s">
        <v>122</v>
      </c>
      <c r="W1068" t="s">
        <v>123</v>
      </c>
      <c r="X1068" t="s">
        <v>1934</v>
      </c>
      <c r="Y1068" t="s">
        <v>792</v>
      </c>
      <c r="Z1068" t="s">
        <v>1258</v>
      </c>
      <c r="AA1068" t="s">
        <v>2241</v>
      </c>
      <c r="AE1068" t="s">
        <v>1167</v>
      </c>
      <c r="AF1068" t="s">
        <v>786</v>
      </c>
      <c r="AG1068">
        <v>3</v>
      </c>
      <c r="AH1068">
        <v>137.24</v>
      </c>
      <c r="AI1068">
        <v>2</v>
      </c>
      <c r="AJ1068">
        <v>1403</v>
      </c>
      <c r="AK1068" t="s">
        <v>775</v>
      </c>
      <c r="AL1068">
        <v>1403</v>
      </c>
      <c r="AM1068" t="s">
        <v>824</v>
      </c>
      <c r="AN1068">
        <v>29.9</v>
      </c>
      <c r="AO1068" s="72">
        <v>29</v>
      </c>
      <c r="AP1068" s="72">
        <v>58</v>
      </c>
      <c r="AQ1068" t="s">
        <v>822</v>
      </c>
      <c r="AV1068" t="s">
        <v>1936</v>
      </c>
      <c r="AW1068">
        <v>0</v>
      </c>
      <c r="AX1068" t="s">
        <v>1935</v>
      </c>
      <c r="AY1068" t="s">
        <v>1937</v>
      </c>
      <c r="AZ1068" t="s">
        <v>1176</v>
      </c>
      <c r="BC1068" s="34" t="s">
        <v>2242</v>
      </c>
      <c r="BD1068" t="s">
        <v>114</v>
      </c>
      <c r="BF1068" t="s">
        <v>115</v>
      </c>
      <c r="BG1068" t="s">
        <v>116</v>
      </c>
      <c r="BM1068" t="s">
        <v>117</v>
      </c>
      <c r="BN1068">
        <v>164425</v>
      </c>
      <c r="BO1068">
        <v>3335604482</v>
      </c>
      <c r="BP1068">
        <v>3335604482</v>
      </c>
      <c r="BQ1068">
        <v>498408</v>
      </c>
      <c r="BR1068">
        <v>2419</v>
      </c>
      <c r="BX1068" t="s">
        <v>1938</v>
      </c>
      <c r="CA1068" t="s">
        <v>1939</v>
      </c>
      <c r="CB1068" t="s">
        <v>1940</v>
      </c>
      <c r="CD1068">
        <v>1</v>
      </c>
      <c r="CF1068" t="s">
        <v>118</v>
      </c>
      <c r="CG1068">
        <v>0</v>
      </c>
      <c r="CH1068" t="s">
        <v>119</v>
      </c>
      <c r="CI1068" t="s">
        <v>119</v>
      </c>
      <c r="CJ1068" t="s">
        <v>120</v>
      </c>
      <c r="CL1068" s="34" t="s">
        <v>2243</v>
      </c>
      <c r="CM1068" t="s">
        <v>121</v>
      </c>
      <c r="CN1068" s="34" t="s">
        <v>2243</v>
      </c>
      <c r="CP1068" t="s">
        <v>1258</v>
      </c>
      <c r="CR1068" s="65">
        <f t="shared" si="240"/>
        <v>3</v>
      </c>
      <c r="CS1068" s="65">
        <v>10</v>
      </c>
      <c r="CT1068" s="65">
        <v>8</v>
      </c>
      <c r="CU1068" s="65" t="s">
        <v>4</v>
      </c>
      <c r="CV1068" s="65">
        <f t="shared" ref="CV1068:CV1075" si="248">ROUNDUP(AO1068,0)</f>
        <v>29</v>
      </c>
      <c r="CW1068" s="65">
        <f t="shared" ref="CW1068:CW1075" si="249">CV1068*CS1068</f>
        <v>290</v>
      </c>
      <c r="CX1068" s="65">
        <f t="shared" ref="CX1068:CX1075" si="250">CV1068*CT1068</f>
        <v>232</v>
      </c>
      <c r="CY1068" s="65" t="e">
        <f t="shared" ref="CY1068:CY1075" si="251">CV1068*CU1068</f>
        <v>#VALUE!</v>
      </c>
      <c r="CZ1068" s="73">
        <v>4.3700000000000003E-2</v>
      </c>
      <c r="DA1068" s="74">
        <f t="shared" ref="DA1068:DA1075" si="252">CZ1068*CW1068</f>
        <v>12.673</v>
      </c>
      <c r="DB1068" s="74">
        <f t="shared" ref="DB1068:DB1075" si="253">CZ1068*CX1068</f>
        <v>10.138400000000001</v>
      </c>
      <c r="DC1068" s="75" t="e">
        <f t="shared" ref="DC1068:DC1075" si="254">CZ1068*CY1068</f>
        <v>#VALUE!</v>
      </c>
    </row>
    <row r="1069" spans="1:108">
      <c r="A1069" t="s">
        <v>111</v>
      </c>
      <c r="B1069" t="s">
        <v>1925</v>
      </c>
      <c r="C1069">
        <v>512647</v>
      </c>
      <c r="D1069" s="1">
        <v>45568</v>
      </c>
      <c r="E1069" t="s">
        <v>20634</v>
      </c>
      <c r="F1069" t="s">
        <v>1926</v>
      </c>
      <c r="G1069" t="s">
        <v>1927</v>
      </c>
      <c r="H1069">
        <v>29982583875</v>
      </c>
      <c r="I1069" t="s">
        <v>1928</v>
      </c>
      <c r="J1069">
        <v>5511984880958</v>
      </c>
      <c r="K1069" t="s">
        <v>2</v>
      </c>
      <c r="L1069" t="s">
        <v>127</v>
      </c>
      <c r="M1069">
        <v>5183866135641</v>
      </c>
      <c r="N1069" t="s">
        <v>112</v>
      </c>
      <c r="O1069" t="s">
        <v>1929</v>
      </c>
      <c r="P1069" t="s">
        <v>1930</v>
      </c>
      <c r="Q1069">
        <v>175</v>
      </c>
      <c r="R1069" t="s">
        <v>1931</v>
      </c>
      <c r="S1069" t="s">
        <v>1932</v>
      </c>
      <c r="U1069" t="s">
        <v>1933</v>
      </c>
      <c r="V1069" t="s">
        <v>122</v>
      </c>
      <c r="W1069" t="s">
        <v>123</v>
      </c>
      <c r="X1069" t="s">
        <v>1934</v>
      </c>
      <c r="Y1069" t="s">
        <v>792</v>
      </c>
      <c r="Z1069" t="s">
        <v>1258</v>
      </c>
      <c r="AA1069" t="s">
        <v>2241</v>
      </c>
      <c r="AE1069" t="s">
        <v>1167</v>
      </c>
      <c r="AF1069" t="s">
        <v>786</v>
      </c>
      <c r="AG1069">
        <v>3</v>
      </c>
      <c r="AH1069">
        <v>137.24</v>
      </c>
      <c r="AI1069">
        <v>2</v>
      </c>
      <c r="AJ1069">
        <v>1603</v>
      </c>
      <c r="AK1069" t="s">
        <v>775</v>
      </c>
      <c r="AL1069">
        <v>1603</v>
      </c>
      <c r="AM1069" t="s">
        <v>825</v>
      </c>
      <c r="AN1069">
        <v>29.9</v>
      </c>
      <c r="AO1069" s="72">
        <v>29</v>
      </c>
      <c r="AP1069" s="72">
        <v>58</v>
      </c>
      <c r="AQ1069" t="s">
        <v>823</v>
      </c>
      <c r="AV1069" t="s">
        <v>1941</v>
      </c>
      <c r="AW1069">
        <v>0</v>
      </c>
      <c r="AX1069" t="s">
        <v>1935</v>
      </c>
      <c r="AY1069" t="s">
        <v>1937</v>
      </c>
      <c r="AZ1069" t="s">
        <v>1176</v>
      </c>
      <c r="BC1069" s="34" t="s">
        <v>2242</v>
      </c>
      <c r="BD1069" t="s">
        <v>114</v>
      </c>
      <c r="BF1069" t="s">
        <v>115</v>
      </c>
      <c r="BG1069" t="s">
        <v>116</v>
      </c>
      <c r="BM1069" t="s">
        <v>117</v>
      </c>
      <c r="BN1069">
        <v>164425</v>
      </c>
      <c r="BO1069">
        <v>3335604482</v>
      </c>
      <c r="BP1069">
        <v>3335604482</v>
      </c>
      <c r="BQ1069">
        <v>498408</v>
      </c>
      <c r="BR1069">
        <v>2419</v>
      </c>
      <c r="BX1069" t="s">
        <v>1938</v>
      </c>
      <c r="CA1069" t="s">
        <v>1939</v>
      </c>
      <c r="CB1069" t="s">
        <v>1940</v>
      </c>
      <c r="CD1069">
        <v>1</v>
      </c>
      <c r="CF1069" t="s">
        <v>118</v>
      </c>
      <c r="CG1069">
        <v>0</v>
      </c>
      <c r="CH1069" t="s">
        <v>119</v>
      </c>
      <c r="CI1069" t="s">
        <v>119</v>
      </c>
      <c r="CJ1069" t="s">
        <v>120</v>
      </c>
      <c r="CL1069" s="34" t="s">
        <v>2243</v>
      </c>
      <c r="CM1069" t="s">
        <v>121</v>
      </c>
      <c r="CN1069" s="34" t="s">
        <v>2243</v>
      </c>
      <c r="CP1069" t="s">
        <v>1258</v>
      </c>
      <c r="CR1069" s="65">
        <f t="shared" si="240"/>
        <v>3</v>
      </c>
      <c r="CS1069" s="65">
        <v>10</v>
      </c>
      <c r="CT1069" s="65">
        <v>8</v>
      </c>
      <c r="CU1069" s="65" t="s">
        <v>4</v>
      </c>
      <c r="CV1069" s="65">
        <f t="shared" si="248"/>
        <v>29</v>
      </c>
      <c r="CW1069" s="65">
        <f t="shared" si="249"/>
        <v>290</v>
      </c>
      <c r="CX1069" s="65">
        <f t="shared" si="250"/>
        <v>232</v>
      </c>
      <c r="CY1069" s="65" t="e">
        <f t="shared" si="251"/>
        <v>#VALUE!</v>
      </c>
      <c r="CZ1069" s="73">
        <v>4.3700000000000003E-2</v>
      </c>
      <c r="DA1069" s="74">
        <f t="shared" si="252"/>
        <v>12.673</v>
      </c>
      <c r="DB1069" s="74">
        <f t="shared" si="253"/>
        <v>10.138400000000001</v>
      </c>
      <c r="DC1069" s="75" t="e">
        <f t="shared" si="254"/>
        <v>#VALUE!</v>
      </c>
    </row>
    <row r="1070" spans="1:108">
      <c r="A1070" t="s">
        <v>111</v>
      </c>
      <c r="B1070" t="s">
        <v>1925</v>
      </c>
      <c r="C1070">
        <v>512647</v>
      </c>
      <c r="D1070" s="1">
        <v>45568</v>
      </c>
      <c r="E1070" t="s">
        <v>20634</v>
      </c>
      <c r="F1070" t="s">
        <v>1926</v>
      </c>
      <c r="G1070" t="s">
        <v>1927</v>
      </c>
      <c r="H1070">
        <v>29982583875</v>
      </c>
      <c r="I1070" t="s">
        <v>1928</v>
      </c>
      <c r="J1070">
        <v>5511984880958</v>
      </c>
      <c r="K1070" t="s">
        <v>2</v>
      </c>
      <c r="L1070" t="s">
        <v>127</v>
      </c>
      <c r="M1070">
        <v>5183866135641</v>
      </c>
      <c r="N1070" t="s">
        <v>112</v>
      </c>
      <c r="O1070" t="s">
        <v>1929</v>
      </c>
      <c r="P1070" t="s">
        <v>1930</v>
      </c>
      <c r="Q1070">
        <v>175</v>
      </c>
      <c r="R1070" t="s">
        <v>1931</v>
      </c>
      <c r="S1070" t="s">
        <v>1932</v>
      </c>
      <c r="U1070" t="s">
        <v>1933</v>
      </c>
      <c r="V1070" t="s">
        <v>122</v>
      </c>
      <c r="W1070" t="s">
        <v>123</v>
      </c>
      <c r="X1070" t="s">
        <v>1934</v>
      </c>
      <c r="Y1070" t="s">
        <v>792</v>
      </c>
      <c r="Z1070" t="s">
        <v>1258</v>
      </c>
      <c r="AA1070" t="s">
        <v>2241</v>
      </c>
      <c r="AE1070" t="s">
        <v>1167</v>
      </c>
      <c r="AF1070" t="s">
        <v>786</v>
      </c>
      <c r="AG1070">
        <v>3</v>
      </c>
      <c r="AH1070">
        <v>137.24</v>
      </c>
      <c r="AI1070">
        <v>1</v>
      </c>
      <c r="AJ1070">
        <v>1006</v>
      </c>
      <c r="AK1070" t="s">
        <v>788</v>
      </c>
      <c r="AL1070">
        <v>1111</v>
      </c>
      <c r="AM1070" t="s">
        <v>789</v>
      </c>
      <c r="AN1070">
        <v>21.9</v>
      </c>
      <c r="AO1070" s="72">
        <v>21.24</v>
      </c>
      <c r="AP1070" s="72" t="s">
        <v>1296</v>
      </c>
      <c r="AQ1070" t="s">
        <v>790</v>
      </c>
      <c r="AV1070" t="s">
        <v>1942</v>
      </c>
      <c r="AW1070">
        <v>0</v>
      </c>
      <c r="AX1070" t="s">
        <v>1935</v>
      </c>
      <c r="AY1070" t="s">
        <v>1937</v>
      </c>
      <c r="AZ1070" t="s">
        <v>1176</v>
      </c>
      <c r="BC1070" s="34" t="s">
        <v>2242</v>
      </c>
      <c r="BD1070" t="s">
        <v>114</v>
      </c>
      <c r="BF1070" t="s">
        <v>115</v>
      </c>
      <c r="BG1070" t="s">
        <v>116</v>
      </c>
      <c r="BM1070" t="s">
        <v>117</v>
      </c>
      <c r="BN1070">
        <v>164425</v>
      </c>
      <c r="BO1070">
        <v>3335604482</v>
      </c>
      <c r="BP1070">
        <v>3335604482</v>
      </c>
      <c r="BQ1070">
        <v>498408</v>
      </c>
      <c r="BR1070">
        <v>2419</v>
      </c>
      <c r="BX1070" t="s">
        <v>1938</v>
      </c>
      <c r="CA1070" t="s">
        <v>1939</v>
      </c>
      <c r="CB1070" t="s">
        <v>1940</v>
      </c>
      <c r="CD1070">
        <v>1</v>
      </c>
      <c r="CF1070" t="s">
        <v>118</v>
      </c>
      <c r="CG1070">
        <v>0</v>
      </c>
      <c r="CH1070" t="s">
        <v>119</v>
      </c>
      <c r="CI1070" t="s">
        <v>119</v>
      </c>
      <c r="CJ1070" t="s">
        <v>120</v>
      </c>
      <c r="CL1070" s="34" t="s">
        <v>2243</v>
      </c>
      <c r="CM1070" t="s">
        <v>121</v>
      </c>
      <c r="CN1070" s="34" t="s">
        <v>2243</v>
      </c>
      <c r="CP1070" t="s">
        <v>1258</v>
      </c>
      <c r="CR1070" s="65">
        <f t="shared" si="240"/>
        <v>3</v>
      </c>
      <c r="CS1070" s="65">
        <v>10</v>
      </c>
      <c r="CT1070" s="65">
        <v>8</v>
      </c>
      <c r="CU1070" s="65" t="s">
        <v>4</v>
      </c>
      <c r="CV1070" s="65">
        <f t="shared" si="248"/>
        <v>22</v>
      </c>
      <c r="CW1070" s="65">
        <f t="shared" si="249"/>
        <v>220</v>
      </c>
      <c r="CX1070" s="65">
        <f t="shared" si="250"/>
        <v>176</v>
      </c>
      <c r="CY1070" s="65" t="e">
        <f t="shared" si="251"/>
        <v>#VALUE!</v>
      </c>
      <c r="CZ1070" s="73">
        <v>4.3700000000000003E-2</v>
      </c>
      <c r="DA1070" s="74">
        <f t="shared" si="252"/>
        <v>9.6140000000000008</v>
      </c>
      <c r="DB1070" s="74">
        <f t="shared" si="253"/>
        <v>7.6912000000000003</v>
      </c>
      <c r="DC1070" s="75" t="e">
        <f t="shared" si="254"/>
        <v>#VALUE!</v>
      </c>
    </row>
    <row r="1071" spans="1:108">
      <c r="A1071" t="s">
        <v>111</v>
      </c>
      <c r="B1071" t="s">
        <v>2270</v>
      </c>
      <c r="C1071">
        <v>513083</v>
      </c>
      <c r="D1071" s="1">
        <v>45571</v>
      </c>
      <c r="E1071" t="s">
        <v>20635</v>
      </c>
      <c r="F1071" t="s">
        <v>2271</v>
      </c>
      <c r="G1071" t="s">
        <v>2272</v>
      </c>
      <c r="H1071">
        <v>83941568434</v>
      </c>
      <c r="I1071" t="s">
        <v>2273</v>
      </c>
      <c r="J1071">
        <v>5583999154592</v>
      </c>
      <c r="K1071" t="s">
        <v>133</v>
      </c>
      <c r="L1071" t="s">
        <v>2274</v>
      </c>
      <c r="M1071">
        <v>8640506137165</v>
      </c>
      <c r="N1071" t="s">
        <v>112</v>
      </c>
      <c r="O1071" t="s">
        <v>2275</v>
      </c>
      <c r="P1071" t="s">
        <v>2276</v>
      </c>
      <c r="Q1071">
        <v>55</v>
      </c>
      <c r="S1071" t="s">
        <v>124</v>
      </c>
      <c r="U1071" t="s">
        <v>2277</v>
      </c>
      <c r="V1071" t="s">
        <v>122</v>
      </c>
      <c r="W1071" t="s">
        <v>772</v>
      </c>
      <c r="X1071" t="s">
        <v>2278</v>
      </c>
      <c r="Y1071" t="s">
        <v>1750</v>
      </c>
      <c r="Z1071" t="s">
        <v>1258</v>
      </c>
      <c r="AA1071" t="s">
        <v>2706</v>
      </c>
      <c r="AE1071" t="s">
        <v>1167</v>
      </c>
      <c r="AF1071" t="s">
        <v>786</v>
      </c>
      <c r="AG1071">
        <v>5</v>
      </c>
      <c r="AH1071">
        <v>366.16</v>
      </c>
      <c r="AI1071">
        <v>1</v>
      </c>
      <c r="AJ1071">
        <v>142793</v>
      </c>
      <c r="AK1071" t="s">
        <v>1480</v>
      </c>
      <c r="AL1071">
        <v>2601</v>
      </c>
      <c r="AM1071" t="s">
        <v>1823</v>
      </c>
      <c r="AN1071">
        <v>62.9</v>
      </c>
      <c r="AO1071" s="72">
        <v>61.01</v>
      </c>
      <c r="AP1071" s="72" t="s">
        <v>1327</v>
      </c>
      <c r="AQ1071" t="s">
        <v>1824</v>
      </c>
      <c r="AV1071" t="s">
        <v>2280</v>
      </c>
      <c r="AW1071">
        <v>0</v>
      </c>
      <c r="AX1071" t="s">
        <v>2279</v>
      </c>
      <c r="AY1071" t="s">
        <v>2281</v>
      </c>
      <c r="AZ1071" t="s">
        <v>2193</v>
      </c>
      <c r="BC1071" s="34" t="s">
        <v>2707</v>
      </c>
      <c r="BD1071" t="s">
        <v>114</v>
      </c>
      <c r="BF1071" t="s">
        <v>115</v>
      </c>
      <c r="BG1071" t="s">
        <v>116</v>
      </c>
      <c r="BM1071" t="s">
        <v>117</v>
      </c>
      <c r="BN1071">
        <v>604116</v>
      </c>
      <c r="BO1071">
        <v>3353763053</v>
      </c>
      <c r="BP1071">
        <v>3353763053</v>
      </c>
      <c r="BQ1071">
        <v>406669</v>
      </c>
      <c r="BR1071">
        <v>6413</v>
      </c>
      <c r="BX1071" t="s">
        <v>2282</v>
      </c>
      <c r="CA1071" t="s">
        <v>2283</v>
      </c>
      <c r="CB1071" t="s">
        <v>2284</v>
      </c>
      <c r="CD1071">
        <v>1</v>
      </c>
      <c r="CF1071" t="s">
        <v>118</v>
      </c>
      <c r="CG1071">
        <v>0</v>
      </c>
      <c r="CH1071" t="s">
        <v>119</v>
      </c>
      <c r="CI1071" t="s">
        <v>119</v>
      </c>
      <c r="CJ1071" t="s">
        <v>120</v>
      </c>
      <c r="CL1071" s="34" t="s">
        <v>2708</v>
      </c>
      <c r="CM1071" t="s">
        <v>121</v>
      </c>
      <c r="CN1071" s="34" t="s">
        <v>2708</v>
      </c>
      <c r="CP1071" t="s">
        <v>1258</v>
      </c>
      <c r="CR1071" s="65">
        <f t="shared" si="240"/>
        <v>6</v>
      </c>
      <c r="CS1071" s="65" t="s">
        <v>4</v>
      </c>
      <c r="CT1071" s="65" t="s">
        <v>4</v>
      </c>
      <c r="CU1071" s="65">
        <v>3</v>
      </c>
      <c r="CV1071" s="65">
        <f t="shared" si="248"/>
        <v>62</v>
      </c>
      <c r="CW1071" s="65" t="e">
        <f t="shared" si="249"/>
        <v>#VALUE!</v>
      </c>
      <c r="CX1071" s="65" t="e">
        <f t="shared" si="250"/>
        <v>#VALUE!</v>
      </c>
      <c r="CY1071" s="65">
        <f t="shared" si="251"/>
        <v>186</v>
      </c>
      <c r="CZ1071" s="73">
        <v>4.3700000000000003E-2</v>
      </c>
      <c r="DA1071" s="74" t="e">
        <f t="shared" si="252"/>
        <v>#VALUE!</v>
      </c>
      <c r="DB1071" s="74" t="e">
        <f t="shared" si="253"/>
        <v>#VALUE!</v>
      </c>
      <c r="DC1071" s="75">
        <f t="shared" si="254"/>
        <v>8.1281999999999996</v>
      </c>
    </row>
    <row r="1072" spans="1:108">
      <c r="A1072" t="s">
        <v>111</v>
      </c>
      <c r="B1072" t="s">
        <v>2270</v>
      </c>
      <c r="C1072">
        <v>513083</v>
      </c>
      <c r="D1072" s="1">
        <v>45571</v>
      </c>
      <c r="E1072" t="s">
        <v>20635</v>
      </c>
      <c r="F1072" t="s">
        <v>2271</v>
      </c>
      <c r="G1072" t="s">
        <v>2272</v>
      </c>
      <c r="H1072">
        <v>83941568434</v>
      </c>
      <c r="I1072" t="s">
        <v>2273</v>
      </c>
      <c r="J1072">
        <v>5583999154592</v>
      </c>
      <c r="K1072" t="s">
        <v>133</v>
      </c>
      <c r="L1072" t="s">
        <v>2274</v>
      </c>
      <c r="M1072">
        <v>8640506137165</v>
      </c>
      <c r="N1072" t="s">
        <v>112</v>
      </c>
      <c r="O1072" t="s">
        <v>2275</v>
      </c>
      <c r="P1072" t="s">
        <v>2276</v>
      </c>
      <c r="Q1072">
        <v>55</v>
      </c>
      <c r="S1072" t="s">
        <v>124</v>
      </c>
      <c r="U1072" t="s">
        <v>2277</v>
      </c>
      <c r="V1072" t="s">
        <v>122</v>
      </c>
      <c r="W1072" t="s">
        <v>772</v>
      </c>
      <c r="X1072" t="s">
        <v>2278</v>
      </c>
      <c r="Y1072" t="s">
        <v>1750</v>
      </c>
      <c r="Z1072" t="s">
        <v>1258</v>
      </c>
      <c r="AA1072" t="s">
        <v>2706</v>
      </c>
      <c r="AE1072" t="s">
        <v>1167</v>
      </c>
      <c r="AF1072" t="s">
        <v>786</v>
      </c>
      <c r="AG1072">
        <v>5</v>
      </c>
      <c r="AH1072">
        <v>366.16</v>
      </c>
      <c r="AI1072">
        <v>1</v>
      </c>
      <c r="AJ1072">
        <v>142796</v>
      </c>
      <c r="AK1072" t="s">
        <v>783</v>
      </c>
      <c r="AL1072">
        <v>1609</v>
      </c>
      <c r="AM1072" t="s">
        <v>826</v>
      </c>
      <c r="AN1072">
        <v>34.9</v>
      </c>
      <c r="AO1072" s="72">
        <v>33.85</v>
      </c>
      <c r="AP1072" s="72" t="s">
        <v>1398</v>
      </c>
      <c r="AQ1072" t="s">
        <v>807</v>
      </c>
      <c r="AV1072" t="s">
        <v>2285</v>
      </c>
      <c r="AW1072">
        <v>0</v>
      </c>
      <c r="AX1072" t="s">
        <v>2279</v>
      </c>
      <c r="AY1072" t="s">
        <v>2281</v>
      </c>
      <c r="AZ1072" t="s">
        <v>2193</v>
      </c>
      <c r="BC1072" s="34" t="s">
        <v>2707</v>
      </c>
      <c r="BD1072" t="s">
        <v>114</v>
      </c>
      <c r="BF1072" t="s">
        <v>115</v>
      </c>
      <c r="BG1072" t="s">
        <v>116</v>
      </c>
      <c r="BM1072" t="s">
        <v>117</v>
      </c>
      <c r="BN1072">
        <v>604116</v>
      </c>
      <c r="BO1072">
        <v>3353763053</v>
      </c>
      <c r="BP1072">
        <v>3353763053</v>
      </c>
      <c r="BQ1072">
        <v>406669</v>
      </c>
      <c r="BR1072">
        <v>6413</v>
      </c>
      <c r="BX1072" t="s">
        <v>2282</v>
      </c>
      <c r="CA1072" t="s">
        <v>2283</v>
      </c>
      <c r="CB1072" t="s">
        <v>2284</v>
      </c>
      <c r="CD1072">
        <v>1</v>
      </c>
      <c r="CF1072" t="s">
        <v>118</v>
      </c>
      <c r="CG1072">
        <v>0</v>
      </c>
      <c r="CH1072" t="s">
        <v>119</v>
      </c>
      <c r="CI1072" t="s">
        <v>119</v>
      </c>
      <c r="CJ1072" t="s">
        <v>120</v>
      </c>
      <c r="CL1072" s="34" t="s">
        <v>2708</v>
      </c>
      <c r="CM1072" t="s">
        <v>121</v>
      </c>
      <c r="CN1072" s="34" t="s">
        <v>2708</v>
      </c>
      <c r="CP1072" t="s">
        <v>1258</v>
      </c>
      <c r="CR1072" s="65">
        <f t="shared" si="240"/>
        <v>6</v>
      </c>
      <c r="CS1072" s="65" t="s">
        <v>4</v>
      </c>
      <c r="CT1072" s="65" t="s">
        <v>4</v>
      </c>
      <c r="CU1072" s="65">
        <v>3</v>
      </c>
      <c r="CV1072" s="65">
        <f t="shared" si="248"/>
        <v>34</v>
      </c>
      <c r="CW1072" s="65" t="e">
        <f t="shared" si="249"/>
        <v>#VALUE!</v>
      </c>
      <c r="CX1072" s="65" t="e">
        <f t="shared" si="250"/>
        <v>#VALUE!</v>
      </c>
      <c r="CY1072" s="65">
        <f t="shared" si="251"/>
        <v>102</v>
      </c>
      <c r="CZ1072" s="73">
        <v>4.3700000000000003E-2</v>
      </c>
      <c r="DA1072" s="74" t="e">
        <f t="shared" si="252"/>
        <v>#VALUE!</v>
      </c>
      <c r="DB1072" s="74" t="e">
        <f t="shared" si="253"/>
        <v>#VALUE!</v>
      </c>
      <c r="DC1072" s="75">
        <f t="shared" si="254"/>
        <v>4.4574000000000007</v>
      </c>
    </row>
    <row r="1073" spans="1:108">
      <c r="A1073" t="s">
        <v>111</v>
      </c>
      <c r="B1073" t="s">
        <v>2270</v>
      </c>
      <c r="C1073">
        <v>513083</v>
      </c>
      <c r="D1073" s="1">
        <v>45571</v>
      </c>
      <c r="E1073" t="s">
        <v>20635</v>
      </c>
      <c r="F1073" t="s">
        <v>2271</v>
      </c>
      <c r="G1073" t="s">
        <v>2272</v>
      </c>
      <c r="H1073">
        <v>83941568434</v>
      </c>
      <c r="I1073" t="s">
        <v>2273</v>
      </c>
      <c r="J1073">
        <v>5583999154592</v>
      </c>
      <c r="K1073" t="s">
        <v>133</v>
      </c>
      <c r="L1073" t="s">
        <v>2274</v>
      </c>
      <c r="M1073">
        <v>8640506137165</v>
      </c>
      <c r="N1073" t="s">
        <v>112</v>
      </c>
      <c r="O1073" t="s">
        <v>2275</v>
      </c>
      <c r="P1073" t="s">
        <v>2276</v>
      </c>
      <c r="Q1073">
        <v>55</v>
      </c>
      <c r="S1073" t="s">
        <v>124</v>
      </c>
      <c r="U1073" t="s">
        <v>2277</v>
      </c>
      <c r="V1073" t="s">
        <v>122</v>
      </c>
      <c r="W1073" t="s">
        <v>772</v>
      </c>
      <c r="X1073" t="s">
        <v>2278</v>
      </c>
      <c r="Y1073" t="s">
        <v>1750</v>
      </c>
      <c r="Z1073" t="s">
        <v>1258</v>
      </c>
      <c r="AA1073" t="s">
        <v>2706</v>
      </c>
      <c r="AE1073" t="s">
        <v>1167</v>
      </c>
      <c r="AF1073" t="s">
        <v>786</v>
      </c>
      <c r="AG1073">
        <v>5</v>
      </c>
      <c r="AH1073">
        <v>366.16</v>
      </c>
      <c r="AI1073">
        <v>1</v>
      </c>
      <c r="AJ1073">
        <v>142817</v>
      </c>
      <c r="AK1073" t="s">
        <v>1598</v>
      </c>
      <c r="AL1073">
        <v>61040</v>
      </c>
      <c r="AM1073" t="s">
        <v>1608</v>
      </c>
      <c r="AN1073">
        <v>99.9</v>
      </c>
      <c r="AO1073" s="72">
        <v>96.9</v>
      </c>
      <c r="AP1073" s="72" t="s">
        <v>2286</v>
      </c>
      <c r="AQ1073" t="s">
        <v>1609</v>
      </c>
      <c r="AV1073" t="s">
        <v>2287</v>
      </c>
      <c r="AW1073">
        <v>0</v>
      </c>
      <c r="AX1073" t="s">
        <v>2279</v>
      </c>
      <c r="AY1073" t="s">
        <v>2281</v>
      </c>
      <c r="AZ1073" t="s">
        <v>2193</v>
      </c>
      <c r="BC1073" s="34" t="s">
        <v>2707</v>
      </c>
      <c r="BD1073" t="s">
        <v>114</v>
      </c>
      <c r="BF1073" t="s">
        <v>115</v>
      </c>
      <c r="BG1073" t="s">
        <v>116</v>
      </c>
      <c r="BM1073" t="s">
        <v>117</v>
      </c>
      <c r="BN1073">
        <v>604116</v>
      </c>
      <c r="BO1073">
        <v>3353763053</v>
      </c>
      <c r="BP1073">
        <v>3353763053</v>
      </c>
      <c r="BQ1073">
        <v>406669</v>
      </c>
      <c r="BR1073">
        <v>6413</v>
      </c>
      <c r="BX1073" t="s">
        <v>2282</v>
      </c>
      <c r="CA1073" t="s">
        <v>2283</v>
      </c>
      <c r="CB1073" t="s">
        <v>2284</v>
      </c>
      <c r="CD1073">
        <v>1</v>
      </c>
      <c r="CF1073" t="s">
        <v>118</v>
      </c>
      <c r="CG1073">
        <v>0</v>
      </c>
      <c r="CH1073" t="s">
        <v>119</v>
      </c>
      <c r="CI1073" t="s">
        <v>119</v>
      </c>
      <c r="CJ1073" t="s">
        <v>120</v>
      </c>
      <c r="CL1073" s="34" t="s">
        <v>2708</v>
      </c>
      <c r="CM1073" t="s">
        <v>121</v>
      </c>
      <c r="CN1073" s="34" t="s">
        <v>2708</v>
      </c>
      <c r="CP1073" t="s">
        <v>1258</v>
      </c>
      <c r="CR1073" s="65">
        <f t="shared" si="240"/>
        <v>6</v>
      </c>
      <c r="CS1073" s="65" t="s">
        <v>4</v>
      </c>
      <c r="CT1073" s="65" t="s">
        <v>4</v>
      </c>
      <c r="CU1073" s="65">
        <v>3</v>
      </c>
      <c r="CV1073" s="65">
        <f t="shared" si="248"/>
        <v>97</v>
      </c>
      <c r="CW1073" s="65" t="e">
        <f t="shared" si="249"/>
        <v>#VALUE!</v>
      </c>
      <c r="CX1073" s="65" t="e">
        <f t="shared" si="250"/>
        <v>#VALUE!</v>
      </c>
      <c r="CY1073" s="65">
        <f t="shared" si="251"/>
        <v>291</v>
      </c>
      <c r="CZ1073" s="73">
        <v>4.3700000000000003E-2</v>
      </c>
      <c r="DA1073" s="74" t="e">
        <f t="shared" si="252"/>
        <v>#VALUE!</v>
      </c>
      <c r="DB1073" s="74" t="e">
        <f t="shared" si="253"/>
        <v>#VALUE!</v>
      </c>
      <c r="DC1073" s="75">
        <f t="shared" si="254"/>
        <v>12.716700000000001</v>
      </c>
    </row>
    <row r="1074" spans="1:108">
      <c r="A1074" t="s">
        <v>111</v>
      </c>
      <c r="B1074" t="s">
        <v>2270</v>
      </c>
      <c r="C1074">
        <v>513083</v>
      </c>
      <c r="D1074" s="1">
        <v>45571</v>
      </c>
      <c r="E1074" t="s">
        <v>20635</v>
      </c>
      <c r="F1074" t="s">
        <v>2271</v>
      </c>
      <c r="G1074" t="s">
        <v>2272</v>
      </c>
      <c r="H1074">
        <v>83941568434</v>
      </c>
      <c r="I1074" t="s">
        <v>2273</v>
      </c>
      <c r="J1074">
        <v>5583999154592</v>
      </c>
      <c r="K1074" t="s">
        <v>133</v>
      </c>
      <c r="L1074" t="s">
        <v>2274</v>
      </c>
      <c r="M1074">
        <v>8640506137165</v>
      </c>
      <c r="N1074" t="s">
        <v>112</v>
      </c>
      <c r="O1074" t="s">
        <v>2275</v>
      </c>
      <c r="P1074" t="s">
        <v>2276</v>
      </c>
      <c r="Q1074">
        <v>55</v>
      </c>
      <c r="S1074" t="s">
        <v>124</v>
      </c>
      <c r="U1074" t="s">
        <v>2277</v>
      </c>
      <c r="V1074" t="s">
        <v>122</v>
      </c>
      <c r="W1074" t="s">
        <v>772</v>
      </c>
      <c r="X1074" t="s">
        <v>2278</v>
      </c>
      <c r="Y1074" t="s">
        <v>1750</v>
      </c>
      <c r="Z1074" t="s">
        <v>1258</v>
      </c>
      <c r="AA1074" t="s">
        <v>2706</v>
      </c>
      <c r="AE1074" t="s">
        <v>1167</v>
      </c>
      <c r="AF1074" t="s">
        <v>786</v>
      </c>
      <c r="AG1074">
        <v>5</v>
      </c>
      <c r="AH1074">
        <v>366.16</v>
      </c>
      <c r="AI1074">
        <v>1</v>
      </c>
      <c r="AJ1074">
        <v>142819</v>
      </c>
      <c r="AK1074" t="s">
        <v>808</v>
      </c>
      <c r="AL1074">
        <v>3115</v>
      </c>
      <c r="AM1074" t="s">
        <v>841</v>
      </c>
      <c r="AN1074">
        <v>129.9</v>
      </c>
      <c r="AO1074" s="72">
        <v>126</v>
      </c>
      <c r="AP1074" s="72">
        <v>126</v>
      </c>
      <c r="AQ1074" t="s">
        <v>842</v>
      </c>
      <c r="AV1074" t="s">
        <v>2285</v>
      </c>
      <c r="AW1074">
        <v>0</v>
      </c>
      <c r="AX1074" t="s">
        <v>2279</v>
      </c>
      <c r="AY1074" t="s">
        <v>2281</v>
      </c>
      <c r="AZ1074" t="s">
        <v>2193</v>
      </c>
      <c r="BC1074" s="34" t="s">
        <v>2707</v>
      </c>
      <c r="BD1074" t="s">
        <v>114</v>
      </c>
      <c r="BF1074" t="s">
        <v>115</v>
      </c>
      <c r="BG1074" t="s">
        <v>116</v>
      </c>
      <c r="BM1074" t="s">
        <v>117</v>
      </c>
      <c r="BN1074">
        <v>604116</v>
      </c>
      <c r="BO1074">
        <v>3353763053</v>
      </c>
      <c r="BP1074">
        <v>3353763053</v>
      </c>
      <c r="BQ1074">
        <v>406669</v>
      </c>
      <c r="BR1074">
        <v>6413</v>
      </c>
      <c r="BX1074" t="s">
        <v>2282</v>
      </c>
      <c r="CA1074" t="s">
        <v>2283</v>
      </c>
      <c r="CB1074" t="s">
        <v>2284</v>
      </c>
      <c r="CD1074">
        <v>1</v>
      </c>
      <c r="CF1074" t="s">
        <v>118</v>
      </c>
      <c r="CG1074">
        <v>0</v>
      </c>
      <c r="CH1074" t="s">
        <v>119</v>
      </c>
      <c r="CI1074" t="s">
        <v>119</v>
      </c>
      <c r="CJ1074" t="s">
        <v>120</v>
      </c>
      <c r="CL1074" s="34" t="s">
        <v>2708</v>
      </c>
      <c r="CM1074" t="s">
        <v>121</v>
      </c>
      <c r="CN1074" s="34" t="s">
        <v>2708</v>
      </c>
      <c r="CP1074" t="s">
        <v>1258</v>
      </c>
      <c r="CR1074" s="65">
        <f t="shared" si="240"/>
        <v>6</v>
      </c>
      <c r="CS1074" s="65" t="s">
        <v>4</v>
      </c>
      <c r="CT1074" s="65" t="s">
        <v>4</v>
      </c>
      <c r="CU1074" s="65">
        <v>3</v>
      </c>
      <c r="CV1074" s="65">
        <f t="shared" si="248"/>
        <v>126</v>
      </c>
      <c r="CW1074" s="65" t="e">
        <f t="shared" si="249"/>
        <v>#VALUE!</v>
      </c>
      <c r="CX1074" s="65" t="e">
        <f t="shared" si="250"/>
        <v>#VALUE!</v>
      </c>
      <c r="CY1074" s="65">
        <f t="shared" si="251"/>
        <v>378</v>
      </c>
      <c r="CZ1074" s="73">
        <v>4.3700000000000003E-2</v>
      </c>
      <c r="DA1074" s="74" t="e">
        <f t="shared" si="252"/>
        <v>#VALUE!</v>
      </c>
      <c r="DB1074" s="74" t="e">
        <f t="shared" si="253"/>
        <v>#VALUE!</v>
      </c>
      <c r="DC1074" s="75">
        <f t="shared" si="254"/>
        <v>16.518599999999999</v>
      </c>
    </row>
    <row r="1075" spans="1:108">
      <c r="A1075" t="s">
        <v>111</v>
      </c>
      <c r="B1075" t="s">
        <v>2270</v>
      </c>
      <c r="C1075">
        <v>513083</v>
      </c>
      <c r="D1075" s="1">
        <v>45571</v>
      </c>
      <c r="E1075" t="s">
        <v>20635</v>
      </c>
      <c r="F1075" t="s">
        <v>2271</v>
      </c>
      <c r="G1075" t="s">
        <v>2272</v>
      </c>
      <c r="H1075">
        <v>83941568434</v>
      </c>
      <c r="I1075" t="s">
        <v>2273</v>
      </c>
      <c r="J1075">
        <v>5583999154592</v>
      </c>
      <c r="K1075" t="s">
        <v>133</v>
      </c>
      <c r="L1075" t="s">
        <v>2274</v>
      </c>
      <c r="M1075">
        <v>8640506137165</v>
      </c>
      <c r="N1075" t="s">
        <v>112</v>
      </c>
      <c r="O1075" t="s">
        <v>2275</v>
      </c>
      <c r="P1075" t="s">
        <v>2276</v>
      </c>
      <c r="Q1075">
        <v>55</v>
      </c>
      <c r="S1075" t="s">
        <v>124</v>
      </c>
      <c r="U1075" t="s">
        <v>2277</v>
      </c>
      <c r="V1075" t="s">
        <v>122</v>
      </c>
      <c r="W1075" t="s">
        <v>772</v>
      </c>
      <c r="X1075" t="s">
        <v>2278</v>
      </c>
      <c r="Y1075" t="s">
        <v>1750</v>
      </c>
      <c r="Z1075" t="s">
        <v>1258</v>
      </c>
      <c r="AA1075" t="s">
        <v>2706</v>
      </c>
      <c r="AE1075" t="s">
        <v>1167</v>
      </c>
      <c r="AF1075" t="s">
        <v>786</v>
      </c>
      <c r="AG1075">
        <v>5</v>
      </c>
      <c r="AH1075">
        <v>366.16</v>
      </c>
      <c r="AI1075">
        <v>1</v>
      </c>
      <c r="AJ1075">
        <v>2201</v>
      </c>
      <c r="AK1075" t="s">
        <v>1471</v>
      </c>
      <c r="AL1075">
        <v>2201</v>
      </c>
      <c r="AM1075" t="s">
        <v>1472</v>
      </c>
      <c r="AN1075">
        <v>49.9</v>
      </c>
      <c r="AO1075" s="72">
        <v>48.4</v>
      </c>
      <c r="AP1075" s="72" t="s">
        <v>1314</v>
      </c>
      <c r="AQ1075" t="s">
        <v>1473</v>
      </c>
      <c r="AV1075" t="s">
        <v>2285</v>
      </c>
      <c r="AW1075">
        <v>0</v>
      </c>
      <c r="AX1075" t="s">
        <v>2279</v>
      </c>
      <c r="AY1075" t="s">
        <v>2281</v>
      </c>
      <c r="AZ1075" t="s">
        <v>2193</v>
      </c>
      <c r="BC1075" s="34" t="s">
        <v>2707</v>
      </c>
      <c r="BD1075" t="s">
        <v>114</v>
      </c>
      <c r="BF1075" t="s">
        <v>115</v>
      </c>
      <c r="BG1075" t="s">
        <v>116</v>
      </c>
      <c r="BM1075" t="s">
        <v>117</v>
      </c>
      <c r="BN1075">
        <v>604116</v>
      </c>
      <c r="BO1075">
        <v>3353763053</v>
      </c>
      <c r="BP1075">
        <v>3353763053</v>
      </c>
      <c r="BQ1075">
        <v>406669</v>
      </c>
      <c r="BR1075">
        <v>6413</v>
      </c>
      <c r="BX1075" t="s">
        <v>2282</v>
      </c>
      <c r="CA1075" t="s">
        <v>2283</v>
      </c>
      <c r="CB1075" t="s">
        <v>2284</v>
      </c>
      <c r="CD1075">
        <v>1</v>
      </c>
      <c r="CF1075" t="s">
        <v>118</v>
      </c>
      <c r="CG1075">
        <v>0</v>
      </c>
      <c r="CH1075" t="s">
        <v>119</v>
      </c>
      <c r="CI1075" t="s">
        <v>119</v>
      </c>
      <c r="CJ1075" t="s">
        <v>120</v>
      </c>
      <c r="CL1075" s="34" t="s">
        <v>2708</v>
      </c>
      <c r="CM1075" t="s">
        <v>121</v>
      </c>
      <c r="CN1075" s="34" t="s">
        <v>2708</v>
      </c>
      <c r="CP1075" t="s">
        <v>1258</v>
      </c>
      <c r="CR1075" s="65">
        <f t="shared" si="240"/>
        <v>6</v>
      </c>
      <c r="CS1075" s="65" t="s">
        <v>4</v>
      </c>
      <c r="CT1075" s="65" t="s">
        <v>4</v>
      </c>
      <c r="CU1075" s="65">
        <v>3</v>
      </c>
      <c r="CV1075" s="65">
        <f t="shared" si="248"/>
        <v>49</v>
      </c>
      <c r="CW1075" s="65" t="e">
        <f t="shared" si="249"/>
        <v>#VALUE!</v>
      </c>
      <c r="CX1075" s="65" t="e">
        <f t="shared" si="250"/>
        <v>#VALUE!</v>
      </c>
      <c r="CY1075" s="65">
        <f t="shared" si="251"/>
        <v>147</v>
      </c>
      <c r="CZ1075" s="73">
        <v>4.3700000000000003E-2</v>
      </c>
      <c r="DA1075" s="74" t="e">
        <f t="shared" si="252"/>
        <v>#VALUE!</v>
      </c>
      <c r="DB1075" s="74" t="e">
        <f t="shared" si="253"/>
        <v>#VALUE!</v>
      </c>
      <c r="DC1075" s="75">
        <f t="shared" si="254"/>
        <v>6.4239000000000006</v>
      </c>
    </row>
    <row r="1076" spans="1:108" hidden="1">
      <c r="A1076" t="s">
        <v>111</v>
      </c>
      <c r="B1076" t="s">
        <v>1943</v>
      </c>
      <c r="C1076">
        <v>512645</v>
      </c>
      <c r="D1076" s="1">
        <v>45568</v>
      </c>
      <c r="E1076" t="s">
        <v>20636</v>
      </c>
      <c r="F1076" t="s">
        <v>1944</v>
      </c>
      <c r="G1076" t="s">
        <v>1945</v>
      </c>
      <c r="H1076" s="34" t="s">
        <v>1946</v>
      </c>
      <c r="I1076" t="s">
        <v>1947</v>
      </c>
      <c r="J1076">
        <v>5521996791827</v>
      </c>
      <c r="K1076" t="s">
        <v>11</v>
      </c>
      <c r="L1076" t="s">
        <v>1948</v>
      </c>
      <c r="M1076">
        <v>5164561734240</v>
      </c>
      <c r="N1076" t="s">
        <v>112</v>
      </c>
      <c r="O1076" t="s">
        <v>1949</v>
      </c>
      <c r="P1076" t="s">
        <v>1950</v>
      </c>
      <c r="Q1076">
        <v>105</v>
      </c>
      <c r="R1076" t="s">
        <v>1951</v>
      </c>
      <c r="S1076" t="s">
        <v>1952</v>
      </c>
      <c r="U1076" t="s">
        <v>1953</v>
      </c>
      <c r="V1076" t="s">
        <v>122</v>
      </c>
      <c r="W1076" t="s">
        <v>772</v>
      </c>
      <c r="X1076" t="s">
        <v>1954</v>
      </c>
      <c r="Y1076" t="s">
        <v>782</v>
      </c>
      <c r="Z1076" t="s">
        <v>1258</v>
      </c>
      <c r="AA1076" t="s">
        <v>2198</v>
      </c>
      <c r="AB1076" t="s">
        <v>1216</v>
      </c>
      <c r="AC1076" t="s">
        <v>1217</v>
      </c>
      <c r="AD1076" t="s">
        <v>1218</v>
      </c>
      <c r="AE1076" t="s">
        <v>1219</v>
      </c>
      <c r="AF1076" t="s">
        <v>113</v>
      </c>
      <c r="AG1076">
        <v>1</v>
      </c>
      <c r="AH1076">
        <v>64.38</v>
      </c>
      <c r="AI1076">
        <v>1</v>
      </c>
      <c r="AJ1076">
        <v>142806</v>
      </c>
      <c r="AK1076" t="s">
        <v>1221</v>
      </c>
      <c r="AL1076">
        <v>1620</v>
      </c>
      <c r="AM1076" t="s">
        <v>1222</v>
      </c>
      <c r="AN1076">
        <v>59.8</v>
      </c>
      <c r="AO1076" s="72">
        <v>40.369999999999997</v>
      </c>
      <c r="AP1076" t="s">
        <v>1956</v>
      </c>
      <c r="AQ1076" t="s">
        <v>1225</v>
      </c>
      <c r="AV1076" t="s">
        <v>1957</v>
      </c>
      <c r="AW1076" t="s">
        <v>1957</v>
      </c>
      <c r="AX1076" t="s">
        <v>1955</v>
      </c>
      <c r="AY1076" t="s">
        <v>1958</v>
      </c>
      <c r="AZ1076" t="s">
        <v>900</v>
      </c>
      <c r="BC1076" s="34" t="s">
        <v>2268</v>
      </c>
      <c r="BD1076" t="s">
        <v>114</v>
      </c>
      <c r="BF1076" t="s">
        <v>115</v>
      </c>
      <c r="BG1076" t="s">
        <v>116</v>
      </c>
      <c r="BM1076" t="s">
        <v>117</v>
      </c>
      <c r="BO1076">
        <v>3335539382</v>
      </c>
      <c r="BX1076" t="s">
        <v>1959</v>
      </c>
      <c r="CA1076" t="s">
        <v>1960</v>
      </c>
      <c r="CB1076" t="s">
        <v>1961</v>
      </c>
      <c r="CD1076">
        <v>1</v>
      </c>
      <c r="CF1076" t="s">
        <v>118</v>
      </c>
      <c r="CG1076">
        <v>0</v>
      </c>
      <c r="CH1076" t="s">
        <v>119</v>
      </c>
      <c r="CI1076" t="s">
        <v>119</v>
      </c>
      <c r="CJ1076" t="s">
        <v>120</v>
      </c>
      <c r="CL1076" s="34" t="s">
        <v>2269</v>
      </c>
      <c r="CM1076" t="s">
        <v>121</v>
      </c>
      <c r="CN1076" s="34" t="s">
        <v>2269</v>
      </c>
      <c r="CP1076" t="s">
        <v>1258</v>
      </c>
      <c r="CR1076">
        <f t="shared" si="240"/>
        <v>3</v>
      </c>
      <c r="CS1076"/>
      <c r="CT1076"/>
      <c r="CU1076"/>
      <c r="CV1076"/>
      <c r="CW1076"/>
      <c r="CX1076"/>
      <c r="CY1076"/>
      <c r="CZ1076"/>
      <c r="DA1076"/>
      <c r="DB1076"/>
      <c r="DC1076"/>
      <c r="DD1076"/>
    </row>
    <row r="1077" spans="1:108" hidden="1">
      <c r="A1077" t="s">
        <v>111</v>
      </c>
      <c r="B1077" t="s">
        <v>2290</v>
      </c>
      <c r="C1077">
        <v>513077</v>
      </c>
      <c r="D1077" s="1">
        <v>45571</v>
      </c>
      <c r="E1077" t="s">
        <v>20637</v>
      </c>
      <c r="F1077" t="s">
        <v>2291</v>
      </c>
      <c r="G1077" t="s">
        <v>2292</v>
      </c>
      <c r="H1077" s="34" t="s">
        <v>2293</v>
      </c>
      <c r="I1077" t="s">
        <v>2294</v>
      </c>
      <c r="J1077">
        <v>5545999520043</v>
      </c>
      <c r="K1077" t="s">
        <v>10</v>
      </c>
      <c r="L1077" t="s">
        <v>2295</v>
      </c>
      <c r="M1077">
        <v>5121023516637</v>
      </c>
      <c r="N1077" t="s">
        <v>112</v>
      </c>
      <c r="O1077" t="s">
        <v>2296</v>
      </c>
      <c r="P1077" t="s">
        <v>2297</v>
      </c>
      <c r="Q1077">
        <v>6550</v>
      </c>
      <c r="R1077" t="s">
        <v>2298</v>
      </c>
      <c r="S1077" t="s">
        <v>2299</v>
      </c>
      <c r="U1077" t="s">
        <v>2300</v>
      </c>
      <c r="V1077" t="s">
        <v>122</v>
      </c>
      <c r="W1077" t="s">
        <v>772</v>
      </c>
      <c r="X1077" t="s">
        <v>1311</v>
      </c>
      <c r="Y1077" t="s">
        <v>782</v>
      </c>
      <c r="Z1077" t="s">
        <v>1258</v>
      </c>
      <c r="AA1077" t="s">
        <v>2709</v>
      </c>
      <c r="AB1077" t="s">
        <v>773</v>
      </c>
      <c r="AC1077" t="s">
        <v>774</v>
      </c>
      <c r="AF1077" t="s">
        <v>125</v>
      </c>
      <c r="AG1077">
        <v>1</v>
      </c>
      <c r="AH1077">
        <v>106.89</v>
      </c>
      <c r="AI1077">
        <v>1</v>
      </c>
      <c r="AJ1077">
        <v>142817</v>
      </c>
      <c r="AK1077" t="s">
        <v>1598</v>
      </c>
      <c r="AL1077">
        <v>61040</v>
      </c>
      <c r="AM1077" t="s">
        <v>1608</v>
      </c>
      <c r="AN1077">
        <v>99.9</v>
      </c>
      <c r="AO1077" s="72">
        <v>99.9</v>
      </c>
      <c r="AP1077" t="s">
        <v>1600</v>
      </c>
      <c r="AQ1077" t="s">
        <v>1609</v>
      </c>
      <c r="AV1077" t="s">
        <v>2302</v>
      </c>
      <c r="AW1077">
        <v>0</v>
      </c>
      <c r="AX1077" t="s">
        <v>2301</v>
      </c>
      <c r="AY1077">
        <v>0</v>
      </c>
      <c r="AZ1077" t="s">
        <v>2303</v>
      </c>
      <c r="BC1077" s="34" t="s">
        <v>2710</v>
      </c>
      <c r="BD1077" t="s">
        <v>114</v>
      </c>
      <c r="BF1077" t="s">
        <v>115</v>
      </c>
      <c r="BG1077" t="s">
        <v>116</v>
      </c>
      <c r="BM1077" t="s">
        <v>117</v>
      </c>
      <c r="BN1077" t="s">
        <v>2304</v>
      </c>
      <c r="BO1077">
        <v>3353640986</v>
      </c>
      <c r="BP1077">
        <v>3353640986</v>
      </c>
      <c r="BQ1077">
        <v>512267</v>
      </c>
      <c r="BR1077">
        <v>7911</v>
      </c>
      <c r="BX1077" t="s">
        <v>2305</v>
      </c>
      <c r="CA1077" t="s">
        <v>2306</v>
      </c>
      <c r="CB1077" t="s">
        <v>2307</v>
      </c>
      <c r="CD1077">
        <v>1</v>
      </c>
      <c r="CF1077" t="s">
        <v>118</v>
      </c>
      <c r="CG1077">
        <v>0</v>
      </c>
      <c r="CH1077" t="s">
        <v>119</v>
      </c>
      <c r="CI1077" t="s">
        <v>119</v>
      </c>
      <c r="CJ1077" t="s">
        <v>120</v>
      </c>
      <c r="CL1077" s="34" t="s">
        <v>2711</v>
      </c>
      <c r="CM1077" t="s">
        <v>121</v>
      </c>
      <c r="CN1077" s="34" t="s">
        <v>2711</v>
      </c>
      <c r="CP1077" t="s">
        <v>1258</v>
      </c>
      <c r="CR1077">
        <f t="shared" si="240"/>
        <v>6</v>
      </c>
      <c r="CS1077"/>
      <c r="CT1077"/>
      <c r="CU1077"/>
      <c r="CV1077"/>
      <c r="CW1077"/>
      <c r="CX1077"/>
      <c r="CY1077"/>
      <c r="CZ1077"/>
      <c r="DA1077"/>
      <c r="DB1077"/>
      <c r="DC1077"/>
      <c r="DD1077"/>
    </row>
    <row r="1078" spans="1:108" hidden="1">
      <c r="A1078" t="s">
        <v>111</v>
      </c>
      <c r="B1078" t="s">
        <v>2290</v>
      </c>
      <c r="C1078">
        <v>513077</v>
      </c>
      <c r="D1078" s="1">
        <v>45571</v>
      </c>
      <c r="E1078" t="s">
        <v>20637</v>
      </c>
      <c r="F1078" t="s">
        <v>2291</v>
      </c>
      <c r="G1078" t="s">
        <v>2292</v>
      </c>
      <c r="H1078" s="34" t="s">
        <v>2293</v>
      </c>
      <c r="I1078" t="s">
        <v>2294</v>
      </c>
      <c r="J1078">
        <v>5545999520043</v>
      </c>
      <c r="K1078" t="s">
        <v>10</v>
      </c>
      <c r="L1078" t="s">
        <v>2295</v>
      </c>
      <c r="M1078">
        <v>5121023516637</v>
      </c>
      <c r="N1078" t="s">
        <v>112</v>
      </c>
      <c r="O1078" t="s">
        <v>2296</v>
      </c>
      <c r="P1078" t="s">
        <v>2297</v>
      </c>
      <c r="Q1078">
        <v>6550</v>
      </c>
      <c r="R1078" t="s">
        <v>2298</v>
      </c>
      <c r="S1078" t="s">
        <v>2299</v>
      </c>
      <c r="U1078" t="s">
        <v>2300</v>
      </c>
      <c r="V1078" t="s">
        <v>122</v>
      </c>
      <c r="W1078" t="s">
        <v>772</v>
      </c>
      <c r="X1078" t="s">
        <v>1311</v>
      </c>
      <c r="Y1078" t="s">
        <v>782</v>
      </c>
      <c r="Z1078" t="s">
        <v>1258</v>
      </c>
      <c r="AA1078" t="s">
        <v>2709</v>
      </c>
      <c r="AB1078" t="s">
        <v>773</v>
      </c>
      <c r="AC1078" t="s">
        <v>774</v>
      </c>
      <c r="AF1078" t="s">
        <v>125</v>
      </c>
      <c r="AG1078">
        <v>1</v>
      </c>
      <c r="AH1078">
        <v>106.89</v>
      </c>
      <c r="AI1078">
        <v>1</v>
      </c>
      <c r="AJ1078">
        <v>142807</v>
      </c>
      <c r="AK1078" t="s">
        <v>781</v>
      </c>
      <c r="AL1078">
        <v>1113</v>
      </c>
      <c r="AM1078" t="s">
        <v>800</v>
      </c>
      <c r="AN1078">
        <v>6.99</v>
      </c>
      <c r="AO1078" s="72">
        <v>6.99</v>
      </c>
      <c r="AP1078" t="s">
        <v>801</v>
      </c>
      <c r="AQ1078" t="s">
        <v>802</v>
      </c>
      <c r="AV1078" t="s">
        <v>2285</v>
      </c>
      <c r="AW1078">
        <v>0</v>
      </c>
      <c r="AX1078" t="s">
        <v>2301</v>
      </c>
      <c r="AY1078">
        <v>0</v>
      </c>
      <c r="AZ1078" t="s">
        <v>2303</v>
      </c>
      <c r="BC1078" s="34" t="s">
        <v>2710</v>
      </c>
      <c r="BD1078" t="s">
        <v>114</v>
      </c>
      <c r="BF1078" t="s">
        <v>115</v>
      </c>
      <c r="BG1078" t="s">
        <v>116</v>
      </c>
      <c r="BM1078" t="s">
        <v>117</v>
      </c>
      <c r="BN1078" t="s">
        <v>2304</v>
      </c>
      <c r="BO1078">
        <v>3353640986</v>
      </c>
      <c r="BP1078">
        <v>3353640986</v>
      </c>
      <c r="BQ1078">
        <v>512267</v>
      </c>
      <c r="BR1078">
        <v>7911</v>
      </c>
      <c r="BX1078" t="s">
        <v>2305</v>
      </c>
      <c r="CA1078" t="s">
        <v>2306</v>
      </c>
      <c r="CB1078" t="s">
        <v>2307</v>
      </c>
      <c r="CD1078">
        <v>1</v>
      </c>
      <c r="CF1078" t="s">
        <v>118</v>
      </c>
      <c r="CG1078">
        <v>0</v>
      </c>
      <c r="CH1078" t="s">
        <v>119</v>
      </c>
      <c r="CI1078" t="s">
        <v>119</v>
      </c>
      <c r="CJ1078" t="s">
        <v>120</v>
      </c>
      <c r="CL1078" s="34" t="s">
        <v>2711</v>
      </c>
      <c r="CM1078" t="s">
        <v>121</v>
      </c>
      <c r="CN1078" s="34" t="s">
        <v>2711</v>
      </c>
      <c r="CP1078" t="s">
        <v>1258</v>
      </c>
      <c r="CR1078">
        <f t="shared" si="240"/>
        <v>6</v>
      </c>
      <c r="CS1078"/>
      <c r="CT1078"/>
      <c r="CU1078"/>
      <c r="CV1078"/>
      <c r="CW1078"/>
      <c r="CX1078"/>
      <c r="CY1078"/>
      <c r="CZ1078"/>
      <c r="DA1078"/>
      <c r="DB1078"/>
      <c r="DC1078"/>
      <c r="DD1078"/>
    </row>
    <row r="1079" spans="1:108" hidden="1">
      <c r="A1079" t="s">
        <v>111</v>
      </c>
      <c r="B1079" t="s">
        <v>1264</v>
      </c>
      <c r="C1079">
        <v>512643</v>
      </c>
      <c r="D1079" s="1">
        <v>45568</v>
      </c>
      <c r="E1079" t="s">
        <v>20638</v>
      </c>
      <c r="F1079" t="s">
        <v>1265</v>
      </c>
      <c r="G1079" t="s">
        <v>1266</v>
      </c>
      <c r="H1079" s="34" t="s">
        <v>1267</v>
      </c>
      <c r="I1079" t="s">
        <v>1974</v>
      </c>
      <c r="J1079">
        <v>5511968651543</v>
      </c>
      <c r="K1079" t="s">
        <v>2</v>
      </c>
      <c r="L1079" t="s">
        <v>127</v>
      </c>
      <c r="M1079">
        <v>5159002593183</v>
      </c>
      <c r="N1079" t="s">
        <v>112</v>
      </c>
      <c r="O1079" t="s">
        <v>1268</v>
      </c>
      <c r="P1079" t="s">
        <v>1269</v>
      </c>
      <c r="Q1079">
        <v>471</v>
      </c>
      <c r="R1079" t="s">
        <v>1270</v>
      </c>
      <c r="S1079" t="s">
        <v>1271</v>
      </c>
      <c r="U1079" t="s">
        <v>1272</v>
      </c>
      <c r="V1079" t="s">
        <v>122</v>
      </c>
      <c r="W1079" t="s">
        <v>123</v>
      </c>
      <c r="X1079" t="s">
        <v>888</v>
      </c>
      <c r="Y1079" t="s">
        <v>792</v>
      </c>
      <c r="Z1079" t="s">
        <v>1258</v>
      </c>
      <c r="AA1079" t="s">
        <v>2739</v>
      </c>
      <c r="AB1079" t="s">
        <v>844</v>
      </c>
      <c r="AC1079" t="s">
        <v>791</v>
      </c>
      <c r="AD1079" t="s">
        <v>887</v>
      </c>
      <c r="AF1079" t="s">
        <v>113</v>
      </c>
      <c r="AG1079">
        <v>1</v>
      </c>
      <c r="AH1079">
        <v>134.82</v>
      </c>
      <c r="AI1079">
        <v>1</v>
      </c>
      <c r="AJ1079">
        <v>142794</v>
      </c>
      <c r="AK1079" t="s">
        <v>803</v>
      </c>
      <c r="AL1079">
        <v>1203</v>
      </c>
      <c r="AM1079" t="s">
        <v>804</v>
      </c>
      <c r="AN1079">
        <v>69.900000000000006</v>
      </c>
      <c r="AO1079" s="72">
        <v>62.91</v>
      </c>
      <c r="AP1079" t="s">
        <v>1274</v>
      </c>
      <c r="AQ1079" t="s">
        <v>806</v>
      </c>
      <c r="AV1079" t="s">
        <v>1275</v>
      </c>
      <c r="AW1079">
        <v>0</v>
      </c>
      <c r="AX1079" t="s">
        <v>1273</v>
      </c>
      <c r="AY1079" t="s">
        <v>1276</v>
      </c>
      <c r="AZ1079" t="s">
        <v>959</v>
      </c>
      <c r="BC1079" s="34" t="s">
        <v>2288</v>
      </c>
      <c r="BD1079" t="s">
        <v>114</v>
      </c>
      <c r="BF1079" t="s">
        <v>115</v>
      </c>
      <c r="BG1079" t="s">
        <v>116</v>
      </c>
      <c r="BM1079" t="s">
        <v>117</v>
      </c>
      <c r="BO1079">
        <v>3335388389</v>
      </c>
      <c r="BX1079" t="s">
        <v>1277</v>
      </c>
      <c r="CA1079" t="s">
        <v>1278</v>
      </c>
      <c r="CB1079" t="s">
        <v>1279</v>
      </c>
      <c r="CD1079">
        <v>1</v>
      </c>
      <c r="CF1079" t="s">
        <v>118</v>
      </c>
      <c r="CG1079">
        <v>0</v>
      </c>
      <c r="CH1079" t="s">
        <v>119</v>
      </c>
      <c r="CI1079" t="s">
        <v>119</v>
      </c>
      <c r="CJ1079" t="s">
        <v>120</v>
      </c>
      <c r="CL1079" s="34" t="s">
        <v>2289</v>
      </c>
      <c r="CM1079" t="s">
        <v>121</v>
      </c>
      <c r="CN1079" s="34" t="s">
        <v>2289</v>
      </c>
      <c r="CP1079" t="s">
        <v>1258</v>
      </c>
      <c r="CR1079">
        <f t="shared" si="240"/>
        <v>3</v>
      </c>
      <c r="CS1079"/>
      <c r="CT1079"/>
      <c r="CU1079"/>
      <c r="CV1079"/>
      <c r="CW1079"/>
      <c r="CX1079"/>
      <c r="CY1079"/>
      <c r="CZ1079"/>
      <c r="DA1079"/>
      <c r="DB1079"/>
      <c r="DC1079"/>
      <c r="DD1079"/>
    </row>
    <row r="1080" spans="1:108" hidden="1">
      <c r="A1080" t="s">
        <v>111</v>
      </c>
      <c r="B1080" t="s">
        <v>1264</v>
      </c>
      <c r="C1080">
        <v>512643</v>
      </c>
      <c r="D1080" s="1">
        <v>45568</v>
      </c>
      <c r="E1080" t="s">
        <v>20638</v>
      </c>
      <c r="F1080" t="s">
        <v>1265</v>
      </c>
      <c r="G1080" t="s">
        <v>1266</v>
      </c>
      <c r="H1080" s="34" t="s">
        <v>1267</v>
      </c>
      <c r="I1080" t="s">
        <v>1974</v>
      </c>
      <c r="J1080">
        <v>5511968651543</v>
      </c>
      <c r="K1080" t="s">
        <v>2</v>
      </c>
      <c r="L1080" t="s">
        <v>127</v>
      </c>
      <c r="M1080">
        <v>5159002593183</v>
      </c>
      <c r="N1080" t="s">
        <v>112</v>
      </c>
      <c r="O1080" t="s">
        <v>1268</v>
      </c>
      <c r="P1080" t="s">
        <v>1269</v>
      </c>
      <c r="Q1080">
        <v>471</v>
      </c>
      <c r="R1080" t="s">
        <v>1270</v>
      </c>
      <c r="S1080" t="s">
        <v>1271</v>
      </c>
      <c r="U1080" t="s">
        <v>1272</v>
      </c>
      <c r="V1080" t="s">
        <v>122</v>
      </c>
      <c r="W1080" t="s">
        <v>123</v>
      </c>
      <c r="X1080" t="s">
        <v>888</v>
      </c>
      <c r="Y1080" t="s">
        <v>792</v>
      </c>
      <c r="Z1080" t="s">
        <v>1258</v>
      </c>
      <c r="AA1080" t="s">
        <v>2739</v>
      </c>
      <c r="AB1080" t="s">
        <v>844</v>
      </c>
      <c r="AC1080" t="s">
        <v>791</v>
      </c>
      <c r="AD1080" t="s">
        <v>887</v>
      </c>
      <c r="AF1080" t="s">
        <v>113</v>
      </c>
      <c r="AG1080">
        <v>1</v>
      </c>
      <c r="AH1080">
        <v>134.82</v>
      </c>
      <c r="AI1080">
        <v>1</v>
      </c>
      <c r="AJ1080">
        <v>142810</v>
      </c>
      <c r="AK1080" t="s">
        <v>1280</v>
      </c>
      <c r="AL1080">
        <v>3110</v>
      </c>
      <c r="AM1080" t="s">
        <v>1281</v>
      </c>
      <c r="AN1080">
        <v>79.900000000000006</v>
      </c>
      <c r="AO1080" s="72">
        <v>71.91</v>
      </c>
      <c r="AP1080" t="s">
        <v>1282</v>
      </c>
      <c r="AQ1080" t="s">
        <v>1283</v>
      </c>
      <c r="AV1080" t="s">
        <v>1284</v>
      </c>
      <c r="AW1080">
        <v>0</v>
      </c>
      <c r="AX1080" t="s">
        <v>1273</v>
      </c>
      <c r="AY1080" t="s">
        <v>1276</v>
      </c>
      <c r="AZ1080" t="s">
        <v>959</v>
      </c>
      <c r="BC1080" s="34" t="s">
        <v>2288</v>
      </c>
      <c r="BD1080" t="s">
        <v>114</v>
      </c>
      <c r="BF1080" t="s">
        <v>115</v>
      </c>
      <c r="BG1080" t="s">
        <v>116</v>
      </c>
      <c r="BM1080" t="s">
        <v>117</v>
      </c>
      <c r="BO1080">
        <v>3335388389</v>
      </c>
      <c r="BX1080" t="s">
        <v>1277</v>
      </c>
      <c r="CA1080" t="s">
        <v>1278</v>
      </c>
      <c r="CB1080" t="s">
        <v>1279</v>
      </c>
      <c r="CD1080">
        <v>1</v>
      </c>
      <c r="CF1080" t="s">
        <v>118</v>
      </c>
      <c r="CG1080">
        <v>0</v>
      </c>
      <c r="CH1080" t="s">
        <v>119</v>
      </c>
      <c r="CI1080" t="s">
        <v>119</v>
      </c>
      <c r="CJ1080" t="s">
        <v>120</v>
      </c>
      <c r="CL1080" s="34" t="s">
        <v>2289</v>
      </c>
      <c r="CM1080" t="s">
        <v>121</v>
      </c>
      <c r="CN1080" s="34" t="s">
        <v>2289</v>
      </c>
      <c r="CP1080" t="s">
        <v>1258</v>
      </c>
      <c r="CR1080">
        <f t="shared" si="240"/>
        <v>3</v>
      </c>
      <c r="CS1080"/>
      <c r="CT1080"/>
      <c r="CU1080"/>
      <c r="CV1080"/>
      <c r="CW1080"/>
      <c r="CX1080"/>
      <c r="CY1080"/>
      <c r="CZ1080"/>
      <c r="DA1080"/>
      <c r="DB1080"/>
      <c r="DC1080"/>
      <c r="DD1080"/>
    </row>
    <row r="1081" spans="1:108" hidden="1">
      <c r="A1081" t="s">
        <v>111</v>
      </c>
      <c r="B1081" t="s">
        <v>2308</v>
      </c>
      <c r="C1081">
        <v>513073</v>
      </c>
      <c r="D1081" s="1">
        <v>45571</v>
      </c>
      <c r="E1081" t="s">
        <v>20639</v>
      </c>
      <c r="F1081" t="s">
        <v>2309</v>
      </c>
      <c r="G1081" t="s">
        <v>2310</v>
      </c>
      <c r="H1081">
        <v>25945585831</v>
      </c>
      <c r="I1081" t="s">
        <v>2311</v>
      </c>
      <c r="J1081">
        <v>5513997422278</v>
      </c>
      <c r="K1081" t="s">
        <v>2</v>
      </c>
      <c r="L1081" t="s">
        <v>1945</v>
      </c>
      <c r="M1081">
        <v>8592765702345</v>
      </c>
      <c r="N1081" t="s">
        <v>112</v>
      </c>
      <c r="O1081" t="s">
        <v>2312</v>
      </c>
      <c r="P1081" t="s">
        <v>2313</v>
      </c>
      <c r="Q1081">
        <v>96</v>
      </c>
      <c r="R1081">
        <v>81</v>
      </c>
      <c r="S1081" t="s">
        <v>2314</v>
      </c>
      <c r="U1081" t="s">
        <v>2315</v>
      </c>
      <c r="V1081" t="s">
        <v>779</v>
      </c>
      <c r="W1081" t="s">
        <v>780</v>
      </c>
      <c r="X1081" t="s">
        <v>1643</v>
      </c>
      <c r="Y1081" t="s">
        <v>2316</v>
      </c>
      <c r="Z1081" t="s">
        <v>1258</v>
      </c>
      <c r="AA1081" t="s">
        <v>2712</v>
      </c>
      <c r="AB1081" t="s">
        <v>773</v>
      </c>
      <c r="AC1081" t="s">
        <v>774</v>
      </c>
      <c r="AF1081" t="s">
        <v>125</v>
      </c>
      <c r="AG1081">
        <v>1</v>
      </c>
      <c r="AH1081">
        <v>319.5</v>
      </c>
      <c r="AI1081">
        <v>2</v>
      </c>
      <c r="AJ1081">
        <v>1205</v>
      </c>
      <c r="AK1081" t="s">
        <v>803</v>
      </c>
      <c r="AL1081">
        <v>1205</v>
      </c>
      <c r="AM1081" t="s">
        <v>818</v>
      </c>
      <c r="AN1081">
        <v>39.9</v>
      </c>
      <c r="AO1081" s="72">
        <v>39.9</v>
      </c>
      <c r="AP1081" t="s">
        <v>2318</v>
      </c>
      <c r="AQ1081" t="s">
        <v>819</v>
      </c>
      <c r="AV1081" t="s">
        <v>2319</v>
      </c>
      <c r="AW1081">
        <v>0</v>
      </c>
      <c r="AX1081" t="s">
        <v>2317</v>
      </c>
      <c r="AY1081">
        <v>0</v>
      </c>
      <c r="AZ1081" t="s">
        <v>2320</v>
      </c>
      <c r="BC1081" t="s">
        <v>2713</v>
      </c>
      <c r="BD1081" t="s">
        <v>114</v>
      </c>
      <c r="BF1081" t="s">
        <v>115</v>
      </c>
      <c r="BG1081" t="s">
        <v>116</v>
      </c>
      <c r="BM1081" t="s">
        <v>117</v>
      </c>
      <c r="BN1081">
        <v>282456</v>
      </c>
      <c r="BO1081">
        <v>3353351236</v>
      </c>
      <c r="BP1081">
        <v>3353351236</v>
      </c>
      <c r="BQ1081">
        <v>522840</v>
      </c>
      <c r="BR1081">
        <v>7030</v>
      </c>
      <c r="BX1081" t="s">
        <v>2321</v>
      </c>
      <c r="CA1081" t="s">
        <v>2322</v>
      </c>
      <c r="CB1081" t="s">
        <v>2323</v>
      </c>
      <c r="CD1081">
        <v>1</v>
      </c>
      <c r="CF1081" t="s">
        <v>118</v>
      </c>
      <c r="CG1081">
        <v>0</v>
      </c>
      <c r="CH1081" t="s">
        <v>119</v>
      </c>
      <c r="CI1081" t="s">
        <v>119</v>
      </c>
      <c r="CJ1081" t="s">
        <v>120</v>
      </c>
      <c r="CL1081" s="34" t="s">
        <v>2714</v>
      </c>
      <c r="CM1081" t="s">
        <v>121</v>
      </c>
      <c r="CN1081" s="34" t="s">
        <v>2714</v>
      </c>
      <c r="CP1081" t="s">
        <v>1258</v>
      </c>
      <c r="CR1081">
        <f t="shared" si="240"/>
        <v>6</v>
      </c>
      <c r="CS1081"/>
      <c r="CT1081"/>
      <c r="CU1081"/>
      <c r="CV1081"/>
      <c r="CW1081"/>
      <c r="CX1081"/>
      <c r="CY1081"/>
      <c r="CZ1081"/>
      <c r="DA1081"/>
      <c r="DB1081"/>
      <c r="DC1081"/>
      <c r="DD1081"/>
    </row>
    <row r="1082" spans="1:108" hidden="1">
      <c r="A1082" t="s">
        <v>111</v>
      </c>
      <c r="B1082" t="s">
        <v>2308</v>
      </c>
      <c r="C1082">
        <v>513073</v>
      </c>
      <c r="D1082" s="1">
        <v>45571</v>
      </c>
      <c r="E1082" t="s">
        <v>20639</v>
      </c>
      <c r="F1082" t="s">
        <v>2309</v>
      </c>
      <c r="G1082" t="s">
        <v>2310</v>
      </c>
      <c r="H1082">
        <v>25945585831</v>
      </c>
      <c r="I1082" t="s">
        <v>2311</v>
      </c>
      <c r="J1082">
        <v>5513997422278</v>
      </c>
      <c r="K1082" t="s">
        <v>2</v>
      </c>
      <c r="L1082" t="s">
        <v>1945</v>
      </c>
      <c r="M1082">
        <v>8592765702345</v>
      </c>
      <c r="N1082" t="s">
        <v>112</v>
      </c>
      <c r="O1082" t="s">
        <v>2312</v>
      </c>
      <c r="P1082" t="s">
        <v>2313</v>
      </c>
      <c r="Q1082">
        <v>96</v>
      </c>
      <c r="R1082">
        <v>81</v>
      </c>
      <c r="S1082" t="s">
        <v>2314</v>
      </c>
      <c r="U1082" t="s">
        <v>2315</v>
      </c>
      <c r="V1082" t="s">
        <v>779</v>
      </c>
      <c r="W1082" t="s">
        <v>780</v>
      </c>
      <c r="X1082" t="s">
        <v>1643</v>
      </c>
      <c r="Y1082" t="s">
        <v>2316</v>
      </c>
      <c r="Z1082" t="s">
        <v>1258</v>
      </c>
      <c r="AA1082" t="s">
        <v>2712</v>
      </c>
      <c r="AB1082" t="s">
        <v>773</v>
      </c>
      <c r="AC1082" t="s">
        <v>774</v>
      </c>
      <c r="AF1082" t="s">
        <v>125</v>
      </c>
      <c r="AG1082">
        <v>1</v>
      </c>
      <c r="AH1082">
        <v>319.5</v>
      </c>
      <c r="AI1082">
        <v>3</v>
      </c>
      <c r="AJ1082">
        <v>3103</v>
      </c>
      <c r="AK1082" t="s">
        <v>776</v>
      </c>
      <c r="AL1082">
        <v>3103</v>
      </c>
      <c r="AM1082" t="s">
        <v>813</v>
      </c>
      <c r="AN1082">
        <v>79.900000000000006</v>
      </c>
      <c r="AO1082" s="72">
        <v>79.900000000000006</v>
      </c>
      <c r="AP1082" t="s">
        <v>2324</v>
      </c>
      <c r="AQ1082" t="s">
        <v>814</v>
      </c>
      <c r="AV1082" t="s">
        <v>1847</v>
      </c>
      <c r="AW1082">
        <v>0</v>
      </c>
      <c r="AX1082" t="s">
        <v>2317</v>
      </c>
      <c r="AY1082">
        <v>0</v>
      </c>
      <c r="AZ1082" t="s">
        <v>2320</v>
      </c>
      <c r="BC1082" t="s">
        <v>2713</v>
      </c>
      <c r="BD1082" t="s">
        <v>114</v>
      </c>
      <c r="BF1082" t="s">
        <v>115</v>
      </c>
      <c r="BG1082" t="s">
        <v>116</v>
      </c>
      <c r="BM1082" t="s">
        <v>117</v>
      </c>
      <c r="BN1082">
        <v>282456</v>
      </c>
      <c r="BO1082">
        <v>3353351236</v>
      </c>
      <c r="BP1082">
        <v>3353351236</v>
      </c>
      <c r="BQ1082">
        <v>522840</v>
      </c>
      <c r="BR1082">
        <v>7030</v>
      </c>
      <c r="BX1082" t="s">
        <v>2321</v>
      </c>
      <c r="CA1082" t="s">
        <v>2322</v>
      </c>
      <c r="CB1082" t="s">
        <v>2323</v>
      </c>
      <c r="CD1082">
        <v>1</v>
      </c>
      <c r="CF1082" t="s">
        <v>118</v>
      </c>
      <c r="CG1082">
        <v>0</v>
      </c>
      <c r="CH1082" t="s">
        <v>119</v>
      </c>
      <c r="CI1082" t="s">
        <v>119</v>
      </c>
      <c r="CJ1082" t="s">
        <v>120</v>
      </c>
      <c r="CL1082" s="34" t="s">
        <v>2714</v>
      </c>
      <c r="CM1082" t="s">
        <v>121</v>
      </c>
      <c r="CN1082" s="34" t="s">
        <v>2714</v>
      </c>
      <c r="CP1082" t="s">
        <v>1258</v>
      </c>
      <c r="CR1082">
        <f t="shared" si="240"/>
        <v>6</v>
      </c>
      <c r="CS1082"/>
      <c r="CT1082"/>
      <c r="CU1082"/>
      <c r="CV1082"/>
      <c r="CW1082"/>
      <c r="CX1082"/>
      <c r="CY1082"/>
      <c r="CZ1082"/>
      <c r="DA1082"/>
      <c r="DB1082"/>
      <c r="DC1082"/>
      <c r="DD1082"/>
    </row>
    <row r="1083" spans="1:108">
      <c r="A1083" t="s">
        <v>111</v>
      </c>
      <c r="B1083" t="s">
        <v>1285</v>
      </c>
      <c r="C1083">
        <v>512605</v>
      </c>
      <c r="D1083" s="1">
        <v>45567</v>
      </c>
      <c r="E1083" t="s">
        <v>20640</v>
      </c>
      <c r="F1083" t="s">
        <v>1286</v>
      </c>
      <c r="G1083" t="s">
        <v>1287</v>
      </c>
      <c r="H1083" s="34" t="s">
        <v>1288</v>
      </c>
      <c r="I1083" t="s">
        <v>1979</v>
      </c>
      <c r="J1083">
        <v>5522998930761</v>
      </c>
      <c r="K1083" t="s">
        <v>5</v>
      </c>
      <c r="L1083" t="s">
        <v>1289</v>
      </c>
      <c r="M1083">
        <v>5126459439198</v>
      </c>
      <c r="N1083" t="s">
        <v>112</v>
      </c>
      <c r="O1083" t="s">
        <v>1290</v>
      </c>
      <c r="P1083" t="s">
        <v>1291</v>
      </c>
      <c r="Q1083">
        <v>13</v>
      </c>
      <c r="R1083" t="s">
        <v>1292</v>
      </c>
      <c r="S1083" t="s">
        <v>925</v>
      </c>
      <c r="U1083" t="s">
        <v>1293</v>
      </c>
      <c r="V1083" t="s">
        <v>122</v>
      </c>
      <c r="W1083" t="s">
        <v>123</v>
      </c>
      <c r="X1083" t="s">
        <v>1294</v>
      </c>
      <c r="Y1083" t="s">
        <v>782</v>
      </c>
      <c r="Z1083" t="s">
        <v>1258</v>
      </c>
      <c r="AA1083" t="s">
        <v>1980</v>
      </c>
      <c r="AE1083" t="s">
        <v>19</v>
      </c>
      <c r="AF1083" t="s">
        <v>125</v>
      </c>
      <c r="AG1083">
        <v>2</v>
      </c>
      <c r="AH1083">
        <v>127.44</v>
      </c>
      <c r="AI1083">
        <v>6</v>
      </c>
      <c r="AJ1083">
        <v>1111</v>
      </c>
      <c r="AK1083" t="s">
        <v>788</v>
      </c>
      <c r="AL1083">
        <v>1110</v>
      </c>
      <c r="AM1083" t="s">
        <v>1256</v>
      </c>
      <c r="AN1083">
        <v>21.9</v>
      </c>
      <c r="AO1083" s="72">
        <v>21.24</v>
      </c>
      <c r="AP1083" s="72" t="s">
        <v>1295</v>
      </c>
      <c r="AQ1083" t="s">
        <v>1257</v>
      </c>
      <c r="AV1083" t="s">
        <v>1297</v>
      </c>
      <c r="AW1083">
        <v>0</v>
      </c>
      <c r="AX1083" t="s">
        <v>1295</v>
      </c>
      <c r="AY1083" t="s">
        <v>1298</v>
      </c>
      <c r="AZ1083" t="s">
        <v>1176</v>
      </c>
      <c r="BC1083" s="34" t="s">
        <v>1981</v>
      </c>
      <c r="BD1083" t="s">
        <v>114</v>
      </c>
      <c r="BF1083" t="s">
        <v>115</v>
      </c>
      <c r="BG1083" t="s">
        <v>116</v>
      </c>
      <c r="BM1083" t="s">
        <v>117</v>
      </c>
      <c r="BN1083" t="s">
        <v>1299</v>
      </c>
      <c r="BO1083">
        <v>3334996706</v>
      </c>
      <c r="BP1083">
        <v>3334996706</v>
      </c>
      <c r="BQ1083">
        <v>521433</v>
      </c>
      <c r="BR1083">
        <v>4685</v>
      </c>
      <c r="BX1083" t="s">
        <v>1300</v>
      </c>
      <c r="CA1083" t="s">
        <v>1301</v>
      </c>
      <c r="CB1083" t="s">
        <v>1302</v>
      </c>
      <c r="CD1083">
        <v>1</v>
      </c>
      <c r="CF1083" t="s">
        <v>118</v>
      </c>
      <c r="CG1083">
        <v>0</v>
      </c>
      <c r="CH1083" t="s">
        <v>119</v>
      </c>
      <c r="CI1083" t="s">
        <v>119</v>
      </c>
      <c r="CJ1083" t="s">
        <v>120</v>
      </c>
      <c r="CL1083" s="34" t="s">
        <v>1982</v>
      </c>
      <c r="CM1083" t="s">
        <v>121</v>
      </c>
      <c r="CN1083" s="34" t="s">
        <v>1982</v>
      </c>
      <c r="CP1083" t="s">
        <v>1258</v>
      </c>
      <c r="CR1083" s="65">
        <f t="shared" si="240"/>
        <v>2</v>
      </c>
      <c r="CS1083" s="65">
        <v>10</v>
      </c>
      <c r="CT1083" s="65">
        <v>8</v>
      </c>
      <c r="CU1083" s="65" t="s">
        <v>4</v>
      </c>
      <c r="CV1083" s="65">
        <f>ROUNDUP(AO1083,0)</f>
        <v>22</v>
      </c>
      <c r="CW1083" s="65">
        <f>CV1083*CS1083</f>
        <v>220</v>
      </c>
      <c r="CX1083" s="65">
        <f>CV1083*CT1083</f>
        <v>176</v>
      </c>
      <c r="CY1083" s="65" t="e">
        <f>CV1083*CU1083</f>
        <v>#VALUE!</v>
      </c>
      <c r="CZ1083" s="73">
        <v>4.3700000000000003E-2</v>
      </c>
      <c r="DA1083" s="74">
        <f>CZ1083*CW1083</f>
        <v>9.6140000000000008</v>
      </c>
      <c r="DB1083" s="74">
        <f>CZ1083*CX1083</f>
        <v>7.6912000000000003</v>
      </c>
      <c r="DC1083" s="75" t="e">
        <f>CZ1083*CY1083</f>
        <v>#VALUE!</v>
      </c>
    </row>
    <row r="1084" spans="1:108" hidden="1">
      <c r="A1084" t="s">
        <v>111</v>
      </c>
      <c r="B1084" t="s">
        <v>2325</v>
      </c>
      <c r="C1084">
        <v>513065</v>
      </c>
      <c r="D1084" s="1">
        <v>45571</v>
      </c>
      <c r="E1084" t="s">
        <v>20641</v>
      </c>
      <c r="F1084" t="s">
        <v>976</v>
      </c>
      <c r="G1084" t="s">
        <v>2326</v>
      </c>
      <c r="H1084" s="34" t="s">
        <v>2327</v>
      </c>
      <c r="I1084" t="s">
        <v>2328</v>
      </c>
      <c r="J1084">
        <v>5551999001591</v>
      </c>
      <c r="K1084" t="s">
        <v>6</v>
      </c>
      <c r="L1084" t="s">
        <v>2329</v>
      </c>
      <c r="M1084">
        <v>5184687198186</v>
      </c>
      <c r="N1084" t="s">
        <v>112</v>
      </c>
      <c r="O1084" t="s">
        <v>2330</v>
      </c>
      <c r="P1084" t="s">
        <v>2331</v>
      </c>
      <c r="Q1084">
        <v>84</v>
      </c>
      <c r="R1084" t="s">
        <v>2332</v>
      </c>
      <c r="S1084" t="s">
        <v>2333</v>
      </c>
      <c r="U1084" t="s">
        <v>2334</v>
      </c>
      <c r="V1084" t="s">
        <v>779</v>
      </c>
      <c r="W1084" t="s">
        <v>780</v>
      </c>
      <c r="X1084" t="s">
        <v>2335</v>
      </c>
      <c r="Y1084" t="s">
        <v>1166</v>
      </c>
      <c r="Z1084" t="s">
        <v>1258</v>
      </c>
      <c r="AA1084" t="s">
        <v>2715</v>
      </c>
      <c r="AB1084" t="s">
        <v>844</v>
      </c>
      <c r="AC1084" t="s">
        <v>774</v>
      </c>
      <c r="AF1084" t="s">
        <v>113</v>
      </c>
      <c r="AG1084">
        <v>1</v>
      </c>
      <c r="AH1084">
        <v>107.64</v>
      </c>
      <c r="AI1084">
        <v>4</v>
      </c>
      <c r="AJ1084">
        <v>1603</v>
      </c>
      <c r="AK1084" t="s">
        <v>775</v>
      </c>
      <c r="AL1084">
        <v>1603</v>
      </c>
      <c r="AM1084" t="s">
        <v>825</v>
      </c>
      <c r="AN1084">
        <v>29.9</v>
      </c>
      <c r="AO1084" s="72">
        <v>26.91</v>
      </c>
      <c r="AP1084" t="s">
        <v>2336</v>
      </c>
      <c r="AQ1084" t="s">
        <v>823</v>
      </c>
      <c r="AV1084" t="s">
        <v>1383</v>
      </c>
      <c r="AW1084">
        <v>0</v>
      </c>
      <c r="AX1084" t="s">
        <v>2336</v>
      </c>
      <c r="AY1084" t="s">
        <v>2338</v>
      </c>
      <c r="AZ1084" t="s">
        <v>2339</v>
      </c>
      <c r="BC1084" t="s">
        <v>2716</v>
      </c>
      <c r="BD1084" t="s">
        <v>114</v>
      </c>
      <c r="BF1084" t="s">
        <v>115</v>
      </c>
      <c r="BG1084" t="s">
        <v>116</v>
      </c>
      <c r="BM1084" t="s">
        <v>117</v>
      </c>
      <c r="BO1084">
        <v>3352860134</v>
      </c>
      <c r="BX1084" t="s">
        <v>2340</v>
      </c>
      <c r="CA1084" t="s">
        <v>2341</v>
      </c>
      <c r="CB1084" t="s">
        <v>2342</v>
      </c>
      <c r="CD1084">
        <v>1</v>
      </c>
      <c r="CF1084" t="s">
        <v>118</v>
      </c>
      <c r="CG1084">
        <v>0</v>
      </c>
      <c r="CH1084" t="s">
        <v>119</v>
      </c>
      <c r="CI1084" t="s">
        <v>119</v>
      </c>
      <c r="CJ1084" t="s">
        <v>120</v>
      </c>
      <c r="CL1084" s="34" t="s">
        <v>2717</v>
      </c>
      <c r="CM1084" t="s">
        <v>121</v>
      </c>
      <c r="CN1084" s="34" t="s">
        <v>2717</v>
      </c>
      <c r="CP1084" t="s">
        <v>1258</v>
      </c>
      <c r="CR1084">
        <f t="shared" si="240"/>
        <v>6</v>
      </c>
      <c r="CS1084"/>
      <c r="CT1084"/>
      <c r="CU1084"/>
      <c r="CV1084"/>
      <c r="CW1084"/>
      <c r="CX1084"/>
      <c r="CY1084"/>
      <c r="CZ1084"/>
      <c r="DA1084"/>
      <c r="DB1084"/>
      <c r="DC1084"/>
      <c r="DD1084"/>
    </row>
    <row r="1085" spans="1:108">
      <c r="A1085" t="s">
        <v>111</v>
      </c>
      <c r="B1085" t="s">
        <v>1303</v>
      </c>
      <c r="C1085">
        <v>512593</v>
      </c>
      <c r="D1085" s="1">
        <v>45567</v>
      </c>
      <c r="E1085" t="s">
        <v>20642</v>
      </c>
      <c r="F1085" t="s">
        <v>1304</v>
      </c>
      <c r="G1085" t="s">
        <v>1305</v>
      </c>
      <c r="H1085">
        <v>41280444827</v>
      </c>
      <c r="I1085" t="s">
        <v>1987</v>
      </c>
      <c r="J1085">
        <v>5512991244337</v>
      </c>
      <c r="K1085" t="s">
        <v>2</v>
      </c>
      <c r="L1085" t="s">
        <v>1306</v>
      </c>
      <c r="M1085">
        <v>5124892163106</v>
      </c>
      <c r="N1085" t="s">
        <v>112</v>
      </c>
      <c r="O1085" t="s">
        <v>1307</v>
      </c>
      <c r="P1085" t="s">
        <v>1308</v>
      </c>
      <c r="Q1085">
        <v>212</v>
      </c>
      <c r="R1085" t="s">
        <v>1309</v>
      </c>
      <c r="S1085" t="s">
        <v>124</v>
      </c>
      <c r="U1085" t="s">
        <v>1310</v>
      </c>
      <c r="V1085" t="s">
        <v>779</v>
      </c>
      <c r="W1085" t="s">
        <v>780</v>
      </c>
      <c r="X1085" t="s">
        <v>1311</v>
      </c>
      <c r="Y1085" t="s">
        <v>1312</v>
      </c>
      <c r="Z1085" t="s">
        <v>1258</v>
      </c>
      <c r="AA1085" t="s">
        <v>1988</v>
      </c>
      <c r="AE1085" t="s">
        <v>1167</v>
      </c>
      <c r="AF1085" t="s">
        <v>125</v>
      </c>
      <c r="AG1085">
        <v>1</v>
      </c>
      <c r="AH1085">
        <v>296.22000000000003</v>
      </c>
      <c r="AI1085">
        <v>2</v>
      </c>
      <c r="AJ1085">
        <v>3102</v>
      </c>
      <c r="AK1085" t="s">
        <v>776</v>
      </c>
      <c r="AL1085">
        <v>3102</v>
      </c>
      <c r="AM1085" t="s">
        <v>777</v>
      </c>
      <c r="AN1085">
        <v>49.9</v>
      </c>
      <c r="AO1085" s="72">
        <v>48.4</v>
      </c>
      <c r="AP1085" s="72" t="s">
        <v>1315</v>
      </c>
      <c r="AQ1085" t="s">
        <v>778</v>
      </c>
      <c r="AV1085" t="s">
        <v>1316</v>
      </c>
      <c r="AW1085">
        <v>0</v>
      </c>
      <c r="AX1085" t="s">
        <v>1313</v>
      </c>
      <c r="AY1085" t="s">
        <v>1317</v>
      </c>
      <c r="AZ1085" t="s">
        <v>1176</v>
      </c>
      <c r="BC1085" t="s">
        <v>1989</v>
      </c>
      <c r="BD1085" t="s">
        <v>114</v>
      </c>
      <c r="BF1085" t="s">
        <v>115</v>
      </c>
      <c r="BG1085" t="s">
        <v>116</v>
      </c>
      <c r="BM1085" t="s">
        <v>117</v>
      </c>
      <c r="BN1085" s="34" t="s">
        <v>1318</v>
      </c>
      <c r="BO1085">
        <v>3334901658</v>
      </c>
      <c r="BP1085">
        <v>3334901658</v>
      </c>
      <c r="BQ1085">
        <v>531249</v>
      </c>
      <c r="BR1085">
        <v>7720</v>
      </c>
      <c r="BX1085" t="s">
        <v>1319</v>
      </c>
      <c r="CA1085" t="s">
        <v>1320</v>
      </c>
      <c r="CB1085" t="s">
        <v>1321</v>
      </c>
      <c r="CD1085">
        <v>1</v>
      </c>
      <c r="CF1085" t="s">
        <v>118</v>
      </c>
      <c r="CG1085">
        <v>0</v>
      </c>
      <c r="CH1085" t="s">
        <v>119</v>
      </c>
      <c r="CI1085" t="s">
        <v>119</v>
      </c>
      <c r="CJ1085" t="s">
        <v>120</v>
      </c>
      <c r="CL1085" s="34" t="s">
        <v>1990</v>
      </c>
      <c r="CM1085" t="s">
        <v>121</v>
      </c>
      <c r="CN1085" s="34" t="s">
        <v>1990</v>
      </c>
      <c r="CP1085" t="s">
        <v>1258</v>
      </c>
      <c r="CR1085" s="65">
        <f t="shared" si="240"/>
        <v>2</v>
      </c>
      <c r="CS1085" s="65">
        <v>10</v>
      </c>
      <c r="CT1085" s="65">
        <v>8</v>
      </c>
      <c r="CU1085" s="65" t="s">
        <v>4</v>
      </c>
      <c r="CV1085" s="65">
        <f t="shared" ref="CV1085:CV1087" si="255">ROUNDUP(AO1085,0)</f>
        <v>49</v>
      </c>
      <c r="CW1085" s="65">
        <f t="shared" ref="CW1085:CW1087" si="256">CV1085*CS1085</f>
        <v>490</v>
      </c>
      <c r="CX1085" s="65">
        <f t="shared" ref="CX1085:CX1087" si="257">CV1085*CT1085</f>
        <v>392</v>
      </c>
      <c r="CY1085" s="65" t="e">
        <f t="shared" ref="CY1085:CY1087" si="258">CV1085*CU1085</f>
        <v>#VALUE!</v>
      </c>
      <c r="CZ1085" s="73">
        <v>4.3700000000000003E-2</v>
      </c>
      <c r="DA1085" s="74">
        <f t="shared" ref="DA1085:DA1087" si="259">CZ1085*CW1085</f>
        <v>21.413</v>
      </c>
      <c r="DB1085" s="74">
        <f t="shared" ref="DB1085:DB1087" si="260">CZ1085*CX1085</f>
        <v>17.130400000000002</v>
      </c>
      <c r="DC1085" s="75" t="e">
        <f t="shared" ref="DC1085:DC1087" si="261">CZ1085*CY1085</f>
        <v>#VALUE!</v>
      </c>
    </row>
    <row r="1086" spans="1:108">
      <c r="A1086" t="s">
        <v>111</v>
      </c>
      <c r="B1086" t="s">
        <v>1303</v>
      </c>
      <c r="C1086">
        <v>512593</v>
      </c>
      <c r="D1086" s="1">
        <v>45567</v>
      </c>
      <c r="E1086" t="s">
        <v>20642</v>
      </c>
      <c r="F1086" t="s">
        <v>1304</v>
      </c>
      <c r="G1086" t="s">
        <v>1305</v>
      </c>
      <c r="H1086">
        <v>41280444827</v>
      </c>
      <c r="I1086" t="s">
        <v>1987</v>
      </c>
      <c r="J1086">
        <v>5512991244337</v>
      </c>
      <c r="K1086" t="s">
        <v>2</v>
      </c>
      <c r="L1086" t="s">
        <v>1306</v>
      </c>
      <c r="M1086">
        <v>5124892163106</v>
      </c>
      <c r="N1086" t="s">
        <v>112</v>
      </c>
      <c r="O1086" t="s">
        <v>1307</v>
      </c>
      <c r="P1086" t="s">
        <v>1308</v>
      </c>
      <c r="Q1086">
        <v>212</v>
      </c>
      <c r="R1086" t="s">
        <v>1309</v>
      </c>
      <c r="S1086" t="s">
        <v>124</v>
      </c>
      <c r="U1086" t="s">
        <v>1310</v>
      </c>
      <c r="V1086" t="s">
        <v>779</v>
      </c>
      <c r="W1086" t="s">
        <v>780</v>
      </c>
      <c r="X1086" t="s">
        <v>1311</v>
      </c>
      <c r="Y1086" t="s">
        <v>1312</v>
      </c>
      <c r="Z1086" t="s">
        <v>1258</v>
      </c>
      <c r="AA1086" t="s">
        <v>1988</v>
      </c>
      <c r="AE1086" t="s">
        <v>1167</v>
      </c>
      <c r="AF1086" t="s">
        <v>125</v>
      </c>
      <c r="AG1086">
        <v>1</v>
      </c>
      <c r="AH1086">
        <v>296.22000000000003</v>
      </c>
      <c r="AI1086">
        <v>2</v>
      </c>
      <c r="AJ1086">
        <v>1205</v>
      </c>
      <c r="AK1086" t="s">
        <v>803</v>
      </c>
      <c r="AL1086">
        <v>1205</v>
      </c>
      <c r="AM1086" t="s">
        <v>818</v>
      </c>
      <c r="AN1086">
        <v>39.9</v>
      </c>
      <c r="AO1086" s="72">
        <v>38.700000000000003</v>
      </c>
      <c r="AP1086" s="72" t="s">
        <v>1323</v>
      </c>
      <c r="AQ1086" t="s">
        <v>819</v>
      </c>
      <c r="AV1086" t="s">
        <v>1324</v>
      </c>
      <c r="AW1086">
        <v>0</v>
      </c>
      <c r="AX1086" t="s">
        <v>1313</v>
      </c>
      <c r="AY1086" t="s">
        <v>1317</v>
      </c>
      <c r="AZ1086" t="s">
        <v>1176</v>
      </c>
      <c r="BC1086" t="s">
        <v>1989</v>
      </c>
      <c r="BD1086" t="s">
        <v>114</v>
      </c>
      <c r="BF1086" t="s">
        <v>115</v>
      </c>
      <c r="BG1086" t="s">
        <v>116</v>
      </c>
      <c r="BM1086" t="s">
        <v>117</v>
      </c>
      <c r="BN1086" s="34" t="s">
        <v>1318</v>
      </c>
      <c r="BO1086">
        <v>3334901658</v>
      </c>
      <c r="BP1086">
        <v>3334901658</v>
      </c>
      <c r="BQ1086">
        <v>531249</v>
      </c>
      <c r="BR1086">
        <v>7720</v>
      </c>
      <c r="BX1086" t="s">
        <v>1319</v>
      </c>
      <c r="CA1086" t="s">
        <v>1320</v>
      </c>
      <c r="CB1086" t="s">
        <v>1321</v>
      </c>
      <c r="CD1086">
        <v>1</v>
      </c>
      <c r="CF1086" t="s">
        <v>118</v>
      </c>
      <c r="CG1086">
        <v>0</v>
      </c>
      <c r="CH1086" t="s">
        <v>119</v>
      </c>
      <c r="CI1086" t="s">
        <v>119</v>
      </c>
      <c r="CJ1086" t="s">
        <v>120</v>
      </c>
      <c r="CL1086" s="34" t="s">
        <v>1990</v>
      </c>
      <c r="CM1086" t="s">
        <v>121</v>
      </c>
      <c r="CN1086" s="34" t="s">
        <v>1990</v>
      </c>
      <c r="CP1086" t="s">
        <v>1258</v>
      </c>
      <c r="CR1086" s="65">
        <f t="shared" si="240"/>
        <v>2</v>
      </c>
      <c r="CS1086" s="65">
        <v>10</v>
      </c>
      <c r="CT1086" s="65">
        <v>8</v>
      </c>
      <c r="CU1086" s="65" t="s">
        <v>4</v>
      </c>
      <c r="CV1086" s="65">
        <f t="shared" si="255"/>
        <v>39</v>
      </c>
      <c r="CW1086" s="65">
        <f t="shared" si="256"/>
        <v>390</v>
      </c>
      <c r="CX1086" s="65">
        <f t="shared" si="257"/>
        <v>312</v>
      </c>
      <c r="CY1086" s="65" t="e">
        <f t="shared" si="258"/>
        <v>#VALUE!</v>
      </c>
      <c r="CZ1086" s="73">
        <v>4.3700000000000003E-2</v>
      </c>
      <c r="DA1086" s="74">
        <f t="shared" si="259"/>
        <v>17.043000000000003</v>
      </c>
      <c r="DB1086" s="74">
        <f t="shared" si="260"/>
        <v>13.634400000000001</v>
      </c>
      <c r="DC1086" s="75" t="e">
        <f t="shared" si="261"/>
        <v>#VALUE!</v>
      </c>
    </row>
    <row r="1087" spans="1:108">
      <c r="A1087" t="s">
        <v>111</v>
      </c>
      <c r="B1087" t="s">
        <v>1303</v>
      </c>
      <c r="C1087">
        <v>512593</v>
      </c>
      <c r="D1087" s="1">
        <v>45567</v>
      </c>
      <c r="E1087" t="s">
        <v>20642</v>
      </c>
      <c r="F1087" t="s">
        <v>1304</v>
      </c>
      <c r="G1087" t="s">
        <v>1305</v>
      </c>
      <c r="H1087">
        <v>41280444827</v>
      </c>
      <c r="I1087" t="s">
        <v>1987</v>
      </c>
      <c r="J1087">
        <v>5512991244337</v>
      </c>
      <c r="K1087" t="s">
        <v>2</v>
      </c>
      <c r="L1087" t="s">
        <v>1306</v>
      </c>
      <c r="M1087">
        <v>5124892163106</v>
      </c>
      <c r="N1087" t="s">
        <v>112</v>
      </c>
      <c r="O1087" t="s">
        <v>1307</v>
      </c>
      <c r="P1087" t="s">
        <v>1308</v>
      </c>
      <c r="Q1087">
        <v>212</v>
      </c>
      <c r="R1087" t="s">
        <v>1309</v>
      </c>
      <c r="S1087" t="s">
        <v>124</v>
      </c>
      <c r="U1087" t="s">
        <v>1310</v>
      </c>
      <c r="V1087" t="s">
        <v>779</v>
      </c>
      <c r="W1087" t="s">
        <v>780</v>
      </c>
      <c r="X1087" t="s">
        <v>1311</v>
      </c>
      <c r="Y1087" t="s">
        <v>1312</v>
      </c>
      <c r="Z1087" t="s">
        <v>1258</v>
      </c>
      <c r="AA1087" t="s">
        <v>1988</v>
      </c>
      <c r="AE1087" t="s">
        <v>1167</v>
      </c>
      <c r="AF1087" t="s">
        <v>125</v>
      </c>
      <c r="AG1087">
        <v>1</v>
      </c>
      <c r="AH1087">
        <v>296.22000000000003</v>
      </c>
      <c r="AI1087">
        <v>2</v>
      </c>
      <c r="AJ1087">
        <v>2502</v>
      </c>
      <c r="AK1087" t="s">
        <v>1169</v>
      </c>
      <c r="AL1087">
        <v>2501</v>
      </c>
      <c r="AM1087" t="s">
        <v>1325</v>
      </c>
      <c r="AN1087">
        <v>62.9</v>
      </c>
      <c r="AO1087" s="72">
        <v>61.01</v>
      </c>
      <c r="AP1087" s="72" t="s">
        <v>1328</v>
      </c>
      <c r="AQ1087" t="s">
        <v>1329</v>
      </c>
      <c r="AV1087" t="s">
        <v>1316</v>
      </c>
      <c r="AW1087">
        <v>0</v>
      </c>
      <c r="AX1087" t="s">
        <v>1313</v>
      </c>
      <c r="AY1087" t="s">
        <v>1317</v>
      </c>
      <c r="AZ1087" t="s">
        <v>1176</v>
      </c>
      <c r="BC1087" t="s">
        <v>1989</v>
      </c>
      <c r="BD1087" t="s">
        <v>114</v>
      </c>
      <c r="BF1087" t="s">
        <v>115</v>
      </c>
      <c r="BG1087" t="s">
        <v>116</v>
      </c>
      <c r="BM1087" t="s">
        <v>117</v>
      </c>
      <c r="BN1087" s="34" t="s">
        <v>1318</v>
      </c>
      <c r="BO1087">
        <v>3334901658</v>
      </c>
      <c r="BP1087">
        <v>3334901658</v>
      </c>
      <c r="BQ1087">
        <v>531249</v>
      </c>
      <c r="BR1087">
        <v>7720</v>
      </c>
      <c r="BX1087" t="s">
        <v>1319</v>
      </c>
      <c r="CA1087" t="s">
        <v>1320</v>
      </c>
      <c r="CB1087" t="s">
        <v>1321</v>
      </c>
      <c r="CD1087">
        <v>1</v>
      </c>
      <c r="CF1087" t="s">
        <v>118</v>
      </c>
      <c r="CG1087">
        <v>0</v>
      </c>
      <c r="CH1087" t="s">
        <v>119</v>
      </c>
      <c r="CI1087" t="s">
        <v>119</v>
      </c>
      <c r="CJ1087" t="s">
        <v>120</v>
      </c>
      <c r="CL1087" s="34" t="s">
        <v>1990</v>
      </c>
      <c r="CM1087" t="s">
        <v>121</v>
      </c>
      <c r="CN1087" s="34" t="s">
        <v>1990</v>
      </c>
      <c r="CP1087" t="s">
        <v>1258</v>
      </c>
      <c r="CR1087" s="65">
        <f t="shared" si="240"/>
        <v>2</v>
      </c>
      <c r="CS1087" s="65">
        <v>10</v>
      </c>
      <c r="CT1087" s="65">
        <v>8</v>
      </c>
      <c r="CU1087" s="65" t="s">
        <v>4</v>
      </c>
      <c r="CV1087" s="65">
        <f t="shared" si="255"/>
        <v>62</v>
      </c>
      <c r="CW1087" s="65">
        <f t="shared" si="256"/>
        <v>620</v>
      </c>
      <c r="CX1087" s="65">
        <f t="shared" si="257"/>
        <v>496</v>
      </c>
      <c r="CY1087" s="65" t="e">
        <f t="shared" si="258"/>
        <v>#VALUE!</v>
      </c>
      <c r="CZ1087" s="73">
        <v>4.3700000000000003E-2</v>
      </c>
      <c r="DA1087" s="74">
        <f t="shared" si="259"/>
        <v>27.094000000000001</v>
      </c>
      <c r="DB1087" s="74">
        <f t="shared" si="260"/>
        <v>21.6752</v>
      </c>
      <c r="DC1087" s="75" t="e">
        <f t="shared" si="261"/>
        <v>#VALUE!</v>
      </c>
    </row>
    <row r="1088" spans="1:108" hidden="1">
      <c r="A1088" t="s">
        <v>111</v>
      </c>
      <c r="B1088" t="s">
        <v>1330</v>
      </c>
      <c r="C1088">
        <v>512579</v>
      </c>
      <c r="D1088" s="1">
        <v>45567</v>
      </c>
      <c r="E1088" t="s">
        <v>20643</v>
      </c>
      <c r="F1088" t="s">
        <v>1331</v>
      </c>
      <c r="G1088" t="s">
        <v>1332</v>
      </c>
      <c r="H1088">
        <v>25321647860</v>
      </c>
      <c r="I1088" t="s">
        <v>1995</v>
      </c>
      <c r="J1088">
        <v>5511983898660</v>
      </c>
      <c r="K1088" t="s">
        <v>2</v>
      </c>
      <c r="L1088" t="s">
        <v>127</v>
      </c>
      <c r="M1088">
        <v>5167129059951</v>
      </c>
      <c r="N1088" t="s">
        <v>112</v>
      </c>
      <c r="O1088" t="s">
        <v>1333</v>
      </c>
      <c r="P1088" t="s">
        <v>1334</v>
      </c>
      <c r="Q1088">
        <v>960</v>
      </c>
      <c r="R1088" t="s">
        <v>1335</v>
      </c>
      <c r="S1088" t="s">
        <v>1336</v>
      </c>
      <c r="U1088" t="s">
        <v>1337</v>
      </c>
      <c r="V1088" t="s">
        <v>122</v>
      </c>
      <c r="W1088" t="s">
        <v>123</v>
      </c>
      <c r="X1088" t="s">
        <v>888</v>
      </c>
      <c r="Y1088" t="s">
        <v>129</v>
      </c>
      <c r="Z1088" t="s">
        <v>1258</v>
      </c>
      <c r="AA1088" t="s">
        <v>1996</v>
      </c>
      <c r="AB1088" t="s">
        <v>844</v>
      </c>
      <c r="AC1088" t="s">
        <v>791</v>
      </c>
      <c r="AD1088" t="s">
        <v>1338</v>
      </c>
      <c r="AE1088" t="s">
        <v>1339</v>
      </c>
      <c r="AF1088" t="s">
        <v>113</v>
      </c>
      <c r="AG1088">
        <v>1</v>
      </c>
      <c r="AH1088">
        <v>118.69</v>
      </c>
      <c r="AI1088">
        <v>1</v>
      </c>
      <c r="AJ1088">
        <v>1403</v>
      </c>
      <c r="AK1088" t="s">
        <v>775</v>
      </c>
      <c r="AL1088">
        <v>1403</v>
      </c>
      <c r="AM1088" t="s">
        <v>824</v>
      </c>
      <c r="AN1088">
        <v>29.9</v>
      </c>
      <c r="AO1088" s="72">
        <v>23.72</v>
      </c>
      <c r="AP1088" t="s">
        <v>1341</v>
      </c>
      <c r="AQ1088" t="s">
        <v>822</v>
      </c>
      <c r="AV1088" t="s">
        <v>1342</v>
      </c>
      <c r="AW1088">
        <v>0</v>
      </c>
      <c r="AX1088" t="s">
        <v>1340</v>
      </c>
      <c r="AY1088" t="s">
        <v>1343</v>
      </c>
      <c r="AZ1088" t="s">
        <v>1344</v>
      </c>
      <c r="BC1088" s="34" t="s">
        <v>1997</v>
      </c>
      <c r="BD1088" t="s">
        <v>114</v>
      </c>
      <c r="BF1088" t="s">
        <v>115</v>
      </c>
      <c r="BG1088" t="s">
        <v>116</v>
      </c>
      <c r="BM1088" t="s">
        <v>117</v>
      </c>
      <c r="BO1088">
        <v>3334637931</v>
      </c>
      <c r="BX1088" t="s">
        <v>1345</v>
      </c>
      <c r="CA1088" s="35" t="s">
        <v>1346</v>
      </c>
      <c r="CB1088" t="s">
        <v>1347</v>
      </c>
      <c r="CD1088">
        <v>1</v>
      </c>
      <c r="CF1088" t="s">
        <v>118</v>
      </c>
      <c r="CG1088">
        <v>0</v>
      </c>
      <c r="CH1088" t="s">
        <v>119</v>
      </c>
      <c r="CI1088" t="s">
        <v>119</v>
      </c>
      <c r="CJ1088" t="s">
        <v>120</v>
      </c>
      <c r="CL1088" s="34" t="s">
        <v>1998</v>
      </c>
      <c r="CM1088" t="s">
        <v>121</v>
      </c>
      <c r="CN1088" s="34" t="s">
        <v>1998</v>
      </c>
      <c r="CP1088" t="s">
        <v>1258</v>
      </c>
      <c r="CR1088">
        <f t="shared" si="240"/>
        <v>2</v>
      </c>
      <c r="CS1088"/>
      <c r="CT1088"/>
      <c r="CU1088"/>
      <c r="CV1088"/>
      <c r="CW1088"/>
      <c r="CX1088"/>
      <c r="CY1088"/>
      <c r="CZ1088"/>
      <c r="DA1088"/>
      <c r="DB1088"/>
      <c r="DC1088"/>
      <c r="DD1088"/>
    </row>
    <row r="1089" spans="1:108" hidden="1">
      <c r="A1089" t="s">
        <v>111</v>
      </c>
      <c r="B1089" t="s">
        <v>1330</v>
      </c>
      <c r="C1089">
        <v>512579</v>
      </c>
      <c r="D1089" s="1">
        <v>45567</v>
      </c>
      <c r="E1089" t="s">
        <v>20643</v>
      </c>
      <c r="F1089" t="s">
        <v>1331</v>
      </c>
      <c r="G1089" t="s">
        <v>1332</v>
      </c>
      <c r="H1089">
        <v>25321647860</v>
      </c>
      <c r="I1089" t="s">
        <v>1995</v>
      </c>
      <c r="J1089">
        <v>5511983898660</v>
      </c>
      <c r="K1089" t="s">
        <v>2</v>
      </c>
      <c r="L1089" t="s">
        <v>127</v>
      </c>
      <c r="M1089">
        <v>5167129059951</v>
      </c>
      <c r="N1089" t="s">
        <v>112</v>
      </c>
      <c r="O1089" t="s">
        <v>1333</v>
      </c>
      <c r="P1089" t="s">
        <v>1334</v>
      </c>
      <c r="Q1089">
        <v>960</v>
      </c>
      <c r="R1089" t="s">
        <v>1335</v>
      </c>
      <c r="S1089" t="s">
        <v>1336</v>
      </c>
      <c r="U1089" t="s">
        <v>1337</v>
      </c>
      <c r="V1089" t="s">
        <v>122</v>
      </c>
      <c r="W1089" t="s">
        <v>123</v>
      </c>
      <c r="X1089" t="s">
        <v>888</v>
      </c>
      <c r="Y1089" t="s">
        <v>129</v>
      </c>
      <c r="Z1089" t="s">
        <v>1258</v>
      </c>
      <c r="AA1089" t="s">
        <v>1996</v>
      </c>
      <c r="AB1089" t="s">
        <v>844</v>
      </c>
      <c r="AC1089" t="s">
        <v>791</v>
      </c>
      <c r="AD1089" t="s">
        <v>1338</v>
      </c>
      <c r="AE1089" t="s">
        <v>1339</v>
      </c>
      <c r="AF1089" t="s">
        <v>113</v>
      </c>
      <c r="AG1089">
        <v>1</v>
      </c>
      <c r="AH1089">
        <v>118.69</v>
      </c>
      <c r="AI1089">
        <v>1</v>
      </c>
      <c r="AJ1089">
        <v>5103</v>
      </c>
      <c r="AK1089" t="s">
        <v>775</v>
      </c>
      <c r="AL1089">
        <v>5103</v>
      </c>
      <c r="AM1089" t="s">
        <v>1348</v>
      </c>
      <c r="AN1089">
        <v>29.9</v>
      </c>
      <c r="AO1089" s="72">
        <v>23.72</v>
      </c>
      <c r="AP1089" t="s">
        <v>1341</v>
      </c>
      <c r="AQ1089" t="s">
        <v>1349</v>
      </c>
      <c r="AV1089" t="s">
        <v>1342</v>
      </c>
      <c r="AW1089">
        <v>0</v>
      </c>
      <c r="AX1089" t="s">
        <v>1340</v>
      </c>
      <c r="AY1089" t="s">
        <v>1343</v>
      </c>
      <c r="AZ1089" t="s">
        <v>1344</v>
      </c>
      <c r="BC1089" s="34" t="s">
        <v>1997</v>
      </c>
      <c r="BD1089" t="s">
        <v>114</v>
      </c>
      <c r="BF1089" t="s">
        <v>115</v>
      </c>
      <c r="BG1089" t="s">
        <v>116</v>
      </c>
      <c r="BM1089" t="s">
        <v>117</v>
      </c>
      <c r="BO1089">
        <v>3334637931</v>
      </c>
      <c r="BX1089" t="s">
        <v>1345</v>
      </c>
      <c r="CA1089" s="35" t="s">
        <v>1346</v>
      </c>
      <c r="CB1089" t="s">
        <v>1347</v>
      </c>
      <c r="CD1089">
        <v>1</v>
      </c>
      <c r="CF1089" t="s">
        <v>118</v>
      </c>
      <c r="CG1089">
        <v>0</v>
      </c>
      <c r="CH1089" t="s">
        <v>119</v>
      </c>
      <c r="CI1089" t="s">
        <v>119</v>
      </c>
      <c r="CJ1089" t="s">
        <v>120</v>
      </c>
      <c r="CL1089" s="34" t="s">
        <v>1998</v>
      </c>
      <c r="CM1089" t="s">
        <v>121</v>
      </c>
      <c r="CN1089" s="34" t="s">
        <v>1998</v>
      </c>
      <c r="CP1089" t="s">
        <v>1258</v>
      </c>
      <c r="CR1089">
        <f t="shared" si="240"/>
        <v>2</v>
      </c>
      <c r="CS1089"/>
      <c r="CT1089"/>
      <c r="CU1089"/>
      <c r="CV1089"/>
      <c r="CW1089"/>
      <c r="CX1089"/>
      <c r="CY1089"/>
      <c r="CZ1089"/>
      <c r="DA1089"/>
      <c r="DB1089"/>
      <c r="DC1089"/>
      <c r="DD1089"/>
    </row>
    <row r="1090" spans="1:108" hidden="1">
      <c r="A1090" t="s">
        <v>111</v>
      </c>
      <c r="B1090" t="s">
        <v>1330</v>
      </c>
      <c r="C1090">
        <v>512579</v>
      </c>
      <c r="D1090" s="1">
        <v>45567</v>
      </c>
      <c r="E1090" t="s">
        <v>20643</v>
      </c>
      <c r="F1090" t="s">
        <v>1331</v>
      </c>
      <c r="G1090" t="s">
        <v>1332</v>
      </c>
      <c r="H1090">
        <v>25321647860</v>
      </c>
      <c r="I1090" t="s">
        <v>1995</v>
      </c>
      <c r="J1090">
        <v>5511983898660</v>
      </c>
      <c r="K1090" t="s">
        <v>2</v>
      </c>
      <c r="L1090" t="s">
        <v>127</v>
      </c>
      <c r="M1090">
        <v>5167129059951</v>
      </c>
      <c r="N1090" t="s">
        <v>112</v>
      </c>
      <c r="O1090" t="s">
        <v>1333</v>
      </c>
      <c r="P1090" t="s">
        <v>1334</v>
      </c>
      <c r="Q1090">
        <v>960</v>
      </c>
      <c r="R1090" t="s">
        <v>1335</v>
      </c>
      <c r="S1090" t="s">
        <v>1336</v>
      </c>
      <c r="U1090" t="s">
        <v>1337</v>
      </c>
      <c r="V1090" t="s">
        <v>122</v>
      </c>
      <c r="W1090" t="s">
        <v>123</v>
      </c>
      <c r="X1090" t="s">
        <v>888</v>
      </c>
      <c r="Y1090" t="s">
        <v>129</v>
      </c>
      <c r="Z1090" t="s">
        <v>1258</v>
      </c>
      <c r="AA1090" t="s">
        <v>1996</v>
      </c>
      <c r="AB1090" t="s">
        <v>844</v>
      </c>
      <c r="AC1090" t="s">
        <v>791</v>
      </c>
      <c r="AD1090" t="s">
        <v>1338</v>
      </c>
      <c r="AE1090" t="s">
        <v>1339</v>
      </c>
      <c r="AF1090" t="s">
        <v>113</v>
      </c>
      <c r="AG1090">
        <v>1</v>
      </c>
      <c r="AH1090">
        <v>118.69</v>
      </c>
      <c r="AI1090">
        <v>1</v>
      </c>
      <c r="AJ1090">
        <v>1603</v>
      </c>
      <c r="AK1090" t="s">
        <v>775</v>
      </c>
      <c r="AL1090">
        <v>1603</v>
      </c>
      <c r="AM1090" t="s">
        <v>825</v>
      </c>
      <c r="AN1090">
        <v>29.9</v>
      </c>
      <c r="AO1090" s="72">
        <v>23.73</v>
      </c>
      <c r="AP1090" t="s">
        <v>1350</v>
      </c>
      <c r="AQ1090" t="s">
        <v>823</v>
      </c>
      <c r="AV1090" t="s">
        <v>1342</v>
      </c>
      <c r="AW1090">
        <v>0</v>
      </c>
      <c r="AX1090" t="s">
        <v>1340</v>
      </c>
      <c r="AY1090" t="s">
        <v>1343</v>
      </c>
      <c r="AZ1090" t="s">
        <v>1344</v>
      </c>
      <c r="BC1090" s="34" t="s">
        <v>1997</v>
      </c>
      <c r="BD1090" t="s">
        <v>114</v>
      </c>
      <c r="BF1090" t="s">
        <v>115</v>
      </c>
      <c r="BG1090" t="s">
        <v>116</v>
      </c>
      <c r="BM1090" t="s">
        <v>117</v>
      </c>
      <c r="BO1090">
        <v>3334637931</v>
      </c>
      <c r="BX1090" t="s">
        <v>1345</v>
      </c>
      <c r="CA1090" s="35" t="s">
        <v>1346</v>
      </c>
      <c r="CB1090" t="s">
        <v>1347</v>
      </c>
      <c r="CD1090">
        <v>1</v>
      </c>
      <c r="CF1090" t="s">
        <v>118</v>
      </c>
      <c r="CG1090">
        <v>0</v>
      </c>
      <c r="CH1090" t="s">
        <v>119</v>
      </c>
      <c r="CI1090" t="s">
        <v>119</v>
      </c>
      <c r="CJ1090" t="s">
        <v>120</v>
      </c>
      <c r="CL1090" s="34" t="s">
        <v>1998</v>
      </c>
      <c r="CM1090" t="s">
        <v>121</v>
      </c>
      <c r="CN1090" s="34" t="s">
        <v>1998</v>
      </c>
      <c r="CP1090" t="s">
        <v>1258</v>
      </c>
      <c r="CR1090">
        <f t="shared" si="240"/>
        <v>2</v>
      </c>
      <c r="CS1090"/>
      <c r="CT1090"/>
      <c r="CU1090"/>
      <c r="CV1090"/>
      <c r="CW1090"/>
      <c r="CX1090"/>
      <c r="CY1090"/>
      <c r="CZ1090"/>
      <c r="DA1090"/>
      <c r="DB1090"/>
      <c r="DC1090"/>
      <c r="DD1090"/>
    </row>
    <row r="1091" spans="1:108" hidden="1">
      <c r="A1091" t="s">
        <v>111</v>
      </c>
      <c r="B1091" t="s">
        <v>1330</v>
      </c>
      <c r="C1091">
        <v>512579</v>
      </c>
      <c r="D1091" s="1">
        <v>45567</v>
      </c>
      <c r="E1091" t="s">
        <v>20643</v>
      </c>
      <c r="F1091" t="s">
        <v>1331</v>
      </c>
      <c r="G1091" t="s">
        <v>1332</v>
      </c>
      <c r="H1091">
        <v>25321647860</v>
      </c>
      <c r="I1091" t="s">
        <v>1995</v>
      </c>
      <c r="J1091">
        <v>5511983898660</v>
      </c>
      <c r="K1091" t="s">
        <v>2</v>
      </c>
      <c r="L1091" t="s">
        <v>127</v>
      </c>
      <c r="M1091">
        <v>5167129059951</v>
      </c>
      <c r="N1091" t="s">
        <v>112</v>
      </c>
      <c r="O1091" t="s">
        <v>1333</v>
      </c>
      <c r="P1091" t="s">
        <v>1334</v>
      </c>
      <c r="Q1091">
        <v>960</v>
      </c>
      <c r="R1091" t="s">
        <v>1335</v>
      </c>
      <c r="S1091" t="s">
        <v>1336</v>
      </c>
      <c r="U1091" t="s">
        <v>1337</v>
      </c>
      <c r="V1091" t="s">
        <v>122</v>
      </c>
      <c r="W1091" t="s">
        <v>123</v>
      </c>
      <c r="X1091" t="s">
        <v>888</v>
      </c>
      <c r="Y1091" t="s">
        <v>129</v>
      </c>
      <c r="Z1091" t="s">
        <v>1258</v>
      </c>
      <c r="AA1091" t="s">
        <v>1996</v>
      </c>
      <c r="AB1091" t="s">
        <v>844</v>
      </c>
      <c r="AC1091" t="s">
        <v>791</v>
      </c>
      <c r="AD1091" t="s">
        <v>1338</v>
      </c>
      <c r="AE1091" t="s">
        <v>1339</v>
      </c>
      <c r="AF1091" t="s">
        <v>113</v>
      </c>
      <c r="AG1091">
        <v>1</v>
      </c>
      <c r="AH1091">
        <v>118.69</v>
      </c>
      <c r="AI1091">
        <v>1</v>
      </c>
      <c r="AJ1091">
        <v>142826</v>
      </c>
      <c r="AK1091" t="s">
        <v>775</v>
      </c>
      <c r="AL1091">
        <v>1409</v>
      </c>
      <c r="AM1091" t="s">
        <v>847</v>
      </c>
      <c r="AN1091">
        <v>59.9</v>
      </c>
      <c r="AO1091" s="72">
        <v>47.52</v>
      </c>
      <c r="AP1091" t="s">
        <v>1351</v>
      </c>
      <c r="AQ1091" t="s">
        <v>848</v>
      </c>
      <c r="AV1091" t="s">
        <v>1352</v>
      </c>
      <c r="AW1091">
        <v>0</v>
      </c>
      <c r="AX1091" t="s">
        <v>1340</v>
      </c>
      <c r="AY1091" t="s">
        <v>1343</v>
      </c>
      <c r="AZ1091" t="s">
        <v>1344</v>
      </c>
      <c r="BC1091" s="34" t="s">
        <v>1997</v>
      </c>
      <c r="BD1091" t="s">
        <v>114</v>
      </c>
      <c r="BF1091" t="s">
        <v>115</v>
      </c>
      <c r="BG1091" t="s">
        <v>116</v>
      </c>
      <c r="BM1091" t="s">
        <v>117</v>
      </c>
      <c r="BO1091">
        <v>3334637931</v>
      </c>
      <c r="BX1091" t="s">
        <v>1345</v>
      </c>
      <c r="CA1091" s="35" t="s">
        <v>1346</v>
      </c>
      <c r="CB1091" t="s">
        <v>1347</v>
      </c>
      <c r="CD1091">
        <v>1</v>
      </c>
      <c r="CF1091" t="s">
        <v>118</v>
      </c>
      <c r="CG1091">
        <v>0</v>
      </c>
      <c r="CH1091" t="s">
        <v>119</v>
      </c>
      <c r="CI1091" t="s">
        <v>119</v>
      </c>
      <c r="CJ1091" t="s">
        <v>120</v>
      </c>
      <c r="CL1091" s="34" t="s">
        <v>1998</v>
      </c>
      <c r="CM1091" t="s">
        <v>121</v>
      </c>
      <c r="CN1091" s="34" t="s">
        <v>1998</v>
      </c>
      <c r="CP1091" t="s">
        <v>1258</v>
      </c>
      <c r="CR1091">
        <f t="shared" ref="CR1091:CR1154" si="262">DAY(D1091)</f>
        <v>2</v>
      </c>
      <c r="CS1091"/>
      <c r="CT1091"/>
      <c r="CU1091"/>
      <c r="CV1091"/>
      <c r="CW1091"/>
      <c r="CX1091"/>
      <c r="CY1091"/>
      <c r="CZ1091"/>
      <c r="DA1091"/>
      <c r="DB1091"/>
      <c r="DC1091"/>
      <c r="DD1091"/>
    </row>
    <row r="1092" spans="1:108">
      <c r="A1092" t="s">
        <v>111</v>
      </c>
      <c r="B1092" t="s">
        <v>1353</v>
      </c>
      <c r="C1092">
        <v>512577</v>
      </c>
      <c r="D1092" s="1">
        <v>45567</v>
      </c>
      <c r="E1092" t="s">
        <v>20644</v>
      </c>
      <c r="F1092" t="s">
        <v>1354</v>
      </c>
      <c r="G1092" t="s">
        <v>1355</v>
      </c>
      <c r="H1092">
        <v>22849093882</v>
      </c>
      <c r="I1092" t="s">
        <v>1999</v>
      </c>
      <c r="J1092">
        <v>5517997168224</v>
      </c>
      <c r="K1092" t="s">
        <v>2</v>
      </c>
      <c r="L1092" t="s">
        <v>127</v>
      </c>
      <c r="M1092">
        <v>5160629135808</v>
      </c>
      <c r="N1092" t="s">
        <v>112</v>
      </c>
      <c r="O1092" t="s">
        <v>1356</v>
      </c>
      <c r="P1092" t="s">
        <v>1357</v>
      </c>
      <c r="Q1092">
        <v>441</v>
      </c>
      <c r="R1092">
        <v>905</v>
      </c>
      <c r="S1092" t="s">
        <v>1358</v>
      </c>
      <c r="U1092" t="s">
        <v>1359</v>
      </c>
      <c r="V1092" t="s">
        <v>122</v>
      </c>
      <c r="W1092" t="s">
        <v>123</v>
      </c>
      <c r="X1092" t="s">
        <v>888</v>
      </c>
      <c r="Y1092" t="s">
        <v>129</v>
      </c>
      <c r="Z1092" t="s">
        <v>1258</v>
      </c>
      <c r="AA1092" t="s">
        <v>2000</v>
      </c>
      <c r="AE1092" t="s">
        <v>1167</v>
      </c>
      <c r="AF1092" t="s">
        <v>125</v>
      </c>
      <c r="AG1092">
        <v>2</v>
      </c>
      <c r="AH1092">
        <v>270.23</v>
      </c>
      <c r="AI1092">
        <v>1</v>
      </c>
      <c r="AJ1092">
        <v>142794</v>
      </c>
      <c r="AK1092" t="s">
        <v>803</v>
      </c>
      <c r="AL1092">
        <v>1203</v>
      </c>
      <c r="AM1092" t="s">
        <v>804</v>
      </c>
      <c r="AN1092">
        <v>69.900000000000006</v>
      </c>
      <c r="AO1092" s="72">
        <v>67.8</v>
      </c>
      <c r="AP1092" s="72" t="s">
        <v>1181</v>
      </c>
      <c r="AQ1092" t="s">
        <v>806</v>
      </c>
      <c r="AV1092" t="s">
        <v>1361</v>
      </c>
      <c r="AW1092">
        <v>0</v>
      </c>
      <c r="AX1092" t="s">
        <v>1360</v>
      </c>
      <c r="AY1092" t="s">
        <v>1362</v>
      </c>
      <c r="AZ1092" t="s">
        <v>1176</v>
      </c>
      <c r="BC1092" s="34" t="s">
        <v>2001</v>
      </c>
      <c r="BD1092" t="s">
        <v>114</v>
      </c>
      <c r="BF1092" t="s">
        <v>115</v>
      </c>
      <c r="BG1092" t="s">
        <v>116</v>
      </c>
      <c r="BM1092" t="s">
        <v>117</v>
      </c>
      <c r="BN1092" s="34" t="s">
        <v>1363</v>
      </c>
      <c r="BO1092">
        <v>3334592199</v>
      </c>
      <c r="BP1092">
        <v>3334592199</v>
      </c>
      <c r="BQ1092">
        <v>523432</v>
      </c>
      <c r="BR1092">
        <v>6562</v>
      </c>
      <c r="BX1092" t="s">
        <v>1364</v>
      </c>
      <c r="CA1092" t="s">
        <v>1365</v>
      </c>
      <c r="CB1092" t="s">
        <v>1366</v>
      </c>
      <c r="CD1092">
        <v>1</v>
      </c>
      <c r="CF1092" t="s">
        <v>118</v>
      </c>
      <c r="CG1092">
        <v>0</v>
      </c>
      <c r="CH1092" t="s">
        <v>119</v>
      </c>
      <c r="CI1092" t="s">
        <v>119</v>
      </c>
      <c r="CJ1092" t="s">
        <v>120</v>
      </c>
      <c r="CL1092" s="34" t="s">
        <v>2002</v>
      </c>
      <c r="CM1092" t="s">
        <v>121</v>
      </c>
      <c r="CN1092" s="34" t="s">
        <v>2002</v>
      </c>
      <c r="CP1092" t="s">
        <v>1258</v>
      </c>
      <c r="CR1092" s="65">
        <f t="shared" si="262"/>
        <v>2</v>
      </c>
      <c r="CS1092" s="65">
        <v>10</v>
      </c>
      <c r="CT1092" s="65">
        <v>8</v>
      </c>
      <c r="CU1092" s="65" t="s">
        <v>4</v>
      </c>
      <c r="CV1092" s="65">
        <f t="shared" ref="CV1092:CV1095" si="263">ROUNDUP(AO1092,0)</f>
        <v>68</v>
      </c>
      <c r="CW1092" s="65">
        <f t="shared" ref="CW1092:CW1095" si="264">CV1092*CS1092</f>
        <v>680</v>
      </c>
      <c r="CX1092" s="65">
        <f t="shared" ref="CX1092:CX1095" si="265">CV1092*CT1092</f>
        <v>544</v>
      </c>
      <c r="CY1092" s="65" t="e">
        <f t="shared" ref="CY1092:CY1095" si="266">CV1092*CU1092</f>
        <v>#VALUE!</v>
      </c>
      <c r="CZ1092" s="73">
        <v>4.3700000000000003E-2</v>
      </c>
      <c r="DA1092" s="74">
        <f t="shared" ref="DA1092:DA1095" si="267">CZ1092*CW1092</f>
        <v>29.716000000000001</v>
      </c>
      <c r="DB1092" s="74">
        <f t="shared" ref="DB1092:DB1095" si="268">CZ1092*CX1092</f>
        <v>23.7728</v>
      </c>
      <c r="DC1092" s="75" t="e">
        <f t="shared" ref="DC1092:DC1095" si="269">CZ1092*CY1092</f>
        <v>#VALUE!</v>
      </c>
    </row>
    <row r="1093" spans="1:108">
      <c r="A1093" t="s">
        <v>111</v>
      </c>
      <c r="B1093" t="s">
        <v>1353</v>
      </c>
      <c r="C1093">
        <v>512577</v>
      </c>
      <c r="D1093" s="1">
        <v>45567</v>
      </c>
      <c r="E1093" t="s">
        <v>20644</v>
      </c>
      <c r="F1093" t="s">
        <v>1354</v>
      </c>
      <c r="G1093" t="s">
        <v>1355</v>
      </c>
      <c r="H1093">
        <v>22849093882</v>
      </c>
      <c r="I1093" t="s">
        <v>1999</v>
      </c>
      <c r="J1093">
        <v>5517997168224</v>
      </c>
      <c r="K1093" t="s">
        <v>2</v>
      </c>
      <c r="L1093" t="s">
        <v>127</v>
      </c>
      <c r="M1093">
        <v>5160629135808</v>
      </c>
      <c r="N1093" t="s">
        <v>112</v>
      </c>
      <c r="O1093" t="s">
        <v>1356</v>
      </c>
      <c r="P1093" t="s">
        <v>1357</v>
      </c>
      <c r="Q1093">
        <v>441</v>
      </c>
      <c r="R1093">
        <v>905</v>
      </c>
      <c r="S1093" t="s">
        <v>1358</v>
      </c>
      <c r="U1093" t="s">
        <v>1359</v>
      </c>
      <c r="V1093" t="s">
        <v>122</v>
      </c>
      <c r="W1093" t="s">
        <v>123</v>
      </c>
      <c r="X1093" t="s">
        <v>888</v>
      </c>
      <c r="Y1093" t="s">
        <v>129</v>
      </c>
      <c r="Z1093" t="s">
        <v>1258</v>
      </c>
      <c r="AA1093" t="s">
        <v>2000</v>
      </c>
      <c r="AE1093" t="s">
        <v>1167</v>
      </c>
      <c r="AF1093" t="s">
        <v>125</v>
      </c>
      <c r="AG1093">
        <v>2</v>
      </c>
      <c r="AH1093">
        <v>270.23</v>
      </c>
      <c r="AI1093">
        <v>1</v>
      </c>
      <c r="AJ1093">
        <v>1095</v>
      </c>
      <c r="AK1093" t="s">
        <v>781</v>
      </c>
      <c r="AL1093">
        <v>8122</v>
      </c>
      <c r="AM1093" t="s">
        <v>1203</v>
      </c>
      <c r="AN1093">
        <v>129.9</v>
      </c>
      <c r="AO1093" s="72">
        <v>126</v>
      </c>
      <c r="AP1093" s="72">
        <v>126</v>
      </c>
      <c r="AQ1093" t="s">
        <v>1205</v>
      </c>
      <c r="AV1093" t="s">
        <v>1367</v>
      </c>
      <c r="AW1093">
        <v>0</v>
      </c>
      <c r="AX1093" t="s">
        <v>1360</v>
      </c>
      <c r="AY1093" t="s">
        <v>1362</v>
      </c>
      <c r="AZ1093" t="s">
        <v>1176</v>
      </c>
      <c r="BC1093" s="34" t="s">
        <v>2001</v>
      </c>
      <c r="BD1093" t="s">
        <v>114</v>
      </c>
      <c r="BF1093" t="s">
        <v>115</v>
      </c>
      <c r="BG1093" t="s">
        <v>116</v>
      </c>
      <c r="BM1093" t="s">
        <v>117</v>
      </c>
      <c r="BN1093" s="34" t="s">
        <v>1363</v>
      </c>
      <c r="BO1093">
        <v>3334592199</v>
      </c>
      <c r="BP1093">
        <v>3334592199</v>
      </c>
      <c r="BQ1093">
        <v>523432</v>
      </c>
      <c r="BR1093">
        <v>6562</v>
      </c>
      <c r="BX1093" t="s">
        <v>1364</v>
      </c>
      <c r="CA1093" t="s">
        <v>1365</v>
      </c>
      <c r="CB1093" t="s">
        <v>1366</v>
      </c>
      <c r="CD1093">
        <v>1</v>
      </c>
      <c r="CF1093" t="s">
        <v>118</v>
      </c>
      <c r="CG1093">
        <v>0</v>
      </c>
      <c r="CH1093" t="s">
        <v>119</v>
      </c>
      <c r="CI1093" t="s">
        <v>119</v>
      </c>
      <c r="CJ1093" t="s">
        <v>120</v>
      </c>
      <c r="CL1093" s="34" t="s">
        <v>2002</v>
      </c>
      <c r="CM1093" t="s">
        <v>121</v>
      </c>
      <c r="CN1093" s="34" t="s">
        <v>2002</v>
      </c>
      <c r="CP1093" t="s">
        <v>1258</v>
      </c>
      <c r="CR1093" s="65">
        <f t="shared" si="262"/>
        <v>2</v>
      </c>
      <c r="CS1093" s="65">
        <v>10</v>
      </c>
      <c r="CT1093" s="65">
        <v>8</v>
      </c>
      <c r="CU1093" s="65" t="s">
        <v>4</v>
      </c>
      <c r="CV1093" s="65">
        <f t="shared" si="263"/>
        <v>126</v>
      </c>
      <c r="CW1093" s="65">
        <f t="shared" si="264"/>
        <v>1260</v>
      </c>
      <c r="CX1093" s="65">
        <f t="shared" si="265"/>
        <v>1008</v>
      </c>
      <c r="CY1093" s="65" t="e">
        <f t="shared" si="266"/>
        <v>#VALUE!</v>
      </c>
      <c r="CZ1093" s="73">
        <v>4.3700000000000003E-2</v>
      </c>
      <c r="DA1093" s="74">
        <f t="shared" si="267"/>
        <v>55.062000000000005</v>
      </c>
      <c r="DB1093" s="74">
        <f t="shared" si="268"/>
        <v>44.049600000000005</v>
      </c>
      <c r="DC1093" s="75" t="e">
        <f t="shared" si="269"/>
        <v>#VALUE!</v>
      </c>
    </row>
    <row r="1094" spans="1:108">
      <c r="A1094" t="s">
        <v>111</v>
      </c>
      <c r="B1094" t="s">
        <v>1353</v>
      </c>
      <c r="C1094">
        <v>512577</v>
      </c>
      <c r="D1094" s="1">
        <v>45567</v>
      </c>
      <c r="E1094" t="s">
        <v>20644</v>
      </c>
      <c r="F1094" t="s">
        <v>1354</v>
      </c>
      <c r="G1094" t="s">
        <v>1355</v>
      </c>
      <c r="H1094">
        <v>22849093882</v>
      </c>
      <c r="I1094" t="s">
        <v>1999</v>
      </c>
      <c r="J1094">
        <v>5517997168224</v>
      </c>
      <c r="K1094" t="s">
        <v>2</v>
      </c>
      <c r="L1094" t="s">
        <v>127</v>
      </c>
      <c r="M1094">
        <v>5160629135808</v>
      </c>
      <c r="N1094" t="s">
        <v>112</v>
      </c>
      <c r="O1094" t="s">
        <v>1356</v>
      </c>
      <c r="P1094" t="s">
        <v>1357</v>
      </c>
      <c r="Q1094">
        <v>441</v>
      </c>
      <c r="R1094">
        <v>905</v>
      </c>
      <c r="S1094" t="s">
        <v>1358</v>
      </c>
      <c r="U1094" t="s">
        <v>1359</v>
      </c>
      <c r="V1094" t="s">
        <v>122</v>
      </c>
      <c r="W1094" t="s">
        <v>123</v>
      </c>
      <c r="X1094" t="s">
        <v>888</v>
      </c>
      <c r="Y1094" t="s">
        <v>129</v>
      </c>
      <c r="Z1094" t="s">
        <v>1258</v>
      </c>
      <c r="AA1094" t="s">
        <v>2000</v>
      </c>
      <c r="AE1094" t="s">
        <v>1167</v>
      </c>
      <c r="AF1094" t="s">
        <v>125</v>
      </c>
      <c r="AG1094">
        <v>2</v>
      </c>
      <c r="AH1094">
        <v>270.23</v>
      </c>
      <c r="AI1094">
        <v>1</v>
      </c>
      <c r="AJ1094">
        <v>2500</v>
      </c>
      <c r="AK1094" t="s">
        <v>1169</v>
      </c>
      <c r="AL1094">
        <v>2502</v>
      </c>
      <c r="AM1094" t="s">
        <v>1170</v>
      </c>
      <c r="AN1094">
        <v>56.9</v>
      </c>
      <c r="AO1094" s="72">
        <v>55.19</v>
      </c>
      <c r="AP1094" s="72" t="s">
        <v>1172</v>
      </c>
      <c r="AQ1094" t="s">
        <v>1173</v>
      </c>
      <c r="AV1094" t="s">
        <v>1367</v>
      </c>
      <c r="AW1094">
        <v>0</v>
      </c>
      <c r="AX1094" t="s">
        <v>1360</v>
      </c>
      <c r="AY1094" t="s">
        <v>1362</v>
      </c>
      <c r="AZ1094" t="s">
        <v>1176</v>
      </c>
      <c r="BC1094" s="34" t="s">
        <v>2001</v>
      </c>
      <c r="BD1094" t="s">
        <v>114</v>
      </c>
      <c r="BF1094" t="s">
        <v>115</v>
      </c>
      <c r="BG1094" t="s">
        <v>116</v>
      </c>
      <c r="BM1094" t="s">
        <v>117</v>
      </c>
      <c r="BN1094" s="34" t="s">
        <v>1363</v>
      </c>
      <c r="BO1094">
        <v>3334592199</v>
      </c>
      <c r="BP1094">
        <v>3334592199</v>
      </c>
      <c r="BQ1094">
        <v>523432</v>
      </c>
      <c r="BR1094">
        <v>6562</v>
      </c>
      <c r="BX1094" t="s">
        <v>1364</v>
      </c>
      <c r="CA1094" t="s">
        <v>1365</v>
      </c>
      <c r="CB1094" t="s">
        <v>1366</v>
      </c>
      <c r="CD1094">
        <v>1</v>
      </c>
      <c r="CF1094" t="s">
        <v>118</v>
      </c>
      <c r="CG1094">
        <v>0</v>
      </c>
      <c r="CH1094" t="s">
        <v>119</v>
      </c>
      <c r="CI1094" t="s">
        <v>119</v>
      </c>
      <c r="CJ1094" t="s">
        <v>120</v>
      </c>
      <c r="CL1094" s="34" t="s">
        <v>2002</v>
      </c>
      <c r="CM1094" t="s">
        <v>121</v>
      </c>
      <c r="CN1094" s="34" t="s">
        <v>2002</v>
      </c>
      <c r="CP1094" t="s">
        <v>1258</v>
      </c>
      <c r="CR1094" s="65">
        <f t="shared" si="262"/>
        <v>2</v>
      </c>
      <c r="CS1094" s="65">
        <v>10</v>
      </c>
      <c r="CT1094" s="65">
        <v>8</v>
      </c>
      <c r="CU1094" s="65" t="s">
        <v>4</v>
      </c>
      <c r="CV1094" s="65">
        <f t="shared" si="263"/>
        <v>56</v>
      </c>
      <c r="CW1094" s="65">
        <f t="shared" si="264"/>
        <v>560</v>
      </c>
      <c r="CX1094" s="65">
        <f t="shared" si="265"/>
        <v>448</v>
      </c>
      <c r="CY1094" s="65" t="e">
        <f t="shared" si="266"/>
        <v>#VALUE!</v>
      </c>
      <c r="CZ1094" s="73">
        <v>4.3700000000000003E-2</v>
      </c>
      <c r="DA1094" s="74">
        <f t="shared" si="267"/>
        <v>24.472000000000001</v>
      </c>
      <c r="DB1094" s="74">
        <f t="shared" si="268"/>
        <v>19.5776</v>
      </c>
      <c r="DC1094" s="75" t="e">
        <f t="shared" si="269"/>
        <v>#VALUE!</v>
      </c>
    </row>
    <row r="1095" spans="1:108">
      <c r="A1095" t="s">
        <v>111</v>
      </c>
      <c r="B1095" t="s">
        <v>1353</v>
      </c>
      <c r="C1095">
        <v>512577</v>
      </c>
      <c r="D1095" s="1">
        <v>45567</v>
      </c>
      <c r="E1095" t="s">
        <v>20644</v>
      </c>
      <c r="F1095" t="s">
        <v>1354</v>
      </c>
      <c r="G1095" t="s">
        <v>1355</v>
      </c>
      <c r="H1095">
        <v>22849093882</v>
      </c>
      <c r="I1095" t="s">
        <v>1999</v>
      </c>
      <c r="J1095">
        <v>5517997168224</v>
      </c>
      <c r="K1095" t="s">
        <v>2</v>
      </c>
      <c r="L1095" t="s">
        <v>127</v>
      </c>
      <c r="M1095">
        <v>5160629135808</v>
      </c>
      <c r="N1095" t="s">
        <v>112</v>
      </c>
      <c r="O1095" t="s">
        <v>1356</v>
      </c>
      <c r="P1095" t="s">
        <v>1357</v>
      </c>
      <c r="Q1095">
        <v>441</v>
      </c>
      <c r="R1095">
        <v>905</v>
      </c>
      <c r="S1095" t="s">
        <v>1358</v>
      </c>
      <c r="U1095" t="s">
        <v>1359</v>
      </c>
      <c r="V1095" t="s">
        <v>122</v>
      </c>
      <c r="W1095" t="s">
        <v>123</v>
      </c>
      <c r="X1095" t="s">
        <v>888</v>
      </c>
      <c r="Y1095" t="s">
        <v>129</v>
      </c>
      <c r="Z1095" t="s">
        <v>1258</v>
      </c>
      <c r="AA1095" t="s">
        <v>2000</v>
      </c>
      <c r="AE1095" t="s">
        <v>1167</v>
      </c>
      <c r="AF1095" t="s">
        <v>125</v>
      </c>
      <c r="AG1095">
        <v>2</v>
      </c>
      <c r="AH1095">
        <v>270.23</v>
      </c>
      <c r="AI1095">
        <v>1</v>
      </c>
      <c r="AJ1095">
        <v>1110</v>
      </c>
      <c r="AK1095" t="s">
        <v>788</v>
      </c>
      <c r="AL1095">
        <v>1112</v>
      </c>
      <c r="AM1095" t="s">
        <v>1252</v>
      </c>
      <c r="AN1095">
        <v>21.9</v>
      </c>
      <c r="AO1095" s="72">
        <v>21.24</v>
      </c>
      <c r="AP1095" s="72" t="s">
        <v>1296</v>
      </c>
      <c r="AQ1095" t="s">
        <v>1254</v>
      </c>
      <c r="AV1095" t="s">
        <v>1367</v>
      </c>
      <c r="AW1095">
        <v>0</v>
      </c>
      <c r="AX1095" t="s">
        <v>1360</v>
      </c>
      <c r="AY1095" t="s">
        <v>1362</v>
      </c>
      <c r="AZ1095" t="s">
        <v>1176</v>
      </c>
      <c r="BC1095" s="34" t="s">
        <v>2001</v>
      </c>
      <c r="BD1095" t="s">
        <v>114</v>
      </c>
      <c r="BF1095" t="s">
        <v>115</v>
      </c>
      <c r="BG1095" t="s">
        <v>116</v>
      </c>
      <c r="BM1095" t="s">
        <v>117</v>
      </c>
      <c r="BN1095" s="34" t="s">
        <v>1363</v>
      </c>
      <c r="BO1095">
        <v>3334592199</v>
      </c>
      <c r="BP1095">
        <v>3334592199</v>
      </c>
      <c r="BQ1095">
        <v>523432</v>
      </c>
      <c r="BR1095">
        <v>6562</v>
      </c>
      <c r="BX1095" t="s">
        <v>1364</v>
      </c>
      <c r="CA1095" t="s">
        <v>1365</v>
      </c>
      <c r="CB1095" t="s">
        <v>1366</v>
      </c>
      <c r="CD1095">
        <v>1</v>
      </c>
      <c r="CF1095" t="s">
        <v>118</v>
      </c>
      <c r="CG1095">
        <v>0</v>
      </c>
      <c r="CH1095" t="s">
        <v>119</v>
      </c>
      <c r="CI1095" t="s">
        <v>119</v>
      </c>
      <c r="CJ1095" t="s">
        <v>120</v>
      </c>
      <c r="CL1095" s="34" t="s">
        <v>2002</v>
      </c>
      <c r="CM1095" t="s">
        <v>121</v>
      </c>
      <c r="CN1095" s="34" t="s">
        <v>2002</v>
      </c>
      <c r="CP1095" t="s">
        <v>1258</v>
      </c>
      <c r="CR1095" s="65">
        <f t="shared" si="262"/>
        <v>2</v>
      </c>
      <c r="CS1095" s="65">
        <v>10</v>
      </c>
      <c r="CT1095" s="65">
        <v>8</v>
      </c>
      <c r="CU1095" s="65" t="s">
        <v>4</v>
      </c>
      <c r="CV1095" s="65">
        <f t="shared" si="263"/>
        <v>22</v>
      </c>
      <c r="CW1095" s="65">
        <f t="shared" si="264"/>
        <v>220</v>
      </c>
      <c r="CX1095" s="65">
        <f t="shared" si="265"/>
        <v>176</v>
      </c>
      <c r="CY1095" s="65" t="e">
        <f t="shared" si="266"/>
        <v>#VALUE!</v>
      </c>
      <c r="CZ1095" s="73">
        <v>4.3700000000000003E-2</v>
      </c>
      <c r="DA1095" s="74">
        <f t="shared" si="267"/>
        <v>9.6140000000000008</v>
      </c>
      <c r="DB1095" s="74">
        <f t="shared" si="268"/>
        <v>7.6912000000000003</v>
      </c>
      <c r="DC1095" s="75" t="e">
        <f t="shared" si="269"/>
        <v>#VALUE!</v>
      </c>
    </row>
    <row r="1096" spans="1:108" hidden="1">
      <c r="A1096" t="s">
        <v>111</v>
      </c>
      <c r="B1096" t="s">
        <v>1368</v>
      </c>
      <c r="C1096">
        <v>512565</v>
      </c>
      <c r="D1096" s="1">
        <v>45567</v>
      </c>
      <c r="E1096" t="s">
        <v>20645</v>
      </c>
      <c r="F1096" t="s">
        <v>1369</v>
      </c>
      <c r="G1096" t="s">
        <v>1370</v>
      </c>
      <c r="H1096" s="34" t="s">
        <v>1371</v>
      </c>
      <c r="I1096" t="s">
        <v>2003</v>
      </c>
      <c r="J1096">
        <v>5547992244491</v>
      </c>
      <c r="K1096" t="s">
        <v>11</v>
      </c>
      <c r="L1096" t="s">
        <v>1372</v>
      </c>
      <c r="M1096">
        <v>5183733248544</v>
      </c>
      <c r="N1096" t="s">
        <v>112</v>
      </c>
      <c r="O1096" t="s">
        <v>1373</v>
      </c>
      <c r="P1096" t="s">
        <v>1374</v>
      </c>
      <c r="Q1096">
        <v>263</v>
      </c>
      <c r="R1096" t="s">
        <v>1375</v>
      </c>
      <c r="S1096" t="s">
        <v>1376</v>
      </c>
      <c r="U1096" t="s">
        <v>1377</v>
      </c>
      <c r="V1096" t="s">
        <v>779</v>
      </c>
      <c r="W1096" t="s">
        <v>780</v>
      </c>
      <c r="X1096" t="s">
        <v>1311</v>
      </c>
      <c r="Y1096" t="s">
        <v>1312</v>
      </c>
      <c r="Z1096" t="s">
        <v>1258</v>
      </c>
      <c r="AA1096" t="s">
        <v>2740</v>
      </c>
      <c r="AE1096" t="s">
        <v>1378</v>
      </c>
      <c r="AF1096" t="s">
        <v>113</v>
      </c>
      <c r="AG1096">
        <v>1</v>
      </c>
      <c r="AH1096">
        <v>126.94</v>
      </c>
      <c r="AI1096">
        <v>2</v>
      </c>
      <c r="AJ1096">
        <v>1018</v>
      </c>
      <c r="AK1096" t="s">
        <v>775</v>
      </c>
      <c r="AL1096">
        <v>1406</v>
      </c>
      <c r="AM1096" t="s">
        <v>1380</v>
      </c>
      <c r="AN1096">
        <v>69.900000000000006</v>
      </c>
      <c r="AO1096" s="72">
        <v>50.33</v>
      </c>
      <c r="AP1096" t="s">
        <v>1381</v>
      </c>
      <c r="AQ1096" t="s">
        <v>1382</v>
      </c>
      <c r="AV1096" t="s">
        <v>1383</v>
      </c>
      <c r="AW1096" t="s">
        <v>1383</v>
      </c>
      <c r="AX1096" t="s">
        <v>1379</v>
      </c>
      <c r="AY1096" t="s">
        <v>1384</v>
      </c>
      <c r="AZ1096" t="s">
        <v>1385</v>
      </c>
      <c r="BC1096" t="s">
        <v>2004</v>
      </c>
      <c r="BD1096" t="s">
        <v>114</v>
      </c>
      <c r="BF1096" t="s">
        <v>115</v>
      </c>
      <c r="BG1096" t="s">
        <v>116</v>
      </c>
      <c r="BM1096" t="s">
        <v>117</v>
      </c>
      <c r="BO1096">
        <v>3334452698</v>
      </c>
      <c r="BX1096" t="s">
        <v>1386</v>
      </c>
      <c r="CA1096" t="s">
        <v>1387</v>
      </c>
      <c r="CB1096" t="s">
        <v>1388</v>
      </c>
      <c r="CD1096">
        <v>1</v>
      </c>
      <c r="CF1096" t="s">
        <v>118</v>
      </c>
      <c r="CG1096">
        <v>0</v>
      </c>
      <c r="CH1096" t="s">
        <v>119</v>
      </c>
      <c r="CI1096" t="s">
        <v>119</v>
      </c>
      <c r="CJ1096" t="s">
        <v>120</v>
      </c>
      <c r="CL1096" s="34" t="s">
        <v>2005</v>
      </c>
      <c r="CM1096" t="s">
        <v>121</v>
      </c>
      <c r="CN1096" s="34" t="s">
        <v>2005</v>
      </c>
      <c r="CP1096" t="s">
        <v>1258</v>
      </c>
      <c r="CR1096">
        <f t="shared" si="262"/>
        <v>2</v>
      </c>
      <c r="CS1096"/>
      <c r="CT1096"/>
      <c r="CU1096"/>
      <c r="CV1096"/>
      <c r="CW1096"/>
      <c r="CX1096"/>
      <c r="CY1096"/>
      <c r="CZ1096"/>
      <c r="DA1096"/>
      <c r="DB1096"/>
      <c r="DC1096"/>
      <c r="DD1096"/>
    </row>
    <row r="1097" spans="1:108">
      <c r="A1097" t="s">
        <v>111</v>
      </c>
      <c r="B1097" t="s">
        <v>1389</v>
      </c>
      <c r="C1097">
        <v>512555</v>
      </c>
      <c r="D1097" s="1">
        <v>45567</v>
      </c>
      <c r="E1097" t="s">
        <v>20646</v>
      </c>
      <c r="F1097" t="s">
        <v>1390</v>
      </c>
      <c r="G1097" t="s">
        <v>1391</v>
      </c>
      <c r="H1097">
        <v>21667318802</v>
      </c>
      <c r="I1097" t="s">
        <v>1581</v>
      </c>
      <c r="J1097">
        <v>5511991842705</v>
      </c>
      <c r="K1097" t="s">
        <v>2</v>
      </c>
      <c r="L1097" t="s">
        <v>127</v>
      </c>
      <c r="M1097">
        <v>5134471552245</v>
      </c>
      <c r="N1097" t="s">
        <v>112</v>
      </c>
      <c r="O1097" t="s">
        <v>1392</v>
      </c>
      <c r="P1097" t="s">
        <v>1393</v>
      </c>
      <c r="Q1097">
        <v>20</v>
      </c>
      <c r="R1097" t="s">
        <v>1394</v>
      </c>
      <c r="S1097" t="s">
        <v>1395</v>
      </c>
      <c r="U1097" t="s">
        <v>1396</v>
      </c>
      <c r="V1097" t="s">
        <v>122</v>
      </c>
      <c r="W1097" t="s">
        <v>123</v>
      </c>
      <c r="X1097" t="s">
        <v>888</v>
      </c>
      <c r="Y1097" t="s">
        <v>129</v>
      </c>
      <c r="Z1097" t="s">
        <v>1258</v>
      </c>
      <c r="AA1097" t="s">
        <v>1582</v>
      </c>
      <c r="AE1097" t="s">
        <v>1167</v>
      </c>
      <c r="AF1097" t="s">
        <v>125</v>
      </c>
      <c r="AG1097">
        <v>1</v>
      </c>
      <c r="AH1097">
        <v>122.79</v>
      </c>
      <c r="AI1097">
        <v>3</v>
      </c>
      <c r="AJ1097">
        <v>142796</v>
      </c>
      <c r="AK1097" t="s">
        <v>783</v>
      </c>
      <c r="AL1097">
        <v>1609</v>
      </c>
      <c r="AM1097" t="s">
        <v>826</v>
      </c>
      <c r="AN1097">
        <v>34.9</v>
      </c>
      <c r="AO1097" s="72">
        <v>33.85</v>
      </c>
      <c r="AP1097" s="72" t="s">
        <v>1399</v>
      </c>
      <c r="AQ1097" t="s">
        <v>807</v>
      </c>
      <c r="AV1097" t="s">
        <v>1400</v>
      </c>
      <c r="AW1097">
        <v>0</v>
      </c>
      <c r="AX1097" t="s">
        <v>1397</v>
      </c>
      <c r="AY1097" t="s">
        <v>1175</v>
      </c>
      <c r="AZ1097" t="s">
        <v>1176</v>
      </c>
      <c r="BC1097" s="34" t="s">
        <v>1583</v>
      </c>
      <c r="BD1097" t="s">
        <v>114</v>
      </c>
      <c r="BF1097" t="s">
        <v>115</v>
      </c>
      <c r="BG1097" t="s">
        <v>116</v>
      </c>
      <c r="BM1097" t="s">
        <v>117</v>
      </c>
      <c r="BN1097" s="34" t="s">
        <v>1401</v>
      </c>
      <c r="BO1097">
        <v>3334231120</v>
      </c>
      <c r="BP1097">
        <v>3334231120</v>
      </c>
      <c r="BQ1097">
        <v>523431</v>
      </c>
      <c r="BR1097">
        <v>3401</v>
      </c>
      <c r="BX1097" t="s">
        <v>1402</v>
      </c>
      <c r="CA1097" t="s">
        <v>1403</v>
      </c>
      <c r="CB1097" t="s">
        <v>1404</v>
      </c>
      <c r="CD1097">
        <v>1</v>
      </c>
      <c r="CF1097" t="s">
        <v>118</v>
      </c>
      <c r="CG1097">
        <v>0</v>
      </c>
      <c r="CH1097" t="s">
        <v>119</v>
      </c>
      <c r="CI1097" t="s">
        <v>119</v>
      </c>
      <c r="CJ1097" t="s">
        <v>120</v>
      </c>
      <c r="CL1097" s="34" t="s">
        <v>1584</v>
      </c>
      <c r="CM1097" t="s">
        <v>121</v>
      </c>
      <c r="CN1097" s="34" t="s">
        <v>1584</v>
      </c>
      <c r="CP1097" t="s">
        <v>1258</v>
      </c>
      <c r="CR1097" s="65">
        <f t="shared" si="262"/>
        <v>2</v>
      </c>
      <c r="CS1097" s="65">
        <v>10</v>
      </c>
      <c r="CT1097" s="65">
        <v>8</v>
      </c>
      <c r="CU1097" s="65" t="s">
        <v>4</v>
      </c>
      <c r="CV1097" s="65">
        <f t="shared" ref="CV1097:CV1098" si="270">ROUNDUP(AO1097,0)</f>
        <v>34</v>
      </c>
      <c r="CW1097" s="65">
        <f t="shared" ref="CW1097:CW1098" si="271">CV1097*CS1097</f>
        <v>340</v>
      </c>
      <c r="CX1097" s="65">
        <f t="shared" ref="CX1097:CX1098" si="272">CV1097*CT1097</f>
        <v>272</v>
      </c>
      <c r="CY1097" s="65" t="e">
        <f t="shared" ref="CY1097:CY1098" si="273">CV1097*CU1097</f>
        <v>#VALUE!</v>
      </c>
      <c r="CZ1097" s="73">
        <v>4.3700000000000003E-2</v>
      </c>
      <c r="DA1097" s="74">
        <f t="shared" ref="DA1097:DA1098" si="274">CZ1097*CW1097</f>
        <v>14.858000000000001</v>
      </c>
      <c r="DB1097" s="74">
        <f t="shared" ref="DB1097:DB1098" si="275">CZ1097*CX1097</f>
        <v>11.8864</v>
      </c>
      <c r="DC1097" s="75" t="e">
        <f t="shared" ref="DC1097:DC1098" si="276">CZ1097*CY1097</f>
        <v>#VALUE!</v>
      </c>
    </row>
    <row r="1098" spans="1:108">
      <c r="A1098" t="s">
        <v>111</v>
      </c>
      <c r="B1098" t="s">
        <v>1389</v>
      </c>
      <c r="C1098">
        <v>512555</v>
      </c>
      <c r="D1098" s="1">
        <v>45567</v>
      </c>
      <c r="E1098" t="s">
        <v>20646</v>
      </c>
      <c r="F1098" t="s">
        <v>1390</v>
      </c>
      <c r="G1098" t="s">
        <v>1391</v>
      </c>
      <c r="H1098">
        <v>21667318802</v>
      </c>
      <c r="I1098" t="s">
        <v>1581</v>
      </c>
      <c r="J1098">
        <v>5511991842705</v>
      </c>
      <c r="K1098" t="s">
        <v>2</v>
      </c>
      <c r="L1098" t="s">
        <v>127</v>
      </c>
      <c r="M1098">
        <v>5134471552245</v>
      </c>
      <c r="N1098" t="s">
        <v>112</v>
      </c>
      <c r="O1098" t="s">
        <v>1392</v>
      </c>
      <c r="P1098" t="s">
        <v>1393</v>
      </c>
      <c r="Q1098">
        <v>20</v>
      </c>
      <c r="R1098" t="s">
        <v>1394</v>
      </c>
      <c r="S1098" t="s">
        <v>1395</v>
      </c>
      <c r="U1098" t="s">
        <v>1396</v>
      </c>
      <c r="V1098" t="s">
        <v>122</v>
      </c>
      <c r="W1098" t="s">
        <v>123</v>
      </c>
      <c r="X1098" t="s">
        <v>888</v>
      </c>
      <c r="Y1098" t="s">
        <v>129</v>
      </c>
      <c r="Z1098" t="s">
        <v>1258</v>
      </c>
      <c r="AA1098" t="s">
        <v>1582</v>
      </c>
      <c r="AE1098" t="s">
        <v>1167</v>
      </c>
      <c r="AF1098" t="s">
        <v>125</v>
      </c>
      <c r="AG1098">
        <v>1</v>
      </c>
      <c r="AH1098">
        <v>122.79</v>
      </c>
      <c r="AI1098">
        <v>1</v>
      </c>
      <c r="AJ1098">
        <v>1111</v>
      </c>
      <c r="AK1098" t="s">
        <v>788</v>
      </c>
      <c r="AL1098">
        <v>1110</v>
      </c>
      <c r="AM1098" t="s">
        <v>1256</v>
      </c>
      <c r="AN1098">
        <v>21.9</v>
      </c>
      <c r="AO1098" s="72">
        <v>21.24</v>
      </c>
      <c r="AP1098" s="72" t="s">
        <v>1296</v>
      </c>
      <c r="AQ1098" t="s">
        <v>1257</v>
      </c>
      <c r="AV1098" t="s">
        <v>1405</v>
      </c>
      <c r="AW1098">
        <v>0</v>
      </c>
      <c r="AX1098" t="s">
        <v>1397</v>
      </c>
      <c r="AY1098" t="s">
        <v>1175</v>
      </c>
      <c r="AZ1098" t="s">
        <v>1176</v>
      </c>
      <c r="BC1098" s="34" t="s">
        <v>1583</v>
      </c>
      <c r="BD1098" t="s">
        <v>114</v>
      </c>
      <c r="BF1098" t="s">
        <v>115</v>
      </c>
      <c r="BG1098" t="s">
        <v>116</v>
      </c>
      <c r="BM1098" t="s">
        <v>117</v>
      </c>
      <c r="BN1098" s="34" t="s">
        <v>1401</v>
      </c>
      <c r="BO1098">
        <v>3334231120</v>
      </c>
      <c r="BP1098">
        <v>3334231120</v>
      </c>
      <c r="BQ1098">
        <v>523431</v>
      </c>
      <c r="BR1098">
        <v>3401</v>
      </c>
      <c r="BX1098" t="s">
        <v>1402</v>
      </c>
      <c r="CA1098" t="s">
        <v>1403</v>
      </c>
      <c r="CB1098" t="s">
        <v>1404</v>
      </c>
      <c r="CD1098">
        <v>1</v>
      </c>
      <c r="CF1098" t="s">
        <v>118</v>
      </c>
      <c r="CG1098">
        <v>0</v>
      </c>
      <c r="CH1098" t="s">
        <v>119</v>
      </c>
      <c r="CI1098" t="s">
        <v>119</v>
      </c>
      <c r="CJ1098" t="s">
        <v>120</v>
      </c>
      <c r="CL1098" s="34" t="s">
        <v>1584</v>
      </c>
      <c r="CM1098" t="s">
        <v>121</v>
      </c>
      <c r="CN1098" s="34" t="s">
        <v>1584</v>
      </c>
      <c r="CP1098" t="s">
        <v>1258</v>
      </c>
      <c r="CR1098" s="65">
        <f t="shared" si="262"/>
        <v>2</v>
      </c>
      <c r="CS1098" s="65">
        <v>10</v>
      </c>
      <c r="CT1098" s="65">
        <v>8</v>
      </c>
      <c r="CU1098" s="65" t="s">
        <v>4</v>
      </c>
      <c r="CV1098" s="65">
        <f t="shared" si="270"/>
        <v>22</v>
      </c>
      <c r="CW1098" s="65">
        <f t="shared" si="271"/>
        <v>220</v>
      </c>
      <c r="CX1098" s="65">
        <f t="shared" si="272"/>
        <v>176</v>
      </c>
      <c r="CY1098" s="65" t="e">
        <f t="shared" si="273"/>
        <v>#VALUE!</v>
      </c>
      <c r="CZ1098" s="73">
        <v>4.3700000000000003E-2</v>
      </c>
      <c r="DA1098" s="74">
        <f t="shared" si="274"/>
        <v>9.6140000000000008</v>
      </c>
      <c r="DB1098" s="74">
        <f t="shared" si="275"/>
        <v>7.6912000000000003</v>
      </c>
      <c r="DC1098" s="75" t="e">
        <f t="shared" si="276"/>
        <v>#VALUE!</v>
      </c>
    </row>
    <row r="1099" spans="1:108" hidden="1">
      <c r="A1099" t="s">
        <v>111</v>
      </c>
      <c r="B1099" t="s">
        <v>1406</v>
      </c>
      <c r="C1099">
        <v>512549</v>
      </c>
      <c r="D1099" s="1">
        <v>45567</v>
      </c>
      <c r="E1099" t="s">
        <v>20647</v>
      </c>
      <c r="F1099" t="s">
        <v>1407</v>
      </c>
      <c r="G1099" t="s">
        <v>1408</v>
      </c>
      <c r="H1099">
        <v>41386447846</v>
      </c>
      <c r="I1099" t="s">
        <v>1611</v>
      </c>
      <c r="J1099">
        <v>5516997623781</v>
      </c>
      <c r="K1099" t="s">
        <v>2</v>
      </c>
      <c r="L1099" t="s">
        <v>1409</v>
      </c>
      <c r="M1099">
        <v>5183719343670</v>
      </c>
      <c r="N1099" t="s">
        <v>112</v>
      </c>
      <c r="O1099" t="s">
        <v>1410</v>
      </c>
      <c r="P1099" t="s">
        <v>1411</v>
      </c>
      <c r="Q1099">
        <v>234</v>
      </c>
      <c r="R1099" t="s">
        <v>1412</v>
      </c>
      <c r="S1099" t="s">
        <v>124</v>
      </c>
      <c r="U1099" t="s">
        <v>1413</v>
      </c>
      <c r="V1099" t="s">
        <v>779</v>
      </c>
      <c r="W1099" t="s">
        <v>780</v>
      </c>
      <c r="X1099" t="s">
        <v>1414</v>
      </c>
      <c r="Y1099" t="s">
        <v>1166</v>
      </c>
      <c r="Z1099" t="s">
        <v>1258</v>
      </c>
      <c r="AA1099" t="s">
        <v>1612</v>
      </c>
      <c r="AE1099" t="s">
        <v>1378</v>
      </c>
      <c r="AF1099" t="s">
        <v>125</v>
      </c>
      <c r="AG1099">
        <v>3</v>
      </c>
      <c r="AH1099">
        <v>146.53</v>
      </c>
      <c r="AI1099">
        <v>1</v>
      </c>
      <c r="AJ1099">
        <v>142819</v>
      </c>
      <c r="AK1099" t="s">
        <v>808</v>
      </c>
      <c r="AL1099">
        <v>3115</v>
      </c>
      <c r="AM1099" t="s">
        <v>841</v>
      </c>
      <c r="AN1099">
        <v>129.9</v>
      </c>
      <c r="AO1099" s="72">
        <v>103.92</v>
      </c>
      <c r="AP1099" t="s">
        <v>1416</v>
      </c>
      <c r="AQ1099" t="s">
        <v>842</v>
      </c>
      <c r="AV1099" t="s">
        <v>1417</v>
      </c>
      <c r="AW1099" t="s">
        <v>1417</v>
      </c>
      <c r="AX1099" t="s">
        <v>1415</v>
      </c>
      <c r="AY1099" t="s">
        <v>1418</v>
      </c>
      <c r="AZ1099" t="s">
        <v>1419</v>
      </c>
      <c r="BC1099" t="s">
        <v>1613</v>
      </c>
      <c r="BD1099" t="s">
        <v>114</v>
      </c>
      <c r="BF1099" t="s">
        <v>115</v>
      </c>
      <c r="BG1099" t="s">
        <v>116</v>
      </c>
      <c r="BM1099" t="s">
        <v>117</v>
      </c>
      <c r="BN1099">
        <v>253786</v>
      </c>
      <c r="BO1099">
        <v>3334083195</v>
      </c>
      <c r="BP1099">
        <v>3334083195</v>
      </c>
      <c r="BQ1099">
        <v>550209</v>
      </c>
      <c r="BR1099">
        <v>6537</v>
      </c>
      <c r="BX1099" t="s">
        <v>1420</v>
      </c>
      <c r="CA1099" t="s">
        <v>1421</v>
      </c>
      <c r="CB1099" t="s">
        <v>1422</v>
      </c>
      <c r="CD1099">
        <v>1</v>
      </c>
      <c r="CF1099" t="s">
        <v>118</v>
      </c>
      <c r="CG1099">
        <v>0</v>
      </c>
      <c r="CH1099" t="s">
        <v>119</v>
      </c>
      <c r="CI1099" t="s">
        <v>119</v>
      </c>
      <c r="CJ1099" t="s">
        <v>120</v>
      </c>
      <c r="CL1099" s="34" t="s">
        <v>1614</v>
      </c>
      <c r="CM1099" t="s">
        <v>121</v>
      </c>
      <c r="CN1099" s="34" t="s">
        <v>1614</v>
      </c>
      <c r="CP1099" t="s">
        <v>1258</v>
      </c>
      <c r="CR1099">
        <f t="shared" si="262"/>
        <v>2</v>
      </c>
      <c r="CS1099"/>
      <c r="CT1099"/>
      <c r="CU1099"/>
      <c r="CV1099"/>
      <c r="CW1099"/>
      <c r="CX1099"/>
      <c r="CY1099"/>
      <c r="CZ1099"/>
      <c r="DA1099"/>
      <c r="DB1099"/>
      <c r="DC1099"/>
      <c r="DD1099"/>
    </row>
    <row r="1100" spans="1:108" hidden="1">
      <c r="A1100" t="s">
        <v>111</v>
      </c>
      <c r="B1100" t="s">
        <v>1423</v>
      </c>
      <c r="C1100">
        <v>512529</v>
      </c>
      <c r="D1100" s="1">
        <v>45567</v>
      </c>
      <c r="E1100" t="s">
        <v>20648</v>
      </c>
      <c r="F1100" t="s">
        <v>1424</v>
      </c>
      <c r="G1100" t="s">
        <v>1425</v>
      </c>
      <c r="H1100">
        <v>10917806760</v>
      </c>
      <c r="I1100" t="s">
        <v>1631</v>
      </c>
      <c r="J1100">
        <v>5521970970772</v>
      </c>
      <c r="K1100" t="s">
        <v>5</v>
      </c>
      <c r="L1100" t="s">
        <v>1188</v>
      </c>
      <c r="M1100">
        <v>5182651799460</v>
      </c>
      <c r="N1100" t="s">
        <v>112</v>
      </c>
      <c r="O1100" t="s">
        <v>1426</v>
      </c>
      <c r="P1100" t="s">
        <v>1427</v>
      </c>
      <c r="Q1100">
        <v>331</v>
      </c>
      <c r="R1100" t="s">
        <v>1428</v>
      </c>
      <c r="S1100" t="s">
        <v>1429</v>
      </c>
      <c r="U1100" t="s">
        <v>1430</v>
      </c>
      <c r="V1100" t="s">
        <v>122</v>
      </c>
      <c r="W1100" t="s">
        <v>123</v>
      </c>
      <c r="X1100" t="s">
        <v>1431</v>
      </c>
      <c r="Y1100" t="s">
        <v>792</v>
      </c>
      <c r="Z1100" t="s">
        <v>1258</v>
      </c>
      <c r="AA1100" t="s">
        <v>1632</v>
      </c>
      <c r="AB1100" t="s">
        <v>773</v>
      </c>
      <c r="AC1100" t="s">
        <v>774</v>
      </c>
      <c r="AE1100" t="s">
        <v>1432</v>
      </c>
      <c r="AF1100" t="s">
        <v>125</v>
      </c>
      <c r="AG1100">
        <v>4</v>
      </c>
      <c r="AH1100">
        <v>110.42</v>
      </c>
      <c r="AI1100">
        <v>1</v>
      </c>
      <c r="AJ1100">
        <v>142819</v>
      </c>
      <c r="AK1100" t="s">
        <v>808</v>
      </c>
      <c r="AL1100">
        <v>3115</v>
      </c>
      <c r="AM1100" t="s">
        <v>841</v>
      </c>
      <c r="AN1100">
        <v>129.9</v>
      </c>
      <c r="AO1100" s="72">
        <v>110.42</v>
      </c>
      <c r="AP1100" t="s">
        <v>1433</v>
      </c>
      <c r="AQ1100" t="s">
        <v>842</v>
      </c>
      <c r="AV1100" t="s">
        <v>1434</v>
      </c>
      <c r="AW1100">
        <v>0</v>
      </c>
      <c r="AX1100" t="s">
        <v>1433</v>
      </c>
      <c r="AY1100" t="s">
        <v>1435</v>
      </c>
      <c r="AZ1100" t="s">
        <v>1436</v>
      </c>
      <c r="BC1100" s="34" t="s">
        <v>1633</v>
      </c>
      <c r="BD1100" t="s">
        <v>114</v>
      </c>
      <c r="BF1100" t="s">
        <v>115</v>
      </c>
      <c r="BG1100" t="s">
        <v>116</v>
      </c>
      <c r="BM1100" t="s">
        <v>117</v>
      </c>
      <c r="BN1100">
        <v>324831</v>
      </c>
      <c r="BO1100">
        <v>3333343379</v>
      </c>
      <c r="BP1100">
        <v>3333343379</v>
      </c>
      <c r="BQ1100">
        <v>550209</v>
      </c>
      <c r="BR1100">
        <v>9477</v>
      </c>
      <c r="BX1100" t="s">
        <v>1437</v>
      </c>
      <c r="CA1100" t="s">
        <v>1438</v>
      </c>
      <c r="CB1100" t="s">
        <v>1439</v>
      </c>
      <c r="CD1100">
        <v>1</v>
      </c>
      <c r="CF1100" t="s">
        <v>118</v>
      </c>
      <c r="CG1100">
        <v>0</v>
      </c>
      <c r="CH1100" t="s">
        <v>119</v>
      </c>
      <c r="CI1100" t="s">
        <v>119</v>
      </c>
      <c r="CJ1100" t="s">
        <v>120</v>
      </c>
      <c r="CL1100" s="34" t="s">
        <v>1634</v>
      </c>
      <c r="CM1100" t="s">
        <v>121</v>
      </c>
      <c r="CN1100" s="34" t="s">
        <v>1634</v>
      </c>
      <c r="CP1100" t="s">
        <v>1258</v>
      </c>
      <c r="CR1100">
        <f t="shared" si="262"/>
        <v>2</v>
      </c>
      <c r="CS1100"/>
      <c r="CT1100"/>
      <c r="CU1100"/>
      <c r="CV1100"/>
      <c r="CW1100"/>
      <c r="CX1100"/>
      <c r="CY1100"/>
      <c r="CZ1100"/>
      <c r="DA1100"/>
      <c r="DB1100"/>
      <c r="DC1100"/>
      <c r="DD1100"/>
    </row>
    <row r="1101" spans="1:108" hidden="1">
      <c r="A1101" t="s">
        <v>111</v>
      </c>
      <c r="B1101" t="s">
        <v>1440</v>
      </c>
      <c r="C1101">
        <v>512511</v>
      </c>
      <c r="D1101" s="1">
        <v>45567</v>
      </c>
      <c r="E1101" t="s">
        <v>20649</v>
      </c>
      <c r="F1101" t="s">
        <v>1441</v>
      </c>
      <c r="G1101" t="s">
        <v>1442</v>
      </c>
      <c r="H1101" s="34" t="s">
        <v>1443</v>
      </c>
      <c r="I1101" t="s">
        <v>1652</v>
      </c>
      <c r="J1101">
        <v>5538999411899</v>
      </c>
      <c r="K1101" t="s">
        <v>8</v>
      </c>
      <c r="L1101" t="s">
        <v>1444</v>
      </c>
      <c r="M1101">
        <v>8639463476500</v>
      </c>
      <c r="N1101" t="s">
        <v>112</v>
      </c>
      <c r="O1101" t="s">
        <v>1445</v>
      </c>
      <c r="P1101" t="s">
        <v>1446</v>
      </c>
      <c r="Q1101">
        <v>375</v>
      </c>
      <c r="R1101" t="s">
        <v>1412</v>
      </c>
      <c r="S1101" t="s">
        <v>1447</v>
      </c>
      <c r="U1101" t="s">
        <v>1448</v>
      </c>
      <c r="V1101" t="s">
        <v>122</v>
      </c>
      <c r="W1101" t="s">
        <v>772</v>
      </c>
      <c r="X1101" t="s">
        <v>1449</v>
      </c>
      <c r="Y1101" t="s">
        <v>782</v>
      </c>
      <c r="Z1101" t="s">
        <v>1258</v>
      </c>
      <c r="AA1101" t="s">
        <v>1653</v>
      </c>
      <c r="AB1101" t="s">
        <v>773</v>
      </c>
      <c r="AC1101" t="s">
        <v>774</v>
      </c>
      <c r="AF1101" t="s">
        <v>786</v>
      </c>
      <c r="AG1101">
        <v>3</v>
      </c>
      <c r="AH1101">
        <v>88.43</v>
      </c>
      <c r="AI1101">
        <v>2</v>
      </c>
      <c r="AJ1101">
        <v>142796</v>
      </c>
      <c r="AK1101" t="s">
        <v>783</v>
      </c>
      <c r="AL1101">
        <v>1609</v>
      </c>
      <c r="AM1101" t="s">
        <v>826</v>
      </c>
      <c r="AN1101">
        <v>34.9</v>
      </c>
      <c r="AO1101" s="72">
        <v>34.9</v>
      </c>
      <c r="AP1101" t="s">
        <v>1451</v>
      </c>
      <c r="AQ1101" t="s">
        <v>807</v>
      </c>
      <c r="AV1101" t="s">
        <v>1452</v>
      </c>
      <c r="AW1101" t="s">
        <v>1452</v>
      </c>
      <c r="AX1101" t="s">
        <v>1450</v>
      </c>
      <c r="AY1101">
        <v>0</v>
      </c>
      <c r="BC1101" s="34" t="s">
        <v>1654</v>
      </c>
      <c r="BD1101" t="s">
        <v>114</v>
      </c>
      <c r="BF1101" t="s">
        <v>115</v>
      </c>
      <c r="BG1101" t="s">
        <v>116</v>
      </c>
      <c r="BM1101" t="s">
        <v>117</v>
      </c>
      <c r="BN1101" s="34" t="s">
        <v>1453</v>
      </c>
      <c r="BO1101">
        <v>3332839882</v>
      </c>
      <c r="BP1101">
        <v>3332839882</v>
      </c>
      <c r="BQ1101">
        <v>498407</v>
      </c>
      <c r="BR1101" s="34" t="s">
        <v>1454</v>
      </c>
      <c r="BX1101" t="s">
        <v>1455</v>
      </c>
      <c r="CA1101" t="s">
        <v>1456</v>
      </c>
      <c r="CB1101" t="s">
        <v>1457</v>
      </c>
      <c r="CD1101">
        <v>1</v>
      </c>
      <c r="CF1101" t="s">
        <v>118</v>
      </c>
      <c r="CG1101">
        <v>0</v>
      </c>
      <c r="CH1101" t="s">
        <v>119</v>
      </c>
      <c r="CI1101" t="s">
        <v>119</v>
      </c>
      <c r="CJ1101" t="s">
        <v>120</v>
      </c>
      <c r="CL1101" s="34" t="s">
        <v>1655</v>
      </c>
      <c r="CM1101" t="s">
        <v>121</v>
      </c>
      <c r="CN1101" s="34" t="s">
        <v>1655</v>
      </c>
      <c r="CP1101" t="s">
        <v>1258</v>
      </c>
      <c r="CR1101">
        <f t="shared" si="262"/>
        <v>2</v>
      </c>
      <c r="CS1101"/>
      <c r="CT1101"/>
      <c r="CU1101"/>
      <c r="CV1101"/>
      <c r="CW1101"/>
      <c r="CX1101"/>
      <c r="CY1101"/>
      <c r="CZ1101"/>
      <c r="DA1101"/>
      <c r="DB1101"/>
      <c r="DC1101"/>
      <c r="DD1101"/>
    </row>
    <row r="1102" spans="1:108">
      <c r="A1102" t="s">
        <v>111</v>
      </c>
      <c r="B1102" t="s">
        <v>1458</v>
      </c>
      <c r="C1102">
        <v>512493</v>
      </c>
      <c r="D1102" s="1">
        <v>45567</v>
      </c>
      <c r="E1102" t="s">
        <v>20650</v>
      </c>
      <c r="F1102" t="s">
        <v>1459</v>
      </c>
      <c r="G1102" t="s">
        <v>1460</v>
      </c>
      <c r="H1102" s="34" t="s">
        <v>1461</v>
      </c>
      <c r="I1102" t="s">
        <v>1703</v>
      </c>
      <c r="J1102">
        <v>5531997881351</v>
      </c>
      <c r="K1102" t="s">
        <v>8</v>
      </c>
      <c r="L1102" t="s">
        <v>1462</v>
      </c>
      <c r="M1102" t="s">
        <v>1463</v>
      </c>
      <c r="N1102" t="s">
        <v>112</v>
      </c>
      <c r="O1102" t="s">
        <v>1464</v>
      </c>
      <c r="P1102" t="s">
        <v>1465</v>
      </c>
      <c r="Q1102">
        <v>405</v>
      </c>
      <c r="R1102" t="s">
        <v>1466</v>
      </c>
      <c r="S1102" t="s">
        <v>1467</v>
      </c>
      <c r="U1102" t="s">
        <v>1468</v>
      </c>
      <c r="V1102" t="s">
        <v>122</v>
      </c>
      <c r="W1102" t="s">
        <v>123</v>
      </c>
      <c r="X1102" t="s">
        <v>1469</v>
      </c>
      <c r="Y1102" t="s">
        <v>782</v>
      </c>
      <c r="Z1102" t="s">
        <v>1258</v>
      </c>
      <c r="AA1102" t="s">
        <v>1704</v>
      </c>
      <c r="AE1102" t="s">
        <v>19</v>
      </c>
      <c r="AF1102" t="s">
        <v>125</v>
      </c>
      <c r="AG1102">
        <v>5</v>
      </c>
      <c r="AH1102">
        <v>151.99</v>
      </c>
      <c r="AI1102">
        <v>2</v>
      </c>
      <c r="AJ1102">
        <v>2201</v>
      </c>
      <c r="AK1102" t="s">
        <v>1471</v>
      </c>
      <c r="AL1102">
        <v>2201</v>
      </c>
      <c r="AM1102" t="s">
        <v>1472</v>
      </c>
      <c r="AN1102">
        <v>49.9</v>
      </c>
      <c r="AO1102" s="72">
        <v>48.4</v>
      </c>
      <c r="AP1102" s="72" t="s">
        <v>1315</v>
      </c>
      <c r="AQ1102" t="s">
        <v>1473</v>
      </c>
      <c r="AV1102" t="s">
        <v>1474</v>
      </c>
      <c r="AW1102">
        <v>0</v>
      </c>
      <c r="AX1102" t="s">
        <v>1470</v>
      </c>
      <c r="AY1102" t="s">
        <v>1475</v>
      </c>
      <c r="AZ1102" t="s">
        <v>1176</v>
      </c>
      <c r="BC1102" s="34" t="s">
        <v>1705</v>
      </c>
      <c r="BD1102" t="s">
        <v>114</v>
      </c>
      <c r="BF1102" t="s">
        <v>115</v>
      </c>
      <c r="BG1102" t="s">
        <v>116</v>
      </c>
      <c r="BM1102" t="s">
        <v>117</v>
      </c>
      <c r="BN1102">
        <v>633959</v>
      </c>
      <c r="BO1102">
        <v>3332672044</v>
      </c>
      <c r="BP1102">
        <v>3332672044</v>
      </c>
      <c r="BQ1102">
        <v>516292</v>
      </c>
      <c r="BR1102" s="34" t="s">
        <v>1476</v>
      </c>
      <c r="BX1102" t="s">
        <v>1477</v>
      </c>
      <c r="CA1102" t="s">
        <v>1478</v>
      </c>
      <c r="CB1102" t="s">
        <v>1479</v>
      </c>
      <c r="CD1102">
        <v>1</v>
      </c>
      <c r="CF1102" t="s">
        <v>118</v>
      </c>
      <c r="CG1102">
        <v>0</v>
      </c>
      <c r="CH1102" t="s">
        <v>119</v>
      </c>
      <c r="CI1102" t="s">
        <v>119</v>
      </c>
      <c r="CJ1102" t="s">
        <v>120</v>
      </c>
      <c r="CL1102" s="34" t="s">
        <v>1706</v>
      </c>
      <c r="CM1102" t="s">
        <v>121</v>
      </c>
      <c r="CN1102" s="34" t="s">
        <v>1706</v>
      </c>
      <c r="CP1102" t="s">
        <v>1258</v>
      </c>
      <c r="CR1102" s="65">
        <f t="shared" si="262"/>
        <v>2</v>
      </c>
      <c r="CS1102" s="65">
        <v>10</v>
      </c>
      <c r="CT1102" s="65">
        <v>8</v>
      </c>
      <c r="CU1102" s="65" t="s">
        <v>4</v>
      </c>
      <c r="CV1102" s="65">
        <f t="shared" ref="CV1102:CV1109" si="277">ROUNDUP(AO1102,0)</f>
        <v>49</v>
      </c>
      <c r="CW1102" s="65">
        <f t="shared" ref="CW1102:CW1109" si="278">CV1102*CS1102</f>
        <v>490</v>
      </c>
      <c r="CX1102" s="65">
        <f t="shared" ref="CX1102:CX1109" si="279">CV1102*CT1102</f>
        <v>392</v>
      </c>
      <c r="CY1102" s="65" t="e">
        <f t="shared" ref="CY1102:CY1109" si="280">CV1102*CU1102</f>
        <v>#VALUE!</v>
      </c>
      <c r="CZ1102" s="73">
        <v>4.3700000000000003E-2</v>
      </c>
      <c r="DA1102" s="74">
        <f t="shared" ref="DA1102:DA1109" si="281">CZ1102*CW1102</f>
        <v>21.413</v>
      </c>
      <c r="DB1102" s="74">
        <f t="shared" ref="DB1102:DB1109" si="282">CZ1102*CX1102</f>
        <v>17.130400000000002</v>
      </c>
      <c r="DC1102" s="75" t="e">
        <f t="shared" ref="DC1102:DC1109" si="283">CZ1102*CY1102</f>
        <v>#VALUE!</v>
      </c>
    </row>
    <row r="1103" spans="1:108">
      <c r="A1103" t="s">
        <v>111</v>
      </c>
      <c r="B1103" t="s">
        <v>1458</v>
      </c>
      <c r="C1103">
        <v>512493</v>
      </c>
      <c r="D1103" s="1">
        <v>45567</v>
      </c>
      <c r="E1103" t="s">
        <v>20650</v>
      </c>
      <c r="F1103" t="s">
        <v>1459</v>
      </c>
      <c r="G1103" t="s">
        <v>1460</v>
      </c>
      <c r="H1103" s="34" t="s">
        <v>1461</v>
      </c>
      <c r="I1103" t="s">
        <v>1703</v>
      </c>
      <c r="J1103">
        <v>5531997881351</v>
      </c>
      <c r="K1103" t="s">
        <v>8</v>
      </c>
      <c r="L1103" t="s">
        <v>1462</v>
      </c>
      <c r="M1103" t="s">
        <v>1463</v>
      </c>
      <c r="N1103" t="s">
        <v>112</v>
      </c>
      <c r="O1103" t="s">
        <v>1464</v>
      </c>
      <c r="P1103" t="s">
        <v>1465</v>
      </c>
      <c r="Q1103">
        <v>405</v>
      </c>
      <c r="R1103" t="s">
        <v>1466</v>
      </c>
      <c r="S1103" t="s">
        <v>1467</v>
      </c>
      <c r="U1103" t="s">
        <v>1468</v>
      </c>
      <c r="V1103" t="s">
        <v>122</v>
      </c>
      <c r="W1103" t="s">
        <v>123</v>
      </c>
      <c r="X1103" t="s">
        <v>1469</v>
      </c>
      <c r="Y1103" t="s">
        <v>782</v>
      </c>
      <c r="Z1103" t="s">
        <v>1258</v>
      </c>
      <c r="AA1103" t="s">
        <v>1704</v>
      </c>
      <c r="AE1103" t="s">
        <v>19</v>
      </c>
      <c r="AF1103" t="s">
        <v>125</v>
      </c>
      <c r="AG1103">
        <v>5</v>
      </c>
      <c r="AH1103">
        <v>151.99</v>
      </c>
      <c r="AI1103">
        <v>1</v>
      </c>
      <c r="AJ1103">
        <v>142792</v>
      </c>
      <c r="AK1103" t="s">
        <v>1480</v>
      </c>
      <c r="AL1103">
        <v>2602</v>
      </c>
      <c r="AM1103" t="s">
        <v>1481</v>
      </c>
      <c r="AN1103">
        <v>56.9</v>
      </c>
      <c r="AO1103" s="72">
        <v>55.19</v>
      </c>
      <c r="AP1103" s="72" t="s">
        <v>1172</v>
      </c>
      <c r="AQ1103" t="s">
        <v>1482</v>
      </c>
      <c r="AV1103" t="s">
        <v>1483</v>
      </c>
      <c r="AW1103">
        <v>0</v>
      </c>
      <c r="AX1103" t="s">
        <v>1470</v>
      </c>
      <c r="AY1103" t="s">
        <v>1475</v>
      </c>
      <c r="AZ1103" t="s">
        <v>1176</v>
      </c>
      <c r="BC1103" s="34" t="s">
        <v>1705</v>
      </c>
      <c r="BD1103" t="s">
        <v>114</v>
      </c>
      <c r="BF1103" t="s">
        <v>115</v>
      </c>
      <c r="BG1103" t="s">
        <v>116</v>
      </c>
      <c r="BM1103" t="s">
        <v>117</v>
      </c>
      <c r="BN1103">
        <v>633959</v>
      </c>
      <c r="BO1103">
        <v>3332672044</v>
      </c>
      <c r="BP1103">
        <v>3332672044</v>
      </c>
      <c r="BQ1103">
        <v>516292</v>
      </c>
      <c r="BR1103" s="34" t="s">
        <v>1476</v>
      </c>
      <c r="BX1103" t="s">
        <v>1477</v>
      </c>
      <c r="CA1103" t="s">
        <v>1478</v>
      </c>
      <c r="CB1103" t="s">
        <v>1479</v>
      </c>
      <c r="CD1103">
        <v>1</v>
      </c>
      <c r="CF1103" t="s">
        <v>118</v>
      </c>
      <c r="CG1103">
        <v>0</v>
      </c>
      <c r="CH1103" t="s">
        <v>119</v>
      </c>
      <c r="CI1103" t="s">
        <v>119</v>
      </c>
      <c r="CJ1103" t="s">
        <v>120</v>
      </c>
      <c r="CL1103" s="34" t="s">
        <v>1706</v>
      </c>
      <c r="CM1103" t="s">
        <v>121</v>
      </c>
      <c r="CN1103" s="34" t="s">
        <v>1706</v>
      </c>
      <c r="CP1103" t="s">
        <v>1258</v>
      </c>
      <c r="CR1103" s="65">
        <f t="shared" si="262"/>
        <v>2</v>
      </c>
      <c r="CS1103" s="65">
        <v>10</v>
      </c>
      <c r="CT1103" s="65">
        <v>8</v>
      </c>
      <c r="CU1103" s="65" t="s">
        <v>4</v>
      </c>
      <c r="CV1103" s="65">
        <f t="shared" si="277"/>
        <v>56</v>
      </c>
      <c r="CW1103" s="65">
        <f t="shared" si="278"/>
        <v>560</v>
      </c>
      <c r="CX1103" s="65">
        <f t="shared" si="279"/>
        <v>448</v>
      </c>
      <c r="CY1103" s="65" t="e">
        <f t="shared" si="280"/>
        <v>#VALUE!</v>
      </c>
      <c r="CZ1103" s="73">
        <v>4.3700000000000003E-2</v>
      </c>
      <c r="DA1103" s="74">
        <f t="shared" si="281"/>
        <v>24.472000000000001</v>
      </c>
      <c r="DB1103" s="74">
        <f t="shared" si="282"/>
        <v>19.5776</v>
      </c>
      <c r="DC1103" s="75" t="e">
        <f t="shared" si="283"/>
        <v>#VALUE!</v>
      </c>
    </row>
    <row r="1104" spans="1:108">
      <c r="A1104" t="s">
        <v>111</v>
      </c>
      <c r="B1104" t="s">
        <v>1484</v>
      </c>
      <c r="C1104">
        <v>512481</v>
      </c>
      <c r="D1104" s="1">
        <v>45567</v>
      </c>
      <c r="E1104" t="s">
        <v>20651</v>
      </c>
      <c r="F1104" t="s">
        <v>1485</v>
      </c>
      <c r="G1104" t="s">
        <v>1486</v>
      </c>
      <c r="H1104">
        <v>64717739949</v>
      </c>
      <c r="I1104" t="s">
        <v>1707</v>
      </c>
      <c r="J1104">
        <v>5547984114361</v>
      </c>
      <c r="K1104" t="s">
        <v>11</v>
      </c>
      <c r="L1104" t="s">
        <v>1487</v>
      </c>
      <c r="M1104">
        <v>5148979093170</v>
      </c>
      <c r="N1104" t="s">
        <v>112</v>
      </c>
      <c r="O1104" t="s">
        <v>1488</v>
      </c>
      <c r="P1104" t="s">
        <v>1489</v>
      </c>
      <c r="Q1104">
        <v>1050</v>
      </c>
      <c r="R1104" t="s">
        <v>1490</v>
      </c>
      <c r="S1104" t="s">
        <v>124</v>
      </c>
      <c r="U1104" t="s">
        <v>1491</v>
      </c>
      <c r="V1104" t="s">
        <v>122</v>
      </c>
      <c r="W1104" t="s">
        <v>772</v>
      </c>
      <c r="X1104" t="s">
        <v>1492</v>
      </c>
      <c r="Y1104" t="s">
        <v>129</v>
      </c>
      <c r="Z1104" t="s">
        <v>1258</v>
      </c>
      <c r="AA1104" t="s">
        <v>1708</v>
      </c>
      <c r="AE1104" t="s">
        <v>1167</v>
      </c>
      <c r="AF1104" t="s">
        <v>113</v>
      </c>
      <c r="AG1104">
        <v>1</v>
      </c>
      <c r="AH1104">
        <v>164.73</v>
      </c>
      <c r="AI1104">
        <v>3</v>
      </c>
      <c r="AJ1104">
        <v>2502</v>
      </c>
      <c r="AK1104" t="s">
        <v>1169</v>
      </c>
      <c r="AL1104">
        <v>2501</v>
      </c>
      <c r="AM1104" t="s">
        <v>1325</v>
      </c>
      <c r="AN1104">
        <v>62.9</v>
      </c>
      <c r="AO1104" s="72">
        <v>54.91</v>
      </c>
      <c r="AP1104" s="72" t="s">
        <v>1493</v>
      </c>
      <c r="AQ1104" t="s">
        <v>1329</v>
      </c>
      <c r="AV1104" t="s">
        <v>1495</v>
      </c>
      <c r="AW1104">
        <v>0</v>
      </c>
      <c r="AX1104" t="s">
        <v>1493</v>
      </c>
      <c r="AY1104" t="s">
        <v>1496</v>
      </c>
      <c r="AZ1104" t="s">
        <v>1497</v>
      </c>
      <c r="BC1104" s="34" t="s">
        <v>1709</v>
      </c>
      <c r="BD1104" t="s">
        <v>114</v>
      </c>
      <c r="BF1104" t="s">
        <v>115</v>
      </c>
      <c r="BG1104" t="s">
        <v>116</v>
      </c>
      <c r="BM1104" t="s">
        <v>117</v>
      </c>
      <c r="BO1104">
        <v>3332556508</v>
      </c>
      <c r="BX1104" t="s">
        <v>1498</v>
      </c>
      <c r="CA1104" t="s">
        <v>1499</v>
      </c>
      <c r="CB1104" t="s">
        <v>1500</v>
      </c>
      <c r="CD1104">
        <v>1</v>
      </c>
      <c r="CF1104" t="s">
        <v>118</v>
      </c>
      <c r="CG1104">
        <v>0</v>
      </c>
      <c r="CH1104" t="s">
        <v>119</v>
      </c>
      <c r="CI1104" t="s">
        <v>119</v>
      </c>
      <c r="CJ1104" t="s">
        <v>120</v>
      </c>
      <c r="CL1104" s="34" t="s">
        <v>1710</v>
      </c>
      <c r="CM1104" t="s">
        <v>121</v>
      </c>
      <c r="CN1104" s="34" t="s">
        <v>1710</v>
      </c>
      <c r="CP1104" t="s">
        <v>1258</v>
      </c>
      <c r="CR1104" s="65">
        <f t="shared" si="262"/>
        <v>2</v>
      </c>
      <c r="CS1104" s="65">
        <v>10</v>
      </c>
      <c r="CT1104" s="65">
        <v>8</v>
      </c>
      <c r="CU1104" s="65" t="s">
        <v>4</v>
      </c>
      <c r="CV1104" s="65">
        <f t="shared" si="277"/>
        <v>55</v>
      </c>
      <c r="CW1104" s="65">
        <f t="shared" si="278"/>
        <v>550</v>
      </c>
      <c r="CX1104" s="65">
        <f t="shared" si="279"/>
        <v>440</v>
      </c>
      <c r="CY1104" s="65" t="e">
        <f t="shared" si="280"/>
        <v>#VALUE!</v>
      </c>
      <c r="CZ1104" s="73">
        <v>4.3700000000000003E-2</v>
      </c>
      <c r="DA1104" s="74">
        <f t="shared" si="281"/>
        <v>24.035</v>
      </c>
      <c r="DB1104" s="74">
        <f t="shared" si="282"/>
        <v>19.228000000000002</v>
      </c>
      <c r="DC1104" s="75" t="e">
        <f t="shared" si="283"/>
        <v>#VALUE!</v>
      </c>
    </row>
    <row r="1105" spans="1:108">
      <c r="A1105" t="s">
        <v>111</v>
      </c>
      <c r="B1105" t="s">
        <v>1501</v>
      </c>
      <c r="C1105">
        <v>512465</v>
      </c>
      <c r="D1105" s="1">
        <v>45567</v>
      </c>
      <c r="E1105" t="s">
        <v>20652</v>
      </c>
      <c r="F1105" t="s">
        <v>1502</v>
      </c>
      <c r="G1105" t="s">
        <v>1503</v>
      </c>
      <c r="H1105" s="34" t="s">
        <v>1504</v>
      </c>
      <c r="I1105" t="s">
        <v>1736</v>
      </c>
      <c r="J1105">
        <v>5573999912177</v>
      </c>
      <c r="K1105" t="s">
        <v>9</v>
      </c>
      <c r="L1105" t="s">
        <v>1505</v>
      </c>
      <c r="M1105">
        <v>5183653495863</v>
      </c>
      <c r="N1105" t="s">
        <v>112</v>
      </c>
      <c r="O1105" t="s">
        <v>1506</v>
      </c>
      <c r="P1105" t="s">
        <v>1507</v>
      </c>
      <c r="Q1105" t="s">
        <v>1508</v>
      </c>
      <c r="R1105" t="s">
        <v>1509</v>
      </c>
      <c r="S1105" t="s">
        <v>1510</v>
      </c>
      <c r="U1105" t="s">
        <v>1511</v>
      </c>
      <c r="V1105" t="s">
        <v>122</v>
      </c>
      <c r="W1105" t="s">
        <v>772</v>
      </c>
      <c r="X1105" t="s">
        <v>1512</v>
      </c>
      <c r="Y1105" t="s">
        <v>1513</v>
      </c>
      <c r="Z1105" t="s">
        <v>1258</v>
      </c>
      <c r="AA1105" t="s">
        <v>1737</v>
      </c>
      <c r="AE1105" t="s">
        <v>1167</v>
      </c>
      <c r="AF1105" t="s">
        <v>125</v>
      </c>
      <c r="AG1105">
        <v>2</v>
      </c>
      <c r="AH1105">
        <v>268.7</v>
      </c>
      <c r="AI1105">
        <v>1</v>
      </c>
      <c r="AJ1105">
        <v>142790</v>
      </c>
      <c r="AK1105" t="s">
        <v>1221</v>
      </c>
      <c r="AL1105">
        <v>9009</v>
      </c>
      <c r="AM1105" t="s">
        <v>1515</v>
      </c>
      <c r="AN1105">
        <v>217.22</v>
      </c>
      <c r="AO1105" s="72">
        <v>210.7</v>
      </c>
      <c r="AP1105" s="72" t="s">
        <v>1517</v>
      </c>
      <c r="AQ1105" t="s">
        <v>1518</v>
      </c>
      <c r="AV1105" t="s">
        <v>1519</v>
      </c>
      <c r="AW1105">
        <v>0</v>
      </c>
      <c r="AX1105" t="s">
        <v>1514</v>
      </c>
      <c r="AY1105" t="s">
        <v>1520</v>
      </c>
      <c r="AZ1105" t="s">
        <v>1521</v>
      </c>
      <c r="BC1105" s="34" t="s">
        <v>1738</v>
      </c>
      <c r="BD1105" t="s">
        <v>114</v>
      </c>
      <c r="BF1105" t="s">
        <v>115</v>
      </c>
      <c r="BG1105" t="s">
        <v>116</v>
      </c>
      <c r="BM1105" t="s">
        <v>117</v>
      </c>
      <c r="BN1105">
        <v>592554</v>
      </c>
      <c r="BO1105">
        <v>3332295004</v>
      </c>
      <c r="BP1105">
        <v>3332295004</v>
      </c>
      <c r="BQ1105">
        <v>522840</v>
      </c>
      <c r="BR1105">
        <v>3871</v>
      </c>
      <c r="BX1105" t="s">
        <v>1522</v>
      </c>
      <c r="CA1105" t="s">
        <v>1523</v>
      </c>
      <c r="CB1105" t="s">
        <v>1524</v>
      </c>
      <c r="CD1105">
        <v>1</v>
      </c>
      <c r="CF1105" t="s">
        <v>118</v>
      </c>
      <c r="CG1105">
        <v>0</v>
      </c>
      <c r="CH1105" t="s">
        <v>119</v>
      </c>
      <c r="CI1105" t="s">
        <v>119</v>
      </c>
      <c r="CJ1105" t="s">
        <v>120</v>
      </c>
      <c r="CL1105" s="34" t="s">
        <v>1739</v>
      </c>
      <c r="CM1105" t="s">
        <v>121</v>
      </c>
      <c r="CN1105" s="34" t="s">
        <v>1739</v>
      </c>
      <c r="CP1105" t="s">
        <v>1258</v>
      </c>
      <c r="CR1105" s="65">
        <f t="shared" si="262"/>
        <v>2</v>
      </c>
      <c r="CS1105" s="65">
        <v>10</v>
      </c>
      <c r="CT1105" s="65">
        <v>8</v>
      </c>
      <c r="CU1105" s="65" t="s">
        <v>4</v>
      </c>
      <c r="CV1105" s="65">
        <f t="shared" si="277"/>
        <v>211</v>
      </c>
      <c r="CW1105" s="65">
        <f t="shared" si="278"/>
        <v>2110</v>
      </c>
      <c r="CX1105" s="65">
        <f t="shared" si="279"/>
        <v>1688</v>
      </c>
      <c r="CY1105" s="65" t="e">
        <f t="shared" si="280"/>
        <v>#VALUE!</v>
      </c>
      <c r="CZ1105" s="73">
        <v>4.3700000000000003E-2</v>
      </c>
      <c r="DA1105" s="74">
        <f t="shared" si="281"/>
        <v>92.207000000000008</v>
      </c>
      <c r="DB1105" s="74">
        <f t="shared" si="282"/>
        <v>73.765600000000006</v>
      </c>
      <c r="DC1105" s="75" t="e">
        <f t="shared" si="283"/>
        <v>#VALUE!</v>
      </c>
    </row>
    <row r="1106" spans="1:108">
      <c r="A1106" t="s">
        <v>111</v>
      </c>
      <c r="B1106" t="s">
        <v>1501</v>
      </c>
      <c r="C1106">
        <v>512465</v>
      </c>
      <c r="D1106" s="1">
        <v>45567</v>
      </c>
      <c r="E1106" t="s">
        <v>20652</v>
      </c>
      <c r="F1106" t="s">
        <v>1502</v>
      </c>
      <c r="G1106" t="s">
        <v>1503</v>
      </c>
      <c r="H1106" s="34" t="s">
        <v>1504</v>
      </c>
      <c r="I1106" t="s">
        <v>1736</v>
      </c>
      <c r="J1106">
        <v>5573999912177</v>
      </c>
      <c r="K1106" t="s">
        <v>9</v>
      </c>
      <c r="L1106" t="s">
        <v>1505</v>
      </c>
      <c r="M1106">
        <v>5183653495863</v>
      </c>
      <c r="N1106" t="s">
        <v>112</v>
      </c>
      <c r="O1106" t="s">
        <v>1506</v>
      </c>
      <c r="P1106" t="s">
        <v>1507</v>
      </c>
      <c r="Q1106" t="s">
        <v>1508</v>
      </c>
      <c r="R1106" t="s">
        <v>1509</v>
      </c>
      <c r="S1106" t="s">
        <v>1510</v>
      </c>
      <c r="U1106" t="s">
        <v>1511</v>
      </c>
      <c r="V1106" t="s">
        <v>122</v>
      </c>
      <c r="W1106" t="s">
        <v>772</v>
      </c>
      <c r="X1106" t="s">
        <v>1512</v>
      </c>
      <c r="Y1106" t="s">
        <v>1513</v>
      </c>
      <c r="Z1106" t="s">
        <v>1258</v>
      </c>
      <c r="AA1106" t="s">
        <v>1737</v>
      </c>
      <c r="AE1106" t="s">
        <v>1167</v>
      </c>
      <c r="AF1106" t="s">
        <v>125</v>
      </c>
      <c r="AG1106">
        <v>2</v>
      </c>
      <c r="AH1106">
        <v>268.7</v>
      </c>
      <c r="AI1106">
        <v>1</v>
      </c>
      <c r="AJ1106">
        <v>5103</v>
      </c>
      <c r="AK1106" t="s">
        <v>775</v>
      </c>
      <c r="AL1106">
        <v>5103</v>
      </c>
      <c r="AM1106" t="s">
        <v>1348</v>
      </c>
      <c r="AN1106">
        <v>29.9</v>
      </c>
      <c r="AO1106" s="72">
        <v>29</v>
      </c>
      <c r="AP1106" s="72">
        <v>29</v>
      </c>
      <c r="AQ1106" t="s">
        <v>1349</v>
      </c>
      <c r="AV1106" t="s">
        <v>1525</v>
      </c>
      <c r="AW1106">
        <v>0</v>
      </c>
      <c r="AX1106" t="s">
        <v>1514</v>
      </c>
      <c r="AY1106" t="s">
        <v>1520</v>
      </c>
      <c r="AZ1106" t="s">
        <v>1521</v>
      </c>
      <c r="BC1106" s="34" t="s">
        <v>1738</v>
      </c>
      <c r="BD1106" t="s">
        <v>114</v>
      </c>
      <c r="BF1106" t="s">
        <v>115</v>
      </c>
      <c r="BG1106" t="s">
        <v>116</v>
      </c>
      <c r="BM1106" t="s">
        <v>117</v>
      </c>
      <c r="BN1106">
        <v>592554</v>
      </c>
      <c r="BO1106">
        <v>3332295004</v>
      </c>
      <c r="BP1106">
        <v>3332295004</v>
      </c>
      <c r="BQ1106">
        <v>522840</v>
      </c>
      <c r="BR1106">
        <v>3871</v>
      </c>
      <c r="BX1106" t="s">
        <v>1522</v>
      </c>
      <c r="CA1106" t="s">
        <v>1523</v>
      </c>
      <c r="CB1106" t="s">
        <v>1524</v>
      </c>
      <c r="CD1106">
        <v>1</v>
      </c>
      <c r="CF1106" t="s">
        <v>118</v>
      </c>
      <c r="CG1106">
        <v>0</v>
      </c>
      <c r="CH1106" t="s">
        <v>119</v>
      </c>
      <c r="CI1106" t="s">
        <v>119</v>
      </c>
      <c r="CJ1106" t="s">
        <v>120</v>
      </c>
      <c r="CL1106" s="34" t="s">
        <v>1739</v>
      </c>
      <c r="CM1106" t="s">
        <v>121</v>
      </c>
      <c r="CN1106" s="34" t="s">
        <v>1739</v>
      </c>
      <c r="CP1106" t="s">
        <v>1258</v>
      </c>
      <c r="CR1106" s="65">
        <f t="shared" si="262"/>
        <v>2</v>
      </c>
      <c r="CS1106" s="65">
        <v>10</v>
      </c>
      <c r="CT1106" s="65">
        <v>8</v>
      </c>
      <c r="CU1106" s="65" t="s">
        <v>4</v>
      </c>
      <c r="CV1106" s="65">
        <f t="shared" si="277"/>
        <v>29</v>
      </c>
      <c r="CW1106" s="65">
        <f t="shared" si="278"/>
        <v>290</v>
      </c>
      <c r="CX1106" s="65">
        <f t="shared" si="279"/>
        <v>232</v>
      </c>
      <c r="CY1106" s="65" t="e">
        <f t="shared" si="280"/>
        <v>#VALUE!</v>
      </c>
      <c r="CZ1106" s="73">
        <v>4.3700000000000003E-2</v>
      </c>
      <c r="DA1106" s="74">
        <f t="shared" si="281"/>
        <v>12.673</v>
      </c>
      <c r="DB1106" s="74">
        <f t="shared" si="282"/>
        <v>10.138400000000001</v>
      </c>
      <c r="DC1106" s="75" t="e">
        <f t="shared" si="283"/>
        <v>#VALUE!</v>
      </c>
    </row>
    <row r="1107" spans="1:108">
      <c r="A1107" t="s">
        <v>111</v>
      </c>
      <c r="B1107" t="s">
        <v>1501</v>
      </c>
      <c r="C1107">
        <v>512465</v>
      </c>
      <c r="D1107" s="1">
        <v>45567</v>
      </c>
      <c r="E1107" t="s">
        <v>20652</v>
      </c>
      <c r="F1107" t="s">
        <v>1502</v>
      </c>
      <c r="G1107" t="s">
        <v>1503</v>
      </c>
      <c r="H1107" s="34" t="s">
        <v>1504</v>
      </c>
      <c r="I1107" t="s">
        <v>1736</v>
      </c>
      <c r="J1107">
        <v>5573999912177</v>
      </c>
      <c r="K1107" t="s">
        <v>9</v>
      </c>
      <c r="L1107" t="s">
        <v>1505</v>
      </c>
      <c r="M1107">
        <v>5183653495863</v>
      </c>
      <c r="N1107" t="s">
        <v>112</v>
      </c>
      <c r="O1107" t="s">
        <v>1506</v>
      </c>
      <c r="P1107" t="s">
        <v>1507</v>
      </c>
      <c r="Q1107" t="s">
        <v>1508</v>
      </c>
      <c r="R1107" t="s">
        <v>1509</v>
      </c>
      <c r="S1107" t="s">
        <v>1510</v>
      </c>
      <c r="U1107" t="s">
        <v>1511</v>
      </c>
      <c r="V1107" t="s">
        <v>122</v>
      </c>
      <c r="W1107" t="s">
        <v>772</v>
      </c>
      <c r="X1107" t="s">
        <v>1512</v>
      </c>
      <c r="Y1107" t="s">
        <v>1513</v>
      </c>
      <c r="Z1107" t="s">
        <v>1258</v>
      </c>
      <c r="AA1107" t="s">
        <v>1737</v>
      </c>
      <c r="AE1107" t="s">
        <v>1167</v>
      </c>
      <c r="AF1107" t="s">
        <v>125</v>
      </c>
      <c r="AG1107">
        <v>2</v>
      </c>
      <c r="AH1107">
        <v>268.7</v>
      </c>
      <c r="AI1107">
        <v>1</v>
      </c>
      <c r="AJ1107">
        <v>1603</v>
      </c>
      <c r="AK1107" t="s">
        <v>775</v>
      </c>
      <c r="AL1107">
        <v>1603</v>
      </c>
      <c r="AM1107" t="s">
        <v>825</v>
      </c>
      <c r="AN1107">
        <v>29.9</v>
      </c>
      <c r="AO1107" s="72">
        <v>29</v>
      </c>
      <c r="AP1107" s="72">
        <v>29</v>
      </c>
      <c r="AQ1107" t="s">
        <v>823</v>
      </c>
      <c r="AV1107" t="s">
        <v>1525</v>
      </c>
      <c r="AW1107">
        <v>0</v>
      </c>
      <c r="AX1107" t="s">
        <v>1514</v>
      </c>
      <c r="AY1107" t="s">
        <v>1520</v>
      </c>
      <c r="AZ1107" t="s">
        <v>1521</v>
      </c>
      <c r="BC1107" s="34" t="s">
        <v>1738</v>
      </c>
      <c r="BD1107" t="s">
        <v>114</v>
      </c>
      <c r="BF1107" t="s">
        <v>115</v>
      </c>
      <c r="BG1107" t="s">
        <v>116</v>
      </c>
      <c r="BM1107" t="s">
        <v>117</v>
      </c>
      <c r="BN1107">
        <v>592554</v>
      </c>
      <c r="BO1107">
        <v>3332295004</v>
      </c>
      <c r="BP1107">
        <v>3332295004</v>
      </c>
      <c r="BQ1107">
        <v>522840</v>
      </c>
      <c r="BR1107">
        <v>3871</v>
      </c>
      <c r="BX1107" t="s">
        <v>1522</v>
      </c>
      <c r="CA1107" t="s">
        <v>1523</v>
      </c>
      <c r="CB1107" t="s">
        <v>1524</v>
      </c>
      <c r="CD1107">
        <v>1</v>
      </c>
      <c r="CF1107" t="s">
        <v>118</v>
      </c>
      <c r="CG1107">
        <v>0</v>
      </c>
      <c r="CH1107" t="s">
        <v>119</v>
      </c>
      <c r="CI1107" t="s">
        <v>119</v>
      </c>
      <c r="CJ1107" t="s">
        <v>120</v>
      </c>
      <c r="CL1107" s="34" t="s">
        <v>1739</v>
      </c>
      <c r="CM1107" t="s">
        <v>121</v>
      </c>
      <c r="CN1107" s="34" t="s">
        <v>1739</v>
      </c>
      <c r="CP1107" t="s">
        <v>1258</v>
      </c>
      <c r="CR1107" s="65">
        <f t="shared" si="262"/>
        <v>2</v>
      </c>
      <c r="CS1107" s="65">
        <v>10</v>
      </c>
      <c r="CT1107" s="65">
        <v>8</v>
      </c>
      <c r="CU1107" s="65" t="s">
        <v>4</v>
      </c>
      <c r="CV1107" s="65">
        <f t="shared" si="277"/>
        <v>29</v>
      </c>
      <c r="CW1107" s="65">
        <f t="shared" si="278"/>
        <v>290</v>
      </c>
      <c r="CX1107" s="65">
        <f t="shared" si="279"/>
        <v>232</v>
      </c>
      <c r="CY1107" s="65" t="e">
        <f t="shared" si="280"/>
        <v>#VALUE!</v>
      </c>
      <c r="CZ1107" s="73">
        <v>4.3700000000000003E-2</v>
      </c>
      <c r="DA1107" s="74">
        <f t="shared" si="281"/>
        <v>12.673</v>
      </c>
      <c r="DB1107" s="74">
        <f t="shared" si="282"/>
        <v>10.138400000000001</v>
      </c>
      <c r="DC1107" s="75" t="e">
        <f t="shared" si="283"/>
        <v>#VALUE!</v>
      </c>
    </row>
    <row r="1108" spans="1:108">
      <c r="A1108" t="s">
        <v>111</v>
      </c>
      <c r="B1108" t="s">
        <v>1156</v>
      </c>
      <c r="C1108">
        <v>512463</v>
      </c>
      <c r="D1108" s="1">
        <v>45567</v>
      </c>
      <c r="E1108" t="s">
        <v>20653</v>
      </c>
      <c r="F1108" t="s">
        <v>1157</v>
      </c>
      <c r="G1108" t="s">
        <v>1158</v>
      </c>
      <c r="H1108">
        <v>60766248330</v>
      </c>
      <c r="I1108" t="s">
        <v>1760</v>
      </c>
      <c r="J1108">
        <v>5585999216626</v>
      </c>
      <c r="K1108" t="s">
        <v>13</v>
      </c>
      <c r="L1108" t="s">
        <v>1159</v>
      </c>
      <c r="M1108">
        <v>5148985663452</v>
      </c>
      <c r="N1108" t="s">
        <v>112</v>
      </c>
      <c r="O1108" t="s">
        <v>1160</v>
      </c>
      <c r="P1108" t="s">
        <v>1161</v>
      </c>
      <c r="Q1108">
        <v>630</v>
      </c>
      <c r="R1108" t="s">
        <v>1162</v>
      </c>
      <c r="S1108" t="s">
        <v>1163</v>
      </c>
      <c r="U1108" t="s">
        <v>1164</v>
      </c>
      <c r="V1108" t="s">
        <v>122</v>
      </c>
      <c r="W1108" t="s">
        <v>772</v>
      </c>
      <c r="X1108" t="s">
        <v>1165</v>
      </c>
      <c r="Y1108" t="s">
        <v>1166</v>
      </c>
      <c r="Z1108" t="s">
        <v>1258</v>
      </c>
      <c r="AA1108" t="s">
        <v>1761</v>
      </c>
      <c r="AE1108" t="s">
        <v>1167</v>
      </c>
      <c r="AF1108" t="s">
        <v>125</v>
      </c>
      <c r="AG1108">
        <v>1</v>
      </c>
      <c r="AH1108">
        <v>122.99</v>
      </c>
      <c r="AI1108">
        <v>1</v>
      </c>
      <c r="AJ1108">
        <v>2500</v>
      </c>
      <c r="AK1108" t="s">
        <v>1169</v>
      </c>
      <c r="AL1108">
        <v>2502</v>
      </c>
      <c r="AM1108" t="s">
        <v>1170</v>
      </c>
      <c r="AN1108">
        <v>56.9</v>
      </c>
      <c r="AO1108" s="72">
        <v>55.19</v>
      </c>
      <c r="AP1108" s="72" t="s">
        <v>1172</v>
      </c>
      <c r="AQ1108" t="s">
        <v>1173</v>
      </c>
      <c r="AV1108" t="s">
        <v>1174</v>
      </c>
      <c r="AW1108">
        <v>0</v>
      </c>
      <c r="AX1108" t="s">
        <v>1168</v>
      </c>
      <c r="AY1108" t="s">
        <v>1175</v>
      </c>
      <c r="AZ1108" t="s">
        <v>1176</v>
      </c>
      <c r="BC1108" s="34" t="s">
        <v>1762</v>
      </c>
      <c r="BD1108" t="s">
        <v>114</v>
      </c>
      <c r="BF1108" t="s">
        <v>115</v>
      </c>
      <c r="BG1108" t="s">
        <v>116</v>
      </c>
      <c r="BM1108" t="s">
        <v>117</v>
      </c>
      <c r="BN1108">
        <v>920962</v>
      </c>
      <c r="BO1108">
        <v>3332274428</v>
      </c>
      <c r="BP1108">
        <v>3332274428</v>
      </c>
      <c r="BQ1108">
        <v>520048</v>
      </c>
      <c r="BR1108">
        <v>7042</v>
      </c>
      <c r="BX1108" t="s">
        <v>1177</v>
      </c>
      <c r="CA1108" t="s">
        <v>1178</v>
      </c>
      <c r="CB1108" t="s">
        <v>1179</v>
      </c>
      <c r="CD1108">
        <v>1</v>
      </c>
      <c r="CF1108" t="s">
        <v>118</v>
      </c>
      <c r="CG1108">
        <v>0</v>
      </c>
      <c r="CH1108" t="s">
        <v>119</v>
      </c>
      <c r="CI1108" t="s">
        <v>119</v>
      </c>
      <c r="CJ1108" t="s">
        <v>120</v>
      </c>
      <c r="CL1108" s="34" t="s">
        <v>1763</v>
      </c>
      <c r="CM1108" t="s">
        <v>121</v>
      </c>
      <c r="CN1108" s="34" t="s">
        <v>1763</v>
      </c>
      <c r="CP1108" t="s">
        <v>1258</v>
      </c>
      <c r="CR1108" s="65">
        <f t="shared" si="262"/>
        <v>2</v>
      </c>
      <c r="CS1108" s="65">
        <v>10</v>
      </c>
      <c r="CT1108" s="65">
        <v>8</v>
      </c>
      <c r="CU1108" s="65" t="s">
        <v>4</v>
      </c>
      <c r="CV1108" s="65">
        <f t="shared" si="277"/>
        <v>56</v>
      </c>
      <c r="CW1108" s="65">
        <f t="shared" si="278"/>
        <v>560</v>
      </c>
      <c r="CX1108" s="65">
        <f t="shared" si="279"/>
        <v>448</v>
      </c>
      <c r="CY1108" s="65" t="e">
        <f t="shared" si="280"/>
        <v>#VALUE!</v>
      </c>
      <c r="CZ1108" s="73">
        <v>4.3700000000000003E-2</v>
      </c>
      <c r="DA1108" s="74">
        <f t="shared" si="281"/>
        <v>24.472000000000001</v>
      </c>
      <c r="DB1108" s="74">
        <f t="shared" si="282"/>
        <v>19.5776</v>
      </c>
      <c r="DC1108" s="75" t="e">
        <f t="shared" si="283"/>
        <v>#VALUE!</v>
      </c>
    </row>
    <row r="1109" spans="1:108">
      <c r="A1109" t="s">
        <v>111</v>
      </c>
      <c r="B1109" t="s">
        <v>1156</v>
      </c>
      <c r="C1109">
        <v>512463</v>
      </c>
      <c r="D1109" s="1">
        <v>45567</v>
      </c>
      <c r="E1109" t="s">
        <v>20653</v>
      </c>
      <c r="F1109" t="s">
        <v>1157</v>
      </c>
      <c r="G1109" t="s">
        <v>1158</v>
      </c>
      <c r="H1109">
        <v>60766248330</v>
      </c>
      <c r="I1109" t="s">
        <v>1760</v>
      </c>
      <c r="J1109">
        <v>5585999216626</v>
      </c>
      <c r="K1109" t="s">
        <v>13</v>
      </c>
      <c r="L1109" t="s">
        <v>1159</v>
      </c>
      <c r="M1109">
        <v>5148985663452</v>
      </c>
      <c r="N1109" t="s">
        <v>112</v>
      </c>
      <c r="O1109" t="s">
        <v>1160</v>
      </c>
      <c r="P1109" t="s">
        <v>1161</v>
      </c>
      <c r="Q1109">
        <v>630</v>
      </c>
      <c r="R1109" t="s">
        <v>1162</v>
      </c>
      <c r="S1109" t="s">
        <v>1163</v>
      </c>
      <c r="U1109" t="s">
        <v>1164</v>
      </c>
      <c r="V1109" t="s">
        <v>122</v>
      </c>
      <c r="W1109" t="s">
        <v>772</v>
      </c>
      <c r="X1109" t="s">
        <v>1165</v>
      </c>
      <c r="Y1109" t="s">
        <v>1166</v>
      </c>
      <c r="Z1109" t="s">
        <v>1258</v>
      </c>
      <c r="AA1109" t="s">
        <v>1761</v>
      </c>
      <c r="AE1109" t="s">
        <v>1167</v>
      </c>
      <c r="AF1109" t="s">
        <v>125</v>
      </c>
      <c r="AG1109">
        <v>1</v>
      </c>
      <c r="AH1109">
        <v>122.99</v>
      </c>
      <c r="AI1109">
        <v>1</v>
      </c>
      <c r="AJ1109">
        <v>141653</v>
      </c>
      <c r="AK1109" t="s">
        <v>1169</v>
      </c>
      <c r="AL1109">
        <v>2503</v>
      </c>
      <c r="AM1109" t="s">
        <v>1180</v>
      </c>
      <c r="AN1109">
        <v>69.900000000000006</v>
      </c>
      <c r="AO1109" s="72">
        <v>67.8</v>
      </c>
      <c r="AP1109" s="72" t="s">
        <v>1181</v>
      </c>
      <c r="AQ1109" t="s">
        <v>1182</v>
      </c>
      <c r="AV1109" t="s">
        <v>1183</v>
      </c>
      <c r="AW1109">
        <v>0</v>
      </c>
      <c r="AX1109" t="s">
        <v>1168</v>
      </c>
      <c r="AY1109" t="s">
        <v>1175</v>
      </c>
      <c r="AZ1109" t="s">
        <v>1176</v>
      </c>
      <c r="BC1109" s="34" t="s">
        <v>1762</v>
      </c>
      <c r="BD1109" t="s">
        <v>114</v>
      </c>
      <c r="BF1109" t="s">
        <v>115</v>
      </c>
      <c r="BG1109" t="s">
        <v>116</v>
      </c>
      <c r="BM1109" t="s">
        <v>117</v>
      </c>
      <c r="BN1109">
        <v>920962</v>
      </c>
      <c r="BO1109">
        <v>3332274428</v>
      </c>
      <c r="BP1109">
        <v>3332274428</v>
      </c>
      <c r="BQ1109">
        <v>520048</v>
      </c>
      <c r="BR1109">
        <v>7042</v>
      </c>
      <c r="BX1109" t="s">
        <v>1177</v>
      </c>
      <c r="CA1109" t="s">
        <v>1178</v>
      </c>
      <c r="CB1109" t="s">
        <v>1179</v>
      </c>
      <c r="CD1109">
        <v>1</v>
      </c>
      <c r="CF1109" t="s">
        <v>118</v>
      </c>
      <c r="CG1109">
        <v>0</v>
      </c>
      <c r="CH1109" t="s">
        <v>119</v>
      </c>
      <c r="CI1109" t="s">
        <v>119</v>
      </c>
      <c r="CJ1109" t="s">
        <v>120</v>
      </c>
      <c r="CL1109" s="34" t="s">
        <v>1763</v>
      </c>
      <c r="CM1109" t="s">
        <v>121</v>
      </c>
      <c r="CN1109" s="34" t="s">
        <v>1763</v>
      </c>
      <c r="CP1109" t="s">
        <v>1258</v>
      </c>
      <c r="CR1109" s="65">
        <f t="shared" si="262"/>
        <v>2</v>
      </c>
      <c r="CS1109" s="65">
        <v>10</v>
      </c>
      <c r="CT1109" s="65">
        <v>8</v>
      </c>
      <c r="CU1109" s="65" t="s">
        <v>4</v>
      </c>
      <c r="CV1109" s="65">
        <f t="shared" si="277"/>
        <v>68</v>
      </c>
      <c r="CW1109" s="65">
        <f t="shared" si="278"/>
        <v>680</v>
      </c>
      <c r="CX1109" s="65">
        <f t="shared" si="279"/>
        <v>544</v>
      </c>
      <c r="CY1109" s="65" t="e">
        <f t="shared" si="280"/>
        <v>#VALUE!</v>
      </c>
      <c r="CZ1109" s="73">
        <v>4.3700000000000003E-2</v>
      </c>
      <c r="DA1109" s="74">
        <f t="shared" si="281"/>
        <v>29.716000000000001</v>
      </c>
      <c r="DB1109" s="74">
        <f t="shared" si="282"/>
        <v>23.7728</v>
      </c>
      <c r="DC1109" s="75" t="e">
        <f t="shared" si="283"/>
        <v>#VALUE!</v>
      </c>
    </row>
    <row r="1110" spans="1:108" hidden="1">
      <c r="A1110" t="s">
        <v>111</v>
      </c>
      <c r="B1110" t="s">
        <v>1184</v>
      </c>
      <c r="C1110">
        <v>512461</v>
      </c>
      <c r="D1110" s="1">
        <v>45567</v>
      </c>
      <c r="E1110" t="s">
        <v>20654</v>
      </c>
      <c r="F1110" t="s">
        <v>1185</v>
      </c>
      <c r="G1110" t="s">
        <v>1186</v>
      </c>
      <c r="H1110" s="34" t="s">
        <v>1187</v>
      </c>
      <c r="I1110" t="s">
        <v>1794</v>
      </c>
      <c r="J1110">
        <v>5521994294191</v>
      </c>
      <c r="K1110" t="s">
        <v>5</v>
      </c>
      <c r="L1110" t="s">
        <v>1188</v>
      </c>
      <c r="M1110">
        <v>5183622701175</v>
      </c>
      <c r="N1110" t="s">
        <v>112</v>
      </c>
      <c r="O1110" t="s">
        <v>1189</v>
      </c>
      <c r="P1110" t="s">
        <v>1190</v>
      </c>
      <c r="Q1110">
        <v>77</v>
      </c>
      <c r="R1110" t="s">
        <v>1191</v>
      </c>
      <c r="S1110" t="s">
        <v>1192</v>
      </c>
      <c r="U1110" t="s">
        <v>1193</v>
      </c>
      <c r="V1110" t="s">
        <v>779</v>
      </c>
      <c r="W1110" t="s">
        <v>780</v>
      </c>
      <c r="X1110" t="s">
        <v>1194</v>
      </c>
      <c r="Y1110" t="s">
        <v>782</v>
      </c>
      <c r="Z1110" t="s">
        <v>1258</v>
      </c>
      <c r="AA1110" t="s">
        <v>1795</v>
      </c>
      <c r="AB1110" t="s">
        <v>773</v>
      </c>
      <c r="AC1110" t="s">
        <v>774</v>
      </c>
      <c r="AE1110" t="s">
        <v>827</v>
      </c>
      <c r="AF1110" t="s">
        <v>113</v>
      </c>
      <c r="AG1110">
        <v>1</v>
      </c>
      <c r="AH1110">
        <v>153.74</v>
      </c>
      <c r="AI1110">
        <v>1</v>
      </c>
      <c r="AJ1110">
        <v>142826</v>
      </c>
      <c r="AK1110" t="s">
        <v>775</v>
      </c>
      <c r="AL1110">
        <v>1409</v>
      </c>
      <c r="AM1110" t="s">
        <v>847</v>
      </c>
      <c r="AN1110">
        <v>59.9</v>
      </c>
      <c r="AO1110" s="72">
        <v>48.52</v>
      </c>
      <c r="AP1110" t="s">
        <v>1196</v>
      </c>
      <c r="AQ1110" t="s">
        <v>848</v>
      </c>
      <c r="AV1110" t="s">
        <v>1197</v>
      </c>
      <c r="AW1110">
        <v>0</v>
      </c>
      <c r="AX1110" t="s">
        <v>1195</v>
      </c>
      <c r="AY1110" t="s">
        <v>1198</v>
      </c>
      <c r="AZ1110" t="s">
        <v>1199</v>
      </c>
      <c r="BC1110" t="s">
        <v>1796</v>
      </c>
      <c r="BD1110" t="s">
        <v>114</v>
      </c>
      <c r="BF1110" t="s">
        <v>115</v>
      </c>
      <c r="BG1110" t="s">
        <v>116</v>
      </c>
      <c r="BM1110" t="s">
        <v>117</v>
      </c>
      <c r="BO1110">
        <v>3331457921</v>
      </c>
      <c r="BX1110" t="s">
        <v>1200</v>
      </c>
      <c r="CA1110" t="s">
        <v>1201</v>
      </c>
      <c r="CB1110" t="s">
        <v>1202</v>
      </c>
      <c r="CD1110">
        <v>1</v>
      </c>
      <c r="CF1110" t="s">
        <v>118</v>
      </c>
      <c r="CG1110">
        <v>0</v>
      </c>
      <c r="CH1110" t="s">
        <v>119</v>
      </c>
      <c r="CI1110" t="s">
        <v>119</v>
      </c>
      <c r="CJ1110" t="s">
        <v>120</v>
      </c>
      <c r="CL1110" s="34" t="s">
        <v>1797</v>
      </c>
      <c r="CM1110" t="s">
        <v>121</v>
      </c>
      <c r="CN1110" s="34" t="s">
        <v>1797</v>
      </c>
      <c r="CP1110" t="s">
        <v>1258</v>
      </c>
      <c r="CR1110">
        <f t="shared" si="262"/>
        <v>2</v>
      </c>
      <c r="CS1110"/>
      <c r="CT1110"/>
      <c r="CU1110"/>
      <c r="CV1110"/>
      <c r="CW1110"/>
      <c r="CX1110"/>
      <c r="CY1110"/>
      <c r="CZ1110"/>
      <c r="DA1110"/>
      <c r="DB1110"/>
      <c r="DC1110"/>
      <c r="DD1110"/>
    </row>
    <row r="1111" spans="1:108" hidden="1">
      <c r="A1111" t="s">
        <v>111</v>
      </c>
      <c r="B1111" t="s">
        <v>1184</v>
      </c>
      <c r="C1111">
        <v>512461</v>
      </c>
      <c r="D1111" s="1">
        <v>45567</v>
      </c>
      <c r="E1111" t="s">
        <v>20654</v>
      </c>
      <c r="F1111" t="s">
        <v>1185</v>
      </c>
      <c r="G1111" t="s">
        <v>1186</v>
      </c>
      <c r="H1111" s="34" t="s">
        <v>1187</v>
      </c>
      <c r="I1111" t="s">
        <v>1794</v>
      </c>
      <c r="J1111">
        <v>5521994294191</v>
      </c>
      <c r="K1111" t="s">
        <v>5</v>
      </c>
      <c r="L1111" t="s">
        <v>1188</v>
      </c>
      <c r="M1111">
        <v>5183622701175</v>
      </c>
      <c r="N1111" t="s">
        <v>112</v>
      </c>
      <c r="O1111" t="s">
        <v>1189</v>
      </c>
      <c r="P1111" t="s">
        <v>1190</v>
      </c>
      <c r="Q1111">
        <v>77</v>
      </c>
      <c r="R1111" t="s">
        <v>1191</v>
      </c>
      <c r="S1111" t="s">
        <v>1192</v>
      </c>
      <c r="U1111" t="s">
        <v>1193</v>
      </c>
      <c r="V1111" t="s">
        <v>779</v>
      </c>
      <c r="W1111" t="s">
        <v>780</v>
      </c>
      <c r="X1111" t="s">
        <v>1194</v>
      </c>
      <c r="Y1111" t="s">
        <v>782</v>
      </c>
      <c r="Z1111" t="s">
        <v>1258</v>
      </c>
      <c r="AA1111" t="s">
        <v>1795</v>
      </c>
      <c r="AB1111" t="s">
        <v>773</v>
      </c>
      <c r="AC1111" t="s">
        <v>774</v>
      </c>
      <c r="AE1111" t="s">
        <v>827</v>
      </c>
      <c r="AF1111" t="s">
        <v>113</v>
      </c>
      <c r="AG1111">
        <v>1</v>
      </c>
      <c r="AH1111">
        <v>153.74</v>
      </c>
      <c r="AI1111">
        <v>1</v>
      </c>
      <c r="AJ1111">
        <v>1095</v>
      </c>
      <c r="AK1111" t="s">
        <v>781</v>
      </c>
      <c r="AL1111">
        <v>8122</v>
      </c>
      <c r="AM1111" t="s">
        <v>1203</v>
      </c>
      <c r="AN1111">
        <v>129.9</v>
      </c>
      <c r="AO1111" s="72">
        <v>105.22</v>
      </c>
      <c r="AP1111" t="s">
        <v>1204</v>
      </c>
      <c r="AQ1111" t="s">
        <v>1205</v>
      </c>
      <c r="AV1111" t="s">
        <v>1197</v>
      </c>
      <c r="AW1111">
        <v>0</v>
      </c>
      <c r="AX1111" t="s">
        <v>1195</v>
      </c>
      <c r="AY1111" t="s">
        <v>1198</v>
      </c>
      <c r="AZ1111" t="s">
        <v>1199</v>
      </c>
      <c r="BC1111" t="s">
        <v>1796</v>
      </c>
      <c r="BD1111" t="s">
        <v>114</v>
      </c>
      <c r="BF1111" t="s">
        <v>115</v>
      </c>
      <c r="BG1111" t="s">
        <v>116</v>
      </c>
      <c r="BM1111" t="s">
        <v>117</v>
      </c>
      <c r="BO1111">
        <v>3331457921</v>
      </c>
      <c r="BX1111" t="s">
        <v>1200</v>
      </c>
      <c r="CA1111" t="s">
        <v>1201</v>
      </c>
      <c r="CB1111" t="s">
        <v>1202</v>
      </c>
      <c r="CD1111">
        <v>1</v>
      </c>
      <c r="CF1111" t="s">
        <v>118</v>
      </c>
      <c r="CG1111">
        <v>0</v>
      </c>
      <c r="CH1111" t="s">
        <v>119</v>
      </c>
      <c r="CI1111" t="s">
        <v>119</v>
      </c>
      <c r="CJ1111" t="s">
        <v>120</v>
      </c>
      <c r="CL1111" s="34" t="s">
        <v>1797</v>
      </c>
      <c r="CM1111" t="s">
        <v>121</v>
      </c>
      <c r="CN1111" s="34" t="s">
        <v>1797</v>
      </c>
      <c r="CP1111" t="s">
        <v>1258</v>
      </c>
      <c r="CR1111">
        <f t="shared" si="262"/>
        <v>2</v>
      </c>
      <c r="CS1111"/>
      <c r="CT1111"/>
      <c r="CU1111"/>
      <c r="CV1111"/>
      <c r="CW1111"/>
      <c r="CX1111"/>
      <c r="CY1111"/>
      <c r="CZ1111"/>
      <c r="DA1111"/>
      <c r="DB1111"/>
      <c r="DC1111"/>
      <c r="DD1111"/>
    </row>
    <row r="1112" spans="1:108" hidden="1">
      <c r="A1112" t="s">
        <v>111</v>
      </c>
      <c r="B1112" t="s">
        <v>1206</v>
      </c>
      <c r="C1112">
        <v>512459</v>
      </c>
      <c r="D1112" s="1">
        <v>45567</v>
      </c>
      <c r="E1112" t="s">
        <v>20655</v>
      </c>
      <c r="F1112" t="s">
        <v>1207</v>
      </c>
      <c r="G1112" t="s">
        <v>1208</v>
      </c>
      <c r="H1112">
        <v>39036174821</v>
      </c>
      <c r="I1112" t="s">
        <v>1830</v>
      </c>
      <c r="J1112">
        <v>5516992395623</v>
      </c>
      <c r="K1112" t="s">
        <v>2</v>
      </c>
      <c r="L1112" t="s">
        <v>1209</v>
      </c>
      <c r="M1112">
        <v>5183616112983</v>
      </c>
      <c r="N1112" t="s">
        <v>112</v>
      </c>
      <c r="O1112" t="s">
        <v>1210</v>
      </c>
      <c r="P1112" t="s">
        <v>1211</v>
      </c>
      <c r="Q1112">
        <v>65</v>
      </c>
      <c r="R1112" t="s">
        <v>1212</v>
      </c>
      <c r="S1112" t="s">
        <v>1213</v>
      </c>
      <c r="U1112" t="s">
        <v>1214</v>
      </c>
      <c r="V1112" t="s">
        <v>779</v>
      </c>
      <c r="W1112" t="s">
        <v>780</v>
      </c>
      <c r="X1112" t="s">
        <v>1215</v>
      </c>
      <c r="Y1112" t="s">
        <v>787</v>
      </c>
      <c r="Z1112" t="s">
        <v>1258</v>
      </c>
      <c r="AA1112" t="s">
        <v>1831</v>
      </c>
      <c r="AB1112" t="s">
        <v>1216</v>
      </c>
      <c r="AC1112" t="s">
        <v>1217</v>
      </c>
      <c r="AD1112" t="s">
        <v>1218</v>
      </c>
      <c r="AE1112" t="s">
        <v>1219</v>
      </c>
      <c r="AF1112" t="s">
        <v>125</v>
      </c>
      <c r="AG1112">
        <v>1</v>
      </c>
      <c r="AH1112">
        <v>66.75</v>
      </c>
      <c r="AI1112">
        <v>1</v>
      </c>
      <c r="AJ1112">
        <v>142806</v>
      </c>
      <c r="AK1112" t="s">
        <v>1221</v>
      </c>
      <c r="AL1112">
        <v>1620</v>
      </c>
      <c r="AM1112" t="s">
        <v>1222</v>
      </c>
      <c r="AN1112">
        <v>59.8</v>
      </c>
      <c r="AO1112" s="72">
        <v>44.85</v>
      </c>
      <c r="AP1112" t="s">
        <v>1224</v>
      </c>
      <c r="AQ1112" t="s">
        <v>1225</v>
      </c>
      <c r="AV1112" t="s">
        <v>799</v>
      </c>
      <c r="AW1112" t="s">
        <v>799</v>
      </c>
      <c r="AX1112" t="s">
        <v>1220</v>
      </c>
      <c r="AY1112" t="s">
        <v>1226</v>
      </c>
      <c r="AZ1112" t="s">
        <v>1227</v>
      </c>
      <c r="BC1112" t="s">
        <v>1832</v>
      </c>
      <c r="BD1112" t="s">
        <v>114</v>
      </c>
      <c r="BF1112" t="s">
        <v>115</v>
      </c>
      <c r="BG1112" t="s">
        <v>116</v>
      </c>
      <c r="BM1112" t="s">
        <v>117</v>
      </c>
      <c r="BN1112" s="34" t="s">
        <v>1228</v>
      </c>
      <c r="BO1112">
        <v>3331438327</v>
      </c>
      <c r="BP1112">
        <v>3331438327</v>
      </c>
      <c r="BQ1112">
        <v>548083</v>
      </c>
      <c r="BR1112">
        <v>6563</v>
      </c>
      <c r="BX1112" t="s">
        <v>1229</v>
      </c>
      <c r="CA1112" t="s">
        <v>1230</v>
      </c>
      <c r="CB1112" t="s">
        <v>1231</v>
      </c>
      <c r="CD1112">
        <v>1</v>
      </c>
      <c r="CF1112" t="s">
        <v>118</v>
      </c>
      <c r="CG1112">
        <v>0</v>
      </c>
      <c r="CH1112" t="s">
        <v>119</v>
      </c>
      <c r="CI1112" t="s">
        <v>119</v>
      </c>
      <c r="CJ1112" t="s">
        <v>120</v>
      </c>
      <c r="CL1112" s="34" t="s">
        <v>1833</v>
      </c>
      <c r="CM1112" t="s">
        <v>121</v>
      </c>
      <c r="CN1112" s="34" t="s">
        <v>1833</v>
      </c>
      <c r="CP1112" t="s">
        <v>1258</v>
      </c>
      <c r="CR1112">
        <f t="shared" si="262"/>
        <v>2</v>
      </c>
      <c r="CS1112"/>
      <c r="CT1112"/>
      <c r="CU1112"/>
      <c r="CV1112"/>
      <c r="CW1112"/>
      <c r="CX1112"/>
      <c r="CY1112"/>
      <c r="CZ1112"/>
      <c r="DA1112"/>
      <c r="DB1112"/>
      <c r="DC1112"/>
      <c r="DD1112"/>
    </row>
    <row r="1113" spans="1:108" hidden="1">
      <c r="A1113" t="s">
        <v>111</v>
      </c>
      <c r="B1113" t="s">
        <v>1232</v>
      </c>
      <c r="C1113">
        <v>512457</v>
      </c>
      <c r="D1113" s="1">
        <v>45567</v>
      </c>
      <c r="E1113" t="s">
        <v>20656</v>
      </c>
      <c r="F1113" t="s">
        <v>1233</v>
      </c>
      <c r="G1113" t="s">
        <v>867</v>
      </c>
      <c r="H1113" s="34" t="s">
        <v>1234</v>
      </c>
      <c r="I1113" t="s">
        <v>1851</v>
      </c>
      <c r="J1113">
        <v>556199018617</v>
      </c>
      <c r="K1113" t="s">
        <v>126</v>
      </c>
      <c r="L1113" t="s">
        <v>136</v>
      </c>
      <c r="M1113">
        <v>5183604023727</v>
      </c>
      <c r="N1113" t="s">
        <v>112</v>
      </c>
      <c r="O1113" t="s">
        <v>1235</v>
      </c>
      <c r="P1113" t="s">
        <v>1236</v>
      </c>
      <c r="Q1113" t="s">
        <v>1237</v>
      </c>
      <c r="R1113" t="s">
        <v>1238</v>
      </c>
      <c r="S1113" t="s">
        <v>1239</v>
      </c>
      <c r="U1113" t="s">
        <v>1240</v>
      </c>
      <c r="V1113" t="s">
        <v>779</v>
      </c>
      <c r="W1113" t="s">
        <v>780</v>
      </c>
      <c r="X1113" t="s">
        <v>1241</v>
      </c>
      <c r="Y1113" t="s">
        <v>782</v>
      </c>
      <c r="Z1113" t="s">
        <v>1258</v>
      </c>
      <c r="AA1113" t="s">
        <v>2985</v>
      </c>
      <c r="AB1113" t="s">
        <v>773</v>
      </c>
      <c r="AC1113" t="s">
        <v>774</v>
      </c>
      <c r="AE1113" t="s">
        <v>827</v>
      </c>
      <c r="AF1113" t="s">
        <v>1242</v>
      </c>
      <c r="AG1113">
        <v>1</v>
      </c>
      <c r="AH1113">
        <v>112.19</v>
      </c>
      <c r="AI1113">
        <v>2</v>
      </c>
      <c r="AJ1113">
        <v>1403</v>
      </c>
      <c r="AK1113" t="s">
        <v>775</v>
      </c>
      <c r="AL1113">
        <v>1403</v>
      </c>
      <c r="AM1113" t="s">
        <v>824</v>
      </c>
      <c r="AN1113">
        <v>29.9</v>
      </c>
      <c r="AO1113" s="72">
        <v>24.22</v>
      </c>
      <c r="AP1113" t="s">
        <v>1245</v>
      </c>
      <c r="AQ1113" t="s">
        <v>822</v>
      </c>
      <c r="AV1113" t="s">
        <v>1246</v>
      </c>
      <c r="AW1113">
        <v>0</v>
      </c>
      <c r="AX1113" t="s">
        <v>1243</v>
      </c>
      <c r="AY1113" t="s">
        <v>1247</v>
      </c>
      <c r="AZ1113" t="s">
        <v>1199</v>
      </c>
      <c r="BC1113" t="s">
        <v>2986</v>
      </c>
      <c r="BD1113" t="s">
        <v>114</v>
      </c>
      <c r="BF1113" t="s">
        <v>115</v>
      </c>
      <c r="BG1113" t="s">
        <v>116</v>
      </c>
      <c r="BM1113" t="s">
        <v>1248</v>
      </c>
      <c r="BO1113">
        <v>3331123191</v>
      </c>
      <c r="BX1113" t="s">
        <v>1249</v>
      </c>
      <c r="CA1113" t="s">
        <v>1250</v>
      </c>
      <c r="CB1113" t="s">
        <v>1251</v>
      </c>
      <c r="CD1113">
        <v>1</v>
      </c>
      <c r="CF1113" t="s">
        <v>118</v>
      </c>
      <c r="CG1113">
        <v>0</v>
      </c>
      <c r="CH1113" t="s">
        <v>119</v>
      </c>
      <c r="CI1113" t="s">
        <v>119</v>
      </c>
      <c r="CJ1113" t="s">
        <v>120</v>
      </c>
      <c r="CL1113" s="34" t="s">
        <v>2987</v>
      </c>
      <c r="CM1113" t="s">
        <v>121</v>
      </c>
      <c r="CN1113" s="34" t="s">
        <v>2987</v>
      </c>
      <c r="CP1113" t="s">
        <v>1258</v>
      </c>
      <c r="CR1113">
        <f t="shared" si="262"/>
        <v>2</v>
      </c>
      <c r="CS1113"/>
      <c r="CT1113"/>
      <c r="CU1113"/>
      <c r="CV1113"/>
      <c r="CW1113"/>
      <c r="CX1113"/>
      <c r="CY1113"/>
      <c r="CZ1113"/>
      <c r="DA1113"/>
      <c r="DB1113"/>
      <c r="DC1113"/>
      <c r="DD1113"/>
    </row>
    <row r="1114" spans="1:108" hidden="1">
      <c r="A1114" t="s">
        <v>111</v>
      </c>
      <c r="B1114" t="s">
        <v>1232</v>
      </c>
      <c r="C1114">
        <v>512457</v>
      </c>
      <c r="D1114" s="1">
        <v>45567</v>
      </c>
      <c r="E1114" t="s">
        <v>20656</v>
      </c>
      <c r="F1114" t="s">
        <v>1233</v>
      </c>
      <c r="G1114" t="s">
        <v>867</v>
      </c>
      <c r="H1114" s="34" t="s">
        <v>1234</v>
      </c>
      <c r="I1114" t="s">
        <v>1851</v>
      </c>
      <c r="J1114">
        <v>556199018617</v>
      </c>
      <c r="K1114" t="s">
        <v>126</v>
      </c>
      <c r="L1114" t="s">
        <v>136</v>
      </c>
      <c r="M1114">
        <v>5183604023727</v>
      </c>
      <c r="N1114" t="s">
        <v>112</v>
      </c>
      <c r="O1114" t="s">
        <v>1235</v>
      </c>
      <c r="P1114" t="s">
        <v>1236</v>
      </c>
      <c r="Q1114" t="s">
        <v>1237</v>
      </c>
      <c r="R1114" t="s">
        <v>1238</v>
      </c>
      <c r="S1114" t="s">
        <v>1239</v>
      </c>
      <c r="U1114" t="s">
        <v>1240</v>
      </c>
      <c r="V1114" t="s">
        <v>779</v>
      </c>
      <c r="W1114" t="s">
        <v>780</v>
      </c>
      <c r="X1114" t="s">
        <v>1241</v>
      </c>
      <c r="Y1114" t="s">
        <v>782</v>
      </c>
      <c r="Z1114" t="s">
        <v>1258</v>
      </c>
      <c r="AA1114" t="s">
        <v>2985</v>
      </c>
      <c r="AB1114" t="s">
        <v>773</v>
      </c>
      <c r="AC1114" t="s">
        <v>774</v>
      </c>
      <c r="AE1114" t="s">
        <v>827</v>
      </c>
      <c r="AF1114" t="s">
        <v>1242</v>
      </c>
      <c r="AG1114">
        <v>1</v>
      </c>
      <c r="AH1114">
        <v>112.19</v>
      </c>
      <c r="AI1114">
        <v>1</v>
      </c>
      <c r="AJ1114">
        <v>1110</v>
      </c>
      <c r="AK1114" t="s">
        <v>788</v>
      </c>
      <c r="AL1114">
        <v>1112</v>
      </c>
      <c r="AM1114" t="s">
        <v>1252</v>
      </c>
      <c r="AN1114">
        <v>21.9</v>
      </c>
      <c r="AO1114" s="72">
        <v>17.739999999999998</v>
      </c>
      <c r="AP1114" t="s">
        <v>1253</v>
      </c>
      <c r="AQ1114" t="s">
        <v>1254</v>
      </c>
      <c r="AV1114" t="s">
        <v>1255</v>
      </c>
      <c r="AW1114">
        <v>0</v>
      </c>
      <c r="AX1114" t="s">
        <v>1243</v>
      </c>
      <c r="AY1114" t="s">
        <v>1247</v>
      </c>
      <c r="AZ1114" t="s">
        <v>1199</v>
      </c>
      <c r="BC1114" t="s">
        <v>2986</v>
      </c>
      <c r="BD1114" t="s">
        <v>114</v>
      </c>
      <c r="BF1114" t="s">
        <v>115</v>
      </c>
      <c r="BG1114" t="s">
        <v>116</v>
      </c>
      <c r="BM1114" t="s">
        <v>1248</v>
      </c>
      <c r="BO1114">
        <v>3331123191</v>
      </c>
      <c r="BX1114" t="s">
        <v>1249</v>
      </c>
      <c r="CA1114" t="s">
        <v>1250</v>
      </c>
      <c r="CB1114" t="s">
        <v>1251</v>
      </c>
      <c r="CD1114">
        <v>1</v>
      </c>
      <c r="CF1114" t="s">
        <v>118</v>
      </c>
      <c r="CG1114">
        <v>0</v>
      </c>
      <c r="CH1114" t="s">
        <v>119</v>
      </c>
      <c r="CI1114" t="s">
        <v>119</v>
      </c>
      <c r="CJ1114" t="s">
        <v>120</v>
      </c>
      <c r="CL1114" s="34" t="s">
        <v>2987</v>
      </c>
      <c r="CM1114" t="s">
        <v>121</v>
      </c>
      <c r="CN1114" s="34" t="s">
        <v>2987</v>
      </c>
      <c r="CP1114" t="s">
        <v>1258</v>
      </c>
      <c r="CR1114">
        <f t="shared" si="262"/>
        <v>2</v>
      </c>
      <c r="CS1114"/>
      <c r="CT1114"/>
      <c r="CU1114"/>
      <c r="CV1114"/>
      <c r="CW1114"/>
      <c r="CX1114"/>
      <c r="CY1114"/>
      <c r="CZ1114"/>
      <c r="DA1114"/>
      <c r="DB1114"/>
      <c r="DC1114"/>
      <c r="DD1114"/>
    </row>
    <row r="1115" spans="1:108" hidden="1">
      <c r="A1115" t="s">
        <v>111</v>
      </c>
      <c r="B1115" t="s">
        <v>1232</v>
      </c>
      <c r="C1115">
        <v>512457</v>
      </c>
      <c r="D1115" s="1">
        <v>45567</v>
      </c>
      <c r="E1115" t="s">
        <v>20656</v>
      </c>
      <c r="F1115" t="s">
        <v>1233</v>
      </c>
      <c r="G1115" t="s">
        <v>867</v>
      </c>
      <c r="H1115" s="34" t="s">
        <v>1234</v>
      </c>
      <c r="I1115" t="s">
        <v>1851</v>
      </c>
      <c r="J1115">
        <v>556199018617</v>
      </c>
      <c r="K1115" t="s">
        <v>126</v>
      </c>
      <c r="L1115" t="s">
        <v>136</v>
      </c>
      <c r="M1115">
        <v>5183604023727</v>
      </c>
      <c r="N1115" t="s">
        <v>112</v>
      </c>
      <c r="O1115" t="s">
        <v>1235</v>
      </c>
      <c r="P1115" t="s">
        <v>1236</v>
      </c>
      <c r="Q1115" t="s">
        <v>1237</v>
      </c>
      <c r="R1115" t="s">
        <v>1238</v>
      </c>
      <c r="S1115" t="s">
        <v>1239</v>
      </c>
      <c r="U1115" t="s">
        <v>1240</v>
      </c>
      <c r="V1115" t="s">
        <v>779</v>
      </c>
      <c r="W1115" t="s">
        <v>780</v>
      </c>
      <c r="X1115" t="s">
        <v>1241</v>
      </c>
      <c r="Y1115" t="s">
        <v>782</v>
      </c>
      <c r="Z1115" t="s">
        <v>1258</v>
      </c>
      <c r="AA1115" t="s">
        <v>2985</v>
      </c>
      <c r="AB1115" t="s">
        <v>773</v>
      </c>
      <c r="AC1115" t="s">
        <v>774</v>
      </c>
      <c r="AE1115" t="s">
        <v>827</v>
      </c>
      <c r="AF1115" t="s">
        <v>1242</v>
      </c>
      <c r="AG1115">
        <v>1</v>
      </c>
      <c r="AH1115">
        <v>112.19</v>
      </c>
      <c r="AI1115">
        <v>1</v>
      </c>
      <c r="AJ1115">
        <v>1111</v>
      </c>
      <c r="AK1115" t="s">
        <v>788</v>
      </c>
      <c r="AL1115">
        <v>1110</v>
      </c>
      <c r="AM1115" t="s">
        <v>1256</v>
      </c>
      <c r="AN1115">
        <v>21.9</v>
      </c>
      <c r="AO1115" s="72">
        <v>17.739999999999998</v>
      </c>
      <c r="AP1115" t="s">
        <v>1253</v>
      </c>
      <c r="AQ1115" t="s">
        <v>1257</v>
      </c>
      <c r="AV1115" t="s">
        <v>1255</v>
      </c>
      <c r="AW1115">
        <v>0</v>
      </c>
      <c r="AX1115" t="s">
        <v>1243</v>
      </c>
      <c r="AY1115" t="s">
        <v>1247</v>
      </c>
      <c r="AZ1115" t="s">
        <v>1199</v>
      </c>
      <c r="BC1115" t="s">
        <v>2986</v>
      </c>
      <c r="BD1115" t="s">
        <v>114</v>
      </c>
      <c r="BF1115" t="s">
        <v>115</v>
      </c>
      <c r="BG1115" t="s">
        <v>116</v>
      </c>
      <c r="BM1115" t="s">
        <v>1248</v>
      </c>
      <c r="BO1115">
        <v>3331123191</v>
      </c>
      <c r="BX1115" t="s">
        <v>1249</v>
      </c>
      <c r="CA1115" t="s">
        <v>1250</v>
      </c>
      <c r="CB1115" t="s">
        <v>1251</v>
      </c>
      <c r="CD1115">
        <v>1</v>
      </c>
      <c r="CF1115" t="s">
        <v>118</v>
      </c>
      <c r="CG1115">
        <v>0</v>
      </c>
      <c r="CH1115" t="s">
        <v>119</v>
      </c>
      <c r="CI1115" t="s">
        <v>119</v>
      </c>
      <c r="CJ1115" t="s">
        <v>120</v>
      </c>
      <c r="CL1115" s="34" t="s">
        <v>2987</v>
      </c>
      <c r="CM1115" t="s">
        <v>121</v>
      </c>
      <c r="CN1115" s="34" t="s">
        <v>2987</v>
      </c>
      <c r="CP1115" t="s">
        <v>1258</v>
      </c>
      <c r="CR1115">
        <f t="shared" si="262"/>
        <v>2</v>
      </c>
      <c r="CS1115"/>
      <c r="CT1115"/>
      <c r="CU1115"/>
      <c r="CV1115"/>
      <c r="CW1115"/>
      <c r="CX1115"/>
      <c r="CY1115"/>
      <c r="CZ1115"/>
      <c r="DA1115"/>
      <c r="DB1115"/>
      <c r="DC1115"/>
      <c r="DD1115"/>
    </row>
    <row r="1116" spans="1:108" hidden="1">
      <c r="A1116" t="s">
        <v>111</v>
      </c>
      <c r="B1116" t="s">
        <v>1232</v>
      </c>
      <c r="C1116">
        <v>512457</v>
      </c>
      <c r="D1116" s="1">
        <v>45567</v>
      </c>
      <c r="E1116" t="s">
        <v>20656</v>
      </c>
      <c r="F1116" t="s">
        <v>1233</v>
      </c>
      <c r="G1116" t="s">
        <v>867</v>
      </c>
      <c r="H1116" s="34" t="s">
        <v>1234</v>
      </c>
      <c r="I1116" t="s">
        <v>1851</v>
      </c>
      <c r="J1116">
        <v>556199018617</v>
      </c>
      <c r="K1116" t="s">
        <v>126</v>
      </c>
      <c r="L1116" t="s">
        <v>136</v>
      </c>
      <c r="M1116">
        <v>5183604023727</v>
      </c>
      <c r="N1116" t="s">
        <v>112</v>
      </c>
      <c r="O1116" t="s">
        <v>1235</v>
      </c>
      <c r="P1116" t="s">
        <v>1236</v>
      </c>
      <c r="Q1116" t="s">
        <v>1237</v>
      </c>
      <c r="R1116" t="s">
        <v>1238</v>
      </c>
      <c r="S1116" t="s">
        <v>1239</v>
      </c>
      <c r="U1116" t="s">
        <v>1240</v>
      </c>
      <c r="V1116" t="s">
        <v>779</v>
      </c>
      <c r="W1116" t="s">
        <v>780</v>
      </c>
      <c r="X1116" t="s">
        <v>1241</v>
      </c>
      <c r="Y1116" t="s">
        <v>782</v>
      </c>
      <c r="Z1116" t="s">
        <v>1258</v>
      </c>
      <c r="AA1116" t="s">
        <v>2985</v>
      </c>
      <c r="AB1116" t="s">
        <v>773</v>
      </c>
      <c r="AC1116" t="s">
        <v>774</v>
      </c>
      <c r="AE1116" t="s">
        <v>827</v>
      </c>
      <c r="AF1116" t="s">
        <v>1242</v>
      </c>
      <c r="AG1116">
        <v>1</v>
      </c>
      <c r="AH1116">
        <v>112.19</v>
      </c>
      <c r="AI1116">
        <v>1</v>
      </c>
      <c r="AJ1116">
        <v>142795</v>
      </c>
      <c r="AK1116" t="s">
        <v>783</v>
      </c>
      <c r="AL1116">
        <v>1607</v>
      </c>
      <c r="AM1116" t="s">
        <v>784</v>
      </c>
      <c r="AN1116">
        <v>34.9</v>
      </c>
      <c r="AO1116" s="72">
        <v>28.27</v>
      </c>
      <c r="AP1116" t="s">
        <v>984</v>
      </c>
      <c r="AQ1116" t="s">
        <v>785</v>
      </c>
      <c r="AV1116" t="s">
        <v>1255</v>
      </c>
      <c r="AW1116">
        <v>0</v>
      </c>
      <c r="AX1116" t="s">
        <v>1243</v>
      </c>
      <c r="AY1116" t="s">
        <v>1247</v>
      </c>
      <c r="AZ1116" t="s">
        <v>1199</v>
      </c>
      <c r="BC1116" t="s">
        <v>2986</v>
      </c>
      <c r="BD1116" t="s">
        <v>114</v>
      </c>
      <c r="BF1116" t="s">
        <v>115</v>
      </c>
      <c r="BG1116" t="s">
        <v>116</v>
      </c>
      <c r="BM1116" t="s">
        <v>1248</v>
      </c>
      <c r="BO1116">
        <v>3331123191</v>
      </c>
      <c r="BX1116" t="s">
        <v>1249</v>
      </c>
      <c r="CA1116" t="s">
        <v>1250</v>
      </c>
      <c r="CB1116" t="s">
        <v>1251</v>
      </c>
      <c r="CD1116">
        <v>1</v>
      </c>
      <c r="CF1116" t="s">
        <v>118</v>
      </c>
      <c r="CG1116">
        <v>0</v>
      </c>
      <c r="CH1116" t="s">
        <v>119</v>
      </c>
      <c r="CI1116" t="s">
        <v>119</v>
      </c>
      <c r="CJ1116" t="s">
        <v>120</v>
      </c>
      <c r="CL1116" s="34" t="s">
        <v>2987</v>
      </c>
      <c r="CM1116" t="s">
        <v>121</v>
      </c>
      <c r="CN1116" s="34" t="s">
        <v>2987</v>
      </c>
      <c r="CP1116" t="s">
        <v>1258</v>
      </c>
      <c r="CR1116">
        <f t="shared" si="262"/>
        <v>2</v>
      </c>
      <c r="CS1116"/>
      <c r="CT1116"/>
      <c r="CU1116"/>
      <c r="CV1116"/>
      <c r="CW1116"/>
      <c r="CX1116"/>
      <c r="CY1116"/>
      <c r="CZ1116"/>
      <c r="DA1116"/>
      <c r="DB1116"/>
      <c r="DC1116"/>
      <c r="DD1116"/>
    </row>
    <row r="1117" spans="1:108" hidden="1">
      <c r="A1117" t="s">
        <v>111</v>
      </c>
      <c r="B1117" t="s">
        <v>920</v>
      </c>
      <c r="C1117">
        <v>512399</v>
      </c>
      <c r="D1117" s="1">
        <v>45566</v>
      </c>
      <c r="E1117" t="s">
        <v>20657</v>
      </c>
      <c r="F1117" t="s">
        <v>878</v>
      </c>
      <c r="G1117" t="s">
        <v>882</v>
      </c>
      <c r="H1117">
        <v>38623381858</v>
      </c>
      <c r="I1117" t="s">
        <v>1872</v>
      </c>
      <c r="J1117">
        <v>5511973471884</v>
      </c>
      <c r="K1117" t="s">
        <v>2</v>
      </c>
      <c r="L1117" t="s">
        <v>921</v>
      </c>
      <c r="M1117">
        <v>5182333963314</v>
      </c>
      <c r="N1117" t="s">
        <v>112</v>
      </c>
      <c r="O1117" t="s">
        <v>922</v>
      </c>
      <c r="P1117" t="s">
        <v>923</v>
      </c>
      <c r="Q1117">
        <v>190</v>
      </c>
      <c r="R1117" t="s">
        <v>924</v>
      </c>
      <c r="S1117" t="s">
        <v>925</v>
      </c>
      <c r="U1117" t="s">
        <v>926</v>
      </c>
      <c r="V1117" t="s">
        <v>122</v>
      </c>
      <c r="W1117" t="s">
        <v>123</v>
      </c>
      <c r="X1117" t="s">
        <v>889</v>
      </c>
      <c r="Y1117" t="s">
        <v>129</v>
      </c>
      <c r="Z1117" t="s">
        <v>1258</v>
      </c>
      <c r="AA1117" t="s">
        <v>1873</v>
      </c>
      <c r="AB1117" t="s">
        <v>844</v>
      </c>
      <c r="AC1117" t="s">
        <v>791</v>
      </c>
      <c r="AD1117" t="s">
        <v>883</v>
      </c>
      <c r="AE1117" t="s">
        <v>897</v>
      </c>
      <c r="AF1117" t="s">
        <v>786</v>
      </c>
      <c r="AG1117">
        <v>3</v>
      </c>
      <c r="AH1117">
        <v>113.68</v>
      </c>
      <c r="AI1117">
        <v>1</v>
      </c>
      <c r="AJ1117">
        <v>1403</v>
      </c>
      <c r="AK1117" t="s">
        <v>775</v>
      </c>
      <c r="AL1117">
        <v>1403</v>
      </c>
      <c r="AM1117" t="s">
        <v>824</v>
      </c>
      <c r="AN1117">
        <v>29.9</v>
      </c>
      <c r="AO1117" s="72">
        <v>22.42</v>
      </c>
      <c r="AP1117" t="s">
        <v>895</v>
      </c>
      <c r="AQ1117" t="s">
        <v>822</v>
      </c>
      <c r="AV1117" t="s">
        <v>928</v>
      </c>
      <c r="AW1117">
        <v>0</v>
      </c>
      <c r="AX1117" t="s">
        <v>927</v>
      </c>
      <c r="AY1117" t="s">
        <v>929</v>
      </c>
      <c r="AZ1117" t="s">
        <v>905</v>
      </c>
      <c r="BC1117" s="34" t="s">
        <v>1874</v>
      </c>
      <c r="BD1117" t="s">
        <v>114</v>
      </c>
      <c r="BF1117" t="s">
        <v>115</v>
      </c>
      <c r="BG1117" t="s">
        <v>116</v>
      </c>
      <c r="BM1117" t="s">
        <v>117</v>
      </c>
      <c r="BN1117">
        <v>602203</v>
      </c>
      <c r="BO1117">
        <v>3330289227</v>
      </c>
      <c r="BP1117">
        <v>3330289227</v>
      </c>
      <c r="BQ1117">
        <v>415896</v>
      </c>
      <c r="BR1117">
        <v>5347</v>
      </c>
      <c r="BX1117" t="s">
        <v>930</v>
      </c>
      <c r="CA1117" t="s">
        <v>931</v>
      </c>
      <c r="CB1117" t="s">
        <v>932</v>
      </c>
      <c r="CD1117">
        <v>1</v>
      </c>
      <c r="CF1117" t="s">
        <v>118</v>
      </c>
      <c r="CG1117">
        <v>0</v>
      </c>
      <c r="CH1117" t="s">
        <v>119</v>
      </c>
      <c r="CI1117" t="s">
        <v>119</v>
      </c>
      <c r="CJ1117" t="s">
        <v>120</v>
      </c>
      <c r="CL1117" s="34" t="s">
        <v>1875</v>
      </c>
      <c r="CM1117" t="s">
        <v>121</v>
      </c>
      <c r="CN1117" s="34" t="s">
        <v>1875</v>
      </c>
      <c r="CP1117" t="s">
        <v>1258</v>
      </c>
      <c r="CR1117">
        <f t="shared" si="262"/>
        <v>1</v>
      </c>
      <c r="CS1117"/>
      <c r="CT1117"/>
      <c r="CU1117"/>
      <c r="CV1117"/>
      <c r="CW1117"/>
      <c r="CX1117"/>
      <c r="CY1117"/>
      <c r="CZ1117"/>
      <c r="DA1117"/>
      <c r="DB1117"/>
      <c r="DC1117"/>
      <c r="DD1117"/>
    </row>
    <row r="1118" spans="1:108" hidden="1">
      <c r="A1118" t="s">
        <v>111</v>
      </c>
      <c r="B1118" t="s">
        <v>920</v>
      </c>
      <c r="C1118">
        <v>512399</v>
      </c>
      <c r="D1118" s="1">
        <v>45566</v>
      </c>
      <c r="E1118" t="s">
        <v>20657</v>
      </c>
      <c r="F1118" t="s">
        <v>878</v>
      </c>
      <c r="G1118" t="s">
        <v>882</v>
      </c>
      <c r="H1118">
        <v>38623381858</v>
      </c>
      <c r="I1118" t="s">
        <v>1872</v>
      </c>
      <c r="J1118">
        <v>5511973471884</v>
      </c>
      <c r="K1118" t="s">
        <v>2</v>
      </c>
      <c r="L1118" t="s">
        <v>921</v>
      </c>
      <c r="M1118">
        <v>5182333963314</v>
      </c>
      <c r="N1118" t="s">
        <v>112</v>
      </c>
      <c r="O1118" t="s">
        <v>922</v>
      </c>
      <c r="P1118" t="s">
        <v>923</v>
      </c>
      <c r="Q1118">
        <v>190</v>
      </c>
      <c r="R1118" t="s">
        <v>924</v>
      </c>
      <c r="S1118" t="s">
        <v>925</v>
      </c>
      <c r="U1118" t="s">
        <v>926</v>
      </c>
      <c r="V1118" t="s">
        <v>122</v>
      </c>
      <c r="W1118" t="s">
        <v>123</v>
      </c>
      <c r="X1118" t="s">
        <v>889</v>
      </c>
      <c r="Y1118" t="s">
        <v>129</v>
      </c>
      <c r="Z1118" t="s">
        <v>1258</v>
      </c>
      <c r="AA1118" t="s">
        <v>1873</v>
      </c>
      <c r="AB1118" t="s">
        <v>844</v>
      </c>
      <c r="AC1118" t="s">
        <v>791</v>
      </c>
      <c r="AD1118" t="s">
        <v>883</v>
      </c>
      <c r="AE1118" t="s">
        <v>897</v>
      </c>
      <c r="AF1118" t="s">
        <v>786</v>
      </c>
      <c r="AG1118">
        <v>3</v>
      </c>
      <c r="AH1118">
        <v>113.68</v>
      </c>
      <c r="AI1118">
        <v>2</v>
      </c>
      <c r="AJ1118">
        <v>1205</v>
      </c>
      <c r="AK1118" t="s">
        <v>803</v>
      </c>
      <c r="AL1118">
        <v>1205</v>
      </c>
      <c r="AM1118" t="s">
        <v>818</v>
      </c>
      <c r="AN1118">
        <v>39.9</v>
      </c>
      <c r="AO1118" s="72">
        <v>29.92</v>
      </c>
      <c r="AP1118" t="s">
        <v>933</v>
      </c>
      <c r="AQ1118" t="s">
        <v>819</v>
      </c>
      <c r="AV1118" t="s">
        <v>901</v>
      </c>
      <c r="AW1118">
        <v>0</v>
      </c>
      <c r="AX1118" t="s">
        <v>927</v>
      </c>
      <c r="AY1118" t="s">
        <v>929</v>
      </c>
      <c r="AZ1118" t="s">
        <v>905</v>
      </c>
      <c r="BC1118" s="34" t="s">
        <v>1874</v>
      </c>
      <c r="BD1118" t="s">
        <v>114</v>
      </c>
      <c r="BF1118" t="s">
        <v>115</v>
      </c>
      <c r="BG1118" t="s">
        <v>116</v>
      </c>
      <c r="BM1118" t="s">
        <v>117</v>
      </c>
      <c r="BN1118">
        <v>602203</v>
      </c>
      <c r="BO1118">
        <v>3330289227</v>
      </c>
      <c r="BP1118">
        <v>3330289227</v>
      </c>
      <c r="BQ1118">
        <v>415896</v>
      </c>
      <c r="BR1118">
        <v>5347</v>
      </c>
      <c r="BX1118" t="s">
        <v>930</v>
      </c>
      <c r="CA1118" t="s">
        <v>931</v>
      </c>
      <c r="CB1118" t="s">
        <v>932</v>
      </c>
      <c r="CD1118">
        <v>1</v>
      </c>
      <c r="CF1118" t="s">
        <v>118</v>
      </c>
      <c r="CG1118">
        <v>0</v>
      </c>
      <c r="CH1118" t="s">
        <v>119</v>
      </c>
      <c r="CI1118" t="s">
        <v>119</v>
      </c>
      <c r="CJ1118" t="s">
        <v>120</v>
      </c>
      <c r="CL1118" s="34" t="s">
        <v>1875</v>
      </c>
      <c r="CM1118" t="s">
        <v>121</v>
      </c>
      <c r="CN1118" s="34" t="s">
        <v>1875</v>
      </c>
      <c r="CP1118" t="s">
        <v>1258</v>
      </c>
      <c r="CR1118">
        <f t="shared" si="262"/>
        <v>1</v>
      </c>
      <c r="CS1118"/>
      <c r="CT1118"/>
      <c r="CU1118"/>
      <c r="CV1118"/>
      <c r="CW1118"/>
      <c r="CX1118"/>
      <c r="CY1118"/>
      <c r="CZ1118"/>
      <c r="DA1118"/>
      <c r="DB1118"/>
      <c r="DC1118"/>
      <c r="DD1118"/>
    </row>
    <row r="1119" spans="1:108" hidden="1">
      <c r="A1119" t="s">
        <v>111</v>
      </c>
      <c r="B1119" t="s">
        <v>920</v>
      </c>
      <c r="C1119">
        <v>512399</v>
      </c>
      <c r="D1119" s="1">
        <v>45566</v>
      </c>
      <c r="E1119" t="s">
        <v>20657</v>
      </c>
      <c r="F1119" t="s">
        <v>878</v>
      </c>
      <c r="G1119" t="s">
        <v>882</v>
      </c>
      <c r="H1119">
        <v>38623381858</v>
      </c>
      <c r="I1119" t="s">
        <v>1872</v>
      </c>
      <c r="J1119">
        <v>5511973471884</v>
      </c>
      <c r="K1119" t="s">
        <v>2</v>
      </c>
      <c r="L1119" t="s">
        <v>921</v>
      </c>
      <c r="M1119">
        <v>5182333963314</v>
      </c>
      <c r="N1119" t="s">
        <v>112</v>
      </c>
      <c r="O1119" t="s">
        <v>922</v>
      </c>
      <c r="P1119" t="s">
        <v>923</v>
      </c>
      <c r="Q1119">
        <v>190</v>
      </c>
      <c r="R1119" t="s">
        <v>924</v>
      </c>
      <c r="S1119" t="s">
        <v>925</v>
      </c>
      <c r="U1119" t="s">
        <v>926</v>
      </c>
      <c r="V1119" t="s">
        <v>122</v>
      </c>
      <c r="W1119" t="s">
        <v>123</v>
      </c>
      <c r="X1119" t="s">
        <v>889</v>
      </c>
      <c r="Y1119" t="s">
        <v>129</v>
      </c>
      <c r="Z1119" t="s">
        <v>1258</v>
      </c>
      <c r="AA1119" t="s">
        <v>1873</v>
      </c>
      <c r="AB1119" t="s">
        <v>844</v>
      </c>
      <c r="AC1119" t="s">
        <v>791</v>
      </c>
      <c r="AD1119" t="s">
        <v>883</v>
      </c>
      <c r="AE1119" t="s">
        <v>897</v>
      </c>
      <c r="AF1119" t="s">
        <v>786</v>
      </c>
      <c r="AG1119">
        <v>3</v>
      </c>
      <c r="AH1119">
        <v>113.68</v>
      </c>
      <c r="AI1119">
        <v>1</v>
      </c>
      <c r="AJ1119">
        <v>142807</v>
      </c>
      <c r="AK1119" t="s">
        <v>781</v>
      </c>
      <c r="AL1119">
        <v>1113</v>
      </c>
      <c r="AM1119" t="s">
        <v>800</v>
      </c>
      <c r="AN1119">
        <v>6.99</v>
      </c>
      <c r="AO1119" s="72">
        <v>5.24</v>
      </c>
      <c r="AP1119" t="s">
        <v>934</v>
      </c>
      <c r="AQ1119" t="s">
        <v>802</v>
      </c>
      <c r="AV1119" t="s">
        <v>935</v>
      </c>
      <c r="AW1119">
        <v>0</v>
      </c>
      <c r="AX1119" t="s">
        <v>927</v>
      </c>
      <c r="AY1119" t="s">
        <v>929</v>
      </c>
      <c r="AZ1119" t="s">
        <v>905</v>
      </c>
      <c r="BC1119" s="34" t="s">
        <v>1874</v>
      </c>
      <c r="BD1119" t="s">
        <v>114</v>
      </c>
      <c r="BF1119" t="s">
        <v>115</v>
      </c>
      <c r="BG1119" t="s">
        <v>116</v>
      </c>
      <c r="BM1119" t="s">
        <v>117</v>
      </c>
      <c r="BN1119">
        <v>602203</v>
      </c>
      <c r="BO1119">
        <v>3330289227</v>
      </c>
      <c r="BP1119">
        <v>3330289227</v>
      </c>
      <c r="BQ1119">
        <v>415896</v>
      </c>
      <c r="BR1119">
        <v>5347</v>
      </c>
      <c r="BX1119" t="s">
        <v>930</v>
      </c>
      <c r="CA1119" t="s">
        <v>931</v>
      </c>
      <c r="CB1119" t="s">
        <v>932</v>
      </c>
      <c r="CD1119">
        <v>1</v>
      </c>
      <c r="CF1119" t="s">
        <v>118</v>
      </c>
      <c r="CG1119">
        <v>0</v>
      </c>
      <c r="CH1119" t="s">
        <v>119</v>
      </c>
      <c r="CI1119" t="s">
        <v>119</v>
      </c>
      <c r="CJ1119" t="s">
        <v>120</v>
      </c>
      <c r="CL1119" s="34" t="s">
        <v>1875</v>
      </c>
      <c r="CM1119" t="s">
        <v>121</v>
      </c>
      <c r="CN1119" s="34" t="s">
        <v>1875</v>
      </c>
      <c r="CP1119" t="s">
        <v>1258</v>
      </c>
      <c r="CR1119">
        <f t="shared" si="262"/>
        <v>1</v>
      </c>
      <c r="CS1119"/>
      <c r="CT1119"/>
      <c r="CU1119"/>
      <c r="CV1119"/>
      <c r="CW1119"/>
      <c r="CX1119"/>
      <c r="CY1119"/>
      <c r="CZ1119"/>
      <c r="DA1119"/>
      <c r="DB1119"/>
      <c r="DC1119"/>
      <c r="DD1119"/>
    </row>
    <row r="1120" spans="1:108" hidden="1">
      <c r="A1120" t="s">
        <v>111</v>
      </c>
      <c r="B1120" t="s">
        <v>920</v>
      </c>
      <c r="C1120">
        <v>512399</v>
      </c>
      <c r="D1120" s="1">
        <v>45566</v>
      </c>
      <c r="E1120" t="s">
        <v>20657</v>
      </c>
      <c r="F1120" t="s">
        <v>878</v>
      </c>
      <c r="G1120" t="s">
        <v>882</v>
      </c>
      <c r="H1120">
        <v>38623381858</v>
      </c>
      <c r="I1120" t="s">
        <v>1872</v>
      </c>
      <c r="J1120">
        <v>5511973471884</v>
      </c>
      <c r="K1120" t="s">
        <v>2</v>
      </c>
      <c r="L1120" t="s">
        <v>921</v>
      </c>
      <c r="M1120">
        <v>5182333963314</v>
      </c>
      <c r="N1120" t="s">
        <v>112</v>
      </c>
      <c r="O1120" t="s">
        <v>922</v>
      </c>
      <c r="P1120" t="s">
        <v>923</v>
      </c>
      <c r="Q1120">
        <v>190</v>
      </c>
      <c r="R1120" t="s">
        <v>924</v>
      </c>
      <c r="S1120" t="s">
        <v>925</v>
      </c>
      <c r="U1120" t="s">
        <v>926</v>
      </c>
      <c r="V1120" t="s">
        <v>122</v>
      </c>
      <c r="W1120" t="s">
        <v>123</v>
      </c>
      <c r="X1120" t="s">
        <v>889</v>
      </c>
      <c r="Y1120" t="s">
        <v>129</v>
      </c>
      <c r="Z1120" t="s">
        <v>1258</v>
      </c>
      <c r="AA1120" t="s">
        <v>1873</v>
      </c>
      <c r="AB1120" t="s">
        <v>844</v>
      </c>
      <c r="AC1120" t="s">
        <v>791</v>
      </c>
      <c r="AD1120" t="s">
        <v>883</v>
      </c>
      <c r="AE1120" t="s">
        <v>897</v>
      </c>
      <c r="AF1120" t="s">
        <v>786</v>
      </c>
      <c r="AG1120">
        <v>3</v>
      </c>
      <c r="AH1120">
        <v>113.68</v>
      </c>
      <c r="AI1120">
        <v>1</v>
      </c>
      <c r="AJ1120">
        <v>142796</v>
      </c>
      <c r="AK1120" t="s">
        <v>783</v>
      </c>
      <c r="AL1120">
        <v>1609</v>
      </c>
      <c r="AM1120" t="s">
        <v>826</v>
      </c>
      <c r="AN1120">
        <v>34.9</v>
      </c>
      <c r="AO1120" s="72">
        <v>26.18</v>
      </c>
      <c r="AP1120" t="s">
        <v>861</v>
      </c>
      <c r="AQ1120" t="s">
        <v>807</v>
      </c>
      <c r="AV1120" t="s">
        <v>928</v>
      </c>
      <c r="AW1120">
        <v>0</v>
      </c>
      <c r="AX1120" t="s">
        <v>927</v>
      </c>
      <c r="AY1120" t="s">
        <v>929</v>
      </c>
      <c r="AZ1120" t="s">
        <v>905</v>
      </c>
      <c r="BC1120" s="34" t="s">
        <v>1874</v>
      </c>
      <c r="BD1120" t="s">
        <v>114</v>
      </c>
      <c r="BF1120" t="s">
        <v>115</v>
      </c>
      <c r="BG1120" t="s">
        <v>116</v>
      </c>
      <c r="BM1120" t="s">
        <v>117</v>
      </c>
      <c r="BN1120">
        <v>602203</v>
      </c>
      <c r="BO1120">
        <v>3330289227</v>
      </c>
      <c r="BP1120">
        <v>3330289227</v>
      </c>
      <c r="BQ1120">
        <v>415896</v>
      </c>
      <c r="BR1120">
        <v>5347</v>
      </c>
      <c r="BX1120" t="s">
        <v>930</v>
      </c>
      <c r="CA1120" t="s">
        <v>931</v>
      </c>
      <c r="CB1120" t="s">
        <v>932</v>
      </c>
      <c r="CD1120">
        <v>1</v>
      </c>
      <c r="CF1120" t="s">
        <v>118</v>
      </c>
      <c r="CG1120">
        <v>0</v>
      </c>
      <c r="CH1120" t="s">
        <v>119</v>
      </c>
      <c r="CI1120" t="s">
        <v>119</v>
      </c>
      <c r="CJ1120" t="s">
        <v>120</v>
      </c>
      <c r="CL1120" s="34" t="s">
        <v>1875</v>
      </c>
      <c r="CM1120" t="s">
        <v>121</v>
      </c>
      <c r="CN1120" s="34" t="s">
        <v>1875</v>
      </c>
      <c r="CP1120" t="s">
        <v>1258</v>
      </c>
      <c r="CR1120">
        <f t="shared" si="262"/>
        <v>1</v>
      </c>
      <c r="CS1120"/>
      <c r="CT1120"/>
      <c r="CU1120"/>
      <c r="CV1120"/>
      <c r="CW1120"/>
      <c r="CX1120"/>
      <c r="CY1120"/>
      <c r="CZ1120"/>
      <c r="DA1120"/>
      <c r="DB1120"/>
      <c r="DC1120"/>
      <c r="DD1120"/>
    </row>
    <row r="1121" spans="1:96" customFormat="1" hidden="1">
      <c r="A1121" t="s">
        <v>111</v>
      </c>
      <c r="B1121" t="s">
        <v>936</v>
      </c>
      <c r="C1121">
        <v>512395</v>
      </c>
      <c r="D1121" s="1">
        <v>45566</v>
      </c>
      <c r="E1121" t="s">
        <v>20658</v>
      </c>
      <c r="F1121" t="s">
        <v>937</v>
      </c>
      <c r="G1121" t="s">
        <v>938</v>
      </c>
      <c r="H1121">
        <v>38284309882</v>
      </c>
      <c r="I1121" t="s">
        <v>1962</v>
      </c>
      <c r="J1121">
        <v>5516999915594</v>
      </c>
      <c r="K1121" t="s">
        <v>2</v>
      </c>
      <c r="L1121" t="s">
        <v>939</v>
      </c>
      <c r="M1121">
        <v>5142901565661</v>
      </c>
      <c r="N1121" t="s">
        <v>112</v>
      </c>
      <c r="O1121" t="s">
        <v>940</v>
      </c>
      <c r="P1121" t="s">
        <v>941</v>
      </c>
      <c r="Q1121">
        <v>395</v>
      </c>
      <c r="S1121" t="s">
        <v>942</v>
      </c>
      <c r="U1121" t="s">
        <v>943</v>
      </c>
      <c r="V1121" t="s">
        <v>122</v>
      </c>
      <c r="W1121" t="s">
        <v>123</v>
      </c>
      <c r="X1121" t="s">
        <v>888</v>
      </c>
      <c r="Y1121" t="s">
        <v>782</v>
      </c>
      <c r="Z1121" t="s">
        <v>1258</v>
      </c>
      <c r="AA1121" t="s">
        <v>1963</v>
      </c>
      <c r="AE1121" t="s">
        <v>894</v>
      </c>
      <c r="AF1121" t="s">
        <v>113</v>
      </c>
      <c r="AG1121">
        <v>1</v>
      </c>
      <c r="AH1121">
        <v>130.49</v>
      </c>
      <c r="AI1121">
        <v>1</v>
      </c>
      <c r="AJ1121">
        <v>142819</v>
      </c>
      <c r="AK1121" t="s">
        <v>808</v>
      </c>
      <c r="AL1121">
        <v>3115</v>
      </c>
      <c r="AM1121" t="s">
        <v>841</v>
      </c>
      <c r="AN1121">
        <v>129.9</v>
      </c>
      <c r="AO1121" s="72">
        <v>87.68</v>
      </c>
      <c r="AP1121" t="s">
        <v>898</v>
      </c>
      <c r="AQ1121" t="s">
        <v>842</v>
      </c>
      <c r="AV1121" t="s">
        <v>945</v>
      </c>
      <c r="AW1121" t="s">
        <v>945</v>
      </c>
      <c r="AX1121" t="s">
        <v>944</v>
      </c>
      <c r="AY1121" t="s">
        <v>946</v>
      </c>
      <c r="AZ1121" t="s">
        <v>900</v>
      </c>
      <c r="BC1121" s="34" t="s">
        <v>1964</v>
      </c>
      <c r="BD1121" t="s">
        <v>114</v>
      </c>
      <c r="BF1121" t="s">
        <v>115</v>
      </c>
      <c r="BG1121" t="s">
        <v>116</v>
      </c>
      <c r="BM1121" t="s">
        <v>117</v>
      </c>
      <c r="BO1121">
        <v>3330237155</v>
      </c>
      <c r="BX1121" t="s">
        <v>947</v>
      </c>
      <c r="CA1121" t="s">
        <v>948</v>
      </c>
      <c r="CB1121" t="s">
        <v>949</v>
      </c>
      <c r="CD1121">
        <v>1</v>
      </c>
      <c r="CF1121" t="s">
        <v>118</v>
      </c>
      <c r="CG1121">
        <v>0</v>
      </c>
      <c r="CH1121" t="s">
        <v>119</v>
      </c>
      <c r="CI1121" t="s">
        <v>119</v>
      </c>
      <c r="CJ1121" t="s">
        <v>120</v>
      </c>
      <c r="CL1121" s="34" t="s">
        <v>1965</v>
      </c>
      <c r="CM1121" t="s">
        <v>121</v>
      </c>
      <c r="CN1121" s="34" t="s">
        <v>1965</v>
      </c>
      <c r="CP1121" t="s">
        <v>1258</v>
      </c>
      <c r="CR1121">
        <f t="shared" si="262"/>
        <v>1</v>
      </c>
    </row>
    <row r="1122" spans="1:96" customFormat="1" hidden="1">
      <c r="A1122" t="s">
        <v>111</v>
      </c>
      <c r="B1122" t="s">
        <v>936</v>
      </c>
      <c r="C1122">
        <v>512395</v>
      </c>
      <c r="D1122" s="1">
        <v>45566</v>
      </c>
      <c r="E1122" t="s">
        <v>20658</v>
      </c>
      <c r="F1122" t="s">
        <v>937</v>
      </c>
      <c r="G1122" t="s">
        <v>938</v>
      </c>
      <c r="H1122">
        <v>38284309882</v>
      </c>
      <c r="I1122" t="s">
        <v>1962</v>
      </c>
      <c r="J1122">
        <v>5516999915594</v>
      </c>
      <c r="K1122" t="s">
        <v>2</v>
      </c>
      <c r="L1122" t="s">
        <v>939</v>
      </c>
      <c r="M1122">
        <v>5142901565661</v>
      </c>
      <c r="N1122" t="s">
        <v>112</v>
      </c>
      <c r="O1122" t="s">
        <v>940</v>
      </c>
      <c r="P1122" t="s">
        <v>941</v>
      </c>
      <c r="Q1122">
        <v>395</v>
      </c>
      <c r="S1122" t="s">
        <v>942</v>
      </c>
      <c r="U1122" t="s">
        <v>943</v>
      </c>
      <c r="V1122" t="s">
        <v>122</v>
      </c>
      <c r="W1122" t="s">
        <v>123</v>
      </c>
      <c r="X1122" t="s">
        <v>888</v>
      </c>
      <c r="Y1122" t="s">
        <v>782</v>
      </c>
      <c r="Z1122" t="s">
        <v>1258</v>
      </c>
      <c r="AA1122" t="s">
        <v>1963</v>
      </c>
      <c r="AE1122" t="s">
        <v>894</v>
      </c>
      <c r="AF1122" t="s">
        <v>113</v>
      </c>
      <c r="AG1122">
        <v>1</v>
      </c>
      <c r="AH1122">
        <v>130.49</v>
      </c>
      <c r="AI1122">
        <v>1</v>
      </c>
      <c r="AJ1122">
        <v>1403</v>
      </c>
      <c r="AK1122" t="s">
        <v>775</v>
      </c>
      <c r="AL1122">
        <v>1403</v>
      </c>
      <c r="AM1122" t="s">
        <v>824</v>
      </c>
      <c r="AN1122">
        <v>29.9</v>
      </c>
      <c r="AO1122" s="72">
        <v>20.18</v>
      </c>
      <c r="AP1122" t="s">
        <v>899</v>
      </c>
      <c r="AQ1122" t="s">
        <v>822</v>
      </c>
      <c r="AV1122" t="s">
        <v>950</v>
      </c>
      <c r="AW1122" t="s">
        <v>950</v>
      </c>
      <c r="AX1122" t="s">
        <v>944</v>
      </c>
      <c r="AY1122" t="s">
        <v>946</v>
      </c>
      <c r="AZ1122" t="s">
        <v>900</v>
      </c>
      <c r="BC1122" s="34" t="s">
        <v>1964</v>
      </c>
      <c r="BD1122" t="s">
        <v>114</v>
      </c>
      <c r="BF1122" t="s">
        <v>115</v>
      </c>
      <c r="BG1122" t="s">
        <v>116</v>
      </c>
      <c r="BM1122" t="s">
        <v>117</v>
      </c>
      <c r="BO1122">
        <v>3330237155</v>
      </c>
      <c r="BX1122" t="s">
        <v>947</v>
      </c>
      <c r="CA1122" t="s">
        <v>948</v>
      </c>
      <c r="CB1122" t="s">
        <v>949</v>
      </c>
      <c r="CD1122">
        <v>1</v>
      </c>
      <c r="CF1122" t="s">
        <v>118</v>
      </c>
      <c r="CG1122">
        <v>0</v>
      </c>
      <c r="CH1122" t="s">
        <v>119</v>
      </c>
      <c r="CI1122" t="s">
        <v>119</v>
      </c>
      <c r="CJ1122" t="s">
        <v>120</v>
      </c>
      <c r="CL1122" s="34" t="s">
        <v>1965</v>
      </c>
      <c r="CM1122" t="s">
        <v>121</v>
      </c>
      <c r="CN1122" s="34" t="s">
        <v>1965</v>
      </c>
      <c r="CP1122" t="s">
        <v>1258</v>
      </c>
      <c r="CR1122">
        <f t="shared" si="262"/>
        <v>1</v>
      </c>
    </row>
    <row r="1123" spans="1:96" customFormat="1" hidden="1">
      <c r="A1123" t="s">
        <v>111</v>
      </c>
      <c r="B1123" t="s">
        <v>963</v>
      </c>
      <c r="C1123">
        <v>512355</v>
      </c>
      <c r="D1123" s="1">
        <v>45566</v>
      </c>
      <c r="E1123" t="s">
        <v>20659</v>
      </c>
      <c r="F1123" t="s">
        <v>964</v>
      </c>
      <c r="G1123" t="s">
        <v>867</v>
      </c>
      <c r="H1123">
        <v>36107452826</v>
      </c>
      <c r="I1123" t="s">
        <v>1966</v>
      </c>
      <c r="J1123">
        <v>5511987215202</v>
      </c>
      <c r="K1123" t="s">
        <v>2</v>
      </c>
      <c r="L1123" t="s">
        <v>127</v>
      </c>
      <c r="M1123">
        <v>5183435822346</v>
      </c>
      <c r="N1123" t="s">
        <v>112</v>
      </c>
      <c r="O1123" t="s">
        <v>965</v>
      </c>
      <c r="P1123" t="s">
        <v>966</v>
      </c>
      <c r="Q1123">
        <v>2901</v>
      </c>
      <c r="R1123" t="s">
        <v>967</v>
      </c>
      <c r="S1123" t="s">
        <v>858</v>
      </c>
      <c r="U1123" t="s">
        <v>968</v>
      </c>
      <c r="V1123" t="s">
        <v>122</v>
      </c>
      <c r="W1123" t="s">
        <v>123</v>
      </c>
      <c r="X1123" t="s">
        <v>969</v>
      </c>
      <c r="Y1123" t="s">
        <v>792</v>
      </c>
      <c r="Z1123" t="s">
        <v>1258</v>
      </c>
      <c r="AA1123" t="s">
        <v>1873</v>
      </c>
      <c r="AB1123" t="s">
        <v>844</v>
      </c>
      <c r="AC1123" t="s">
        <v>791</v>
      </c>
      <c r="AD1123" t="s">
        <v>880</v>
      </c>
      <c r="AF1123" t="s">
        <v>113</v>
      </c>
      <c r="AG1123">
        <v>1</v>
      </c>
      <c r="AH1123">
        <v>58.74</v>
      </c>
      <c r="AI1123">
        <v>2</v>
      </c>
      <c r="AJ1123">
        <v>1006</v>
      </c>
      <c r="AK1123" t="s">
        <v>788</v>
      </c>
      <c r="AL1123">
        <v>1111</v>
      </c>
      <c r="AM1123" t="s">
        <v>789</v>
      </c>
      <c r="AN1123">
        <v>21.9</v>
      </c>
      <c r="AO1123" s="72">
        <v>19.71</v>
      </c>
      <c r="AP1123" t="s">
        <v>890</v>
      </c>
      <c r="AQ1123" t="s">
        <v>790</v>
      </c>
      <c r="AV1123" t="s">
        <v>860</v>
      </c>
      <c r="AW1123" t="s">
        <v>860</v>
      </c>
      <c r="AX1123" t="s">
        <v>970</v>
      </c>
      <c r="AY1123" t="s">
        <v>971</v>
      </c>
      <c r="AZ1123" t="s">
        <v>840</v>
      </c>
      <c r="BC1123" s="34" t="s">
        <v>1967</v>
      </c>
      <c r="BD1123" t="s">
        <v>114</v>
      </c>
      <c r="BF1123" t="s">
        <v>115</v>
      </c>
      <c r="BG1123" t="s">
        <v>116</v>
      </c>
      <c r="BM1123" t="s">
        <v>117</v>
      </c>
      <c r="BO1123">
        <v>3328813959</v>
      </c>
      <c r="BX1123" t="s">
        <v>972</v>
      </c>
      <c r="CA1123" t="s">
        <v>973</v>
      </c>
      <c r="CB1123" t="s">
        <v>974</v>
      </c>
      <c r="CD1123">
        <v>1</v>
      </c>
      <c r="CF1123" t="s">
        <v>118</v>
      </c>
      <c r="CG1123">
        <v>0</v>
      </c>
      <c r="CH1123" t="s">
        <v>119</v>
      </c>
      <c r="CI1123" t="s">
        <v>119</v>
      </c>
      <c r="CJ1123" t="s">
        <v>120</v>
      </c>
      <c r="CL1123" s="34" t="s">
        <v>1968</v>
      </c>
      <c r="CM1123" t="s">
        <v>121</v>
      </c>
      <c r="CN1123" s="34" t="s">
        <v>1968</v>
      </c>
      <c r="CP1123" t="s">
        <v>1258</v>
      </c>
      <c r="CR1123">
        <f t="shared" si="262"/>
        <v>1</v>
      </c>
    </row>
    <row r="1124" spans="1:96" customFormat="1" hidden="1">
      <c r="A1124" t="s">
        <v>111</v>
      </c>
      <c r="B1124" t="s">
        <v>991</v>
      </c>
      <c r="C1124">
        <v>512341</v>
      </c>
      <c r="D1124" s="1">
        <v>45566</v>
      </c>
      <c r="E1124" t="s">
        <v>20660</v>
      </c>
      <c r="F1124" t="s">
        <v>992</v>
      </c>
      <c r="G1124" t="s">
        <v>993</v>
      </c>
      <c r="H1124" s="34" t="s">
        <v>994</v>
      </c>
      <c r="I1124" t="s">
        <v>1969</v>
      </c>
      <c r="J1124">
        <v>5538991925766</v>
      </c>
      <c r="K1124" t="s">
        <v>8</v>
      </c>
      <c r="L1124" t="s">
        <v>872</v>
      </c>
      <c r="M1124">
        <v>5183419626882</v>
      </c>
      <c r="N1124" t="s">
        <v>112</v>
      </c>
      <c r="O1124" t="s">
        <v>995</v>
      </c>
      <c r="P1124" t="s">
        <v>996</v>
      </c>
      <c r="Q1124" s="34" t="s">
        <v>892</v>
      </c>
      <c r="R1124" t="s">
        <v>997</v>
      </c>
      <c r="S1124" t="s">
        <v>873</v>
      </c>
      <c r="U1124" t="s">
        <v>998</v>
      </c>
      <c r="V1124" t="s">
        <v>779</v>
      </c>
      <c r="W1124" t="s">
        <v>780</v>
      </c>
      <c r="X1124" t="s">
        <v>999</v>
      </c>
      <c r="Y1124" t="s">
        <v>787</v>
      </c>
      <c r="Z1124" t="s">
        <v>1258</v>
      </c>
      <c r="AA1124" t="s">
        <v>1259</v>
      </c>
      <c r="AB1124" t="s">
        <v>844</v>
      </c>
      <c r="AC1124" t="s">
        <v>791</v>
      </c>
      <c r="AD1124" t="s">
        <v>887</v>
      </c>
      <c r="AE1124" t="s">
        <v>827</v>
      </c>
      <c r="AF1124" t="s">
        <v>113</v>
      </c>
      <c r="AG1124">
        <v>1</v>
      </c>
      <c r="AH1124">
        <v>114.3</v>
      </c>
      <c r="AI1124">
        <v>1</v>
      </c>
      <c r="AJ1124">
        <v>142794</v>
      </c>
      <c r="AK1124" t="s">
        <v>803</v>
      </c>
      <c r="AL1124">
        <v>1203</v>
      </c>
      <c r="AM1124" t="s">
        <v>804</v>
      </c>
      <c r="AN1124">
        <v>69.900000000000006</v>
      </c>
      <c r="AO1124" s="72">
        <v>56.62</v>
      </c>
      <c r="AP1124" t="s">
        <v>1001</v>
      </c>
      <c r="AQ1124" t="s">
        <v>806</v>
      </c>
      <c r="AV1124" t="s">
        <v>1002</v>
      </c>
      <c r="AW1124" t="s">
        <v>1002</v>
      </c>
      <c r="AX1124" t="s">
        <v>1000</v>
      </c>
      <c r="AY1124" t="s">
        <v>1003</v>
      </c>
      <c r="AZ1124" t="s">
        <v>854</v>
      </c>
      <c r="BC1124" t="s">
        <v>1260</v>
      </c>
      <c r="BD1124" t="s">
        <v>114</v>
      </c>
      <c r="BF1124" t="s">
        <v>115</v>
      </c>
      <c r="BG1124" t="s">
        <v>116</v>
      </c>
      <c r="BM1124" t="s">
        <v>117</v>
      </c>
      <c r="BO1124">
        <v>3328391623</v>
      </c>
      <c r="BX1124" t="s">
        <v>1004</v>
      </c>
      <c r="CA1124" t="s">
        <v>1005</v>
      </c>
      <c r="CB1124" t="s">
        <v>1006</v>
      </c>
      <c r="CD1124">
        <v>1</v>
      </c>
      <c r="CF1124" t="s">
        <v>118</v>
      </c>
      <c r="CG1124">
        <v>0</v>
      </c>
      <c r="CH1124" t="s">
        <v>119</v>
      </c>
      <c r="CI1124" t="s">
        <v>119</v>
      </c>
      <c r="CJ1124" t="s">
        <v>120</v>
      </c>
      <c r="CL1124" s="34" t="s">
        <v>1261</v>
      </c>
      <c r="CM1124" t="s">
        <v>121</v>
      </c>
      <c r="CN1124" s="34" t="s">
        <v>1261</v>
      </c>
      <c r="CP1124" t="s">
        <v>1258</v>
      </c>
      <c r="CR1124">
        <f t="shared" si="262"/>
        <v>1</v>
      </c>
    </row>
    <row r="1125" spans="1:96" customFormat="1" hidden="1">
      <c r="A1125" t="s">
        <v>111</v>
      </c>
      <c r="B1125" t="s">
        <v>991</v>
      </c>
      <c r="C1125">
        <v>512341</v>
      </c>
      <c r="D1125" s="1">
        <v>45566</v>
      </c>
      <c r="E1125" t="s">
        <v>20660</v>
      </c>
      <c r="F1125" t="s">
        <v>992</v>
      </c>
      <c r="G1125" t="s">
        <v>993</v>
      </c>
      <c r="H1125" s="34" t="s">
        <v>994</v>
      </c>
      <c r="I1125" t="s">
        <v>1969</v>
      </c>
      <c r="J1125">
        <v>5538991925766</v>
      </c>
      <c r="K1125" t="s">
        <v>8</v>
      </c>
      <c r="L1125" t="s">
        <v>872</v>
      </c>
      <c r="M1125">
        <v>5183419626882</v>
      </c>
      <c r="N1125" t="s">
        <v>112</v>
      </c>
      <c r="O1125" t="s">
        <v>995</v>
      </c>
      <c r="P1125" t="s">
        <v>996</v>
      </c>
      <c r="Q1125" s="34" t="s">
        <v>892</v>
      </c>
      <c r="R1125" t="s">
        <v>997</v>
      </c>
      <c r="S1125" t="s">
        <v>873</v>
      </c>
      <c r="U1125" t="s">
        <v>998</v>
      </c>
      <c r="V1125" t="s">
        <v>779</v>
      </c>
      <c r="W1125" t="s">
        <v>780</v>
      </c>
      <c r="X1125" t="s">
        <v>999</v>
      </c>
      <c r="Y1125" t="s">
        <v>787</v>
      </c>
      <c r="Z1125" t="s">
        <v>1258</v>
      </c>
      <c r="AA1125" t="s">
        <v>1259</v>
      </c>
      <c r="AB1125" t="s">
        <v>844</v>
      </c>
      <c r="AC1125" t="s">
        <v>791</v>
      </c>
      <c r="AD1125" t="s">
        <v>887</v>
      </c>
      <c r="AE1125" t="s">
        <v>827</v>
      </c>
      <c r="AF1125" t="s">
        <v>113</v>
      </c>
      <c r="AG1125">
        <v>1</v>
      </c>
      <c r="AH1125">
        <v>114.3</v>
      </c>
      <c r="AI1125">
        <v>1</v>
      </c>
      <c r="AJ1125">
        <v>1096</v>
      </c>
      <c r="AK1125" t="s">
        <v>783</v>
      </c>
      <c r="AL1125">
        <v>1096</v>
      </c>
      <c r="AM1125" t="s">
        <v>811</v>
      </c>
      <c r="AN1125">
        <v>39.9</v>
      </c>
      <c r="AO1125" s="72">
        <v>32.32</v>
      </c>
      <c r="AP1125" t="s">
        <v>850</v>
      </c>
      <c r="AQ1125" t="s">
        <v>812</v>
      </c>
      <c r="AV1125" t="s">
        <v>1007</v>
      </c>
      <c r="AW1125" t="s">
        <v>1007</v>
      </c>
      <c r="AX1125" t="s">
        <v>1000</v>
      </c>
      <c r="AY1125" t="s">
        <v>1003</v>
      </c>
      <c r="AZ1125" t="s">
        <v>854</v>
      </c>
      <c r="BC1125" t="s">
        <v>1260</v>
      </c>
      <c r="BD1125" t="s">
        <v>114</v>
      </c>
      <c r="BF1125" t="s">
        <v>115</v>
      </c>
      <c r="BG1125" t="s">
        <v>116</v>
      </c>
      <c r="BM1125" t="s">
        <v>117</v>
      </c>
      <c r="BO1125">
        <v>3328391623</v>
      </c>
      <c r="BX1125" t="s">
        <v>1004</v>
      </c>
      <c r="CA1125" t="s">
        <v>1005</v>
      </c>
      <c r="CB1125" t="s">
        <v>1006</v>
      </c>
      <c r="CD1125">
        <v>1</v>
      </c>
      <c r="CF1125" t="s">
        <v>118</v>
      </c>
      <c r="CG1125">
        <v>0</v>
      </c>
      <c r="CH1125" t="s">
        <v>119</v>
      </c>
      <c r="CI1125" t="s">
        <v>119</v>
      </c>
      <c r="CJ1125" t="s">
        <v>120</v>
      </c>
      <c r="CL1125" s="34" t="s">
        <v>1261</v>
      </c>
      <c r="CM1125" t="s">
        <v>121</v>
      </c>
      <c r="CN1125" s="34" t="s">
        <v>1261</v>
      </c>
      <c r="CP1125" t="s">
        <v>1258</v>
      </c>
      <c r="CR1125">
        <f t="shared" si="262"/>
        <v>1</v>
      </c>
    </row>
    <row r="1126" spans="1:96" customFormat="1" hidden="1">
      <c r="A1126" t="s">
        <v>111</v>
      </c>
      <c r="B1126" t="s">
        <v>1025</v>
      </c>
      <c r="C1126">
        <v>512329</v>
      </c>
      <c r="D1126" s="1">
        <v>45566</v>
      </c>
      <c r="E1126" t="s">
        <v>20661</v>
      </c>
      <c r="F1126" t="s">
        <v>1026</v>
      </c>
      <c r="G1126" t="s">
        <v>1027</v>
      </c>
      <c r="H1126" s="34" t="s">
        <v>1028</v>
      </c>
      <c r="I1126" t="s">
        <v>1970</v>
      </c>
      <c r="J1126">
        <v>5562984013281</v>
      </c>
      <c r="K1126" t="s">
        <v>7</v>
      </c>
      <c r="L1126" t="s">
        <v>138</v>
      </c>
      <c r="M1126">
        <v>5183407051719</v>
      </c>
      <c r="N1126" t="s">
        <v>112</v>
      </c>
      <c r="O1126" t="s">
        <v>1029</v>
      </c>
      <c r="P1126" t="s">
        <v>1030</v>
      </c>
      <c r="Q1126">
        <v>559</v>
      </c>
      <c r="R1126" t="s">
        <v>1031</v>
      </c>
      <c r="S1126" t="s">
        <v>866</v>
      </c>
      <c r="U1126" t="s">
        <v>1032</v>
      </c>
      <c r="V1126" t="s">
        <v>815</v>
      </c>
      <c r="W1126" t="s">
        <v>816</v>
      </c>
      <c r="X1126" t="s">
        <v>1033</v>
      </c>
      <c r="Y1126" t="s">
        <v>821</v>
      </c>
      <c r="Z1126" t="s">
        <v>1258</v>
      </c>
      <c r="AA1126" t="s">
        <v>2741</v>
      </c>
      <c r="AB1126" t="s">
        <v>844</v>
      </c>
      <c r="AC1126" t="s">
        <v>774</v>
      </c>
      <c r="AE1126" t="s">
        <v>1034</v>
      </c>
      <c r="AF1126" t="s">
        <v>786</v>
      </c>
      <c r="AG1126">
        <v>1</v>
      </c>
      <c r="AH1126">
        <v>90.16</v>
      </c>
      <c r="AI1126">
        <v>1</v>
      </c>
      <c r="AJ1126">
        <v>1603</v>
      </c>
      <c r="AK1126" t="s">
        <v>775</v>
      </c>
      <c r="AL1126">
        <v>1603</v>
      </c>
      <c r="AM1126" t="s">
        <v>825</v>
      </c>
      <c r="AN1126">
        <v>29.9</v>
      </c>
      <c r="AO1126" s="72">
        <v>25.42</v>
      </c>
      <c r="AP1126" t="s">
        <v>845</v>
      </c>
      <c r="AQ1126" t="s">
        <v>823</v>
      </c>
      <c r="AV1126" t="s">
        <v>1036</v>
      </c>
      <c r="AW1126" t="s">
        <v>1036</v>
      </c>
      <c r="AX1126" t="s">
        <v>1035</v>
      </c>
      <c r="AY1126" t="s">
        <v>1037</v>
      </c>
      <c r="AZ1126" t="s">
        <v>1038</v>
      </c>
      <c r="BC1126" t="s">
        <v>1262</v>
      </c>
      <c r="BD1126" t="s">
        <v>114</v>
      </c>
      <c r="BF1126" t="s">
        <v>115</v>
      </c>
      <c r="BG1126" t="s">
        <v>116</v>
      </c>
      <c r="BM1126" t="s">
        <v>117</v>
      </c>
      <c r="BN1126" s="34" t="s">
        <v>1039</v>
      </c>
      <c r="BO1126">
        <v>3328128148</v>
      </c>
      <c r="BP1126">
        <v>3328128148</v>
      </c>
      <c r="BQ1126">
        <v>485464</v>
      </c>
      <c r="BR1126">
        <v>8822</v>
      </c>
      <c r="BX1126" t="s">
        <v>1040</v>
      </c>
      <c r="CA1126" t="s">
        <v>1041</v>
      </c>
      <c r="CB1126" t="s">
        <v>1042</v>
      </c>
      <c r="CD1126">
        <v>1</v>
      </c>
      <c r="CF1126" t="s">
        <v>118</v>
      </c>
      <c r="CG1126">
        <v>0</v>
      </c>
      <c r="CH1126" t="s">
        <v>119</v>
      </c>
      <c r="CI1126" t="s">
        <v>119</v>
      </c>
      <c r="CJ1126" t="s">
        <v>120</v>
      </c>
      <c r="CL1126" s="34" t="s">
        <v>1263</v>
      </c>
      <c r="CM1126" t="s">
        <v>121</v>
      </c>
      <c r="CN1126" s="34" t="s">
        <v>1263</v>
      </c>
      <c r="CP1126" t="s">
        <v>1258</v>
      </c>
      <c r="CR1126">
        <f t="shared" si="262"/>
        <v>1</v>
      </c>
    </row>
    <row r="1127" spans="1:96" customFormat="1" hidden="1">
      <c r="A1127" t="s">
        <v>111</v>
      </c>
      <c r="B1127" t="s">
        <v>1025</v>
      </c>
      <c r="C1127">
        <v>512329</v>
      </c>
      <c r="D1127" s="1">
        <v>45566</v>
      </c>
      <c r="E1127" t="s">
        <v>20661</v>
      </c>
      <c r="F1127" t="s">
        <v>1026</v>
      </c>
      <c r="G1127" t="s">
        <v>1027</v>
      </c>
      <c r="H1127" s="34" t="s">
        <v>1028</v>
      </c>
      <c r="I1127" t="s">
        <v>1970</v>
      </c>
      <c r="J1127">
        <v>5562984013281</v>
      </c>
      <c r="K1127" t="s">
        <v>7</v>
      </c>
      <c r="L1127" t="s">
        <v>138</v>
      </c>
      <c r="M1127">
        <v>5183407051719</v>
      </c>
      <c r="N1127" t="s">
        <v>112</v>
      </c>
      <c r="O1127" t="s">
        <v>1029</v>
      </c>
      <c r="P1127" t="s">
        <v>1030</v>
      </c>
      <c r="Q1127">
        <v>559</v>
      </c>
      <c r="R1127" t="s">
        <v>1031</v>
      </c>
      <c r="S1127" t="s">
        <v>866</v>
      </c>
      <c r="U1127" t="s">
        <v>1032</v>
      </c>
      <c r="V1127" t="s">
        <v>815</v>
      </c>
      <c r="W1127" t="s">
        <v>816</v>
      </c>
      <c r="X1127" t="s">
        <v>1033</v>
      </c>
      <c r="Y1127" t="s">
        <v>821</v>
      </c>
      <c r="Z1127" t="s">
        <v>1258</v>
      </c>
      <c r="AA1127" t="s">
        <v>2741</v>
      </c>
      <c r="AB1127" t="s">
        <v>844</v>
      </c>
      <c r="AC1127" t="s">
        <v>774</v>
      </c>
      <c r="AE1127" t="s">
        <v>1034</v>
      </c>
      <c r="AF1127" t="s">
        <v>786</v>
      </c>
      <c r="AG1127">
        <v>1</v>
      </c>
      <c r="AH1127">
        <v>90.16</v>
      </c>
      <c r="AI1127">
        <v>3</v>
      </c>
      <c r="AJ1127">
        <v>1006</v>
      </c>
      <c r="AK1127" t="s">
        <v>788</v>
      </c>
      <c r="AL1127">
        <v>1111</v>
      </c>
      <c r="AM1127" t="s">
        <v>789</v>
      </c>
      <c r="AN1127">
        <v>21.9</v>
      </c>
      <c r="AO1127" s="72">
        <v>18.62</v>
      </c>
      <c r="AP1127" t="s">
        <v>857</v>
      </c>
      <c r="AQ1127" t="s">
        <v>790</v>
      </c>
      <c r="AV1127" t="s">
        <v>1043</v>
      </c>
      <c r="AW1127" t="s">
        <v>1043</v>
      </c>
      <c r="AX1127" t="s">
        <v>1035</v>
      </c>
      <c r="AY1127" t="s">
        <v>1037</v>
      </c>
      <c r="AZ1127" t="s">
        <v>1038</v>
      </c>
      <c r="BC1127" t="s">
        <v>1262</v>
      </c>
      <c r="BD1127" t="s">
        <v>114</v>
      </c>
      <c r="BF1127" t="s">
        <v>115</v>
      </c>
      <c r="BG1127" t="s">
        <v>116</v>
      </c>
      <c r="BM1127" t="s">
        <v>117</v>
      </c>
      <c r="BN1127" s="34" t="s">
        <v>1039</v>
      </c>
      <c r="BO1127">
        <v>3328128148</v>
      </c>
      <c r="BP1127">
        <v>3328128148</v>
      </c>
      <c r="BQ1127">
        <v>485464</v>
      </c>
      <c r="BR1127">
        <v>8822</v>
      </c>
      <c r="BX1127" t="s">
        <v>1040</v>
      </c>
      <c r="CA1127" t="s">
        <v>1041</v>
      </c>
      <c r="CB1127" t="s">
        <v>1042</v>
      </c>
      <c r="CD1127">
        <v>1</v>
      </c>
      <c r="CF1127" t="s">
        <v>118</v>
      </c>
      <c r="CG1127">
        <v>0</v>
      </c>
      <c r="CH1127" t="s">
        <v>119</v>
      </c>
      <c r="CI1127" t="s">
        <v>119</v>
      </c>
      <c r="CJ1127" t="s">
        <v>120</v>
      </c>
      <c r="CL1127" s="34" t="s">
        <v>1263</v>
      </c>
      <c r="CM1127" t="s">
        <v>121</v>
      </c>
      <c r="CN1127" s="34" t="s">
        <v>1263</v>
      </c>
      <c r="CP1127" t="s">
        <v>1258</v>
      </c>
      <c r="CR1127">
        <f t="shared" si="262"/>
        <v>1</v>
      </c>
    </row>
    <row r="1128" spans="1:96" customFormat="1" hidden="1">
      <c r="A1128" t="s">
        <v>111</v>
      </c>
      <c r="B1128" t="s">
        <v>906</v>
      </c>
      <c r="C1128">
        <v>512319</v>
      </c>
      <c r="D1128" s="1">
        <v>45566</v>
      </c>
      <c r="E1128" t="s">
        <v>20662</v>
      </c>
      <c r="F1128" t="s">
        <v>907</v>
      </c>
      <c r="G1128" t="s">
        <v>908</v>
      </c>
      <c r="H1128">
        <v>12421230756</v>
      </c>
      <c r="I1128" t="s">
        <v>1971</v>
      </c>
      <c r="J1128">
        <v>5521998470377</v>
      </c>
      <c r="K1128" t="s">
        <v>5</v>
      </c>
      <c r="L1128" t="s">
        <v>839</v>
      </c>
      <c r="M1128">
        <v>5162105793213</v>
      </c>
      <c r="N1128" t="s">
        <v>112</v>
      </c>
      <c r="O1128" t="s">
        <v>909</v>
      </c>
      <c r="P1128" t="s">
        <v>910</v>
      </c>
      <c r="Q1128">
        <v>47</v>
      </c>
      <c r="R1128" t="s">
        <v>911</v>
      </c>
      <c r="S1128" t="s">
        <v>870</v>
      </c>
      <c r="U1128" t="s">
        <v>912</v>
      </c>
      <c r="V1128" t="s">
        <v>122</v>
      </c>
      <c r="W1128" t="s">
        <v>123</v>
      </c>
      <c r="X1128" t="s">
        <v>913</v>
      </c>
      <c r="Y1128" t="s">
        <v>792</v>
      </c>
      <c r="Z1128" t="s">
        <v>1258</v>
      </c>
      <c r="AA1128" t="s">
        <v>2742</v>
      </c>
      <c r="AB1128" t="s">
        <v>844</v>
      </c>
      <c r="AC1128" t="s">
        <v>774</v>
      </c>
      <c r="AF1128" t="s">
        <v>786</v>
      </c>
      <c r="AG1128">
        <v>1</v>
      </c>
      <c r="AH1128">
        <v>299.5</v>
      </c>
      <c r="AI1128">
        <v>5</v>
      </c>
      <c r="AJ1128">
        <v>142826</v>
      </c>
      <c r="AK1128" t="s">
        <v>775</v>
      </c>
      <c r="AL1128">
        <v>1409</v>
      </c>
      <c r="AM1128" t="s">
        <v>847</v>
      </c>
      <c r="AN1128">
        <v>59.9</v>
      </c>
      <c r="AO1128" s="72">
        <v>59.9</v>
      </c>
      <c r="AP1128" t="s">
        <v>914</v>
      </c>
      <c r="AQ1128" t="s">
        <v>848</v>
      </c>
      <c r="AV1128" t="s">
        <v>915</v>
      </c>
      <c r="AW1128">
        <v>0</v>
      </c>
      <c r="AX1128" t="s">
        <v>914</v>
      </c>
      <c r="AY1128">
        <v>0</v>
      </c>
      <c r="AZ1128" t="s">
        <v>916</v>
      </c>
      <c r="BC1128" s="34" t="s">
        <v>1972</v>
      </c>
      <c r="BD1128" t="s">
        <v>114</v>
      </c>
      <c r="BF1128" t="s">
        <v>115</v>
      </c>
      <c r="BG1128" t="s">
        <v>116</v>
      </c>
      <c r="BM1128" t="s">
        <v>117</v>
      </c>
      <c r="BN1128">
        <v>623959</v>
      </c>
      <c r="BO1128">
        <v>3327989078</v>
      </c>
      <c r="BP1128">
        <v>3327989078</v>
      </c>
      <c r="BQ1128">
        <v>479439</v>
      </c>
      <c r="BR1128">
        <v>6593</v>
      </c>
      <c r="BX1128" t="s">
        <v>917</v>
      </c>
      <c r="CA1128" t="s">
        <v>918</v>
      </c>
      <c r="CB1128" t="s">
        <v>919</v>
      </c>
      <c r="CD1128">
        <v>1</v>
      </c>
      <c r="CF1128" t="s">
        <v>118</v>
      </c>
      <c r="CG1128">
        <v>0</v>
      </c>
      <c r="CH1128" t="s">
        <v>119</v>
      </c>
      <c r="CI1128" t="s">
        <v>119</v>
      </c>
      <c r="CJ1128" t="s">
        <v>120</v>
      </c>
      <c r="CL1128" s="34" t="s">
        <v>1973</v>
      </c>
      <c r="CM1128" t="s">
        <v>121</v>
      </c>
      <c r="CN1128" s="34" t="s">
        <v>1973</v>
      </c>
      <c r="CP1128" t="s">
        <v>1258</v>
      </c>
      <c r="CR1128">
        <f t="shared" si="262"/>
        <v>1</v>
      </c>
    </row>
    <row r="1129" spans="1:96" customFormat="1" hidden="1">
      <c r="A1129" t="s">
        <v>111</v>
      </c>
      <c r="B1129" t="s">
        <v>951</v>
      </c>
      <c r="C1129">
        <v>512293</v>
      </c>
      <c r="D1129" s="1">
        <v>45566</v>
      </c>
      <c r="E1129" t="s">
        <v>20663</v>
      </c>
      <c r="F1129" t="s">
        <v>952</v>
      </c>
      <c r="G1129" t="s">
        <v>886</v>
      </c>
      <c r="H1129">
        <v>95450386672</v>
      </c>
      <c r="I1129" t="s">
        <v>1975</v>
      </c>
      <c r="J1129">
        <v>5531991354585</v>
      </c>
      <c r="K1129" t="s">
        <v>8</v>
      </c>
      <c r="L1129" t="s">
        <v>137</v>
      </c>
      <c r="M1129">
        <v>5180813433897</v>
      </c>
      <c r="N1129" t="s">
        <v>112</v>
      </c>
      <c r="O1129" t="s">
        <v>953</v>
      </c>
      <c r="P1129" t="s">
        <v>954</v>
      </c>
      <c r="Q1129">
        <v>351</v>
      </c>
      <c r="R1129" t="s">
        <v>955</v>
      </c>
      <c r="S1129" t="s">
        <v>956</v>
      </c>
      <c r="U1129" t="s">
        <v>957</v>
      </c>
      <c r="V1129" t="s">
        <v>122</v>
      </c>
      <c r="W1129" t="s">
        <v>123</v>
      </c>
      <c r="X1129" t="s">
        <v>958</v>
      </c>
      <c r="Y1129" t="s">
        <v>129</v>
      </c>
      <c r="Z1129" t="s">
        <v>1258</v>
      </c>
      <c r="AA1129" t="s">
        <v>1976</v>
      </c>
      <c r="AB1129" t="s">
        <v>844</v>
      </c>
      <c r="AC1129" t="s">
        <v>791</v>
      </c>
      <c r="AD1129" t="s">
        <v>896</v>
      </c>
      <c r="AF1129" t="s">
        <v>113</v>
      </c>
      <c r="AG1129">
        <v>1</v>
      </c>
      <c r="AH1129">
        <v>116.91</v>
      </c>
      <c r="AI1129">
        <v>1</v>
      </c>
      <c r="AJ1129">
        <v>143029</v>
      </c>
      <c r="AK1129" t="s">
        <v>781</v>
      </c>
      <c r="AL1129">
        <v>8701</v>
      </c>
      <c r="AM1129" t="s">
        <v>809</v>
      </c>
      <c r="AN1129">
        <v>129.9</v>
      </c>
      <c r="AO1129" s="72">
        <v>116.91</v>
      </c>
      <c r="AP1129" t="s">
        <v>855</v>
      </c>
      <c r="AQ1129" t="s">
        <v>810</v>
      </c>
      <c r="AV1129" t="s">
        <v>879</v>
      </c>
      <c r="AW1129">
        <v>0</v>
      </c>
      <c r="AX1129" t="s">
        <v>855</v>
      </c>
      <c r="AY1129" t="s">
        <v>856</v>
      </c>
      <c r="AZ1129" t="s">
        <v>959</v>
      </c>
      <c r="BC1129" s="34" t="s">
        <v>1977</v>
      </c>
      <c r="BD1129" t="s">
        <v>114</v>
      </c>
      <c r="BF1129" t="s">
        <v>115</v>
      </c>
      <c r="BG1129" t="s">
        <v>116</v>
      </c>
      <c r="BM1129" t="s">
        <v>117</v>
      </c>
      <c r="BO1129">
        <v>3327178602</v>
      </c>
      <c r="BX1129" t="s">
        <v>960</v>
      </c>
      <c r="CA1129" t="s">
        <v>961</v>
      </c>
      <c r="CB1129" t="s">
        <v>962</v>
      </c>
      <c r="CD1129">
        <v>1</v>
      </c>
      <c r="CF1129" t="s">
        <v>118</v>
      </c>
      <c r="CG1129">
        <v>0</v>
      </c>
      <c r="CH1129" t="s">
        <v>119</v>
      </c>
      <c r="CI1129" t="s">
        <v>119</v>
      </c>
      <c r="CJ1129" t="s">
        <v>120</v>
      </c>
      <c r="CL1129" s="34" t="s">
        <v>1978</v>
      </c>
      <c r="CM1129" t="s">
        <v>121</v>
      </c>
      <c r="CN1129" s="34" t="s">
        <v>1978</v>
      </c>
      <c r="CP1129" t="s">
        <v>1258</v>
      </c>
      <c r="CR1129">
        <f t="shared" si="262"/>
        <v>1</v>
      </c>
    </row>
    <row r="1130" spans="1:96" customFormat="1" hidden="1">
      <c r="A1130" t="s">
        <v>111</v>
      </c>
      <c r="B1130" t="s">
        <v>975</v>
      </c>
      <c r="C1130">
        <v>512287</v>
      </c>
      <c r="D1130" s="1">
        <v>45566</v>
      </c>
      <c r="E1130" t="s">
        <v>20664</v>
      </c>
      <c r="F1130" t="s">
        <v>976</v>
      </c>
      <c r="G1130" t="s">
        <v>977</v>
      </c>
      <c r="H1130">
        <v>82173486934</v>
      </c>
      <c r="I1130" t="s">
        <v>1983</v>
      </c>
      <c r="J1130">
        <v>5547999037738</v>
      </c>
      <c r="K1130" t="s">
        <v>11</v>
      </c>
      <c r="L1130" t="s">
        <v>881</v>
      </c>
      <c r="M1130">
        <v>5183193523281</v>
      </c>
      <c r="N1130" t="s">
        <v>112</v>
      </c>
      <c r="O1130" t="s">
        <v>978</v>
      </c>
      <c r="P1130" t="s">
        <v>979</v>
      </c>
      <c r="Q1130" t="s">
        <v>980</v>
      </c>
      <c r="R1130" t="s">
        <v>859</v>
      </c>
      <c r="S1130" t="s">
        <v>874</v>
      </c>
      <c r="U1130" t="s">
        <v>981</v>
      </c>
      <c r="V1130" t="s">
        <v>122</v>
      </c>
      <c r="W1130" t="s">
        <v>772</v>
      </c>
      <c r="X1130" t="s">
        <v>982</v>
      </c>
      <c r="Y1130" t="s">
        <v>129</v>
      </c>
      <c r="Z1130" t="s">
        <v>1258</v>
      </c>
      <c r="AA1130" t="s">
        <v>1984</v>
      </c>
      <c r="AB1130" t="s">
        <v>773</v>
      </c>
      <c r="AC1130" t="s">
        <v>774</v>
      </c>
      <c r="AE1130" t="s">
        <v>876</v>
      </c>
      <c r="AF1130" t="s">
        <v>113</v>
      </c>
      <c r="AG1130">
        <v>1</v>
      </c>
      <c r="AH1130">
        <v>56.54</v>
      </c>
      <c r="AI1130">
        <v>1</v>
      </c>
      <c r="AJ1130">
        <v>142795</v>
      </c>
      <c r="AK1130" t="s">
        <v>783</v>
      </c>
      <c r="AL1130">
        <v>1607</v>
      </c>
      <c r="AM1130" t="s">
        <v>784</v>
      </c>
      <c r="AN1130">
        <v>34.9</v>
      </c>
      <c r="AO1130" s="72">
        <v>28.27</v>
      </c>
      <c r="AP1130" t="s">
        <v>984</v>
      </c>
      <c r="AQ1130" t="s">
        <v>785</v>
      </c>
      <c r="AV1130" t="s">
        <v>985</v>
      </c>
      <c r="AW1130">
        <v>0</v>
      </c>
      <c r="AX1130" t="s">
        <v>983</v>
      </c>
      <c r="AY1130" t="s">
        <v>986</v>
      </c>
      <c r="AZ1130" t="s">
        <v>865</v>
      </c>
      <c r="BC1130" s="34" t="s">
        <v>1985</v>
      </c>
      <c r="BD1130" t="s">
        <v>114</v>
      </c>
      <c r="BF1130" t="s">
        <v>115</v>
      </c>
      <c r="BG1130" t="s">
        <v>116</v>
      </c>
      <c r="BM1130" t="s">
        <v>117</v>
      </c>
      <c r="BO1130">
        <v>3327044400</v>
      </c>
      <c r="BX1130" t="s">
        <v>987</v>
      </c>
      <c r="CA1130" t="s">
        <v>988</v>
      </c>
      <c r="CB1130" t="s">
        <v>989</v>
      </c>
      <c r="CD1130">
        <v>1</v>
      </c>
      <c r="CF1130" t="s">
        <v>118</v>
      </c>
      <c r="CG1130">
        <v>0</v>
      </c>
      <c r="CH1130" t="s">
        <v>119</v>
      </c>
      <c r="CI1130" t="s">
        <v>119</v>
      </c>
      <c r="CJ1130" t="s">
        <v>120</v>
      </c>
      <c r="CL1130" s="34" t="s">
        <v>1986</v>
      </c>
      <c r="CM1130" t="s">
        <v>121</v>
      </c>
      <c r="CN1130" s="34" t="s">
        <v>1986</v>
      </c>
      <c r="CP1130" t="s">
        <v>1258</v>
      </c>
      <c r="CR1130">
        <f t="shared" si="262"/>
        <v>1</v>
      </c>
    </row>
    <row r="1131" spans="1:96" customFormat="1" hidden="1">
      <c r="A1131" t="s">
        <v>111</v>
      </c>
      <c r="B1131" t="s">
        <v>975</v>
      </c>
      <c r="C1131">
        <v>512287</v>
      </c>
      <c r="D1131" s="1">
        <v>45566</v>
      </c>
      <c r="E1131" t="s">
        <v>20664</v>
      </c>
      <c r="F1131" t="s">
        <v>976</v>
      </c>
      <c r="G1131" t="s">
        <v>977</v>
      </c>
      <c r="H1131">
        <v>82173486934</v>
      </c>
      <c r="I1131" t="s">
        <v>1983</v>
      </c>
      <c r="J1131">
        <v>5547999037738</v>
      </c>
      <c r="K1131" t="s">
        <v>11</v>
      </c>
      <c r="L1131" t="s">
        <v>881</v>
      </c>
      <c r="M1131">
        <v>5183193523281</v>
      </c>
      <c r="N1131" t="s">
        <v>112</v>
      </c>
      <c r="O1131" t="s">
        <v>978</v>
      </c>
      <c r="P1131" t="s">
        <v>979</v>
      </c>
      <c r="Q1131" t="s">
        <v>980</v>
      </c>
      <c r="R1131" t="s">
        <v>859</v>
      </c>
      <c r="S1131" t="s">
        <v>874</v>
      </c>
      <c r="U1131" t="s">
        <v>981</v>
      </c>
      <c r="V1131" t="s">
        <v>122</v>
      </c>
      <c r="W1131" t="s">
        <v>772</v>
      </c>
      <c r="X1131" t="s">
        <v>982</v>
      </c>
      <c r="Y1131" t="s">
        <v>129</v>
      </c>
      <c r="Z1131" t="s">
        <v>1258</v>
      </c>
      <c r="AA1131" t="s">
        <v>1984</v>
      </c>
      <c r="AB1131" t="s">
        <v>773</v>
      </c>
      <c r="AC1131" t="s">
        <v>774</v>
      </c>
      <c r="AE1131" t="s">
        <v>876</v>
      </c>
      <c r="AF1131" t="s">
        <v>113</v>
      </c>
      <c r="AG1131">
        <v>1</v>
      </c>
      <c r="AH1131">
        <v>56.54</v>
      </c>
      <c r="AI1131">
        <v>1</v>
      </c>
      <c r="AJ1131">
        <v>142796</v>
      </c>
      <c r="AK1131" t="s">
        <v>783</v>
      </c>
      <c r="AL1131">
        <v>1609</v>
      </c>
      <c r="AM1131" t="s">
        <v>826</v>
      </c>
      <c r="AN1131">
        <v>34.9</v>
      </c>
      <c r="AO1131" s="72">
        <v>28.27</v>
      </c>
      <c r="AP1131" t="s">
        <v>984</v>
      </c>
      <c r="AQ1131" t="s">
        <v>807</v>
      </c>
      <c r="AV1131" t="s">
        <v>990</v>
      </c>
      <c r="AW1131">
        <v>0</v>
      </c>
      <c r="AX1131" t="s">
        <v>983</v>
      </c>
      <c r="AY1131" t="s">
        <v>986</v>
      </c>
      <c r="AZ1131" t="s">
        <v>865</v>
      </c>
      <c r="BC1131" s="34" t="s">
        <v>1985</v>
      </c>
      <c r="BD1131" t="s">
        <v>114</v>
      </c>
      <c r="BF1131" t="s">
        <v>115</v>
      </c>
      <c r="BG1131" t="s">
        <v>116</v>
      </c>
      <c r="BM1131" t="s">
        <v>117</v>
      </c>
      <c r="BO1131">
        <v>3327044400</v>
      </c>
      <c r="BX1131" t="s">
        <v>987</v>
      </c>
      <c r="CA1131" t="s">
        <v>988</v>
      </c>
      <c r="CB1131" t="s">
        <v>989</v>
      </c>
      <c r="CD1131">
        <v>1</v>
      </c>
      <c r="CF1131" t="s">
        <v>118</v>
      </c>
      <c r="CG1131">
        <v>0</v>
      </c>
      <c r="CH1131" t="s">
        <v>119</v>
      </c>
      <c r="CI1131" t="s">
        <v>119</v>
      </c>
      <c r="CJ1131" t="s">
        <v>120</v>
      </c>
      <c r="CL1131" s="34" t="s">
        <v>1986</v>
      </c>
      <c r="CM1131" t="s">
        <v>121</v>
      </c>
      <c r="CN1131" s="34" t="s">
        <v>1986</v>
      </c>
      <c r="CP1131" t="s">
        <v>1258</v>
      </c>
      <c r="CR1131">
        <f t="shared" si="262"/>
        <v>1</v>
      </c>
    </row>
    <row r="1132" spans="1:96" customFormat="1" hidden="1">
      <c r="A1132" t="s">
        <v>111</v>
      </c>
      <c r="B1132" t="s">
        <v>1008</v>
      </c>
      <c r="C1132">
        <v>512281</v>
      </c>
      <c r="D1132" s="1">
        <v>45566</v>
      </c>
      <c r="E1132" t="s">
        <v>20665</v>
      </c>
      <c r="F1132" t="s">
        <v>1009</v>
      </c>
      <c r="G1132" t="s">
        <v>1010</v>
      </c>
      <c r="H1132">
        <v>41912927810</v>
      </c>
      <c r="I1132" t="s">
        <v>1991</v>
      </c>
      <c r="J1132">
        <v>5511956042927</v>
      </c>
      <c r="K1132" t="s">
        <v>2</v>
      </c>
      <c r="L1132" t="s">
        <v>127</v>
      </c>
      <c r="M1132">
        <v>5183357283732</v>
      </c>
      <c r="N1132" t="s">
        <v>112</v>
      </c>
      <c r="O1132" t="s">
        <v>1011</v>
      </c>
      <c r="P1132" t="s">
        <v>1012</v>
      </c>
      <c r="Q1132">
        <v>721</v>
      </c>
      <c r="R1132" t="s">
        <v>1013</v>
      </c>
      <c r="S1132" t="s">
        <v>1014</v>
      </c>
      <c r="U1132" t="s">
        <v>1015</v>
      </c>
      <c r="V1132" t="s">
        <v>122</v>
      </c>
      <c r="W1132" t="s">
        <v>123</v>
      </c>
      <c r="X1132" t="s">
        <v>1016</v>
      </c>
      <c r="Y1132" t="s">
        <v>792</v>
      </c>
      <c r="Z1132" t="s">
        <v>1258</v>
      </c>
      <c r="AA1132" t="s">
        <v>1992</v>
      </c>
      <c r="AF1132" t="s">
        <v>125</v>
      </c>
      <c r="AG1132">
        <v>5</v>
      </c>
      <c r="AH1132">
        <v>176.7</v>
      </c>
      <c r="AI1132">
        <v>1</v>
      </c>
      <c r="AJ1132">
        <v>5101</v>
      </c>
      <c r="AK1132" t="s">
        <v>1018</v>
      </c>
      <c r="AL1132">
        <v>5101</v>
      </c>
      <c r="AM1132" t="s">
        <v>830</v>
      </c>
      <c r="AN1132">
        <v>46.9</v>
      </c>
      <c r="AO1132" s="72">
        <v>46.9</v>
      </c>
      <c r="AP1132" t="s">
        <v>831</v>
      </c>
      <c r="AQ1132" t="s">
        <v>1019</v>
      </c>
      <c r="AV1132" t="s">
        <v>1020</v>
      </c>
      <c r="AW1132">
        <v>0</v>
      </c>
      <c r="AX1132" t="s">
        <v>1017</v>
      </c>
      <c r="AY1132">
        <v>0</v>
      </c>
      <c r="AZ1132" t="s">
        <v>916</v>
      </c>
      <c r="BC1132" s="34" t="s">
        <v>1993</v>
      </c>
      <c r="BD1132" t="s">
        <v>114</v>
      </c>
      <c r="BF1132" t="s">
        <v>115</v>
      </c>
      <c r="BG1132" t="s">
        <v>116</v>
      </c>
      <c r="BM1132" t="s">
        <v>117</v>
      </c>
      <c r="BN1132">
        <v>912599</v>
      </c>
      <c r="BO1132">
        <v>3326853464</v>
      </c>
      <c r="BP1132">
        <v>3326853464</v>
      </c>
      <c r="BQ1132">
        <v>516292</v>
      </c>
      <c r="BR1132">
        <v>2167</v>
      </c>
      <c r="BX1132" t="s">
        <v>1021</v>
      </c>
      <c r="CA1132" t="s">
        <v>1022</v>
      </c>
      <c r="CB1132" t="s">
        <v>1023</v>
      </c>
      <c r="CD1132">
        <v>1</v>
      </c>
      <c r="CF1132" t="s">
        <v>118</v>
      </c>
      <c r="CG1132">
        <v>0</v>
      </c>
      <c r="CH1132" t="s">
        <v>119</v>
      </c>
      <c r="CI1132" t="s">
        <v>119</v>
      </c>
      <c r="CJ1132" t="s">
        <v>120</v>
      </c>
      <c r="CL1132" s="34" t="s">
        <v>1994</v>
      </c>
      <c r="CM1132" t="s">
        <v>121</v>
      </c>
      <c r="CN1132" s="34" t="s">
        <v>1994</v>
      </c>
      <c r="CP1132" t="s">
        <v>1258</v>
      </c>
      <c r="CR1132">
        <f t="shared" si="262"/>
        <v>1</v>
      </c>
    </row>
    <row r="1133" spans="1:96" customFormat="1" hidden="1">
      <c r="A1133" t="s">
        <v>111</v>
      </c>
      <c r="B1133" t="s">
        <v>1008</v>
      </c>
      <c r="C1133">
        <v>512281</v>
      </c>
      <c r="D1133" s="1">
        <v>45566</v>
      </c>
      <c r="E1133" t="s">
        <v>20665</v>
      </c>
      <c r="F1133" t="s">
        <v>1009</v>
      </c>
      <c r="G1133" t="s">
        <v>1010</v>
      </c>
      <c r="H1133">
        <v>41912927810</v>
      </c>
      <c r="I1133" t="s">
        <v>1991</v>
      </c>
      <c r="J1133">
        <v>5511956042927</v>
      </c>
      <c r="K1133" t="s">
        <v>2</v>
      </c>
      <c r="L1133" t="s">
        <v>127</v>
      </c>
      <c r="M1133">
        <v>5183357283732</v>
      </c>
      <c r="N1133" t="s">
        <v>112</v>
      </c>
      <c r="O1133" t="s">
        <v>1011</v>
      </c>
      <c r="P1133" t="s">
        <v>1012</v>
      </c>
      <c r="Q1133">
        <v>721</v>
      </c>
      <c r="R1133" t="s">
        <v>1013</v>
      </c>
      <c r="S1133" t="s">
        <v>1014</v>
      </c>
      <c r="U1133" t="s">
        <v>1015</v>
      </c>
      <c r="V1133" t="s">
        <v>122</v>
      </c>
      <c r="W1133" t="s">
        <v>123</v>
      </c>
      <c r="X1133" t="s">
        <v>1016</v>
      </c>
      <c r="Y1133" t="s">
        <v>792</v>
      </c>
      <c r="Z1133" t="s">
        <v>1258</v>
      </c>
      <c r="AA1133" t="s">
        <v>1992</v>
      </c>
      <c r="AF1133" t="s">
        <v>125</v>
      </c>
      <c r="AG1133">
        <v>5</v>
      </c>
      <c r="AH1133">
        <v>176.7</v>
      </c>
      <c r="AI1133">
        <v>1</v>
      </c>
      <c r="AJ1133">
        <v>3102</v>
      </c>
      <c r="AK1133" t="s">
        <v>776</v>
      </c>
      <c r="AL1133">
        <v>3102</v>
      </c>
      <c r="AM1133" t="s">
        <v>777</v>
      </c>
      <c r="AN1133">
        <v>49.9</v>
      </c>
      <c r="AO1133" s="72">
        <v>49.9</v>
      </c>
      <c r="AP1133" t="s">
        <v>795</v>
      </c>
      <c r="AQ1133" t="s">
        <v>778</v>
      </c>
      <c r="AV1133" t="s">
        <v>1024</v>
      </c>
      <c r="AW1133">
        <v>0</v>
      </c>
      <c r="AX1133" t="s">
        <v>1017</v>
      </c>
      <c r="AY1133">
        <v>0</v>
      </c>
      <c r="AZ1133" t="s">
        <v>916</v>
      </c>
      <c r="BC1133" s="34" t="s">
        <v>1993</v>
      </c>
      <c r="BD1133" t="s">
        <v>114</v>
      </c>
      <c r="BF1133" t="s">
        <v>115</v>
      </c>
      <c r="BG1133" t="s">
        <v>116</v>
      </c>
      <c r="BM1133" t="s">
        <v>117</v>
      </c>
      <c r="BN1133">
        <v>912599</v>
      </c>
      <c r="BO1133">
        <v>3326853464</v>
      </c>
      <c r="BP1133">
        <v>3326853464</v>
      </c>
      <c r="BQ1133">
        <v>516292</v>
      </c>
      <c r="BR1133">
        <v>2167</v>
      </c>
      <c r="BX1133" t="s">
        <v>1021</v>
      </c>
      <c r="CA1133" t="s">
        <v>1022</v>
      </c>
      <c r="CB1133" t="s">
        <v>1023</v>
      </c>
      <c r="CD1133">
        <v>1</v>
      </c>
      <c r="CF1133" t="s">
        <v>118</v>
      </c>
      <c r="CG1133">
        <v>0</v>
      </c>
      <c r="CH1133" t="s">
        <v>119</v>
      </c>
      <c r="CI1133" t="s">
        <v>119</v>
      </c>
      <c r="CJ1133" t="s">
        <v>120</v>
      </c>
      <c r="CL1133" s="34" t="s">
        <v>1994</v>
      </c>
      <c r="CM1133" t="s">
        <v>121</v>
      </c>
      <c r="CN1133" s="34" t="s">
        <v>1994</v>
      </c>
      <c r="CP1133" t="s">
        <v>1258</v>
      </c>
      <c r="CR1133">
        <f t="shared" si="262"/>
        <v>1</v>
      </c>
    </row>
    <row r="1134" spans="1:96" customFormat="1" hidden="1">
      <c r="A1134" t="s">
        <v>111</v>
      </c>
      <c r="B1134" t="s">
        <v>1008</v>
      </c>
      <c r="C1134">
        <v>512281</v>
      </c>
      <c r="D1134" s="1">
        <v>45566</v>
      </c>
      <c r="E1134" t="s">
        <v>20665</v>
      </c>
      <c r="F1134" t="s">
        <v>1009</v>
      </c>
      <c r="G1134" t="s">
        <v>1010</v>
      </c>
      <c r="H1134">
        <v>41912927810</v>
      </c>
      <c r="I1134" t="s">
        <v>1991</v>
      </c>
      <c r="J1134">
        <v>5511956042927</v>
      </c>
      <c r="K1134" t="s">
        <v>2</v>
      </c>
      <c r="L1134" t="s">
        <v>127</v>
      </c>
      <c r="M1134">
        <v>5183357283732</v>
      </c>
      <c r="N1134" t="s">
        <v>112</v>
      </c>
      <c r="O1134" t="s">
        <v>1011</v>
      </c>
      <c r="P1134" t="s">
        <v>1012</v>
      </c>
      <c r="Q1134">
        <v>721</v>
      </c>
      <c r="R1134" t="s">
        <v>1013</v>
      </c>
      <c r="S1134" t="s">
        <v>1014</v>
      </c>
      <c r="U1134" t="s">
        <v>1015</v>
      </c>
      <c r="V1134" t="s">
        <v>122</v>
      </c>
      <c r="W1134" t="s">
        <v>123</v>
      </c>
      <c r="X1134" t="s">
        <v>1016</v>
      </c>
      <c r="Y1134" t="s">
        <v>792</v>
      </c>
      <c r="Z1134" t="s">
        <v>1258</v>
      </c>
      <c r="AA1134" t="s">
        <v>1992</v>
      </c>
      <c r="AF1134" t="s">
        <v>125</v>
      </c>
      <c r="AG1134">
        <v>5</v>
      </c>
      <c r="AH1134">
        <v>176.7</v>
      </c>
      <c r="AI1134">
        <v>1</v>
      </c>
      <c r="AJ1134">
        <v>3103</v>
      </c>
      <c r="AK1134" t="s">
        <v>776</v>
      </c>
      <c r="AL1134">
        <v>3103</v>
      </c>
      <c r="AM1134" t="s">
        <v>813</v>
      </c>
      <c r="AN1134">
        <v>79.900000000000006</v>
      </c>
      <c r="AO1134" s="72">
        <v>79.900000000000006</v>
      </c>
      <c r="AP1134" t="s">
        <v>797</v>
      </c>
      <c r="AQ1134" t="s">
        <v>814</v>
      </c>
      <c r="AV1134" t="s">
        <v>1020</v>
      </c>
      <c r="AW1134">
        <v>0</v>
      </c>
      <c r="AX1134" t="s">
        <v>1017</v>
      </c>
      <c r="AY1134">
        <v>0</v>
      </c>
      <c r="AZ1134" t="s">
        <v>916</v>
      </c>
      <c r="BC1134" s="34" t="s">
        <v>1993</v>
      </c>
      <c r="BD1134" t="s">
        <v>114</v>
      </c>
      <c r="BF1134" t="s">
        <v>115</v>
      </c>
      <c r="BG1134" t="s">
        <v>116</v>
      </c>
      <c r="BM1134" t="s">
        <v>117</v>
      </c>
      <c r="BN1134">
        <v>912599</v>
      </c>
      <c r="BO1134">
        <v>3326853464</v>
      </c>
      <c r="BP1134">
        <v>3326853464</v>
      </c>
      <c r="BQ1134">
        <v>516292</v>
      </c>
      <c r="BR1134">
        <v>2167</v>
      </c>
      <c r="BX1134" t="s">
        <v>1021</v>
      </c>
      <c r="CA1134" t="s">
        <v>1022</v>
      </c>
      <c r="CB1134" t="s">
        <v>1023</v>
      </c>
      <c r="CD1134">
        <v>1</v>
      </c>
      <c r="CF1134" t="s">
        <v>118</v>
      </c>
      <c r="CG1134">
        <v>0</v>
      </c>
      <c r="CH1134" t="s">
        <v>119</v>
      </c>
      <c r="CI1134" t="s">
        <v>119</v>
      </c>
      <c r="CJ1134" t="s">
        <v>120</v>
      </c>
      <c r="CL1134" s="34" t="s">
        <v>1994</v>
      </c>
      <c r="CM1134" t="s">
        <v>121</v>
      </c>
      <c r="CN1134" s="34" t="s">
        <v>1994</v>
      </c>
      <c r="CP1134" t="s">
        <v>1258</v>
      </c>
      <c r="CR1134">
        <f t="shared" si="262"/>
        <v>1</v>
      </c>
    </row>
    <row r="1135" spans="1:96" customFormat="1" hidden="1">
      <c r="A1135" t="s">
        <v>111</v>
      </c>
      <c r="B1135" t="s">
        <v>2965</v>
      </c>
      <c r="C1135">
        <v>513061</v>
      </c>
      <c r="D1135" s="1">
        <v>45571</v>
      </c>
      <c r="E1135" t="s">
        <v>20666</v>
      </c>
      <c r="F1135" t="s">
        <v>2966</v>
      </c>
      <c r="G1135" t="s">
        <v>1945</v>
      </c>
      <c r="H1135" s="34" t="s">
        <v>2967</v>
      </c>
      <c r="I1135" t="s">
        <v>2968</v>
      </c>
      <c r="J1135">
        <v>5561998222897</v>
      </c>
      <c r="K1135" t="s">
        <v>126</v>
      </c>
      <c r="L1135" t="s">
        <v>136</v>
      </c>
      <c r="M1135">
        <v>5184587612235</v>
      </c>
      <c r="N1135" t="s">
        <v>112</v>
      </c>
      <c r="O1135" t="s">
        <v>2969</v>
      </c>
      <c r="P1135" t="s">
        <v>2970</v>
      </c>
      <c r="Q1135" s="34" t="s">
        <v>892</v>
      </c>
      <c r="S1135" t="s">
        <v>2971</v>
      </c>
      <c r="U1135" t="s">
        <v>2972</v>
      </c>
      <c r="V1135" t="s">
        <v>779</v>
      </c>
      <c r="W1135" t="s">
        <v>780</v>
      </c>
      <c r="X1135" t="s">
        <v>1643</v>
      </c>
      <c r="Y1135" t="s">
        <v>787</v>
      </c>
      <c r="Z1135" t="s">
        <v>1258</v>
      </c>
      <c r="AA1135" t="s">
        <v>4084</v>
      </c>
      <c r="AB1135" t="s">
        <v>844</v>
      </c>
      <c r="AC1135" t="s">
        <v>791</v>
      </c>
      <c r="AD1135" t="s">
        <v>1338</v>
      </c>
      <c r="AE1135" t="s">
        <v>897</v>
      </c>
      <c r="AF1135" t="s">
        <v>1242</v>
      </c>
      <c r="AG1135">
        <v>1</v>
      </c>
      <c r="AH1135">
        <v>202.29</v>
      </c>
      <c r="AI1135">
        <v>1</v>
      </c>
      <c r="AJ1135">
        <v>142817</v>
      </c>
      <c r="AK1135" t="s">
        <v>1598</v>
      </c>
      <c r="AL1135">
        <v>61040</v>
      </c>
      <c r="AM1135" t="s">
        <v>1608</v>
      </c>
      <c r="AN1135">
        <v>99.9</v>
      </c>
      <c r="AO1135" s="72">
        <v>67.430000000000007</v>
      </c>
      <c r="AP1135" t="s">
        <v>2974</v>
      </c>
      <c r="AQ1135" t="s">
        <v>1609</v>
      </c>
      <c r="AV1135" t="s">
        <v>2975</v>
      </c>
      <c r="AW1135">
        <v>0</v>
      </c>
      <c r="AX1135" t="s">
        <v>2973</v>
      </c>
      <c r="AY1135" t="s">
        <v>2976</v>
      </c>
      <c r="AZ1135" t="s">
        <v>2258</v>
      </c>
      <c r="BC1135" t="s">
        <v>4085</v>
      </c>
      <c r="BD1135" t="s">
        <v>114</v>
      </c>
      <c r="BF1135" t="s">
        <v>115</v>
      </c>
      <c r="BG1135" t="s">
        <v>116</v>
      </c>
      <c r="BM1135" t="s">
        <v>1248</v>
      </c>
      <c r="BO1135">
        <v>3351368997</v>
      </c>
      <c r="BX1135" t="s">
        <v>2977</v>
      </c>
      <c r="CA1135" t="s">
        <v>2978</v>
      </c>
      <c r="CB1135" t="s">
        <v>2979</v>
      </c>
      <c r="CD1135">
        <v>1</v>
      </c>
      <c r="CF1135" t="s">
        <v>118</v>
      </c>
      <c r="CG1135">
        <v>0</v>
      </c>
      <c r="CH1135" t="s">
        <v>119</v>
      </c>
      <c r="CI1135" t="s">
        <v>119</v>
      </c>
      <c r="CJ1135" t="s">
        <v>120</v>
      </c>
      <c r="CL1135" s="34" t="s">
        <v>4086</v>
      </c>
      <c r="CM1135" t="s">
        <v>121</v>
      </c>
      <c r="CN1135" s="34" t="s">
        <v>4086</v>
      </c>
      <c r="CP1135" t="s">
        <v>1258</v>
      </c>
      <c r="CR1135">
        <f t="shared" si="262"/>
        <v>6</v>
      </c>
    </row>
    <row r="1136" spans="1:96" customFormat="1" hidden="1">
      <c r="A1136" t="s">
        <v>111</v>
      </c>
      <c r="B1136" t="s">
        <v>2965</v>
      </c>
      <c r="C1136">
        <v>513061</v>
      </c>
      <c r="D1136" s="1">
        <v>45571</v>
      </c>
      <c r="E1136" t="s">
        <v>20666</v>
      </c>
      <c r="F1136" t="s">
        <v>2966</v>
      </c>
      <c r="G1136" t="s">
        <v>1945</v>
      </c>
      <c r="H1136" s="34" t="s">
        <v>2967</v>
      </c>
      <c r="I1136" t="s">
        <v>2968</v>
      </c>
      <c r="J1136">
        <v>5561998222897</v>
      </c>
      <c r="K1136" t="s">
        <v>126</v>
      </c>
      <c r="L1136" t="s">
        <v>136</v>
      </c>
      <c r="M1136">
        <v>5184587612235</v>
      </c>
      <c r="N1136" t="s">
        <v>112</v>
      </c>
      <c r="O1136" t="s">
        <v>2969</v>
      </c>
      <c r="P1136" t="s">
        <v>2970</v>
      </c>
      <c r="Q1136" s="34" t="s">
        <v>892</v>
      </c>
      <c r="S1136" t="s">
        <v>2971</v>
      </c>
      <c r="U1136" t="s">
        <v>2972</v>
      </c>
      <c r="V1136" t="s">
        <v>779</v>
      </c>
      <c r="W1136" t="s">
        <v>780</v>
      </c>
      <c r="X1136" t="s">
        <v>1643</v>
      </c>
      <c r="Y1136" t="s">
        <v>787</v>
      </c>
      <c r="Z1136" t="s">
        <v>1258</v>
      </c>
      <c r="AA1136" t="s">
        <v>4084</v>
      </c>
      <c r="AB1136" t="s">
        <v>844</v>
      </c>
      <c r="AC1136" t="s">
        <v>791</v>
      </c>
      <c r="AD1136" t="s">
        <v>1338</v>
      </c>
      <c r="AE1136" t="s">
        <v>897</v>
      </c>
      <c r="AF1136" t="s">
        <v>1242</v>
      </c>
      <c r="AG1136">
        <v>1</v>
      </c>
      <c r="AH1136">
        <v>202.29</v>
      </c>
      <c r="AI1136">
        <v>1</v>
      </c>
      <c r="AJ1136">
        <v>61030</v>
      </c>
      <c r="AK1136" t="s">
        <v>1598</v>
      </c>
      <c r="AL1136">
        <v>61030</v>
      </c>
      <c r="AM1136" t="s">
        <v>2980</v>
      </c>
      <c r="AN1136">
        <v>99.9</v>
      </c>
      <c r="AO1136" s="72">
        <v>67.430000000000007</v>
      </c>
      <c r="AP1136" t="s">
        <v>2974</v>
      </c>
      <c r="AQ1136" t="s">
        <v>2981</v>
      </c>
      <c r="AV1136" t="s">
        <v>2982</v>
      </c>
      <c r="AW1136">
        <v>0</v>
      </c>
      <c r="AX1136" t="s">
        <v>2973</v>
      </c>
      <c r="AY1136" t="s">
        <v>2976</v>
      </c>
      <c r="AZ1136" t="s">
        <v>2258</v>
      </c>
      <c r="BC1136" t="s">
        <v>4085</v>
      </c>
      <c r="BD1136" t="s">
        <v>114</v>
      </c>
      <c r="BF1136" t="s">
        <v>115</v>
      </c>
      <c r="BG1136" t="s">
        <v>116</v>
      </c>
      <c r="BM1136" t="s">
        <v>1248</v>
      </c>
      <c r="BO1136">
        <v>3351368997</v>
      </c>
      <c r="BX1136" t="s">
        <v>2977</v>
      </c>
      <c r="CA1136" t="s">
        <v>2978</v>
      </c>
      <c r="CB1136" t="s">
        <v>2979</v>
      </c>
      <c r="CD1136">
        <v>1</v>
      </c>
      <c r="CF1136" t="s">
        <v>118</v>
      </c>
      <c r="CG1136">
        <v>0</v>
      </c>
      <c r="CH1136" t="s">
        <v>119</v>
      </c>
      <c r="CI1136" t="s">
        <v>119</v>
      </c>
      <c r="CJ1136" t="s">
        <v>120</v>
      </c>
      <c r="CL1136" s="34" t="s">
        <v>4086</v>
      </c>
      <c r="CM1136" t="s">
        <v>121</v>
      </c>
      <c r="CN1136" s="34" t="s">
        <v>4086</v>
      </c>
      <c r="CP1136" t="s">
        <v>1258</v>
      </c>
      <c r="CR1136">
        <f t="shared" si="262"/>
        <v>6</v>
      </c>
    </row>
    <row r="1137" spans="1:96" customFormat="1" hidden="1">
      <c r="A1137" t="s">
        <v>111</v>
      </c>
      <c r="B1137" t="s">
        <v>2965</v>
      </c>
      <c r="C1137">
        <v>513061</v>
      </c>
      <c r="D1137" s="1">
        <v>45571</v>
      </c>
      <c r="E1137" t="s">
        <v>20666</v>
      </c>
      <c r="F1137" t="s">
        <v>2966</v>
      </c>
      <c r="G1137" t="s">
        <v>1945</v>
      </c>
      <c r="H1137" s="34" t="s">
        <v>2967</v>
      </c>
      <c r="I1137" t="s">
        <v>2968</v>
      </c>
      <c r="J1137">
        <v>5561998222897</v>
      </c>
      <c r="K1137" t="s">
        <v>126</v>
      </c>
      <c r="L1137" t="s">
        <v>136</v>
      </c>
      <c r="M1137">
        <v>5184587612235</v>
      </c>
      <c r="N1137" t="s">
        <v>112</v>
      </c>
      <c r="O1137" t="s">
        <v>2969</v>
      </c>
      <c r="P1137" t="s">
        <v>2970</v>
      </c>
      <c r="Q1137" s="34" t="s">
        <v>892</v>
      </c>
      <c r="S1137" t="s">
        <v>2971</v>
      </c>
      <c r="U1137" t="s">
        <v>2972</v>
      </c>
      <c r="V1137" t="s">
        <v>779</v>
      </c>
      <c r="W1137" t="s">
        <v>780</v>
      </c>
      <c r="X1137" t="s">
        <v>1643</v>
      </c>
      <c r="Y1137" t="s">
        <v>787</v>
      </c>
      <c r="Z1137" t="s">
        <v>1258</v>
      </c>
      <c r="AA1137" t="s">
        <v>4084</v>
      </c>
      <c r="AB1137" t="s">
        <v>844</v>
      </c>
      <c r="AC1137" t="s">
        <v>791</v>
      </c>
      <c r="AD1137" t="s">
        <v>1338</v>
      </c>
      <c r="AE1137" t="s">
        <v>897</v>
      </c>
      <c r="AF1137" t="s">
        <v>1242</v>
      </c>
      <c r="AG1137">
        <v>1</v>
      </c>
      <c r="AH1137">
        <v>202.29</v>
      </c>
      <c r="AI1137">
        <v>1</v>
      </c>
      <c r="AJ1137">
        <v>61050</v>
      </c>
      <c r="AK1137" t="s">
        <v>1598</v>
      </c>
      <c r="AL1137">
        <v>61050</v>
      </c>
      <c r="AM1137" t="s">
        <v>2983</v>
      </c>
      <c r="AN1137">
        <v>99.9</v>
      </c>
      <c r="AO1137" s="72">
        <v>67.430000000000007</v>
      </c>
      <c r="AP1137" t="s">
        <v>2974</v>
      </c>
      <c r="AQ1137" t="s">
        <v>2984</v>
      </c>
      <c r="AV1137" t="s">
        <v>2982</v>
      </c>
      <c r="AW1137">
        <v>0</v>
      </c>
      <c r="AX1137" t="s">
        <v>2973</v>
      </c>
      <c r="AY1137" t="s">
        <v>2976</v>
      </c>
      <c r="AZ1137" t="s">
        <v>2258</v>
      </c>
      <c r="BC1137" t="s">
        <v>4085</v>
      </c>
      <c r="BD1137" t="s">
        <v>114</v>
      </c>
      <c r="BF1137" t="s">
        <v>115</v>
      </c>
      <c r="BG1137" t="s">
        <v>116</v>
      </c>
      <c r="BM1137" t="s">
        <v>1248</v>
      </c>
      <c r="BO1137">
        <v>3351368997</v>
      </c>
      <c r="BX1137" t="s">
        <v>2977</v>
      </c>
      <c r="CA1137" t="s">
        <v>2978</v>
      </c>
      <c r="CB1137" t="s">
        <v>2979</v>
      </c>
      <c r="CD1137">
        <v>1</v>
      </c>
      <c r="CF1137" t="s">
        <v>118</v>
      </c>
      <c r="CG1137">
        <v>0</v>
      </c>
      <c r="CH1137" t="s">
        <v>119</v>
      </c>
      <c r="CI1137" t="s">
        <v>119</v>
      </c>
      <c r="CJ1137" t="s">
        <v>120</v>
      </c>
      <c r="CL1137" s="34" t="s">
        <v>4086</v>
      </c>
      <c r="CM1137" t="s">
        <v>121</v>
      </c>
      <c r="CN1137" s="34" t="s">
        <v>4086</v>
      </c>
      <c r="CP1137" t="s">
        <v>1258</v>
      </c>
      <c r="CR1137">
        <f t="shared" si="262"/>
        <v>6</v>
      </c>
    </row>
    <row r="1138" spans="1:96" customFormat="1" hidden="1">
      <c r="A1138" t="s">
        <v>111</v>
      </c>
      <c r="B1138" t="s">
        <v>2347</v>
      </c>
      <c r="C1138">
        <v>513047</v>
      </c>
      <c r="D1138" s="1">
        <v>45570</v>
      </c>
      <c r="E1138" t="s">
        <v>20667</v>
      </c>
      <c r="F1138" t="s">
        <v>2348</v>
      </c>
      <c r="G1138" t="s">
        <v>2349</v>
      </c>
      <c r="H1138">
        <v>12751071767</v>
      </c>
      <c r="I1138" t="s">
        <v>2350</v>
      </c>
      <c r="J1138">
        <v>5521979280741</v>
      </c>
      <c r="K1138" t="s">
        <v>5</v>
      </c>
      <c r="L1138" t="s">
        <v>839</v>
      </c>
      <c r="M1138">
        <v>5184486869418</v>
      </c>
      <c r="N1138" t="s">
        <v>112</v>
      </c>
      <c r="O1138" t="s">
        <v>2351</v>
      </c>
      <c r="P1138" t="s">
        <v>2352</v>
      </c>
      <c r="Q1138">
        <v>304</v>
      </c>
      <c r="R1138" t="s">
        <v>2353</v>
      </c>
      <c r="S1138" t="s">
        <v>2063</v>
      </c>
      <c r="U1138" t="s">
        <v>2354</v>
      </c>
      <c r="V1138" t="s">
        <v>122</v>
      </c>
      <c r="W1138" t="s">
        <v>123</v>
      </c>
      <c r="X1138" t="s">
        <v>1241</v>
      </c>
      <c r="Y1138" t="s">
        <v>129</v>
      </c>
      <c r="Z1138" t="s">
        <v>1258</v>
      </c>
      <c r="AA1138" t="s">
        <v>2718</v>
      </c>
      <c r="AE1138" t="s">
        <v>897</v>
      </c>
      <c r="AF1138" t="s">
        <v>786</v>
      </c>
      <c r="AG1138">
        <v>5</v>
      </c>
      <c r="AH1138">
        <v>134.52000000000001</v>
      </c>
      <c r="AI1138">
        <v>6</v>
      </c>
      <c r="AJ1138">
        <v>1403</v>
      </c>
      <c r="AK1138" t="s">
        <v>775</v>
      </c>
      <c r="AL1138">
        <v>1403</v>
      </c>
      <c r="AM1138" t="s">
        <v>824</v>
      </c>
      <c r="AN1138">
        <v>29.9</v>
      </c>
      <c r="AO1138" s="72">
        <v>22.42</v>
      </c>
      <c r="AP1138" t="s">
        <v>2355</v>
      </c>
      <c r="AQ1138" t="s">
        <v>822</v>
      </c>
      <c r="AV1138" t="s">
        <v>2356</v>
      </c>
      <c r="AW1138">
        <v>0</v>
      </c>
      <c r="AX1138" t="s">
        <v>2355</v>
      </c>
      <c r="AY1138" t="s">
        <v>2357</v>
      </c>
      <c r="AZ1138" t="s">
        <v>2217</v>
      </c>
      <c r="BC1138" s="34" t="s">
        <v>2719</v>
      </c>
      <c r="BD1138" t="s">
        <v>114</v>
      </c>
      <c r="BF1138" t="s">
        <v>115</v>
      </c>
      <c r="BG1138" t="s">
        <v>116</v>
      </c>
      <c r="BM1138" t="s">
        <v>117</v>
      </c>
      <c r="BN1138">
        <v>377761</v>
      </c>
      <c r="BO1138">
        <v>3349363526</v>
      </c>
      <c r="BP1138">
        <v>3349363526</v>
      </c>
      <c r="BQ1138">
        <v>499818</v>
      </c>
      <c r="BR1138">
        <v>7372</v>
      </c>
      <c r="BX1138" t="s">
        <v>2358</v>
      </c>
      <c r="CA1138" t="s">
        <v>2359</v>
      </c>
      <c r="CB1138" t="s">
        <v>2360</v>
      </c>
      <c r="CD1138">
        <v>1</v>
      </c>
      <c r="CF1138" t="s">
        <v>118</v>
      </c>
      <c r="CG1138">
        <v>0</v>
      </c>
      <c r="CH1138" t="s">
        <v>119</v>
      </c>
      <c r="CI1138" t="s">
        <v>119</v>
      </c>
      <c r="CJ1138" t="s">
        <v>120</v>
      </c>
      <c r="CL1138" s="34" t="s">
        <v>2720</v>
      </c>
      <c r="CM1138" t="s">
        <v>121</v>
      </c>
      <c r="CN1138" s="34" t="s">
        <v>2720</v>
      </c>
      <c r="CP1138" t="s">
        <v>1258</v>
      </c>
      <c r="CR1138">
        <f t="shared" si="262"/>
        <v>5</v>
      </c>
    </row>
    <row r="1139" spans="1:96" customFormat="1" hidden="1">
      <c r="A1139" t="s">
        <v>111</v>
      </c>
      <c r="B1139" t="s">
        <v>2361</v>
      </c>
      <c r="C1139">
        <v>513031</v>
      </c>
      <c r="D1139" s="1">
        <v>45570</v>
      </c>
      <c r="E1139" t="s">
        <v>20668</v>
      </c>
      <c r="F1139" t="s">
        <v>2362</v>
      </c>
      <c r="G1139" t="s">
        <v>2363</v>
      </c>
      <c r="H1139">
        <v>10577368648</v>
      </c>
      <c r="I1139" t="s">
        <v>2364</v>
      </c>
      <c r="J1139">
        <v>5535998996191</v>
      </c>
      <c r="K1139" t="s">
        <v>8</v>
      </c>
      <c r="L1139" t="s">
        <v>2365</v>
      </c>
      <c r="M1139">
        <v>5184466581237</v>
      </c>
      <c r="N1139" t="s">
        <v>112</v>
      </c>
      <c r="O1139" t="s">
        <v>2366</v>
      </c>
      <c r="P1139" t="s">
        <v>2367</v>
      </c>
      <c r="Q1139">
        <v>100</v>
      </c>
      <c r="S1139" t="s">
        <v>2368</v>
      </c>
      <c r="U1139" t="s">
        <v>2369</v>
      </c>
      <c r="V1139" t="s">
        <v>122</v>
      </c>
      <c r="W1139" t="s">
        <v>123</v>
      </c>
      <c r="X1139" t="s">
        <v>1311</v>
      </c>
      <c r="Y1139" t="s">
        <v>782</v>
      </c>
      <c r="Z1139" t="s">
        <v>1258</v>
      </c>
      <c r="AA1139" t="s">
        <v>2721</v>
      </c>
      <c r="AB1139" t="s">
        <v>844</v>
      </c>
      <c r="AC1139" t="s">
        <v>774</v>
      </c>
      <c r="AE1139" t="s">
        <v>897</v>
      </c>
      <c r="AF1139" t="s">
        <v>125</v>
      </c>
      <c r="AG1139">
        <v>4</v>
      </c>
      <c r="AH1139">
        <v>159.52000000000001</v>
      </c>
      <c r="AI1139">
        <v>1</v>
      </c>
      <c r="AJ1139">
        <v>142793</v>
      </c>
      <c r="AK1139" t="s">
        <v>1480</v>
      </c>
      <c r="AL1139">
        <v>2601</v>
      </c>
      <c r="AM1139" t="s">
        <v>1823</v>
      </c>
      <c r="AN1139">
        <v>62.9</v>
      </c>
      <c r="AO1139" s="72">
        <v>47.18</v>
      </c>
      <c r="AP1139" t="s">
        <v>2262</v>
      </c>
      <c r="AQ1139" t="s">
        <v>1824</v>
      </c>
      <c r="AV1139" t="s">
        <v>801</v>
      </c>
      <c r="AW1139">
        <v>0</v>
      </c>
      <c r="AX1139" t="s">
        <v>2370</v>
      </c>
      <c r="AY1139" t="s">
        <v>2371</v>
      </c>
      <c r="AZ1139" t="s">
        <v>2217</v>
      </c>
      <c r="BC1139" s="34" t="s">
        <v>2722</v>
      </c>
      <c r="BD1139" t="s">
        <v>114</v>
      </c>
      <c r="BF1139" t="s">
        <v>115</v>
      </c>
      <c r="BG1139" t="s">
        <v>116</v>
      </c>
      <c r="BM1139" t="s">
        <v>117</v>
      </c>
      <c r="BN1139">
        <v>379265</v>
      </c>
      <c r="BO1139">
        <v>3348712726</v>
      </c>
      <c r="BP1139">
        <v>3348712726</v>
      </c>
      <c r="BQ1139">
        <v>534696</v>
      </c>
      <c r="BR1139" s="34" t="s">
        <v>2372</v>
      </c>
      <c r="BX1139" t="s">
        <v>2373</v>
      </c>
      <c r="CA1139" t="s">
        <v>2374</v>
      </c>
      <c r="CB1139" t="s">
        <v>2375</v>
      </c>
      <c r="CD1139">
        <v>1</v>
      </c>
      <c r="CF1139" t="s">
        <v>118</v>
      </c>
      <c r="CG1139">
        <v>0</v>
      </c>
      <c r="CH1139" t="s">
        <v>119</v>
      </c>
      <c r="CI1139" t="s">
        <v>119</v>
      </c>
      <c r="CJ1139" t="s">
        <v>120</v>
      </c>
      <c r="CL1139" s="34" t="s">
        <v>2723</v>
      </c>
      <c r="CM1139" t="s">
        <v>121</v>
      </c>
      <c r="CN1139" s="34" t="s">
        <v>2723</v>
      </c>
      <c r="CP1139" t="s">
        <v>1258</v>
      </c>
      <c r="CR1139">
        <f t="shared" si="262"/>
        <v>5</v>
      </c>
    </row>
    <row r="1140" spans="1:96" customFormat="1" hidden="1">
      <c r="A1140" t="s">
        <v>111</v>
      </c>
      <c r="B1140" t="s">
        <v>2361</v>
      </c>
      <c r="C1140">
        <v>513031</v>
      </c>
      <c r="D1140" s="1">
        <v>45570</v>
      </c>
      <c r="E1140" t="s">
        <v>20668</v>
      </c>
      <c r="F1140" t="s">
        <v>2362</v>
      </c>
      <c r="G1140" t="s">
        <v>2363</v>
      </c>
      <c r="H1140">
        <v>10577368648</v>
      </c>
      <c r="I1140" t="s">
        <v>2364</v>
      </c>
      <c r="J1140">
        <v>5535998996191</v>
      </c>
      <c r="K1140" t="s">
        <v>8</v>
      </c>
      <c r="L1140" t="s">
        <v>2365</v>
      </c>
      <c r="M1140">
        <v>5184466581237</v>
      </c>
      <c r="N1140" t="s">
        <v>112</v>
      </c>
      <c r="O1140" t="s">
        <v>2366</v>
      </c>
      <c r="P1140" t="s">
        <v>2367</v>
      </c>
      <c r="Q1140">
        <v>100</v>
      </c>
      <c r="S1140" t="s">
        <v>2368</v>
      </c>
      <c r="U1140" t="s">
        <v>2369</v>
      </c>
      <c r="V1140" t="s">
        <v>122</v>
      </c>
      <c r="W1140" t="s">
        <v>123</v>
      </c>
      <c r="X1140" t="s">
        <v>1311</v>
      </c>
      <c r="Y1140" t="s">
        <v>782</v>
      </c>
      <c r="Z1140" t="s">
        <v>1258</v>
      </c>
      <c r="AA1140" t="s">
        <v>2721</v>
      </c>
      <c r="AB1140" t="s">
        <v>844</v>
      </c>
      <c r="AC1140" t="s">
        <v>774</v>
      </c>
      <c r="AE1140" t="s">
        <v>897</v>
      </c>
      <c r="AF1140" t="s">
        <v>125</v>
      </c>
      <c r="AG1140">
        <v>4</v>
      </c>
      <c r="AH1140">
        <v>159.52000000000001</v>
      </c>
      <c r="AI1140">
        <v>1</v>
      </c>
      <c r="AJ1140">
        <v>1403</v>
      </c>
      <c r="AK1140" t="s">
        <v>775</v>
      </c>
      <c r="AL1140">
        <v>1403</v>
      </c>
      <c r="AM1140" t="s">
        <v>824</v>
      </c>
      <c r="AN1140">
        <v>29.9</v>
      </c>
      <c r="AO1140" s="72">
        <v>22.42</v>
      </c>
      <c r="AP1140" t="s">
        <v>895</v>
      </c>
      <c r="AQ1140" t="s">
        <v>822</v>
      </c>
      <c r="AV1140" t="s">
        <v>801</v>
      </c>
      <c r="AW1140">
        <v>0</v>
      </c>
      <c r="AX1140" t="s">
        <v>2370</v>
      </c>
      <c r="AY1140" t="s">
        <v>2371</v>
      </c>
      <c r="AZ1140" t="s">
        <v>2217</v>
      </c>
      <c r="BC1140" s="34" t="s">
        <v>2722</v>
      </c>
      <c r="BD1140" t="s">
        <v>114</v>
      </c>
      <c r="BF1140" t="s">
        <v>115</v>
      </c>
      <c r="BG1140" t="s">
        <v>116</v>
      </c>
      <c r="BM1140" t="s">
        <v>117</v>
      </c>
      <c r="BN1140">
        <v>379265</v>
      </c>
      <c r="BO1140">
        <v>3348712726</v>
      </c>
      <c r="BP1140">
        <v>3348712726</v>
      </c>
      <c r="BQ1140">
        <v>534696</v>
      </c>
      <c r="BR1140" s="34" t="s">
        <v>2372</v>
      </c>
      <c r="BX1140" t="s">
        <v>2373</v>
      </c>
      <c r="CA1140" t="s">
        <v>2374</v>
      </c>
      <c r="CB1140" t="s">
        <v>2375</v>
      </c>
      <c r="CD1140">
        <v>1</v>
      </c>
      <c r="CF1140" t="s">
        <v>118</v>
      </c>
      <c r="CG1140">
        <v>0</v>
      </c>
      <c r="CH1140" t="s">
        <v>119</v>
      </c>
      <c r="CI1140" t="s">
        <v>119</v>
      </c>
      <c r="CJ1140" t="s">
        <v>120</v>
      </c>
      <c r="CL1140" s="34" t="s">
        <v>2723</v>
      </c>
      <c r="CM1140" t="s">
        <v>121</v>
      </c>
      <c r="CN1140" s="34" t="s">
        <v>2723</v>
      </c>
      <c r="CP1140" t="s">
        <v>1258</v>
      </c>
      <c r="CR1140">
        <f t="shared" si="262"/>
        <v>5</v>
      </c>
    </row>
    <row r="1141" spans="1:96" customFormat="1" hidden="1">
      <c r="A1141" t="s">
        <v>111</v>
      </c>
      <c r="B1141" t="s">
        <v>2361</v>
      </c>
      <c r="C1141">
        <v>513031</v>
      </c>
      <c r="D1141" s="1">
        <v>45570</v>
      </c>
      <c r="E1141" t="s">
        <v>20668</v>
      </c>
      <c r="F1141" t="s">
        <v>2362</v>
      </c>
      <c r="G1141" t="s">
        <v>2363</v>
      </c>
      <c r="H1141">
        <v>10577368648</v>
      </c>
      <c r="I1141" t="s">
        <v>2364</v>
      </c>
      <c r="J1141">
        <v>5535998996191</v>
      </c>
      <c r="K1141" t="s">
        <v>8</v>
      </c>
      <c r="L1141" t="s">
        <v>2365</v>
      </c>
      <c r="M1141">
        <v>5184466581237</v>
      </c>
      <c r="N1141" t="s">
        <v>112</v>
      </c>
      <c r="O1141" t="s">
        <v>2366</v>
      </c>
      <c r="P1141" t="s">
        <v>2367</v>
      </c>
      <c r="Q1141">
        <v>100</v>
      </c>
      <c r="S1141" t="s">
        <v>2368</v>
      </c>
      <c r="U1141" t="s">
        <v>2369</v>
      </c>
      <c r="V1141" t="s">
        <v>122</v>
      </c>
      <c r="W1141" t="s">
        <v>123</v>
      </c>
      <c r="X1141" t="s">
        <v>1311</v>
      </c>
      <c r="Y1141" t="s">
        <v>782</v>
      </c>
      <c r="Z1141" t="s">
        <v>1258</v>
      </c>
      <c r="AA1141" t="s">
        <v>2721</v>
      </c>
      <c r="AB1141" t="s">
        <v>844</v>
      </c>
      <c r="AC1141" t="s">
        <v>774</v>
      </c>
      <c r="AE1141" t="s">
        <v>897</v>
      </c>
      <c r="AF1141" t="s">
        <v>125</v>
      </c>
      <c r="AG1141">
        <v>4</v>
      </c>
      <c r="AH1141">
        <v>159.52000000000001</v>
      </c>
      <c r="AI1141">
        <v>1</v>
      </c>
      <c r="AJ1141">
        <v>142813</v>
      </c>
      <c r="AK1141" t="s">
        <v>2376</v>
      </c>
      <c r="AL1141">
        <v>3117</v>
      </c>
      <c r="AM1141" t="s">
        <v>2377</v>
      </c>
      <c r="AN1141">
        <v>119.9</v>
      </c>
      <c r="AO1141" s="72">
        <v>89.92</v>
      </c>
      <c r="AP1141" t="s">
        <v>2379</v>
      </c>
      <c r="AQ1141" t="s">
        <v>2380</v>
      </c>
      <c r="AV1141" t="s">
        <v>801</v>
      </c>
      <c r="AW1141">
        <v>0</v>
      </c>
      <c r="AX1141" t="s">
        <v>2370</v>
      </c>
      <c r="AY1141" t="s">
        <v>2371</v>
      </c>
      <c r="AZ1141" t="s">
        <v>2217</v>
      </c>
      <c r="BC1141" s="34" t="s">
        <v>2722</v>
      </c>
      <c r="BD1141" t="s">
        <v>114</v>
      </c>
      <c r="BF1141" t="s">
        <v>115</v>
      </c>
      <c r="BG1141" t="s">
        <v>116</v>
      </c>
      <c r="BM1141" t="s">
        <v>117</v>
      </c>
      <c r="BN1141">
        <v>379265</v>
      </c>
      <c r="BO1141">
        <v>3348712726</v>
      </c>
      <c r="BP1141">
        <v>3348712726</v>
      </c>
      <c r="BQ1141">
        <v>534696</v>
      </c>
      <c r="BR1141" s="34" t="s">
        <v>2372</v>
      </c>
      <c r="BX1141" t="s">
        <v>2373</v>
      </c>
      <c r="CA1141" t="s">
        <v>2374</v>
      </c>
      <c r="CB1141" t="s">
        <v>2375</v>
      </c>
      <c r="CD1141">
        <v>1</v>
      </c>
      <c r="CF1141" t="s">
        <v>118</v>
      </c>
      <c r="CG1141">
        <v>0</v>
      </c>
      <c r="CH1141" t="s">
        <v>119</v>
      </c>
      <c r="CI1141" t="s">
        <v>119</v>
      </c>
      <c r="CJ1141" t="s">
        <v>120</v>
      </c>
      <c r="CL1141" s="34" t="s">
        <v>2723</v>
      </c>
      <c r="CM1141" t="s">
        <v>121</v>
      </c>
      <c r="CN1141" s="34" t="s">
        <v>2723</v>
      </c>
      <c r="CP1141" t="s">
        <v>1258</v>
      </c>
      <c r="CR1141">
        <f t="shared" si="262"/>
        <v>5</v>
      </c>
    </row>
    <row r="1142" spans="1:96" customFormat="1" hidden="1">
      <c r="A1142" t="s">
        <v>111</v>
      </c>
      <c r="B1142" t="s">
        <v>2381</v>
      </c>
      <c r="C1142">
        <v>512969</v>
      </c>
      <c r="D1142" s="1">
        <v>45570</v>
      </c>
      <c r="E1142" t="s">
        <v>20669</v>
      </c>
      <c r="F1142" t="s">
        <v>2382</v>
      </c>
      <c r="G1142" t="s">
        <v>2383</v>
      </c>
      <c r="H1142" s="34" t="s">
        <v>2384</v>
      </c>
      <c r="I1142" t="s">
        <v>2385</v>
      </c>
      <c r="J1142">
        <v>5538999401748</v>
      </c>
      <c r="K1142" t="s">
        <v>8</v>
      </c>
      <c r="L1142" t="s">
        <v>872</v>
      </c>
      <c r="M1142">
        <v>5127397818417</v>
      </c>
      <c r="N1142" t="s">
        <v>112</v>
      </c>
      <c r="O1142" t="s">
        <v>2386</v>
      </c>
      <c r="P1142" t="s">
        <v>2387</v>
      </c>
      <c r="Q1142">
        <v>554</v>
      </c>
      <c r="S1142" t="s">
        <v>124</v>
      </c>
      <c r="U1142" t="s">
        <v>2388</v>
      </c>
      <c r="V1142" t="s">
        <v>779</v>
      </c>
      <c r="W1142" t="s">
        <v>780</v>
      </c>
      <c r="X1142" t="s">
        <v>1414</v>
      </c>
      <c r="Y1142" t="s">
        <v>1312</v>
      </c>
      <c r="Z1142" t="s">
        <v>1258</v>
      </c>
      <c r="AA1142" t="s">
        <v>2724</v>
      </c>
      <c r="AB1142" t="s">
        <v>773</v>
      </c>
      <c r="AC1142" t="s">
        <v>774</v>
      </c>
      <c r="AD1142" t="s">
        <v>1218</v>
      </c>
      <c r="AE1142" t="s">
        <v>897</v>
      </c>
      <c r="AF1142" t="s">
        <v>113</v>
      </c>
      <c r="AG1142">
        <v>1</v>
      </c>
      <c r="AH1142">
        <v>144.91999999999999</v>
      </c>
      <c r="AI1142">
        <v>1</v>
      </c>
      <c r="AJ1142">
        <v>143028</v>
      </c>
      <c r="AK1142" t="s">
        <v>781</v>
      </c>
      <c r="AL1142">
        <v>8700</v>
      </c>
      <c r="AM1142" t="s">
        <v>2390</v>
      </c>
      <c r="AN1142">
        <v>129.9</v>
      </c>
      <c r="AO1142" s="72">
        <v>87.68</v>
      </c>
      <c r="AP1142" t="s">
        <v>898</v>
      </c>
      <c r="AQ1142" t="s">
        <v>2391</v>
      </c>
      <c r="AV1142" t="s">
        <v>2392</v>
      </c>
      <c r="AW1142">
        <v>0</v>
      </c>
      <c r="AX1142" t="s">
        <v>2389</v>
      </c>
      <c r="AY1142" t="s">
        <v>2393</v>
      </c>
      <c r="AZ1142" t="s">
        <v>2258</v>
      </c>
      <c r="BC1142" t="s">
        <v>2725</v>
      </c>
      <c r="BD1142" t="s">
        <v>114</v>
      </c>
      <c r="BF1142" t="s">
        <v>115</v>
      </c>
      <c r="BG1142" t="s">
        <v>116</v>
      </c>
      <c r="BM1142" t="s">
        <v>117</v>
      </c>
      <c r="BO1142">
        <v>3346037304</v>
      </c>
      <c r="BX1142" t="s">
        <v>2394</v>
      </c>
      <c r="CA1142" t="s">
        <v>2395</v>
      </c>
      <c r="CB1142" t="s">
        <v>2396</v>
      </c>
      <c r="CD1142">
        <v>1</v>
      </c>
      <c r="CF1142" t="s">
        <v>118</v>
      </c>
      <c r="CG1142">
        <v>0</v>
      </c>
      <c r="CH1142" t="s">
        <v>119</v>
      </c>
      <c r="CI1142" t="s">
        <v>119</v>
      </c>
      <c r="CJ1142" t="s">
        <v>120</v>
      </c>
      <c r="CL1142" s="34" t="s">
        <v>2726</v>
      </c>
      <c r="CM1142" t="s">
        <v>121</v>
      </c>
      <c r="CN1142" s="34" t="s">
        <v>2726</v>
      </c>
      <c r="CP1142" t="s">
        <v>1258</v>
      </c>
      <c r="CR1142">
        <f t="shared" si="262"/>
        <v>5</v>
      </c>
    </row>
    <row r="1143" spans="1:96" customFormat="1" hidden="1">
      <c r="A1143" t="s">
        <v>111</v>
      </c>
      <c r="B1143" t="s">
        <v>2381</v>
      </c>
      <c r="C1143">
        <v>512969</v>
      </c>
      <c r="D1143" s="1">
        <v>45570</v>
      </c>
      <c r="E1143" t="s">
        <v>20669</v>
      </c>
      <c r="F1143" t="s">
        <v>2382</v>
      </c>
      <c r="G1143" t="s">
        <v>2383</v>
      </c>
      <c r="H1143" s="34" t="s">
        <v>2384</v>
      </c>
      <c r="I1143" t="s">
        <v>2385</v>
      </c>
      <c r="J1143">
        <v>5538999401748</v>
      </c>
      <c r="K1143" t="s">
        <v>8</v>
      </c>
      <c r="L1143" t="s">
        <v>872</v>
      </c>
      <c r="M1143">
        <v>5127397818417</v>
      </c>
      <c r="N1143" t="s">
        <v>112</v>
      </c>
      <c r="O1143" t="s">
        <v>2386</v>
      </c>
      <c r="P1143" t="s">
        <v>2387</v>
      </c>
      <c r="Q1143">
        <v>554</v>
      </c>
      <c r="S1143" t="s">
        <v>124</v>
      </c>
      <c r="U1143" t="s">
        <v>2388</v>
      </c>
      <c r="V1143" t="s">
        <v>779</v>
      </c>
      <c r="W1143" t="s">
        <v>780</v>
      </c>
      <c r="X1143" t="s">
        <v>1414</v>
      </c>
      <c r="Y1143" t="s">
        <v>1312</v>
      </c>
      <c r="Z1143" t="s">
        <v>1258</v>
      </c>
      <c r="AA1143" t="s">
        <v>2724</v>
      </c>
      <c r="AB1143" t="s">
        <v>773</v>
      </c>
      <c r="AC1143" t="s">
        <v>774</v>
      </c>
      <c r="AD1143" t="s">
        <v>1218</v>
      </c>
      <c r="AE1143" t="s">
        <v>897</v>
      </c>
      <c r="AF1143" t="s">
        <v>113</v>
      </c>
      <c r="AG1143">
        <v>1</v>
      </c>
      <c r="AH1143">
        <v>144.91999999999999</v>
      </c>
      <c r="AI1143">
        <v>1</v>
      </c>
      <c r="AJ1143">
        <v>3101</v>
      </c>
      <c r="AK1143" t="s">
        <v>776</v>
      </c>
      <c r="AL1143">
        <v>3101</v>
      </c>
      <c r="AM1143" t="s">
        <v>1699</v>
      </c>
      <c r="AN1143">
        <v>49.9</v>
      </c>
      <c r="AO1143" s="72">
        <v>33.68</v>
      </c>
      <c r="AP1143" t="s">
        <v>2267</v>
      </c>
      <c r="AQ1143" t="s">
        <v>1701</v>
      </c>
      <c r="AV1143" t="s">
        <v>2397</v>
      </c>
      <c r="AW1143">
        <v>0</v>
      </c>
      <c r="AX1143" t="s">
        <v>2389</v>
      </c>
      <c r="AY1143" t="s">
        <v>2393</v>
      </c>
      <c r="AZ1143" t="s">
        <v>2258</v>
      </c>
      <c r="BC1143" t="s">
        <v>2725</v>
      </c>
      <c r="BD1143" t="s">
        <v>114</v>
      </c>
      <c r="BF1143" t="s">
        <v>115</v>
      </c>
      <c r="BG1143" t="s">
        <v>116</v>
      </c>
      <c r="BM1143" t="s">
        <v>117</v>
      </c>
      <c r="BO1143">
        <v>3346037304</v>
      </c>
      <c r="BX1143" t="s">
        <v>2394</v>
      </c>
      <c r="CA1143" t="s">
        <v>2395</v>
      </c>
      <c r="CB1143" t="s">
        <v>2396</v>
      </c>
      <c r="CD1143">
        <v>1</v>
      </c>
      <c r="CF1143" t="s">
        <v>118</v>
      </c>
      <c r="CG1143">
        <v>0</v>
      </c>
      <c r="CH1143" t="s">
        <v>119</v>
      </c>
      <c r="CI1143" t="s">
        <v>119</v>
      </c>
      <c r="CJ1143" t="s">
        <v>120</v>
      </c>
      <c r="CL1143" s="34" t="s">
        <v>2726</v>
      </c>
      <c r="CM1143" t="s">
        <v>121</v>
      </c>
      <c r="CN1143" s="34" t="s">
        <v>2726</v>
      </c>
      <c r="CP1143" t="s">
        <v>1258</v>
      </c>
      <c r="CR1143">
        <f t="shared" si="262"/>
        <v>5</v>
      </c>
    </row>
    <row r="1144" spans="1:96" customFormat="1" hidden="1">
      <c r="A1144" t="s">
        <v>111</v>
      </c>
      <c r="B1144" t="s">
        <v>2381</v>
      </c>
      <c r="C1144">
        <v>512969</v>
      </c>
      <c r="D1144" s="1">
        <v>45570</v>
      </c>
      <c r="E1144" t="s">
        <v>20669</v>
      </c>
      <c r="F1144" t="s">
        <v>2382</v>
      </c>
      <c r="G1144" t="s">
        <v>2383</v>
      </c>
      <c r="H1144" s="34" t="s">
        <v>2384</v>
      </c>
      <c r="I1144" t="s">
        <v>2385</v>
      </c>
      <c r="J1144">
        <v>5538999401748</v>
      </c>
      <c r="K1144" t="s">
        <v>8</v>
      </c>
      <c r="L1144" t="s">
        <v>872</v>
      </c>
      <c r="M1144">
        <v>5127397818417</v>
      </c>
      <c r="N1144" t="s">
        <v>112</v>
      </c>
      <c r="O1144" t="s">
        <v>2386</v>
      </c>
      <c r="P1144" t="s">
        <v>2387</v>
      </c>
      <c r="Q1144">
        <v>554</v>
      </c>
      <c r="S1144" t="s">
        <v>124</v>
      </c>
      <c r="U1144" t="s">
        <v>2388</v>
      </c>
      <c r="V1144" t="s">
        <v>779</v>
      </c>
      <c r="W1144" t="s">
        <v>780</v>
      </c>
      <c r="X1144" t="s">
        <v>1414</v>
      </c>
      <c r="Y1144" t="s">
        <v>1312</v>
      </c>
      <c r="Z1144" t="s">
        <v>1258</v>
      </c>
      <c r="AA1144" t="s">
        <v>2724</v>
      </c>
      <c r="AB1144" t="s">
        <v>773</v>
      </c>
      <c r="AC1144" t="s">
        <v>774</v>
      </c>
      <c r="AD1144" t="s">
        <v>1218</v>
      </c>
      <c r="AE1144" t="s">
        <v>897</v>
      </c>
      <c r="AF1144" t="s">
        <v>113</v>
      </c>
      <c r="AG1144">
        <v>1</v>
      </c>
      <c r="AH1144">
        <v>144.91999999999999</v>
      </c>
      <c r="AI1144">
        <v>1</v>
      </c>
      <c r="AJ1144">
        <v>142796</v>
      </c>
      <c r="AK1144" t="s">
        <v>783</v>
      </c>
      <c r="AL1144">
        <v>1609</v>
      </c>
      <c r="AM1144" t="s">
        <v>826</v>
      </c>
      <c r="AN1144">
        <v>34.9</v>
      </c>
      <c r="AO1144" s="72">
        <v>23.56</v>
      </c>
      <c r="AP1144" t="s">
        <v>2398</v>
      </c>
      <c r="AQ1144" t="s">
        <v>807</v>
      </c>
      <c r="AV1144" t="s">
        <v>2392</v>
      </c>
      <c r="AW1144">
        <v>0</v>
      </c>
      <c r="AX1144" t="s">
        <v>2389</v>
      </c>
      <c r="AY1144" t="s">
        <v>2393</v>
      </c>
      <c r="AZ1144" t="s">
        <v>2258</v>
      </c>
      <c r="BC1144" t="s">
        <v>2725</v>
      </c>
      <c r="BD1144" t="s">
        <v>114</v>
      </c>
      <c r="BF1144" t="s">
        <v>115</v>
      </c>
      <c r="BG1144" t="s">
        <v>116</v>
      </c>
      <c r="BM1144" t="s">
        <v>117</v>
      </c>
      <c r="BO1144">
        <v>3346037304</v>
      </c>
      <c r="BX1144" t="s">
        <v>2394</v>
      </c>
      <c r="CA1144" t="s">
        <v>2395</v>
      </c>
      <c r="CB1144" t="s">
        <v>2396</v>
      </c>
      <c r="CD1144">
        <v>1</v>
      </c>
      <c r="CF1144" t="s">
        <v>118</v>
      </c>
      <c r="CG1144">
        <v>0</v>
      </c>
      <c r="CH1144" t="s">
        <v>119</v>
      </c>
      <c r="CI1144" t="s">
        <v>119</v>
      </c>
      <c r="CJ1144" t="s">
        <v>120</v>
      </c>
      <c r="CL1144" s="34" t="s">
        <v>2726</v>
      </c>
      <c r="CM1144" t="s">
        <v>121</v>
      </c>
      <c r="CN1144" s="34" t="s">
        <v>2726</v>
      </c>
      <c r="CP1144" t="s">
        <v>1258</v>
      </c>
      <c r="CR1144">
        <f t="shared" si="262"/>
        <v>5</v>
      </c>
    </row>
    <row r="1145" spans="1:96" customFormat="1" hidden="1">
      <c r="A1145" t="s">
        <v>111</v>
      </c>
      <c r="B1145" t="s">
        <v>2399</v>
      </c>
      <c r="C1145">
        <v>512967</v>
      </c>
      <c r="D1145" s="1">
        <v>45570</v>
      </c>
      <c r="E1145" t="s">
        <v>20670</v>
      </c>
      <c r="F1145" t="s">
        <v>2400</v>
      </c>
      <c r="G1145" t="s">
        <v>2401</v>
      </c>
      <c r="H1145" s="34" t="s">
        <v>2402</v>
      </c>
      <c r="I1145" t="s">
        <v>2403</v>
      </c>
      <c r="J1145">
        <v>5549991929647</v>
      </c>
      <c r="K1145" t="s">
        <v>11</v>
      </c>
      <c r="L1145" t="s">
        <v>2404</v>
      </c>
      <c r="M1145">
        <v>5184382333734</v>
      </c>
      <c r="N1145" t="s">
        <v>112</v>
      </c>
      <c r="O1145" t="s">
        <v>2405</v>
      </c>
      <c r="P1145" t="s">
        <v>2406</v>
      </c>
      <c r="Q1145" s="34" t="s">
        <v>2407</v>
      </c>
      <c r="R1145" t="s">
        <v>2408</v>
      </c>
      <c r="S1145" t="s">
        <v>124</v>
      </c>
      <c r="U1145" t="s">
        <v>2409</v>
      </c>
      <c r="V1145" t="s">
        <v>122</v>
      </c>
      <c r="W1145" t="s">
        <v>772</v>
      </c>
      <c r="X1145" t="s">
        <v>1643</v>
      </c>
      <c r="Y1145" t="s">
        <v>2316</v>
      </c>
      <c r="Z1145" t="s">
        <v>1258</v>
      </c>
      <c r="AA1145" t="s">
        <v>2727</v>
      </c>
      <c r="AB1145" t="s">
        <v>773</v>
      </c>
      <c r="AC1145" t="s">
        <v>774</v>
      </c>
      <c r="AE1145" t="s">
        <v>827</v>
      </c>
      <c r="AF1145" t="s">
        <v>113</v>
      </c>
      <c r="AG1145">
        <v>1</v>
      </c>
      <c r="AH1145">
        <v>114.86</v>
      </c>
      <c r="AI1145">
        <v>1</v>
      </c>
      <c r="AJ1145">
        <v>142813</v>
      </c>
      <c r="AK1145" t="s">
        <v>2376</v>
      </c>
      <c r="AL1145">
        <v>3117</v>
      </c>
      <c r="AM1145" t="s">
        <v>2377</v>
      </c>
      <c r="AN1145">
        <v>119.9</v>
      </c>
      <c r="AO1145" s="72">
        <v>97.12</v>
      </c>
      <c r="AP1145" t="s">
        <v>2411</v>
      </c>
      <c r="AQ1145" t="s">
        <v>2380</v>
      </c>
      <c r="AV1145" t="s">
        <v>2412</v>
      </c>
      <c r="AW1145">
        <v>0</v>
      </c>
      <c r="AX1145" t="s">
        <v>2410</v>
      </c>
      <c r="AY1145" t="s">
        <v>2413</v>
      </c>
      <c r="AZ1145" t="s">
        <v>2414</v>
      </c>
      <c r="BC1145" s="34" t="s">
        <v>2728</v>
      </c>
      <c r="BD1145" t="s">
        <v>114</v>
      </c>
      <c r="BF1145" t="s">
        <v>115</v>
      </c>
      <c r="BG1145" t="s">
        <v>116</v>
      </c>
      <c r="BM1145" t="s">
        <v>117</v>
      </c>
      <c r="BO1145">
        <v>3345789664</v>
      </c>
      <c r="BX1145" t="s">
        <v>2415</v>
      </c>
      <c r="CA1145" t="s">
        <v>2416</v>
      </c>
      <c r="CB1145" t="s">
        <v>2417</v>
      </c>
      <c r="CD1145">
        <v>1</v>
      </c>
      <c r="CF1145" t="s">
        <v>118</v>
      </c>
      <c r="CG1145">
        <v>0</v>
      </c>
      <c r="CH1145" t="s">
        <v>119</v>
      </c>
      <c r="CI1145" t="s">
        <v>119</v>
      </c>
      <c r="CJ1145" t="s">
        <v>120</v>
      </c>
      <c r="CL1145" s="34" t="s">
        <v>2729</v>
      </c>
      <c r="CM1145" t="s">
        <v>121</v>
      </c>
      <c r="CN1145" s="34" t="s">
        <v>2729</v>
      </c>
      <c r="CP1145" t="s">
        <v>1258</v>
      </c>
      <c r="CR1145">
        <f t="shared" si="262"/>
        <v>5</v>
      </c>
    </row>
    <row r="1146" spans="1:96" customFormat="1" hidden="1">
      <c r="A1146" t="s">
        <v>111</v>
      </c>
      <c r="B1146" t="s">
        <v>2399</v>
      </c>
      <c r="C1146">
        <v>512967</v>
      </c>
      <c r="D1146" s="1">
        <v>45570</v>
      </c>
      <c r="E1146" t="s">
        <v>20670</v>
      </c>
      <c r="F1146" t="s">
        <v>2400</v>
      </c>
      <c r="G1146" t="s">
        <v>2401</v>
      </c>
      <c r="H1146" s="34" t="s">
        <v>2402</v>
      </c>
      <c r="I1146" t="s">
        <v>2403</v>
      </c>
      <c r="J1146">
        <v>5549991929647</v>
      </c>
      <c r="K1146" t="s">
        <v>11</v>
      </c>
      <c r="L1146" t="s">
        <v>2404</v>
      </c>
      <c r="M1146">
        <v>5184382333734</v>
      </c>
      <c r="N1146" t="s">
        <v>112</v>
      </c>
      <c r="O1146" t="s">
        <v>2405</v>
      </c>
      <c r="P1146" t="s">
        <v>2406</v>
      </c>
      <c r="Q1146" s="34" t="s">
        <v>2407</v>
      </c>
      <c r="R1146" t="s">
        <v>2408</v>
      </c>
      <c r="S1146" t="s">
        <v>124</v>
      </c>
      <c r="U1146" t="s">
        <v>2409</v>
      </c>
      <c r="V1146" t="s">
        <v>122</v>
      </c>
      <c r="W1146" t="s">
        <v>772</v>
      </c>
      <c r="X1146" t="s">
        <v>1643</v>
      </c>
      <c r="Y1146" t="s">
        <v>2316</v>
      </c>
      <c r="Z1146" t="s">
        <v>1258</v>
      </c>
      <c r="AA1146" t="s">
        <v>2727</v>
      </c>
      <c r="AB1146" t="s">
        <v>773</v>
      </c>
      <c r="AC1146" t="s">
        <v>774</v>
      </c>
      <c r="AE1146" t="s">
        <v>827</v>
      </c>
      <c r="AF1146" t="s">
        <v>113</v>
      </c>
      <c r="AG1146">
        <v>1</v>
      </c>
      <c r="AH1146">
        <v>114.86</v>
      </c>
      <c r="AI1146">
        <v>1</v>
      </c>
      <c r="AJ1146">
        <v>1006</v>
      </c>
      <c r="AK1146" t="s">
        <v>788</v>
      </c>
      <c r="AL1146">
        <v>1111</v>
      </c>
      <c r="AM1146" t="s">
        <v>789</v>
      </c>
      <c r="AN1146">
        <v>21.9</v>
      </c>
      <c r="AO1146" s="72">
        <v>17.739999999999998</v>
      </c>
      <c r="AP1146" t="s">
        <v>1253</v>
      </c>
      <c r="AQ1146" t="s">
        <v>790</v>
      </c>
      <c r="AV1146" t="s">
        <v>2418</v>
      </c>
      <c r="AW1146">
        <v>0</v>
      </c>
      <c r="AX1146" t="s">
        <v>2410</v>
      </c>
      <c r="AY1146" t="s">
        <v>2413</v>
      </c>
      <c r="AZ1146" t="s">
        <v>2414</v>
      </c>
      <c r="BC1146" s="34" t="s">
        <v>2728</v>
      </c>
      <c r="BD1146" t="s">
        <v>114</v>
      </c>
      <c r="BF1146" t="s">
        <v>115</v>
      </c>
      <c r="BG1146" t="s">
        <v>116</v>
      </c>
      <c r="BM1146" t="s">
        <v>117</v>
      </c>
      <c r="BO1146">
        <v>3345789664</v>
      </c>
      <c r="BX1146" t="s">
        <v>2415</v>
      </c>
      <c r="CA1146" t="s">
        <v>2416</v>
      </c>
      <c r="CB1146" t="s">
        <v>2417</v>
      </c>
      <c r="CD1146">
        <v>1</v>
      </c>
      <c r="CF1146" t="s">
        <v>118</v>
      </c>
      <c r="CG1146">
        <v>0</v>
      </c>
      <c r="CH1146" t="s">
        <v>119</v>
      </c>
      <c r="CI1146" t="s">
        <v>119</v>
      </c>
      <c r="CJ1146" t="s">
        <v>120</v>
      </c>
      <c r="CL1146" s="34" t="s">
        <v>2729</v>
      </c>
      <c r="CM1146" t="s">
        <v>121</v>
      </c>
      <c r="CN1146" s="34" t="s">
        <v>2729</v>
      </c>
      <c r="CP1146" t="s">
        <v>1258</v>
      </c>
      <c r="CR1146">
        <f t="shared" si="262"/>
        <v>5</v>
      </c>
    </row>
    <row r="1147" spans="1:96" customFormat="1" hidden="1">
      <c r="A1147" t="s">
        <v>111</v>
      </c>
      <c r="B1147" t="s">
        <v>2419</v>
      </c>
      <c r="C1147">
        <v>512929</v>
      </c>
      <c r="D1147" s="1">
        <v>45569</v>
      </c>
      <c r="E1147" t="s">
        <v>20671</v>
      </c>
      <c r="F1147" t="s">
        <v>2420</v>
      </c>
      <c r="G1147" t="s">
        <v>2421</v>
      </c>
      <c r="H1147" s="34" t="s">
        <v>2422</v>
      </c>
      <c r="I1147" t="s">
        <v>2423</v>
      </c>
      <c r="J1147">
        <v>5522997115646</v>
      </c>
      <c r="K1147" t="s">
        <v>5</v>
      </c>
      <c r="L1147" t="s">
        <v>1289</v>
      </c>
      <c r="M1147">
        <v>5175183296265</v>
      </c>
      <c r="N1147" t="s">
        <v>112</v>
      </c>
      <c r="O1147" t="s">
        <v>2424</v>
      </c>
      <c r="P1147" t="s">
        <v>2425</v>
      </c>
      <c r="Q1147" t="s">
        <v>2426</v>
      </c>
      <c r="R1147" t="s">
        <v>2427</v>
      </c>
      <c r="S1147" t="s">
        <v>2428</v>
      </c>
      <c r="U1147" t="s">
        <v>2429</v>
      </c>
      <c r="V1147" t="s">
        <v>122</v>
      </c>
      <c r="W1147" t="s">
        <v>123</v>
      </c>
      <c r="X1147" t="s">
        <v>1311</v>
      </c>
      <c r="Y1147" t="s">
        <v>782</v>
      </c>
      <c r="Z1147" t="s">
        <v>1258</v>
      </c>
      <c r="AA1147" t="s">
        <v>2730</v>
      </c>
      <c r="AB1147" t="s">
        <v>2430</v>
      </c>
      <c r="AC1147" t="s">
        <v>791</v>
      </c>
      <c r="AD1147" t="s">
        <v>2431</v>
      </c>
      <c r="AF1147" t="s">
        <v>125</v>
      </c>
      <c r="AG1147">
        <v>3</v>
      </c>
      <c r="AH1147">
        <v>90.31</v>
      </c>
      <c r="AI1147">
        <v>2</v>
      </c>
      <c r="AJ1147">
        <v>142796</v>
      </c>
      <c r="AK1147" t="s">
        <v>783</v>
      </c>
      <c r="AL1147">
        <v>1609</v>
      </c>
      <c r="AM1147" t="s">
        <v>826</v>
      </c>
      <c r="AN1147">
        <v>34.9</v>
      </c>
      <c r="AO1147" s="72">
        <v>34.9</v>
      </c>
      <c r="AP1147" t="s">
        <v>1451</v>
      </c>
      <c r="AQ1147" t="s">
        <v>807</v>
      </c>
      <c r="AV1147" t="s">
        <v>2433</v>
      </c>
      <c r="AW1147" t="s">
        <v>2433</v>
      </c>
      <c r="AX1147" t="s">
        <v>2432</v>
      </c>
      <c r="AY1147">
        <v>0</v>
      </c>
      <c r="BC1147" s="34" t="s">
        <v>2731</v>
      </c>
      <c r="BD1147" t="s">
        <v>114</v>
      </c>
      <c r="BF1147" t="s">
        <v>115</v>
      </c>
      <c r="BG1147" t="s">
        <v>116</v>
      </c>
      <c r="BM1147" t="s">
        <v>117</v>
      </c>
      <c r="BN1147">
        <v>541341</v>
      </c>
      <c r="BO1147">
        <v>3343847632</v>
      </c>
      <c r="BP1147">
        <v>3343847632</v>
      </c>
      <c r="BQ1147">
        <v>558120</v>
      </c>
      <c r="BR1147">
        <v>1707</v>
      </c>
      <c r="BX1147" t="s">
        <v>2434</v>
      </c>
      <c r="CA1147" t="s">
        <v>2435</v>
      </c>
      <c r="CB1147" t="s">
        <v>2436</v>
      </c>
      <c r="CD1147">
        <v>1</v>
      </c>
      <c r="CF1147" t="s">
        <v>118</v>
      </c>
      <c r="CG1147">
        <v>0</v>
      </c>
      <c r="CH1147" t="s">
        <v>119</v>
      </c>
      <c r="CI1147" t="s">
        <v>119</v>
      </c>
      <c r="CJ1147" t="s">
        <v>120</v>
      </c>
      <c r="CL1147" s="34" t="s">
        <v>2732</v>
      </c>
      <c r="CM1147" t="s">
        <v>121</v>
      </c>
      <c r="CN1147" s="34" t="s">
        <v>2732</v>
      </c>
      <c r="CP1147" t="s">
        <v>1258</v>
      </c>
      <c r="CR1147">
        <f t="shared" si="262"/>
        <v>4</v>
      </c>
    </row>
    <row r="1148" spans="1:96" customFormat="1" hidden="1">
      <c r="A1148" t="s">
        <v>111</v>
      </c>
      <c r="B1148" t="s">
        <v>2437</v>
      </c>
      <c r="C1148">
        <v>512923</v>
      </c>
      <c r="D1148" s="1">
        <v>45569</v>
      </c>
      <c r="E1148" t="s">
        <v>20672</v>
      </c>
      <c r="F1148" t="s">
        <v>2438</v>
      </c>
      <c r="G1148" t="s">
        <v>2439</v>
      </c>
      <c r="H1148">
        <v>13202299646</v>
      </c>
      <c r="I1148" t="s">
        <v>2440</v>
      </c>
      <c r="J1148">
        <v>5538992438881</v>
      </c>
      <c r="K1148" t="s">
        <v>8</v>
      </c>
      <c r="L1148" t="s">
        <v>1444</v>
      </c>
      <c r="M1148">
        <v>5184239846292</v>
      </c>
      <c r="N1148" t="s">
        <v>112</v>
      </c>
      <c r="O1148" t="s">
        <v>2441</v>
      </c>
      <c r="P1148" t="s">
        <v>2442</v>
      </c>
      <c r="Q1148">
        <v>182</v>
      </c>
      <c r="R1148" t="s">
        <v>1412</v>
      </c>
      <c r="S1148" t="s">
        <v>2443</v>
      </c>
      <c r="U1148" t="s">
        <v>2444</v>
      </c>
      <c r="V1148" t="s">
        <v>122</v>
      </c>
      <c r="W1148" t="s">
        <v>772</v>
      </c>
      <c r="X1148" t="s">
        <v>2253</v>
      </c>
      <c r="Y1148" t="s">
        <v>787</v>
      </c>
      <c r="Z1148" t="s">
        <v>1258</v>
      </c>
      <c r="AA1148" t="s">
        <v>2733</v>
      </c>
      <c r="AF1148" t="s">
        <v>125</v>
      </c>
      <c r="AG1148">
        <v>3</v>
      </c>
      <c r="AH1148">
        <v>119.9</v>
      </c>
      <c r="AI1148">
        <v>1</v>
      </c>
      <c r="AJ1148">
        <v>142813</v>
      </c>
      <c r="AK1148" t="s">
        <v>2376</v>
      </c>
      <c r="AL1148">
        <v>3117</v>
      </c>
      <c r="AM1148" t="s">
        <v>2377</v>
      </c>
      <c r="AN1148">
        <v>119.9</v>
      </c>
      <c r="AO1148" s="72">
        <v>119.9</v>
      </c>
      <c r="AP1148" t="s">
        <v>2378</v>
      </c>
      <c r="AQ1148" t="s">
        <v>2380</v>
      </c>
      <c r="AV1148" t="s">
        <v>2445</v>
      </c>
      <c r="AW1148">
        <v>0</v>
      </c>
      <c r="AX1148" t="s">
        <v>2378</v>
      </c>
      <c r="AY1148">
        <v>0</v>
      </c>
      <c r="AZ1148" t="s">
        <v>2320</v>
      </c>
      <c r="BC1148" s="34" t="s">
        <v>2734</v>
      </c>
      <c r="BD1148" t="s">
        <v>114</v>
      </c>
      <c r="BF1148" t="s">
        <v>115</v>
      </c>
      <c r="BG1148" t="s">
        <v>116</v>
      </c>
      <c r="BM1148" t="s">
        <v>117</v>
      </c>
      <c r="BN1148" s="34" t="s">
        <v>2446</v>
      </c>
      <c r="BO1148">
        <v>3343592525</v>
      </c>
      <c r="BP1148">
        <v>3343592525</v>
      </c>
      <c r="BQ1148">
        <v>548724</v>
      </c>
      <c r="BR1148">
        <v>1557</v>
      </c>
      <c r="BX1148" t="s">
        <v>2447</v>
      </c>
      <c r="CA1148" t="s">
        <v>2448</v>
      </c>
      <c r="CB1148" t="s">
        <v>2449</v>
      </c>
      <c r="CD1148">
        <v>1</v>
      </c>
      <c r="CF1148" t="s">
        <v>118</v>
      </c>
      <c r="CG1148">
        <v>0</v>
      </c>
      <c r="CH1148" t="s">
        <v>119</v>
      </c>
      <c r="CI1148" t="s">
        <v>119</v>
      </c>
      <c r="CJ1148" t="s">
        <v>120</v>
      </c>
      <c r="CL1148" s="34" t="s">
        <v>2735</v>
      </c>
      <c r="CM1148" t="s">
        <v>121</v>
      </c>
      <c r="CN1148" s="34" t="s">
        <v>2735</v>
      </c>
      <c r="CP1148" t="s">
        <v>1258</v>
      </c>
      <c r="CR1148">
        <f t="shared" si="262"/>
        <v>4</v>
      </c>
    </row>
    <row r="1149" spans="1:96" customFormat="1" hidden="1">
      <c r="A1149" t="s">
        <v>111</v>
      </c>
      <c r="B1149" t="s">
        <v>2450</v>
      </c>
      <c r="C1149">
        <v>512915</v>
      </c>
      <c r="D1149" s="1">
        <v>45569</v>
      </c>
      <c r="E1149" t="s">
        <v>20673</v>
      </c>
      <c r="F1149" t="s">
        <v>1157</v>
      </c>
      <c r="G1149" t="s">
        <v>2451</v>
      </c>
      <c r="H1149">
        <v>10732493790</v>
      </c>
      <c r="I1149" t="s">
        <v>2452</v>
      </c>
      <c r="J1149">
        <v>5521971726402</v>
      </c>
      <c r="K1149" t="s">
        <v>8</v>
      </c>
      <c r="L1149" t="s">
        <v>137</v>
      </c>
      <c r="M1149">
        <v>5182292089095</v>
      </c>
      <c r="N1149" t="s">
        <v>112</v>
      </c>
      <c r="O1149" t="s">
        <v>2453</v>
      </c>
      <c r="P1149" t="s">
        <v>2454</v>
      </c>
      <c r="Q1149">
        <v>445</v>
      </c>
      <c r="R1149" t="s">
        <v>2455</v>
      </c>
      <c r="S1149" t="s">
        <v>2456</v>
      </c>
      <c r="U1149" t="s">
        <v>2457</v>
      </c>
      <c r="V1149" t="s">
        <v>122</v>
      </c>
      <c r="W1149" t="s">
        <v>123</v>
      </c>
      <c r="X1149" t="s">
        <v>1311</v>
      </c>
      <c r="Y1149" t="s">
        <v>782</v>
      </c>
      <c r="Z1149" t="s">
        <v>1258</v>
      </c>
      <c r="AA1149" t="s">
        <v>2736</v>
      </c>
      <c r="AB1149" t="s">
        <v>773</v>
      </c>
      <c r="AC1149" t="s">
        <v>774</v>
      </c>
      <c r="AE1149" t="s">
        <v>2458</v>
      </c>
      <c r="AF1149" t="s">
        <v>113</v>
      </c>
      <c r="AG1149">
        <v>1</v>
      </c>
      <c r="AH1149">
        <v>39.14</v>
      </c>
      <c r="AI1149">
        <v>1</v>
      </c>
      <c r="AJ1149">
        <v>1403</v>
      </c>
      <c r="AK1149" t="s">
        <v>775</v>
      </c>
      <c r="AL1149">
        <v>1403</v>
      </c>
      <c r="AM1149" t="s">
        <v>824</v>
      </c>
      <c r="AN1149">
        <v>29.9</v>
      </c>
      <c r="AO1149" s="72">
        <v>21.53</v>
      </c>
      <c r="AP1149" t="s">
        <v>2460</v>
      </c>
      <c r="AQ1149" t="s">
        <v>822</v>
      </c>
      <c r="AV1149" t="s">
        <v>2461</v>
      </c>
      <c r="AW1149" t="s">
        <v>2461</v>
      </c>
      <c r="AX1149" t="s">
        <v>2459</v>
      </c>
      <c r="AY1149" t="s">
        <v>1362</v>
      </c>
      <c r="AZ1149" t="s">
        <v>1385</v>
      </c>
      <c r="BC1149" s="34" t="s">
        <v>2737</v>
      </c>
      <c r="BD1149" t="s">
        <v>114</v>
      </c>
      <c r="BF1149" t="s">
        <v>115</v>
      </c>
      <c r="BG1149" t="s">
        <v>116</v>
      </c>
      <c r="BM1149" t="s">
        <v>117</v>
      </c>
      <c r="BO1149">
        <v>3343128848</v>
      </c>
      <c r="BX1149" t="s">
        <v>2462</v>
      </c>
      <c r="CA1149" t="s">
        <v>2463</v>
      </c>
      <c r="CB1149" t="s">
        <v>2464</v>
      </c>
      <c r="CD1149">
        <v>1</v>
      </c>
      <c r="CF1149" t="s">
        <v>118</v>
      </c>
      <c r="CG1149">
        <v>0</v>
      </c>
      <c r="CH1149" t="s">
        <v>119</v>
      </c>
      <c r="CI1149" t="s">
        <v>119</v>
      </c>
      <c r="CJ1149" t="s">
        <v>120</v>
      </c>
      <c r="CL1149" s="34" t="s">
        <v>2738</v>
      </c>
      <c r="CM1149" t="s">
        <v>121</v>
      </c>
      <c r="CN1149" s="34" t="s">
        <v>2738</v>
      </c>
      <c r="CP1149" t="s">
        <v>1258</v>
      </c>
      <c r="CR1149">
        <f t="shared" si="262"/>
        <v>4</v>
      </c>
    </row>
    <row r="1150" spans="1:96" customFormat="1" hidden="1">
      <c r="A1150" t="s">
        <v>111</v>
      </c>
      <c r="B1150" t="s">
        <v>2465</v>
      </c>
      <c r="C1150">
        <v>512899</v>
      </c>
      <c r="D1150" s="1">
        <v>45569</v>
      </c>
      <c r="E1150" t="s">
        <v>20674</v>
      </c>
      <c r="F1150" t="s">
        <v>2466</v>
      </c>
      <c r="G1150" t="s">
        <v>2467</v>
      </c>
      <c r="H1150">
        <v>10264816609</v>
      </c>
      <c r="I1150" t="s">
        <v>2468</v>
      </c>
      <c r="J1150">
        <v>5531994924515</v>
      </c>
      <c r="K1150" t="s">
        <v>8</v>
      </c>
      <c r="L1150" t="s">
        <v>2469</v>
      </c>
      <c r="M1150">
        <v>5184212248959</v>
      </c>
      <c r="N1150" t="s">
        <v>112</v>
      </c>
      <c r="O1150" t="s">
        <v>2470</v>
      </c>
      <c r="P1150" t="s">
        <v>2471</v>
      </c>
      <c r="Q1150" t="s">
        <v>2472</v>
      </c>
      <c r="R1150" t="s">
        <v>2473</v>
      </c>
      <c r="S1150" t="s">
        <v>2474</v>
      </c>
      <c r="U1150" t="s">
        <v>2475</v>
      </c>
      <c r="V1150" t="s">
        <v>122</v>
      </c>
      <c r="W1150" t="s">
        <v>123</v>
      </c>
      <c r="X1150" t="s">
        <v>2476</v>
      </c>
      <c r="Y1150" t="s">
        <v>782</v>
      </c>
      <c r="Z1150" t="s">
        <v>1258</v>
      </c>
      <c r="AA1150" t="s">
        <v>2743</v>
      </c>
      <c r="AE1150" t="s">
        <v>894</v>
      </c>
      <c r="AF1150" t="s">
        <v>125</v>
      </c>
      <c r="AG1150">
        <v>3</v>
      </c>
      <c r="AH1150">
        <v>179.44</v>
      </c>
      <c r="AI1150">
        <v>2</v>
      </c>
      <c r="AJ1150">
        <v>1403</v>
      </c>
      <c r="AK1150" t="s">
        <v>775</v>
      </c>
      <c r="AL1150">
        <v>1403</v>
      </c>
      <c r="AM1150" t="s">
        <v>824</v>
      </c>
      <c r="AN1150">
        <v>29.9</v>
      </c>
      <c r="AO1150" s="72">
        <v>22.42</v>
      </c>
      <c r="AP1150" t="s">
        <v>2478</v>
      </c>
      <c r="AQ1150" t="s">
        <v>822</v>
      </c>
      <c r="AV1150" t="s">
        <v>2479</v>
      </c>
      <c r="AW1150">
        <v>0</v>
      </c>
      <c r="AX1150" t="s">
        <v>2477</v>
      </c>
      <c r="AY1150" t="s">
        <v>2480</v>
      </c>
      <c r="AZ1150" t="s">
        <v>2217</v>
      </c>
      <c r="BC1150" s="34" t="s">
        <v>2744</v>
      </c>
      <c r="BD1150" t="s">
        <v>114</v>
      </c>
      <c r="BF1150" t="s">
        <v>115</v>
      </c>
      <c r="BG1150" t="s">
        <v>116</v>
      </c>
      <c r="BM1150" t="s">
        <v>117</v>
      </c>
      <c r="BN1150">
        <v>481258</v>
      </c>
      <c r="BO1150">
        <v>3342601728</v>
      </c>
      <c r="BP1150">
        <v>3342601728</v>
      </c>
      <c r="BQ1150">
        <v>523421</v>
      </c>
      <c r="BR1150">
        <v>3331</v>
      </c>
      <c r="BX1150" t="s">
        <v>2481</v>
      </c>
      <c r="CA1150" t="s">
        <v>2482</v>
      </c>
      <c r="CB1150" t="s">
        <v>2483</v>
      </c>
      <c r="CD1150">
        <v>1</v>
      </c>
      <c r="CF1150" t="s">
        <v>118</v>
      </c>
      <c r="CG1150">
        <v>0</v>
      </c>
      <c r="CH1150" t="s">
        <v>119</v>
      </c>
      <c r="CI1150" t="s">
        <v>119</v>
      </c>
      <c r="CJ1150" t="s">
        <v>120</v>
      </c>
      <c r="CL1150" s="34" t="s">
        <v>2745</v>
      </c>
      <c r="CM1150" t="s">
        <v>121</v>
      </c>
      <c r="CN1150" s="34" t="s">
        <v>2745</v>
      </c>
      <c r="CP1150" t="s">
        <v>1258</v>
      </c>
      <c r="CR1150">
        <f t="shared" si="262"/>
        <v>4</v>
      </c>
    </row>
    <row r="1151" spans="1:96" customFormat="1" hidden="1">
      <c r="A1151" t="s">
        <v>111</v>
      </c>
      <c r="B1151" t="s">
        <v>2465</v>
      </c>
      <c r="C1151">
        <v>512899</v>
      </c>
      <c r="D1151" s="1">
        <v>45569</v>
      </c>
      <c r="E1151" t="s">
        <v>20674</v>
      </c>
      <c r="F1151" t="s">
        <v>2466</v>
      </c>
      <c r="G1151" t="s">
        <v>2467</v>
      </c>
      <c r="H1151">
        <v>10264816609</v>
      </c>
      <c r="I1151" t="s">
        <v>2468</v>
      </c>
      <c r="J1151">
        <v>5531994924515</v>
      </c>
      <c r="K1151" t="s">
        <v>8</v>
      </c>
      <c r="L1151" t="s">
        <v>2469</v>
      </c>
      <c r="M1151">
        <v>5184212248959</v>
      </c>
      <c r="N1151" t="s">
        <v>112</v>
      </c>
      <c r="O1151" t="s">
        <v>2470</v>
      </c>
      <c r="P1151" t="s">
        <v>2471</v>
      </c>
      <c r="Q1151" t="s">
        <v>2472</v>
      </c>
      <c r="R1151" t="s">
        <v>2473</v>
      </c>
      <c r="S1151" t="s">
        <v>2474</v>
      </c>
      <c r="U1151" t="s">
        <v>2475</v>
      </c>
      <c r="V1151" t="s">
        <v>122</v>
      </c>
      <c r="W1151" t="s">
        <v>123</v>
      </c>
      <c r="X1151" t="s">
        <v>2476</v>
      </c>
      <c r="Y1151" t="s">
        <v>782</v>
      </c>
      <c r="Z1151" t="s">
        <v>1258</v>
      </c>
      <c r="AA1151" t="s">
        <v>2743</v>
      </c>
      <c r="AE1151" t="s">
        <v>894</v>
      </c>
      <c r="AF1151" t="s">
        <v>125</v>
      </c>
      <c r="AG1151">
        <v>3</v>
      </c>
      <c r="AH1151">
        <v>179.44</v>
      </c>
      <c r="AI1151">
        <v>2</v>
      </c>
      <c r="AJ1151">
        <v>5103</v>
      </c>
      <c r="AK1151" t="s">
        <v>775</v>
      </c>
      <c r="AL1151">
        <v>5103</v>
      </c>
      <c r="AM1151" t="s">
        <v>1348</v>
      </c>
      <c r="AN1151">
        <v>29.9</v>
      </c>
      <c r="AO1151" s="72">
        <v>22.42</v>
      </c>
      <c r="AP1151" t="s">
        <v>2478</v>
      </c>
      <c r="AQ1151" t="s">
        <v>1349</v>
      </c>
      <c r="AV1151" t="s">
        <v>2479</v>
      </c>
      <c r="AW1151">
        <v>0</v>
      </c>
      <c r="AX1151" t="s">
        <v>2477</v>
      </c>
      <c r="AY1151" t="s">
        <v>2480</v>
      </c>
      <c r="AZ1151" t="s">
        <v>2217</v>
      </c>
      <c r="BC1151" s="34" t="s">
        <v>2744</v>
      </c>
      <c r="BD1151" t="s">
        <v>114</v>
      </c>
      <c r="BF1151" t="s">
        <v>115</v>
      </c>
      <c r="BG1151" t="s">
        <v>116</v>
      </c>
      <c r="BM1151" t="s">
        <v>117</v>
      </c>
      <c r="BN1151">
        <v>481258</v>
      </c>
      <c r="BO1151">
        <v>3342601728</v>
      </c>
      <c r="BP1151">
        <v>3342601728</v>
      </c>
      <c r="BQ1151">
        <v>523421</v>
      </c>
      <c r="BR1151">
        <v>3331</v>
      </c>
      <c r="BX1151" t="s">
        <v>2481</v>
      </c>
      <c r="CA1151" t="s">
        <v>2482</v>
      </c>
      <c r="CB1151" t="s">
        <v>2483</v>
      </c>
      <c r="CD1151">
        <v>1</v>
      </c>
      <c r="CF1151" t="s">
        <v>118</v>
      </c>
      <c r="CG1151">
        <v>0</v>
      </c>
      <c r="CH1151" t="s">
        <v>119</v>
      </c>
      <c r="CI1151" t="s">
        <v>119</v>
      </c>
      <c r="CJ1151" t="s">
        <v>120</v>
      </c>
      <c r="CL1151" s="34" t="s">
        <v>2745</v>
      </c>
      <c r="CM1151" t="s">
        <v>121</v>
      </c>
      <c r="CN1151" s="34" t="s">
        <v>2745</v>
      </c>
      <c r="CP1151" t="s">
        <v>1258</v>
      </c>
      <c r="CR1151">
        <f t="shared" si="262"/>
        <v>4</v>
      </c>
    </row>
    <row r="1152" spans="1:96" customFormat="1" hidden="1">
      <c r="A1152" t="s">
        <v>111</v>
      </c>
      <c r="B1152" t="s">
        <v>2465</v>
      </c>
      <c r="C1152">
        <v>512899</v>
      </c>
      <c r="D1152" s="1">
        <v>45569</v>
      </c>
      <c r="E1152" t="s">
        <v>20674</v>
      </c>
      <c r="F1152" t="s">
        <v>2466</v>
      </c>
      <c r="G1152" t="s">
        <v>2467</v>
      </c>
      <c r="H1152">
        <v>10264816609</v>
      </c>
      <c r="I1152" t="s">
        <v>2468</v>
      </c>
      <c r="J1152">
        <v>5531994924515</v>
      </c>
      <c r="K1152" t="s">
        <v>8</v>
      </c>
      <c r="L1152" t="s">
        <v>2469</v>
      </c>
      <c r="M1152">
        <v>5184212248959</v>
      </c>
      <c r="N1152" t="s">
        <v>112</v>
      </c>
      <c r="O1152" t="s">
        <v>2470</v>
      </c>
      <c r="P1152" t="s">
        <v>2471</v>
      </c>
      <c r="Q1152" t="s">
        <v>2472</v>
      </c>
      <c r="R1152" t="s">
        <v>2473</v>
      </c>
      <c r="S1152" t="s">
        <v>2474</v>
      </c>
      <c r="U1152" t="s">
        <v>2475</v>
      </c>
      <c r="V1152" t="s">
        <v>122</v>
      </c>
      <c r="W1152" t="s">
        <v>123</v>
      </c>
      <c r="X1152" t="s">
        <v>2476</v>
      </c>
      <c r="Y1152" t="s">
        <v>782</v>
      </c>
      <c r="Z1152" t="s">
        <v>1258</v>
      </c>
      <c r="AA1152" t="s">
        <v>2743</v>
      </c>
      <c r="AE1152" t="s">
        <v>894</v>
      </c>
      <c r="AF1152" t="s">
        <v>125</v>
      </c>
      <c r="AG1152">
        <v>3</v>
      </c>
      <c r="AH1152">
        <v>179.44</v>
      </c>
      <c r="AI1152">
        <v>2</v>
      </c>
      <c r="AJ1152">
        <v>1603</v>
      </c>
      <c r="AK1152" t="s">
        <v>775</v>
      </c>
      <c r="AL1152">
        <v>1603</v>
      </c>
      <c r="AM1152" t="s">
        <v>825</v>
      </c>
      <c r="AN1152">
        <v>29.9</v>
      </c>
      <c r="AO1152" s="72">
        <v>22.42</v>
      </c>
      <c r="AP1152" t="s">
        <v>2478</v>
      </c>
      <c r="AQ1152" t="s">
        <v>823</v>
      </c>
      <c r="AV1152" t="s">
        <v>2479</v>
      </c>
      <c r="AW1152">
        <v>0</v>
      </c>
      <c r="AX1152" t="s">
        <v>2477</v>
      </c>
      <c r="AY1152" t="s">
        <v>2480</v>
      </c>
      <c r="AZ1152" t="s">
        <v>2217</v>
      </c>
      <c r="BC1152" s="34" t="s">
        <v>2744</v>
      </c>
      <c r="BD1152" t="s">
        <v>114</v>
      </c>
      <c r="BF1152" t="s">
        <v>115</v>
      </c>
      <c r="BG1152" t="s">
        <v>116</v>
      </c>
      <c r="BM1152" t="s">
        <v>117</v>
      </c>
      <c r="BN1152">
        <v>481258</v>
      </c>
      <c r="BO1152">
        <v>3342601728</v>
      </c>
      <c r="BP1152">
        <v>3342601728</v>
      </c>
      <c r="BQ1152">
        <v>523421</v>
      </c>
      <c r="BR1152">
        <v>3331</v>
      </c>
      <c r="BX1152" t="s">
        <v>2481</v>
      </c>
      <c r="CA1152" t="s">
        <v>2482</v>
      </c>
      <c r="CB1152" t="s">
        <v>2483</v>
      </c>
      <c r="CD1152">
        <v>1</v>
      </c>
      <c r="CF1152" t="s">
        <v>118</v>
      </c>
      <c r="CG1152">
        <v>0</v>
      </c>
      <c r="CH1152" t="s">
        <v>119</v>
      </c>
      <c r="CI1152" t="s">
        <v>119</v>
      </c>
      <c r="CJ1152" t="s">
        <v>120</v>
      </c>
      <c r="CL1152" s="34" t="s">
        <v>2745</v>
      </c>
      <c r="CM1152" t="s">
        <v>121</v>
      </c>
      <c r="CN1152" s="34" t="s">
        <v>2745</v>
      </c>
      <c r="CP1152" t="s">
        <v>1258</v>
      </c>
      <c r="CR1152">
        <f t="shared" si="262"/>
        <v>4</v>
      </c>
    </row>
    <row r="1153" spans="1:108" hidden="1">
      <c r="A1153" t="s">
        <v>111</v>
      </c>
      <c r="B1153" t="s">
        <v>2465</v>
      </c>
      <c r="C1153">
        <v>512899</v>
      </c>
      <c r="D1153" s="1">
        <v>45569</v>
      </c>
      <c r="E1153" t="s">
        <v>20674</v>
      </c>
      <c r="F1153" t="s">
        <v>2466</v>
      </c>
      <c r="G1153" t="s">
        <v>2467</v>
      </c>
      <c r="H1153">
        <v>10264816609</v>
      </c>
      <c r="I1153" t="s">
        <v>2468</v>
      </c>
      <c r="J1153">
        <v>5531994924515</v>
      </c>
      <c r="K1153" t="s">
        <v>8</v>
      </c>
      <c r="L1153" t="s">
        <v>2469</v>
      </c>
      <c r="M1153">
        <v>5184212248959</v>
      </c>
      <c r="N1153" t="s">
        <v>112</v>
      </c>
      <c r="O1153" t="s">
        <v>2470</v>
      </c>
      <c r="P1153" t="s">
        <v>2471</v>
      </c>
      <c r="Q1153" t="s">
        <v>2472</v>
      </c>
      <c r="R1153" t="s">
        <v>2473</v>
      </c>
      <c r="S1153" t="s">
        <v>2474</v>
      </c>
      <c r="U1153" t="s">
        <v>2475</v>
      </c>
      <c r="V1153" t="s">
        <v>122</v>
      </c>
      <c r="W1153" t="s">
        <v>123</v>
      </c>
      <c r="X1153" t="s">
        <v>2476</v>
      </c>
      <c r="Y1153" t="s">
        <v>782</v>
      </c>
      <c r="Z1153" t="s">
        <v>1258</v>
      </c>
      <c r="AA1153" t="s">
        <v>2743</v>
      </c>
      <c r="AE1153" t="s">
        <v>894</v>
      </c>
      <c r="AF1153" t="s">
        <v>125</v>
      </c>
      <c r="AG1153">
        <v>3</v>
      </c>
      <c r="AH1153">
        <v>179.44</v>
      </c>
      <c r="AI1153">
        <v>1</v>
      </c>
      <c r="AJ1153">
        <v>142826</v>
      </c>
      <c r="AK1153" t="s">
        <v>775</v>
      </c>
      <c r="AL1153">
        <v>1409</v>
      </c>
      <c r="AM1153" t="s">
        <v>847</v>
      </c>
      <c r="AN1153">
        <v>59.9</v>
      </c>
      <c r="AO1153" s="72">
        <v>44.92</v>
      </c>
      <c r="AP1153" t="s">
        <v>2484</v>
      </c>
      <c r="AQ1153" t="s">
        <v>848</v>
      </c>
      <c r="AV1153">
        <v>3</v>
      </c>
      <c r="AW1153">
        <v>0</v>
      </c>
      <c r="AX1153" t="s">
        <v>2477</v>
      </c>
      <c r="AY1153" t="s">
        <v>2480</v>
      </c>
      <c r="AZ1153" t="s">
        <v>2217</v>
      </c>
      <c r="BC1153" s="34" t="s">
        <v>2744</v>
      </c>
      <c r="BD1153" t="s">
        <v>114</v>
      </c>
      <c r="BF1153" t="s">
        <v>115</v>
      </c>
      <c r="BG1153" t="s">
        <v>116</v>
      </c>
      <c r="BM1153" t="s">
        <v>117</v>
      </c>
      <c r="BN1153">
        <v>481258</v>
      </c>
      <c r="BO1153">
        <v>3342601728</v>
      </c>
      <c r="BP1153">
        <v>3342601728</v>
      </c>
      <c r="BQ1153">
        <v>523421</v>
      </c>
      <c r="BR1153">
        <v>3331</v>
      </c>
      <c r="BX1153" t="s">
        <v>2481</v>
      </c>
      <c r="CA1153" t="s">
        <v>2482</v>
      </c>
      <c r="CB1153" t="s">
        <v>2483</v>
      </c>
      <c r="CD1153">
        <v>1</v>
      </c>
      <c r="CF1153" t="s">
        <v>118</v>
      </c>
      <c r="CG1153">
        <v>0</v>
      </c>
      <c r="CH1153" t="s">
        <v>119</v>
      </c>
      <c r="CI1153" t="s">
        <v>119</v>
      </c>
      <c r="CJ1153" t="s">
        <v>120</v>
      </c>
      <c r="CL1153" s="34" t="s">
        <v>2745</v>
      </c>
      <c r="CM1153" t="s">
        <v>121</v>
      </c>
      <c r="CN1153" s="34" t="s">
        <v>2745</v>
      </c>
      <c r="CP1153" t="s">
        <v>1258</v>
      </c>
      <c r="CR1153">
        <f t="shared" si="262"/>
        <v>4</v>
      </c>
      <c r="CS1153"/>
      <c r="CT1153"/>
      <c r="CU1153"/>
      <c r="CV1153"/>
      <c r="CW1153"/>
      <c r="CX1153"/>
      <c r="CY1153"/>
      <c r="CZ1153"/>
      <c r="DA1153"/>
      <c r="DB1153"/>
      <c r="DC1153"/>
      <c r="DD1153"/>
    </row>
    <row r="1154" spans="1:108" hidden="1">
      <c r="A1154" t="s">
        <v>111</v>
      </c>
      <c r="B1154" t="s">
        <v>2485</v>
      </c>
      <c r="C1154">
        <v>512887</v>
      </c>
      <c r="D1154" s="1">
        <v>45569</v>
      </c>
      <c r="E1154" t="s">
        <v>20675</v>
      </c>
      <c r="F1154" t="s">
        <v>2486</v>
      </c>
      <c r="G1154" t="s">
        <v>1587</v>
      </c>
      <c r="H1154">
        <v>95642102168</v>
      </c>
      <c r="I1154" t="s">
        <v>2487</v>
      </c>
      <c r="J1154">
        <v>5561981052338</v>
      </c>
      <c r="K1154" t="s">
        <v>126</v>
      </c>
      <c r="L1154" t="s">
        <v>136</v>
      </c>
      <c r="M1154">
        <v>5168842893345</v>
      </c>
      <c r="N1154" t="s">
        <v>112</v>
      </c>
      <c r="O1154" t="s">
        <v>2488</v>
      </c>
      <c r="P1154" t="s">
        <v>2489</v>
      </c>
      <c r="Q1154" t="s">
        <v>2490</v>
      </c>
      <c r="S1154" t="s">
        <v>2491</v>
      </c>
      <c r="U1154" t="s">
        <v>2492</v>
      </c>
      <c r="V1154" t="s">
        <v>779</v>
      </c>
      <c r="W1154" t="s">
        <v>780</v>
      </c>
      <c r="X1154" t="s">
        <v>2493</v>
      </c>
      <c r="Y1154" t="s">
        <v>782</v>
      </c>
      <c r="Z1154" t="s">
        <v>1258</v>
      </c>
      <c r="AA1154" t="s">
        <v>2746</v>
      </c>
      <c r="AB1154" t="s">
        <v>773</v>
      </c>
      <c r="AC1154" t="s">
        <v>774</v>
      </c>
      <c r="AF1154" t="s">
        <v>125</v>
      </c>
      <c r="AG1154">
        <v>1</v>
      </c>
      <c r="AH1154">
        <v>105.19</v>
      </c>
      <c r="AI1154">
        <v>3</v>
      </c>
      <c r="AJ1154">
        <v>1403</v>
      </c>
      <c r="AK1154" t="s">
        <v>775</v>
      </c>
      <c r="AL1154">
        <v>1403</v>
      </c>
      <c r="AM1154" t="s">
        <v>824</v>
      </c>
      <c r="AN1154">
        <v>29.9</v>
      </c>
      <c r="AO1154" s="72">
        <v>29.9</v>
      </c>
      <c r="AP1154" t="s">
        <v>1755</v>
      </c>
      <c r="AQ1154" t="s">
        <v>822</v>
      </c>
      <c r="AV1154" t="s">
        <v>2495</v>
      </c>
      <c r="AW1154" t="s">
        <v>2495</v>
      </c>
      <c r="AX1154" t="s">
        <v>2494</v>
      </c>
      <c r="AY1154">
        <v>0</v>
      </c>
      <c r="BC1154" t="s">
        <v>2747</v>
      </c>
      <c r="BD1154" t="s">
        <v>114</v>
      </c>
      <c r="BF1154" t="s">
        <v>115</v>
      </c>
      <c r="BG1154" t="s">
        <v>116</v>
      </c>
      <c r="BM1154" t="s">
        <v>117</v>
      </c>
      <c r="BN1154">
        <v>201335</v>
      </c>
      <c r="BO1154">
        <v>3341974533</v>
      </c>
      <c r="BP1154">
        <v>3341974533</v>
      </c>
      <c r="BQ1154">
        <v>550209</v>
      </c>
      <c r="BR1154">
        <v>6549</v>
      </c>
      <c r="BX1154" t="s">
        <v>2496</v>
      </c>
      <c r="CA1154" s="35" t="s">
        <v>2497</v>
      </c>
      <c r="CB1154" t="s">
        <v>2498</v>
      </c>
      <c r="CD1154">
        <v>1</v>
      </c>
      <c r="CF1154" t="s">
        <v>118</v>
      </c>
      <c r="CG1154">
        <v>0</v>
      </c>
      <c r="CH1154" t="s">
        <v>119</v>
      </c>
      <c r="CI1154" t="s">
        <v>119</v>
      </c>
      <c r="CJ1154" t="s">
        <v>120</v>
      </c>
      <c r="CL1154" s="34" t="s">
        <v>2748</v>
      </c>
      <c r="CM1154" t="s">
        <v>121</v>
      </c>
      <c r="CN1154" s="34" t="s">
        <v>2748</v>
      </c>
      <c r="CP1154" t="s">
        <v>1258</v>
      </c>
      <c r="CR1154">
        <f t="shared" si="262"/>
        <v>4</v>
      </c>
      <c r="CS1154"/>
      <c r="CT1154"/>
      <c r="CU1154"/>
      <c r="CV1154"/>
      <c r="CW1154"/>
      <c r="CX1154"/>
      <c r="CY1154"/>
      <c r="CZ1154"/>
      <c r="DA1154"/>
      <c r="DB1154"/>
      <c r="DC1154"/>
      <c r="DD1154"/>
    </row>
    <row r="1155" spans="1:108" hidden="1">
      <c r="A1155" t="s">
        <v>111</v>
      </c>
      <c r="B1155" t="s">
        <v>2499</v>
      </c>
      <c r="C1155">
        <v>512879</v>
      </c>
      <c r="D1155" s="1">
        <v>45569</v>
      </c>
      <c r="E1155" t="s">
        <v>20676</v>
      </c>
      <c r="F1155" t="s">
        <v>2500</v>
      </c>
      <c r="G1155" t="s">
        <v>2501</v>
      </c>
      <c r="H1155" s="34" t="s">
        <v>2502</v>
      </c>
      <c r="I1155" t="s">
        <v>2503</v>
      </c>
      <c r="J1155">
        <v>5562991462238</v>
      </c>
      <c r="K1155" t="s">
        <v>7</v>
      </c>
      <c r="L1155" t="s">
        <v>2504</v>
      </c>
      <c r="M1155">
        <v>5125076803362</v>
      </c>
      <c r="N1155" t="s">
        <v>112</v>
      </c>
      <c r="O1155" t="s">
        <v>2505</v>
      </c>
      <c r="P1155" t="s">
        <v>2506</v>
      </c>
      <c r="Q1155">
        <v>0</v>
      </c>
      <c r="R1155" t="s">
        <v>2507</v>
      </c>
      <c r="S1155" t="s">
        <v>2508</v>
      </c>
      <c r="U1155" t="s">
        <v>2509</v>
      </c>
      <c r="V1155" t="s">
        <v>815</v>
      </c>
      <c r="W1155" t="s">
        <v>816</v>
      </c>
      <c r="X1155" t="s">
        <v>2510</v>
      </c>
      <c r="Y1155" t="s">
        <v>821</v>
      </c>
      <c r="Z1155" t="s">
        <v>1258</v>
      </c>
      <c r="AA1155" t="s">
        <v>2749</v>
      </c>
      <c r="AF1155" t="s">
        <v>125</v>
      </c>
      <c r="AG1155">
        <v>5</v>
      </c>
      <c r="AH1155">
        <v>129.6</v>
      </c>
      <c r="AI1155">
        <v>2</v>
      </c>
      <c r="AJ1155">
        <v>142796</v>
      </c>
      <c r="AK1155" t="s">
        <v>783</v>
      </c>
      <c r="AL1155">
        <v>1609</v>
      </c>
      <c r="AM1155" t="s">
        <v>826</v>
      </c>
      <c r="AN1155">
        <v>34.9</v>
      </c>
      <c r="AO1155" s="72">
        <v>34.9</v>
      </c>
      <c r="AP1155" t="s">
        <v>1451</v>
      </c>
      <c r="AQ1155" t="s">
        <v>807</v>
      </c>
      <c r="AV1155" t="s">
        <v>2512</v>
      </c>
      <c r="AW1155">
        <v>0</v>
      </c>
      <c r="AX1155" t="s">
        <v>2511</v>
      </c>
      <c r="AY1155">
        <v>0</v>
      </c>
      <c r="AZ1155" t="s">
        <v>2320</v>
      </c>
      <c r="BC1155" t="s">
        <v>2750</v>
      </c>
      <c r="BD1155" t="s">
        <v>114</v>
      </c>
      <c r="BF1155" t="s">
        <v>115</v>
      </c>
      <c r="BG1155" t="s">
        <v>116</v>
      </c>
      <c r="BM1155" t="s">
        <v>117</v>
      </c>
      <c r="BN1155" s="34" t="s">
        <v>2513</v>
      </c>
      <c r="BO1155">
        <v>3341827586</v>
      </c>
      <c r="BP1155">
        <v>3341827586</v>
      </c>
      <c r="BQ1155">
        <v>523431</v>
      </c>
      <c r="BR1155">
        <v>8654</v>
      </c>
      <c r="BX1155" t="s">
        <v>2514</v>
      </c>
      <c r="CA1155" t="s">
        <v>2515</v>
      </c>
      <c r="CB1155" t="s">
        <v>2516</v>
      </c>
      <c r="CD1155">
        <v>1</v>
      </c>
      <c r="CF1155" t="s">
        <v>118</v>
      </c>
      <c r="CG1155">
        <v>0</v>
      </c>
      <c r="CH1155" t="s">
        <v>119</v>
      </c>
      <c r="CI1155" t="s">
        <v>119</v>
      </c>
      <c r="CJ1155" t="s">
        <v>120</v>
      </c>
      <c r="CL1155" s="34" t="s">
        <v>2751</v>
      </c>
      <c r="CM1155" t="s">
        <v>121</v>
      </c>
      <c r="CN1155" s="34" t="s">
        <v>2751</v>
      </c>
      <c r="CP1155" t="s">
        <v>1258</v>
      </c>
      <c r="CR1155">
        <f t="shared" ref="CR1155:CR1197" si="284">DAY(D1155)</f>
        <v>4</v>
      </c>
      <c r="CS1155"/>
      <c r="CT1155"/>
      <c r="CU1155"/>
      <c r="CV1155"/>
      <c r="CW1155"/>
      <c r="CX1155"/>
      <c r="CY1155"/>
      <c r="CZ1155"/>
      <c r="DA1155"/>
      <c r="DB1155"/>
      <c r="DC1155"/>
      <c r="DD1155"/>
    </row>
    <row r="1156" spans="1:108" hidden="1">
      <c r="A1156" t="s">
        <v>111</v>
      </c>
      <c r="B1156" t="s">
        <v>2499</v>
      </c>
      <c r="C1156">
        <v>512879</v>
      </c>
      <c r="D1156" s="1">
        <v>45569</v>
      </c>
      <c r="E1156" t="s">
        <v>20676</v>
      </c>
      <c r="F1156" t="s">
        <v>2500</v>
      </c>
      <c r="G1156" t="s">
        <v>2501</v>
      </c>
      <c r="H1156" s="34" t="s">
        <v>2502</v>
      </c>
      <c r="I1156" t="s">
        <v>2503</v>
      </c>
      <c r="J1156">
        <v>5562991462238</v>
      </c>
      <c r="K1156" t="s">
        <v>7</v>
      </c>
      <c r="L1156" t="s">
        <v>2504</v>
      </c>
      <c r="M1156">
        <v>5125076803362</v>
      </c>
      <c r="N1156" t="s">
        <v>112</v>
      </c>
      <c r="O1156" t="s">
        <v>2505</v>
      </c>
      <c r="P1156" t="s">
        <v>2506</v>
      </c>
      <c r="Q1156">
        <v>0</v>
      </c>
      <c r="R1156" t="s">
        <v>2507</v>
      </c>
      <c r="S1156" t="s">
        <v>2508</v>
      </c>
      <c r="U1156" t="s">
        <v>2509</v>
      </c>
      <c r="V1156" t="s">
        <v>815</v>
      </c>
      <c r="W1156" t="s">
        <v>816</v>
      </c>
      <c r="X1156" t="s">
        <v>2510</v>
      </c>
      <c r="Y1156" t="s">
        <v>821</v>
      </c>
      <c r="Z1156" t="s">
        <v>1258</v>
      </c>
      <c r="AA1156" t="s">
        <v>2749</v>
      </c>
      <c r="AF1156" t="s">
        <v>125</v>
      </c>
      <c r="AG1156">
        <v>5</v>
      </c>
      <c r="AH1156">
        <v>129.6</v>
      </c>
      <c r="AI1156">
        <v>2</v>
      </c>
      <c r="AJ1156">
        <v>1403</v>
      </c>
      <c r="AK1156" t="s">
        <v>775</v>
      </c>
      <c r="AL1156">
        <v>1403</v>
      </c>
      <c r="AM1156" t="s">
        <v>824</v>
      </c>
      <c r="AN1156">
        <v>29.9</v>
      </c>
      <c r="AO1156" s="72">
        <v>29.9</v>
      </c>
      <c r="AP1156" t="s">
        <v>1223</v>
      </c>
      <c r="AQ1156" t="s">
        <v>822</v>
      </c>
      <c r="AV1156" t="s">
        <v>2512</v>
      </c>
      <c r="AW1156">
        <v>0</v>
      </c>
      <c r="AX1156" t="s">
        <v>2511</v>
      </c>
      <c r="AY1156">
        <v>0</v>
      </c>
      <c r="AZ1156" t="s">
        <v>2320</v>
      </c>
      <c r="BC1156" t="s">
        <v>2750</v>
      </c>
      <c r="BD1156" t="s">
        <v>114</v>
      </c>
      <c r="BF1156" t="s">
        <v>115</v>
      </c>
      <c r="BG1156" t="s">
        <v>116</v>
      </c>
      <c r="BM1156" t="s">
        <v>117</v>
      </c>
      <c r="BN1156" s="34" t="s">
        <v>2513</v>
      </c>
      <c r="BO1156">
        <v>3341827586</v>
      </c>
      <c r="BP1156">
        <v>3341827586</v>
      </c>
      <c r="BQ1156">
        <v>523431</v>
      </c>
      <c r="BR1156">
        <v>8654</v>
      </c>
      <c r="BX1156" t="s">
        <v>2514</v>
      </c>
      <c r="CA1156" t="s">
        <v>2515</v>
      </c>
      <c r="CB1156" t="s">
        <v>2516</v>
      </c>
      <c r="CD1156">
        <v>1</v>
      </c>
      <c r="CF1156" t="s">
        <v>118</v>
      </c>
      <c r="CG1156">
        <v>0</v>
      </c>
      <c r="CH1156" t="s">
        <v>119</v>
      </c>
      <c r="CI1156" t="s">
        <v>119</v>
      </c>
      <c r="CJ1156" t="s">
        <v>120</v>
      </c>
      <c r="CL1156" s="34" t="s">
        <v>2751</v>
      </c>
      <c r="CM1156" t="s">
        <v>121</v>
      </c>
      <c r="CN1156" s="34" t="s">
        <v>2751</v>
      </c>
      <c r="CP1156" t="s">
        <v>1258</v>
      </c>
      <c r="CR1156">
        <f t="shared" si="284"/>
        <v>4</v>
      </c>
      <c r="CS1156"/>
      <c r="CT1156"/>
      <c r="CU1156"/>
      <c r="CV1156"/>
      <c r="CW1156"/>
      <c r="CX1156"/>
      <c r="CY1156"/>
      <c r="CZ1156"/>
      <c r="DA1156"/>
      <c r="DB1156"/>
      <c r="DC1156"/>
      <c r="DD1156"/>
    </row>
    <row r="1157" spans="1:108" hidden="1">
      <c r="A1157" t="s">
        <v>111</v>
      </c>
      <c r="B1157" t="s">
        <v>2517</v>
      </c>
      <c r="C1157">
        <v>512871</v>
      </c>
      <c r="D1157" s="1">
        <v>45569</v>
      </c>
      <c r="E1157" t="s">
        <v>20677</v>
      </c>
      <c r="F1157" t="s">
        <v>2518</v>
      </c>
      <c r="G1157" t="s">
        <v>2519</v>
      </c>
      <c r="H1157">
        <v>22093431866</v>
      </c>
      <c r="I1157" t="s">
        <v>2520</v>
      </c>
      <c r="J1157">
        <v>5512981211514</v>
      </c>
      <c r="K1157" t="s">
        <v>2</v>
      </c>
      <c r="L1157" t="s">
        <v>1684</v>
      </c>
      <c r="M1157">
        <v>5167538467038</v>
      </c>
      <c r="N1157" t="s">
        <v>112</v>
      </c>
      <c r="O1157" t="s">
        <v>2518</v>
      </c>
      <c r="P1157" t="s">
        <v>2521</v>
      </c>
      <c r="Q1157">
        <v>134</v>
      </c>
      <c r="S1157" t="s">
        <v>2522</v>
      </c>
      <c r="U1157" t="s">
        <v>2523</v>
      </c>
      <c r="V1157" t="s">
        <v>122</v>
      </c>
      <c r="W1157" t="s">
        <v>123</v>
      </c>
      <c r="X1157" t="s">
        <v>2524</v>
      </c>
      <c r="Y1157" t="s">
        <v>129</v>
      </c>
      <c r="Z1157" t="s">
        <v>1258</v>
      </c>
      <c r="AA1157" t="s">
        <v>2752</v>
      </c>
      <c r="AB1157" t="s">
        <v>844</v>
      </c>
      <c r="AC1157" t="s">
        <v>774</v>
      </c>
      <c r="AF1157" t="s">
        <v>125</v>
      </c>
      <c r="AG1157">
        <v>3</v>
      </c>
      <c r="AH1157">
        <v>129.9</v>
      </c>
      <c r="AI1157">
        <v>1</v>
      </c>
      <c r="AJ1157">
        <v>143029</v>
      </c>
      <c r="AK1157" t="s">
        <v>781</v>
      </c>
      <c r="AL1157">
        <v>8701</v>
      </c>
      <c r="AM1157" t="s">
        <v>809</v>
      </c>
      <c r="AN1157">
        <v>129.9</v>
      </c>
      <c r="AO1157" s="72">
        <v>129.9</v>
      </c>
      <c r="AP1157" t="s">
        <v>796</v>
      </c>
      <c r="AQ1157" t="s">
        <v>810</v>
      </c>
      <c r="AV1157" t="s">
        <v>2525</v>
      </c>
      <c r="AW1157">
        <v>0</v>
      </c>
      <c r="AX1157" t="s">
        <v>796</v>
      </c>
      <c r="AY1157">
        <v>0</v>
      </c>
      <c r="AZ1157" t="s">
        <v>2320</v>
      </c>
      <c r="BC1157" s="34" t="s">
        <v>2753</v>
      </c>
      <c r="BD1157" t="s">
        <v>114</v>
      </c>
      <c r="BF1157" t="s">
        <v>115</v>
      </c>
      <c r="BG1157" t="s">
        <v>116</v>
      </c>
      <c r="BM1157" t="s">
        <v>117</v>
      </c>
      <c r="BN1157" s="34" t="s">
        <v>2526</v>
      </c>
      <c r="BO1157">
        <v>3341702424</v>
      </c>
      <c r="BP1157">
        <v>3341702424</v>
      </c>
      <c r="BQ1157">
        <v>531249</v>
      </c>
      <c r="BR1157">
        <v>4195</v>
      </c>
      <c r="BX1157" t="s">
        <v>2527</v>
      </c>
      <c r="CA1157" t="s">
        <v>2528</v>
      </c>
      <c r="CB1157" s="35" t="s">
        <v>2529</v>
      </c>
      <c r="CD1157">
        <v>1</v>
      </c>
      <c r="CF1157" t="s">
        <v>118</v>
      </c>
      <c r="CG1157">
        <v>0</v>
      </c>
      <c r="CH1157" t="s">
        <v>119</v>
      </c>
      <c r="CI1157" t="s">
        <v>119</v>
      </c>
      <c r="CJ1157" t="s">
        <v>120</v>
      </c>
      <c r="CL1157" s="34" t="s">
        <v>2754</v>
      </c>
      <c r="CM1157" t="s">
        <v>121</v>
      </c>
      <c r="CN1157" s="34" t="s">
        <v>2754</v>
      </c>
      <c r="CP1157" t="s">
        <v>1258</v>
      </c>
      <c r="CR1157">
        <f t="shared" si="284"/>
        <v>4</v>
      </c>
      <c r="CS1157"/>
      <c r="CT1157"/>
      <c r="CU1157"/>
      <c r="CV1157"/>
      <c r="CW1157"/>
      <c r="CX1157"/>
      <c r="CY1157"/>
      <c r="CZ1157"/>
      <c r="DA1157"/>
      <c r="DB1157"/>
      <c r="DC1157"/>
      <c r="DD1157"/>
    </row>
    <row r="1158" spans="1:108" hidden="1">
      <c r="A1158" t="s">
        <v>111</v>
      </c>
      <c r="B1158" t="s">
        <v>2530</v>
      </c>
      <c r="C1158">
        <v>512863</v>
      </c>
      <c r="D1158" s="1">
        <v>45569</v>
      </c>
      <c r="E1158" t="s">
        <v>20678</v>
      </c>
      <c r="F1158" t="s">
        <v>2531</v>
      </c>
      <c r="G1158" t="s">
        <v>2532</v>
      </c>
      <c r="H1158">
        <v>89974050120</v>
      </c>
      <c r="I1158" t="s">
        <v>2533</v>
      </c>
      <c r="J1158">
        <v>556283239079</v>
      </c>
      <c r="K1158" t="s">
        <v>7</v>
      </c>
      <c r="L1158" t="s">
        <v>2534</v>
      </c>
      <c r="M1158">
        <v>5167345332753</v>
      </c>
      <c r="N1158" t="s">
        <v>112</v>
      </c>
      <c r="O1158" t="s">
        <v>2535</v>
      </c>
      <c r="P1158" t="s">
        <v>2536</v>
      </c>
      <c r="Q1158">
        <v>234</v>
      </c>
      <c r="R1158" t="s">
        <v>1412</v>
      </c>
      <c r="S1158" t="s">
        <v>2537</v>
      </c>
      <c r="U1158" t="s">
        <v>2538</v>
      </c>
      <c r="V1158" t="s">
        <v>779</v>
      </c>
      <c r="W1158" t="s">
        <v>780</v>
      </c>
      <c r="X1158" t="s">
        <v>2539</v>
      </c>
      <c r="Y1158" t="s">
        <v>787</v>
      </c>
      <c r="Z1158" t="s">
        <v>1258</v>
      </c>
      <c r="AA1158" t="s">
        <v>2755</v>
      </c>
      <c r="AB1158" t="s">
        <v>844</v>
      </c>
      <c r="AC1158" t="s">
        <v>791</v>
      </c>
      <c r="AD1158" t="s">
        <v>2540</v>
      </c>
      <c r="AF1158" t="s">
        <v>125</v>
      </c>
      <c r="AG1158">
        <v>2</v>
      </c>
      <c r="AH1158">
        <v>119.9</v>
      </c>
      <c r="AI1158">
        <v>1</v>
      </c>
      <c r="AJ1158">
        <v>142813</v>
      </c>
      <c r="AK1158" t="s">
        <v>2376</v>
      </c>
      <c r="AL1158">
        <v>3117</v>
      </c>
      <c r="AM1158" t="s">
        <v>2377</v>
      </c>
      <c r="AN1158">
        <v>119.9</v>
      </c>
      <c r="AO1158" s="72">
        <v>119.9</v>
      </c>
      <c r="AP1158" t="s">
        <v>2378</v>
      </c>
      <c r="AQ1158" t="s">
        <v>2380</v>
      </c>
      <c r="AV1158" t="s">
        <v>1646</v>
      </c>
      <c r="AW1158">
        <v>0</v>
      </c>
      <c r="AX1158" t="s">
        <v>2378</v>
      </c>
      <c r="AY1158">
        <v>0</v>
      </c>
      <c r="AZ1158" t="s">
        <v>2320</v>
      </c>
      <c r="BC1158" t="s">
        <v>2756</v>
      </c>
      <c r="BD1158" t="s">
        <v>114</v>
      </c>
      <c r="BF1158" t="s">
        <v>115</v>
      </c>
      <c r="BG1158" t="s">
        <v>116</v>
      </c>
      <c r="BM1158" t="s">
        <v>117</v>
      </c>
      <c r="BN1158">
        <v>426519</v>
      </c>
      <c r="BO1158">
        <v>3341546670</v>
      </c>
      <c r="BP1158">
        <v>3341546670</v>
      </c>
      <c r="BQ1158">
        <v>515894</v>
      </c>
      <c r="BR1158">
        <v>2026</v>
      </c>
      <c r="BX1158" t="s">
        <v>2541</v>
      </c>
      <c r="CA1158" t="s">
        <v>2542</v>
      </c>
      <c r="CB1158" t="s">
        <v>2543</v>
      </c>
      <c r="CD1158">
        <v>1</v>
      </c>
      <c r="CF1158" t="s">
        <v>118</v>
      </c>
      <c r="CG1158">
        <v>0</v>
      </c>
      <c r="CH1158" t="s">
        <v>119</v>
      </c>
      <c r="CI1158" t="s">
        <v>119</v>
      </c>
      <c r="CJ1158" t="s">
        <v>120</v>
      </c>
      <c r="CL1158" s="34" t="s">
        <v>2757</v>
      </c>
      <c r="CM1158" t="s">
        <v>121</v>
      </c>
      <c r="CN1158" s="34" t="s">
        <v>2757</v>
      </c>
      <c r="CP1158" t="s">
        <v>1258</v>
      </c>
      <c r="CR1158">
        <f t="shared" si="284"/>
        <v>4</v>
      </c>
      <c r="CS1158"/>
      <c r="CT1158"/>
      <c r="CU1158"/>
      <c r="CV1158"/>
      <c r="CW1158"/>
      <c r="CX1158"/>
      <c r="CY1158"/>
      <c r="CZ1158"/>
      <c r="DA1158"/>
      <c r="DB1158"/>
      <c r="DC1158"/>
      <c r="DD1158"/>
    </row>
    <row r="1159" spans="1:108" hidden="1">
      <c r="A1159" t="s">
        <v>111</v>
      </c>
      <c r="B1159" t="s">
        <v>1585</v>
      </c>
      <c r="C1159">
        <v>512831</v>
      </c>
      <c r="D1159" s="1">
        <v>45569</v>
      </c>
      <c r="E1159" t="s">
        <v>20679</v>
      </c>
      <c r="F1159" t="s">
        <v>1586</v>
      </c>
      <c r="G1159" t="s">
        <v>1587</v>
      </c>
      <c r="H1159">
        <v>10312016530</v>
      </c>
      <c r="I1159" t="s">
        <v>1588</v>
      </c>
      <c r="J1159">
        <v>5575992439649</v>
      </c>
      <c r="K1159" t="s">
        <v>9</v>
      </c>
      <c r="L1159" t="s">
        <v>1589</v>
      </c>
      <c r="M1159">
        <v>5184116280639</v>
      </c>
      <c r="N1159" t="s">
        <v>112</v>
      </c>
      <c r="O1159" t="s">
        <v>1590</v>
      </c>
      <c r="P1159" t="s">
        <v>1591</v>
      </c>
      <c r="Q1159">
        <v>38</v>
      </c>
      <c r="R1159" t="s">
        <v>1592</v>
      </c>
      <c r="S1159" t="s">
        <v>1593</v>
      </c>
      <c r="U1159" t="s">
        <v>1594</v>
      </c>
      <c r="V1159" t="s">
        <v>122</v>
      </c>
      <c r="W1159" t="s">
        <v>772</v>
      </c>
      <c r="X1159" t="s">
        <v>1595</v>
      </c>
      <c r="Y1159" t="s">
        <v>1596</v>
      </c>
      <c r="Z1159" t="s">
        <v>1258</v>
      </c>
      <c r="AA1159" t="s">
        <v>2546</v>
      </c>
      <c r="AB1159" t="s">
        <v>844</v>
      </c>
      <c r="AC1159" t="s">
        <v>791</v>
      </c>
      <c r="AD1159" t="s">
        <v>1338</v>
      </c>
      <c r="AE1159" t="s">
        <v>897</v>
      </c>
      <c r="AF1159" t="s">
        <v>125</v>
      </c>
      <c r="AG1159">
        <v>4</v>
      </c>
      <c r="AH1159">
        <v>149.84</v>
      </c>
      <c r="AI1159">
        <v>1</v>
      </c>
      <c r="AJ1159">
        <v>61010</v>
      </c>
      <c r="AK1159" t="s">
        <v>1598</v>
      </c>
      <c r="AL1159">
        <v>61010</v>
      </c>
      <c r="AM1159" t="s">
        <v>1599</v>
      </c>
      <c r="AN1159">
        <v>99.9</v>
      </c>
      <c r="AO1159" s="72">
        <v>74.92</v>
      </c>
      <c r="AP1159" t="s">
        <v>1601</v>
      </c>
      <c r="AQ1159" t="s">
        <v>1602</v>
      </c>
      <c r="AV1159" t="s">
        <v>1603</v>
      </c>
      <c r="AW1159">
        <v>0</v>
      </c>
      <c r="AX1159" t="s">
        <v>1597</v>
      </c>
      <c r="AY1159" t="s">
        <v>1604</v>
      </c>
      <c r="AZ1159" t="s">
        <v>905</v>
      </c>
      <c r="BC1159" s="34" t="s">
        <v>2547</v>
      </c>
      <c r="BD1159" t="s">
        <v>114</v>
      </c>
      <c r="BF1159" t="s">
        <v>115</v>
      </c>
      <c r="BG1159" t="s">
        <v>116</v>
      </c>
      <c r="BM1159" t="s">
        <v>117</v>
      </c>
      <c r="BN1159">
        <v>996317</v>
      </c>
      <c r="BO1159">
        <v>3340062332</v>
      </c>
      <c r="BP1159">
        <v>3340062332</v>
      </c>
      <c r="BQ1159">
        <v>546997</v>
      </c>
      <c r="BR1159">
        <v>4302</v>
      </c>
      <c r="BX1159" t="s">
        <v>1605</v>
      </c>
      <c r="CA1159" t="s">
        <v>1606</v>
      </c>
      <c r="CB1159" t="s">
        <v>1607</v>
      </c>
      <c r="CD1159">
        <v>1</v>
      </c>
      <c r="CF1159" t="s">
        <v>118</v>
      </c>
      <c r="CG1159">
        <v>0</v>
      </c>
      <c r="CH1159" t="s">
        <v>119</v>
      </c>
      <c r="CI1159" t="s">
        <v>119</v>
      </c>
      <c r="CJ1159" t="s">
        <v>120</v>
      </c>
      <c r="CL1159" s="34" t="s">
        <v>2548</v>
      </c>
      <c r="CM1159" t="s">
        <v>121</v>
      </c>
      <c r="CN1159" s="34" t="s">
        <v>2548</v>
      </c>
      <c r="CP1159" t="s">
        <v>1258</v>
      </c>
      <c r="CR1159">
        <f t="shared" si="284"/>
        <v>4</v>
      </c>
      <c r="CS1159"/>
      <c r="CT1159"/>
      <c r="CU1159"/>
      <c r="CV1159"/>
      <c r="CW1159"/>
      <c r="CX1159"/>
      <c r="CY1159"/>
      <c r="CZ1159"/>
      <c r="DA1159"/>
      <c r="DB1159"/>
      <c r="DC1159"/>
      <c r="DD1159"/>
    </row>
    <row r="1160" spans="1:108" hidden="1">
      <c r="A1160" t="s">
        <v>111</v>
      </c>
      <c r="B1160" t="s">
        <v>1585</v>
      </c>
      <c r="C1160">
        <v>512831</v>
      </c>
      <c r="D1160" s="1">
        <v>45569</v>
      </c>
      <c r="E1160" t="s">
        <v>20679</v>
      </c>
      <c r="F1160" t="s">
        <v>1586</v>
      </c>
      <c r="G1160" t="s">
        <v>1587</v>
      </c>
      <c r="H1160">
        <v>10312016530</v>
      </c>
      <c r="I1160" t="s">
        <v>1588</v>
      </c>
      <c r="J1160">
        <v>5575992439649</v>
      </c>
      <c r="K1160" t="s">
        <v>9</v>
      </c>
      <c r="L1160" t="s">
        <v>1589</v>
      </c>
      <c r="M1160">
        <v>5184116280639</v>
      </c>
      <c r="N1160" t="s">
        <v>112</v>
      </c>
      <c r="O1160" t="s">
        <v>1590</v>
      </c>
      <c r="P1160" t="s">
        <v>1591</v>
      </c>
      <c r="Q1160">
        <v>38</v>
      </c>
      <c r="R1160" t="s">
        <v>1592</v>
      </c>
      <c r="S1160" t="s">
        <v>1593</v>
      </c>
      <c r="U1160" t="s">
        <v>1594</v>
      </c>
      <c r="V1160" t="s">
        <v>122</v>
      </c>
      <c r="W1160" t="s">
        <v>772</v>
      </c>
      <c r="X1160" t="s">
        <v>1595</v>
      </c>
      <c r="Y1160" t="s">
        <v>1596</v>
      </c>
      <c r="Z1160" t="s">
        <v>1258</v>
      </c>
      <c r="AA1160" t="s">
        <v>2546</v>
      </c>
      <c r="AB1160" t="s">
        <v>844</v>
      </c>
      <c r="AC1160" t="s">
        <v>791</v>
      </c>
      <c r="AD1160" t="s">
        <v>1338</v>
      </c>
      <c r="AE1160" t="s">
        <v>897</v>
      </c>
      <c r="AF1160" t="s">
        <v>125</v>
      </c>
      <c r="AG1160">
        <v>4</v>
      </c>
      <c r="AH1160">
        <v>149.84</v>
      </c>
      <c r="AI1160">
        <v>1</v>
      </c>
      <c r="AJ1160">
        <v>142817</v>
      </c>
      <c r="AK1160" t="s">
        <v>1598</v>
      </c>
      <c r="AL1160">
        <v>61040</v>
      </c>
      <c r="AM1160" t="s">
        <v>1608</v>
      </c>
      <c r="AN1160">
        <v>99.9</v>
      </c>
      <c r="AO1160" s="72">
        <v>74.92</v>
      </c>
      <c r="AP1160" t="s">
        <v>1601</v>
      </c>
      <c r="AQ1160" t="s">
        <v>1609</v>
      </c>
      <c r="AV1160" t="s">
        <v>1610</v>
      </c>
      <c r="AW1160">
        <v>0</v>
      </c>
      <c r="AX1160" t="s">
        <v>1597</v>
      </c>
      <c r="AY1160" t="s">
        <v>1604</v>
      </c>
      <c r="AZ1160" t="s">
        <v>905</v>
      </c>
      <c r="BC1160" s="34" t="s">
        <v>2547</v>
      </c>
      <c r="BD1160" t="s">
        <v>114</v>
      </c>
      <c r="BF1160" t="s">
        <v>115</v>
      </c>
      <c r="BG1160" t="s">
        <v>116</v>
      </c>
      <c r="BM1160" t="s">
        <v>117</v>
      </c>
      <c r="BN1160">
        <v>996317</v>
      </c>
      <c r="BO1160">
        <v>3340062332</v>
      </c>
      <c r="BP1160">
        <v>3340062332</v>
      </c>
      <c r="BQ1160">
        <v>546997</v>
      </c>
      <c r="BR1160">
        <v>4302</v>
      </c>
      <c r="BX1160" t="s">
        <v>1605</v>
      </c>
      <c r="CA1160" t="s">
        <v>1606</v>
      </c>
      <c r="CB1160" t="s">
        <v>1607</v>
      </c>
      <c r="CD1160">
        <v>1</v>
      </c>
      <c r="CF1160" t="s">
        <v>118</v>
      </c>
      <c r="CG1160">
        <v>0</v>
      </c>
      <c r="CH1160" t="s">
        <v>119</v>
      </c>
      <c r="CI1160" t="s">
        <v>119</v>
      </c>
      <c r="CJ1160" t="s">
        <v>120</v>
      </c>
      <c r="CL1160" s="34" t="s">
        <v>2548</v>
      </c>
      <c r="CM1160" t="s">
        <v>121</v>
      </c>
      <c r="CN1160" s="34" t="s">
        <v>2548</v>
      </c>
      <c r="CP1160" t="s">
        <v>1258</v>
      </c>
      <c r="CR1160">
        <f t="shared" si="284"/>
        <v>4</v>
      </c>
      <c r="CS1160"/>
      <c r="CT1160"/>
      <c r="CU1160"/>
      <c r="CV1160"/>
      <c r="CW1160"/>
      <c r="CX1160"/>
      <c r="CY1160"/>
      <c r="CZ1160"/>
      <c r="DA1160"/>
      <c r="DB1160"/>
      <c r="DC1160"/>
      <c r="DD1160"/>
    </row>
    <row r="1161" spans="1:108" hidden="1">
      <c r="A1161" t="s">
        <v>111</v>
      </c>
      <c r="B1161" t="s">
        <v>1615</v>
      </c>
      <c r="C1161">
        <v>512799</v>
      </c>
      <c r="D1161" s="1">
        <v>45568</v>
      </c>
      <c r="E1161" t="s">
        <v>20680</v>
      </c>
      <c r="F1161" t="s">
        <v>1616</v>
      </c>
      <c r="G1161" t="s">
        <v>1617</v>
      </c>
      <c r="H1161">
        <v>39004418806</v>
      </c>
      <c r="I1161" t="s">
        <v>1618</v>
      </c>
      <c r="J1161">
        <v>5511982669069</v>
      </c>
      <c r="K1161" t="s">
        <v>2</v>
      </c>
      <c r="L1161" t="s">
        <v>127</v>
      </c>
      <c r="M1161">
        <v>5184026031762</v>
      </c>
      <c r="N1161" t="s">
        <v>112</v>
      </c>
      <c r="O1161" t="s">
        <v>1619</v>
      </c>
      <c r="P1161" t="s">
        <v>1620</v>
      </c>
      <c r="Q1161">
        <v>671</v>
      </c>
      <c r="R1161" t="s">
        <v>1621</v>
      </c>
      <c r="S1161" t="s">
        <v>1622</v>
      </c>
      <c r="U1161" t="s">
        <v>1623</v>
      </c>
      <c r="V1161" t="s">
        <v>122</v>
      </c>
      <c r="W1161" t="s">
        <v>123</v>
      </c>
      <c r="X1161" t="s">
        <v>1294</v>
      </c>
      <c r="Y1161" t="s">
        <v>129</v>
      </c>
      <c r="Z1161" t="s">
        <v>1258</v>
      </c>
      <c r="AA1161" t="s">
        <v>2549</v>
      </c>
      <c r="AB1161" t="s">
        <v>773</v>
      </c>
      <c r="AC1161" t="s">
        <v>774</v>
      </c>
      <c r="AE1161" t="s">
        <v>897</v>
      </c>
      <c r="AF1161" t="s">
        <v>125</v>
      </c>
      <c r="AG1161">
        <v>1</v>
      </c>
      <c r="AH1161">
        <v>119.84</v>
      </c>
      <c r="AI1161">
        <v>2</v>
      </c>
      <c r="AJ1161">
        <v>3103</v>
      </c>
      <c r="AK1161" t="s">
        <v>776</v>
      </c>
      <c r="AL1161">
        <v>3103</v>
      </c>
      <c r="AM1161" t="s">
        <v>813</v>
      </c>
      <c r="AN1161">
        <v>79.900000000000006</v>
      </c>
      <c r="AO1161" s="72">
        <v>59.92</v>
      </c>
      <c r="AP1161" t="s">
        <v>1624</v>
      </c>
      <c r="AQ1161" t="s">
        <v>814</v>
      </c>
      <c r="AV1161" t="s">
        <v>843</v>
      </c>
      <c r="AW1161">
        <v>0</v>
      </c>
      <c r="AX1161" t="s">
        <v>1624</v>
      </c>
      <c r="AY1161" t="s">
        <v>1626</v>
      </c>
      <c r="AZ1161" t="s">
        <v>905</v>
      </c>
      <c r="BC1161" s="34" t="s">
        <v>2550</v>
      </c>
      <c r="BD1161" t="s">
        <v>114</v>
      </c>
      <c r="BF1161" t="s">
        <v>115</v>
      </c>
      <c r="BG1161" t="s">
        <v>116</v>
      </c>
      <c r="BM1161" t="s">
        <v>117</v>
      </c>
      <c r="BN1161" t="s">
        <v>1627</v>
      </c>
      <c r="BO1161">
        <v>3339649217</v>
      </c>
      <c r="BP1161">
        <v>3339649217</v>
      </c>
      <c r="BQ1161">
        <v>230650</v>
      </c>
      <c r="BR1161">
        <v>2325</v>
      </c>
      <c r="BX1161" t="s">
        <v>1628</v>
      </c>
      <c r="CA1161" t="s">
        <v>1629</v>
      </c>
      <c r="CB1161" t="s">
        <v>1630</v>
      </c>
      <c r="CD1161">
        <v>1</v>
      </c>
      <c r="CF1161" t="s">
        <v>118</v>
      </c>
      <c r="CG1161">
        <v>0</v>
      </c>
      <c r="CH1161" t="s">
        <v>119</v>
      </c>
      <c r="CI1161" t="s">
        <v>119</v>
      </c>
      <c r="CJ1161" t="s">
        <v>120</v>
      </c>
      <c r="CL1161" s="34" t="s">
        <v>2551</v>
      </c>
      <c r="CM1161" t="s">
        <v>121</v>
      </c>
      <c r="CN1161" s="34" t="s">
        <v>2551</v>
      </c>
      <c r="CP1161" t="s">
        <v>1258</v>
      </c>
      <c r="CR1161">
        <f t="shared" si="284"/>
        <v>3</v>
      </c>
      <c r="CS1161"/>
      <c r="CT1161"/>
      <c r="CU1161"/>
      <c r="CV1161"/>
      <c r="CW1161"/>
      <c r="CX1161"/>
      <c r="CY1161"/>
      <c r="CZ1161"/>
      <c r="DA1161"/>
      <c r="DB1161"/>
      <c r="DC1161"/>
      <c r="DD1161"/>
    </row>
    <row r="1162" spans="1:108">
      <c r="A1162" t="s">
        <v>111</v>
      </c>
      <c r="B1162" t="s">
        <v>1635</v>
      </c>
      <c r="C1162">
        <v>512775</v>
      </c>
      <c r="D1162" s="1">
        <v>45568</v>
      </c>
      <c r="E1162" t="s">
        <v>20681</v>
      </c>
      <c r="F1162" t="s">
        <v>1636</v>
      </c>
      <c r="G1162" t="s">
        <v>1637</v>
      </c>
      <c r="H1162">
        <v>70620377704</v>
      </c>
      <c r="I1162" t="s">
        <v>1638</v>
      </c>
      <c r="J1162">
        <v>5562982619955</v>
      </c>
      <c r="K1162" t="s">
        <v>7</v>
      </c>
      <c r="L1162" t="s">
        <v>1639</v>
      </c>
      <c r="M1162">
        <v>5133647290494</v>
      </c>
      <c r="N1162" t="s">
        <v>112</v>
      </c>
      <c r="O1162" t="s">
        <v>1640</v>
      </c>
      <c r="P1162" t="s">
        <v>1641</v>
      </c>
      <c r="Q1162">
        <v>43</v>
      </c>
      <c r="S1162" t="s">
        <v>124</v>
      </c>
      <c r="U1162" t="s">
        <v>1642</v>
      </c>
      <c r="V1162" t="s">
        <v>779</v>
      </c>
      <c r="W1162" t="s">
        <v>780</v>
      </c>
      <c r="X1162" t="s">
        <v>1643</v>
      </c>
      <c r="Y1162" t="s">
        <v>1166</v>
      </c>
      <c r="Z1162" t="s">
        <v>1258</v>
      </c>
      <c r="AA1162" t="s">
        <v>2758</v>
      </c>
      <c r="AE1162" t="s">
        <v>1167</v>
      </c>
      <c r="AF1162" t="s">
        <v>113</v>
      </c>
      <c r="AG1162">
        <v>1</v>
      </c>
      <c r="AH1162">
        <v>46.12</v>
      </c>
      <c r="AI1162">
        <v>1</v>
      </c>
      <c r="AJ1162">
        <v>142796</v>
      </c>
      <c r="AK1162" t="s">
        <v>783</v>
      </c>
      <c r="AL1162">
        <v>1609</v>
      </c>
      <c r="AM1162" t="s">
        <v>826</v>
      </c>
      <c r="AN1162">
        <v>34.9</v>
      </c>
      <c r="AO1162" s="72">
        <v>30.47</v>
      </c>
      <c r="AP1162" s="72" t="s">
        <v>1645</v>
      </c>
      <c r="AQ1162" t="s">
        <v>807</v>
      </c>
      <c r="AV1162" t="s">
        <v>1646</v>
      </c>
      <c r="AW1162" t="s">
        <v>1646</v>
      </c>
      <c r="AX1162" t="s">
        <v>1644</v>
      </c>
      <c r="AY1162" t="s">
        <v>1647</v>
      </c>
      <c r="AZ1162" t="s">
        <v>1648</v>
      </c>
      <c r="BC1162" t="s">
        <v>2759</v>
      </c>
      <c r="BD1162" t="s">
        <v>114</v>
      </c>
      <c r="BF1162" t="s">
        <v>115</v>
      </c>
      <c r="BG1162" t="s">
        <v>116</v>
      </c>
      <c r="BM1162" t="s">
        <v>117</v>
      </c>
      <c r="BO1162">
        <v>3339336057</v>
      </c>
      <c r="BX1162" t="s">
        <v>1649</v>
      </c>
      <c r="CA1162" t="s">
        <v>1650</v>
      </c>
      <c r="CB1162" t="s">
        <v>1651</v>
      </c>
      <c r="CD1162">
        <v>1</v>
      </c>
      <c r="CF1162" t="s">
        <v>118</v>
      </c>
      <c r="CG1162">
        <v>0</v>
      </c>
      <c r="CH1162" t="s">
        <v>119</v>
      </c>
      <c r="CI1162" t="s">
        <v>119</v>
      </c>
      <c r="CJ1162" t="s">
        <v>120</v>
      </c>
      <c r="CL1162" s="34" t="s">
        <v>2760</v>
      </c>
      <c r="CM1162" t="s">
        <v>121</v>
      </c>
      <c r="CN1162" s="34" t="s">
        <v>2760</v>
      </c>
      <c r="CP1162" t="s">
        <v>1258</v>
      </c>
      <c r="CR1162" s="65">
        <f t="shared" si="284"/>
        <v>3</v>
      </c>
      <c r="CS1162" s="65">
        <v>10</v>
      </c>
      <c r="CT1162" s="65">
        <v>8</v>
      </c>
      <c r="CU1162" s="65" t="s">
        <v>4</v>
      </c>
      <c r="CV1162" s="65">
        <f t="shared" ref="CV1162:CV1164" si="285">ROUNDUP(AO1162,0)</f>
        <v>31</v>
      </c>
      <c r="CW1162" s="65">
        <f t="shared" ref="CW1162:CW1164" si="286">CV1162*CS1162</f>
        <v>310</v>
      </c>
      <c r="CX1162" s="65">
        <f t="shared" ref="CX1162:CX1164" si="287">CV1162*CT1162</f>
        <v>248</v>
      </c>
      <c r="CY1162" s="65" t="e">
        <f t="shared" ref="CY1162:CY1164" si="288">CV1162*CU1162</f>
        <v>#VALUE!</v>
      </c>
      <c r="CZ1162" s="73">
        <v>4.3700000000000003E-2</v>
      </c>
      <c r="DA1162" s="74">
        <f t="shared" ref="DA1162:DA1164" si="289">CZ1162*CW1162</f>
        <v>13.547000000000001</v>
      </c>
      <c r="DB1162" s="74">
        <f t="shared" ref="DB1162:DB1164" si="290">CZ1162*CX1162</f>
        <v>10.8376</v>
      </c>
      <c r="DC1162" s="75" t="e">
        <f t="shared" ref="DC1162:DC1164" si="291">CZ1162*CY1162</f>
        <v>#VALUE!</v>
      </c>
    </row>
    <row r="1163" spans="1:108">
      <c r="A1163" t="s">
        <v>111</v>
      </c>
      <c r="B1163" t="s">
        <v>1656</v>
      </c>
      <c r="C1163">
        <v>512745</v>
      </c>
      <c r="D1163" s="1">
        <v>45568</v>
      </c>
      <c r="E1163" t="s">
        <v>20682</v>
      </c>
      <c r="F1163" t="s">
        <v>1657</v>
      </c>
      <c r="G1163" t="s">
        <v>1658</v>
      </c>
      <c r="H1163">
        <v>53090250225</v>
      </c>
      <c r="I1163" t="s">
        <v>1659</v>
      </c>
      <c r="J1163">
        <v>5569993615958</v>
      </c>
      <c r="K1163" t="s">
        <v>1660</v>
      </c>
      <c r="L1163" t="s">
        <v>1661</v>
      </c>
      <c r="M1163">
        <v>5183749490979</v>
      </c>
      <c r="N1163" t="s">
        <v>112</v>
      </c>
      <c r="O1163" t="s">
        <v>1662</v>
      </c>
      <c r="P1163" t="s">
        <v>1663</v>
      </c>
      <c r="Q1163">
        <v>113</v>
      </c>
      <c r="R1163" t="s">
        <v>1664</v>
      </c>
      <c r="S1163" t="s">
        <v>1665</v>
      </c>
      <c r="U1163" t="s">
        <v>1666</v>
      </c>
      <c r="V1163" t="s">
        <v>122</v>
      </c>
      <c r="W1163" t="s">
        <v>772</v>
      </c>
      <c r="X1163" t="s">
        <v>1667</v>
      </c>
      <c r="Y1163" t="s">
        <v>1596</v>
      </c>
      <c r="Z1163" t="s">
        <v>1258</v>
      </c>
      <c r="AA1163" t="s">
        <v>2552</v>
      </c>
      <c r="AE1163" t="s">
        <v>19</v>
      </c>
      <c r="AF1163" t="s">
        <v>113</v>
      </c>
      <c r="AG1163">
        <v>1</v>
      </c>
      <c r="AH1163">
        <v>127.48</v>
      </c>
      <c r="AI1163">
        <v>2</v>
      </c>
      <c r="AJ1163">
        <v>1403</v>
      </c>
      <c r="AK1163" t="s">
        <v>775</v>
      </c>
      <c r="AL1163">
        <v>1403</v>
      </c>
      <c r="AM1163" t="s">
        <v>824</v>
      </c>
      <c r="AN1163">
        <v>29.9</v>
      </c>
      <c r="AO1163" s="72">
        <v>26.1</v>
      </c>
      <c r="AP1163" s="72" t="s">
        <v>1670</v>
      </c>
      <c r="AQ1163" t="s">
        <v>822</v>
      </c>
      <c r="AV1163" t="s">
        <v>1671</v>
      </c>
      <c r="AW1163" t="s">
        <v>1671</v>
      </c>
      <c r="AX1163" t="s">
        <v>1668</v>
      </c>
      <c r="AY1163" t="s">
        <v>1672</v>
      </c>
      <c r="AZ1163" t="s">
        <v>1648</v>
      </c>
      <c r="BC1163" s="34" t="s">
        <v>2553</v>
      </c>
      <c r="BD1163" t="s">
        <v>114</v>
      </c>
      <c r="BF1163" t="s">
        <v>115</v>
      </c>
      <c r="BG1163" t="s">
        <v>116</v>
      </c>
      <c r="BM1163" t="s">
        <v>117</v>
      </c>
      <c r="BO1163">
        <v>3338372167</v>
      </c>
      <c r="BX1163" t="s">
        <v>1673</v>
      </c>
      <c r="CA1163" t="s">
        <v>1674</v>
      </c>
      <c r="CB1163" t="s">
        <v>1675</v>
      </c>
      <c r="CD1163">
        <v>1</v>
      </c>
      <c r="CF1163" t="s">
        <v>118</v>
      </c>
      <c r="CG1163">
        <v>0</v>
      </c>
      <c r="CH1163" t="s">
        <v>119</v>
      </c>
      <c r="CI1163" t="s">
        <v>119</v>
      </c>
      <c r="CJ1163" t="s">
        <v>120</v>
      </c>
      <c r="CL1163" s="34" t="s">
        <v>2554</v>
      </c>
      <c r="CM1163" t="s">
        <v>121</v>
      </c>
      <c r="CN1163" s="34" t="s">
        <v>2554</v>
      </c>
      <c r="CP1163" t="s">
        <v>1258</v>
      </c>
      <c r="CR1163" s="65">
        <f t="shared" si="284"/>
        <v>3</v>
      </c>
      <c r="CS1163" s="65">
        <v>10</v>
      </c>
      <c r="CT1163" s="65">
        <v>8</v>
      </c>
      <c r="CU1163" s="65" t="s">
        <v>4</v>
      </c>
      <c r="CV1163" s="65">
        <f t="shared" si="285"/>
        <v>27</v>
      </c>
      <c r="CW1163" s="65">
        <f t="shared" si="286"/>
        <v>270</v>
      </c>
      <c r="CX1163" s="65">
        <f t="shared" si="287"/>
        <v>216</v>
      </c>
      <c r="CY1163" s="65" t="e">
        <f t="shared" si="288"/>
        <v>#VALUE!</v>
      </c>
      <c r="CZ1163" s="73">
        <v>4.3700000000000003E-2</v>
      </c>
      <c r="DA1163" s="74">
        <f t="shared" si="289"/>
        <v>11.799000000000001</v>
      </c>
      <c r="DB1163" s="74">
        <f t="shared" si="290"/>
        <v>9.4392000000000014</v>
      </c>
      <c r="DC1163" s="75" t="e">
        <f t="shared" si="291"/>
        <v>#VALUE!</v>
      </c>
    </row>
    <row r="1164" spans="1:108">
      <c r="A1164" t="s">
        <v>111</v>
      </c>
      <c r="B1164" t="s">
        <v>1656</v>
      </c>
      <c r="C1164">
        <v>512745</v>
      </c>
      <c r="D1164" s="1">
        <v>45568</v>
      </c>
      <c r="E1164" t="s">
        <v>20682</v>
      </c>
      <c r="F1164" t="s">
        <v>1657</v>
      </c>
      <c r="G1164" t="s">
        <v>1658</v>
      </c>
      <c r="H1164">
        <v>53090250225</v>
      </c>
      <c r="I1164" t="s">
        <v>1659</v>
      </c>
      <c r="J1164">
        <v>5569993615958</v>
      </c>
      <c r="K1164" t="s">
        <v>1660</v>
      </c>
      <c r="L1164" t="s">
        <v>1661</v>
      </c>
      <c r="M1164">
        <v>5183749490979</v>
      </c>
      <c r="N1164" t="s">
        <v>112</v>
      </c>
      <c r="O1164" t="s">
        <v>1662</v>
      </c>
      <c r="P1164" t="s">
        <v>1663</v>
      </c>
      <c r="Q1164">
        <v>113</v>
      </c>
      <c r="R1164" t="s">
        <v>1664</v>
      </c>
      <c r="S1164" t="s">
        <v>1665</v>
      </c>
      <c r="U1164" t="s">
        <v>1666</v>
      </c>
      <c r="V1164" t="s">
        <v>122</v>
      </c>
      <c r="W1164" t="s">
        <v>772</v>
      </c>
      <c r="X1164" t="s">
        <v>1667</v>
      </c>
      <c r="Y1164" t="s">
        <v>1596</v>
      </c>
      <c r="Z1164" t="s">
        <v>1258</v>
      </c>
      <c r="AA1164" t="s">
        <v>2552</v>
      </c>
      <c r="AE1164" t="s">
        <v>19</v>
      </c>
      <c r="AF1164" t="s">
        <v>113</v>
      </c>
      <c r="AG1164">
        <v>1</v>
      </c>
      <c r="AH1164">
        <v>127.48</v>
      </c>
      <c r="AI1164">
        <v>2</v>
      </c>
      <c r="AJ1164">
        <v>5103</v>
      </c>
      <c r="AK1164" t="s">
        <v>775</v>
      </c>
      <c r="AL1164">
        <v>5103</v>
      </c>
      <c r="AM1164" t="s">
        <v>1348</v>
      </c>
      <c r="AN1164">
        <v>29.9</v>
      </c>
      <c r="AO1164" s="72">
        <v>26.1</v>
      </c>
      <c r="AP1164" s="72" t="s">
        <v>1670</v>
      </c>
      <c r="AQ1164" t="s">
        <v>1349</v>
      </c>
      <c r="AV1164" t="s">
        <v>1671</v>
      </c>
      <c r="AW1164" t="s">
        <v>1671</v>
      </c>
      <c r="AX1164" t="s">
        <v>1668</v>
      </c>
      <c r="AY1164" t="s">
        <v>1672</v>
      </c>
      <c r="AZ1164" t="s">
        <v>1648</v>
      </c>
      <c r="BC1164" s="34" t="s">
        <v>2553</v>
      </c>
      <c r="BD1164" t="s">
        <v>114</v>
      </c>
      <c r="BF1164" t="s">
        <v>115</v>
      </c>
      <c r="BG1164" t="s">
        <v>116</v>
      </c>
      <c r="BM1164" t="s">
        <v>117</v>
      </c>
      <c r="BO1164">
        <v>3338372167</v>
      </c>
      <c r="BX1164" t="s">
        <v>1673</v>
      </c>
      <c r="CA1164" t="s">
        <v>1674</v>
      </c>
      <c r="CB1164" t="s">
        <v>1675</v>
      </c>
      <c r="CD1164">
        <v>1</v>
      </c>
      <c r="CF1164" t="s">
        <v>118</v>
      </c>
      <c r="CG1164">
        <v>0</v>
      </c>
      <c r="CH1164" t="s">
        <v>119</v>
      </c>
      <c r="CI1164" t="s">
        <v>119</v>
      </c>
      <c r="CJ1164" t="s">
        <v>120</v>
      </c>
      <c r="CL1164" s="34" t="s">
        <v>2554</v>
      </c>
      <c r="CM1164" t="s">
        <v>121</v>
      </c>
      <c r="CN1164" s="34" t="s">
        <v>2554</v>
      </c>
      <c r="CP1164" t="s">
        <v>1258</v>
      </c>
      <c r="CR1164" s="65">
        <f t="shared" si="284"/>
        <v>3</v>
      </c>
      <c r="CS1164" s="65">
        <v>10</v>
      </c>
      <c r="CT1164" s="65">
        <v>8</v>
      </c>
      <c r="CU1164" s="65" t="s">
        <v>4</v>
      </c>
      <c r="CV1164" s="65">
        <f t="shared" si="285"/>
        <v>27</v>
      </c>
      <c r="CW1164" s="65">
        <f t="shared" si="286"/>
        <v>270</v>
      </c>
      <c r="CX1164" s="65">
        <f t="shared" si="287"/>
        <v>216</v>
      </c>
      <c r="CY1164" s="65" t="e">
        <f t="shared" si="288"/>
        <v>#VALUE!</v>
      </c>
      <c r="CZ1164" s="73">
        <v>4.3700000000000003E-2</v>
      </c>
      <c r="DA1164" s="74">
        <f t="shared" si="289"/>
        <v>11.799000000000001</v>
      </c>
      <c r="DB1164" s="74">
        <f t="shared" si="290"/>
        <v>9.4392000000000014</v>
      </c>
      <c r="DC1164" s="75" t="e">
        <f t="shared" si="291"/>
        <v>#VALUE!</v>
      </c>
    </row>
    <row r="1165" spans="1:108" hidden="1">
      <c r="A1165" t="s">
        <v>111</v>
      </c>
      <c r="B1165" t="s">
        <v>1676</v>
      </c>
      <c r="C1165">
        <v>512735</v>
      </c>
      <c r="D1165" s="1">
        <v>45568</v>
      </c>
      <c r="E1165" t="s">
        <v>20683</v>
      </c>
      <c r="F1165" t="s">
        <v>1677</v>
      </c>
      <c r="G1165" t="s">
        <v>1678</v>
      </c>
      <c r="H1165">
        <v>86020471004</v>
      </c>
      <c r="I1165" t="s">
        <v>1679</v>
      </c>
      <c r="J1165">
        <v>5551992506597</v>
      </c>
      <c r="K1165" t="s">
        <v>6</v>
      </c>
      <c r="L1165" t="s">
        <v>1680</v>
      </c>
      <c r="M1165">
        <v>5183965993566</v>
      </c>
      <c r="N1165" t="s">
        <v>112</v>
      </c>
      <c r="O1165" t="s">
        <v>1681</v>
      </c>
      <c r="P1165" t="s">
        <v>1682</v>
      </c>
      <c r="Q1165">
        <v>525</v>
      </c>
      <c r="R1165" t="s">
        <v>1683</v>
      </c>
      <c r="S1165" t="s">
        <v>1684</v>
      </c>
      <c r="U1165" t="s">
        <v>1685</v>
      </c>
      <c r="V1165" t="s">
        <v>122</v>
      </c>
      <c r="W1165" t="s">
        <v>772</v>
      </c>
      <c r="X1165" t="s">
        <v>1686</v>
      </c>
      <c r="Y1165" t="s">
        <v>782</v>
      </c>
      <c r="Z1165" t="s">
        <v>1258</v>
      </c>
      <c r="AA1165" t="s">
        <v>2555</v>
      </c>
      <c r="AB1165" t="s">
        <v>773</v>
      </c>
      <c r="AC1165" t="s">
        <v>774</v>
      </c>
      <c r="AE1165" t="s">
        <v>1687</v>
      </c>
      <c r="AF1165" t="s">
        <v>125</v>
      </c>
      <c r="AG1165">
        <v>2</v>
      </c>
      <c r="AH1165">
        <v>121.64</v>
      </c>
      <c r="AI1165">
        <v>1</v>
      </c>
      <c r="AJ1165">
        <v>1403</v>
      </c>
      <c r="AK1165" t="s">
        <v>775</v>
      </c>
      <c r="AL1165">
        <v>1403</v>
      </c>
      <c r="AM1165" t="s">
        <v>824</v>
      </c>
      <c r="AN1165">
        <v>29.9</v>
      </c>
      <c r="AO1165" s="72">
        <v>23.22</v>
      </c>
      <c r="AP1165" t="s">
        <v>1689</v>
      </c>
      <c r="AQ1165" t="s">
        <v>822</v>
      </c>
      <c r="AV1165" t="s">
        <v>1690</v>
      </c>
      <c r="AW1165">
        <v>0</v>
      </c>
      <c r="AX1165" t="s">
        <v>1688</v>
      </c>
      <c r="AY1165" t="s">
        <v>1691</v>
      </c>
      <c r="AZ1165" t="s">
        <v>1692</v>
      </c>
      <c r="BC1165" s="34" t="s">
        <v>2556</v>
      </c>
      <c r="BD1165" t="s">
        <v>114</v>
      </c>
      <c r="BF1165" t="s">
        <v>115</v>
      </c>
      <c r="BG1165" t="s">
        <v>116</v>
      </c>
      <c r="BM1165" t="s">
        <v>117</v>
      </c>
      <c r="BN1165" t="s">
        <v>1693</v>
      </c>
      <c r="BO1165">
        <v>3338175933</v>
      </c>
      <c r="BP1165">
        <v>3338175933</v>
      </c>
      <c r="BQ1165">
        <v>230650</v>
      </c>
      <c r="BR1165">
        <v>3335</v>
      </c>
      <c r="BX1165" t="s">
        <v>1694</v>
      </c>
      <c r="CA1165" t="s">
        <v>1695</v>
      </c>
      <c r="CB1165" t="s">
        <v>1696</v>
      </c>
      <c r="CD1165">
        <v>1</v>
      </c>
      <c r="CF1165" t="s">
        <v>118</v>
      </c>
      <c r="CG1165">
        <v>0</v>
      </c>
      <c r="CH1165" t="s">
        <v>119</v>
      </c>
      <c r="CI1165" t="s">
        <v>119</v>
      </c>
      <c r="CJ1165" t="s">
        <v>120</v>
      </c>
      <c r="CL1165" s="34" t="s">
        <v>2557</v>
      </c>
      <c r="CM1165" t="s">
        <v>121</v>
      </c>
      <c r="CN1165" s="34" t="s">
        <v>2557</v>
      </c>
      <c r="CP1165" t="s">
        <v>1258</v>
      </c>
      <c r="CR1165">
        <f t="shared" si="284"/>
        <v>3</v>
      </c>
      <c r="CS1165"/>
      <c r="CT1165"/>
      <c r="CU1165"/>
      <c r="CV1165"/>
      <c r="CW1165"/>
      <c r="CX1165"/>
      <c r="CY1165"/>
      <c r="CZ1165"/>
      <c r="DA1165"/>
      <c r="DB1165"/>
      <c r="DC1165"/>
      <c r="DD1165"/>
    </row>
    <row r="1166" spans="1:108" hidden="1">
      <c r="A1166" t="s">
        <v>111</v>
      </c>
      <c r="B1166" t="s">
        <v>1676</v>
      </c>
      <c r="C1166">
        <v>512735</v>
      </c>
      <c r="D1166" s="1">
        <v>45568</v>
      </c>
      <c r="E1166" t="s">
        <v>20683</v>
      </c>
      <c r="F1166" t="s">
        <v>1677</v>
      </c>
      <c r="G1166" t="s">
        <v>1678</v>
      </c>
      <c r="H1166">
        <v>86020471004</v>
      </c>
      <c r="I1166" t="s">
        <v>1679</v>
      </c>
      <c r="J1166">
        <v>5551992506597</v>
      </c>
      <c r="K1166" t="s">
        <v>6</v>
      </c>
      <c r="L1166" t="s">
        <v>1680</v>
      </c>
      <c r="M1166">
        <v>5183965993566</v>
      </c>
      <c r="N1166" t="s">
        <v>112</v>
      </c>
      <c r="O1166" t="s">
        <v>1681</v>
      </c>
      <c r="P1166" t="s">
        <v>1682</v>
      </c>
      <c r="Q1166">
        <v>525</v>
      </c>
      <c r="R1166" t="s">
        <v>1683</v>
      </c>
      <c r="S1166" t="s">
        <v>1684</v>
      </c>
      <c r="U1166" t="s">
        <v>1685</v>
      </c>
      <c r="V1166" t="s">
        <v>122</v>
      </c>
      <c r="W1166" t="s">
        <v>772</v>
      </c>
      <c r="X1166" t="s">
        <v>1686</v>
      </c>
      <c r="Y1166" t="s">
        <v>782</v>
      </c>
      <c r="Z1166" t="s">
        <v>1258</v>
      </c>
      <c r="AA1166" t="s">
        <v>2555</v>
      </c>
      <c r="AB1166" t="s">
        <v>773</v>
      </c>
      <c r="AC1166" t="s">
        <v>774</v>
      </c>
      <c r="AE1166" t="s">
        <v>1687</v>
      </c>
      <c r="AF1166" t="s">
        <v>125</v>
      </c>
      <c r="AG1166">
        <v>2</v>
      </c>
      <c r="AH1166">
        <v>121.64</v>
      </c>
      <c r="AI1166">
        <v>1</v>
      </c>
      <c r="AJ1166">
        <v>1018</v>
      </c>
      <c r="AK1166" t="s">
        <v>775</v>
      </c>
      <c r="AL1166">
        <v>1406</v>
      </c>
      <c r="AM1166" t="s">
        <v>1380</v>
      </c>
      <c r="AN1166">
        <v>69.900000000000006</v>
      </c>
      <c r="AO1166" s="72">
        <v>54.26</v>
      </c>
      <c r="AP1166" t="s">
        <v>1697</v>
      </c>
      <c r="AQ1166" t="s">
        <v>1382</v>
      </c>
      <c r="AV1166" t="s">
        <v>1698</v>
      </c>
      <c r="AW1166">
        <v>0</v>
      </c>
      <c r="AX1166" t="s">
        <v>1688</v>
      </c>
      <c r="AY1166" t="s">
        <v>1691</v>
      </c>
      <c r="AZ1166" t="s">
        <v>1692</v>
      </c>
      <c r="BC1166" s="34" t="s">
        <v>2556</v>
      </c>
      <c r="BD1166" t="s">
        <v>114</v>
      </c>
      <c r="BF1166" t="s">
        <v>115</v>
      </c>
      <c r="BG1166" t="s">
        <v>116</v>
      </c>
      <c r="BM1166" t="s">
        <v>117</v>
      </c>
      <c r="BN1166" t="s">
        <v>1693</v>
      </c>
      <c r="BO1166">
        <v>3338175933</v>
      </c>
      <c r="BP1166">
        <v>3338175933</v>
      </c>
      <c r="BQ1166">
        <v>230650</v>
      </c>
      <c r="BR1166">
        <v>3335</v>
      </c>
      <c r="BX1166" t="s">
        <v>1694</v>
      </c>
      <c r="CA1166" t="s">
        <v>1695</v>
      </c>
      <c r="CB1166" t="s">
        <v>1696</v>
      </c>
      <c r="CD1166">
        <v>1</v>
      </c>
      <c r="CF1166" t="s">
        <v>118</v>
      </c>
      <c r="CG1166">
        <v>0</v>
      </c>
      <c r="CH1166" t="s">
        <v>119</v>
      </c>
      <c r="CI1166" t="s">
        <v>119</v>
      </c>
      <c r="CJ1166" t="s">
        <v>120</v>
      </c>
      <c r="CL1166" s="34" t="s">
        <v>2557</v>
      </c>
      <c r="CM1166" t="s">
        <v>121</v>
      </c>
      <c r="CN1166" s="34" t="s">
        <v>2557</v>
      </c>
      <c r="CP1166" t="s">
        <v>1258</v>
      </c>
      <c r="CR1166">
        <f t="shared" si="284"/>
        <v>3</v>
      </c>
      <c r="CS1166"/>
      <c r="CT1166"/>
      <c r="CU1166"/>
      <c r="CV1166"/>
      <c r="CW1166"/>
      <c r="CX1166"/>
      <c r="CY1166"/>
      <c r="CZ1166"/>
      <c r="DA1166"/>
      <c r="DB1166"/>
      <c r="DC1166"/>
      <c r="DD1166"/>
    </row>
    <row r="1167" spans="1:108" hidden="1">
      <c r="A1167" t="s">
        <v>111</v>
      </c>
      <c r="B1167" t="s">
        <v>1676</v>
      </c>
      <c r="C1167">
        <v>512735</v>
      </c>
      <c r="D1167" s="1">
        <v>45568</v>
      </c>
      <c r="E1167" t="s">
        <v>20683</v>
      </c>
      <c r="F1167" t="s">
        <v>1677</v>
      </c>
      <c r="G1167" t="s">
        <v>1678</v>
      </c>
      <c r="H1167">
        <v>86020471004</v>
      </c>
      <c r="I1167" t="s">
        <v>1679</v>
      </c>
      <c r="J1167">
        <v>5551992506597</v>
      </c>
      <c r="K1167" t="s">
        <v>6</v>
      </c>
      <c r="L1167" t="s">
        <v>1680</v>
      </c>
      <c r="M1167">
        <v>5183965993566</v>
      </c>
      <c r="N1167" t="s">
        <v>112</v>
      </c>
      <c r="O1167" t="s">
        <v>1681</v>
      </c>
      <c r="P1167" t="s">
        <v>1682</v>
      </c>
      <c r="Q1167">
        <v>525</v>
      </c>
      <c r="R1167" t="s">
        <v>1683</v>
      </c>
      <c r="S1167" t="s">
        <v>1684</v>
      </c>
      <c r="U1167" t="s">
        <v>1685</v>
      </c>
      <c r="V1167" t="s">
        <v>122</v>
      </c>
      <c r="W1167" t="s">
        <v>772</v>
      </c>
      <c r="X1167" t="s">
        <v>1686</v>
      </c>
      <c r="Y1167" t="s">
        <v>782</v>
      </c>
      <c r="Z1167" t="s">
        <v>1258</v>
      </c>
      <c r="AA1167" t="s">
        <v>2555</v>
      </c>
      <c r="AB1167" t="s">
        <v>773</v>
      </c>
      <c r="AC1167" t="s">
        <v>774</v>
      </c>
      <c r="AE1167" t="s">
        <v>1687</v>
      </c>
      <c r="AF1167" t="s">
        <v>125</v>
      </c>
      <c r="AG1167">
        <v>2</v>
      </c>
      <c r="AH1167">
        <v>121.64</v>
      </c>
      <c r="AI1167">
        <v>1</v>
      </c>
      <c r="AJ1167">
        <v>3101</v>
      </c>
      <c r="AK1167" t="s">
        <v>776</v>
      </c>
      <c r="AL1167">
        <v>3101</v>
      </c>
      <c r="AM1167" t="s">
        <v>1699</v>
      </c>
      <c r="AN1167">
        <v>49.9</v>
      </c>
      <c r="AO1167" s="72">
        <v>38.729999999999997</v>
      </c>
      <c r="AP1167" t="s">
        <v>1700</v>
      </c>
      <c r="AQ1167" t="s">
        <v>1701</v>
      </c>
      <c r="AV1167" t="s">
        <v>1698</v>
      </c>
      <c r="AW1167">
        <v>0</v>
      </c>
      <c r="AX1167" t="s">
        <v>1688</v>
      </c>
      <c r="AY1167" t="s">
        <v>1691</v>
      </c>
      <c r="AZ1167" t="s">
        <v>1692</v>
      </c>
      <c r="BC1167" s="34" t="s">
        <v>2556</v>
      </c>
      <c r="BD1167" t="s">
        <v>114</v>
      </c>
      <c r="BF1167" t="s">
        <v>115</v>
      </c>
      <c r="BG1167" t="s">
        <v>116</v>
      </c>
      <c r="BM1167" t="s">
        <v>117</v>
      </c>
      <c r="BN1167" t="s">
        <v>1693</v>
      </c>
      <c r="BO1167">
        <v>3338175933</v>
      </c>
      <c r="BP1167">
        <v>3338175933</v>
      </c>
      <c r="BQ1167">
        <v>230650</v>
      </c>
      <c r="BR1167">
        <v>3335</v>
      </c>
      <c r="BX1167" t="s">
        <v>1694</v>
      </c>
      <c r="CA1167" t="s">
        <v>1695</v>
      </c>
      <c r="CB1167" t="s">
        <v>1696</v>
      </c>
      <c r="CD1167">
        <v>1</v>
      </c>
      <c r="CF1167" t="s">
        <v>118</v>
      </c>
      <c r="CG1167">
        <v>0</v>
      </c>
      <c r="CH1167" t="s">
        <v>119</v>
      </c>
      <c r="CI1167" t="s">
        <v>119</v>
      </c>
      <c r="CJ1167" t="s">
        <v>120</v>
      </c>
      <c r="CL1167" s="34" t="s">
        <v>2557</v>
      </c>
      <c r="CM1167" t="s">
        <v>121</v>
      </c>
      <c r="CN1167" s="34" t="s">
        <v>2557</v>
      </c>
      <c r="CP1167" t="s">
        <v>1258</v>
      </c>
      <c r="CR1167">
        <f t="shared" si="284"/>
        <v>3</v>
      </c>
      <c r="CS1167"/>
      <c r="CT1167"/>
      <c r="CU1167"/>
      <c r="CV1167"/>
      <c r="CW1167"/>
      <c r="CX1167"/>
      <c r="CY1167"/>
      <c r="CZ1167"/>
      <c r="DA1167"/>
      <c r="DB1167"/>
      <c r="DC1167"/>
      <c r="DD1167"/>
    </row>
    <row r="1168" spans="1:108" hidden="1">
      <c r="A1168" t="s">
        <v>111</v>
      </c>
      <c r="B1168" t="s">
        <v>1676</v>
      </c>
      <c r="C1168">
        <v>512735</v>
      </c>
      <c r="D1168" s="1">
        <v>45568</v>
      </c>
      <c r="E1168" t="s">
        <v>20683</v>
      </c>
      <c r="F1168" t="s">
        <v>1677</v>
      </c>
      <c r="G1168" t="s">
        <v>1678</v>
      </c>
      <c r="H1168">
        <v>86020471004</v>
      </c>
      <c r="I1168" t="s">
        <v>1679</v>
      </c>
      <c r="J1168">
        <v>5551992506597</v>
      </c>
      <c r="K1168" t="s">
        <v>6</v>
      </c>
      <c r="L1168" t="s">
        <v>1680</v>
      </c>
      <c r="M1168">
        <v>5183965993566</v>
      </c>
      <c r="N1168" t="s">
        <v>112</v>
      </c>
      <c r="O1168" t="s">
        <v>1681</v>
      </c>
      <c r="P1168" t="s">
        <v>1682</v>
      </c>
      <c r="Q1168">
        <v>525</v>
      </c>
      <c r="R1168" t="s">
        <v>1683</v>
      </c>
      <c r="S1168" t="s">
        <v>1684</v>
      </c>
      <c r="U1168" t="s">
        <v>1685</v>
      </c>
      <c r="V1168" t="s">
        <v>122</v>
      </c>
      <c r="W1168" t="s">
        <v>772</v>
      </c>
      <c r="X1168" t="s">
        <v>1686</v>
      </c>
      <c r="Y1168" t="s">
        <v>782</v>
      </c>
      <c r="Z1168" t="s">
        <v>1258</v>
      </c>
      <c r="AA1168" t="s">
        <v>2555</v>
      </c>
      <c r="AB1168" t="s">
        <v>773</v>
      </c>
      <c r="AC1168" t="s">
        <v>774</v>
      </c>
      <c r="AE1168" t="s">
        <v>1687</v>
      </c>
      <c r="AF1168" t="s">
        <v>125</v>
      </c>
      <c r="AG1168">
        <v>2</v>
      </c>
      <c r="AH1168">
        <v>121.64</v>
      </c>
      <c r="AI1168">
        <v>1</v>
      </c>
      <c r="AJ1168">
        <v>142807</v>
      </c>
      <c r="AK1168" t="s">
        <v>781</v>
      </c>
      <c r="AL1168">
        <v>1113</v>
      </c>
      <c r="AM1168" t="s">
        <v>800</v>
      </c>
      <c r="AN1168">
        <v>6.99</v>
      </c>
      <c r="AO1168" s="72">
        <v>5.43</v>
      </c>
      <c r="AP1168" t="s">
        <v>1702</v>
      </c>
      <c r="AQ1168" t="s">
        <v>802</v>
      </c>
      <c r="AV1168" t="s">
        <v>1698</v>
      </c>
      <c r="AW1168">
        <v>0</v>
      </c>
      <c r="AX1168" t="s">
        <v>1688</v>
      </c>
      <c r="AY1168" t="s">
        <v>1691</v>
      </c>
      <c r="AZ1168" t="s">
        <v>1692</v>
      </c>
      <c r="BC1168" s="34" t="s">
        <v>2556</v>
      </c>
      <c r="BD1168" t="s">
        <v>114</v>
      </c>
      <c r="BF1168" t="s">
        <v>115</v>
      </c>
      <c r="BG1168" t="s">
        <v>116</v>
      </c>
      <c r="BM1168" t="s">
        <v>117</v>
      </c>
      <c r="BN1168" t="s">
        <v>1693</v>
      </c>
      <c r="BO1168">
        <v>3338175933</v>
      </c>
      <c r="BP1168">
        <v>3338175933</v>
      </c>
      <c r="BQ1168">
        <v>230650</v>
      </c>
      <c r="BR1168">
        <v>3335</v>
      </c>
      <c r="BX1168" t="s">
        <v>1694</v>
      </c>
      <c r="CA1168" t="s">
        <v>1695</v>
      </c>
      <c r="CB1168" t="s">
        <v>1696</v>
      </c>
      <c r="CD1168">
        <v>1</v>
      </c>
      <c r="CF1168" t="s">
        <v>118</v>
      </c>
      <c r="CG1168">
        <v>0</v>
      </c>
      <c r="CH1168" t="s">
        <v>119</v>
      </c>
      <c r="CI1168" t="s">
        <v>119</v>
      </c>
      <c r="CJ1168" t="s">
        <v>120</v>
      </c>
      <c r="CL1168" s="34" t="s">
        <v>2557</v>
      </c>
      <c r="CM1168" t="s">
        <v>121</v>
      </c>
      <c r="CN1168" s="34" t="s">
        <v>2557</v>
      </c>
      <c r="CP1168" t="s">
        <v>1258</v>
      </c>
      <c r="CR1168">
        <f t="shared" si="284"/>
        <v>3</v>
      </c>
      <c r="CS1168"/>
      <c r="CT1168"/>
      <c r="CU1168"/>
      <c r="CV1168"/>
      <c r="CW1168"/>
      <c r="CX1168"/>
      <c r="CY1168"/>
      <c r="CZ1168"/>
      <c r="DA1168"/>
      <c r="DB1168"/>
      <c r="DC1168"/>
      <c r="DD1168"/>
    </row>
    <row r="1169" spans="1:108" hidden="1">
      <c r="A1169" t="s">
        <v>111</v>
      </c>
      <c r="B1169" t="s">
        <v>1711</v>
      </c>
      <c r="C1169">
        <v>512725</v>
      </c>
      <c r="D1169" s="1">
        <v>45568</v>
      </c>
      <c r="E1169" t="s">
        <v>20684</v>
      </c>
      <c r="F1169" t="s">
        <v>1712</v>
      </c>
      <c r="G1169" t="s">
        <v>1713</v>
      </c>
      <c r="H1169" s="34" t="s">
        <v>1714</v>
      </c>
      <c r="I1169" t="s">
        <v>1715</v>
      </c>
      <c r="J1169">
        <v>5566996788760</v>
      </c>
      <c r="K1169" t="s">
        <v>12</v>
      </c>
      <c r="L1169" t="s">
        <v>1716</v>
      </c>
      <c r="M1169">
        <v>5183496421002</v>
      </c>
      <c r="N1169" t="s">
        <v>112</v>
      </c>
      <c r="O1169" t="s">
        <v>1717</v>
      </c>
      <c r="P1169" t="s">
        <v>1718</v>
      </c>
      <c r="Q1169">
        <v>2600</v>
      </c>
      <c r="R1169" t="s">
        <v>1719</v>
      </c>
      <c r="S1169" t="s">
        <v>1720</v>
      </c>
      <c r="U1169" t="s">
        <v>1721</v>
      </c>
      <c r="V1169" t="s">
        <v>122</v>
      </c>
      <c r="W1169" t="s">
        <v>772</v>
      </c>
      <c r="X1169" t="s">
        <v>1722</v>
      </c>
      <c r="Y1169" t="s">
        <v>1166</v>
      </c>
      <c r="Z1169" t="s">
        <v>1258</v>
      </c>
      <c r="AA1169" t="s">
        <v>2558</v>
      </c>
      <c r="AE1169" t="s">
        <v>894</v>
      </c>
      <c r="AF1169" t="s">
        <v>125</v>
      </c>
      <c r="AG1169">
        <v>3</v>
      </c>
      <c r="AH1169">
        <v>95.78</v>
      </c>
      <c r="AI1169">
        <v>1</v>
      </c>
      <c r="AJ1169">
        <v>1403</v>
      </c>
      <c r="AK1169" t="s">
        <v>775</v>
      </c>
      <c r="AL1169">
        <v>1403</v>
      </c>
      <c r="AM1169" t="s">
        <v>824</v>
      </c>
      <c r="AN1169">
        <v>29.9</v>
      </c>
      <c r="AO1169" s="72">
        <v>22.42</v>
      </c>
      <c r="AP1169" t="s">
        <v>895</v>
      </c>
      <c r="AQ1169" t="s">
        <v>822</v>
      </c>
      <c r="AV1169" t="s">
        <v>1724</v>
      </c>
      <c r="AW1169" t="s">
        <v>1724</v>
      </c>
      <c r="AX1169" t="s">
        <v>1723</v>
      </c>
      <c r="AY1169" t="s">
        <v>1725</v>
      </c>
      <c r="AZ1169" t="s">
        <v>1227</v>
      </c>
      <c r="BC1169" s="34" t="s">
        <v>2559</v>
      </c>
      <c r="BD1169" t="s">
        <v>114</v>
      </c>
      <c r="BF1169" t="s">
        <v>115</v>
      </c>
      <c r="BG1169" t="s">
        <v>116</v>
      </c>
      <c r="BM1169" t="s">
        <v>117</v>
      </c>
      <c r="BN1169" t="s">
        <v>1726</v>
      </c>
      <c r="BO1169">
        <v>3337899996</v>
      </c>
      <c r="BP1169">
        <v>3337899996</v>
      </c>
      <c r="BQ1169">
        <v>230650</v>
      </c>
      <c r="BR1169">
        <v>7171</v>
      </c>
      <c r="BX1169" t="s">
        <v>1727</v>
      </c>
      <c r="CA1169" t="s">
        <v>1728</v>
      </c>
      <c r="CB1169" t="s">
        <v>1729</v>
      </c>
      <c r="CD1169">
        <v>1</v>
      </c>
      <c r="CF1169" t="s">
        <v>118</v>
      </c>
      <c r="CG1169">
        <v>0</v>
      </c>
      <c r="CH1169" t="s">
        <v>119</v>
      </c>
      <c r="CI1169" t="s">
        <v>119</v>
      </c>
      <c r="CJ1169" t="s">
        <v>120</v>
      </c>
      <c r="CL1169" s="34" t="s">
        <v>2560</v>
      </c>
      <c r="CM1169" t="s">
        <v>121</v>
      </c>
      <c r="CN1169" s="34" t="s">
        <v>2560</v>
      </c>
      <c r="CP1169" t="s">
        <v>1258</v>
      </c>
      <c r="CR1169">
        <f t="shared" si="284"/>
        <v>3</v>
      </c>
      <c r="CS1169"/>
      <c r="CT1169"/>
      <c r="CU1169"/>
      <c r="CV1169"/>
      <c r="CW1169"/>
      <c r="CX1169"/>
      <c r="CY1169"/>
      <c r="CZ1169"/>
      <c r="DA1169"/>
      <c r="DB1169"/>
      <c r="DC1169"/>
      <c r="DD1169"/>
    </row>
    <row r="1170" spans="1:108" hidden="1">
      <c r="A1170" t="s">
        <v>111</v>
      </c>
      <c r="B1170" t="s">
        <v>1711</v>
      </c>
      <c r="C1170">
        <v>512725</v>
      </c>
      <c r="D1170" s="1">
        <v>45568</v>
      </c>
      <c r="E1170" t="s">
        <v>20684</v>
      </c>
      <c r="F1170" t="s">
        <v>1712</v>
      </c>
      <c r="G1170" t="s">
        <v>1713</v>
      </c>
      <c r="H1170" s="34" t="s">
        <v>1714</v>
      </c>
      <c r="I1170" t="s">
        <v>1715</v>
      </c>
      <c r="J1170">
        <v>5566996788760</v>
      </c>
      <c r="K1170" t="s">
        <v>12</v>
      </c>
      <c r="L1170" t="s">
        <v>1716</v>
      </c>
      <c r="M1170">
        <v>5183496421002</v>
      </c>
      <c r="N1170" t="s">
        <v>112</v>
      </c>
      <c r="O1170" t="s">
        <v>1717</v>
      </c>
      <c r="P1170" t="s">
        <v>1718</v>
      </c>
      <c r="Q1170">
        <v>2600</v>
      </c>
      <c r="R1170" t="s">
        <v>1719</v>
      </c>
      <c r="S1170" t="s">
        <v>1720</v>
      </c>
      <c r="U1170" t="s">
        <v>1721</v>
      </c>
      <c r="V1170" t="s">
        <v>122</v>
      </c>
      <c r="W1170" t="s">
        <v>772</v>
      </c>
      <c r="X1170" t="s">
        <v>1722</v>
      </c>
      <c r="Y1170" t="s">
        <v>1166</v>
      </c>
      <c r="Z1170" t="s">
        <v>1258</v>
      </c>
      <c r="AA1170" t="s">
        <v>2558</v>
      </c>
      <c r="AE1170" t="s">
        <v>894</v>
      </c>
      <c r="AF1170" t="s">
        <v>125</v>
      </c>
      <c r="AG1170">
        <v>3</v>
      </c>
      <c r="AH1170">
        <v>95.78</v>
      </c>
      <c r="AI1170">
        <v>1</v>
      </c>
      <c r="AJ1170">
        <v>142807</v>
      </c>
      <c r="AK1170" t="s">
        <v>781</v>
      </c>
      <c r="AL1170">
        <v>1113</v>
      </c>
      <c r="AM1170" t="s">
        <v>800</v>
      </c>
      <c r="AN1170">
        <v>6.99</v>
      </c>
      <c r="AO1170" s="72">
        <v>5.24</v>
      </c>
      <c r="AP1170" t="s">
        <v>934</v>
      </c>
      <c r="AQ1170" t="s">
        <v>802</v>
      </c>
      <c r="AV1170" t="s">
        <v>1730</v>
      </c>
      <c r="AW1170" t="s">
        <v>1730</v>
      </c>
      <c r="AX1170" t="s">
        <v>1723</v>
      </c>
      <c r="AY1170" t="s">
        <v>1725</v>
      </c>
      <c r="AZ1170" t="s">
        <v>1227</v>
      </c>
      <c r="BC1170" s="34" t="s">
        <v>2559</v>
      </c>
      <c r="BD1170" t="s">
        <v>114</v>
      </c>
      <c r="BF1170" t="s">
        <v>115</v>
      </c>
      <c r="BG1170" t="s">
        <v>116</v>
      </c>
      <c r="BM1170" t="s">
        <v>117</v>
      </c>
      <c r="BN1170" t="s">
        <v>1726</v>
      </c>
      <c r="BO1170">
        <v>3337899996</v>
      </c>
      <c r="BP1170">
        <v>3337899996</v>
      </c>
      <c r="BQ1170">
        <v>230650</v>
      </c>
      <c r="BR1170">
        <v>7171</v>
      </c>
      <c r="BX1170" t="s">
        <v>1727</v>
      </c>
      <c r="CA1170" t="s">
        <v>1728</v>
      </c>
      <c r="CB1170" t="s">
        <v>1729</v>
      </c>
      <c r="CD1170">
        <v>1</v>
      </c>
      <c r="CF1170" t="s">
        <v>118</v>
      </c>
      <c r="CG1170">
        <v>0</v>
      </c>
      <c r="CH1170" t="s">
        <v>119</v>
      </c>
      <c r="CI1170" t="s">
        <v>119</v>
      </c>
      <c r="CJ1170" t="s">
        <v>120</v>
      </c>
      <c r="CL1170" s="34" t="s">
        <v>2560</v>
      </c>
      <c r="CM1170" t="s">
        <v>121</v>
      </c>
      <c r="CN1170" s="34" t="s">
        <v>2560</v>
      </c>
      <c r="CP1170" t="s">
        <v>1258</v>
      </c>
      <c r="CR1170">
        <f t="shared" si="284"/>
        <v>3</v>
      </c>
      <c r="CS1170"/>
      <c r="CT1170"/>
      <c r="CU1170"/>
      <c r="CV1170"/>
      <c r="CW1170"/>
      <c r="CX1170"/>
      <c r="CY1170"/>
      <c r="CZ1170"/>
      <c r="DA1170"/>
      <c r="DB1170"/>
      <c r="DC1170"/>
      <c r="DD1170"/>
    </row>
    <row r="1171" spans="1:108" hidden="1">
      <c r="A1171" t="s">
        <v>111</v>
      </c>
      <c r="B1171" t="s">
        <v>1711</v>
      </c>
      <c r="C1171">
        <v>512725</v>
      </c>
      <c r="D1171" s="1">
        <v>45568</v>
      </c>
      <c r="E1171" t="s">
        <v>20684</v>
      </c>
      <c r="F1171" t="s">
        <v>1712</v>
      </c>
      <c r="G1171" t="s">
        <v>1713</v>
      </c>
      <c r="H1171" s="34" t="s">
        <v>1714</v>
      </c>
      <c r="I1171" t="s">
        <v>1715</v>
      </c>
      <c r="J1171">
        <v>5566996788760</v>
      </c>
      <c r="K1171" t="s">
        <v>12</v>
      </c>
      <c r="L1171" t="s">
        <v>1716</v>
      </c>
      <c r="M1171">
        <v>5183496421002</v>
      </c>
      <c r="N1171" t="s">
        <v>112</v>
      </c>
      <c r="O1171" t="s">
        <v>1717</v>
      </c>
      <c r="P1171" t="s">
        <v>1718</v>
      </c>
      <c r="Q1171">
        <v>2600</v>
      </c>
      <c r="R1171" t="s">
        <v>1719</v>
      </c>
      <c r="S1171" t="s">
        <v>1720</v>
      </c>
      <c r="U1171" t="s">
        <v>1721</v>
      </c>
      <c r="V1171" t="s">
        <v>122</v>
      </c>
      <c r="W1171" t="s">
        <v>772</v>
      </c>
      <c r="X1171" t="s">
        <v>1722</v>
      </c>
      <c r="Y1171" t="s">
        <v>1166</v>
      </c>
      <c r="Z1171" t="s">
        <v>1258</v>
      </c>
      <c r="AA1171" t="s">
        <v>2558</v>
      </c>
      <c r="AE1171" t="s">
        <v>894</v>
      </c>
      <c r="AF1171" t="s">
        <v>125</v>
      </c>
      <c r="AG1171">
        <v>3</v>
      </c>
      <c r="AH1171">
        <v>95.78</v>
      </c>
      <c r="AI1171">
        <v>1</v>
      </c>
      <c r="AJ1171">
        <v>1010</v>
      </c>
      <c r="AK1171" t="s">
        <v>1221</v>
      </c>
      <c r="AL1171">
        <v>1006</v>
      </c>
      <c r="AM1171" t="s">
        <v>1731</v>
      </c>
      <c r="AN1171">
        <v>65.7</v>
      </c>
      <c r="AO1171" s="72">
        <v>49.28</v>
      </c>
      <c r="AP1171" t="s">
        <v>1733</v>
      </c>
      <c r="AQ1171" t="s">
        <v>1734</v>
      </c>
      <c r="AV1171" t="s">
        <v>1735</v>
      </c>
      <c r="AW1171" t="s">
        <v>1735</v>
      </c>
      <c r="AX1171" t="s">
        <v>1723</v>
      </c>
      <c r="AY1171" t="s">
        <v>1725</v>
      </c>
      <c r="AZ1171" t="s">
        <v>1227</v>
      </c>
      <c r="BC1171" s="34" t="s">
        <v>2559</v>
      </c>
      <c r="BD1171" t="s">
        <v>114</v>
      </c>
      <c r="BF1171" t="s">
        <v>115</v>
      </c>
      <c r="BG1171" t="s">
        <v>116</v>
      </c>
      <c r="BM1171" t="s">
        <v>117</v>
      </c>
      <c r="BN1171" t="s">
        <v>1726</v>
      </c>
      <c r="BO1171">
        <v>3337899996</v>
      </c>
      <c r="BP1171">
        <v>3337899996</v>
      </c>
      <c r="BQ1171">
        <v>230650</v>
      </c>
      <c r="BR1171">
        <v>7171</v>
      </c>
      <c r="BX1171" t="s">
        <v>1727</v>
      </c>
      <c r="CA1171" t="s">
        <v>1728</v>
      </c>
      <c r="CB1171" t="s">
        <v>1729</v>
      </c>
      <c r="CD1171">
        <v>1</v>
      </c>
      <c r="CF1171" t="s">
        <v>118</v>
      </c>
      <c r="CG1171">
        <v>0</v>
      </c>
      <c r="CH1171" t="s">
        <v>119</v>
      </c>
      <c r="CI1171" t="s">
        <v>119</v>
      </c>
      <c r="CJ1171" t="s">
        <v>120</v>
      </c>
      <c r="CL1171" s="34" t="s">
        <v>2560</v>
      </c>
      <c r="CM1171" t="s">
        <v>121</v>
      </c>
      <c r="CN1171" s="34" t="s">
        <v>2560</v>
      </c>
      <c r="CP1171" t="s">
        <v>1258</v>
      </c>
      <c r="CR1171">
        <f t="shared" si="284"/>
        <v>3</v>
      </c>
      <c r="CS1171"/>
      <c r="CT1171"/>
      <c r="CU1171"/>
      <c r="CV1171"/>
      <c r="CW1171"/>
      <c r="CX1171"/>
      <c r="CY1171"/>
      <c r="CZ1171"/>
      <c r="DA1171"/>
      <c r="DB1171"/>
      <c r="DC1171"/>
      <c r="DD1171"/>
    </row>
    <row r="1172" spans="1:108" hidden="1">
      <c r="A1172" t="s">
        <v>111</v>
      </c>
      <c r="B1172" t="s">
        <v>1740</v>
      </c>
      <c r="C1172">
        <v>512713</v>
      </c>
      <c r="D1172" s="1">
        <v>45568</v>
      </c>
      <c r="E1172" t="s">
        <v>20685</v>
      </c>
      <c r="F1172" t="s">
        <v>1741</v>
      </c>
      <c r="G1172" t="s">
        <v>1742</v>
      </c>
      <c r="H1172" s="34" t="s">
        <v>1743</v>
      </c>
      <c r="I1172" t="s">
        <v>1744</v>
      </c>
      <c r="J1172">
        <v>5555999320295</v>
      </c>
      <c r="K1172" t="s">
        <v>6</v>
      </c>
      <c r="L1172" t="s">
        <v>1745</v>
      </c>
      <c r="M1172">
        <v>5183948837940</v>
      </c>
      <c r="N1172" t="s">
        <v>112</v>
      </c>
      <c r="O1172" t="s">
        <v>1746</v>
      </c>
      <c r="P1172" t="s">
        <v>1747</v>
      </c>
      <c r="Q1172">
        <v>264</v>
      </c>
      <c r="S1172" t="s">
        <v>1593</v>
      </c>
      <c r="U1172" t="s">
        <v>1748</v>
      </c>
      <c r="V1172" t="s">
        <v>122</v>
      </c>
      <c r="W1172" t="s">
        <v>772</v>
      </c>
      <c r="X1172" t="s">
        <v>1749</v>
      </c>
      <c r="Y1172" t="s">
        <v>1750</v>
      </c>
      <c r="Z1172" t="s">
        <v>1258</v>
      </c>
      <c r="AA1172" t="s">
        <v>2561</v>
      </c>
      <c r="AF1172" t="s">
        <v>786</v>
      </c>
      <c r="AG1172">
        <v>4</v>
      </c>
      <c r="AH1172">
        <v>301</v>
      </c>
      <c r="AI1172">
        <v>3</v>
      </c>
      <c r="AJ1172">
        <v>1110</v>
      </c>
      <c r="AK1172" t="s">
        <v>788</v>
      </c>
      <c r="AL1172">
        <v>1112</v>
      </c>
      <c r="AM1172" t="s">
        <v>1252</v>
      </c>
      <c r="AN1172">
        <v>21.9</v>
      </c>
      <c r="AO1172" s="72">
        <v>21.9</v>
      </c>
      <c r="AP1172" t="s">
        <v>1732</v>
      </c>
      <c r="AQ1172" t="s">
        <v>1254</v>
      </c>
      <c r="AV1172" t="s">
        <v>1751</v>
      </c>
      <c r="AW1172">
        <v>0</v>
      </c>
      <c r="AX1172">
        <v>301</v>
      </c>
      <c r="AY1172">
        <v>0</v>
      </c>
      <c r="AZ1172" t="s">
        <v>916</v>
      </c>
      <c r="BC1172" s="34" t="s">
        <v>2562</v>
      </c>
      <c r="BD1172" t="s">
        <v>114</v>
      </c>
      <c r="BF1172" t="s">
        <v>115</v>
      </c>
      <c r="BG1172" t="s">
        <v>116</v>
      </c>
      <c r="BM1172" t="s">
        <v>117</v>
      </c>
      <c r="BN1172">
        <v>102981</v>
      </c>
      <c r="BO1172">
        <v>3337639280</v>
      </c>
      <c r="BP1172">
        <v>3337639280</v>
      </c>
      <c r="BQ1172">
        <v>498453</v>
      </c>
      <c r="BR1172">
        <v>3887</v>
      </c>
      <c r="BX1172" t="s">
        <v>1752</v>
      </c>
      <c r="CA1172" t="s">
        <v>1753</v>
      </c>
      <c r="CB1172" t="s">
        <v>1754</v>
      </c>
      <c r="CD1172">
        <v>1</v>
      </c>
      <c r="CF1172" t="s">
        <v>118</v>
      </c>
      <c r="CG1172">
        <v>0</v>
      </c>
      <c r="CH1172" t="s">
        <v>119</v>
      </c>
      <c r="CI1172" t="s">
        <v>119</v>
      </c>
      <c r="CJ1172" t="s">
        <v>120</v>
      </c>
      <c r="CL1172" s="34" t="s">
        <v>2563</v>
      </c>
      <c r="CM1172" t="s">
        <v>121</v>
      </c>
      <c r="CN1172" s="34" t="s">
        <v>2563</v>
      </c>
      <c r="CP1172" t="s">
        <v>1258</v>
      </c>
      <c r="CR1172">
        <f t="shared" si="284"/>
        <v>3</v>
      </c>
      <c r="CS1172"/>
      <c r="CT1172"/>
      <c r="CU1172"/>
      <c r="CV1172"/>
      <c r="CW1172"/>
      <c r="CX1172"/>
      <c r="CY1172"/>
      <c r="CZ1172"/>
      <c r="DA1172"/>
      <c r="DB1172"/>
      <c r="DC1172"/>
      <c r="DD1172"/>
    </row>
    <row r="1173" spans="1:108" hidden="1">
      <c r="A1173" t="s">
        <v>111</v>
      </c>
      <c r="B1173" t="s">
        <v>1740</v>
      </c>
      <c r="C1173">
        <v>512713</v>
      </c>
      <c r="D1173" s="1">
        <v>45568</v>
      </c>
      <c r="E1173" t="s">
        <v>20685</v>
      </c>
      <c r="F1173" t="s">
        <v>1741</v>
      </c>
      <c r="G1173" t="s">
        <v>1742</v>
      </c>
      <c r="H1173" s="34" t="s">
        <v>1743</v>
      </c>
      <c r="I1173" t="s">
        <v>1744</v>
      </c>
      <c r="J1173">
        <v>5555999320295</v>
      </c>
      <c r="K1173" t="s">
        <v>6</v>
      </c>
      <c r="L1173" t="s">
        <v>1745</v>
      </c>
      <c r="M1173">
        <v>5183948837940</v>
      </c>
      <c r="N1173" t="s">
        <v>112</v>
      </c>
      <c r="O1173" t="s">
        <v>1746</v>
      </c>
      <c r="P1173" t="s">
        <v>1747</v>
      </c>
      <c r="Q1173">
        <v>264</v>
      </c>
      <c r="S1173" t="s">
        <v>1593</v>
      </c>
      <c r="U1173" t="s">
        <v>1748</v>
      </c>
      <c r="V1173" t="s">
        <v>122</v>
      </c>
      <c r="W1173" t="s">
        <v>772</v>
      </c>
      <c r="X1173" t="s">
        <v>1749</v>
      </c>
      <c r="Y1173" t="s">
        <v>1750</v>
      </c>
      <c r="Z1173" t="s">
        <v>1258</v>
      </c>
      <c r="AA1173" t="s">
        <v>2561</v>
      </c>
      <c r="AF1173" t="s">
        <v>786</v>
      </c>
      <c r="AG1173">
        <v>4</v>
      </c>
      <c r="AH1173">
        <v>301</v>
      </c>
      <c r="AI1173">
        <v>3</v>
      </c>
      <c r="AJ1173">
        <v>1006</v>
      </c>
      <c r="AK1173" t="s">
        <v>788</v>
      </c>
      <c r="AL1173">
        <v>1111</v>
      </c>
      <c r="AM1173" t="s">
        <v>789</v>
      </c>
      <c r="AN1173">
        <v>21.9</v>
      </c>
      <c r="AO1173" s="72">
        <v>21.9</v>
      </c>
      <c r="AP1173" t="s">
        <v>1732</v>
      </c>
      <c r="AQ1173" t="s">
        <v>790</v>
      </c>
      <c r="AV1173" t="s">
        <v>1751</v>
      </c>
      <c r="AW1173">
        <v>0</v>
      </c>
      <c r="AX1173">
        <v>301</v>
      </c>
      <c r="AY1173">
        <v>0</v>
      </c>
      <c r="AZ1173" t="s">
        <v>916</v>
      </c>
      <c r="BC1173" s="34" t="s">
        <v>2562</v>
      </c>
      <c r="BD1173" t="s">
        <v>114</v>
      </c>
      <c r="BF1173" t="s">
        <v>115</v>
      </c>
      <c r="BG1173" t="s">
        <v>116</v>
      </c>
      <c r="BM1173" t="s">
        <v>117</v>
      </c>
      <c r="BN1173">
        <v>102981</v>
      </c>
      <c r="BO1173">
        <v>3337639280</v>
      </c>
      <c r="BP1173">
        <v>3337639280</v>
      </c>
      <c r="BQ1173">
        <v>498453</v>
      </c>
      <c r="BR1173">
        <v>3887</v>
      </c>
      <c r="BX1173" t="s">
        <v>1752</v>
      </c>
      <c r="CA1173" t="s">
        <v>1753</v>
      </c>
      <c r="CB1173" t="s">
        <v>1754</v>
      </c>
      <c r="CD1173">
        <v>1</v>
      </c>
      <c r="CF1173" t="s">
        <v>118</v>
      </c>
      <c r="CG1173">
        <v>0</v>
      </c>
      <c r="CH1173" t="s">
        <v>119</v>
      </c>
      <c r="CI1173" t="s">
        <v>119</v>
      </c>
      <c r="CJ1173" t="s">
        <v>120</v>
      </c>
      <c r="CL1173" s="34" t="s">
        <v>2563</v>
      </c>
      <c r="CM1173" t="s">
        <v>121</v>
      </c>
      <c r="CN1173" s="34" t="s">
        <v>2563</v>
      </c>
      <c r="CP1173" t="s">
        <v>1258</v>
      </c>
      <c r="CR1173">
        <f t="shared" si="284"/>
        <v>3</v>
      </c>
      <c r="CS1173"/>
      <c r="CT1173"/>
      <c r="CU1173"/>
      <c r="CV1173"/>
      <c r="CW1173"/>
      <c r="CX1173"/>
      <c r="CY1173"/>
      <c r="CZ1173"/>
      <c r="DA1173"/>
      <c r="DB1173"/>
      <c r="DC1173"/>
      <c r="DD1173"/>
    </row>
    <row r="1174" spans="1:108" hidden="1">
      <c r="A1174" t="s">
        <v>111</v>
      </c>
      <c r="B1174" t="s">
        <v>1740</v>
      </c>
      <c r="C1174">
        <v>512713</v>
      </c>
      <c r="D1174" s="1">
        <v>45568</v>
      </c>
      <c r="E1174" t="s">
        <v>20685</v>
      </c>
      <c r="F1174" t="s">
        <v>1741</v>
      </c>
      <c r="G1174" t="s">
        <v>1742</v>
      </c>
      <c r="H1174" s="34" t="s">
        <v>1743</v>
      </c>
      <c r="I1174" t="s">
        <v>1744</v>
      </c>
      <c r="J1174">
        <v>5555999320295</v>
      </c>
      <c r="K1174" t="s">
        <v>6</v>
      </c>
      <c r="L1174" t="s">
        <v>1745</v>
      </c>
      <c r="M1174">
        <v>5183948837940</v>
      </c>
      <c r="N1174" t="s">
        <v>112</v>
      </c>
      <c r="O1174" t="s">
        <v>1746</v>
      </c>
      <c r="P1174" t="s">
        <v>1747</v>
      </c>
      <c r="Q1174">
        <v>264</v>
      </c>
      <c r="S1174" t="s">
        <v>1593</v>
      </c>
      <c r="U1174" t="s">
        <v>1748</v>
      </c>
      <c r="V1174" t="s">
        <v>122</v>
      </c>
      <c r="W1174" t="s">
        <v>772</v>
      </c>
      <c r="X1174" t="s">
        <v>1749</v>
      </c>
      <c r="Y1174" t="s">
        <v>1750</v>
      </c>
      <c r="Z1174" t="s">
        <v>1258</v>
      </c>
      <c r="AA1174" t="s">
        <v>2561</v>
      </c>
      <c r="AF1174" t="s">
        <v>786</v>
      </c>
      <c r="AG1174">
        <v>4</v>
      </c>
      <c r="AH1174">
        <v>301</v>
      </c>
      <c r="AI1174">
        <v>3</v>
      </c>
      <c r="AJ1174">
        <v>5103</v>
      </c>
      <c r="AK1174" t="s">
        <v>775</v>
      </c>
      <c r="AL1174">
        <v>5103</v>
      </c>
      <c r="AM1174" t="s">
        <v>1348</v>
      </c>
      <c r="AN1174">
        <v>29.9</v>
      </c>
      <c r="AO1174" s="72">
        <v>29.9</v>
      </c>
      <c r="AP1174" t="s">
        <v>1755</v>
      </c>
      <c r="AQ1174" t="s">
        <v>1349</v>
      </c>
      <c r="AV1174" t="s">
        <v>1756</v>
      </c>
      <c r="AW1174">
        <v>0</v>
      </c>
      <c r="AX1174">
        <v>301</v>
      </c>
      <c r="AY1174">
        <v>0</v>
      </c>
      <c r="AZ1174" t="s">
        <v>916</v>
      </c>
      <c r="BC1174" s="34" t="s">
        <v>2562</v>
      </c>
      <c r="BD1174" t="s">
        <v>114</v>
      </c>
      <c r="BF1174" t="s">
        <v>115</v>
      </c>
      <c r="BG1174" t="s">
        <v>116</v>
      </c>
      <c r="BM1174" t="s">
        <v>117</v>
      </c>
      <c r="BN1174">
        <v>102981</v>
      </c>
      <c r="BO1174">
        <v>3337639280</v>
      </c>
      <c r="BP1174">
        <v>3337639280</v>
      </c>
      <c r="BQ1174">
        <v>498453</v>
      </c>
      <c r="BR1174">
        <v>3887</v>
      </c>
      <c r="BX1174" t="s">
        <v>1752</v>
      </c>
      <c r="CA1174" t="s">
        <v>1753</v>
      </c>
      <c r="CB1174" t="s">
        <v>1754</v>
      </c>
      <c r="CD1174">
        <v>1</v>
      </c>
      <c r="CF1174" t="s">
        <v>118</v>
      </c>
      <c r="CG1174">
        <v>0</v>
      </c>
      <c r="CH1174" t="s">
        <v>119</v>
      </c>
      <c r="CI1174" t="s">
        <v>119</v>
      </c>
      <c r="CJ1174" t="s">
        <v>120</v>
      </c>
      <c r="CL1174" s="34" t="s">
        <v>2563</v>
      </c>
      <c r="CM1174" t="s">
        <v>121</v>
      </c>
      <c r="CN1174" s="34" t="s">
        <v>2563</v>
      </c>
      <c r="CP1174" t="s">
        <v>1258</v>
      </c>
      <c r="CR1174">
        <f t="shared" si="284"/>
        <v>3</v>
      </c>
      <c r="CS1174"/>
      <c r="CT1174"/>
      <c r="CU1174"/>
      <c r="CV1174"/>
      <c r="CW1174"/>
      <c r="CX1174"/>
      <c r="CY1174"/>
      <c r="CZ1174"/>
      <c r="DA1174"/>
      <c r="DB1174"/>
      <c r="DC1174"/>
      <c r="DD1174"/>
    </row>
    <row r="1175" spans="1:108" hidden="1">
      <c r="A1175" t="s">
        <v>111</v>
      </c>
      <c r="B1175" t="s">
        <v>1740</v>
      </c>
      <c r="C1175">
        <v>512713</v>
      </c>
      <c r="D1175" s="1">
        <v>45568</v>
      </c>
      <c r="E1175" t="s">
        <v>20685</v>
      </c>
      <c r="F1175" t="s">
        <v>1741</v>
      </c>
      <c r="G1175" t="s">
        <v>1742</v>
      </c>
      <c r="H1175" s="34" t="s">
        <v>1743</v>
      </c>
      <c r="I1175" t="s">
        <v>1744</v>
      </c>
      <c r="J1175">
        <v>5555999320295</v>
      </c>
      <c r="K1175" t="s">
        <v>6</v>
      </c>
      <c r="L1175" t="s">
        <v>1745</v>
      </c>
      <c r="M1175">
        <v>5183948837940</v>
      </c>
      <c r="N1175" t="s">
        <v>112</v>
      </c>
      <c r="O1175" t="s">
        <v>1746</v>
      </c>
      <c r="P1175" t="s">
        <v>1747</v>
      </c>
      <c r="Q1175">
        <v>264</v>
      </c>
      <c r="S1175" t="s">
        <v>1593</v>
      </c>
      <c r="U1175" t="s">
        <v>1748</v>
      </c>
      <c r="V1175" t="s">
        <v>122</v>
      </c>
      <c r="W1175" t="s">
        <v>772</v>
      </c>
      <c r="X1175" t="s">
        <v>1749</v>
      </c>
      <c r="Y1175" t="s">
        <v>1750</v>
      </c>
      <c r="Z1175" t="s">
        <v>1258</v>
      </c>
      <c r="AA1175" t="s">
        <v>2561</v>
      </c>
      <c r="AF1175" t="s">
        <v>786</v>
      </c>
      <c r="AG1175">
        <v>4</v>
      </c>
      <c r="AH1175">
        <v>301</v>
      </c>
      <c r="AI1175">
        <v>1</v>
      </c>
      <c r="AJ1175">
        <v>142814</v>
      </c>
      <c r="AK1175" t="s">
        <v>1280</v>
      </c>
      <c r="AL1175">
        <v>3109</v>
      </c>
      <c r="AM1175" t="s">
        <v>1757</v>
      </c>
      <c r="AN1175">
        <v>79.900000000000006</v>
      </c>
      <c r="AO1175" s="72">
        <v>79.900000000000006</v>
      </c>
      <c r="AP1175" t="s">
        <v>797</v>
      </c>
      <c r="AQ1175" t="s">
        <v>1758</v>
      </c>
      <c r="AV1175" t="s">
        <v>1759</v>
      </c>
      <c r="AW1175">
        <v>0</v>
      </c>
      <c r="AX1175">
        <v>301</v>
      </c>
      <c r="AY1175">
        <v>0</v>
      </c>
      <c r="AZ1175" t="s">
        <v>916</v>
      </c>
      <c r="BC1175" s="34" t="s">
        <v>2562</v>
      </c>
      <c r="BD1175" t="s">
        <v>114</v>
      </c>
      <c r="BF1175" t="s">
        <v>115</v>
      </c>
      <c r="BG1175" t="s">
        <v>116</v>
      </c>
      <c r="BM1175" t="s">
        <v>117</v>
      </c>
      <c r="BN1175">
        <v>102981</v>
      </c>
      <c r="BO1175">
        <v>3337639280</v>
      </c>
      <c r="BP1175">
        <v>3337639280</v>
      </c>
      <c r="BQ1175">
        <v>498453</v>
      </c>
      <c r="BR1175">
        <v>3887</v>
      </c>
      <c r="BX1175" t="s">
        <v>1752</v>
      </c>
      <c r="CA1175" t="s">
        <v>1753</v>
      </c>
      <c r="CB1175" t="s">
        <v>1754</v>
      </c>
      <c r="CD1175">
        <v>1</v>
      </c>
      <c r="CF1175" t="s">
        <v>118</v>
      </c>
      <c r="CG1175">
        <v>0</v>
      </c>
      <c r="CH1175" t="s">
        <v>119</v>
      </c>
      <c r="CI1175" t="s">
        <v>119</v>
      </c>
      <c r="CJ1175" t="s">
        <v>120</v>
      </c>
      <c r="CL1175" s="34" t="s">
        <v>2563</v>
      </c>
      <c r="CM1175" t="s">
        <v>121</v>
      </c>
      <c r="CN1175" s="34" t="s">
        <v>2563</v>
      </c>
      <c r="CP1175" t="s">
        <v>1258</v>
      </c>
      <c r="CR1175">
        <f t="shared" si="284"/>
        <v>3</v>
      </c>
      <c r="CS1175"/>
      <c r="CT1175"/>
      <c r="CU1175"/>
      <c r="CV1175"/>
      <c r="CW1175"/>
      <c r="CX1175"/>
      <c r="CY1175"/>
      <c r="CZ1175"/>
      <c r="DA1175"/>
      <c r="DB1175"/>
      <c r="DC1175"/>
      <c r="DD1175"/>
    </row>
    <row r="1176" spans="1:108" hidden="1">
      <c r="A1176" t="s">
        <v>111</v>
      </c>
      <c r="B1176" t="s">
        <v>1764</v>
      </c>
      <c r="C1176">
        <v>512707</v>
      </c>
      <c r="D1176" s="1">
        <v>45568</v>
      </c>
      <c r="E1176" t="s">
        <v>20686</v>
      </c>
      <c r="F1176" t="s">
        <v>1765</v>
      </c>
      <c r="G1176" t="s">
        <v>867</v>
      </c>
      <c r="H1176" s="34" t="s">
        <v>1766</v>
      </c>
      <c r="I1176" t="s">
        <v>1767</v>
      </c>
      <c r="J1176">
        <v>5562981119009</v>
      </c>
      <c r="K1176" t="s">
        <v>7</v>
      </c>
      <c r="L1176" t="s">
        <v>138</v>
      </c>
      <c r="M1176">
        <v>5173120485759</v>
      </c>
      <c r="N1176" t="s">
        <v>112</v>
      </c>
      <c r="O1176" t="s">
        <v>1768</v>
      </c>
      <c r="P1176" t="s">
        <v>1769</v>
      </c>
      <c r="Q1176">
        <v>246</v>
      </c>
      <c r="R1176" t="s">
        <v>1770</v>
      </c>
      <c r="S1176" t="s">
        <v>1771</v>
      </c>
      <c r="U1176" t="s">
        <v>1772</v>
      </c>
      <c r="V1176" t="s">
        <v>815</v>
      </c>
      <c r="W1176" t="s">
        <v>816</v>
      </c>
      <c r="X1176" t="s">
        <v>1773</v>
      </c>
      <c r="Y1176" t="s">
        <v>821</v>
      </c>
      <c r="Z1176" t="s">
        <v>1258</v>
      </c>
      <c r="AA1176" t="s">
        <v>2564</v>
      </c>
      <c r="AB1176" t="s">
        <v>1216</v>
      </c>
      <c r="AC1176" t="s">
        <v>1774</v>
      </c>
      <c r="AD1176" t="s">
        <v>1775</v>
      </c>
      <c r="AE1176" t="s">
        <v>897</v>
      </c>
      <c r="AF1176" t="s">
        <v>786</v>
      </c>
      <c r="AG1176">
        <v>5</v>
      </c>
      <c r="AH1176">
        <v>285.88</v>
      </c>
      <c r="AI1176">
        <v>2</v>
      </c>
      <c r="AJ1176">
        <v>3102</v>
      </c>
      <c r="AK1176" t="s">
        <v>776</v>
      </c>
      <c r="AL1176">
        <v>3102</v>
      </c>
      <c r="AM1176" t="s">
        <v>777</v>
      </c>
      <c r="AN1176">
        <v>49.9</v>
      </c>
      <c r="AO1176" s="72">
        <v>37.42</v>
      </c>
      <c r="AP1176" t="s">
        <v>1778</v>
      </c>
      <c r="AQ1176" t="s">
        <v>778</v>
      </c>
      <c r="AV1176" t="s">
        <v>1779</v>
      </c>
      <c r="AW1176">
        <v>0</v>
      </c>
      <c r="AX1176" t="s">
        <v>1776</v>
      </c>
      <c r="AY1176" t="s">
        <v>1780</v>
      </c>
      <c r="AZ1176" t="s">
        <v>905</v>
      </c>
      <c r="BC1176" t="s">
        <v>2565</v>
      </c>
      <c r="BD1176" t="s">
        <v>114</v>
      </c>
      <c r="BF1176" t="s">
        <v>115</v>
      </c>
      <c r="BG1176" t="s">
        <v>116</v>
      </c>
      <c r="BM1176" t="s">
        <v>117</v>
      </c>
      <c r="BN1176" s="34" t="s">
        <v>1781</v>
      </c>
      <c r="BO1176">
        <v>3337536900</v>
      </c>
      <c r="BP1176">
        <v>3337536900</v>
      </c>
      <c r="BQ1176">
        <v>483150</v>
      </c>
      <c r="BR1176">
        <v>3483</v>
      </c>
      <c r="BX1176" t="s">
        <v>1782</v>
      </c>
      <c r="CA1176" t="s">
        <v>1783</v>
      </c>
      <c r="CB1176" t="s">
        <v>1784</v>
      </c>
      <c r="CD1176">
        <v>1</v>
      </c>
      <c r="CF1176" t="s">
        <v>118</v>
      </c>
      <c r="CG1176">
        <v>0</v>
      </c>
      <c r="CH1176" t="s">
        <v>119</v>
      </c>
      <c r="CI1176" t="s">
        <v>119</v>
      </c>
      <c r="CJ1176" t="s">
        <v>120</v>
      </c>
      <c r="CL1176" s="34" t="s">
        <v>2566</v>
      </c>
      <c r="CM1176" t="s">
        <v>121</v>
      </c>
      <c r="CN1176" s="34" t="s">
        <v>2566</v>
      </c>
      <c r="CP1176" t="s">
        <v>1258</v>
      </c>
      <c r="CR1176">
        <f t="shared" si="284"/>
        <v>3</v>
      </c>
      <c r="CS1176"/>
      <c r="CT1176"/>
      <c r="CU1176"/>
      <c r="CV1176"/>
      <c r="CW1176"/>
      <c r="CX1176"/>
      <c r="CY1176"/>
      <c r="CZ1176"/>
      <c r="DA1176"/>
      <c r="DB1176"/>
      <c r="DC1176"/>
      <c r="DD1176"/>
    </row>
    <row r="1177" spans="1:108" hidden="1">
      <c r="A1177" t="s">
        <v>111</v>
      </c>
      <c r="B1177" t="s">
        <v>1764</v>
      </c>
      <c r="C1177">
        <v>512707</v>
      </c>
      <c r="D1177" s="1">
        <v>45568</v>
      </c>
      <c r="E1177" t="s">
        <v>20686</v>
      </c>
      <c r="F1177" t="s">
        <v>1765</v>
      </c>
      <c r="G1177" t="s">
        <v>867</v>
      </c>
      <c r="H1177" s="34" t="s">
        <v>1766</v>
      </c>
      <c r="I1177" t="s">
        <v>1767</v>
      </c>
      <c r="J1177">
        <v>5562981119009</v>
      </c>
      <c r="K1177" t="s">
        <v>7</v>
      </c>
      <c r="L1177" t="s">
        <v>138</v>
      </c>
      <c r="M1177">
        <v>5173120485759</v>
      </c>
      <c r="N1177" t="s">
        <v>112</v>
      </c>
      <c r="O1177" t="s">
        <v>1768</v>
      </c>
      <c r="P1177" t="s">
        <v>1769</v>
      </c>
      <c r="Q1177">
        <v>246</v>
      </c>
      <c r="R1177" t="s">
        <v>1770</v>
      </c>
      <c r="S1177" t="s">
        <v>1771</v>
      </c>
      <c r="U1177" t="s">
        <v>1772</v>
      </c>
      <c r="V1177" t="s">
        <v>815</v>
      </c>
      <c r="W1177" t="s">
        <v>816</v>
      </c>
      <c r="X1177" t="s">
        <v>1773</v>
      </c>
      <c r="Y1177" t="s">
        <v>821</v>
      </c>
      <c r="Z1177" t="s">
        <v>1258</v>
      </c>
      <c r="AA1177" t="s">
        <v>2564</v>
      </c>
      <c r="AB1177" t="s">
        <v>1216</v>
      </c>
      <c r="AC1177" t="s">
        <v>1774</v>
      </c>
      <c r="AD1177" t="s">
        <v>1775</v>
      </c>
      <c r="AE1177" t="s">
        <v>897</v>
      </c>
      <c r="AF1177" t="s">
        <v>786</v>
      </c>
      <c r="AG1177">
        <v>5</v>
      </c>
      <c r="AH1177">
        <v>285.88</v>
      </c>
      <c r="AI1177">
        <v>2</v>
      </c>
      <c r="AJ1177">
        <v>142796</v>
      </c>
      <c r="AK1177" t="s">
        <v>783</v>
      </c>
      <c r="AL1177">
        <v>1609</v>
      </c>
      <c r="AM1177" t="s">
        <v>826</v>
      </c>
      <c r="AN1177">
        <v>34.9</v>
      </c>
      <c r="AO1177" s="72">
        <v>26.18</v>
      </c>
      <c r="AP1177" t="s">
        <v>1785</v>
      </c>
      <c r="AQ1177" t="s">
        <v>807</v>
      </c>
      <c r="AV1177" t="s">
        <v>1779</v>
      </c>
      <c r="AW1177">
        <v>0</v>
      </c>
      <c r="AX1177" t="s">
        <v>1776</v>
      </c>
      <c r="AY1177" t="s">
        <v>1780</v>
      </c>
      <c r="AZ1177" t="s">
        <v>905</v>
      </c>
      <c r="BC1177" t="s">
        <v>2565</v>
      </c>
      <c r="BD1177" t="s">
        <v>114</v>
      </c>
      <c r="BF1177" t="s">
        <v>115</v>
      </c>
      <c r="BG1177" t="s">
        <v>116</v>
      </c>
      <c r="BM1177" t="s">
        <v>117</v>
      </c>
      <c r="BN1177" s="34" t="s">
        <v>1781</v>
      </c>
      <c r="BO1177">
        <v>3337536900</v>
      </c>
      <c r="BP1177">
        <v>3337536900</v>
      </c>
      <c r="BQ1177">
        <v>483150</v>
      </c>
      <c r="BR1177">
        <v>3483</v>
      </c>
      <c r="BX1177" t="s">
        <v>1782</v>
      </c>
      <c r="CA1177" t="s">
        <v>1783</v>
      </c>
      <c r="CB1177" t="s">
        <v>1784</v>
      </c>
      <c r="CD1177">
        <v>1</v>
      </c>
      <c r="CF1177" t="s">
        <v>118</v>
      </c>
      <c r="CG1177">
        <v>0</v>
      </c>
      <c r="CH1177" t="s">
        <v>119</v>
      </c>
      <c r="CI1177" t="s">
        <v>119</v>
      </c>
      <c r="CJ1177" t="s">
        <v>120</v>
      </c>
      <c r="CL1177" s="34" t="s">
        <v>2566</v>
      </c>
      <c r="CM1177" t="s">
        <v>121</v>
      </c>
      <c r="CN1177" s="34" t="s">
        <v>2566</v>
      </c>
      <c r="CP1177" t="s">
        <v>1258</v>
      </c>
      <c r="CR1177">
        <f t="shared" si="284"/>
        <v>3</v>
      </c>
      <c r="CS1177"/>
      <c r="CT1177"/>
      <c r="CU1177"/>
      <c r="CV1177"/>
      <c r="CW1177"/>
      <c r="CX1177"/>
      <c r="CY1177"/>
      <c r="CZ1177"/>
      <c r="DA1177"/>
      <c r="DB1177"/>
      <c r="DC1177"/>
      <c r="DD1177"/>
    </row>
    <row r="1178" spans="1:108" hidden="1">
      <c r="A1178" t="s">
        <v>111</v>
      </c>
      <c r="B1178" t="s">
        <v>1764</v>
      </c>
      <c r="C1178">
        <v>512707</v>
      </c>
      <c r="D1178" s="1">
        <v>45568</v>
      </c>
      <c r="E1178" t="s">
        <v>20686</v>
      </c>
      <c r="F1178" t="s">
        <v>1765</v>
      </c>
      <c r="G1178" t="s">
        <v>867</v>
      </c>
      <c r="H1178" s="34" t="s">
        <v>1766</v>
      </c>
      <c r="I1178" t="s">
        <v>1767</v>
      </c>
      <c r="J1178">
        <v>5562981119009</v>
      </c>
      <c r="K1178" t="s">
        <v>7</v>
      </c>
      <c r="L1178" t="s">
        <v>138</v>
      </c>
      <c r="M1178">
        <v>5173120485759</v>
      </c>
      <c r="N1178" t="s">
        <v>112</v>
      </c>
      <c r="O1178" t="s">
        <v>1768</v>
      </c>
      <c r="P1178" t="s">
        <v>1769</v>
      </c>
      <c r="Q1178">
        <v>246</v>
      </c>
      <c r="R1178" t="s">
        <v>1770</v>
      </c>
      <c r="S1178" t="s">
        <v>1771</v>
      </c>
      <c r="U1178" t="s">
        <v>1772</v>
      </c>
      <c r="V1178" t="s">
        <v>815</v>
      </c>
      <c r="W1178" t="s">
        <v>816</v>
      </c>
      <c r="X1178" t="s">
        <v>1773</v>
      </c>
      <c r="Y1178" t="s">
        <v>821</v>
      </c>
      <c r="Z1178" t="s">
        <v>1258</v>
      </c>
      <c r="AA1178" t="s">
        <v>2564</v>
      </c>
      <c r="AB1178" t="s">
        <v>1216</v>
      </c>
      <c r="AC1178" t="s">
        <v>1774</v>
      </c>
      <c r="AD1178" t="s">
        <v>1775</v>
      </c>
      <c r="AE1178" t="s">
        <v>897</v>
      </c>
      <c r="AF1178" t="s">
        <v>786</v>
      </c>
      <c r="AG1178">
        <v>5</v>
      </c>
      <c r="AH1178">
        <v>285.88</v>
      </c>
      <c r="AI1178">
        <v>1</v>
      </c>
      <c r="AJ1178">
        <v>1006</v>
      </c>
      <c r="AK1178" t="s">
        <v>788</v>
      </c>
      <c r="AL1178">
        <v>1111</v>
      </c>
      <c r="AM1178" t="s">
        <v>789</v>
      </c>
      <c r="AN1178">
        <v>21.9</v>
      </c>
      <c r="AO1178" s="72">
        <v>16.420000000000002</v>
      </c>
      <c r="AP1178" t="s">
        <v>1786</v>
      </c>
      <c r="AQ1178" t="s">
        <v>790</v>
      </c>
      <c r="AV1178" t="s">
        <v>1787</v>
      </c>
      <c r="AW1178">
        <v>0</v>
      </c>
      <c r="AX1178" t="s">
        <v>1776</v>
      </c>
      <c r="AY1178" t="s">
        <v>1780</v>
      </c>
      <c r="AZ1178" t="s">
        <v>905</v>
      </c>
      <c r="BC1178" t="s">
        <v>2565</v>
      </c>
      <c r="BD1178" t="s">
        <v>114</v>
      </c>
      <c r="BF1178" t="s">
        <v>115</v>
      </c>
      <c r="BG1178" t="s">
        <v>116</v>
      </c>
      <c r="BM1178" t="s">
        <v>117</v>
      </c>
      <c r="BN1178" s="34" t="s">
        <v>1781</v>
      </c>
      <c r="BO1178">
        <v>3337536900</v>
      </c>
      <c r="BP1178">
        <v>3337536900</v>
      </c>
      <c r="BQ1178">
        <v>483150</v>
      </c>
      <c r="BR1178">
        <v>3483</v>
      </c>
      <c r="BX1178" t="s">
        <v>1782</v>
      </c>
      <c r="CA1178" t="s">
        <v>1783</v>
      </c>
      <c r="CB1178" t="s">
        <v>1784</v>
      </c>
      <c r="CD1178">
        <v>1</v>
      </c>
      <c r="CF1178" t="s">
        <v>118</v>
      </c>
      <c r="CG1178">
        <v>0</v>
      </c>
      <c r="CH1178" t="s">
        <v>119</v>
      </c>
      <c r="CI1178" t="s">
        <v>119</v>
      </c>
      <c r="CJ1178" t="s">
        <v>120</v>
      </c>
      <c r="CL1178" s="34" t="s">
        <v>2566</v>
      </c>
      <c r="CM1178" t="s">
        <v>121</v>
      </c>
      <c r="CN1178" s="34" t="s">
        <v>2566</v>
      </c>
      <c r="CP1178" t="s">
        <v>1258</v>
      </c>
      <c r="CR1178">
        <f t="shared" si="284"/>
        <v>3</v>
      </c>
      <c r="CS1178"/>
      <c r="CT1178"/>
      <c r="CU1178"/>
      <c r="CV1178"/>
      <c r="CW1178"/>
      <c r="CX1178"/>
      <c r="CY1178"/>
      <c r="CZ1178"/>
      <c r="DA1178"/>
      <c r="DB1178"/>
      <c r="DC1178"/>
      <c r="DD1178"/>
    </row>
    <row r="1179" spans="1:108" hidden="1">
      <c r="A1179" t="s">
        <v>111</v>
      </c>
      <c r="B1179" t="s">
        <v>1764</v>
      </c>
      <c r="C1179">
        <v>512707</v>
      </c>
      <c r="D1179" s="1">
        <v>45568</v>
      </c>
      <c r="E1179" t="s">
        <v>20686</v>
      </c>
      <c r="F1179" t="s">
        <v>1765</v>
      </c>
      <c r="G1179" t="s">
        <v>867</v>
      </c>
      <c r="H1179" s="34" t="s">
        <v>1766</v>
      </c>
      <c r="I1179" t="s">
        <v>1767</v>
      </c>
      <c r="J1179">
        <v>5562981119009</v>
      </c>
      <c r="K1179" t="s">
        <v>7</v>
      </c>
      <c r="L1179" t="s">
        <v>138</v>
      </c>
      <c r="M1179">
        <v>5173120485759</v>
      </c>
      <c r="N1179" t="s">
        <v>112</v>
      </c>
      <c r="O1179" t="s">
        <v>1768</v>
      </c>
      <c r="P1179" t="s">
        <v>1769</v>
      </c>
      <c r="Q1179">
        <v>246</v>
      </c>
      <c r="R1179" t="s">
        <v>1770</v>
      </c>
      <c r="S1179" t="s">
        <v>1771</v>
      </c>
      <c r="U1179" t="s">
        <v>1772</v>
      </c>
      <c r="V1179" t="s">
        <v>815</v>
      </c>
      <c r="W1179" t="s">
        <v>816</v>
      </c>
      <c r="X1179" t="s">
        <v>1773</v>
      </c>
      <c r="Y1179" t="s">
        <v>821</v>
      </c>
      <c r="Z1179" t="s">
        <v>1258</v>
      </c>
      <c r="AA1179" t="s">
        <v>2564</v>
      </c>
      <c r="AB1179" t="s">
        <v>1216</v>
      </c>
      <c r="AC1179" t="s">
        <v>1774</v>
      </c>
      <c r="AD1179" t="s">
        <v>1775</v>
      </c>
      <c r="AE1179" t="s">
        <v>897</v>
      </c>
      <c r="AF1179" t="s">
        <v>786</v>
      </c>
      <c r="AG1179">
        <v>5</v>
      </c>
      <c r="AH1179">
        <v>285.88</v>
      </c>
      <c r="AI1179">
        <v>2</v>
      </c>
      <c r="AJ1179">
        <v>1018</v>
      </c>
      <c r="AK1179" t="s">
        <v>775</v>
      </c>
      <c r="AL1179">
        <v>1406</v>
      </c>
      <c r="AM1179" t="s">
        <v>1380</v>
      </c>
      <c r="AN1179">
        <v>69.900000000000006</v>
      </c>
      <c r="AO1179" s="72">
        <v>52.42</v>
      </c>
      <c r="AP1179" t="s">
        <v>1789</v>
      </c>
      <c r="AQ1179" t="s">
        <v>1382</v>
      </c>
      <c r="AV1179" t="s">
        <v>1790</v>
      </c>
      <c r="AW1179">
        <v>0</v>
      </c>
      <c r="AX1179" t="s">
        <v>1776</v>
      </c>
      <c r="AY1179" t="s">
        <v>1780</v>
      </c>
      <c r="AZ1179" t="s">
        <v>905</v>
      </c>
      <c r="BC1179" t="s">
        <v>2565</v>
      </c>
      <c r="BD1179" t="s">
        <v>114</v>
      </c>
      <c r="BF1179" t="s">
        <v>115</v>
      </c>
      <c r="BG1179" t="s">
        <v>116</v>
      </c>
      <c r="BM1179" t="s">
        <v>117</v>
      </c>
      <c r="BN1179" s="34" t="s">
        <v>1781</v>
      </c>
      <c r="BO1179">
        <v>3337536900</v>
      </c>
      <c r="BP1179">
        <v>3337536900</v>
      </c>
      <c r="BQ1179">
        <v>483150</v>
      </c>
      <c r="BR1179">
        <v>3483</v>
      </c>
      <c r="BX1179" t="s">
        <v>1782</v>
      </c>
      <c r="CA1179" t="s">
        <v>1783</v>
      </c>
      <c r="CB1179" t="s">
        <v>1784</v>
      </c>
      <c r="CD1179">
        <v>1</v>
      </c>
      <c r="CF1179" t="s">
        <v>118</v>
      </c>
      <c r="CG1179">
        <v>0</v>
      </c>
      <c r="CH1179" t="s">
        <v>119</v>
      </c>
      <c r="CI1179" t="s">
        <v>119</v>
      </c>
      <c r="CJ1179" t="s">
        <v>120</v>
      </c>
      <c r="CL1179" s="34" t="s">
        <v>2566</v>
      </c>
      <c r="CM1179" t="s">
        <v>121</v>
      </c>
      <c r="CN1179" s="34" t="s">
        <v>2566</v>
      </c>
      <c r="CP1179" t="s">
        <v>1258</v>
      </c>
      <c r="CR1179">
        <f t="shared" si="284"/>
        <v>3</v>
      </c>
      <c r="CS1179"/>
      <c r="CT1179"/>
      <c r="CU1179"/>
      <c r="CV1179"/>
      <c r="CW1179"/>
      <c r="CX1179"/>
      <c r="CY1179"/>
      <c r="CZ1179"/>
      <c r="DA1179"/>
      <c r="DB1179"/>
      <c r="DC1179"/>
      <c r="DD1179"/>
    </row>
    <row r="1180" spans="1:108" hidden="1">
      <c r="A1180" t="s">
        <v>111</v>
      </c>
      <c r="B1180" t="s">
        <v>1764</v>
      </c>
      <c r="C1180">
        <v>512707</v>
      </c>
      <c r="D1180" s="1">
        <v>45568</v>
      </c>
      <c r="E1180" t="s">
        <v>20686</v>
      </c>
      <c r="F1180" t="s">
        <v>1765</v>
      </c>
      <c r="G1180" t="s">
        <v>867</v>
      </c>
      <c r="H1180" s="34" t="s">
        <v>1766</v>
      </c>
      <c r="I1180" t="s">
        <v>1767</v>
      </c>
      <c r="J1180">
        <v>5562981119009</v>
      </c>
      <c r="K1180" t="s">
        <v>7</v>
      </c>
      <c r="L1180" t="s">
        <v>138</v>
      </c>
      <c r="M1180">
        <v>5173120485759</v>
      </c>
      <c r="N1180" t="s">
        <v>112</v>
      </c>
      <c r="O1180" t="s">
        <v>1768</v>
      </c>
      <c r="P1180" t="s">
        <v>1769</v>
      </c>
      <c r="Q1180">
        <v>246</v>
      </c>
      <c r="R1180" t="s">
        <v>1770</v>
      </c>
      <c r="S1180" t="s">
        <v>1771</v>
      </c>
      <c r="U1180" t="s">
        <v>1772</v>
      </c>
      <c r="V1180" t="s">
        <v>815</v>
      </c>
      <c r="W1180" t="s">
        <v>816</v>
      </c>
      <c r="X1180" t="s">
        <v>1773</v>
      </c>
      <c r="Y1180" t="s">
        <v>821</v>
      </c>
      <c r="Z1180" t="s">
        <v>1258</v>
      </c>
      <c r="AA1180" t="s">
        <v>2564</v>
      </c>
      <c r="AB1180" t="s">
        <v>1216</v>
      </c>
      <c r="AC1180" t="s">
        <v>1774</v>
      </c>
      <c r="AD1180" t="s">
        <v>1775</v>
      </c>
      <c r="AE1180" t="s">
        <v>897</v>
      </c>
      <c r="AF1180" t="s">
        <v>786</v>
      </c>
      <c r="AG1180">
        <v>5</v>
      </c>
      <c r="AH1180">
        <v>285.88</v>
      </c>
      <c r="AI1180">
        <v>1</v>
      </c>
      <c r="AJ1180">
        <v>142828</v>
      </c>
      <c r="AK1180" t="s">
        <v>783</v>
      </c>
      <c r="AL1180">
        <v>1608</v>
      </c>
      <c r="AM1180" t="s">
        <v>1791</v>
      </c>
      <c r="AN1180">
        <v>49.9</v>
      </c>
      <c r="AO1180" s="72">
        <v>37.42</v>
      </c>
      <c r="AP1180" t="s">
        <v>1777</v>
      </c>
      <c r="AQ1180" t="s">
        <v>1792</v>
      </c>
      <c r="AV1180" t="s">
        <v>1793</v>
      </c>
      <c r="AW1180">
        <v>0</v>
      </c>
      <c r="AX1180" t="s">
        <v>1776</v>
      </c>
      <c r="AY1180" t="s">
        <v>1780</v>
      </c>
      <c r="AZ1180" t="s">
        <v>905</v>
      </c>
      <c r="BC1180" t="s">
        <v>2565</v>
      </c>
      <c r="BD1180" t="s">
        <v>114</v>
      </c>
      <c r="BF1180" t="s">
        <v>115</v>
      </c>
      <c r="BG1180" t="s">
        <v>116</v>
      </c>
      <c r="BM1180" t="s">
        <v>117</v>
      </c>
      <c r="BN1180" s="34" t="s">
        <v>1781</v>
      </c>
      <c r="BO1180">
        <v>3337536900</v>
      </c>
      <c r="BP1180">
        <v>3337536900</v>
      </c>
      <c r="BQ1180">
        <v>483150</v>
      </c>
      <c r="BR1180">
        <v>3483</v>
      </c>
      <c r="BX1180" t="s">
        <v>1782</v>
      </c>
      <c r="CA1180" t="s">
        <v>1783</v>
      </c>
      <c r="CB1180" t="s">
        <v>1784</v>
      </c>
      <c r="CD1180">
        <v>1</v>
      </c>
      <c r="CF1180" t="s">
        <v>118</v>
      </c>
      <c r="CG1180">
        <v>0</v>
      </c>
      <c r="CH1180" t="s">
        <v>119</v>
      </c>
      <c r="CI1180" t="s">
        <v>119</v>
      </c>
      <c r="CJ1180" t="s">
        <v>120</v>
      </c>
      <c r="CL1180" s="34" t="s">
        <v>2566</v>
      </c>
      <c r="CM1180" t="s">
        <v>121</v>
      </c>
      <c r="CN1180" s="34" t="s">
        <v>2566</v>
      </c>
      <c r="CP1180" t="s">
        <v>1258</v>
      </c>
      <c r="CR1180">
        <f t="shared" si="284"/>
        <v>3</v>
      </c>
      <c r="CS1180"/>
      <c r="CT1180"/>
      <c r="CU1180"/>
      <c r="CV1180"/>
      <c r="CW1180"/>
      <c r="CX1180"/>
      <c r="CY1180"/>
      <c r="CZ1180"/>
      <c r="DA1180"/>
      <c r="DB1180"/>
      <c r="DC1180"/>
      <c r="DD1180"/>
    </row>
    <row r="1181" spans="1:108">
      <c r="A1181" t="s">
        <v>111</v>
      </c>
      <c r="B1181" t="s">
        <v>1798</v>
      </c>
      <c r="C1181">
        <v>512697</v>
      </c>
      <c r="D1181" s="1">
        <v>45568</v>
      </c>
      <c r="E1181" t="s">
        <v>20687</v>
      </c>
      <c r="F1181" t="s">
        <v>1799</v>
      </c>
      <c r="G1181" t="s">
        <v>1800</v>
      </c>
      <c r="H1181" s="34" t="s">
        <v>1801</v>
      </c>
      <c r="I1181" t="s">
        <v>1802</v>
      </c>
      <c r="J1181">
        <v>5543991131973</v>
      </c>
      <c r="K1181" t="s">
        <v>10</v>
      </c>
      <c r="L1181" t="s">
        <v>1803</v>
      </c>
      <c r="M1181">
        <v>5124313823211</v>
      </c>
      <c r="N1181" t="s">
        <v>112</v>
      </c>
      <c r="O1181" t="s">
        <v>1804</v>
      </c>
      <c r="P1181" t="s">
        <v>1805</v>
      </c>
      <c r="Q1181">
        <v>199</v>
      </c>
      <c r="R1181" t="s">
        <v>1806</v>
      </c>
      <c r="S1181" t="s">
        <v>124</v>
      </c>
      <c r="U1181" t="s">
        <v>1807</v>
      </c>
      <c r="V1181" t="s">
        <v>779</v>
      </c>
      <c r="W1181" t="s">
        <v>780</v>
      </c>
      <c r="X1181" t="s">
        <v>1808</v>
      </c>
      <c r="Y1181" t="s">
        <v>787</v>
      </c>
      <c r="Z1181" t="s">
        <v>1258</v>
      </c>
      <c r="AA1181" t="s">
        <v>2567</v>
      </c>
      <c r="AE1181" t="s">
        <v>1167</v>
      </c>
      <c r="AF1181" t="s">
        <v>113</v>
      </c>
      <c r="AG1181">
        <v>1</v>
      </c>
      <c r="AH1181">
        <v>450.01</v>
      </c>
      <c r="AI1181">
        <v>1</v>
      </c>
      <c r="AJ1181">
        <v>1111</v>
      </c>
      <c r="AK1181" t="s">
        <v>788</v>
      </c>
      <c r="AL1181">
        <v>1110</v>
      </c>
      <c r="AM1181" t="s">
        <v>1256</v>
      </c>
      <c r="AN1181">
        <v>21.9</v>
      </c>
      <c r="AO1181" s="72">
        <v>19.12</v>
      </c>
      <c r="AP1181" s="72" t="s">
        <v>1810</v>
      </c>
      <c r="AQ1181" t="s">
        <v>1257</v>
      </c>
      <c r="AV1181" t="s">
        <v>1811</v>
      </c>
      <c r="AW1181">
        <v>0</v>
      </c>
      <c r="AX1181" t="s">
        <v>1809</v>
      </c>
      <c r="AY1181" t="s">
        <v>1812</v>
      </c>
      <c r="AZ1181" t="s">
        <v>1813</v>
      </c>
      <c r="BC1181" t="s">
        <v>2568</v>
      </c>
      <c r="BD1181" t="s">
        <v>114</v>
      </c>
      <c r="BF1181" t="s">
        <v>115</v>
      </c>
      <c r="BG1181" t="s">
        <v>116</v>
      </c>
      <c r="BM1181" t="s">
        <v>117</v>
      </c>
      <c r="BO1181">
        <v>3337314588</v>
      </c>
      <c r="BX1181" t="s">
        <v>1814</v>
      </c>
      <c r="CA1181" s="35" t="s">
        <v>1815</v>
      </c>
      <c r="CB1181" t="s">
        <v>1816</v>
      </c>
      <c r="CD1181">
        <v>1</v>
      </c>
      <c r="CF1181" t="s">
        <v>118</v>
      </c>
      <c r="CG1181">
        <v>0</v>
      </c>
      <c r="CH1181" t="s">
        <v>119</v>
      </c>
      <c r="CI1181" t="s">
        <v>119</v>
      </c>
      <c r="CJ1181" t="s">
        <v>120</v>
      </c>
      <c r="CL1181" s="34" t="s">
        <v>2569</v>
      </c>
      <c r="CM1181" t="s">
        <v>121</v>
      </c>
      <c r="CN1181" s="34" t="s">
        <v>2569</v>
      </c>
      <c r="CP1181" t="s">
        <v>1258</v>
      </c>
      <c r="CR1181" s="65">
        <f t="shared" si="284"/>
        <v>3</v>
      </c>
      <c r="CS1181" s="65">
        <v>10</v>
      </c>
      <c r="CT1181" s="65">
        <v>8</v>
      </c>
      <c r="CU1181" s="65" t="s">
        <v>4</v>
      </c>
      <c r="CV1181" s="65">
        <f t="shared" ref="CV1181:CV1191" si="292">ROUNDUP(AO1181,0)</f>
        <v>20</v>
      </c>
      <c r="CW1181" s="65">
        <f t="shared" ref="CW1181:CW1191" si="293">CV1181*CS1181</f>
        <v>200</v>
      </c>
      <c r="CX1181" s="65">
        <f t="shared" ref="CX1181:CX1191" si="294">CV1181*CT1181</f>
        <v>160</v>
      </c>
      <c r="CY1181" s="65" t="e">
        <f t="shared" ref="CY1181:CY1191" si="295">CV1181*CU1181</f>
        <v>#VALUE!</v>
      </c>
      <c r="CZ1181" s="73">
        <v>4.3700000000000003E-2</v>
      </c>
      <c r="DA1181" s="74">
        <f t="shared" ref="DA1181:DA1191" si="296">CZ1181*CW1181</f>
        <v>8.74</v>
      </c>
      <c r="DB1181" s="74">
        <f t="shared" ref="DB1181:DB1191" si="297">CZ1181*CX1181</f>
        <v>6.9920000000000009</v>
      </c>
      <c r="DC1181" s="75" t="e">
        <f t="shared" ref="DC1181:DC1191" si="298">CZ1181*CY1181</f>
        <v>#VALUE!</v>
      </c>
    </row>
    <row r="1182" spans="1:108">
      <c r="A1182" t="s">
        <v>111</v>
      </c>
      <c r="B1182" t="s">
        <v>1798</v>
      </c>
      <c r="C1182">
        <v>512697</v>
      </c>
      <c r="D1182" s="1">
        <v>45568</v>
      </c>
      <c r="E1182" t="s">
        <v>20687</v>
      </c>
      <c r="F1182" t="s">
        <v>1799</v>
      </c>
      <c r="G1182" t="s">
        <v>1800</v>
      </c>
      <c r="H1182" s="34" t="s">
        <v>1801</v>
      </c>
      <c r="I1182" t="s">
        <v>1802</v>
      </c>
      <c r="J1182">
        <v>5543991131973</v>
      </c>
      <c r="K1182" t="s">
        <v>10</v>
      </c>
      <c r="L1182" t="s">
        <v>1803</v>
      </c>
      <c r="M1182">
        <v>5124313823211</v>
      </c>
      <c r="N1182" t="s">
        <v>112</v>
      </c>
      <c r="O1182" t="s">
        <v>1804</v>
      </c>
      <c r="P1182" t="s">
        <v>1805</v>
      </c>
      <c r="Q1182">
        <v>199</v>
      </c>
      <c r="R1182" t="s">
        <v>1806</v>
      </c>
      <c r="S1182" t="s">
        <v>124</v>
      </c>
      <c r="U1182" t="s">
        <v>1807</v>
      </c>
      <c r="V1182" t="s">
        <v>779</v>
      </c>
      <c r="W1182" t="s">
        <v>780</v>
      </c>
      <c r="X1182" t="s">
        <v>1808</v>
      </c>
      <c r="Y1182" t="s">
        <v>787</v>
      </c>
      <c r="Z1182" t="s">
        <v>1258</v>
      </c>
      <c r="AA1182" t="s">
        <v>2567</v>
      </c>
      <c r="AE1182" t="s">
        <v>1167</v>
      </c>
      <c r="AF1182" t="s">
        <v>113</v>
      </c>
      <c r="AG1182">
        <v>1</v>
      </c>
      <c r="AH1182">
        <v>450.01</v>
      </c>
      <c r="AI1182">
        <v>2</v>
      </c>
      <c r="AJ1182">
        <v>1006</v>
      </c>
      <c r="AK1182" t="s">
        <v>788</v>
      </c>
      <c r="AL1182">
        <v>1111</v>
      </c>
      <c r="AM1182" t="s">
        <v>789</v>
      </c>
      <c r="AN1182">
        <v>21.9</v>
      </c>
      <c r="AO1182" s="72">
        <v>19.12</v>
      </c>
      <c r="AP1182" s="72" t="s">
        <v>1817</v>
      </c>
      <c r="AQ1182" t="s">
        <v>790</v>
      </c>
      <c r="AV1182" t="s">
        <v>1818</v>
      </c>
      <c r="AW1182">
        <v>0</v>
      </c>
      <c r="AX1182" t="s">
        <v>1809</v>
      </c>
      <c r="AY1182" t="s">
        <v>1812</v>
      </c>
      <c r="AZ1182" t="s">
        <v>1813</v>
      </c>
      <c r="BC1182" t="s">
        <v>2568</v>
      </c>
      <c r="BD1182" t="s">
        <v>114</v>
      </c>
      <c r="BF1182" t="s">
        <v>115</v>
      </c>
      <c r="BG1182" t="s">
        <v>116</v>
      </c>
      <c r="BM1182" t="s">
        <v>117</v>
      </c>
      <c r="BO1182">
        <v>3337314588</v>
      </c>
      <c r="BX1182" t="s">
        <v>1814</v>
      </c>
      <c r="CA1182" s="35" t="s">
        <v>1815</v>
      </c>
      <c r="CB1182" t="s">
        <v>1816</v>
      </c>
      <c r="CD1182">
        <v>1</v>
      </c>
      <c r="CF1182" t="s">
        <v>118</v>
      </c>
      <c r="CG1182">
        <v>0</v>
      </c>
      <c r="CH1182" t="s">
        <v>119</v>
      </c>
      <c r="CI1182" t="s">
        <v>119</v>
      </c>
      <c r="CJ1182" t="s">
        <v>120</v>
      </c>
      <c r="CL1182" s="34" t="s">
        <v>2569</v>
      </c>
      <c r="CM1182" t="s">
        <v>121</v>
      </c>
      <c r="CN1182" s="34" t="s">
        <v>2569</v>
      </c>
      <c r="CP1182" t="s">
        <v>1258</v>
      </c>
      <c r="CR1182" s="65">
        <f t="shared" si="284"/>
        <v>3</v>
      </c>
      <c r="CS1182" s="65">
        <v>10</v>
      </c>
      <c r="CT1182" s="65">
        <v>8</v>
      </c>
      <c r="CU1182" s="65" t="s">
        <v>4</v>
      </c>
      <c r="CV1182" s="65">
        <f t="shared" si="292"/>
        <v>20</v>
      </c>
      <c r="CW1182" s="65">
        <f t="shared" si="293"/>
        <v>200</v>
      </c>
      <c r="CX1182" s="65">
        <f t="shared" si="294"/>
        <v>160</v>
      </c>
      <c r="CY1182" s="65" t="e">
        <f t="shared" si="295"/>
        <v>#VALUE!</v>
      </c>
      <c r="CZ1182" s="73">
        <v>4.3700000000000003E-2</v>
      </c>
      <c r="DA1182" s="74">
        <f t="shared" si="296"/>
        <v>8.74</v>
      </c>
      <c r="DB1182" s="74">
        <f t="shared" si="297"/>
        <v>6.9920000000000009</v>
      </c>
      <c r="DC1182" s="75" t="e">
        <f t="shared" si="298"/>
        <v>#VALUE!</v>
      </c>
    </row>
    <row r="1183" spans="1:108">
      <c r="A1183" t="s">
        <v>111</v>
      </c>
      <c r="B1183" t="s">
        <v>1798</v>
      </c>
      <c r="C1183">
        <v>512697</v>
      </c>
      <c r="D1183" s="1">
        <v>45568</v>
      </c>
      <c r="E1183" t="s">
        <v>20687</v>
      </c>
      <c r="F1183" t="s">
        <v>1799</v>
      </c>
      <c r="G1183" t="s">
        <v>1800</v>
      </c>
      <c r="H1183" s="34" t="s">
        <v>1801</v>
      </c>
      <c r="I1183" t="s">
        <v>1802</v>
      </c>
      <c r="J1183">
        <v>5543991131973</v>
      </c>
      <c r="K1183" t="s">
        <v>10</v>
      </c>
      <c r="L1183" t="s">
        <v>1803</v>
      </c>
      <c r="M1183">
        <v>5124313823211</v>
      </c>
      <c r="N1183" t="s">
        <v>112</v>
      </c>
      <c r="O1183" t="s">
        <v>1804</v>
      </c>
      <c r="P1183" t="s">
        <v>1805</v>
      </c>
      <c r="Q1183">
        <v>199</v>
      </c>
      <c r="R1183" t="s">
        <v>1806</v>
      </c>
      <c r="S1183" t="s">
        <v>124</v>
      </c>
      <c r="U1183" t="s">
        <v>1807</v>
      </c>
      <c r="V1183" t="s">
        <v>779</v>
      </c>
      <c r="W1183" t="s">
        <v>780</v>
      </c>
      <c r="X1183" t="s">
        <v>1808</v>
      </c>
      <c r="Y1183" t="s">
        <v>787</v>
      </c>
      <c r="Z1183" t="s">
        <v>1258</v>
      </c>
      <c r="AA1183" t="s">
        <v>2567</v>
      </c>
      <c r="AE1183" t="s">
        <v>1167</v>
      </c>
      <c r="AF1183" t="s">
        <v>113</v>
      </c>
      <c r="AG1183">
        <v>1</v>
      </c>
      <c r="AH1183">
        <v>450.01</v>
      </c>
      <c r="AI1183">
        <v>2</v>
      </c>
      <c r="AJ1183">
        <v>1110</v>
      </c>
      <c r="AK1183" t="s">
        <v>788</v>
      </c>
      <c r="AL1183">
        <v>1112</v>
      </c>
      <c r="AM1183" t="s">
        <v>1252</v>
      </c>
      <c r="AN1183">
        <v>21.9</v>
      </c>
      <c r="AO1183" s="72">
        <v>19.12</v>
      </c>
      <c r="AP1183" s="72" t="s">
        <v>1817</v>
      </c>
      <c r="AQ1183" t="s">
        <v>1254</v>
      </c>
      <c r="AV1183" t="s">
        <v>1818</v>
      </c>
      <c r="AW1183">
        <v>0</v>
      </c>
      <c r="AX1183" t="s">
        <v>1809</v>
      </c>
      <c r="AY1183" t="s">
        <v>1812</v>
      </c>
      <c r="AZ1183" t="s">
        <v>1813</v>
      </c>
      <c r="BC1183" t="s">
        <v>2568</v>
      </c>
      <c r="BD1183" t="s">
        <v>114</v>
      </c>
      <c r="BF1183" t="s">
        <v>115</v>
      </c>
      <c r="BG1183" t="s">
        <v>116</v>
      </c>
      <c r="BM1183" t="s">
        <v>117</v>
      </c>
      <c r="BO1183">
        <v>3337314588</v>
      </c>
      <c r="BX1183" t="s">
        <v>1814</v>
      </c>
      <c r="CA1183" s="35" t="s">
        <v>1815</v>
      </c>
      <c r="CB1183" t="s">
        <v>1816</v>
      </c>
      <c r="CD1183">
        <v>1</v>
      </c>
      <c r="CF1183" t="s">
        <v>118</v>
      </c>
      <c r="CG1183">
        <v>0</v>
      </c>
      <c r="CH1183" t="s">
        <v>119</v>
      </c>
      <c r="CI1183" t="s">
        <v>119</v>
      </c>
      <c r="CJ1183" t="s">
        <v>120</v>
      </c>
      <c r="CL1183" s="34" t="s">
        <v>2569</v>
      </c>
      <c r="CM1183" t="s">
        <v>121</v>
      </c>
      <c r="CN1183" s="34" t="s">
        <v>2569</v>
      </c>
      <c r="CP1183" t="s">
        <v>1258</v>
      </c>
      <c r="CR1183" s="65">
        <f t="shared" si="284"/>
        <v>3</v>
      </c>
      <c r="CS1183" s="65">
        <v>10</v>
      </c>
      <c r="CT1183" s="65">
        <v>8</v>
      </c>
      <c r="CU1183" s="65" t="s">
        <v>4</v>
      </c>
      <c r="CV1183" s="65">
        <f t="shared" si="292"/>
        <v>20</v>
      </c>
      <c r="CW1183" s="65">
        <f t="shared" si="293"/>
        <v>200</v>
      </c>
      <c r="CX1183" s="65">
        <f t="shared" si="294"/>
        <v>160</v>
      </c>
      <c r="CY1183" s="65" t="e">
        <f t="shared" si="295"/>
        <v>#VALUE!</v>
      </c>
      <c r="CZ1183" s="73">
        <v>4.3700000000000003E-2</v>
      </c>
      <c r="DA1183" s="74">
        <f t="shared" si="296"/>
        <v>8.74</v>
      </c>
      <c r="DB1183" s="74">
        <f t="shared" si="297"/>
        <v>6.9920000000000009</v>
      </c>
      <c r="DC1183" s="75" t="e">
        <f t="shared" si="298"/>
        <v>#VALUE!</v>
      </c>
    </row>
    <row r="1184" spans="1:108">
      <c r="A1184" t="s">
        <v>111</v>
      </c>
      <c r="B1184" t="s">
        <v>1798</v>
      </c>
      <c r="C1184">
        <v>512697</v>
      </c>
      <c r="D1184" s="1">
        <v>45568</v>
      </c>
      <c r="E1184" t="s">
        <v>20687</v>
      </c>
      <c r="F1184" t="s">
        <v>1799</v>
      </c>
      <c r="G1184" t="s">
        <v>1800</v>
      </c>
      <c r="H1184" s="34" t="s">
        <v>1801</v>
      </c>
      <c r="I1184" t="s">
        <v>1802</v>
      </c>
      <c r="J1184">
        <v>5543991131973</v>
      </c>
      <c r="K1184" t="s">
        <v>10</v>
      </c>
      <c r="L1184" t="s">
        <v>1803</v>
      </c>
      <c r="M1184">
        <v>5124313823211</v>
      </c>
      <c r="N1184" t="s">
        <v>112</v>
      </c>
      <c r="O1184" t="s">
        <v>1804</v>
      </c>
      <c r="P1184" t="s">
        <v>1805</v>
      </c>
      <c r="Q1184">
        <v>199</v>
      </c>
      <c r="R1184" t="s">
        <v>1806</v>
      </c>
      <c r="S1184" t="s">
        <v>124</v>
      </c>
      <c r="U1184" t="s">
        <v>1807</v>
      </c>
      <c r="V1184" t="s">
        <v>779</v>
      </c>
      <c r="W1184" t="s">
        <v>780</v>
      </c>
      <c r="X1184" t="s">
        <v>1808</v>
      </c>
      <c r="Y1184" t="s">
        <v>787</v>
      </c>
      <c r="Z1184" t="s">
        <v>1258</v>
      </c>
      <c r="AA1184" t="s">
        <v>2567</v>
      </c>
      <c r="AE1184" t="s">
        <v>1167</v>
      </c>
      <c r="AF1184" t="s">
        <v>113</v>
      </c>
      <c r="AG1184">
        <v>1</v>
      </c>
      <c r="AH1184">
        <v>450.01</v>
      </c>
      <c r="AI1184">
        <v>1</v>
      </c>
      <c r="AJ1184">
        <v>142792</v>
      </c>
      <c r="AK1184" t="s">
        <v>1480</v>
      </c>
      <c r="AL1184">
        <v>2602</v>
      </c>
      <c r="AM1184" t="s">
        <v>1481</v>
      </c>
      <c r="AN1184">
        <v>56.9</v>
      </c>
      <c r="AO1184" s="72">
        <v>49.67</v>
      </c>
      <c r="AP1184" s="72" t="s">
        <v>1819</v>
      </c>
      <c r="AQ1184" t="s">
        <v>1482</v>
      </c>
      <c r="AV1184" t="s">
        <v>1811</v>
      </c>
      <c r="AW1184">
        <v>0</v>
      </c>
      <c r="AX1184" t="s">
        <v>1809</v>
      </c>
      <c r="AY1184" t="s">
        <v>1812</v>
      </c>
      <c r="AZ1184" t="s">
        <v>1813</v>
      </c>
      <c r="BC1184" t="s">
        <v>2568</v>
      </c>
      <c r="BD1184" t="s">
        <v>114</v>
      </c>
      <c r="BF1184" t="s">
        <v>115</v>
      </c>
      <c r="BG1184" t="s">
        <v>116</v>
      </c>
      <c r="BM1184" t="s">
        <v>117</v>
      </c>
      <c r="BO1184">
        <v>3337314588</v>
      </c>
      <c r="BX1184" t="s">
        <v>1814</v>
      </c>
      <c r="CA1184" s="35" t="s">
        <v>1815</v>
      </c>
      <c r="CB1184" t="s">
        <v>1816</v>
      </c>
      <c r="CD1184">
        <v>1</v>
      </c>
      <c r="CF1184" t="s">
        <v>118</v>
      </c>
      <c r="CG1184">
        <v>0</v>
      </c>
      <c r="CH1184" t="s">
        <v>119</v>
      </c>
      <c r="CI1184" t="s">
        <v>119</v>
      </c>
      <c r="CJ1184" t="s">
        <v>120</v>
      </c>
      <c r="CL1184" s="34" t="s">
        <v>2569</v>
      </c>
      <c r="CM1184" t="s">
        <v>121</v>
      </c>
      <c r="CN1184" s="34" t="s">
        <v>2569</v>
      </c>
      <c r="CP1184" t="s">
        <v>1258</v>
      </c>
      <c r="CR1184" s="65">
        <f t="shared" si="284"/>
        <v>3</v>
      </c>
      <c r="CS1184" s="65">
        <v>10</v>
      </c>
      <c r="CT1184" s="65">
        <v>8</v>
      </c>
      <c r="CU1184" s="65" t="s">
        <v>4</v>
      </c>
      <c r="CV1184" s="65">
        <f t="shared" si="292"/>
        <v>50</v>
      </c>
      <c r="CW1184" s="65">
        <f t="shared" si="293"/>
        <v>500</v>
      </c>
      <c r="CX1184" s="65">
        <f t="shared" si="294"/>
        <v>400</v>
      </c>
      <c r="CY1184" s="65" t="e">
        <f t="shared" si="295"/>
        <v>#VALUE!</v>
      </c>
      <c r="CZ1184" s="73">
        <v>4.3700000000000003E-2</v>
      </c>
      <c r="DA1184" s="74">
        <f t="shared" si="296"/>
        <v>21.85</v>
      </c>
      <c r="DB1184" s="74">
        <f t="shared" si="297"/>
        <v>17.48</v>
      </c>
      <c r="DC1184" s="75" t="e">
        <f t="shared" si="298"/>
        <v>#VALUE!</v>
      </c>
    </row>
    <row r="1185" spans="1:108">
      <c r="A1185" t="s">
        <v>111</v>
      </c>
      <c r="B1185" t="s">
        <v>1798</v>
      </c>
      <c r="C1185">
        <v>512697</v>
      </c>
      <c r="D1185" s="1">
        <v>45568</v>
      </c>
      <c r="E1185" t="s">
        <v>20687</v>
      </c>
      <c r="F1185" t="s">
        <v>1799</v>
      </c>
      <c r="G1185" t="s">
        <v>1800</v>
      </c>
      <c r="H1185" s="34" t="s">
        <v>1801</v>
      </c>
      <c r="I1185" t="s">
        <v>1802</v>
      </c>
      <c r="J1185">
        <v>5543991131973</v>
      </c>
      <c r="K1185" t="s">
        <v>10</v>
      </c>
      <c r="L1185" t="s">
        <v>1803</v>
      </c>
      <c r="M1185">
        <v>5124313823211</v>
      </c>
      <c r="N1185" t="s">
        <v>112</v>
      </c>
      <c r="O1185" t="s">
        <v>1804</v>
      </c>
      <c r="P1185" t="s">
        <v>1805</v>
      </c>
      <c r="Q1185">
        <v>199</v>
      </c>
      <c r="R1185" t="s">
        <v>1806</v>
      </c>
      <c r="S1185" t="s">
        <v>124</v>
      </c>
      <c r="U1185" t="s">
        <v>1807</v>
      </c>
      <c r="V1185" t="s">
        <v>779</v>
      </c>
      <c r="W1185" t="s">
        <v>780</v>
      </c>
      <c r="X1185" t="s">
        <v>1808</v>
      </c>
      <c r="Y1185" t="s">
        <v>787</v>
      </c>
      <c r="Z1185" t="s">
        <v>1258</v>
      </c>
      <c r="AA1185" t="s">
        <v>2567</v>
      </c>
      <c r="AE1185" t="s">
        <v>1167</v>
      </c>
      <c r="AF1185" t="s">
        <v>113</v>
      </c>
      <c r="AG1185">
        <v>1</v>
      </c>
      <c r="AH1185">
        <v>450.01</v>
      </c>
      <c r="AI1185">
        <v>2</v>
      </c>
      <c r="AJ1185">
        <v>5103</v>
      </c>
      <c r="AK1185" t="s">
        <v>775</v>
      </c>
      <c r="AL1185">
        <v>5103</v>
      </c>
      <c r="AM1185" t="s">
        <v>1348</v>
      </c>
      <c r="AN1185">
        <v>29.9</v>
      </c>
      <c r="AO1185" s="72">
        <v>26.1</v>
      </c>
      <c r="AP1185" s="72" t="s">
        <v>1670</v>
      </c>
      <c r="AQ1185" t="s">
        <v>1349</v>
      </c>
      <c r="AV1185" t="s">
        <v>1820</v>
      </c>
      <c r="AW1185">
        <v>0</v>
      </c>
      <c r="AX1185" t="s">
        <v>1809</v>
      </c>
      <c r="AY1185" t="s">
        <v>1812</v>
      </c>
      <c r="AZ1185" t="s">
        <v>1813</v>
      </c>
      <c r="BC1185" t="s">
        <v>2568</v>
      </c>
      <c r="BD1185" t="s">
        <v>114</v>
      </c>
      <c r="BF1185" t="s">
        <v>115</v>
      </c>
      <c r="BG1185" t="s">
        <v>116</v>
      </c>
      <c r="BM1185" t="s">
        <v>117</v>
      </c>
      <c r="BO1185">
        <v>3337314588</v>
      </c>
      <c r="BX1185" t="s">
        <v>1814</v>
      </c>
      <c r="CA1185" s="35" t="s">
        <v>1815</v>
      </c>
      <c r="CB1185" t="s">
        <v>1816</v>
      </c>
      <c r="CD1185">
        <v>1</v>
      </c>
      <c r="CF1185" t="s">
        <v>118</v>
      </c>
      <c r="CG1185">
        <v>0</v>
      </c>
      <c r="CH1185" t="s">
        <v>119</v>
      </c>
      <c r="CI1185" t="s">
        <v>119</v>
      </c>
      <c r="CJ1185" t="s">
        <v>120</v>
      </c>
      <c r="CL1185" s="34" t="s">
        <v>2569</v>
      </c>
      <c r="CM1185" t="s">
        <v>121</v>
      </c>
      <c r="CN1185" s="34" t="s">
        <v>2569</v>
      </c>
      <c r="CP1185" t="s">
        <v>1258</v>
      </c>
      <c r="CR1185" s="65">
        <f t="shared" si="284"/>
        <v>3</v>
      </c>
      <c r="CS1185" s="65">
        <v>10</v>
      </c>
      <c r="CT1185" s="65">
        <v>8</v>
      </c>
      <c r="CU1185" s="65" t="s">
        <v>4</v>
      </c>
      <c r="CV1185" s="65">
        <f t="shared" si="292"/>
        <v>27</v>
      </c>
      <c r="CW1185" s="65">
        <f t="shared" si="293"/>
        <v>270</v>
      </c>
      <c r="CX1185" s="65">
        <f t="shared" si="294"/>
        <v>216</v>
      </c>
      <c r="CY1185" s="65" t="e">
        <f t="shared" si="295"/>
        <v>#VALUE!</v>
      </c>
      <c r="CZ1185" s="73">
        <v>4.3700000000000003E-2</v>
      </c>
      <c r="DA1185" s="74">
        <f t="shared" si="296"/>
        <v>11.799000000000001</v>
      </c>
      <c r="DB1185" s="74">
        <f t="shared" si="297"/>
        <v>9.4392000000000014</v>
      </c>
      <c r="DC1185" s="75" t="e">
        <f t="shared" si="298"/>
        <v>#VALUE!</v>
      </c>
    </row>
    <row r="1186" spans="1:108">
      <c r="A1186" t="s">
        <v>111</v>
      </c>
      <c r="B1186" t="s">
        <v>1798</v>
      </c>
      <c r="C1186">
        <v>512697</v>
      </c>
      <c r="D1186" s="1">
        <v>45568</v>
      </c>
      <c r="E1186" t="s">
        <v>20687</v>
      </c>
      <c r="F1186" t="s">
        <v>1799</v>
      </c>
      <c r="G1186" t="s">
        <v>1800</v>
      </c>
      <c r="H1186" s="34" t="s">
        <v>1801</v>
      </c>
      <c r="I1186" t="s">
        <v>1802</v>
      </c>
      <c r="J1186">
        <v>5543991131973</v>
      </c>
      <c r="K1186" t="s">
        <v>10</v>
      </c>
      <c r="L1186" t="s">
        <v>1803</v>
      </c>
      <c r="M1186">
        <v>5124313823211</v>
      </c>
      <c r="N1186" t="s">
        <v>112</v>
      </c>
      <c r="O1186" t="s">
        <v>1804</v>
      </c>
      <c r="P1186" t="s">
        <v>1805</v>
      </c>
      <c r="Q1186">
        <v>199</v>
      </c>
      <c r="R1186" t="s">
        <v>1806</v>
      </c>
      <c r="S1186" t="s">
        <v>124</v>
      </c>
      <c r="U1186" t="s">
        <v>1807</v>
      </c>
      <c r="V1186" t="s">
        <v>779</v>
      </c>
      <c r="W1186" t="s">
        <v>780</v>
      </c>
      <c r="X1186" t="s">
        <v>1808</v>
      </c>
      <c r="Y1186" t="s">
        <v>787</v>
      </c>
      <c r="Z1186" t="s">
        <v>1258</v>
      </c>
      <c r="AA1186" t="s">
        <v>2567</v>
      </c>
      <c r="AE1186" t="s">
        <v>1167</v>
      </c>
      <c r="AF1186" t="s">
        <v>113</v>
      </c>
      <c r="AG1186">
        <v>1</v>
      </c>
      <c r="AH1186">
        <v>450.01</v>
      </c>
      <c r="AI1186">
        <v>2</v>
      </c>
      <c r="AJ1186">
        <v>1403</v>
      </c>
      <c r="AK1186" t="s">
        <v>775</v>
      </c>
      <c r="AL1186">
        <v>1403</v>
      </c>
      <c r="AM1186" t="s">
        <v>824</v>
      </c>
      <c r="AN1186">
        <v>29.9</v>
      </c>
      <c r="AO1186" s="72">
        <v>26.1</v>
      </c>
      <c r="AP1186" s="72" t="s">
        <v>1670</v>
      </c>
      <c r="AQ1186" t="s">
        <v>822</v>
      </c>
      <c r="AV1186" t="s">
        <v>1821</v>
      </c>
      <c r="AW1186">
        <v>0</v>
      </c>
      <c r="AX1186" t="s">
        <v>1809</v>
      </c>
      <c r="AY1186" t="s">
        <v>1812</v>
      </c>
      <c r="AZ1186" t="s">
        <v>1813</v>
      </c>
      <c r="BC1186" t="s">
        <v>2568</v>
      </c>
      <c r="BD1186" t="s">
        <v>114</v>
      </c>
      <c r="BF1186" t="s">
        <v>115</v>
      </c>
      <c r="BG1186" t="s">
        <v>116</v>
      </c>
      <c r="BM1186" t="s">
        <v>117</v>
      </c>
      <c r="BO1186">
        <v>3337314588</v>
      </c>
      <c r="BX1186" t="s">
        <v>1814</v>
      </c>
      <c r="CA1186" s="35" t="s">
        <v>1815</v>
      </c>
      <c r="CB1186" t="s">
        <v>1816</v>
      </c>
      <c r="CD1186">
        <v>1</v>
      </c>
      <c r="CF1186" t="s">
        <v>118</v>
      </c>
      <c r="CG1186">
        <v>0</v>
      </c>
      <c r="CH1186" t="s">
        <v>119</v>
      </c>
      <c r="CI1186" t="s">
        <v>119</v>
      </c>
      <c r="CJ1186" t="s">
        <v>120</v>
      </c>
      <c r="CL1186" s="34" t="s">
        <v>2569</v>
      </c>
      <c r="CM1186" t="s">
        <v>121</v>
      </c>
      <c r="CN1186" s="34" t="s">
        <v>2569</v>
      </c>
      <c r="CP1186" t="s">
        <v>1258</v>
      </c>
      <c r="CR1186" s="65">
        <f t="shared" si="284"/>
        <v>3</v>
      </c>
      <c r="CS1186" s="65">
        <v>10</v>
      </c>
      <c r="CT1186" s="65">
        <v>8</v>
      </c>
      <c r="CU1186" s="65" t="s">
        <v>4</v>
      </c>
      <c r="CV1186" s="65">
        <f t="shared" si="292"/>
        <v>27</v>
      </c>
      <c r="CW1186" s="65">
        <f t="shared" si="293"/>
        <v>270</v>
      </c>
      <c r="CX1186" s="65">
        <f t="shared" si="294"/>
        <v>216</v>
      </c>
      <c r="CY1186" s="65" t="e">
        <f t="shared" si="295"/>
        <v>#VALUE!</v>
      </c>
      <c r="CZ1186" s="73">
        <v>4.3700000000000003E-2</v>
      </c>
      <c r="DA1186" s="74">
        <f t="shared" si="296"/>
        <v>11.799000000000001</v>
      </c>
      <c r="DB1186" s="74">
        <f t="shared" si="297"/>
        <v>9.4392000000000014</v>
      </c>
      <c r="DC1186" s="75" t="e">
        <f t="shared" si="298"/>
        <v>#VALUE!</v>
      </c>
    </row>
    <row r="1187" spans="1:108">
      <c r="A1187" t="s">
        <v>111</v>
      </c>
      <c r="B1187" t="s">
        <v>1798</v>
      </c>
      <c r="C1187">
        <v>512697</v>
      </c>
      <c r="D1187" s="1">
        <v>45568</v>
      </c>
      <c r="E1187" t="s">
        <v>20687</v>
      </c>
      <c r="F1187" t="s">
        <v>1799</v>
      </c>
      <c r="G1187" t="s">
        <v>1800</v>
      </c>
      <c r="H1187" s="34" t="s">
        <v>1801</v>
      </c>
      <c r="I1187" t="s">
        <v>1802</v>
      </c>
      <c r="J1187">
        <v>5543991131973</v>
      </c>
      <c r="K1187" t="s">
        <v>10</v>
      </c>
      <c r="L1187" t="s">
        <v>1803</v>
      </c>
      <c r="M1187">
        <v>5124313823211</v>
      </c>
      <c r="N1187" t="s">
        <v>112</v>
      </c>
      <c r="O1187" t="s">
        <v>1804</v>
      </c>
      <c r="P1187" t="s">
        <v>1805</v>
      </c>
      <c r="Q1187">
        <v>199</v>
      </c>
      <c r="R1187" t="s">
        <v>1806</v>
      </c>
      <c r="S1187" t="s">
        <v>124</v>
      </c>
      <c r="U1187" t="s">
        <v>1807</v>
      </c>
      <c r="V1187" t="s">
        <v>779</v>
      </c>
      <c r="W1187" t="s">
        <v>780</v>
      </c>
      <c r="X1187" t="s">
        <v>1808</v>
      </c>
      <c r="Y1187" t="s">
        <v>787</v>
      </c>
      <c r="Z1187" t="s">
        <v>1258</v>
      </c>
      <c r="AA1187" t="s">
        <v>2567</v>
      </c>
      <c r="AE1187" t="s">
        <v>1167</v>
      </c>
      <c r="AF1187" t="s">
        <v>113</v>
      </c>
      <c r="AG1187">
        <v>1</v>
      </c>
      <c r="AH1187">
        <v>450.01</v>
      </c>
      <c r="AI1187">
        <v>2</v>
      </c>
      <c r="AJ1187">
        <v>1603</v>
      </c>
      <c r="AK1187" t="s">
        <v>775</v>
      </c>
      <c r="AL1187">
        <v>1603</v>
      </c>
      <c r="AM1187" t="s">
        <v>825</v>
      </c>
      <c r="AN1187">
        <v>29.9</v>
      </c>
      <c r="AO1187" s="72">
        <v>26.1</v>
      </c>
      <c r="AP1187" s="72" t="s">
        <v>1670</v>
      </c>
      <c r="AQ1187" t="s">
        <v>823</v>
      </c>
      <c r="AV1187" t="s">
        <v>1821</v>
      </c>
      <c r="AW1187">
        <v>0</v>
      </c>
      <c r="AX1187" t="s">
        <v>1809</v>
      </c>
      <c r="AY1187" t="s">
        <v>1812</v>
      </c>
      <c r="AZ1187" t="s">
        <v>1813</v>
      </c>
      <c r="BC1187" t="s">
        <v>2568</v>
      </c>
      <c r="BD1187" t="s">
        <v>114</v>
      </c>
      <c r="BF1187" t="s">
        <v>115</v>
      </c>
      <c r="BG1187" t="s">
        <v>116</v>
      </c>
      <c r="BM1187" t="s">
        <v>117</v>
      </c>
      <c r="BO1187">
        <v>3337314588</v>
      </c>
      <c r="BX1187" t="s">
        <v>1814</v>
      </c>
      <c r="CA1187" s="35" t="s">
        <v>1815</v>
      </c>
      <c r="CB1187" t="s">
        <v>1816</v>
      </c>
      <c r="CD1187">
        <v>1</v>
      </c>
      <c r="CF1187" t="s">
        <v>118</v>
      </c>
      <c r="CG1187">
        <v>0</v>
      </c>
      <c r="CH1187" t="s">
        <v>119</v>
      </c>
      <c r="CI1187" t="s">
        <v>119</v>
      </c>
      <c r="CJ1187" t="s">
        <v>120</v>
      </c>
      <c r="CL1187" s="34" t="s">
        <v>2569</v>
      </c>
      <c r="CM1187" t="s">
        <v>121</v>
      </c>
      <c r="CN1187" s="34" t="s">
        <v>2569</v>
      </c>
      <c r="CP1187" t="s">
        <v>1258</v>
      </c>
      <c r="CR1187" s="65">
        <f t="shared" si="284"/>
        <v>3</v>
      </c>
      <c r="CS1187" s="65">
        <v>10</v>
      </c>
      <c r="CT1187" s="65">
        <v>8</v>
      </c>
      <c r="CU1187" s="65" t="s">
        <v>4</v>
      </c>
      <c r="CV1187" s="65">
        <f t="shared" si="292"/>
        <v>27</v>
      </c>
      <c r="CW1187" s="65">
        <f t="shared" si="293"/>
        <v>270</v>
      </c>
      <c r="CX1187" s="65">
        <f t="shared" si="294"/>
        <v>216</v>
      </c>
      <c r="CY1187" s="65" t="e">
        <f t="shared" si="295"/>
        <v>#VALUE!</v>
      </c>
      <c r="CZ1187" s="73">
        <v>4.3700000000000003E-2</v>
      </c>
      <c r="DA1187" s="74">
        <f t="shared" si="296"/>
        <v>11.799000000000001</v>
      </c>
      <c r="DB1187" s="74">
        <f t="shared" si="297"/>
        <v>9.4392000000000014</v>
      </c>
      <c r="DC1187" s="75" t="e">
        <f t="shared" si="298"/>
        <v>#VALUE!</v>
      </c>
    </row>
    <row r="1188" spans="1:108">
      <c r="A1188" t="s">
        <v>111</v>
      </c>
      <c r="B1188" t="s">
        <v>1798</v>
      </c>
      <c r="C1188">
        <v>512697</v>
      </c>
      <c r="D1188" s="1">
        <v>45568</v>
      </c>
      <c r="E1188" t="s">
        <v>20687</v>
      </c>
      <c r="F1188" t="s">
        <v>1799</v>
      </c>
      <c r="G1188" t="s">
        <v>1800</v>
      </c>
      <c r="H1188" s="34" t="s">
        <v>1801</v>
      </c>
      <c r="I1188" t="s">
        <v>1802</v>
      </c>
      <c r="J1188">
        <v>5543991131973</v>
      </c>
      <c r="K1188" t="s">
        <v>10</v>
      </c>
      <c r="L1188" t="s">
        <v>1803</v>
      </c>
      <c r="M1188">
        <v>5124313823211</v>
      </c>
      <c r="N1188" t="s">
        <v>112</v>
      </c>
      <c r="O1188" t="s">
        <v>1804</v>
      </c>
      <c r="P1188" t="s">
        <v>1805</v>
      </c>
      <c r="Q1188">
        <v>199</v>
      </c>
      <c r="R1188" t="s">
        <v>1806</v>
      </c>
      <c r="S1188" t="s">
        <v>124</v>
      </c>
      <c r="U1188" t="s">
        <v>1807</v>
      </c>
      <c r="V1188" t="s">
        <v>779</v>
      </c>
      <c r="W1188" t="s">
        <v>780</v>
      </c>
      <c r="X1188" t="s">
        <v>1808</v>
      </c>
      <c r="Y1188" t="s">
        <v>787</v>
      </c>
      <c r="Z1188" t="s">
        <v>1258</v>
      </c>
      <c r="AA1188" t="s">
        <v>2567</v>
      </c>
      <c r="AE1188" t="s">
        <v>1167</v>
      </c>
      <c r="AF1188" t="s">
        <v>113</v>
      </c>
      <c r="AG1188">
        <v>1</v>
      </c>
      <c r="AH1188">
        <v>450.01</v>
      </c>
      <c r="AI1188">
        <v>1</v>
      </c>
      <c r="AJ1188">
        <v>2201</v>
      </c>
      <c r="AK1188" t="s">
        <v>1471</v>
      </c>
      <c r="AL1188">
        <v>2201</v>
      </c>
      <c r="AM1188" t="s">
        <v>1472</v>
      </c>
      <c r="AN1188">
        <v>49.9</v>
      </c>
      <c r="AO1188" s="72">
        <v>43.56</v>
      </c>
      <c r="AP1188" s="72" t="s">
        <v>1822</v>
      </c>
      <c r="AQ1188" t="s">
        <v>1473</v>
      </c>
      <c r="AV1188" t="s">
        <v>1811</v>
      </c>
      <c r="AW1188">
        <v>0</v>
      </c>
      <c r="AX1188" t="s">
        <v>1809</v>
      </c>
      <c r="AY1188" t="s">
        <v>1812</v>
      </c>
      <c r="AZ1188" t="s">
        <v>1813</v>
      </c>
      <c r="BC1188" t="s">
        <v>2568</v>
      </c>
      <c r="BD1188" t="s">
        <v>114</v>
      </c>
      <c r="BF1188" t="s">
        <v>115</v>
      </c>
      <c r="BG1188" t="s">
        <v>116</v>
      </c>
      <c r="BM1188" t="s">
        <v>117</v>
      </c>
      <c r="BO1188">
        <v>3337314588</v>
      </c>
      <c r="BX1188" t="s">
        <v>1814</v>
      </c>
      <c r="CA1188" s="35" t="s">
        <v>1815</v>
      </c>
      <c r="CB1188" t="s">
        <v>1816</v>
      </c>
      <c r="CD1188">
        <v>1</v>
      </c>
      <c r="CF1188" t="s">
        <v>118</v>
      </c>
      <c r="CG1188">
        <v>0</v>
      </c>
      <c r="CH1188" t="s">
        <v>119</v>
      </c>
      <c r="CI1188" t="s">
        <v>119</v>
      </c>
      <c r="CJ1188" t="s">
        <v>120</v>
      </c>
      <c r="CL1188" s="34" t="s">
        <v>2569</v>
      </c>
      <c r="CM1188" t="s">
        <v>121</v>
      </c>
      <c r="CN1188" s="34" t="s">
        <v>2569</v>
      </c>
      <c r="CP1188" t="s">
        <v>1258</v>
      </c>
      <c r="CR1188" s="65">
        <f t="shared" si="284"/>
        <v>3</v>
      </c>
      <c r="CS1188" s="65">
        <v>10</v>
      </c>
      <c r="CT1188" s="65">
        <v>8</v>
      </c>
      <c r="CU1188" s="65" t="s">
        <v>4</v>
      </c>
      <c r="CV1188" s="65">
        <f t="shared" si="292"/>
        <v>44</v>
      </c>
      <c r="CW1188" s="65">
        <f t="shared" si="293"/>
        <v>440</v>
      </c>
      <c r="CX1188" s="65">
        <f t="shared" si="294"/>
        <v>352</v>
      </c>
      <c r="CY1188" s="65" t="e">
        <f t="shared" si="295"/>
        <v>#VALUE!</v>
      </c>
      <c r="CZ1188" s="73">
        <v>4.3700000000000003E-2</v>
      </c>
      <c r="DA1188" s="74">
        <f t="shared" si="296"/>
        <v>19.228000000000002</v>
      </c>
      <c r="DB1188" s="74">
        <f t="shared" si="297"/>
        <v>15.382400000000001</v>
      </c>
      <c r="DC1188" s="75" t="e">
        <f t="shared" si="298"/>
        <v>#VALUE!</v>
      </c>
    </row>
    <row r="1189" spans="1:108">
      <c r="A1189" t="s">
        <v>111</v>
      </c>
      <c r="B1189" t="s">
        <v>1798</v>
      </c>
      <c r="C1189">
        <v>512697</v>
      </c>
      <c r="D1189" s="1">
        <v>45568</v>
      </c>
      <c r="E1189" t="s">
        <v>20687</v>
      </c>
      <c r="F1189" t="s">
        <v>1799</v>
      </c>
      <c r="G1189" t="s">
        <v>1800</v>
      </c>
      <c r="H1189" s="34" t="s">
        <v>1801</v>
      </c>
      <c r="I1189" t="s">
        <v>1802</v>
      </c>
      <c r="J1189">
        <v>5543991131973</v>
      </c>
      <c r="K1189" t="s">
        <v>10</v>
      </c>
      <c r="L1189" t="s">
        <v>1803</v>
      </c>
      <c r="M1189">
        <v>5124313823211</v>
      </c>
      <c r="N1189" t="s">
        <v>112</v>
      </c>
      <c r="O1189" t="s">
        <v>1804</v>
      </c>
      <c r="P1189" t="s">
        <v>1805</v>
      </c>
      <c r="Q1189">
        <v>199</v>
      </c>
      <c r="R1189" t="s">
        <v>1806</v>
      </c>
      <c r="S1189" t="s">
        <v>124</v>
      </c>
      <c r="U1189" t="s">
        <v>1807</v>
      </c>
      <c r="V1189" t="s">
        <v>779</v>
      </c>
      <c r="W1189" t="s">
        <v>780</v>
      </c>
      <c r="X1189" t="s">
        <v>1808</v>
      </c>
      <c r="Y1189" t="s">
        <v>787</v>
      </c>
      <c r="Z1189" t="s">
        <v>1258</v>
      </c>
      <c r="AA1189" t="s">
        <v>2567</v>
      </c>
      <c r="AE1189" t="s">
        <v>1167</v>
      </c>
      <c r="AF1189" t="s">
        <v>113</v>
      </c>
      <c r="AG1189">
        <v>1</v>
      </c>
      <c r="AH1189">
        <v>450.01</v>
      </c>
      <c r="AI1189">
        <v>1</v>
      </c>
      <c r="AJ1189">
        <v>142793</v>
      </c>
      <c r="AK1189" t="s">
        <v>1480</v>
      </c>
      <c r="AL1189">
        <v>2601</v>
      </c>
      <c r="AM1189" t="s">
        <v>1823</v>
      </c>
      <c r="AN1189">
        <v>62.9</v>
      </c>
      <c r="AO1189" s="72">
        <v>54.91</v>
      </c>
      <c r="AP1189" s="72" t="s">
        <v>1494</v>
      </c>
      <c r="AQ1189" t="s">
        <v>1824</v>
      </c>
      <c r="AV1189" t="s">
        <v>1825</v>
      </c>
      <c r="AW1189">
        <v>0</v>
      </c>
      <c r="AX1189" t="s">
        <v>1809</v>
      </c>
      <c r="AY1189" t="s">
        <v>1812</v>
      </c>
      <c r="AZ1189" t="s">
        <v>1813</v>
      </c>
      <c r="BC1189" t="s">
        <v>2568</v>
      </c>
      <c r="BD1189" t="s">
        <v>114</v>
      </c>
      <c r="BF1189" t="s">
        <v>115</v>
      </c>
      <c r="BG1189" t="s">
        <v>116</v>
      </c>
      <c r="BM1189" t="s">
        <v>117</v>
      </c>
      <c r="BO1189">
        <v>3337314588</v>
      </c>
      <c r="BX1189" t="s">
        <v>1814</v>
      </c>
      <c r="CA1189" s="35" t="s">
        <v>1815</v>
      </c>
      <c r="CB1189" t="s">
        <v>1816</v>
      </c>
      <c r="CD1189">
        <v>1</v>
      </c>
      <c r="CF1189" t="s">
        <v>118</v>
      </c>
      <c r="CG1189">
        <v>0</v>
      </c>
      <c r="CH1189" t="s">
        <v>119</v>
      </c>
      <c r="CI1189" t="s">
        <v>119</v>
      </c>
      <c r="CJ1189" t="s">
        <v>120</v>
      </c>
      <c r="CL1189" s="34" t="s">
        <v>2569</v>
      </c>
      <c r="CM1189" t="s">
        <v>121</v>
      </c>
      <c r="CN1189" s="34" t="s">
        <v>2569</v>
      </c>
      <c r="CP1189" t="s">
        <v>1258</v>
      </c>
      <c r="CR1189" s="65">
        <f t="shared" si="284"/>
        <v>3</v>
      </c>
      <c r="CS1189" s="65">
        <v>10</v>
      </c>
      <c r="CT1189" s="65">
        <v>8</v>
      </c>
      <c r="CU1189" s="65" t="s">
        <v>4</v>
      </c>
      <c r="CV1189" s="65">
        <f t="shared" si="292"/>
        <v>55</v>
      </c>
      <c r="CW1189" s="65">
        <f t="shared" si="293"/>
        <v>550</v>
      </c>
      <c r="CX1189" s="65">
        <f t="shared" si="294"/>
        <v>440</v>
      </c>
      <c r="CY1189" s="65" t="e">
        <f t="shared" si="295"/>
        <v>#VALUE!</v>
      </c>
      <c r="CZ1189" s="73">
        <v>4.3700000000000003E-2</v>
      </c>
      <c r="DA1189" s="74">
        <f t="shared" si="296"/>
        <v>24.035</v>
      </c>
      <c r="DB1189" s="74">
        <f t="shared" si="297"/>
        <v>19.228000000000002</v>
      </c>
      <c r="DC1189" s="75" t="e">
        <f t="shared" si="298"/>
        <v>#VALUE!</v>
      </c>
    </row>
    <row r="1190" spans="1:108">
      <c r="A1190" t="s">
        <v>111</v>
      </c>
      <c r="B1190" t="s">
        <v>1798</v>
      </c>
      <c r="C1190">
        <v>512697</v>
      </c>
      <c r="D1190" s="1">
        <v>45568</v>
      </c>
      <c r="E1190" t="s">
        <v>20687</v>
      </c>
      <c r="F1190" t="s">
        <v>1799</v>
      </c>
      <c r="G1190" t="s">
        <v>1800</v>
      </c>
      <c r="H1190" s="34" t="s">
        <v>1801</v>
      </c>
      <c r="I1190" t="s">
        <v>1802</v>
      </c>
      <c r="J1190">
        <v>5543991131973</v>
      </c>
      <c r="K1190" t="s">
        <v>10</v>
      </c>
      <c r="L1190" t="s">
        <v>1803</v>
      </c>
      <c r="M1190">
        <v>5124313823211</v>
      </c>
      <c r="N1190" t="s">
        <v>112</v>
      </c>
      <c r="O1190" t="s">
        <v>1804</v>
      </c>
      <c r="P1190" t="s">
        <v>1805</v>
      </c>
      <c r="Q1190">
        <v>199</v>
      </c>
      <c r="R1190" t="s">
        <v>1806</v>
      </c>
      <c r="S1190" t="s">
        <v>124</v>
      </c>
      <c r="U1190" t="s">
        <v>1807</v>
      </c>
      <c r="V1190" t="s">
        <v>779</v>
      </c>
      <c r="W1190" t="s">
        <v>780</v>
      </c>
      <c r="X1190" t="s">
        <v>1808</v>
      </c>
      <c r="Y1190" t="s">
        <v>787</v>
      </c>
      <c r="Z1190" t="s">
        <v>1258</v>
      </c>
      <c r="AA1190" t="s">
        <v>2567</v>
      </c>
      <c r="AE1190" t="s">
        <v>1167</v>
      </c>
      <c r="AF1190" t="s">
        <v>113</v>
      </c>
      <c r="AG1190">
        <v>1</v>
      </c>
      <c r="AH1190">
        <v>450.01</v>
      </c>
      <c r="AI1190">
        <v>1</v>
      </c>
      <c r="AJ1190">
        <v>2500</v>
      </c>
      <c r="AK1190" t="s">
        <v>1169</v>
      </c>
      <c r="AL1190">
        <v>2502</v>
      </c>
      <c r="AM1190" t="s">
        <v>1170</v>
      </c>
      <c r="AN1190">
        <v>56.9</v>
      </c>
      <c r="AO1190" s="72">
        <v>49.67</v>
      </c>
      <c r="AP1190" s="72" t="s">
        <v>1819</v>
      </c>
      <c r="AQ1190" t="s">
        <v>1173</v>
      </c>
      <c r="AV1190" t="s">
        <v>1811</v>
      </c>
      <c r="AW1190">
        <v>0</v>
      </c>
      <c r="AX1190" t="s">
        <v>1809</v>
      </c>
      <c r="AY1190" t="s">
        <v>1812</v>
      </c>
      <c r="AZ1190" t="s">
        <v>1813</v>
      </c>
      <c r="BC1190" t="s">
        <v>2568</v>
      </c>
      <c r="BD1190" t="s">
        <v>114</v>
      </c>
      <c r="BF1190" t="s">
        <v>115</v>
      </c>
      <c r="BG1190" t="s">
        <v>116</v>
      </c>
      <c r="BM1190" t="s">
        <v>117</v>
      </c>
      <c r="BO1190">
        <v>3337314588</v>
      </c>
      <c r="BX1190" t="s">
        <v>1814</v>
      </c>
      <c r="CA1190" s="35" t="s">
        <v>1815</v>
      </c>
      <c r="CB1190" t="s">
        <v>1816</v>
      </c>
      <c r="CD1190">
        <v>1</v>
      </c>
      <c r="CF1190" t="s">
        <v>118</v>
      </c>
      <c r="CG1190">
        <v>0</v>
      </c>
      <c r="CH1190" t="s">
        <v>119</v>
      </c>
      <c r="CI1190" t="s">
        <v>119</v>
      </c>
      <c r="CJ1190" t="s">
        <v>120</v>
      </c>
      <c r="CL1190" s="34" t="s">
        <v>2569</v>
      </c>
      <c r="CM1190" t="s">
        <v>121</v>
      </c>
      <c r="CN1190" s="34" t="s">
        <v>2569</v>
      </c>
      <c r="CP1190" t="s">
        <v>1258</v>
      </c>
      <c r="CR1190" s="65">
        <f t="shared" si="284"/>
        <v>3</v>
      </c>
      <c r="CS1190" s="65">
        <v>10</v>
      </c>
      <c r="CT1190" s="65">
        <v>8</v>
      </c>
      <c r="CU1190" s="65" t="s">
        <v>4</v>
      </c>
      <c r="CV1190" s="65">
        <f t="shared" si="292"/>
        <v>50</v>
      </c>
      <c r="CW1190" s="65">
        <f t="shared" si="293"/>
        <v>500</v>
      </c>
      <c r="CX1190" s="65">
        <f t="shared" si="294"/>
        <v>400</v>
      </c>
      <c r="CY1190" s="65" t="e">
        <f t="shared" si="295"/>
        <v>#VALUE!</v>
      </c>
      <c r="CZ1190" s="73">
        <v>4.3700000000000003E-2</v>
      </c>
      <c r="DA1190" s="74">
        <f t="shared" si="296"/>
        <v>21.85</v>
      </c>
      <c r="DB1190" s="74">
        <f t="shared" si="297"/>
        <v>17.48</v>
      </c>
      <c r="DC1190" s="75" t="e">
        <f t="shared" si="298"/>
        <v>#VALUE!</v>
      </c>
    </row>
    <row r="1191" spans="1:108">
      <c r="A1191" t="s">
        <v>111</v>
      </c>
      <c r="B1191" t="s">
        <v>1798</v>
      </c>
      <c r="C1191">
        <v>512697</v>
      </c>
      <c r="D1191" s="1">
        <v>45568</v>
      </c>
      <c r="E1191" t="s">
        <v>20687</v>
      </c>
      <c r="F1191" t="s">
        <v>1799</v>
      </c>
      <c r="G1191" t="s">
        <v>1800</v>
      </c>
      <c r="H1191" s="34" t="s">
        <v>1801</v>
      </c>
      <c r="I1191" t="s">
        <v>1802</v>
      </c>
      <c r="J1191">
        <v>5543991131973</v>
      </c>
      <c r="K1191" t="s">
        <v>10</v>
      </c>
      <c r="L1191" t="s">
        <v>1803</v>
      </c>
      <c r="M1191">
        <v>5124313823211</v>
      </c>
      <c r="N1191" t="s">
        <v>112</v>
      </c>
      <c r="O1191" t="s">
        <v>1804</v>
      </c>
      <c r="P1191" t="s">
        <v>1805</v>
      </c>
      <c r="Q1191">
        <v>199</v>
      </c>
      <c r="R1191" t="s">
        <v>1806</v>
      </c>
      <c r="S1191" t="s">
        <v>124</v>
      </c>
      <c r="U1191" t="s">
        <v>1807</v>
      </c>
      <c r="V1191" t="s">
        <v>779</v>
      </c>
      <c r="W1191" t="s">
        <v>780</v>
      </c>
      <c r="X1191" t="s">
        <v>1808</v>
      </c>
      <c r="Y1191" t="s">
        <v>787</v>
      </c>
      <c r="Z1191" t="s">
        <v>1258</v>
      </c>
      <c r="AA1191" t="s">
        <v>2567</v>
      </c>
      <c r="AE1191" t="s">
        <v>1167</v>
      </c>
      <c r="AF1191" t="s">
        <v>113</v>
      </c>
      <c r="AG1191">
        <v>1</v>
      </c>
      <c r="AH1191">
        <v>450.01</v>
      </c>
      <c r="AI1191">
        <v>1</v>
      </c>
      <c r="AJ1191">
        <v>142816</v>
      </c>
      <c r="AK1191" t="s">
        <v>1826</v>
      </c>
      <c r="AL1191">
        <v>8502</v>
      </c>
      <c r="AM1191" t="s">
        <v>1827</v>
      </c>
      <c r="AN1191">
        <v>79.900000000000006</v>
      </c>
      <c r="AO1191" s="72">
        <v>0</v>
      </c>
      <c r="AP1191" s="72">
        <v>0</v>
      </c>
      <c r="AQ1191" t="s">
        <v>1828</v>
      </c>
      <c r="AV1191" t="s">
        <v>1829</v>
      </c>
      <c r="AW1191">
        <v>0</v>
      </c>
      <c r="AX1191" t="s">
        <v>1809</v>
      </c>
      <c r="AY1191" t="s">
        <v>1812</v>
      </c>
      <c r="AZ1191" t="s">
        <v>1813</v>
      </c>
      <c r="BC1191" t="s">
        <v>2568</v>
      </c>
      <c r="BD1191" t="s">
        <v>114</v>
      </c>
      <c r="BF1191" t="s">
        <v>115</v>
      </c>
      <c r="BG1191" t="s">
        <v>116</v>
      </c>
      <c r="BM1191" t="s">
        <v>117</v>
      </c>
      <c r="BO1191">
        <v>3337314588</v>
      </c>
      <c r="BX1191" t="s">
        <v>1814</v>
      </c>
      <c r="CA1191" s="35" t="s">
        <v>1815</v>
      </c>
      <c r="CB1191" t="s">
        <v>1816</v>
      </c>
      <c r="CD1191">
        <v>1</v>
      </c>
      <c r="CF1191" t="s">
        <v>118</v>
      </c>
      <c r="CG1191">
        <v>0</v>
      </c>
      <c r="CH1191" t="s">
        <v>119</v>
      </c>
      <c r="CI1191" t="s">
        <v>119</v>
      </c>
      <c r="CJ1191" t="s">
        <v>120</v>
      </c>
      <c r="CL1191" s="34" t="s">
        <v>2569</v>
      </c>
      <c r="CM1191" t="s">
        <v>121</v>
      </c>
      <c r="CN1191" s="34" t="s">
        <v>2569</v>
      </c>
      <c r="CP1191" t="s">
        <v>1258</v>
      </c>
      <c r="CR1191" s="65">
        <f t="shared" si="284"/>
        <v>3</v>
      </c>
      <c r="CS1191" s="65">
        <v>10</v>
      </c>
      <c r="CT1191" s="65">
        <v>8</v>
      </c>
      <c r="CU1191" s="65" t="s">
        <v>4</v>
      </c>
      <c r="CV1191" s="65">
        <f t="shared" si="292"/>
        <v>0</v>
      </c>
      <c r="CW1191" s="65">
        <f t="shared" si="293"/>
        <v>0</v>
      </c>
      <c r="CX1191" s="65">
        <f t="shared" si="294"/>
        <v>0</v>
      </c>
      <c r="CY1191" s="65" t="e">
        <f t="shared" si="295"/>
        <v>#VALUE!</v>
      </c>
      <c r="CZ1191" s="73">
        <v>4.3700000000000003E-2</v>
      </c>
      <c r="DA1191" s="74">
        <f t="shared" si="296"/>
        <v>0</v>
      </c>
      <c r="DB1191" s="74">
        <f t="shared" si="297"/>
        <v>0</v>
      </c>
      <c r="DC1191" s="75" t="e">
        <f t="shared" si="298"/>
        <v>#VALUE!</v>
      </c>
    </row>
    <row r="1192" spans="1:108" hidden="1">
      <c r="A1192" t="s">
        <v>111</v>
      </c>
      <c r="B1192" t="s">
        <v>1834</v>
      </c>
      <c r="C1192">
        <v>512679</v>
      </c>
      <c r="D1192" s="1">
        <v>45568</v>
      </c>
      <c r="E1192" t="s">
        <v>20688</v>
      </c>
      <c r="F1192" t="s">
        <v>1835</v>
      </c>
      <c r="G1192" t="s">
        <v>1800</v>
      </c>
      <c r="H1192">
        <v>71236805291</v>
      </c>
      <c r="I1192" t="s">
        <v>1836</v>
      </c>
      <c r="J1192">
        <v>5592981281138</v>
      </c>
      <c r="K1192" t="s">
        <v>1837</v>
      </c>
      <c r="L1192" t="s">
        <v>1838</v>
      </c>
      <c r="M1192">
        <v>1727973301007</v>
      </c>
      <c r="N1192" t="s">
        <v>112</v>
      </c>
      <c r="O1192" t="s">
        <v>1839</v>
      </c>
      <c r="P1192" t="s">
        <v>1840</v>
      </c>
      <c r="Q1192">
        <v>2061</v>
      </c>
      <c r="R1192" t="s">
        <v>1841</v>
      </c>
      <c r="S1192" t="s">
        <v>1842</v>
      </c>
      <c r="U1192" t="s">
        <v>1843</v>
      </c>
      <c r="V1192" t="s">
        <v>779</v>
      </c>
      <c r="W1192" t="s">
        <v>780</v>
      </c>
      <c r="X1192" t="s">
        <v>1844</v>
      </c>
      <c r="Y1192" t="s">
        <v>1845</v>
      </c>
      <c r="Z1192" t="s">
        <v>1258</v>
      </c>
      <c r="AA1192" t="s">
        <v>2570</v>
      </c>
      <c r="AB1192" t="s">
        <v>773</v>
      </c>
      <c r="AC1192" t="s">
        <v>774</v>
      </c>
      <c r="AF1192" t="s">
        <v>125</v>
      </c>
      <c r="AG1192">
        <v>4</v>
      </c>
      <c r="AH1192">
        <v>149.80000000000001</v>
      </c>
      <c r="AI1192">
        <v>1</v>
      </c>
      <c r="AJ1192">
        <v>3103</v>
      </c>
      <c r="AK1192" t="s">
        <v>776</v>
      </c>
      <c r="AL1192">
        <v>3103</v>
      </c>
      <c r="AM1192" t="s">
        <v>813</v>
      </c>
      <c r="AN1192">
        <v>79.900000000000006</v>
      </c>
      <c r="AO1192" s="72">
        <v>79.900000000000006</v>
      </c>
      <c r="AP1192" t="s">
        <v>797</v>
      </c>
      <c r="AQ1192" t="s">
        <v>814</v>
      </c>
      <c r="AV1192" t="s">
        <v>1847</v>
      </c>
      <c r="AW1192">
        <v>0</v>
      </c>
      <c r="AX1192" t="s">
        <v>1846</v>
      </c>
      <c r="AY1192">
        <v>0</v>
      </c>
      <c r="AZ1192" t="s">
        <v>916</v>
      </c>
      <c r="BC1192" t="s">
        <v>2571</v>
      </c>
      <c r="BD1192" t="s">
        <v>114</v>
      </c>
      <c r="BF1192" t="s">
        <v>115</v>
      </c>
      <c r="BG1192" t="s">
        <v>116</v>
      </c>
      <c r="BM1192" t="s">
        <v>117</v>
      </c>
      <c r="BN1192">
        <v>257213</v>
      </c>
      <c r="BO1192">
        <v>3336957114</v>
      </c>
      <c r="BP1192">
        <v>3336957114</v>
      </c>
      <c r="BQ1192">
        <v>544315</v>
      </c>
      <c r="BR1192">
        <v>3448</v>
      </c>
      <c r="BX1192" t="s">
        <v>1848</v>
      </c>
      <c r="CA1192" t="s">
        <v>1849</v>
      </c>
      <c r="CB1192" t="s">
        <v>1850</v>
      </c>
      <c r="CD1192">
        <v>1</v>
      </c>
      <c r="CF1192" t="s">
        <v>118</v>
      </c>
      <c r="CG1192">
        <v>0</v>
      </c>
      <c r="CH1192" t="s">
        <v>119</v>
      </c>
      <c r="CI1192" t="s">
        <v>119</v>
      </c>
      <c r="CJ1192" t="s">
        <v>120</v>
      </c>
      <c r="CL1192" s="34" t="s">
        <v>2572</v>
      </c>
      <c r="CM1192" t="s">
        <v>121</v>
      </c>
      <c r="CN1192" s="34" t="s">
        <v>2572</v>
      </c>
      <c r="CP1192" t="s">
        <v>1258</v>
      </c>
      <c r="CR1192">
        <f t="shared" si="284"/>
        <v>3</v>
      </c>
      <c r="CS1192"/>
      <c r="CT1192"/>
      <c r="CU1192"/>
      <c r="CV1192"/>
      <c r="CW1192"/>
      <c r="CX1192"/>
      <c r="CY1192"/>
      <c r="CZ1192"/>
      <c r="DA1192"/>
      <c r="DB1192"/>
      <c r="DC1192"/>
      <c r="DD1192"/>
    </row>
    <row r="1193" spans="1:108" hidden="1">
      <c r="A1193" t="s">
        <v>111</v>
      </c>
      <c r="B1193" t="s">
        <v>1834</v>
      </c>
      <c r="C1193">
        <v>512679</v>
      </c>
      <c r="D1193" s="1">
        <v>45568</v>
      </c>
      <c r="E1193" t="s">
        <v>20688</v>
      </c>
      <c r="F1193" t="s">
        <v>1835</v>
      </c>
      <c r="G1193" t="s">
        <v>1800</v>
      </c>
      <c r="H1193">
        <v>71236805291</v>
      </c>
      <c r="I1193" t="s">
        <v>1836</v>
      </c>
      <c r="J1193">
        <v>5592981281138</v>
      </c>
      <c r="K1193" t="s">
        <v>1837</v>
      </c>
      <c r="L1193" t="s">
        <v>1838</v>
      </c>
      <c r="M1193">
        <v>1727973301007</v>
      </c>
      <c r="N1193" t="s">
        <v>112</v>
      </c>
      <c r="O1193" t="s">
        <v>1839</v>
      </c>
      <c r="P1193" t="s">
        <v>1840</v>
      </c>
      <c r="Q1193">
        <v>2061</v>
      </c>
      <c r="R1193" t="s">
        <v>1841</v>
      </c>
      <c r="S1193" t="s">
        <v>1842</v>
      </c>
      <c r="U1193" t="s">
        <v>1843</v>
      </c>
      <c r="V1193" t="s">
        <v>779</v>
      </c>
      <c r="W1193" t="s">
        <v>780</v>
      </c>
      <c r="X1193" t="s">
        <v>1844</v>
      </c>
      <c r="Y1193" t="s">
        <v>1845</v>
      </c>
      <c r="Z1193" t="s">
        <v>1258</v>
      </c>
      <c r="AA1193" t="s">
        <v>2570</v>
      </c>
      <c r="AB1193" t="s">
        <v>773</v>
      </c>
      <c r="AC1193" t="s">
        <v>774</v>
      </c>
      <c r="AF1193" t="s">
        <v>125</v>
      </c>
      <c r="AG1193">
        <v>4</v>
      </c>
      <c r="AH1193">
        <v>149.80000000000001</v>
      </c>
      <c r="AI1193">
        <v>1</v>
      </c>
      <c r="AJ1193">
        <v>141653</v>
      </c>
      <c r="AK1193" t="s">
        <v>1169</v>
      </c>
      <c r="AL1193">
        <v>2503</v>
      </c>
      <c r="AM1193" t="s">
        <v>1180</v>
      </c>
      <c r="AN1193">
        <v>69.900000000000006</v>
      </c>
      <c r="AO1193" s="72">
        <v>69.900000000000006</v>
      </c>
      <c r="AP1193" t="s">
        <v>805</v>
      </c>
      <c r="AQ1193" t="s">
        <v>1182</v>
      </c>
      <c r="AV1193" t="s">
        <v>1847</v>
      </c>
      <c r="AW1193">
        <v>0</v>
      </c>
      <c r="AX1193" t="s">
        <v>1846</v>
      </c>
      <c r="AY1193">
        <v>0</v>
      </c>
      <c r="AZ1193" t="s">
        <v>916</v>
      </c>
      <c r="BC1193" t="s">
        <v>2571</v>
      </c>
      <c r="BD1193" t="s">
        <v>114</v>
      </c>
      <c r="BF1193" t="s">
        <v>115</v>
      </c>
      <c r="BG1193" t="s">
        <v>116</v>
      </c>
      <c r="BM1193" t="s">
        <v>117</v>
      </c>
      <c r="BN1193">
        <v>257213</v>
      </c>
      <c r="BO1193">
        <v>3336957114</v>
      </c>
      <c r="BP1193">
        <v>3336957114</v>
      </c>
      <c r="BQ1193">
        <v>544315</v>
      </c>
      <c r="BR1193">
        <v>3448</v>
      </c>
      <c r="BX1193" t="s">
        <v>1848</v>
      </c>
      <c r="CA1193" t="s">
        <v>1849</v>
      </c>
      <c r="CB1193" t="s">
        <v>1850</v>
      </c>
      <c r="CD1193">
        <v>1</v>
      </c>
      <c r="CF1193" t="s">
        <v>118</v>
      </c>
      <c r="CG1193">
        <v>0</v>
      </c>
      <c r="CH1193" t="s">
        <v>119</v>
      </c>
      <c r="CI1193" t="s">
        <v>119</v>
      </c>
      <c r="CJ1193" t="s">
        <v>120</v>
      </c>
      <c r="CL1193" s="34" t="s">
        <v>2572</v>
      </c>
      <c r="CM1193" t="s">
        <v>121</v>
      </c>
      <c r="CN1193" s="34" t="s">
        <v>2572</v>
      </c>
      <c r="CP1193" t="s">
        <v>1258</v>
      </c>
      <c r="CR1193">
        <f t="shared" si="284"/>
        <v>3</v>
      </c>
      <c r="CS1193"/>
      <c r="CT1193"/>
      <c r="CU1193"/>
      <c r="CV1193"/>
      <c r="CW1193"/>
      <c r="CX1193"/>
      <c r="CY1193"/>
      <c r="CZ1193"/>
      <c r="DA1193"/>
      <c r="DB1193"/>
      <c r="DC1193"/>
      <c r="DD1193"/>
    </row>
    <row r="1194" spans="1:108">
      <c r="A1194" t="s">
        <v>111</v>
      </c>
      <c r="B1194" t="s">
        <v>1852</v>
      </c>
      <c r="C1194">
        <v>512655</v>
      </c>
      <c r="D1194" s="1">
        <v>45568</v>
      </c>
      <c r="E1194" t="s">
        <v>20689</v>
      </c>
      <c r="F1194" t="s">
        <v>1853</v>
      </c>
      <c r="G1194" t="s">
        <v>1854</v>
      </c>
      <c r="H1194" s="34" t="s">
        <v>1855</v>
      </c>
      <c r="I1194" t="s">
        <v>1856</v>
      </c>
      <c r="J1194">
        <v>5521995255083</v>
      </c>
      <c r="K1194" t="s">
        <v>5</v>
      </c>
      <c r="L1194" t="s">
        <v>1857</v>
      </c>
      <c r="M1194">
        <v>5132607150615</v>
      </c>
      <c r="N1194" t="s">
        <v>112</v>
      </c>
      <c r="O1194" t="s">
        <v>1858</v>
      </c>
      <c r="P1194" t="s">
        <v>1859</v>
      </c>
      <c r="Q1194">
        <v>488</v>
      </c>
      <c r="R1194" t="s">
        <v>859</v>
      </c>
      <c r="S1194" t="s">
        <v>1860</v>
      </c>
      <c r="U1194" t="s">
        <v>1861</v>
      </c>
      <c r="V1194" t="s">
        <v>122</v>
      </c>
      <c r="W1194" t="s">
        <v>123</v>
      </c>
      <c r="X1194" t="s">
        <v>1862</v>
      </c>
      <c r="Y1194" t="s">
        <v>792</v>
      </c>
      <c r="Z1194" t="s">
        <v>1258</v>
      </c>
      <c r="AA1194" t="s">
        <v>2573</v>
      </c>
      <c r="AE1194" t="s">
        <v>1167</v>
      </c>
      <c r="AF1194" t="s">
        <v>786</v>
      </c>
      <c r="AG1194">
        <v>3</v>
      </c>
      <c r="AH1194">
        <v>125.8</v>
      </c>
      <c r="AI1194">
        <v>2</v>
      </c>
      <c r="AJ1194">
        <v>1403</v>
      </c>
      <c r="AK1194" t="s">
        <v>775</v>
      </c>
      <c r="AL1194">
        <v>1403</v>
      </c>
      <c r="AM1194" t="s">
        <v>824</v>
      </c>
      <c r="AN1194">
        <v>29.9</v>
      </c>
      <c r="AO1194" s="72">
        <v>29</v>
      </c>
      <c r="AP1194" s="72">
        <v>58</v>
      </c>
      <c r="AQ1194" t="s">
        <v>822</v>
      </c>
      <c r="AV1194" t="s">
        <v>1864</v>
      </c>
      <c r="AW1194">
        <v>0</v>
      </c>
      <c r="AX1194" t="s">
        <v>1863</v>
      </c>
      <c r="AY1194" t="s">
        <v>1865</v>
      </c>
      <c r="AZ1194" t="s">
        <v>1176</v>
      </c>
      <c r="BC1194" s="34" t="s">
        <v>2199</v>
      </c>
      <c r="BD1194" t="s">
        <v>114</v>
      </c>
      <c r="BF1194" t="s">
        <v>115</v>
      </c>
      <c r="BG1194" t="s">
        <v>116</v>
      </c>
      <c r="BM1194" t="s">
        <v>117</v>
      </c>
      <c r="BN1194">
        <v>473474</v>
      </c>
      <c r="BO1194">
        <v>3336426579</v>
      </c>
      <c r="BP1194">
        <v>3336426579</v>
      </c>
      <c r="BQ1194">
        <v>425850</v>
      </c>
      <c r="BR1194">
        <v>8610</v>
      </c>
      <c r="BX1194" t="s">
        <v>1866</v>
      </c>
      <c r="CA1194" t="s">
        <v>1867</v>
      </c>
      <c r="CB1194" t="s">
        <v>1868</v>
      </c>
      <c r="CD1194">
        <v>1</v>
      </c>
      <c r="CF1194" t="s">
        <v>118</v>
      </c>
      <c r="CG1194">
        <v>0</v>
      </c>
      <c r="CH1194" t="s">
        <v>119</v>
      </c>
      <c r="CI1194" t="s">
        <v>119</v>
      </c>
      <c r="CJ1194" t="s">
        <v>120</v>
      </c>
      <c r="CL1194" s="34" t="s">
        <v>2200</v>
      </c>
      <c r="CM1194" t="s">
        <v>121</v>
      </c>
      <c r="CN1194" s="34" t="s">
        <v>2200</v>
      </c>
      <c r="CP1194" t="s">
        <v>1258</v>
      </c>
      <c r="CR1194" s="65">
        <f t="shared" si="284"/>
        <v>3</v>
      </c>
      <c r="CS1194" s="65">
        <v>10</v>
      </c>
      <c r="CT1194" s="65">
        <v>8</v>
      </c>
      <c r="CU1194" s="65" t="s">
        <v>4</v>
      </c>
      <c r="CV1194" s="65">
        <f t="shared" ref="CV1194:CV1195" si="299">ROUNDUP(AO1194,0)</f>
        <v>29</v>
      </c>
      <c r="CW1194" s="65">
        <f t="shared" ref="CW1194:CW1195" si="300">CV1194*CS1194</f>
        <v>290</v>
      </c>
      <c r="CX1194" s="65">
        <f t="shared" ref="CX1194:CX1195" si="301">CV1194*CT1194</f>
        <v>232</v>
      </c>
      <c r="CY1194" s="65" t="e">
        <f t="shared" ref="CY1194:CY1195" si="302">CV1194*CU1194</f>
        <v>#VALUE!</v>
      </c>
      <c r="CZ1194" s="73">
        <v>4.3700000000000003E-2</v>
      </c>
      <c r="DA1194" s="74">
        <f t="shared" ref="DA1194:DA1195" si="303">CZ1194*CW1194</f>
        <v>12.673</v>
      </c>
      <c r="DB1194" s="74">
        <f t="shared" ref="DB1194:DB1195" si="304">CZ1194*CX1194</f>
        <v>10.138400000000001</v>
      </c>
      <c r="DC1194" s="75" t="e">
        <f t="shared" ref="DC1194:DC1195" si="305">CZ1194*CY1194</f>
        <v>#VALUE!</v>
      </c>
    </row>
    <row r="1195" spans="1:108">
      <c r="A1195" t="s">
        <v>111</v>
      </c>
      <c r="B1195" t="s">
        <v>1852</v>
      </c>
      <c r="C1195">
        <v>512655</v>
      </c>
      <c r="D1195" s="1">
        <v>45568</v>
      </c>
      <c r="E1195" t="s">
        <v>20689</v>
      </c>
      <c r="F1195" t="s">
        <v>1853</v>
      </c>
      <c r="G1195" t="s">
        <v>1854</v>
      </c>
      <c r="H1195" s="34" t="s">
        <v>1855</v>
      </c>
      <c r="I1195" t="s">
        <v>1856</v>
      </c>
      <c r="J1195">
        <v>5521995255083</v>
      </c>
      <c r="K1195" t="s">
        <v>5</v>
      </c>
      <c r="L1195" t="s">
        <v>1857</v>
      </c>
      <c r="M1195">
        <v>5132607150615</v>
      </c>
      <c r="N1195" t="s">
        <v>112</v>
      </c>
      <c r="O1195" t="s">
        <v>1858</v>
      </c>
      <c r="P1195" t="s">
        <v>1859</v>
      </c>
      <c r="Q1195">
        <v>488</v>
      </c>
      <c r="R1195" t="s">
        <v>859</v>
      </c>
      <c r="S1195" t="s">
        <v>1860</v>
      </c>
      <c r="U1195" t="s">
        <v>1861</v>
      </c>
      <c r="V1195" t="s">
        <v>122</v>
      </c>
      <c r="W1195" t="s">
        <v>123</v>
      </c>
      <c r="X1195" t="s">
        <v>1862</v>
      </c>
      <c r="Y1195" t="s">
        <v>792</v>
      </c>
      <c r="Z1195" t="s">
        <v>1258</v>
      </c>
      <c r="AA1195" t="s">
        <v>2573</v>
      </c>
      <c r="AE1195" t="s">
        <v>1167</v>
      </c>
      <c r="AF1195" t="s">
        <v>786</v>
      </c>
      <c r="AG1195">
        <v>3</v>
      </c>
      <c r="AH1195">
        <v>125.8</v>
      </c>
      <c r="AI1195">
        <v>1</v>
      </c>
      <c r="AJ1195">
        <v>3104</v>
      </c>
      <c r="AK1195" t="s">
        <v>776</v>
      </c>
      <c r="AL1195">
        <v>3104</v>
      </c>
      <c r="AM1195" t="s">
        <v>1869</v>
      </c>
      <c r="AN1195">
        <v>69.900000000000006</v>
      </c>
      <c r="AO1195" s="72">
        <v>67.8</v>
      </c>
      <c r="AP1195" s="72" t="s">
        <v>1181</v>
      </c>
      <c r="AQ1195" t="s">
        <v>1870</v>
      </c>
      <c r="AV1195" t="s">
        <v>1871</v>
      </c>
      <c r="AW1195">
        <v>0</v>
      </c>
      <c r="AX1195" t="s">
        <v>1863</v>
      </c>
      <c r="AY1195" t="s">
        <v>1865</v>
      </c>
      <c r="AZ1195" t="s">
        <v>1176</v>
      </c>
      <c r="BC1195" s="34" t="s">
        <v>2199</v>
      </c>
      <c r="BD1195" t="s">
        <v>114</v>
      </c>
      <c r="BF1195" t="s">
        <v>115</v>
      </c>
      <c r="BG1195" t="s">
        <v>116</v>
      </c>
      <c r="BM1195" t="s">
        <v>117</v>
      </c>
      <c r="BN1195">
        <v>473474</v>
      </c>
      <c r="BO1195">
        <v>3336426579</v>
      </c>
      <c r="BP1195">
        <v>3336426579</v>
      </c>
      <c r="BQ1195">
        <v>425850</v>
      </c>
      <c r="BR1195">
        <v>8610</v>
      </c>
      <c r="BX1195" t="s">
        <v>1866</v>
      </c>
      <c r="CA1195" t="s">
        <v>1867</v>
      </c>
      <c r="CB1195" t="s">
        <v>1868</v>
      </c>
      <c r="CD1195">
        <v>1</v>
      </c>
      <c r="CF1195" t="s">
        <v>118</v>
      </c>
      <c r="CG1195">
        <v>0</v>
      </c>
      <c r="CH1195" t="s">
        <v>119</v>
      </c>
      <c r="CI1195" t="s">
        <v>119</v>
      </c>
      <c r="CJ1195" t="s">
        <v>120</v>
      </c>
      <c r="CL1195" s="34" t="s">
        <v>2200</v>
      </c>
      <c r="CM1195" t="s">
        <v>121</v>
      </c>
      <c r="CN1195" s="34" t="s">
        <v>2200</v>
      </c>
      <c r="CP1195" t="s">
        <v>1258</v>
      </c>
      <c r="CR1195" s="65">
        <f t="shared" si="284"/>
        <v>3</v>
      </c>
      <c r="CS1195" s="65">
        <v>10</v>
      </c>
      <c r="CT1195" s="65">
        <v>8</v>
      </c>
      <c r="CU1195" s="65" t="s">
        <v>4</v>
      </c>
      <c r="CV1195" s="65">
        <f t="shared" si="299"/>
        <v>68</v>
      </c>
      <c r="CW1195" s="65">
        <f t="shared" si="300"/>
        <v>680</v>
      </c>
      <c r="CX1195" s="65">
        <f t="shared" si="301"/>
        <v>544</v>
      </c>
      <c r="CY1195" s="65" t="e">
        <f t="shared" si="302"/>
        <v>#VALUE!</v>
      </c>
      <c r="CZ1195" s="73">
        <v>4.3700000000000003E-2</v>
      </c>
      <c r="DA1195" s="74">
        <f t="shared" si="303"/>
        <v>29.716000000000001</v>
      </c>
      <c r="DB1195" s="74">
        <f t="shared" si="304"/>
        <v>23.7728</v>
      </c>
      <c r="DC1195" s="75" t="e">
        <f t="shared" si="305"/>
        <v>#VALUE!</v>
      </c>
    </row>
    <row r="1196" spans="1:108" hidden="1">
      <c r="A1196" t="s">
        <v>111</v>
      </c>
      <c r="B1196" t="s">
        <v>1876</v>
      </c>
      <c r="C1196">
        <v>512651</v>
      </c>
      <c r="D1196" s="1">
        <v>45568</v>
      </c>
      <c r="E1196" t="s">
        <v>20690</v>
      </c>
      <c r="F1196" t="s">
        <v>1877</v>
      </c>
      <c r="G1196" t="s">
        <v>1878</v>
      </c>
      <c r="H1196" s="34" t="s">
        <v>1879</v>
      </c>
      <c r="I1196" t="s">
        <v>1880</v>
      </c>
      <c r="J1196">
        <v>5534988147417</v>
      </c>
      <c r="K1196" t="s">
        <v>8</v>
      </c>
      <c r="L1196" t="s">
        <v>1881</v>
      </c>
      <c r="M1196">
        <v>5183895513039</v>
      </c>
      <c r="N1196" t="s">
        <v>112</v>
      </c>
      <c r="O1196" t="s">
        <v>1882</v>
      </c>
      <c r="P1196" t="s">
        <v>1883</v>
      </c>
      <c r="Q1196">
        <v>80</v>
      </c>
      <c r="R1196" t="s">
        <v>1884</v>
      </c>
      <c r="S1196" t="s">
        <v>124</v>
      </c>
      <c r="U1196" t="s">
        <v>1885</v>
      </c>
      <c r="V1196" t="s">
        <v>122</v>
      </c>
      <c r="W1196" t="s">
        <v>772</v>
      </c>
      <c r="X1196" t="s">
        <v>1886</v>
      </c>
      <c r="Y1196" t="s">
        <v>129</v>
      </c>
      <c r="Z1196" t="s">
        <v>1258</v>
      </c>
      <c r="AA1196" t="s">
        <v>2201</v>
      </c>
      <c r="AB1196" t="s">
        <v>1887</v>
      </c>
      <c r="AC1196" t="s">
        <v>791</v>
      </c>
      <c r="AD1196" t="s">
        <v>1888</v>
      </c>
      <c r="AE1196" t="s">
        <v>1889</v>
      </c>
      <c r="AF1196" t="s">
        <v>113</v>
      </c>
      <c r="AG1196">
        <v>1</v>
      </c>
      <c r="AH1196">
        <v>122.06</v>
      </c>
      <c r="AI1196">
        <v>1</v>
      </c>
      <c r="AJ1196">
        <v>1010</v>
      </c>
      <c r="AK1196" t="s">
        <v>1221</v>
      </c>
      <c r="AL1196">
        <v>1006</v>
      </c>
      <c r="AM1196" t="s">
        <v>1731</v>
      </c>
      <c r="AN1196">
        <v>65.7</v>
      </c>
      <c r="AO1196" s="72">
        <v>53.22</v>
      </c>
      <c r="AP1196" t="s">
        <v>1891</v>
      </c>
      <c r="AQ1196" t="s">
        <v>1734</v>
      </c>
      <c r="AV1196" t="s">
        <v>1892</v>
      </c>
      <c r="AW1196" t="s">
        <v>1892</v>
      </c>
      <c r="AX1196" t="s">
        <v>1890</v>
      </c>
      <c r="AY1196" t="s">
        <v>1893</v>
      </c>
      <c r="AZ1196" t="s">
        <v>854</v>
      </c>
      <c r="BC1196" s="34" t="s">
        <v>2202</v>
      </c>
      <c r="BD1196" t="s">
        <v>114</v>
      </c>
      <c r="BF1196" t="s">
        <v>115</v>
      </c>
      <c r="BG1196" t="s">
        <v>116</v>
      </c>
      <c r="BM1196" t="s">
        <v>117</v>
      </c>
      <c r="BO1196">
        <v>3336299079</v>
      </c>
      <c r="BX1196" t="s">
        <v>1894</v>
      </c>
      <c r="CA1196" t="s">
        <v>1895</v>
      </c>
      <c r="CB1196" t="s">
        <v>1896</v>
      </c>
      <c r="CD1196">
        <v>1</v>
      </c>
      <c r="CF1196" t="s">
        <v>118</v>
      </c>
      <c r="CG1196">
        <v>0</v>
      </c>
      <c r="CH1196" t="s">
        <v>119</v>
      </c>
      <c r="CI1196" t="s">
        <v>119</v>
      </c>
      <c r="CJ1196" t="s">
        <v>120</v>
      </c>
      <c r="CL1196" s="34" t="s">
        <v>2203</v>
      </c>
      <c r="CM1196" t="s">
        <v>121</v>
      </c>
      <c r="CN1196" s="34" t="s">
        <v>2203</v>
      </c>
      <c r="CP1196" t="s">
        <v>1258</v>
      </c>
      <c r="CR1196">
        <f t="shared" si="284"/>
        <v>3</v>
      </c>
      <c r="CS1196"/>
      <c r="CT1196"/>
      <c r="CU1196"/>
      <c r="CV1196"/>
      <c r="CW1196"/>
      <c r="CX1196"/>
      <c r="CY1196"/>
      <c r="CZ1196"/>
      <c r="DA1196"/>
      <c r="DB1196"/>
      <c r="DC1196"/>
      <c r="DD1196"/>
    </row>
    <row r="1197" spans="1:108" hidden="1">
      <c r="A1197" t="s">
        <v>111</v>
      </c>
      <c r="B1197" t="s">
        <v>1876</v>
      </c>
      <c r="C1197">
        <v>512651</v>
      </c>
      <c r="D1197" s="1">
        <v>45568</v>
      </c>
      <c r="E1197" t="s">
        <v>20690</v>
      </c>
      <c r="F1197" t="s">
        <v>1877</v>
      </c>
      <c r="G1197" t="s">
        <v>1878</v>
      </c>
      <c r="H1197" s="34" t="s">
        <v>1879</v>
      </c>
      <c r="I1197" t="s">
        <v>1880</v>
      </c>
      <c r="J1197">
        <v>5534988147417</v>
      </c>
      <c r="K1197" t="s">
        <v>8</v>
      </c>
      <c r="L1197" t="s">
        <v>1881</v>
      </c>
      <c r="M1197">
        <v>5183895513039</v>
      </c>
      <c r="N1197" t="s">
        <v>112</v>
      </c>
      <c r="O1197" t="s">
        <v>1882</v>
      </c>
      <c r="P1197" t="s">
        <v>1883</v>
      </c>
      <c r="Q1197">
        <v>80</v>
      </c>
      <c r="R1197" t="s">
        <v>1884</v>
      </c>
      <c r="S1197" t="s">
        <v>124</v>
      </c>
      <c r="U1197" t="s">
        <v>1885</v>
      </c>
      <c r="V1197" t="s">
        <v>122</v>
      </c>
      <c r="W1197" t="s">
        <v>772</v>
      </c>
      <c r="X1197" t="s">
        <v>1886</v>
      </c>
      <c r="Y1197" t="s">
        <v>129</v>
      </c>
      <c r="Z1197" t="s">
        <v>1258</v>
      </c>
      <c r="AA1197" t="s">
        <v>2201</v>
      </c>
      <c r="AB1197" t="s">
        <v>1887</v>
      </c>
      <c r="AC1197" t="s">
        <v>791</v>
      </c>
      <c r="AD1197" t="s">
        <v>1888</v>
      </c>
      <c r="AE1197" t="s">
        <v>1889</v>
      </c>
      <c r="AF1197" t="s">
        <v>113</v>
      </c>
      <c r="AG1197">
        <v>1</v>
      </c>
      <c r="AH1197">
        <v>122.06</v>
      </c>
      <c r="AI1197">
        <v>2</v>
      </c>
      <c r="AJ1197">
        <v>1403</v>
      </c>
      <c r="AK1197" t="s">
        <v>775</v>
      </c>
      <c r="AL1197">
        <v>1403</v>
      </c>
      <c r="AM1197" t="s">
        <v>824</v>
      </c>
      <c r="AN1197">
        <v>29.9</v>
      </c>
      <c r="AO1197" s="72">
        <v>24.22</v>
      </c>
      <c r="AP1197" t="s">
        <v>1245</v>
      </c>
      <c r="AQ1197" t="s">
        <v>822</v>
      </c>
      <c r="AV1197" t="s">
        <v>1897</v>
      </c>
      <c r="AW1197" t="s">
        <v>1897</v>
      </c>
      <c r="AX1197" t="s">
        <v>1890</v>
      </c>
      <c r="AY1197" t="s">
        <v>1893</v>
      </c>
      <c r="AZ1197" t="s">
        <v>854</v>
      </c>
      <c r="BC1197" s="34" t="s">
        <v>2202</v>
      </c>
      <c r="BD1197" t="s">
        <v>114</v>
      </c>
      <c r="BF1197" t="s">
        <v>115</v>
      </c>
      <c r="BG1197" t="s">
        <v>116</v>
      </c>
      <c r="BM1197" t="s">
        <v>117</v>
      </c>
      <c r="BO1197">
        <v>3336299079</v>
      </c>
      <c r="BX1197" t="s">
        <v>1894</v>
      </c>
      <c r="CA1197" t="s">
        <v>1895</v>
      </c>
      <c r="CB1197" t="s">
        <v>1896</v>
      </c>
      <c r="CD1197">
        <v>1</v>
      </c>
      <c r="CF1197" t="s">
        <v>118</v>
      </c>
      <c r="CG1197">
        <v>0</v>
      </c>
      <c r="CH1197" t="s">
        <v>119</v>
      </c>
      <c r="CI1197" t="s">
        <v>119</v>
      </c>
      <c r="CJ1197" t="s">
        <v>120</v>
      </c>
      <c r="CL1197" s="34" t="s">
        <v>2203</v>
      </c>
      <c r="CM1197" t="s">
        <v>121</v>
      </c>
      <c r="CN1197" s="34" t="s">
        <v>2203</v>
      </c>
      <c r="CP1197" t="s">
        <v>1258</v>
      </c>
      <c r="CR1197">
        <f t="shared" si="284"/>
        <v>3</v>
      </c>
      <c r="CS1197"/>
      <c r="CT1197"/>
      <c r="CU1197"/>
      <c r="CV1197"/>
      <c r="CW1197"/>
      <c r="CX1197"/>
      <c r="CY1197"/>
      <c r="CZ1197"/>
      <c r="DA1197"/>
      <c r="DB1197"/>
      <c r="DC1197"/>
      <c r="DD1197"/>
    </row>
  </sheetData>
  <autoFilter ref="A1:CQ1197" xr:uid="{E6060DC6-D47F-41B3-B19B-A5123EB0592E}">
    <filterColumn colId="30">
      <filters>
        <filter val="LIVELO"/>
      </filters>
    </filterColumn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25455-362D-4620-89C3-7E1412C73D16}">
  <dimension ref="A1:H970"/>
  <sheetViews>
    <sheetView workbookViewId="0">
      <selection activeCell="J4" sqref="J4"/>
    </sheetView>
  </sheetViews>
  <sheetFormatPr baseColWidth="10" defaultColWidth="8.83203125" defaultRowHeight="15"/>
  <cols>
    <col min="1" max="1" width="16.83203125" bestFit="1" customWidth="1"/>
    <col min="2" max="2" width="10.5" bestFit="1" customWidth="1"/>
    <col min="5" max="5" width="19.83203125" customWidth="1"/>
    <col min="6" max="6" width="10.6640625" style="1" bestFit="1" customWidth="1"/>
  </cols>
  <sheetData>
    <row r="1" spans="1:8">
      <c r="A1" t="s">
        <v>21</v>
      </c>
      <c r="B1" t="s">
        <v>834</v>
      </c>
      <c r="C1" t="s">
        <v>833</v>
      </c>
      <c r="D1" t="s">
        <v>832</v>
      </c>
      <c r="E1" s="1"/>
      <c r="G1" s="1"/>
      <c r="H1" s="1"/>
    </row>
    <row r="2" spans="1:8">
      <c r="A2" t="s">
        <v>19885</v>
      </c>
      <c r="B2">
        <f>VLOOKUP(A2,livelo!B:AE,29,0)</f>
        <v>0</v>
      </c>
      <c r="C2">
        <f>VLOOKUP(A2,livelo!B:AH,32,0)</f>
        <v>1</v>
      </c>
      <c r="D2" t="str">
        <f>VLOOKUP(A2,livelo!B:AC,27,0)</f>
        <v>cpc_institucional</v>
      </c>
      <c r="E2">
        <f>VLOOKUP(A2,livelo!B:D,3,0)</f>
        <v>45596</v>
      </c>
      <c r="F2" s="1" t="str">
        <f t="shared" ref="F2:F65" si="0">MID(E2,1,10)</f>
        <v>45596</v>
      </c>
      <c r="G2" t="e">
        <f>DATEVALUE(F2)</f>
        <v>#VALUE!</v>
      </c>
      <c r="H2">
        <f>SUMIF(livelo!B:B,'dados livelo'!A2,livelo!AI:AI)</f>
        <v>1</v>
      </c>
    </row>
    <row r="3" spans="1:8">
      <c r="A3" t="s">
        <v>19897</v>
      </c>
      <c r="B3">
        <f>VLOOKUP(A3,livelo!B:AE,29,0)</f>
        <v>0</v>
      </c>
      <c r="C3">
        <f>VLOOKUP(A3,livelo!B:AH,32,0)</f>
        <v>5</v>
      </c>
      <c r="D3">
        <f>VLOOKUP(A3,livelo!B:AC,27,0)</f>
        <v>0</v>
      </c>
      <c r="E3">
        <f>VLOOKUP(A3,livelo!B:D,3,0)</f>
        <v>45595</v>
      </c>
      <c r="F3" s="1" t="str">
        <f t="shared" si="0"/>
        <v>45595</v>
      </c>
      <c r="G3" t="e">
        <f>DATEVALUE(F3)</f>
        <v>#VALUE!</v>
      </c>
      <c r="H3">
        <f>SUMIF(livelo!B:B,'dados livelo'!A3,livelo!AI:AI)</f>
        <v>1</v>
      </c>
    </row>
    <row r="4" spans="1:8">
      <c r="A4" t="s">
        <v>19914</v>
      </c>
      <c r="B4">
        <f>VLOOKUP(A4,livelo!B:AE,29,0)</f>
        <v>0</v>
      </c>
      <c r="C4">
        <f>VLOOKUP(A4,livelo!B:AH,32,0)</f>
        <v>1</v>
      </c>
      <c r="D4">
        <f>VLOOKUP(A4,livelo!B:AC,27,0)</f>
        <v>0</v>
      </c>
      <c r="E4">
        <f>VLOOKUP(A4,livelo!B:D,3,0)</f>
        <v>45595</v>
      </c>
      <c r="F4" s="1" t="str">
        <f t="shared" si="0"/>
        <v>45595</v>
      </c>
      <c r="G4" t="e">
        <f t="shared" ref="G4:G10" si="1">DATEVALUE(F4)</f>
        <v>#VALUE!</v>
      </c>
      <c r="H4">
        <f>SUMIF(livelo!B:B,'dados livelo'!A4,livelo!AI:AI)</f>
        <v>11</v>
      </c>
    </row>
    <row r="5" spans="1:8">
      <c r="A5" t="s">
        <v>19931</v>
      </c>
      <c r="B5" t="str">
        <f>VLOOKUP(A5,livelo!B:AE,29,0)</f>
        <v>saldodepontos</v>
      </c>
      <c r="C5">
        <f>VLOOKUP(A5,livelo!B:AH,32,0)</f>
        <v>3</v>
      </c>
      <c r="D5" t="str">
        <f>VLOOKUP(A5,livelo!B:AC,27,0)</f>
        <v>email</v>
      </c>
      <c r="E5">
        <f>VLOOKUP(A5,livelo!B:D,3,0)</f>
        <v>45595</v>
      </c>
      <c r="F5" s="1" t="str">
        <f t="shared" si="0"/>
        <v>45595</v>
      </c>
      <c r="G5" t="e">
        <f t="shared" si="1"/>
        <v>#VALUE!</v>
      </c>
      <c r="H5">
        <f>SUMIF(livelo!B:B,'dados livelo'!A5,livelo!AI:AI)</f>
        <v>10</v>
      </c>
    </row>
    <row r="6" spans="1:8">
      <c r="A6" t="s">
        <v>19950</v>
      </c>
      <c r="B6">
        <f>VLOOKUP(A6,livelo!B:AE,29,0)</f>
        <v>0</v>
      </c>
      <c r="C6">
        <f>VLOOKUP(A6,livelo!B:AH,32,0)</f>
        <v>5</v>
      </c>
      <c r="D6" t="str">
        <f>VLOOKUP(A6,livelo!B:AC,27,0)</f>
        <v>cpc</v>
      </c>
      <c r="E6">
        <f>VLOOKUP(A6,livelo!B:D,3,0)</f>
        <v>45595</v>
      </c>
      <c r="F6" s="1" t="str">
        <f t="shared" si="0"/>
        <v>45595</v>
      </c>
      <c r="G6" t="e">
        <f t="shared" si="1"/>
        <v>#VALUE!</v>
      </c>
      <c r="H6">
        <f>SUMIF(livelo!B:B,'dados livelo'!A6,livelo!AI:AI)</f>
        <v>9</v>
      </c>
    </row>
    <row r="7" spans="1:8">
      <c r="A7" t="s">
        <v>19970</v>
      </c>
      <c r="B7">
        <f>VLOOKUP(A7,livelo!B:AE,29,0)</f>
        <v>0</v>
      </c>
      <c r="C7">
        <f>VLOOKUP(A7,livelo!B:AH,32,0)</f>
        <v>2</v>
      </c>
      <c r="D7" t="str">
        <f>VLOOKUP(A7,livelo!B:AC,27,0)</f>
        <v>cpc_institucional</v>
      </c>
      <c r="E7">
        <f>VLOOKUP(A7,livelo!B:D,3,0)</f>
        <v>45595</v>
      </c>
      <c r="F7" s="1" t="str">
        <f t="shared" si="0"/>
        <v>45595</v>
      </c>
      <c r="G7" t="e">
        <f t="shared" si="1"/>
        <v>#VALUE!</v>
      </c>
      <c r="H7">
        <f>SUMIF(livelo!B:B,'dados livelo'!A7,livelo!AI:AI)</f>
        <v>6</v>
      </c>
    </row>
    <row r="8" spans="1:8">
      <c r="A8" t="s">
        <v>19984</v>
      </c>
      <c r="B8" t="str">
        <f>VLOOKUP(A8,livelo!B:AE,29,0)</f>
        <v>[GE] [Vendas] Remarketing</v>
      </c>
      <c r="C8">
        <f>VLOOKUP(A8,livelo!B:AH,32,0)</f>
        <v>2</v>
      </c>
      <c r="D8" t="str">
        <f>VLOOKUP(A8,livelo!B:AC,27,0)</f>
        <v>cpc</v>
      </c>
      <c r="E8">
        <f>VLOOKUP(A8,livelo!B:D,3,0)</f>
        <v>45595</v>
      </c>
      <c r="F8" s="1" t="str">
        <f t="shared" si="0"/>
        <v>45595</v>
      </c>
      <c r="G8" t="e">
        <f t="shared" si="1"/>
        <v>#VALUE!</v>
      </c>
      <c r="H8">
        <f>SUMIF(livelo!B:B,'dados livelo'!A8,livelo!AI:AI)</f>
        <v>2</v>
      </c>
    </row>
    <row r="9" spans="1:8">
      <c r="A9" t="s">
        <v>19999</v>
      </c>
      <c r="B9">
        <f>VLOOKUP(A9,livelo!B:AE,29,0)</f>
        <v>0</v>
      </c>
      <c r="C9">
        <f>VLOOKUP(A9,livelo!B:AH,32,0)</f>
        <v>5</v>
      </c>
      <c r="D9">
        <f>VLOOKUP(A9,livelo!B:AC,27,0)</f>
        <v>0</v>
      </c>
      <c r="E9">
        <f>VLOOKUP(A9,livelo!B:D,3,0)</f>
        <v>45595</v>
      </c>
      <c r="F9" s="1" t="str">
        <f t="shared" si="0"/>
        <v>45595</v>
      </c>
      <c r="G9" t="e">
        <f t="shared" si="1"/>
        <v>#VALUE!</v>
      </c>
      <c r="H9">
        <f>SUMIF(livelo!B:B,'dados livelo'!A9,livelo!AI:AI)</f>
        <v>1</v>
      </c>
    </row>
    <row r="10" spans="1:8">
      <c r="A10" t="s">
        <v>20014</v>
      </c>
      <c r="B10">
        <f>VLOOKUP(A10,livelo!B:AE,29,0)</f>
        <v>0</v>
      </c>
      <c r="C10">
        <f>VLOOKUP(A10,livelo!B:AH,32,0)</f>
        <v>1</v>
      </c>
      <c r="D10">
        <f>VLOOKUP(A10,livelo!B:AC,27,0)</f>
        <v>0</v>
      </c>
      <c r="E10">
        <f>VLOOKUP(A10,livelo!B:D,3,0)</f>
        <v>45595</v>
      </c>
      <c r="F10" s="1" t="str">
        <f t="shared" si="0"/>
        <v>45595</v>
      </c>
      <c r="G10" t="e">
        <f t="shared" si="1"/>
        <v>#VALUE!</v>
      </c>
      <c r="H10">
        <f>SUMIF(livelo!B:B,'dados livelo'!A10,livelo!AI:AI)</f>
        <v>9</v>
      </c>
    </row>
    <row r="11" spans="1:8">
      <c r="A11" t="s">
        <v>20032</v>
      </c>
      <c r="B11">
        <f>VLOOKUP(A11,livelo!B:AE,29,0)</f>
        <v>0</v>
      </c>
      <c r="C11">
        <f>VLOOKUP(A11,livelo!B:AH,32,0)</f>
        <v>1</v>
      </c>
      <c r="D11">
        <f>VLOOKUP(A11,livelo!B:AC,27,0)</f>
        <v>0</v>
      </c>
      <c r="E11">
        <f>VLOOKUP(A11,livelo!B:D,3,0)</f>
        <v>45595</v>
      </c>
      <c r="F11" s="1" t="str">
        <f t="shared" si="0"/>
        <v>45595</v>
      </c>
      <c r="G11" t="e">
        <f t="shared" ref="G11:G25" si="2">DATEVALUE(F11)</f>
        <v>#VALUE!</v>
      </c>
      <c r="H11">
        <f>SUMIF(livelo!B:B,'dados livelo'!A11,livelo!AI:AI)</f>
        <v>7</v>
      </c>
    </row>
    <row r="12" spans="1:8">
      <c r="A12" t="s">
        <v>20048</v>
      </c>
      <c r="B12">
        <f>VLOOKUP(A12,livelo!B:AE,29,0)</f>
        <v>0</v>
      </c>
      <c r="C12">
        <f>VLOOKUP(A12,livelo!B:AH,32,0)</f>
        <v>5</v>
      </c>
      <c r="D12">
        <f>VLOOKUP(A12,livelo!B:AC,27,0)</f>
        <v>0</v>
      </c>
      <c r="E12">
        <f>VLOOKUP(A12,livelo!B:D,3,0)</f>
        <v>45595</v>
      </c>
      <c r="F12" s="1" t="str">
        <f t="shared" si="0"/>
        <v>45595</v>
      </c>
      <c r="G12" t="e">
        <f t="shared" si="2"/>
        <v>#VALUE!</v>
      </c>
      <c r="H12">
        <f>SUMIF(livelo!B:B,'dados livelo'!A12,livelo!AI:AI)</f>
        <v>2</v>
      </c>
    </row>
    <row r="13" spans="1:8">
      <c r="A13" t="s">
        <v>20062</v>
      </c>
      <c r="B13">
        <f>VLOOKUP(A13,livelo!B:AE,29,0)</f>
        <v>0</v>
      </c>
      <c r="C13">
        <f>VLOOKUP(A13,livelo!B:AH,32,0)</f>
        <v>2</v>
      </c>
      <c r="D13">
        <f>VLOOKUP(A13,livelo!B:AC,27,0)</f>
        <v>0</v>
      </c>
      <c r="E13">
        <f>VLOOKUP(A13,livelo!B:D,3,0)</f>
        <v>45595</v>
      </c>
      <c r="F13" s="1" t="str">
        <f t="shared" si="0"/>
        <v>45595</v>
      </c>
      <c r="G13" t="e">
        <f t="shared" si="2"/>
        <v>#VALUE!</v>
      </c>
      <c r="H13">
        <f>SUMIF(livelo!B:B,'dados livelo'!A13,livelo!AI:AI)</f>
        <v>5</v>
      </c>
    </row>
    <row r="14" spans="1:8">
      <c r="A14" t="s">
        <v>20080</v>
      </c>
      <c r="B14">
        <f>VLOOKUP(A14,livelo!B:AE,29,0)</f>
        <v>0</v>
      </c>
      <c r="C14">
        <f>VLOOKUP(A14,livelo!B:AH,32,0)</f>
        <v>5</v>
      </c>
      <c r="D14">
        <f>VLOOKUP(A14,livelo!B:AC,27,0)</f>
        <v>0</v>
      </c>
      <c r="E14">
        <f>VLOOKUP(A14,livelo!B:D,3,0)</f>
        <v>45595</v>
      </c>
      <c r="F14" s="1" t="str">
        <f t="shared" si="0"/>
        <v>45595</v>
      </c>
      <c r="G14" t="e">
        <f t="shared" si="2"/>
        <v>#VALUE!</v>
      </c>
      <c r="H14">
        <f>SUMIF(livelo!B:B,'dados livelo'!A14,livelo!AI:AI)</f>
        <v>5</v>
      </c>
    </row>
    <row r="15" spans="1:8">
      <c r="A15" t="s">
        <v>20099</v>
      </c>
      <c r="B15">
        <f>VLOOKUP(A15,livelo!B:AE,29,0)</f>
        <v>0</v>
      </c>
      <c r="C15">
        <f>VLOOKUP(A15,livelo!B:AH,32,0)</f>
        <v>2</v>
      </c>
      <c r="D15">
        <f>VLOOKUP(A15,livelo!B:AC,27,0)</f>
        <v>0</v>
      </c>
      <c r="E15">
        <f>VLOOKUP(A15,livelo!B:D,3,0)</f>
        <v>45595</v>
      </c>
      <c r="F15" s="1" t="str">
        <f t="shared" si="0"/>
        <v>45595</v>
      </c>
      <c r="G15" t="e">
        <f t="shared" si="2"/>
        <v>#VALUE!</v>
      </c>
      <c r="H15">
        <f>SUMIF(livelo!B:B,'dados livelo'!A15,livelo!AI:AI)</f>
        <v>4</v>
      </c>
    </row>
    <row r="16" spans="1:8">
      <c r="A16" t="s">
        <v>20116</v>
      </c>
      <c r="B16" t="str">
        <f>VLOOKUP(A16,livelo!B:AE,29,0)</f>
        <v>[GE] [Vendas] Remarketing</v>
      </c>
      <c r="C16">
        <f>VLOOKUP(A16,livelo!B:AH,32,0)</f>
        <v>1</v>
      </c>
      <c r="D16" t="str">
        <f>VLOOKUP(A16,livelo!B:AC,27,0)</f>
        <v>cpc</v>
      </c>
      <c r="E16">
        <f>VLOOKUP(A16,livelo!B:D,3,0)</f>
        <v>45595</v>
      </c>
      <c r="F16" s="1" t="str">
        <f t="shared" si="0"/>
        <v>45595</v>
      </c>
      <c r="G16" t="e">
        <f t="shared" si="2"/>
        <v>#VALUE!</v>
      </c>
      <c r="H16">
        <f>SUMIF(livelo!B:B,'dados livelo'!A16,livelo!AI:AI)</f>
        <v>10</v>
      </c>
    </row>
    <row r="17" spans="1:8">
      <c r="A17" t="s">
        <v>20130</v>
      </c>
      <c r="B17">
        <f>VLOOKUP(A17,livelo!B:AE,29,0)</f>
        <v>0</v>
      </c>
      <c r="C17">
        <f>VLOOKUP(A17,livelo!B:AH,32,0)</f>
        <v>1</v>
      </c>
      <c r="D17" t="str">
        <f>VLOOKUP(A17,livelo!B:AC,27,0)</f>
        <v>cpc</v>
      </c>
      <c r="E17">
        <f>VLOOKUP(A17,livelo!B:D,3,0)</f>
        <v>45595</v>
      </c>
      <c r="F17" s="1" t="str">
        <f t="shared" si="0"/>
        <v>45595</v>
      </c>
      <c r="G17" t="e">
        <f t="shared" si="2"/>
        <v>#VALUE!</v>
      </c>
      <c r="H17">
        <f>SUMIF(livelo!B:B,'dados livelo'!A17,livelo!AI:AI)</f>
        <v>4</v>
      </c>
    </row>
    <row r="18" spans="1:8">
      <c r="A18" t="s">
        <v>19570</v>
      </c>
      <c r="B18">
        <f>VLOOKUP(A18,livelo!B:AE,29,0)</f>
        <v>0</v>
      </c>
      <c r="C18">
        <f>VLOOKUP(A18,livelo!B:AH,32,0)</f>
        <v>1</v>
      </c>
      <c r="D18" t="str">
        <f>VLOOKUP(A18,livelo!B:AC,27,0)</f>
        <v>cpc</v>
      </c>
      <c r="E18">
        <f>VLOOKUP(A18,livelo!B:D,3,0)</f>
        <v>45595</v>
      </c>
      <c r="F18" s="1" t="str">
        <f t="shared" si="0"/>
        <v>45595</v>
      </c>
      <c r="G18" t="e">
        <f t="shared" si="2"/>
        <v>#VALUE!</v>
      </c>
      <c r="H18">
        <f>SUMIF(livelo!B:B,'dados livelo'!A18,livelo!AI:AI)</f>
        <v>15</v>
      </c>
    </row>
    <row r="19" spans="1:8">
      <c r="A19" t="s">
        <v>19586</v>
      </c>
      <c r="B19" t="str">
        <f>VLOOKUP(A19,livelo!B:AE,29,0)</f>
        <v xml:space="preserve">Nova [GE] [Vendas] Sazonais Estático - Full Adv </v>
      </c>
      <c r="C19">
        <f>VLOOKUP(A19,livelo!B:AH,32,0)</f>
        <v>5</v>
      </c>
      <c r="D19" t="str">
        <f>VLOOKUP(A19,livelo!B:AC,27,0)</f>
        <v>cpc</v>
      </c>
      <c r="E19">
        <f>VLOOKUP(A19,livelo!B:D,3,0)</f>
        <v>45595</v>
      </c>
      <c r="F19" s="1" t="str">
        <f t="shared" si="0"/>
        <v>45595</v>
      </c>
      <c r="G19" t="e">
        <f t="shared" si="2"/>
        <v>#VALUE!</v>
      </c>
      <c r="H19">
        <f>SUMIF(livelo!B:B,'dados livelo'!A19,livelo!AI:AI)</f>
        <v>13</v>
      </c>
    </row>
    <row r="20" spans="1:8">
      <c r="A20" t="s">
        <v>19606</v>
      </c>
      <c r="B20">
        <f>VLOOKUP(A20,livelo!B:AE,29,0)</f>
        <v>0</v>
      </c>
      <c r="C20">
        <f>VLOOKUP(A20,livelo!B:AH,32,0)</f>
        <v>1</v>
      </c>
      <c r="D20" t="str">
        <f>VLOOKUP(A20,livelo!B:AC,27,0)</f>
        <v>cpc</v>
      </c>
      <c r="E20">
        <f>VLOOKUP(A20,livelo!B:D,3,0)</f>
        <v>45594</v>
      </c>
      <c r="F20" s="1" t="str">
        <f t="shared" si="0"/>
        <v>45594</v>
      </c>
      <c r="G20" t="e">
        <f t="shared" si="2"/>
        <v>#VALUE!</v>
      </c>
      <c r="H20">
        <f>SUMIF(livelo!B:B,'dados livelo'!A20,livelo!AI:AI)</f>
        <v>2</v>
      </c>
    </row>
    <row r="21" spans="1:8">
      <c r="A21" t="s">
        <v>19619</v>
      </c>
      <c r="B21" t="str">
        <f>VLOOKUP(A21,livelo!B:AE,29,0)</f>
        <v>[GE] [Vendas] Sazonais - Semelhantes</v>
      </c>
      <c r="C21">
        <f>VLOOKUP(A21,livelo!B:AH,32,0)</f>
        <v>4</v>
      </c>
      <c r="D21" t="str">
        <f>VLOOKUP(A21,livelo!B:AC,27,0)</f>
        <v>cpc</v>
      </c>
      <c r="E21">
        <f>VLOOKUP(A21,livelo!B:D,3,0)</f>
        <v>45594</v>
      </c>
      <c r="F21" s="1" t="str">
        <f t="shared" si="0"/>
        <v>45594</v>
      </c>
      <c r="G21" t="e">
        <f t="shared" si="2"/>
        <v>#VALUE!</v>
      </c>
      <c r="H21">
        <f>SUMIF(livelo!B:B,'dados livelo'!A21,livelo!AI:AI)</f>
        <v>11</v>
      </c>
    </row>
    <row r="22" spans="1:8">
      <c r="A22" t="s">
        <v>19637</v>
      </c>
      <c r="B22" t="str">
        <f>VLOOKUP(A22,livelo!B:AE,29,0)</f>
        <v xml:space="preserve">Nova [GE] [Vendas] Sazonais Estático - Full Adv </v>
      </c>
      <c r="C22">
        <f>VLOOKUP(A22,livelo!B:AH,32,0)</f>
        <v>1</v>
      </c>
      <c r="D22" t="str">
        <f>VLOOKUP(A22,livelo!B:AC,27,0)</f>
        <v>cpc</v>
      </c>
      <c r="E22">
        <f>VLOOKUP(A22,livelo!B:D,3,0)</f>
        <v>45594</v>
      </c>
      <c r="F22" s="1" t="str">
        <f t="shared" si="0"/>
        <v>45594</v>
      </c>
      <c r="G22" t="e">
        <f t="shared" si="2"/>
        <v>#VALUE!</v>
      </c>
      <c r="H22">
        <f>SUMIF(livelo!B:B,'dados livelo'!A22,livelo!AI:AI)</f>
        <v>7</v>
      </c>
    </row>
    <row r="23" spans="1:8">
      <c r="A23" t="s">
        <v>19659</v>
      </c>
      <c r="B23">
        <f>VLOOKUP(A23,livelo!B:AE,29,0)</f>
        <v>0</v>
      </c>
      <c r="C23">
        <f>VLOOKUP(A23,livelo!B:AH,32,0)</f>
        <v>1</v>
      </c>
      <c r="D23">
        <f>VLOOKUP(A23,livelo!B:AC,27,0)</f>
        <v>0</v>
      </c>
      <c r="E23">
        <f>VLOOKUP(A23,livelo!B:D,3,0)</f>
        <v>45594</v>
      </c>
      <c r="F23" s="1" t="str">
        <f t="shared" si="0"/>
        <v>45594</v>
      </c>
      <c r="G23" t="e">
        <f t="shared" si="2"/>
        <v>#VALUE!</v>
      </c>
      <c r="H23">
        <f>SUMIF(livelo!B:B,'dados livelo'!A23,livelo!AI:AI)</f>
        <v>5</v>
      </c>
    </row>
    <row r="24" spans="1:8">
      <c r="A24" t="s">
        <v>19675</v>
      </c>
      <c r="B24">
        <f>VLOOKUP(A24,livelo!B:AE,29,0)</f>
        <v>0</v>
      </c>
      <c r="C24">
        <f>VLOOKUP(A24,livelo!B:AH,32,0)</f>
        <v>1</v>
      </c>
      <c r="D24">
        <f>VLOOKUP(A24,livelo!B:AC,27,0)</f>
        <v>0</v>
      </c>
      <c r="E24">
        <f>VLOOKUP(A24,livelo!B:D,3,0)</f>
        <v>45594</v>
      </c>
      <c r="F24" s="1" t="str">
        <f t="shared" si="0"/>
        <v>45594</v>
      </c>
      <c r="G24" t="e">
        <f t="shared" si="2"/>
        <v>#VALUE!</v>
      </c>
      <c r="H24">
        <f>SUMIF(livelo!B:B,'dados livelo'!A24,livelo!AI:AI)</f>
        <v>6</v>
      </c>
    </row>
    <row r="25" spans="1:8">
      <c r="A25" t="s">
        <v>19695</v>
      </c>
      <c r="B25">
        <f>VLOOKUP(A25,livelo!B:AE,29,0)</f>
        <v>0</v>
      </c>
      <c r="C25">
        <f>VLOOKUP(A25,livelo!B:AH,32,0)</f>
        <v>1</v>
      </c>
      <c r="D25">
        <f>VLOOKUP(A25,livelo!B:AC,27,0)</f>
        <v>0</v>
      </c>
      <c r="E25">
        <f>VLOOKUP(A25,livelo!B:D,3,0)</f>
        <v>45594</v>
      </c>
      <c r="F25" s="1" t="str">
        <f t="shared" si="0"/>
        <v>45594</v>
      </c>
      <c r="G25" t="e">
        <f t="shared" si="2"/>
        <v>#VALUE!</v>
      </c>
      <c r="H25">
        <f>SUMIF(livelo!B:B,'dados livelo'!A25,livelo!AI:AI)</f>
        <v>14</v>
      </c>
    </row>
    <row r="26" spans="1:8">
      <c r="A26" t="s">
        <v>19711</v>
      </c>
      <c r="B26">
        <f>VLOOKUP(A26,livelo!B:AE,29,0)</f>
        <v>0</v>
      </c>
      <c r="C26">
        <f>VLOOKUP(A26,livelo!B:AH,32,0)</f>
        <v>1</v>
      </c>
      <c r="D26">
        <f>VLOOKUP(A26,livelo!B:AC,27,0)</f>
        <v>0</v>
      </c>
      <c r="E26">
        <f>VLOOKUP(A26,livelo!B:D,3,0)</f>
        <v>45594</v>
      </c>
      <c r="F26" s="1" t="str">
        <f t="shared" si="0"/>
        <v>45594</v>
      </c>
      <c r="G26" t="e">
        <f t="shared" ref="G26:G30" si="3">DATEVALUE(F26)</f>
        <v>#VALUE!</v>
      </c>
      <c r="H26">
        <f>SUMIF(livelo!B:B,'dados livelo'!A26,livelo!AI:AI)</f>
        <v>6</v>
      </c>
    </row>
    <row r="27" spans="1:8">
      <c r="A27" t="s">
        <v>19726</v>
      </c>
      <c r="B27">
        <f>VLOOKUP(A27,livelo!B:AE,29,0)</f>
        <v>0</v>
      </c>
      <c r="C27">
        <f>VLOOKUP(A27,livelo!B:AH,32,0)</f>
        <v>1</v>
      </c>
      <c r="D27">
        <f>VLOOKUP(A27,livelo!B:AC,27,0)</f>
        <v>0</v>
      </c>
      <c r="E27">
        <f>VLOOKUP(A27,livelo!B:D,3,0)</f>
        <v>45594</v>
      </c>
      <c r="F27" s="1" t="str">
        <f t="shared" si="0"/>
        <v>45594</v>
      </c>
      <c r="G27" t="e">
        <f t="shared" si="3"/>
        <v>#VALUE!</v>
      </c>
      <c r="H27">
        <f>SUMIF(livelo!B:B,'dados livelo'!A27,livelo!AI:AI)</f>
        <v>13</v>
      </c>
    </row>
    <row r="28" spans="1:8">
      <c r="A28" t="s">
        <v>19745</v>
      </c>
      <c r="B28">
        <f>VLOOKUP(A28,livelo!B:AE,29,0)</f>
        <v>0</v>
      </c>
      <c r="C28">
        <f>VLOOKUP(A28,livelo!B:AH,32,0)</f>
        <v>1</v>
      </c>
      <c r="D28">
        <f>VLOOKUP(A28,livelo!B:AC,27,0)</f>
        <v>0</v>
      </c>
      <c r="E28">
        <f>VLOOKUP(A28,livelo!B:D,3,0)</f>
        <v>45594</v>
      </c>
      <c r="F28" s="1" t="str">
        <f t="shared" si="0"/>
        <v>45594</v>
      </c>
      <c r="G28" t="e">
        <f t="shared" si="3"/>
        <v>#VALUE!</v>
      </c>
      <c r="H28">
        <f>SUMIF(livelo!B:B,'dados livelo'!A28,livelo!AI:AI)</f>
        <v>4</v>
      </c>
    </row>
    <row r="29" spans="1:8">
      <c r="A29" t="s">
        <v>19763</v>
      </c>
      <c r="B29">
        <f>VLOOKUP(A29,livelo!B:AE,29,0)</f>
        <v>0</v>
      </c>
      <c r="C29">
        <f>VLOOKUP(A29,livelo!B:AH,32,0)</f>
        <v>1</v>
      </c>
      <c r="D29">
        <f>VLOOKUP(A29,livelo!B:AC,27,0)</f>
        <v>0</v>
      </c>
      <c r="E29">
        <f>VLOOKUP(A29,livelo!B:D,3,0)</f>
        <v>45594</v>
      </c>
      <c r="F29" s="1" t="str">
        <f t="shared" si="0"/>
        <v>45594</v>
      </c>
      <c r="G29" t="e">
        <f t="shared" si="3"/>
        <v>#VALUE!</v>
      </c>
      <c r="H29">
        <f>SUMIF(livelo!B:B,'dados livelo'!A29,livelo!AI:AI)</f>
        <v>1</v>
      </c>
    </row>
    <row r="30" spans="1:8">
      <c r="A30" t="s">
        <v>18582</v>
      </c>
      <c r="B30" t="str">
        <f>VLOOKUP(A30,livelo!B:AE,29,0)</f>
        <v>Nova [GE] [Vendas] Sazonais Estático - Full Adv+</v>
      </c>
      <c r="C30">
        <f>VLOOKUP(A30,livelo!B:AH,32,0)</f>
        <v>1</v>
      </c>
      <c r="D30" t="str">
        <f>VLOOKUP(A30,livelo!B:AC,27,0)</f>
        <v>cpc</v>
      </c>
      <c r="E30">
        <f>VLOOKUP(A30,livelo!B:D,3,0)</f>
        <v>45592</v>
      </c>
      <c r="F30" s="1" t="str">
        <f t="shared" si="0"/>
        <v>45592</v>
      </c>
      <c r="G30" t="e">
        <f t="shared" si="3"/>
        <v>#VALUE!</v>
      </c>
      <c r="H30">
        <f>SUMIF(livelo!B:B,'dados livelo'!A30,livelo!AI:AI)</f>
        <v>4</v>
      </c>
    </row>
    <row r="31" spans="1:8">
      <c r="A31" t="s">
        <v>18596</v>
      </c>
      <c r="B31">
        <f>VLOOKUP(A31,livelo!B:AE,29,0)</f>
        <v>0</v>
      </c>
      <c r="C31">
        <f>VLOOKUP(A31,livelo!B:AH,32,0)</f>
        <v>2</v>
      </c>
      <c r="D31" t="str">
        <f>VLOOKUP(A31,livelo!B:AC,27,0)</f>
        <v>cpc</v>
      </c>
      <c r="E31">
        <f>VLOOKUP(A31,livelo!B:D,3,0)</f>
        <v>45592</v>
      </c>
      <c r="F31" s="1" t="str">
        <f t="shared" si="0"/>
        <v>45592</v>
      </c>
      <c r="G31" t="e">
        <f t="shared" ref="G31:G94" si="4">DATEVALUE(F31)</f>
        <v>#VALUE!</v>
      </c>
      <c r="H31">
        <f>SUMIF(livelo!B:B,'dados livelo'!A31,livelo!AI:AI)</f>
        <v>24</v>
      </c>
    </row>
    <row r="32" spans="1:8">
      <c r="A32" t="s">
        <v>18615</v>
      </c>
      <c r="B32" t="str">
        <f>VLOOKUP(A32,livelo!B:AE,29,0)</f>
        <v>[GE] [Vendas] Sazonais - Semelhantes</v>
      </c>
      <c r="C32">
        <f>VLOOKUP(A32,livelo!B:AH,32,0)</f>
        <v>2</v>
      </c>
      <c r="D32" t="str">
        <f>VLOOKUP(A32,livelo!B:AC,27,0)</f>
        <v>cpc</v>
      </c>
      <c r="E32">
        <f>VLOOKUP(A32,livelo!B:D,3,0)</f>
        <v>45592</v>
      </c>
      <c r="F32" s="1" t="str">
        <f t="shared" si="0"/>
        <v>45592</v>
      </c>
      <c r="G32" t="e">
        <f t="shared" si="4"/>
        <v>#VALUE!</v>
      </c>
      <c r="H32">
        <f>SUMIF(livelo!B:B,'dados livelo'!A32,livelo!AI:AI)</f>
        <v>3</v>
      </c>
    </row>
    <row r="33" spans="1:8">
      <c r="A33" t="s">
        <v>18630</v>
      </c>
      <c r="B33" t="str">
        <f>VLOOKUP(A33,livelo!B:AE,29,0)</f>
        <v>[GE] [Vendas] Sazonais - Semelhantes</v>
      </c>
      <c r="C33">
        <f>VLOOKUP(A33,livelo!B:AH,32,0)</f>
        <v>1</v>
      </c>
      <c r="D33" t="str">
        <f>VLOOKUP(A33,livelo!B:AC,27,0)</f>
        <v>cpc</v>
      </c>
      <c r="E33">
        <f>VLOOKUP(A33,livelo!B:D,3,0)</f>
        <v>45592</v>
      </c>
      <c r="F33" s="1" t="str">
        <f t="shared" si="0"/>
        <v>45592</v>
      </c>
      <c r="G33" t="e">
        <f t="shared" si="4"/>
        <v>#VALUE!</v>
      </c>
      <c r="H33">
        <f>SUMIF(livelo!B:B,'dados livelo'!A33,livelo!AI:AI)</f>
        <v>13</v>
      </c>
    </row>
    <row r="34" spans="1:8">
      <c r="A34" t="s">
        <v>18643</v>
      </c>
      <c r="B34">
        <f>VLOOKUP(A34,livelo!B:AE,29,0)</f>
        <v>0</v>
      </c>
      <c r="C34">
        <f>VLOOKUP(A34,livelo!B:AH,32,0)</f>
        <v>2</v>
      </c>
      <c r="D34" t="str">
        <f>VLOOKUP(A34,livelo!B:AC,27,0)</f>
        <v>cpc_institucional</v>
      </c>
      <c r="E34">
        <f>VLOOKUP(A34,livelo!B:D,3,0)</f>
        <v>45591</v>
      </c>
      <c r="F34" s="1" t="str">
        <f t="shared" si="0"/>
        <v>45591</v>
      </c>
      <c r="G34" t="e">
        <f t="shared" si="4"/>
        <v>#VALUE!</v>
      </c>
      <c r="H34">
        <f>SUMIF(livelo!B:B,'dados livelo'!A34,livelo!AI:AI)</f>
        <v>1</v>
      </c>
    </row>
    <row r="35" spans="1:8">
      <c r="A35" t="s">
        <v>18654</v>
      </c>
      <c r="B35">
        <f>VLOOKUP(A35,livelo!B:AE,29,0)</f>
        <v>0</v>
      </c>
      <c r="C35">
        <f>VLOOKUP(A35,livelo!B:AH,32,0)</f>
        <v>5</v>
      </c>
      <c r="D35" t="str">
        <f>VLOOKUP(A35,livelo!B:AC,27,0)</f>
        <v>cpc</v>
      </c>
      <c r="E35">
        <f>VLOOKUP(A35,livelo!B:D,3,0)</f>
        <v>45591</v>
      </c>
      <c r="F35" s="1" t="str">
        <f t="shared" si="0"/>
        <v>45591</v>
      </c>
      <c r="G35" t="e">
        <f t="shared" si="4"/>
        <v>#VALUE!</v>
      </c>
      <c r="H35">
        <f>SUMIF(livelo!B:B,'dados livelo'!A35,livelo!AI:AI)</f>
        <v>20</v>
      </c>
    </row>
    <row r="36" spans="1:8">
      <c r="A36" t="s">
        <v>18668</v>
      </c>
      <c r="B36" t="str">
        <f>VLOOKUP(A36,livelo!B:AE,29,0)</f>
        <v>[GE] [Vendas] Sazonais - Interesses</v>
      </c>
      <c r="C36">
        <f>VLOOKUP(A36,livelo!B:AH,32,0)</f>
        <v>5</v>
      </c>
      <c r="D36" t="str">
        <f>VLOOKUP(A36,livelo!B:AC,27,0)</f>
        <v>cpc</v>
      </c>
      <c r="E36">
        <f>VLOOKUP(A36,livelo!B:D,3,0)</f>
        <v>45591</v>
      </c>
      <c r="F36" s="1" t="str">
        <f t="shared" si="0"/>
        <v>45591</v>
      </c>
      <c r="G36" t="e">
        <f t="shared" si="4"/>
        <v>#VALUE!</v>
      </c>
      <c r="H36">
        <f>SUMIF(livelo!B:B,'dados livelo'!A36,livelo!AI:AI)</f>
        <v>10</v>
      </c>
    </row>
    <row r="37" spans="1:8">
      <c r="A37" t="s">
        <v>18687</v>
      </c>
      <c r="B37" t="str">
        <f>VLOOKUP(A37,livelo!B:AE,29,0)</f>
        <v>[GE] [Vendas] Sazonais - Semelhantes</v>
      </c>
      <c r="C37">
        <f>VLOOKUP(A37,livelo!B:AH,32,0)</f>
        <v>1</v>
      </c>
      <c r="D37" t="str">
        <f>VLOOKUP(A37,livelo!B:AC,27,0)</f>
        <v>cpc</v>
      </c>
      <c r="E37">
        <f>VLOOKUP(A37,livelo!B:D,3,0)</f>
        <v>45591</v>
      </c>
      <c r="F37" s="1" t="str">
        <f t="shared" si="0"/>
        <v>45591</v>
      </c>
      <c r="G37" t="e">
        <f t="shared" si="4"/>
        <v>#VALUE!</v>
      </c>
      <c r="H37">
        <f>SUMIF(livelo!B:B,'dados livelo'!A37,livelo!AI:AI)</f>
        <v>8</v>
      </c>
    </row>
    <row r="38" spans="1:8">
      <c r="A38" t="s">
        <v>18705</v>
      </c>
      <c r="B38" t="str">
        <f>VLOOKUP(A38,livelo!B:AE,29,0)</f>
        <v>[GE] [Vendas] Sazonais - Semelhantes</v>
      </c>
      <c r="C38">
        <f>VLOOKUP(A38,livelo!B:AH,32,0)</f>
        <v>1</v>
      </c>
      <c r="D38" t="str">
        <f>VLOOKUP(A38,livelo!B:AC,27,0)</f>
        <v>cpc</v>
      </c>
      <c r="E38">
        <f>VLOOKUP(A38,livelo!B:D,3,0)</f>
        <v>45591</v>
      </c>
      <c r="F38" s="1" t="str">
        <f t="shared" si="0"/>
        <v>45591</v>
      </c>
      <c r="G38" t="e">
        <f t="shared" si="4"/>
        <v>#VALUE!</v>
      </c>
      <c r="H38">
        <f>SUMIF(livelo!B:B,'dados livelo'!A38,livelo!AI:AI)</f>
        <v>7</v>
      </c>
    </row>
    <row r="39" spans="1:8">
      <c r="A39" t="s">
        <v>18726</v>
      </c>
      <c r="B39">
        <f>VLOOKUP(A39,livelo!B:AE,29,0)</f>
        <v>0</v>
      </c>
      <c r="C39">
        <f>VLOOKUP(A39,livelo!B:AH,32,0)</f>
        <v>1</v>
      </c>
      <c r="D39" t="str">
        <f>VLOOKUP(A39,livelo!B:AC,27,0)</f>
        <v>cpc_institucional</v>
      </c>
      <c r="E39">
        <f>VLOOKUP(A39,livelo!B:D,3,0)</f>
        <v>45591</v>
      </c>
      <c r="F39" s="1" t="str">
        <f t="shared" si="0"/>
        <v>45591</v>
      </c>
      <c r="G39" t="e">
        <f t="shared" si="4"/>
        <v>#VALUE!</v>
      </c>
      <c r="H39">
        <f>SUMIF(livelo!B:B,'dados livelo'!A39,livelo!AI:AI)</f>
        <v>5</v>
      </c>
    </row>
    <row r="40" spans="1:8">
      <c r="A40" t="s">
        <v>18742</v>
      </c>
      <c r="B40" t="str">
        <f>VLOOKUP(A40,livelo!B:AE,29,0)</f>
        <v>[GE] [Vendas] Sazonais - Semelhantes</v>
      </c>
      <c r="C40">
        <f>VLOOKUP(A40,livelo!B:AH,32,0)</f>
        <v>1</v>
      </c>
      <c r="D40" t="str">
        <f>VLOOKUP(A40,livelo!B:AC,27,0)</f>
        <v>cpc</v>
      </c>
      <c r="E40">
        <f>VLOOKUP(A40,livelo!B:D,3,0)</f>
        <v>45590</v>
      </c>
      <c r="F40" s="1" t="str">
        <f t="shared" si="0"/>
        <v>45590</v>
      </c>
      <c r="G40" t="e">
        <f t="shared" si="4"/>
        <v>#VALUE!</v>
      </c>
      <c r="H40">
        <f>SUMIF(livelo!B:B,'dados livelo'!A40,livelo!AI:AI)</f>
        <v>4</v>
      </c>
    </row>
    <row r="41" spans="1:8">
      <c r="A41" t="s">
        <v>18760</v>
      </c>
      <c r="B41">
        <f>VLOOKUP(A41,livelo!B:AE,29,0)</f>
        <v>0</v>
      </c>
      <c r="C41">
        <f>VLOOKUP(A41,livelo!B:AH,32,0)</f>
        <v>1</v>
      </c>
      <c r="D41">
        <f>VLOOKUP(A41,livelo!B:AC,27,0)</f>
        <v>0</v>
      </c>
      <c r="E41">
        <f>VLOOKUP(A41,livelo!B:D,3,0)</f>
        <v>45590</v>
      </c>
      <c r="F41" s="1" t="str">
        <f t="shared" si="0"/>
        <v>45590</v>
      </c>
      <c r="G41" t="e">
        <f t="shared" si="4"/>
        <v>#VALUE!</v>
      </c>
      <c r="H41">
        <f>SUMIF(livelo!B:B,'dados livelo'!A41,livelo!AI:AI)</f>
        <v>2</v>
      </c>
    </row>
    <row r="42" spans="1:8">
      <c r="A42" t="s">
        <v>18772</v>
      </c>
      <c r="B42">
        <f>VLOOKUP(A42,livelo!B:AE,29,0)</f>
        <v>0</v>
      </c>
      <c r="C42">
        <f>VLOOKUP(A42,livelo!B:AH,32,0)</f>
        <v>1</v>
      </c>
      <c r="D42">
        <f>VLOOKUP(A42,livelo!B:AC,27,0)</f>
        <v>0</v>
      </c>
      <c r="E42">
        <f>VLOOKUP(A42,livelo!B:D,3,0)</f>
        <v>45590</v>
      </c>
      <c r="F42" s="1" t="str">
        <f t="shared" si="0"/>
        <v>45590</v>
      </c>
      <c r="G42" t="e">
        <f t="shared" si="4"/>
        <v>#VALUE!</v>
      </c>
      <c r="H42">
        <f>SUMIF(livelo!B:B,'dados livelo'!A42,livelo!AI:AI)</f>
        <v>8</v>
      </c>
    </row>
    <row r="43" spans="1:8">
      <c r="A43" t="s">
        <v>18791</v>
      </c>
      <c r="B43">
        <f>VLOOKUP(A43,livelo!B:AE,29,0)</f>
        <v>0</v>
      </c>
      <c r="C43">
        <f>VLOOKUP(A43,livelo!B:AH,32,0)</f>
        <v>1</v>
      </c>
      <c r="D43">
        <f>VLOOKUP(A43,livelo!B:AC,27,0)</f>
        <v>0</v>
      </c>
      <c r="E43">
        <f>VLOOKUP(A43,livelo!B:D,3,0)</f>
        <v>45590</v>
      </c>
      <c r="F43" s="1" t="str">
        <f t="shared" si="0"/>
        <v>45590</v>
      </c>
      <c r="G43" t="e">
        <f t="shared" si="4"/>
        <v>#VALUE!</v>
      </c>
      <c r="H43">
        <f>SUMIF(livelo!B:B,'dados livelo'!A43,livelo!AI:AI)</f>
        <v>3</v>
      </c>
    </row>
    <row r="44" spans="1:8">
      <c r="A44" t="s">
        <v>18809</v>
      </c>
      <c r="B44" t="str">
        <f>VLOOKUP(A44,livelo!B:AE,29,0)</f>
        <v>[GE] [Vendas] Carrinho abandonado</v>
      </c>
      <c r="C44">
        <f>VLOOKUP(A44,livelo!B:AH,32,0)</f>
        <v>1</v>
      </c>
      <c r="D44" t="str">
        <f>VLOOKUP(A44,livelo!B:AC,27,0)</f>
        <v>cpc</v>
      </c>
      <c r="E44">
        <f>VLOOKUP(A44,livelo!B:D,3,0)</f>
        <v>45590</v>
      </c>
      <c r="F44" s="1" t="str">
        <f t="shared" si="0"/>
        <v>45590</v>
      </c>
      <c r="G44" t="e">
        <f t="shared" si="4"/>
        <v>#VALUE!</v>
      </c>
      <c r="H44">
        <f>SUMIF(livelo!B:B,'dados livelo'!A44,livelo!AI:AI)</f>
        <v>6</v>
      </c>
    </row>
    <row r="45" spans="1:8">
      <c r="A45" t="s">
        <v>19500</v>
      </c>
      <c r="B45">
        <f>VLOOKUP(A45,livelo!B:AE,29,0)</f>
        <v>0</v>
      </c>
      <c r="C45">
        <f>VLOOKUP(A45,livelo!B:AH,32,0)</f>
        <v>1</v>
      </c>
      <c r="D45" t="str">
        <f>VLOOKUP(A45,livelo!B:AC,27,0)</f>
        <v>cpc</v>
      </c>
      <c r="E45">
        <f>VLOOKUP(A45,livelo!B:D,3,0)</f>
        <v>45590</v>
      </c>
      <c r="F45" s="1" t="str">
        <f t="shared" si="0"/>
        <v>45590</v>
      </c>
      <c r="G45" t="e">
        <f t="shared" si="4"/>
        <v>#VALUE!</v>
      </c>
      <c r="H45">
        <f>SUMIF(livelo!B:B,'dados livelo'!A45,livelo!AI:AI)</f>
        <v>14</v>
      </c>
    </row>
    <row r="46" spans="1:8">
      <c r="A46" t="s">
        <v>18827</v>
      </c>
      <c r="B46" t="str">
        <f>VLOOKUP(A46,livelo!B:AE,29,0)</f>
        <v>[GE] [Vendas] Sazonais - Semelhantes</v>
      </c>
      <c r="C46">
        <f>VLOOKUP(A46,livelo!B:AH,32,0)</f>
        <v>5</v>
      </c>
      <c r="D46" t="str">
        <f>VLOOKUP(A46,livelo!B:AC,27,0)</f>
        <v>cpc</v>
      </c>
      <c r="E46">
        <f>VLOOKUP(A46,livelo!B:D,3,0)</f>
        <v>45590</v>
      </c>
      <c r="F46" s="1" t="str">
        <f t="shared" si="0"/>
        <v>45590</v>
      </c>
      <c r="G46" t="e">
        <f t="shared" si="4"/>
        <v>#VALUE!</v>
      </c>
      <c r="H46">
        <f>SUMIF(livelo!B:B,'dados livelo'!A46,livelo!AI:AI)</f>
        <v>9</v>
      </c>
    </row>
    <row r="47" spans="1:8">
      <c r="A47" t="s">
        <v>18846</v>
      </c>
      <c r="B47">
        <f>VLOOKUP(A47,livelo!B:AE,29,0)</f>
        <v>0</v>
      </c>
      <c r="C47">
        <f>VLOOKUP(A47,livelo!B:AH,32,0)</f>
        <v>1</v>
      </c>
      <c r="D47" t="str">
        <f>VLOOKUP(A47,livelo!B:AC,27,0)</f>
        <v>cpc_institucional</v>
      </c>
      <c r="E47">
        <f>VLOOKUP(A47,livelo!B:D,3,0)</f>
        <v>45590</v>
      </c>
      <c r="F47" s="1" t="str">
        <f t="shared" si="0"/>
        <v>45590</v>
      </c>
      <c r="G47" t="e">
        <f t="shared" si="4"/>
        <v>#VALUE!</v>
      </c>
      <c r="H47">
        <f>SUMIF(livelo!B:B,'dados livelo'!A47,livelo!AI:AI)</f>
        <v>7</v>
      </c>
    </row>
    <row r="48" spans="1:8">
      <c r="A48" t="s">
        <v>18861</v>
      </c>
      <c r="B48">
        <f>VLOOKUP(A48,livelo!B:AE,29,0)</f>
        <v>0</v>
      </c>
      <c r="C48">
        <f>VLOOKUP(A48,livelo!B:AH,32,0)</f>
        <v>2</v>
      </c>
      <c r="D48" t="str">
        <f>VLOOKUP(A48,livelo!B:AC,27,0)</f>
        <v>cpc</v>
      </c>
      <c r="E48">
        <f>VLOOKUP(A48,livelo!B:D,3,0)</f>
        <v>45590</v>
      </c>
      <c r="F48" s="1" t="str">
        <f t="shared" si="0"/>
        <v>45590</v>
      </c>
      <c r="G48" t="e">
        <f t="shared" si="4"/>
        <v>#VALUE!</v>
      </c>
      <c r="H48">
        <f>SUMIF(livelo!B:B,'dados livelo'!A48,livelo!AI:AI)</f>
        <v>14</v>
      </c>
    </row>
    <row r="49" spans="1:8">
      <c r="A49" t="s">
        <v>18875</v>
      </c>
      <c r="B49">
        <f>VLOOKUP(A49,livelo!B:AE,29,0)</f>
        <v>0</v>
      </c>
      <c r="C49">
        <f>VLOOKUP(A49,livelo!B:AH,32,0)</f>
        <v>1</v>
      </c>
      <c r="D49">
        <f>VLOOKUP(A49,livelo!B:AC,27,0)</f>
        <v>0</v>
      </c>
      <c r="E49">
        <f>VLOOKUP(A49,livelo!B:D,3,0)</f>
        <v>45590</v>
      </c>
      <c r="F49" s="1" t="str">
        <f t="shared" si="0"/>
        <v>45590</v>
      </c>
      <c r="G49" t="e">
        <f t="shared" si="4"/>
        <v>#VALUE!</v>
      </c>
      <c r="H49">
        <f>SUMIF(livelo!B:B,'dados livelo'!A49,livelo!AI:AI)</f>
        <v>8</v>
      </c>
    </row>
    <row r="50" spans="1:8">
      <c r="A50" t="s">
        <v>18892</v>
      </c>
      <c r="B50" t="str">
        <f>VLOOKUP(A50,livelo!B:AE,29,0)</f>
        <v>[GE] [Vendas] Sazonais - Semelhantes</v>
      </c>
      <c r="C50">
        <f>VLOOKUP(A50,livelo!B:AH,32,0)</f>
        <v>2</v>
      </c>
      <c r="D50" t="str">
        <f>VLOOKUP(A50,livelo!B:AC,27,0)</f>
        <v>cpc</v>
      </c>
      <c r="E50">
        <f>VLOOKUP(A50,livelo!B:D,3,0)</f>
        <v>45590</v>
      </c>
      <c r="F50" s="1" t="str">
        <f t="shared" si="0"/>
        <v>45590</v>
      </c>
      <c r="G50" t="e">
        <f t="shared" si="4"/>
        <v>#VALUE!</v>
      </c>
      <c r="H50">
        <f>SUMIF(livelo!B:B,'dados livelo'!A50,livelo!AI:AI)</f>
        <v>2</v>
      </c>
    </row>
    <row r="51" spans="1:8">
      <c r="A51" t="s">
        <v>19553</v>
      </c>
      <c r="B51">
        <f>VLOOKUP(A51,livelo!B:AE,29,0)</f>
        <v>0</v>
      </c>
      <c r="C51">
        <f>VLOOKUP(A51,livelo!B:AH,32,0)</f>
        <v>1</v>
      </c>
      <c r="D51" t="str">
        <f>VLOOKUP(A51,livelo!B:AC,27,0)</f>
        <v>Social</v>
      </c>
      <c r="E51">
        <f>VLOOKUP(A51,livelo!B:D,3,0)</f>
        <v>45590</v>
      </c>
      <c r="F51" s="1" t="str">
        <f t="shared" si="0"/>
        <v>45590</v>
      </c>
      <c r="G51" t="e">
        <f t="shared" si="4"/>
        <v>#VALUE!</v>
      </c>
      <c r="H51">
        <f>SUMIF(livelo!B:B,'dados livelo'!A51,livelo!AI:AI)</f>
        <v>1</v>
      </c>
    </row>
    <row r="52" spans="1:8">
      <c r="A52" t="s">
        <v>18120</v>
      </c>
      <c r="B52" t="str">
        <f>VLOOKUP(A52,livelo!B:AE,29,0)</f>
        <v>[GE] [Vendas] Remarketing</v>
      </c>
      <c r="C52">
        <f>VLOOKUP(A52,livelo!B:AH,32,0)</f>
        <v>5</v>
      </c>
      <c r="D52" t="str">
        <f>VLOOKUP(A52,livelo!B:AC,27,0)</f>
        <v>cpc</v>
      </c>
      <c r="E52">
        <f>VLOOKUP(A52,livelo!B:D,3,0)</f>
        <v>45589</v>
      </c>
      <c r="F52" s="1" t="str">
        <f t="shared" si="0"/>
        <v>45589</v>
      </c>
      <c r="G52" t="e">
        <f t="shared" si="4"/>
        <v>#VALUE!</v>
      </c>
      <c r="H52">
        <f>SUMIF(livelo!B:B,'dados livelo'!A52,livelo!AI:AI)</f>
        <v>6</v>
      </c>
    </row>
    <row r="53" spans="1:8">
      <c r="A53" t="s">
        <v>18134</v>
      </c>
      <c r="B53" t="str">
        <f>VLOOKUP(A53,livelo!B:AE,29,0)</f>
        <v>2024-10-21 / Tema da campanha / Destinatários</v>
      </c>
      <c r="C53">
        <f>VLOOKUP(A53,livelo!B:AH,32,0)</f>
        <v>5</v>
      </c>
      <c r="D53" t="str">
        <f>VLOOKUP(A53,livelo!B:AC,27,0)</f>
        <v>email</v>
      </c>
      <c r="E53">
        <f>VLOOKUP(A53,livelo!B:D,3,0)</f>
        <v>45589</v>
      </c>
      <c r="F53" s="1" t="str">
        <f t="shared" si="0"/>
        <v>45589</v>
      </c>
      <c r="G53" t="e">
        <f t="shared" si="4"/>
        <v>#VALUE!</v>
      </c>
      <c r="H53">
        <f>SUMIF(livelo!B:B,'dados livelo'!A53,livelo!AI:AI)</f>
        <v>33</v>
      </c>
    </row>
    <row r="54" spans="1:8">
      <c r="A54" t="s">
        <v>18149</v>
      </c>
      <c r="B54">
        <f>VLOOKUP(A54,livelo!B:AE,29,0)</f>
        <v>0</v>
      </c>
      <c r="C54">
        <f>VLOOKUP(A54,livelo!B:AH,32,0)</f>
        <v>5</v>
      </c>
      <c r="D54">
        <f>VLOOKUP(A54,livelo!B:AC,27,0)</f>
        <v>0</v>
      </c>
      <c r="E54">
        <f>VLOOKUP(A54,livelo!B:D,3,0)</f>
        <v>45589</v>
      </c>
      <c r="F54" s="1" t="str">
        <f t="shared" si="0"/>
        <v>45589</v>
      </c>
      <c r="G54" t="e">
        <f t="shared" si="4"/>
        <v>#VALUE!</v>
      </c>
      <c r="H54">
        <f>SUMIF(livelo!B:B,'dados livelo'!A54,livelo!AI:AI)</f>
        <v>7</v>
      </c>
    </row>
    <row r="55" spans="1:8">
      <c r="A55" t="s">
        <v>18164</v>
      </c>
      <c r="B55" t="str">
        <f>VLOOKUP(A55,livelo!B:AE,29,0)</f>
        <v>[GE] [Vendas] Remarketing</v>
      </c>
      <c r="C55">
        <f>VLOOKUP(A55,livelo!B:AH,32,0)</f>
        <v>1</v>
      </c>
      <c r="D55" t="str">
        <f>VLOOKUP(A55,livelo!B:AC,27,0)</f>
        <v>cpc</v>
      </c>
      <c r="E55">
        <f>VLOOKUP(A55,livelo!B:D,3,0)</f>
        <v>45589</v>
      </c>
      <c r="F55" s="1" t="str">
        <f t="shared" si="0"/>
        <v>45589</v>
      </c>
      <c r="G55" t="e">
        <f t="shared" si="4"/>
        <v>#VALUE!</v>
      </c>
      <c r="H55">
        <f>SUMIF(livelo!B:B,'dados livelo'!A55,livelo!AI:AI)</f>
        <v>13</v>
      </c>
    </row>
    <row r="56" spans="1:8">
      <c r="A56" t="s">
        <v>18180</v>
      </c>
      <c r="B56" t="str">
        <f>VLOOKUP(A56,livelo!B:AE,29,0)</f>
        <v>120212687784430172</v>
      </c>
      <c r="C56">
        <f>VLOOKUP(A56,livelo!B:AH,32,0)</f>
        <v>1</v>
      </c>
      <c r="D56" t="str">
        <f>VLOOKUP(A56,livelo!B:AC,27,0)</f>
        <v>paid</v>
      </c>
      <c r="E56">
        <f>VLOOKUP(A56,livelo!B:D,3,0)</f>
        <v>45589</v>
      </c>
      <c r="F56" s="1" t="str">
        <f t="shared" si="0"/>
        <v>45589</v>
      </c>
      <c r="G56" t="e">
        <f t="shared" si="4"/>
        <v>#VALUE!</v>
      </c>
      <c r="H56">
        <f>SUMIF(livelo!B:B,'dados livelo'!A56,livelo!AI:AI)</f>
        <v>6</v>
      </c>
    </row>
    <row r="57" spans="1:8">
      <c r="A57" t="s">
        <v>18200</v>
      </c>
      <c r="B57">
        <f>VLOOKUP(A57,livelo!B:AE,29,0)</f>
        <v>0</v>
      </c>
      <c r="C57">
        <f>VLOOKUP(A57,livelo!B:AH,32,0)</f>
        <v>2</v>
      </c>
      <c r="D57">
        <f>VLOOKUP(A57,livelo!B:AC,27,0)</f>
        <v>0</v>
      </c>
      <c r="E57">
        <f>VLOOKUP(A57,livelo!B:D,3,0)</f>
        <v>45589</v>
      </c>
      <c r="F57" s="1" t="str">
        <f t="shared" si="0"/>
        <v>45589</v>
      </c>
      <c r="G57" t="e">
        <f t="shared" si="4"/>
        <v>#VALUE!</v>
      </c>
      <c r="H57">
        <f>SUMIF(livelo!B:B,'dados livelo'!A57,livelo!AI:AI)</f>
        <v>6</v>
      </c>
    </row>
    <row r="58" spans="1:8">
      <c r="A58" t="s">
        <v>18212</v>
      </c>
      <c r="B58" t="str">
        <f>VLOOKUP(A58,livelo!B:AE,29,0)</f>
        <v>[GE] [Vendas] Remarketing</v>
      </c>
      <c r="C58">
        <f>VLOOKUP(A58,livelo!B:AH,32,0)</f>
        <v>5</v>
      </c>
      <c r="D58" t="str">
        <f>VLOOKUP(A58,livelo!B:AC,27,0)</f>
        <v>cpc</v>
      </c>
      <c r="E58">
        <f>VLOOKUP(A58,livelo!B:D,3,0)</f>
        <v>45589</v>
      </c>
      <c r="F58" s="1" t="str">
        <f t="shared" si="0"/>
        <v>45589</v>
      </c>
      <c r="G58" t="e">
        <f t="shared" si="4"/>
        <v>#VALUE!</v>
      </c>
      <c r="H58">
        <f>SUMIF(livelo!B:B,'dados livelo'!A58,livelo!AI:AI)</f>
        <v>5</v>
      </c>
    </row>
    <row r="59" spans="1:8">
      <c r="A59" t="s">
        <v>18225</v>
      </c>
      <c r="B59">
        <f>VLOOKUP(A59,livelo!B:AE,29,0)</f>
        <v>0</v>
      </c>
      <c r="C59">
        <f>VLOOKUP(A59,livelo!B:AH,32,0)</f>
        <v>1</v>
      </c>
      <c r="D59">
        <f>VLOOKUP(A59,livelo!B:AC,27,0)</f>
        <v>0</v>
      </c>
      <c r="E59">
        <f>VLOOKUP(A59,livelo!B:D,3,0)</f>
        <v>45589</v>
      </c>
      <c r="F59" s="1" t="str">
        <f t="shared" si="0"/>
        <v>45589</v>
      </c>
      <c r="G59" t="e">
        <f t="shared" si="4"/>
        <v>#VALUE!</v>
      </c>
      <c r="H59">
        <f>SUMIF(livelo!B:B,'dados livelo'!A59,livelo!AI:AI)</f>
        <v>14</v>
      </c>
    </row>
    <row r="60" spans="1:8">
      <c r="A60" t="s">
        <v>18245</v>
      </c>
      <c r="B60">
        <f>VLOOKUP(A60,livelo!B:AE,29,0)</f>
        <v>0</v>
      </c>
      <c r="C60">
        <f>VLOOKUP(A60,livelo!B:AH,32,0)</f>
        <v>3</v>
      </c>
      <c r="D60">
        <f>VLOOKUP(A60,livelo!B:AC,27,0)</f>
        <v>0</v>
      </c>
      <c r="E60">
        <f>VLOOKUP(A60,livelo!B:D,3,0)</f>
        <v>45589</v>
      </c>
      <c r="F60" s="1" t="str">
        <f t="shared" si="0"/>
        <v>45589</v>
      </c>
      <c r="G60" t="e">
        <f t="shared" si="4"/>
        <v>#VALUE!</v>
      </c>
      <c r="H60">
        <f>SUMIF(livelo!B:B,'dados livelo'!A60,livelo!AI:AI)</f>
        <v>5</v>
      </c>
    </row>
    <row r="61" spans="1:8">
      <c r="A61" t="s">
        <v>18261</v>
      </c>
      <c r="B61" t="str">
        <f>VLOOKUP(A61,livelo!B:AE,29,0)</f>
        <v>[GE] [Vendas] Sazonais - Interesses</v>
      </c>
      <c r="C61">
        <f>VLOOKUP(A61,livelo!B:AH,32,0)</f>
        <v>2</v>
      </c>
      <c r="D61" t="str">
        <f>VLOOKUP(A61,livelo!B:AC,27,0)</f>
        <v>cpc</v>
      </c>
      <c r="E61">
        <f>VLOOKUP(A61,livelo!B:D,3,0)</f>
        <v>45589</v>
      </c>
      <c r="F61" s="1" t="str">
        <f t="shared" si="0"/>
        <v>45589</v>
      </c>
      <c r="G61" t="e">
        <f t="shared" si="4"/>
        <v>#VALUE!</v>
      </c>
      <c r="H61">
        <f>SUMIF(livelo!B:B,'dados livelo'!A61,livelo!AI:AI)</f>
        <v>9</v>
      </c>
    </row>
    <row r="62" spans="1:8">
      <c r="A62" t="s">
        <v>18277</v>
      </c>
      <c r="B62">
        <f>VLOOKUP(A62,livelo!B:AE,29,0)</f>
        <v>0</v>
      </c>
      <c r="C62">
        <f>VLOOKUP(A62,livelo!B:AH,32,0)</f>
        <v>2</v>
      </c>
      <c r="D62">
        <f>VLOOKUP(A62,livelo!B:AC,27,0)</f>
        <v>0</v>
      </c>
      <c r="E62">
        <f>VLOOKUP(A62,livelo!B:D,3,0)</f>
        <v>45589</v>
      </c>
      <c r="F62" s="1" t="str">
        <f t="shared" si="0"/>
        <v>45589</v>
      </c>
      <c r="G62" t="e">
        <f t="shared" si="4"/>
        <v>#VALUE!</v>
      </c>
      <c r="H62">
        <f>SUMIF(livelo!B:B,'dados livelo'!A62,livelo!AI:AI)</f>
        <v>5</v>
      </c>
    </row>
    <row r="63" spans="1:8">
      <c r="A63" t="s">
        <v>18291</v>
      </c>
      <c r="B63">
        <f>VLOOKUP(A63,livelo!B:AE,29,0)</f>
        <v>0</v>
      </c>
      <c r="C63">
        <f>VLOOKUP(A63,livelo!B:AH,32,0)</f>
        <v>1</v>
      </c>
      <c r="D63">
        <f>VLOOKUP(A63,livelo!B:AC,27,0)</f>
        <v>0</v>
      </c>
      <c r="E63">
        <f>VLOOKUP(A63,livelo!B:D,3,0)</f>
        <v>45589</v>
      </c>
      <c r="F63" s="1" t="str">
        <f t="shared" si="0"/>
        <v>45589</v>
      </c>
      <c r="G63" t="e">
        <f t="shared" si="4"/>
        <v>#VALUE!</v>
      </c>
      <c r="H63">
        <f>SUMIF(livelo!B:B,'dados livelo'!A63,livelo!AI:AI)</f>
        <v>3</v>
      </c>
    </row>
    <row r="64" spans="1:8">
      <c r="A64" t="s">
        <v>18305</v>
      </c>
      <c r="B64">
        <f>VLOOKUP(A64,livelo!B:AE,29,0)</f>
        <v>0</v>
      </c>
      <c r="C64">
        <f>VLOOKUP(A64,livelo!B:AH,32,0)</f>
        <v>5</v>
      </c>
      <c r="D64" t="str">
        <f>VLOOKUP(A64,livelo!B:AC,27,0)</f>
        <v>cpc_institucional</v>
      </c>
      <c r="E64">
        <f>VLOOKUP(A64,livelo!B:D,3,0)</f>
        <v>45589</v>
      </c>
      <c r="F64" s="1" t="str">
        <f t="shared" si="0"/>
        <v>45589</v>
      </c>
      <c r="G64" t="e">
        <f t="shared" si="4"/>
        <v>#VALUE!</v>
      </c>
      <c r="H64">
        <f>SUMIF(livelo!B:B,'dados livelo'!A64,livelo!AI:AI)</f>
        <v>4</v>
      </c>
    </row>
    <row r="65" spans="1:8">
      <c r="A65" t="s">
        <v>19779</v>
      </c>
      <c r="B65">
        <f>VLOOKUP(A65,livelo!B:AE,29,0)</f>
        <v>0</v>
      </c>
      <c r="C65">
        <f>VLOOKUP(A65,livelo!B:AH,32,0)</f>
        <v>1</v>
      </c>
      <c r="D65" t="str">
        <f>VLOOKUP(A65,livelo!B:AC,27,0)</f>
        <v>cpc</v>
      </c>
      <c r="E65">
        <f>VLOOKUP(A65,livelo!B:D,3,0)</f>
        <v>45594</v>
      </c>
      <c r="F65" s="1" t="str">
        <f t="shared" si="0"/>
        <v>45594</v>
      </c>
      <c r="G65" t="e">
        <f t="shared" si="4"/>
        <v>#VALUE!</v>
      </c>
      <c r="H65">
        <f>SUMIF(livelo!B:B,'dados livelo'!A65,livelo!AI:AI)</f>
        <v>16</v>
      </c>
    </row>
    <row r="66" spans="1:8">
      <c r="A66" t="s">
        <v>19794</v>
      </c>
      <c r="B66" t="str">
        <f>VLOOKUP(A66,livelo!B:AE,29,0)</f>
        <v xml:space="preserve">Nova [GE] [Vendas] Sazonais Estático - Full Adv </v>
      </c>
      <c r="C66">
        <f>VLOOKUP(A66,livelo!B:AH,32,0)</f>
        <v>1</v>
      </c>
      <c r="D66" t="str">
        <f>VLOOKUP(A66,livelo!B:AC,27,0)</f>
        <v>cpc</v>
      </c>
      <c r="E66">
        <f>VLOOKUP(A66,livelo!B:D,3,0)</f>
        <v>45594</v>
      </c>
      <c r="F66" s="1" t="str">
        <f t="shared" ref="F66:F129" si="5">MID(E66,1,10)</f>
        <v>45594</v>
      </c>
      <c r="G66" t="e">
        <f t="shared" si="4"/>
        <v>#VALUE!</v>
      </c>
      <c r="H66">
        <f>SUMIF(livelo!B:B,'dados livelo'!A66,livelo!AI:AI)</f>
        <v>13</v>
      </c>
    </row>
    <row r="67" spans="1:8">
      <c r="A67" t="s">
        <v>19813</v>
      </c>
      <c r="B67">
        <f>VLOOKUP(A67,livelo!B:AE,29,0)</f>
        <v>0</v>
      </c>
      <c r="C67">
        <f>VLOOKUP(A67,livelo!B:AH,32,0)</f>
        <v>1</v>
      </c>
      <c r="D67">
        <f>VLOOKUP(A67,livelo!B:AC,27,0)</f>
        <v>0</v>
      </c>
      <c r="E67">
        <f>VLOOKUP(A67,livelo!B:D,3,0)</f>
        <v>45594</v>
      </c>
      <c r="F67" s="1" t="str">
        <f t="shared" si="5"/>
        <v>45594</v>
      </c>
      <c r="G67" t="e">
        <f t="shared" si="4"/>
        <v>#VALUE!</v>
      </c>
      <c r="H67">
        <f>SUMIF(livelo!B:B,'dados livelo'!A67,livelo!AI:AI)</f>
        <v>13</v>
      </c>
    </row>
    <row r="68" spans="1:8">
      <c r="A68" t="s">
        <v>19832</v>
      </c>
      <c r="B68">
        <f>VLOOKUP(A68,livelo!B:AE,29,0)</f>
        <v>0</v>
      </c>
      <c r="C68">
        <f>VLOOKUP(A68,livelo!B:AH,32,0)</f>
        <v>1</v>
      </c>
      <c r="D68" t="str">
        <f>VLOOKUP(A68,livelo!B:AC,27,0)</f>
        <v>cpc_institucional</v>
      </c>
      <c r="E68">
        <f>VLOOKUP(A68,livelo!B:D,3,0)</f>
        <v>45594</v>
      </c>
      <c r="F68" s="1" t="str">
        <f t="shared" si="5"/>
        <v>45594</v>
      </c>
      <c r="G68" t="e">
        <f t="shared" si="4"/>
        <v>#VALUE!</v>
      </c>
      <c r="H68">
        <f>SUMIF(livelo!B:B,'dados livelo'!A68,livelo!AI:AI)</f>
        <v>2</v>
      </c>
    </row>
    <row r="69" spans="1:8">
      <c r="A69" t="s">
        <v>19259</v>
      </c>
      <c r="B69">
        <f>VLOOKUP(A69,livelo!B:AE,29,0)</f>
        <v>0</v>
      </c>
      <c r="C69">
        <f>VLOOKUP(A69,livelo!B:AH,32,0)</f>
        <v>2</v>
      </c>
      <c r="D69" t="str">
        <f>VLOOKUP(A69,livelo!B:AC,27,0)</f>
        <v>cpc_institucional</v>
      </c>
      <c r="E69">
        <f>VLOOKUP(A69,livelo!B:D,3,0)</f>
        <v>45593</v>
      </c>
      <c r="F69" s="1" t="str">
        <f t="shared" si="5"/>
        <v>45593</v>
      </c>
      <c r="G69" t="e">
        <f t="shared" si="4"/>
        <v>#VALUE!</v>
      </c>
      <c r="H69">
        <f>SUMIF(livelo!B:B,'dados livelo'!A69,livelo!AI:AI)</f>
        <v>14</v>
      </c>
    </row>
    <row r="70" spans="1:8">
      <c r="A70" t="s">
        <v>19273</v>
      </c>
      <c r="B70">
        <f>VLOOKUP(A70,livelo!B:AE,29,0)</f>
        <v>0</v>
      </c>
      <c r="C70">
        <f>VLOOKUP(A70,livelo!B:AH,32,0)</f>
        <v>3</v>
      </c>
      <c r="D70">
        <f>VLOOKUP(A70,livelo!B:AC,27,0)</f>
        <v>0</v>
      </c>
      <c r="E70">
        <f>VLOOKUP(A70,livelo!B:D,3,0)</f>
        <v>45593</v>
      </c>
      <c r="F70" s="1" t="str">
        <f t="shared" si="5"/>
        <v>45593</v>
      </c>
      <c r="G70" t="e">
        <f t="shared" si="4"/>
        <v>#VALUE!</v>
      </c>
      <c r="H70">
        <f>SUMIF(livelo!B:B,'dados livelo'!A70,livelo!AI:AI)</f>
        <v>8</v>
      </c>
    </row>
    <row r="71" spans="1:8">
      <c r="A71" t="s">
        <v>19293</v>
      </c>
      <c r="B71">
        <f>VLOOKUP(A71,livelo!B:AE,29,0)</f>
        <v>0</v>
      </c>
      <c r="C71">
        <f>VLOOKUP(A71,livelo!B:AH,32,0)</f>
        <v>1</v>
      </c>
      <c r="D71">
        <f>VLOOKUP(A71,livelo!B:AC,27,0)</f>
        <v>0</v>
      </c>
      <c r="E71">
        <f>VLOOKUP(A71,livelo!B:D,3,0)</f>
        <v>45593</v>
      </c>
      <c r="F71" s="1" t="str">
        <f t="shared" si="5"/>
        <v>45593</v>
      </c>
      <c r="G71" t="e">
        <f t="shared" si="4"/>
        <v>#VALUE!</v>
      </c>
      <c r="H71">
        <f>SUMIF(livelo!B:B,'dados livelo'!A71,livelo!AI:AI)</f>
        <v>9</v>
      </c>
    </row>
    <row r="72" spans="1:8">
      <c r="A72" t="s">
        <v>19307</v>
      </c>
      <c r="B72">
        <f>VLOOKUP(A72,livelo!B:AE,29,0)</f>
        <v>0</v>
      </c>
      <c r="C72">
        <f>VLOOKUP(A72,livelo!B:AH,32,0)</f>
        <v>3</v>
      </c>
      <c r="D72" t="str">
        <f>VLOOKUP(A72,livelo!B:AC,27,0)</f>
        <v>cpc_institucional</v>
      </c>
      <c r="E72">
        <f>VLOOKUP(A72,livelo!B:D,3,0)</f>
        <v>45593</v>
      </c>
      <c r="F72" s="1" t="str">
        <f t="shared" si="5"/>
        <v>45593</v>
      </c>
      <c r="G72" t="e">
        <f t="shared" si="4"/>
        <v>#VALUE!</v>
      </c>
      <c r="H72">
        <f>SUMIF(livelo!B:B,'dados livelo'!A72,livelo!AI:AI)</f>
        <v>3</v>
      </c>
    </row>
    <row r="73" spans="1:8">
      <c r="A73" t="s">
        <v>19326</v>
      </c>
      <c r="B73">
        <f>VLOOKUP(A73,livelo!B:AE,29,0)</f>
        <v>0</v>
      </c>
      <c r="C73">
        <f>VLOOKUP(A73,livelo!B:AH,32,0)</f>
        <v>1</v>
      </c>
      <c r="D73">
        <f>VLOOKUP(A73,livelo!B:AC,27,0)</f>
        <v>0</v>
      </c>
      <c r="E73">
        <f>VLOOKUP(A73,livelo!B:D,3,0)</f>
        <v>45593</v>
      </c>
      <c r="F73" s="1" t="str">
        <f t="shared" si="5"/>
        <v>45593</v>
      </c>
      <c r="G73" t="e">
        <f t="shared" si="4"/>
        <v>#VALUE!</v>
      </c>
      <c r="H73">
        <f>SUMIF(livelo!B:B,'dados livelo'!A73,livelo!AI:AI)</f>
        <v>1</v>
      </c>
    </row>
    <row r="74" spans="1:8">
      <c r="A74" t="s">
        <v>19348</v>
      </c>
      <c r="B74">
        <f>VLOOKUP(A74,livelo!B:AE,29,0)</f>
        <v>0</v>
      </c>
      <c r="C74">
        <f>VLOOKUP(A74,livelo!B:AH,32,0)</f>
        <v>1</v>
      </c>
      <c r="D74">
        <f>VLOOKUP(A74,livelo!B:AC,27,0)</f>
        <v>0</v>
      </c>
      <c r="E74">
        <f>VLOOKUP(A74,livelo!B:D,3,0)</f>
        <v>45593</v>
      </c>
      <c r="F74" s="1" t="str">
        <f t="shared" si="5"/>
        <v>45593</v>
      </c>
      <c r="G74" t="e">
        <f t="shared" si="4"/>
        <v>#VALUE!</v>
      </c>
      <c r="H74">
        <f>SUMIF(livelo!B:B,'dados livelo'!A74,livelo!AI:AI)</f>
        <v>4</v>
      </c>
    </row>
    <row r="75" spans="1:8">
      <c r="A75" t="s">
        <v>19364</v>
      </c>
      <c r="B75">
        <f>VLOOKUP(A75,livelo!B:AE,29,0)</f>
        <v>0</v>
      </c>
      <c r="C75">
        <f>VLOOKUP(A75,livelo!B:AH,32,0)</f>
        <v>1</v>
      </c>
      <c r="D75" t="str">
        <f>VLOOKUP(A75,livelo!B:AC,27,0)</f>
        <v>cpc_institucional</v>
      </c>
      <c r="E75">
        <f>VLOOKUP(A75,livelo!B:D,3,0)</f>
        <v>45593</v>
      </c>
      <c r="F75" s="1" t="str">
        <f t="shared" si="5"/>
        <v>45593</v>
      </c>
      <c r="G75" t="e">
        <f t="shared" si="4"/>
        <v>#VALUE!</v>
      </c>
      <c r="H75">
        <f>SUMIF(livelo!B:B,'dados livelo'!A75,livelo!AI:AI)</f>
        <v>1</v>
      </c>
    </row>
    <row r="76" spans="1:8">
      <c r="A76" t="s">
        <v>19378</v>
      </c>
      <c r="B76">
        <f>VLOOKUP(A76,livelo!B:AE,29,0)</f>
        <v>0</v>
      </c>
      <c r="C76">
        <f>VLOOKUP(A76,livelo!B:AH,32,0)</f>
        <v>1</v>
      </c>
      <c r="D76" t="str">
        <f>VLOOKUP(A76,livelo!B:AC,27,0)</f>
        <v>cpc_institucional</v>
      </c>
      <c r="E76">
        <f>VLOOKUP(A76,livelo!B:D,3,0)</f>
        <v>45593</v>
      </c>
      <c r="F76" s="1" t="str">
        <f t="shared" si="5"/>
        <v>45593</v>
      </c>
      <c r="G76" t="e">
        <f t="shared" si="4"/>
        <v>#VALUE!</v>
      </c>
      <c r="H76">
        <f>SUMIF(livelo!B:B,'dados livelo'!A76,livelo!AI:AI)</f>
        <v>9</v>
      </c>
    </row>
    <row r="77" spans="1:8">
      <c r="A77" t="s">
        <v>18317</v>
      </c>
      <c r="B77">
        <f>VLOOKUP(A77,livelo!B:AE,29,0)</f>
        <v>0</v>
      </c>
      <c r="C77">
        <f>VLOOKUP(A77,livelo!B:AH,32,0)</f>
        <v>1</v>
      </c>
      <c r="D77" t="str">
        <f>VLOOKUP(A77,livelo!B:AC,27,0)</f>
        <v>cpc_institucional</v>
      </c>
      <c r="E77">
        <f>VLOOKUP(A77,livelo!B:D,3,0)</f>
        <v>45589</v>
      </c>
      <c r="F77" s="1" t="str">
        <f t="shared" si="5"/>
        <v>45589</v>
      </c>
      <c r="G77" t="e">
        <f t="shared" si="4"/>
        <v>#VALUE!</v>
      </c>
      <c r="H77">
        <f>SUMIF(livelo!B:B,'dados livelo'!A77,livelo!AI:AI)</f>
        <v>5</v>
      </c>
    </row>
    <row r="78" spans="1:8">
      <c r="A78" t="s">
        <v>18337</v>
      </c>
      <c r="B78">
        <f>VLOOKUP(A78,livelo!B:AE,29,0)</f>
        <v>0</v>
      </c>
      <c r="C78">
        <f>VLOOKUP(A78,livelo!B:AH,32,0)</f>
        <v>1</v>
      </c>
      <c r="D78" t="str">
        <f>VLOOKUP(A78,livelo!B:AC,27,0)</f>
        <v>cpc_institucional</v>
      </c>
      <c r="E78">
        <f>VLOOKUP(A78,livelo!B:D,3,0)</f>
        <v>45589</v>
      </c>
      <c r="F78" s="1" t="str">
        <f t="shared" si="5"/>
        <v>45589</v>
      </c>
      <c r="G78" t="e">
        <f t="shared" si="4"/>
        <v>#VALUE!</v>
      </c>
      <c r="H78">
        <f>SUMIF(livelo!B:B,'dados livelo'!A78,livelo!AI:AI)</f>
        <v>3</v>
      </c>
    </row>
    <row r="79" spans="1:8">
      <c r="A79" t="s">
        <v>18355</v>
      </c>
      <c r="B79">
        <f>VLOOKUP(A79,livelo!B:AE,29,0)</f>
        <v>0</v>
      </c>
      <c r="C79">
        <f>VLOOKUP(A79,livelo!B:AH,32,0)</f>
        <v>1</v>
      </c>
      <c r="D79" t="str">
        <f>VLOOKUP(A79,livelo!B:AC,27,0)</f>
        <v>cpc_institucional</v>
      </c>
      <c r="E79">
        <f>VLOOKUP(A79,livelo!B:D,3,0)</f>
        <v>45589</v>
      </c>
      <c r="F79" s="1" t="str">
        <f t="shared" si="5"/>
        <v>45589</v>
      </c>
      <c r="G79" t="e">
        <f t="shared" si="4"/>
        <v>#VALUE!</v>
      </c>
      <c r="H79">
        <f>SUMIF(livelo!B:B,'dados livelo'!A79,livelo!AI:AI)</f>
        <v>9</v>
      </c>
    </row>
    <row r="80" spans="1:8">
      <c r="A80" t="s">
        <v>18369</v>
      </c>
      <c r="B80" t="str">
        <f>VLOOKUP(A80,livelo!B:AE,29,0)</f>
        <v>[GE] [Vendas] Sazonais - Semelhantes</v>
      </c>
      <c r="C80">
        <f>VLOOKUP(A80,livelo!B:AH,32,0)</f>
        <v>1</v>
      </c>
      <c r="D80" t="str">
        <f>VLOOKUP(A80,livelo!B:AC,27,0)</f>
        <v>cpc</v>
      </c>
      <c r="E80">
        <f>VLOOKUP(A80,livelo!B:D,3,0)</f>
        <v>45589</v>
      </c>
      <c r="F80" s="1" t="str">
        <f t="shared" si="5"/>
        <v>45589</v>
      </c>
      <c r="G80" t="e">
        <f t="shared" si="4"/>
        <v>#VALUE!</v>
      </c>
      <c r="H80">
        <f>SUMIF(livelo!B:B,'dados livelo'!A80,livelo!AI:AI)</f>
        <v>7</v>
      </c>
    </row>
    <row r="81" spans="1:8">
      <c r="A81" t="s">
        <v>18385</v>
      </c>
      <c r="B81">
        <f>VLOOKUP(A81,livelo!B:AE,29,0)</f>
        <v>0</v>
      </c>
      <c r="C81">
        <f>VLOOKUP(A81,livelo!B:AH,32,0)</f>
        <v>1</v>
      </c>
      <c r="D81">
        <f>VLOOKUP(A81,livelo!B:AC,27,0)</f>
        <v>0</v>
      </c>
      <c r="E81">
        <f>VLOOKUP(A81,livelo!B:D,3,0)</f>
        <v>45589</v>
      </c>
      <c r="F81" s="1" t="str">
        <f t="shared" si="5"/>
        <v>45589</v>
      </c>
      <c r="G81" t="e">
        <f t="shared" si="4"/>
        <v>#VALUE!</v>
      </c>
      <c r="H81">
        <f>SUMIF(livelo!B:B,'dados livelo'!A81,livelo!AI:AI)</f>
        <v>1</v>
      </c>
    </row>
    <row r="82" spans="1:8">
      <c r="A82" t="s">
        <v>18397</v>
      </c>
      <c r="B82" t="str">
        <f>VLOOKUP(A82,livelo!B:AE,29,0)</f>
        <v>[GE] [Vendas] Sazonais - Semelhantes</v>
      </c>
      <c r="C82">
        <f>VLOOKUP(A82,livelo!B:AH,32,0)</f>
        <v>5</v>
      </c>
      <c r="D82" t="str">
        <f>VLOOKUP(A82,livelo!B:AC,27,0)</f>
        <v>cpc</v>
      </c>
      <c r="E82">
        <f>VLOOKUP(A82,livelo!B:D,3,0)</f>
        <v>45589</v>
      </c>
      <c r="F82" s="1" t="str">
        <f t="shared" si="5"/>
        <v>45589</v>
      </c>
      <c r="G82" t="e">
        <f t="shared" si="4"/>
        <v>#VALUE!</v>
      </c>
      <c r="H82">
        <f>SUMIF(livelo!B:B,'dados livelo'!A82,livelo!AI:AI)</f>
        <v>4</v>
      </c>
    </row>
    <row r="83" spans="1:8">
      <c r="A83" t="s">
        <v>18413</v>
      </c>
      <c r="B83" t="str">
        <f>VLOOKUP(A83,livelo!B:AE,29,0)</f>
        <v>[GE] [Vendas] Sazonais - Interesses</v>
      </c>
      <c r="C83">
        <f>VLOOKUP(A83,livelo!B:AH,32,0)</f>
        <v>4</v>
      </c>
      <c r="D83" t="str">
        <f>VLOOKUP(A83,livelo!B:AC,27,0)</f>
        <v>cpc</v>
      </c>
      <c r="E83">
        <f>VLOOKUP(A83,livelo!B:D,3,0)</f>
        <v>45589</v>
      </c>
      <c r="F83" s="1" t="str">
        <f t="shared" si="5"/>
        <v>45589</v>
      </c>
      <c r="G83" t="e">
        <f t="shared" si="4"/>
        <v>#VALUE!</v>
      </c>
      <c r="H83">
        <f>SUMIF(livelo!B:B,'dados livelo'!A83,livelo!AI:AI)</f>
        <v>5</v>
      </c>
    </row>
    <row r="84" spans="1:8">
      <c r="A84" t="s">
        <v>18427</v>
      </c>
      <c r="B84">
        <f>VLOOKUP(A84,livelo!B:AE,29,0)</f>
        <v>0</v>
      </c>
      <c r="C84">
        <f>VLOOKUP(A84,livelo!B:AH,32,0)</f>
        <v>1</v>
      </c>
      <c r="D84">
        <f>VLOOKUP(A84,livelo!B:AC,27,0)</f>
        <v>0</v>
      </c>
      <c r="E84">
        <f>VLOOKUP(A84,livelo!B:D,3,0)</f>
        <v>45589</v>
      </c>
      <c r="F84" s="1" t="str">
        <f t="shared" si="5"/>
        <v>45589</v>
      </c>
      <c r="G84" t="e">
        <f t="shared" si="4"/>
        <v>#VALUE!</v>
      </c>
      <c r="H84">
        <f>SUMIF(livelo!B:B,'dados livelo'!A84,livelo!AI:AI)</f>
        <v>10</v>
      </c>
    </row>
    <row r="85" spans="1:8">
      <c r="A85" t="s">
        <v>19393</v>
      </c>
      <c r="B85" t="str">
        <f>VLOOKUP(A85,livelo!B:AE,29,0)</f>
        <v>[GE] [Vendas] Sazonais - Interesses</v>
      </c>
      <c r="C85">
        <f>VLOOKUP(A85,livelo!B:AH,32,0)</f>
        <v>3</v>
      </c>
      <c r="D85" t="str">
        <f>VLOOKUP(A85,livelo!B:AC,27,0)</f>
        <v>cpc</v>
      </c>
      <c r="E85">
        <f>VLOOKUP(A85,livelo!B:D,3,0)</f>
        <v>45593</v>
      </c>
      <c r="F85" s="1" t="str">
        <f t="shared" si="5"/>
        <v>45593</v>
      </c>
      <c r="G85" t="e">
        <f t="shared" si="4"/>
        <v>#VALUE!</v>
      </c>
      <c r="H85">
        <f>SUMIF(livelo!B:B,'dados livelo'!A85,livelo!AI:AI)</f>
        <v>9</v>
      </c>
    </row>
    <row r="86" spans="1:8">
      <c r="A86" t="s">
        <v>17881</v>
      </c>
      <c r="B86">
        <f>VLOOKUP(A86,livelo!B:AE,29,0)</f>
        <v>0</v>
      </c>
      <c r="C86">
        <f>VLOOKUP(A86,livelo!B:AH,32,0)</f>
        <v>1</v>
      </c>
      <c r="D86">
        <f>VLOOKUP(A86,livelo!B:AC,27,0)</f>
        <v>0</v>
      </c>
      <c r="E86">
        <f>VLOOKUP(A86,livelo!B:D,3,0)</f>
        <v>45588</v>
      </c>
      <c r="F86" s="1" t="str">
        <f t="shared" si="5"/>
        <v>45588</v>
      </c>
      <c r="G86" t="e">
        <f t="shared" si="4"/>
        <v>#VALUE!</v>
      </c>
      <c r="H86">
        <f>SUMIF(livelo!B:B,'dados livelo'!A86,livelo!AI:AI)</f>
        <v>9</v>
      </c>
    </row>
    <row r="87" spans="1:8">
      <c r="A87" t="s">
        <v>19406</v>
      </c>
      <c r="B87">
        <f>VLOOKUP(A87,livelo!B:AE,29,0)</f>
        <v>0</v>
      </c>
      <c r="C87">
        <f>VLOOKUP(A87,livelo!B:AH,32,0)</f>
        <v>1</v>
      </c>
      <c r="D87" t="str">
        <f>VLOOKUP(A87,livelo!B:AC,27,0)</f>
        <v>cpc_institucional</v>
      </c>
      <c r="E87">
        <f>VLOOKUP(A87,livelo!B:D,3,0)</f>
        <v>45593</v>
      </c>
      <c r="F87" s="1" t="str">
        <f t="shared" si="5"/>
        <v>45593</v>
      </c>
      <c r="G87" t="e">
        <f t="shared" si="4"/>
        <v>#VALUE!</v>
      </c>
      <c r="H87">
        <f>SUMIF(livelo!B:B,'dados livelo'!A87,livelo!AI:AI)</f>
        <v>2</v>
      </c>
    </row>
    <row r="88" spans="1:8">
      <c r="A88" t="s">
        <v>17894</v>
      </c>
      <c r="B88" t="str">
        <f>VLOOKUP(A88,livelo!B:AE,29,0)</f>
        <v>saldodepontos</v>
      </c>
      <c r="C88">
        <f>VLOOKUP(A88,livelo!B:AH,32,0)</f>
        <v>1</v>
      </c>
      <c r="D88" t="str">
        <f>VLOOKUP(A88,livelo!B:AC,27,0)</f>
        <v>email</v>
      </c>
      <c r="E88">
        <f>VLOOKUP(A88,livelo!B:D,3,0)</f>
        <v>45588</v>
      </c>
      <c r="F88" s="1" t="str">
        <f t="shared" si="5"/>
        <v>45588</v>
      </c>
      <c r="G88" t="e">
        <f t="shared" si="4"/>
        <v>#VALUE!</v>
      </c>
      <c r="H88">
        <f>SUMIF(livelo!B:B,'dados livelo'!A88,livelo!AI:AI)</f>
        <v>4</v>
      </c>
    </row>
    <row r="89" spans="1:8">
      <c r="A89" t="s">
        <v>19415</v>
      </c>
      <c r="B89">
        <f>VLOOKUP(A89,livelo!B:AE,29,0)</f>
        <v>0</v>
      </c>
      <c r="C89">
        <f>VLOOKUP(A89,livelo!B:AH,32,0)</f>
        <v>3</v>
      </c>
      <c r="D89">
        <f>VLOOKUP(A89,livelo!B:AC,27,0)</f>
        <v>0</v>
      </c>
      <c r="E89">
        <f>VLOOKUP(A89,livelo!B:D,3,0)</f>
        <v>45593</v>
      </c>
      <c r="F89" s="1" t="str">
        <f t="shared" si="5"/>
        <v>45593</v>
      </c>
      <c r="G89" t="e">
        <f t="shared" si="4"/>
        <v>#VALUE!</v>
      </c>
      <c r="H89">
        <f>SUMIF(livelo!B:B,'dados livelo'!A89,livelo!AI:AI)</f>
        <v>20</v>
      </c>
    </row>
    <row r="90" spans="1:8">
      <c r="A90" t="s">
        <v>17907</v>
      </c>
      <c r="B90">
        <f>VLOOKUP(A90,livelo!B:AE,29,0)</f>
        <v>0</v>
      </c>
      <c r="C90">
        <f>VLOOKUP(A90,livelo!B:AH,32,0)</f>
        <v>5</v>
      </c>
      <c r="D90" t="str">
        <f>VLOOKUP(A90,livelo!B:AC,27,0)</f>
        <v>cpc_institucional</v>
      </c>
      <c r="E90">
        <f>VLOOKUP(A90,livelo!B:D,3,0)</f>
        <v>45588</v>
      </c>
      <c r="F90" s="1" t="str">
        <f t="shared" si="5"/>
        <v>45588</v>
      </c>
      <c r="G90" t="e">
        <f t="shared" si="4"/>
        <v>#VALUE!</v>
      </c>
      <c r="H90">
        <f>SUMIF(livelo!B:B,'dados livelo'!A90,livelo!AI:AI)</f>
        <v>4</v>
      </c>
    </row>
    <row r="91" spans="1:8">
      <c r="A91" t="s">
        <v>19430</v>
      </c>
      <c r="B91" t="str">
        <f>VLOOKUP(A91,livelo!B:AE,29,0)</f>
        <v>saldodepontos</v>
      </c>
      <c r="C91">
        <f>VLOOKUP(A91,livelo!B:AH,32,0)</f>
        <v>1</v>
      </c>
      <c r="D91" t="str">
        <f>VLOOKUP(A91,livelo!B:AC,27,0)</f>
        <v>email</v>
      </c>
      <c r="E91">
        <f>VLOOKUP(A91,livelo!B:D,3,0)</f>
        <v>45593</v>
      </c>
      <c r="F91" s="1" t="str">
        <f t="shared" si="5"/>
        <v>45593</v>
      </c>
      <c r="G91" t="e">
        <f t="shared" si="4"/>
        <v>#VALUE!</v>
      </c>
      <c r="H91">
        <f>SUMIF(livelo!B:B,'dados livelo'!A91,livelo!AI:AI)</f>
        <v>6</v>
      </c>
    </row>
    <row r="92" spans="1:8">
      <c r="A92" t="s">
        <v>17925</v>
      </c>
      <c r="B92">
        <f>VLOOKUP(A92,livelo!B:AE,29,0)</f>
        <v>0</v>
      </c>
      <c r="C92">
        <f>VLOOKUP(A92,livelo!B:AH,32,0)</f>
        <v>1</v>
      </c>
      <c r="D92">
        <f>VLOOKUP(A92,livelo!B:AC,27,0)</f>
        <v>0</v>
      </c>
      <c r="E92">
        <f>VLOOKUP(A92,livelo!B:D,3,0)</f>
        <v>45588</v>
      </c>
      <c r="F92" s="1" t="str">
        <f t="shared" si="5"/>
        <v>45588</v>
      </c>
      <c r="G92" t="e">
        <f t="shared" si="4"/>
        <v>#VALUE!</v>
      </c>
      <c r="H92">
        <f>SUMIF(livelo!B:B,'dados livelo'!A92,livelo!AI:AI)</f>
        <v>10</v>
      </c>
    </row>
    <row r="93" spans="1:8">
      <c r="A93" t="s">
        <v>18489</v>
      </c>
      <c r="B93">
        <f>VLOOKUP(A93,livelo!B:AE,29,0)</f>
        <v>0</v>
      </c>
      <c r="C93">
        <f>VLOOKUP(A93,livelo!B:AH,32,0)</f>
        <v>1</v>
      </c>
      <c r="D93">
        <f>VLOOKUP(A93,livelo!B:AC,27,0)</f>
        <v>0</v>
      </c>
      <c r="E93">
        <f>VLOOKUP(A93,livelo!B:D,3,0)</f>
        <v>45592</v>
      </c>
      <c r="F93" s="1" t="str">
        <f t="shared" si="5"/>
        <v>45592</v>
      </c>
      <c r="G93" t="e">
        <f t="shared" si="4"/>
        <v>#VALUE!</v>
      </c>
      <c r="H93">
        <f>SUMIF(livelo!B:B,'dados livelo'!A93,livelo!AI:AI)</f>
        <v>12</v>
      </c>
    </row>
    <row r="94" spans="1:8">
      <c r="A94" t="s">
        <v>17940</v>
      </c>
      <c r="B94" t="str">
        <f>VLOOKUP(A94,livelo!B:AE,29,0)</f>
        <v>filipe_todo_site_com_30_off</v>
      </c>
      <c r="C94">
        <f>VLOOKUP(A94,livelo!B:AH,32,0)</f>
        <v>1</v>
      </c>
      <c r="D94" t="str">
        <f>VLOOKUP(A94,livelo!B:AC,27,0)</f>
        <v>email</v>
      </c>
      <c r="E94">
        <f>VLOOKUP(A94,livelo!B:D,3,0)</f>
        <v>45588</v>
      </c>
      <c r="F94" s="1" t="str">
        <f t="shared" si="5"/>
        <v>45588</v>
      </c>
      <c r="G94" t="e">
        <f t="shared" si="4"/>
        <v>#VALUE!</v>
      </c>
      <c r="H94">
        <f>SUMIF(livelo!B:B,'dados livelo'!A94,livelo!AI:AI)</f>
        <v>12</v>
      </c>
    </row>
    <row r="95" spans="1:8">
      <c r="A95" t="s">
        <v>17976</v>
      </c>
      <c r="B95" t="str">
        <f>VLOOKUP(A95,livelo!B:AE,29,0)</f>
        <v>[GE] [Vendas] Carrinho abandonado</v>
      </c>
      <c r="C95">
        <f>VLOOKUP(A95,livelo!B:AH,32,0)</f>
        <v>5</v>
      </c>
      <c r="D95" t="str">
        <f>VLOOKUP(A95,livelo!B:AC,27,0)</f>
        <v>cpc</v>
      </c>
      <c r="E95">
        <f>VLOOKUP(A95,livelo!B:D,3,0)</f>
        <v>45588</v>
      </c>
      <c r="F95" s="1" t="str">
        <f t="shared" si="5"/>
        <v>45588</v>
      </c>
      <c r="G95" t="e">
        <f t="shared" ref="G95:G96" si="6">DATEVALUE(F95)</f>
        <v>#VALUE!</v>
      </c>
      <c r="H95">
        <f>SUMIF(livelo!B:B,'dados livelo'!A95,livelo!AI:AI)</f>
        <v>7</v>
      </c>
    </row>
    <row r="96" spans="1:8">
      <c r="A96" t="s">
        <v>18504</v>
      </c>
      <c r="B96">
        <f>VLOOKUP(A96,livelo!B:AE,29,0)</f>
        <v>0</v>
      </c>
      <c r="C96">
        <f>VLOOKUP(A96,livelo!B:AH,32,0)</f>
        <v>5</v>
      </c>
      <c r="D96">
        <f>VLOOKUP(A96,livelo!B:AC,27,0)</f>
        <v>0</v>
      </c>
      <c r="E96">
        <f>VLOOKUP(A96,livelo!B:D,3,0)</f>
        <v>45592</v>
      </c>
      <c r="F96" s="1" t="str">
        <f t="shared" si="5"/>
        <v>45592</v>
      </c>
      <c r="G96" t="e">
        <f t="shared" si="6"/>
        <v>#VALUE!</v>
      </c>
      <c r="H96">
        <f>SUMIF(livelo!B:B,'dados livelo'!A96,livelo!AI:AI)</f>
        <v>5</v>
      </c>
    </row>
    <row r="97" spans="1:8">
      <c r="A97" t="s">
        <v>17992</v>
      </c>
      <c r="B97" t="str">
        <f>VLOOKUP(A97,livelo!B:AE,29,0)</f>
        <v>[GE] [Vendas] Remarketing</v>
      </c>
      <c r="C97">
        <f>VLOOKUP(A97,livelo!B:AH,32,0)</f>
        <v>1</v>
      </c>
      <c r="D97" t="str">
        <f>VLOOKUP(A97,livelo!B:AC,27,0)</f>
        <v>cpc</v>
      </c>
      <c r="E97">
        <f>VLOOKUP(A97,livelo!B:D,3,0)</f>
        <v>45588</v>
      </c>
      <c r="F97" s="1" t="str">
        <f t="shared" si="5"/>
        <v>45588</v>
      </c>
      <c r="G97" t="e">
        <f t="shared" ref="G97:G160" si="7">DATEVALUE(F97)</f>
        <v>#VALUE!</v>
      </c>
      <c r="H97">
        <f>SUMIF(livelo!B:B,'dados livelo'!A97,livelo!AI:AI)</f>
        <v>12</v>
      </c>
    </row>
    <row r="98" spans="1:8">
      <c r="A98" t="s">
        <v>18520</v>
      </c>
      <c r="B98">
        <f>VLOOKUP(A98,livelo!B:AE,29,0)</f>
        <v>0</v>
      </c>
      <c r="C98">
        <f>VLOOKUP(A98,livelo!B:AH,32,0)</f>
        <v>1</v>
      </c>
      <c r="D98">
        <f>VLOOKUP(A98,livelo!B:AC,27,0)</f>
        <v>0</v>
      </c>
      <c r="E98">
        <f>VLOOKUP(A98,livelo!B:D,3,0)</f>
        <v>45592</v>
      </c>
      <c r="F98" s="1" t="str">
        <f t="shared" si="5"/>
        <v>45592</v>
      </c>
      <c r="G98" t="e">
        <f t="shared" si="7"/>
        <v>#VALUE!</v>
      </c>
      <c r="H98">
        <f>SUMIF(livelo!B:B,'dados livelo'!A98,livelo!AI:AI)</f>
        <v>3</v>
      </c>
    </row>
    <row r="99" spans="1:8">
      <c r="A99" t="s">
        <v>18535</v>
      </c>
      <c r="B99" t="str">
        <f>VLOOKUP(A99,livelo!B:AE,29,0)</f>
        <v>[GE] [Vendas] Remarketing</v>
      </c>
      <c r="C99">
        <f>VLOOKUP(A99,livelo!B:AH,32,0)</f>
        <v>3</v>
      </c>
      <c r="D99" t="str">
        <f>VLOOKUP(A99,livelo!B:AC,27,0)</f>
        <v>cpc</v>
      </c>
      <c r="E99">
        <f>VLOOKUP(A99,livelo!B:D,3,0)</f>
        <v>45592</v>
      </c>
      <c r="F99" s="1" t="str">
        <f t="shared" si="5"/>
        <v>45592</v>
      </c>
      <c r="G99" t="e">
        <f t="shared" si="7"/>
        <v>#VALUE!</v>
      </c>
      <c r="H99">
        <f>SUMIF(livelo!B:B,'dados livelo'!A99,livelo!AI:AI)</f>
        <v>6</v>
      </c>
    </row>
    <row r="100" spans="1:8">
      <c r="A100" t="s">
        <v>18549</v>
      </c>
      <c r="B100" t="str">
        <f>VLOOKUP(A100,livelo!B:AE,29,0)</f>
        <v>[GE] [Vendas] Sazonais - Semelhantes</v>
      </c>
      <c r="C100">
        <f>VLOOKUP(A100,livelo!B:AH,32,0)</f>
        <v>5</v>
      </c>
      <c r="D100" t="str">
        <f>VLOOKUP(A100,livelo!B:AC,27,0)</f>
        <v>cpc</v>
      </c>
      <c r="E100">
        <f>VLOOKUP(A100,livelo!B:D,3,0)</f>
        <v>45592</v>
      </c>
      <c r="F100" s="1" t="str">
        <f t="shared" si="5"/>
        <v>45592</v>
      </c>
      <c r="G100" t="e">
        <f t="shared" si="7"/>
        <v>#VALUE!</v>
      </c>
      <c r="H100">
        <f>SUMIF(livelo!B:B,'dados livelo'!A100,livelo!AI:AI)</f>
        <v>9</v>
      </c>
    </row>
    <row r="101" spans="1:8">
      <c r="A101" t="s">
        <v>18565</v>
      </c>
      <c r="B101">
        <f>VLOOKUP(A101,livelo!B:AE,29,0)</f>
        <v>0</v>
      </c>
      <c r="C101">
        <f>VLOOKUP(A101,livelo!B:AH,32,0)</f>
        <v>5</v>
      </c>
      <c r="D101" t="str">
        <f>VLOOKUP(A101,livelo!B:AC,27,0)</f>
        <v>cpc_institucional</v>
      </c>
      <c r="E101">
        <f>VLOOKUP(A101,livelo!B:D,3,0)</f>
        <v>45592</v>
      </c>
      <c r="F101" s="1" t="str">
        <f t="shared" si="5"/>
        <v>45592</v>
      </c>
      <c r="G101" t="e">
        <f t="shared" si="7"/>
        <v>#VALUE!</v>
      </c>
      <c r="H101">
        <f>SUMIF(livelo!B:B,'dados livelo'!A101,livelo!AI:AI)</f>
        <v>4</v>
      </c>
    </row>
    <row r="102" spans="1:8">
      <c r="A102" t="s">
        <v>16554</v>
      </c>
      <c r="B102">
        <f>VLOOKUP(A102,livelo!B:AE,29,0)</f>
        <v>0</v>
      </c>
      <c r="C102">
        <f>VLOOKUP(A102,livelo!B:AH,32,0)</f>
        <v>1</v>
      </c>
      <c r="D102" t="str">
        <f>VLOOKUP(A102,livelo!B:AC,27,0)</f>
        <v>Social</v>
      </c>
      <c r="E102">
        <f>VLOOKUP(A102,livelo!B:D,3,0)</f>
        <v>45585</v>
      </c>
      <c r="F102" s="1" t="str">
        <f t="shared" si="5"/>
        <v>45585</v>
      </c>
      <c r="G102" t="e">
        <f t="shared" si="7"/>
        <v>#VALUE!</v>
      </c>
      <c r="H102">
        <f>SUMIF(livelo!B:B,'dados livelo'!A102,livelo!AI:AI)</f>
        <v>7</v>
      </c>
    </row>
    <row r="103" spans="1:8">
      <c r="A103" t="s">
        <v>16573</v>
      </c>
      <c r="B103">
        <f>VLOOKUP(A103,livelo!B:AE,29,0)</f>
        <v>0</v>
      </c>
      <c r="C103">
        <f>VLOOKUP(A103,livelo!B:AH,32,0)</f>
        <v>1</v>
      </c>
      <c r="D103">
        <f>VLOOKUP(A103,livelo!B:AC,27,0)</f>
        <v>0</v>
      </c>
      <c r="E103">
        <f>VLOOKUP(A103,livelo!B:D,3,0)</f>
        <v>45585</v>
      </c>
      <c r="F103" s="1" t="str">
        <f t="shared" si="5"/>
        <v>45585</v>
      </c>
      <c r="G103" t="e">
        <f t="shared" si="7"/>
        <v>#VALUE!</v>
      </c>
      <c r="H103">
        <f>SUMIF(livelo!B:B,'dados livelo'!A103,livelo!AI:AI)</f>
        <v>6</v>
      </c>
    </row>
    <row r="104" spans="1:8">
      <c r="A104" t="s">
        <v>16595</v>
      </c>
      <c r="B104">
        <f>VLOOKUP(A104,livelo!B:AE,29,0)</f>
        <v>0</v>
      </c>
      <c r="C104">
        <f>VLOOKUP(A104,livelo!B:AH,32,0)</f>
        <v>1</v>
      </c>
      <c r="D104" t="str">
        <f>VLOOKUP(A104,livelo!B:AC,27,0)</f>
        <v>cpc_institucional</v>
      </c>
      <c r="E104">
        <f>VLOOKUP(A104,livelo!B:D,3,0)</f>
        <v>45585</v>
      </c>
      <c r="F104" s="1" t="str">
        <f t="shared" si="5"/>
        <v>45585</v>
      </c>
      <c r="G104" t="e">
        <f t="shared" si="7"/>
        <v>#VALUE!</v>
      </c>
      <c r="H104">
        <f>SUMIF(livelo!B:B,'dados livelo'!A104,livelo!AI:AI)</f>
        <v>3</v>
      </c>
    </row>
    <row r="105" spans="1:8">
      <c r="A105" t="s">
        <v>16614</v>
      </c>
      <c r="B105" t="str">
        <f>VLOOKUP(A105,livelo!B:AE,29,0)</f>
        <v>[GE] [Vendas] Sazonais - Semelhantes</v>
      </c>
      <c r="C105">
        <f>VLOOKUP(A105,livelo!B:AH,32,0)</f>
        <v>1</v>
      </c>
      <c r="D105" t="str">
        <f>VLOOKUP(A105,livelo!B:AC,27,0)</f>
        <v>cpc</v>
      </c>
      <c r="E105">
        <f>VLOOKUP(A105,livelo!B:D,3,0)</f>
        <v>45585</v>
      </c>
      <c r="F105" s="1" t="str">
        <f t="shared" si="5"/>
        <v>45585</v>
      </c>
      <c r="G105" t="e">
        <f t="shared" si="7"/>
        <v>#VALUE!</v>
      </c>
      <c r="H105">
        <f>SUMIF(livelo!B:B,'dados livelo'!A105,livelo!AI:AI)</f>
        <v>6</v>
      </c>
    </row>
    <row r="106" spans="1:8">
      <c r="A106" t="s">
        <v>18007</v>
      </c>
      <c r="B106">
        <f>VLOOKUP(A106,livelo!B:AE,29,0)</f>
        <v>0</v>
      </c>
      <c r="C106">
        <f>VLOOKUP(A106,livelo!B:AH,32,0)</f>
        <v>3</v>
      </c>
      <c r="D106" t="str">
        <f>VLOOKUP(A106,livelo!B:AC,27,0)</f>
        <v>Social</v>
      </c>
      <c r="E106">
        <f>VLOOKUP(A106,livelo!B:D,3,0)</f>
        <v>45588</v>
      </c>
      <c r="F106" s="1" t="str">
        <f t="shared" si="5"/>
        <v>45588</v>
      </c>
      <c r="G106" t="e">
        <f t="shared" si="7"/>
        <v>#VALUE!</v>
      </c>
      <c r="H106">
        <f>SUMIF(livelo!B:B,'dados livelo'!A106,livelo!AI:AI)</f>
        <v>8</v>
      </c>
    </row>
    <row r="107" spans="1:8">
      <c r="A107" t="s">
        <v>18023</v>
      </c>
      <c r="B107" t="str">
        <f>VLOOKUP(A107,livelo!B:AE,29,0)</f>
        <v>2024-10-21 / Tema da campanha / Destinatários</v>
      </c>
      <c r="C107">
        <f>VLOOKUP(A107,livelo!B:AH,32,0)</f>
        <v>1</v>
      </c>
      <c r="D107" t="str">
        <f>VLOOKUP(A107,livelo!B:AC,27,0)</f>
        <v>email</v>
      </c>
      <c r="E107">
        <f>VLOOKUP(A107,livelo!B:D,3,0)</f>
        <v>45588</v>
      </c>
      <c r="F107" s="1" t="str">
        <f t="shared" si="5"/>
        <v>45588</v>
      </c>
      <c r="G107" t="e">
        <f t="shared" si="7"/>
        <v>#VALUE!</v>
      </c>
      <c r="H107">
        <f>SUMIF(livelo!B:B,'dados livelo'!A107,livelo!AI:AI)</f>
        <v>5</v>
      </c>
    </row>
    <row r="108" spans="1:8">
      <c r="A108" t="s">
        <v>18040</v>
      </c>
      <c r="B108" t="str">
        <f>VLOOKUP(A108,livelo!B:AE,29,0)</f>
        <v>[GE] [Vendas] Sazonais - Interesses</v>
      </c>
      <c r="C108">
        <f>VLOOKUP(A108,livelo!B:AH,32,0)</f>
        <v>1</v>
      </c>
      <c r="D108" t="str">
        <f>VLOOKUP(A108,livelo!B:AC,27,0)</f>
        <v>cpc</v>
      </c>
      <c r="E108">
        <f>VLOOKUP(A108,livelo!B:D,3,0)</f>
        <v>45588</v>
      </c>
      <c r="F108" s="1" t="str">
        <f t="shared" si="5"/>
        <v>45588</v>
      </c>
      <c r="G108" t="e">
        <f t="shared" si="7"/>
        <v>#VALUE!</v>
      </c>
      <c r="H108">
        <f>SUMIF(livelo!B:B,'dados livelo'!A108,livelo!AI:AI)</f>
        <v>5</v>
      </c>
    </row>
    <row r="109" spans="1:8">
      <c r="A109" t="s">
        <v>17626</v>
      </c>
      <c r="B109">
        <f>VLOOKUP(A109,livelo!B:AE,29,0)</f>
        <v>0</v>
      </c>
      <c r="C109">
        <f>VLOOKUP(A109,livelo!B:AH,32,0)</f>
        <v>5</v>
      </c>
      <c r="D109" t="str">
        <f>VLOOKUP(A109,livelo!B:AC,27,0)</f>
        <v>cpc</v>
      </c>
      <c r="E109">
        <f>VLOOKUP(A109,livelo!B:D,3,0)</f>
        <v>45587</v>
      </c>
      <c r="F109" s="1" t="str">
        <f t="shared" si="5"/>
        <v>45587</v>
      </c>
      <c r="G109" t="e">
        <f t="shared" si="7"/>
        <v>#VALUE!</v>
      </c>
      <c r="H109">
        <f>SUMIF(livelo!B:B,'dados livelo'!A109,livelo!AI:AI)</f>
        <v>7</v>
      </c>
    </row>
    <row r="110" spans="1:8">
      <c r="A110" t="s">
        <v>17635</v>
      </c>
      <c r="B110">
        <f>VLOOKUP(A110,livelo!B:AE,29,0)</f>
        <v>0</v>
      </c>
      <c r="C110">
        <f>VLOOKUP(A110,livelo!B:AH,32,0)</f>
        <v>5</v>
      </c>
      <c r="D110">
        <f>VLOOKUP(A110,livelo!B:AC,27,0)</f>
        <v>0</v>
      </c>
      <c r="E110">
        <f>VLOOKUP(A110,livelo!B:D,3,0)</f>
        <v>45587</v>
      </c>
      <c r="F110" s="1" t="str">
        <f t="shared" si="5"/>
        <v>45587</v>
      </c>
      <c r="G110" t="e">
        <f t="shared" si="7"/>
        <v>#VALUE!</v>
      </c>
      <c r="H110">
        <f>SUMIF(livelo!B:B,'dados livelo'!A110,livelo!AI:AI)</f>
        <v>13</v>
      </c>
    </row>
    <row r="111" spans="1:8">
      <c r="A111" t="s">
        <v>17651</v>
      </c>
      <c r="B111" t="str">
        <f>VLOOKUP(A111,livelo!B:AE,29,0)</f>
        <v>[GE] [Vendas] Carrinho abandonado</v>
      </c>
      <c r="C111">
        <f>VLOOKUP(A111,livelo!B:AH,32,0)</f>
        <v>5</v>
      </c>
      <c r="D111" t="str">
        <f>VLOOKUP(A111,livelo!B:AC,27,0)</f>
        <v>cpc</v>
      </c>
      <c r="E111">
        <f>VLOOKUP(A111,livelo!B:D,3,0)</f>
        <v>45587</v>
      </c>
      <c r="F111" s="1" t="str">
        <f t="shared" si="5"/>
        <v>45587</v>
      </c>
      <c r="G111" t="e">
        <f t="shared" si="7"/>
        <v>#VALUE!</v>
      </c>
      <c r="H111">
        <f>SUMIF(livelo!B:B,'dados livelo'!A111,livelo!AI:AI)</f>
        <v>8</v>
      </c>
    </row>
    <row r="112" spans="1:8">
      <c r="A112" t="s">
        <v>17667</v>
      </c>
      <c r="B112" t="str">
        <f>VLOOKUP(A112,livelo!B:AE,29,0)</f>
        <v>[GE] [Vendas] Sazonais - Interesses</v>
      </c>
      <c r="C112">
        <f>VLOOKUP(A112,livelo!B:AH,32,0)</f>
        <v>5</v>
      </c>
      <c r="D112" t="str">
        <f>VLOOKUP(A112,livelo!B:AC,27,0)</f>
        <v>cpc</v>
      </c>
      <c r="E112">
        <f>VLOOKUP(A112,livelo!B:D,3,0)</f>
        <v>45587</v>
      </c>
      <c r="F112" s="1" t="str">
        <f t="shared" si="5"/>
        <v>45587</v>
      </c>
      <c r="G112" t="e">
        <f t="shared" si="7"/>
        <v>#VALUE!</v>
      </c>
      <c r="H112">
        <f>SUMIF(livelo!B:B,'dados livelo'!A112,livelo!AI:AI)</f>
        <v>10</v>
      </c>
    </row>
    <row r="113" spans="1:8">
      <c r="A113" t="s">
        <v>17686</v>
      </c>
      <c r="B113">
        <f>VLOOKUP(A113,livelo!B:AE,29,0)</f>
        <v>0</v>
      </c>
      <c r="C113">
        <f>VLOOKUP(A113,livelo!B:AH,32,0)</f>
        <v>5</v>
      </c>
      <c r="D113">
        <f>VLOOKUP(A113,livelo!B:AC,27,0)</f>
        <v>0</v>
      </c>
      <c r="E113">
        <f>VLOOKUP(A113,livelo!B:D,3,0)</f>
        <v>45587</v>
      </c>
      <c r="F113" s="1" t="str">
        <f t="shared" si="5"/>
        <v>45587</v>
      </c>
      <c r="G113" t="e">
        <f t="shared" si="7"/>
        <v>#VALUE!</v>
      </c>
      <c r="H113">
        <f>SUMIF(livelo!B:B,'dados livelo'!A113,livelo!AI:AI)</f>
        <v>3</v>
      </c>
    </row>
    <row r="114" spans="1:8">
      <c r="A114" t="s">
        <v>17703</v>
      </c>
      <c r="B114">
        <f>VLOOKUP(A114,livelo!B:AE,29,0)</f>
        <v>0</v>
      </c>
      <c r="C114">
        <f>VLOOKUP(A114,livelo!B:AH,32,0)</f>
        <v>2</v>
      </c>
      <c r="D114">
        <f>VLOOKUP(A114,livelo!B:AC,27,0)</f>
        <v>0</v>
      </c>
      <c r="E114">
        <f>VLOOKUP(A114,livelo!B:D,3,0)</f>
        <v>45587</v>
      </c>
      <c r="F114" s="1" t="str">
        <f t="shared" si="5"/>
        <v>45587</v>
      </c>
      <c r="G114" t="e">
        <f t="shared" si="7"/>
        <v>#VALUE!</v>
      </c>
      <c r="H114">
        <f>SUMIF(livelo!B:B,'dados livelo'!A114,livelo!AI:AI)</f>
        <v>7</v>
      </c>
    </row>
    <row r="115" spans="1:8">
      <c r="A115" t="s">
        <v>17720</v>
      </c>
      <c r="B115" t="str">
        <f>VLOOKUP(A115,livelo!B:AE,29,0)</f>
        <v>2024-9-17 / Tema da campanha / Destinatários</v>
      </c>
      <c r="C115">
        <f>VLOOKUP(A115,livelo!B:AH,32,0)</f>
        <v>1</v>
      </c>
      <c r="D115" t="str">
        <f>VLOOKUP(A115,livelo!B:AC,27,0)</f>
        <v>email</v>
      </c>
      <c r="E115">
        <f>VLOOKUP(A115,livelo!B:D,3,0)</f>
        <v>45587</v>
      </c>
      <c r="F115" s="1" t="str">
        <f t="shared" si="5"/>
        <v>45587</v>
      </c>
      <c r="G115" t="e">
        <f t="shared" si="7"/>
        <v>#VALUE!</v>
      </c>
      <c r="H115">
        <f>SUMIF(livelo!B:B,'dados livelo'!A115,livelo!AI:AI)</f>
        <v>6</v>
      </c>
    </row>
    <row r="116" spans="1:8">
      <c r="A116" t="s">
        <v>17736</v>
      </c>
      <c r="B116">
        <f>VLOOKUP(A116,livelo!B:AE,29,0)</f>
        <v>0</v>
      </c>
      <c r="C116">
        <f>VLOOKUP(A116,livelo!B:AH,32,0)</f>
        <v>4</v>
      </c>
      <c r="D116" t="str">
        <f>VLOOKUP(A116,livelo!B:AC,27,0)</f>
        <v>cpc_institucional</v>
      </c>
      <c r="E116">
        <f>VLOOKUP(A116,livelo!B:D,3,0)</f>
        <v>45587</v>
      </c>
      <c r="F116" s="1" t="str">
        <f t="shared" si="5"/>
        <v>45587</v>
      </c>
      <c r="G116" t="e">
        <f t="shared" si="7"/>
        <v>#VALUE!</v>
      </c>
      <c r="H116">
        <f>SUMIF(livelo!B:B,'dados livelo'!A116,livelo!AI:AI)</f>
        <v>4</v>
      </c>
    </row>
    <row r="117" spans="1:8">
      <c r="A117" t="s">
        <v>17750</v>
      </c>
      <c r="B117">
        <f>VLOOKUP(A117,livelo!B:AE,29,0)</f>
        <v>0</v>
      </c>
      <c r="C117">
        <f>VLOOKUP(A117,livelo!B:AH,32,0)</f>
        <v>5</v>
      </c>
      <c r="D117">
        <f>VLOOKUP(A117,livelo!B:AC,27,0)</f>
        <v>0</v>
      </c>
      <c r="E117">
        <f>VLOOKUP(A117,livelo!B:D,3,0)</f>
        <v>45587</v>
      </c>
      <c r="F117" s="1" t="str">
        <f t="shared" si="5"/>
        <v>45587</v>
      </c>
      <c r="G117" t="e">
        <f t="shared" si="7"/>
        <v>#VALUE!</v>
      </c>
      <c r="H117">
        <f>SUMIF(livelo!B:B,'dados livelo'!A117,livelo!AI:AI)</f>
        <v>5</v>
      </c>
    </row>
    <row r="118" spans="1:8">
      <c r="A118" t="s">
        <v>17770</v>
      </c>
      <c r="B118">
        <f>VLOOKUP(A118,livelo!B:AE,29,0)</f>
        <v>0</v>
      </c>
      <c r="C118">
        <f>VLOOKUP(A118,livelo!B:AH,32,0)</f>
        <v>1</v>
      </c>
      <c r="D118" t="str">
        <f>VLOOKUP(A118,livelo!B:AC,27,0)</f>
        <v>cpc_institucional</v>
      </c>
      <c r="E118">
        <f>VLOOKUP(A118,livelo!B:D,3,0)</f>
        <v>45587</v>
      </c>
      <c r="F118" s="1" t="str">
        <f t="shared" si="5"/>
        <v>45587</v>
      </c>
      <c r="G118" t="e">
        <f t="shared" si="7"/>
        <v>#VALUE!</v>
      </c>
      <c r="H118">
        <f>SUMIF(livelo!B:B,'dados livelo'!A118,livelo!AI:AI)</f>
        <v>10</v>
      </c>
    </row>
    <row r="119" spans="1:8">
      <c r="A119" t="s">
        <v>17784</v>
      </c>
      <c r="B119">
        <f>VLOOKUP(A119,livelo!B:AE,29,0)</f>
        <v>0</v>
      </c>
      <c r="C119">
        <f>VLOOKUP(A119,livelo!B:AH,32,0)</f>
        <v>4</v>
      </c>
      <c r="D119">
        <f>VLOOKUP(A119,livelo!B:AC,27,0)</f>
        <v>0</v>
      </c>
      <c r="E119">
        <f>VLOOKUP(A119,livelo!B:D,3,0)</f>
        <v>45587</v>
      </c>
      <c r="F119" s="1" t="str">
        <f t="shared" si="5"/>
        <v>45587</v>
      </c>
      <c r="G119" t="e">
        <f t="shared" si="7"/>
        <v>#VALUE!</v>
      </c>
      <c r="H119">
        <f>SUMIF(livelo!B:B,'dados livelo'!A119,livelo!AI:AI)</f>
        <v>4</v>
      </c>
    </row>
    <row r="120" spans="1:8">
      <c r="A120" t="s">
        <v>17804</v>
      </c>
      <c r="B120">
        <f>VLOOKUP(A120,livelo!B:AE,29,0)</f>
        <v>0</v>
      </c>
      <c r="C120">
        <f>VLOOKUP(A120,livelo!B:AH,32,0)</f>
        <v>3</v>
      </c>
      <c r="D120">
        <f>VLOOKUP(A120,livelo!B:AC,27,0)</f>
        <v>0</v>
      </c>
      <c r="E120">
        <f>VLOOKUP(A120,livelo!B:D,3,0)</f>
        <v>45587</v>
      </c>
      <c r="F120" s="1" t="str">
        <f t="shared" si="5"/>
        <v>45587</v>
      </c>
      <c r="G120" t="e">
        <f t="shared" si="7"/>
        <v>#VALUE!</v>
      </c>
      <c r="H120">
        <f>SUMIF(livelo!B:B,'dados livelo'!A120,livelo!AI:AI)</f>
        <v>10</v>
      </c>
    </row>
    <row r="121" spans="1:8">
      <c r="A121" t="s">
        <v>16634</v>
      </c>
      <c r="B121" t="str">
        <f>VLOOKUP(A121,livelo!B:AE,29,0)</f>
        <v>saldodepontos</v>
      </c>
      <c r="C121">
        <f>VLOOKUP(A121,livelo!B:AH,32,0)</f>
        <v>1</v>
      </c>
      <c r="D121" t="str">
        <f>VLOOKUP(A121,livelo!B:AC,27,0)</f>
        <v>email</v>
      </c>
      <c r="E121">
        <f>VLOOKUP(A121,livelo!B:D,3,0)</f>
        <v>45585</v>
      </c>
      <c r="F121" s="1" t="str">
        <f t="shared" si="5"/>
        <v>45585</v>
      </c>
      <c r="G121" t="e">
        <f t="shared" si="7"/>
        <v>#VALUE!</v>
      </c>
      <c r="H121">
        <f>SUMIF(livelo!B:B,'dados livelo'!A121,livelo!AI:AI)</f>
        <v>10</v>
      </c>
    </row>
    <row r="122" spans="1:8">
      <c r="A122" t="s">
        <v>16654</v>
      </c>
      <c r="B122" t="str">
        <f>VLOOKUP(A122,livelo!B:AE,29,0)</f>
        <v>[GE] [Vendas] Carrinho abandonado</v>
      </c>
      <c r="C122">
        <f>VLOOKUP(A122,livelo!B:AH,32,0)</f>
        <v>3</v>
      </c>
      <c r="D122" t="str">
        <f>VLOOKUP(A122,livelo!B:AC,27,0)</f>
        <v>cpc</v>
      </c>
      <c r="E122">
        <f>VLOOKUP(A122,livelo!B:D,3,0)</f>
        <v>45585</v>
      </c>
      <c r="F122" s="1" t="str">
        <f t="shared" si="5"/>
        <v>45585</v>
      </c>
      <c r="G122" t="e">
        <f t="shared" si="7"/>
        <v>#VALUE!</v>
      </c>
      <c r="H122">
        <f>SUMIF(livelo!B:B,'dados livelo'!A122,livelo!AI:AI)</f>
        <v>11</v>
      </c>
    </row>
    <row r="123" spans="1:8">
      <c r="A123" t="s">
        <v>16676</v>
      </c>
      <c r="B123">
        <f>VLOOKUP(A123,livelo!B:AE,29,0)</f>
        <v>0</v>
      </c>
      <c r="C123">
        <f>VLOOKUP(A123,livelo!B:AH,32,0)</f>
        <v>5</v>
      </c>
      <c r="D123">
        <f>VLOOKUP(A123,livelo!B:AC,27,0)</f>
        <v>0</v>
      </c>
      <c r="E123">
        <f>VLOOKUP(A123,livelo!B:D,3,0)</f>
        <v>45585</v>
      </c>
      <c r="F123" s="1" t="str">
        <f t="shared" si="5"/>
        <v>45585</v>
      </c>
      <c r="G123" t="e">
        <f t="shared" si="7"/>
        <v>#VALUE!</v>
      </c>
      <c r="H123">
        <f>SUMIF(livelo!B:B,'dados livelo'!A123,livelo!AI:AI)</f>
        <v>5</v>
      </c>
    </row>
    <row r="124" spans="1:8">
      <c r="A124" t="s">
        <v>17826</v>
      </c>
      <c r="B124" t="str">
        <f>VLOOKUP(A124,livelo!B:AE,29,0)</f>
        <v>[GE] [Vendas] Sazonais - Semelhantes</v>
      </c>
      <c r="C124">
        <f>VLOOKUP(A124,livelo!B:AH,32,0)</f>
        <v>1</v>
      </c>
      <c r="D124" t="str">
        <f>VLOOKUP(A124,livelo!B:AC,27,0)</f>
        <v>cpc</v>
      </c>
      <c r="E124">
        <f>VLOOKUP(A124,livelo!B:D,3,0)</f>
        <v>45587</v>
      </c>
      <c r="F124" s="1" t="str">
        <f t="shared" si="5"/>
        <v>45587</v>
      </c>
      <c r="G124" t="e">
        <f t="shared" si="7"/>
        <v>#VALUE!</v>
      </c>
      <c r="H124">
        <f>SUMIF(livelo!B:B,'dados livelo'!A124,livelo!AI:AI)</f>
        <v>6</v>
      </c>
    </row>
    <row r="125" spans="1:8">
      <c r="A125" t="s">
        <v>16696</v>
      </c>
      <c r="B125">
        <f>VLOOKUP(A125,livelo!B:AE,29,0)</f>
        <v>0</v>
      </c>
      <c r="C125">
        <f>VLOOKUP(A125,livelo!B:AH,32,0)</f>
        <v>1</v>
      </c>
      <c r="D125" t="str">
        <f>VLOOKUP(A125,livelo!B:AC,27,0)</f>
        <v>cpc</v>
      </c>
      <c r="E125">
        <f>VLOOKUP(A125,livelo!B:D,3,0)</f>
        <v>45584</v>
      </c>
      <c r="F125" s="1" t="str">
        <f t="shared" si="5"/>
        <v>45584</v>
      </c>
      <c r="G125" t="e">
        <f t="shared" si="7"/>
        <v>#VALUE!</v>
      </c>
      <c r="H125">
        <f>SUMIF(livelo!B:B,'dados livelo'!A125,livelo!AI:AI)</f>
        <v>13</v>
      </c>
    </row>
    <row r="126" spans="1:8">
      <c r="A126" t="s">
        <v>17113</v>
      </c>
      <c r="B126">
        <f>VLOOKUP(A126,livelo!B:AE,29,0)</f>
        <v>0</v>
      </c>
      <c r="C126">
        <f>VLOOKUP(A126,livelo!B:AH,32,0)</f>
        <v>3</v>
      </c>
      <c r="D126">
        <f>VLOOKUP(A126,livelo!B:AC,27,0)</f>
        <v>0</v>
      </c>
      <c r="E126">
        <f>VLOOKUP(A126,livelo!B:D,3,0)</f>
        <v>45587</v>
      </c>
      <c r="F126" s="1" t="str">
        <f t="shared" si="5"/>
        <v>45587</v>
      </c>
      <c r="G126" t="e">
        <f t="shared" si="7"/>
        <v>#VALUE!</v>
      </c>
      <c r="H126">
        <f>SUMIF(livelo!B:B,'dados livelo'!A126,livelo!AI:AI)</f>
        <v>7</v>
      </c>
    </row>
    <row r="127" spans="1:8">
      <c r="A127" t="s">
        <v>17132</v>
      </c>
      <c r="B127" t="str">
        <f>VLOOKUP(A127,livelo!B:AE,29,0)</f>
        <v>2024-10-21 / Tema da campanha / Destinatários</v>
      </c>
      <c r="C127">
        <f>VLOOKUP(A127,livelo!B:AH,32,0)</f>
        <v>1</v>
      </c>
      <c r="D127" t="str">
        <f>VLOOKUP(A127,livelo!B:AC,27,0)</f>
        <v>email</v>
      </c>
      <c r="E127">
        <f>VLOOKUP(A127,livelo!B:D,3,0)</f>
        <v>45587</v>
      </c>
      <c r="F127" s="1" t="str">
        <f t="shared" si="5"/>
        <v>45587</v>
      </c>
      <c r="G127" t="e">
        <f t="shared" si="7"/>
        <v>#VALUE!</v>
      </c>
      <c r="H127">
        <f>SUMIF(livelo!B:B,'dados livelo'!A127,livelo!AI:AI)</f>
        <v>16</v>
      </c>
    </row>
    <row r="128" spans="1:8">
      <c r="A128" t="s">
        <v>17149</v>
      </c>
      <c r="B128" t="str">
        <f>VLOOKUP(A128,livelo!B:AE,29,0)</f>
        <v>[GE] [Vendas] Remarketing</v>
      </c>
      <c r="C128">
        <f>VLOOKUP(A128,livelo!B:AH,32,0)</f>
        <v>3</v>
      </c>
      <c r="D128" t="str">
        <f>VLOOKUP(A128,livelo!B:AC,27,0)</f>
        <v>cpc</v>
      </c>
      <c r="E128">
        <f>VLOOKUP(A128,livelo!B:D,3,0)</f>
        <v>45587</v>
      </c>
      <c r="F128" s="1" t="str">
        <f t="shared" si="5"/>
        <v>45587</v>
      </c>
      <c r="G128" t="e">
        <f t="shared" si="7"/>
        <v>#VALUE!</v>
      </c>
      <c r="H128">
        <f>SUMIF(livelo!B:B,'dados livelo'!A128,livelo!AI:AI)</f>
        <v>6</v>
      </c>
    </row>
    <row r="129" spans="1:8">
      <c r="A129" t="s">
        <v>17162</v>
      </c>
      <c r="B129">
        <f>VLOOKUP(A129,livelo!B:AE,29,0)</f>
        <v>0</v>
      </c>
      <c r="C129">
        <f>VLOOKUP(A129,livelo!B:AH,32,0)</f>
        <v>1</v>
      </c>
      <c r="D129">
        <f>VLOOKUP(A129,livelo!B:AC,27,0)</f>
        <v>0</v>
      </c>
      <c r="E129">
        <f>VLOOKUP(A129,livelo!B:D,3,0)</f>
        <v>45587</v>
      </c>
      <c r="F129" s="1" t="str">
        <f t="shared" si="5"/>
        <v>45587</v>
      </c>
      <c r="G129" t="e">
        <f t="shared" si="7"/>
        <v>#VALUE!</v>
      </c>
      <c r="H129">
        <f>SUMIF(livelo!B:B,'dados livelo'!A129,livelo!AI:AI)</f>
        <v>8</v>
      </c>
    </row>
    <row r="130" spans="1:8">
      <c r="A130" t="s">
        <v>16713</v>
      </c>
      <c r="B130">
        <f>VLOOKUP(A130,livelo!B:AE,29,0)</f>
        <v>0</v>
      </c>
      <c r="C130">
        <f>VLOOKUP(A130,livelo!B:AH,32,0)</f>
        <v>1</v>
      </c>
      <c r="D130">
        <f>VLOOKUP(A130,livelo!B:AC,27,0)</f>
        <v>0</v>
      </c>
      <c r="E130">
        <f>VLOOKUP(A130,livelo!B:D,3,0)</f>
        <v>45584</v>
      </c>
      <c r="F130" s="1" t="str">
        <f t="shared" ref="F130:F193" si="8">MID(E130,1,10)</f>
        <v>45584</v>
      </c>
      <c r="G130" t="e">
        <f t="shared" si="7"/>
        <v>#VALUE!</v>
      </c>
      <c r="H130">
        <f>SUMIF(livelo!B:B,'dados livelo'!A130,livelo!AI:AI)</f>
        <v>2</v>
      </c>
    </row>
    <row r="131" spans="1:8">
      <c r="A131" t="s">
        <v>17177</v>
      </c>
      <c r="B131">
        <f>VLOOKUP(A131,livelo!B:AE,29,0)</f>
        <v>0</v>
      </c>
      <c r="C131">
        <f>VLOOKUP(A131,livelo!B:AH,32,0)</f>
        <v>1</v>
      </c>
      <c r="D131" t="str">
        <f>VLOOKUP(A131,livelo!B:AC,27,0)</f>
        <v>cpc</v>
      </c>
      <c r="E131">
        <f>VLOOKUP(A131,livelo!B:D,3,0)</f>
        <v>45586</v>
      </c>
      <c r="F131" s="1" t="str">
        <f t="shared" si="8"/>
        <v>45586</v>
      </c>
      <c r="G131" t="e">
        <f t="shared" si="7"/>
        <v>#VALUE!</v>
      </c>
      <c r="H131">
        <f>SUMIF(livelo!B:B,'dados livelo'!A131,livelo!AI:AI)</f>
        <v>8</v>
      </c>
    </row>
    <row r="132" spans="1:8">
      <c r="A132" t="s">
        <v>16730</v>
      </c>
      <c r="B132" t="str">
        <f>VLOOKUP(A132,livelo!B:AE,29,0)</f>
        <v>[GE] [Vendas] Remarketing</v>
      </c>
      <c r="C132">
        <f>VLOOKUP(A132,livelo!B:AH,32,0)</f>
        <v>1</v>
      </c>
      <c r="D132" t="str">
        <f>VLOOKUP(A132,livelo!B:AC,27,0)</f>
        <v>cpc</v>
      </c>
      <c r="E132">
        <f>VLOOKUP(A132,livelo!B:D,3,0)</f>
        <v>45584</v>
      </c>
      <c r="F132" s="1" t="str">
        <f t="shared" si="8"/>
        <v>45584</v>
      </c>
      <c r="G132" t="e">
        <f t="shared" si="7"/>
        <v>#VALUE!</v>
      </c>
      <c r="H132">
        <f>SUMIF(livelo!B:B,'dados livelo'!A132,livelo!AI:AI)</f>
        <v>3</v>
      </c>
    </row>
    <row r="133" spans="1:8">
      <c r="A133" t="s">
        <v>17192</v>
      </c>
      <c r="B133">
        <f>VLOOKUP(A133,livelo!B:AE,29,0)</f>
        <v>0</v>
      </c>
      <c r="C133">
        <f>VLOOKUP(A133,livelo!B:AH,32,0)</f>
        <v>2</v>
      </c>
      <c r="D133" t="str">
        <f>VLOOKUP(A133,livelo!B:AC,27,0)</f>
        <v>cpc_institucional</v>
      </c>
      <c r="E133">
        <f>VLOOKUP(A133,livelo!B:D,3,0)</f>
        <v>45586</v>
      </c>
      <c r="F133" s="1" t="str">
        <f t="shared" si="8"/>
        <v>45586</v>
      </c>
      <c r="G133" t="e">
        <f t="shared" si="7"/>
        <v>#VALUE!</v>
      </c>
      <c r="H133">
        <f>SUMIF(livelo!B:B,'dados livelo'!A133,livelo!AI:AI)</f>
        <v>4</v>
      </c>
    </row>
    <row r="134" spans="1:8">
      <c r="A134" t="s">
        <v>16748</v>
      </c>
      <c r="B134" t="str">
        <f>VLOOKUP(A134,livelo!B:AE,29,0)</f>
        <v>filipe_livelo_81-51_dias_23_a_2909</v>
      </c>
      <c r="C134">
        <f>VLOOKUP(A134,livelo!B:AH,32,0)</f>
        <v>3</v>
      </c>
      <c r="D134" t="str">
        <f>VLOOKUP(A134,livelo!B:AC,27,0)</f>
        <v>email</v>
      </c>
      <c r="E134">
        <f>VLOOKUP(A134,livelo!B:D,3,0)</f>
        <v>45584</v>
      </c>
      <c r="F134" s="1" t="str">
        <f t="shared" si="8"/>
        <v>45584</v>
      </c>
      <c r="G134" t="e">
        <f t="shared" si="7"/>
        <v>#VALUE!</v>
      </c>
      <c r="H134">
        <f>SUMIF(livelo!B:B,'dados livelo'!A134,livelo!AI:AI)</f>
        <v>10</v>
      </c>
    </row>
    <row r="135" spans="1:8">
      <c r="A135" t="s">
        <v>17206</v>
      </c>
      <c r="B135" t="str">
        <f>VLOOKUP(A135,livelo!B:AE,29,0)</f>
        <v>[GE] [Vendas] Sazonais - Semelhantes</v>
      </c>
      <c r="C135">
        <f>VLOOKUP(A135,livelo!B:AH,32,0)</f>
        <v>5</v>
      </c>
      <c r="D135" t="str">
        <f>VLOOKUP(A135,livelo!B:AC,27,0)</f>
        <v>cpc</v>
      </c>
      <c r="E135">
        <f>VLOOKUP(A135,livelo!B:D,3,0)</f>
        <v>45586</v>
      </c>
      <c r="F135" s="1" t="str">
        <f t="shared" si="8"/>
        <v>45586</v>
      </c>
      <c r="G135" t="e">
        <f t="shared" si="7"/>
        <v>#VALUE!</v>
      </c>
      <c r="H135">
        <f>SUMIF(livelo!B:B,'dados livelo'!A135,livelo!AI:AI)</f>
        <v>4</v>
      </c>
    </row>
    <row r="136" spans="1:8">
      <c r="A136" t="s">
        <v>16772</v>
      </c>
      <c r="B136">
        <f>VLOOKUP(A136,livelo!B:AE,29,0)</f>
        <v>0</v>
      </c>
      <c r="C136">
        <f>VLOOKUP(A136,livelo!B:AH,32,0)</f>
        <v>1</v>
      </c>
      <c r="D136">
        <f>VLOOKUP(A136,livelo!B:AC,27,0)</f>
        <v>0</v>
      </c>
      <c r="E136">
        <f>VLOOKUP(A136,livelo!B:D,3,0)</f>
        <v>45584</v>
      </c>
      <c r="F136" s="1" t="str">
        <f t="shared" si="8"/>
        <v>45584</v>
      </c>
      <c r="G136" t="e">
        <f t="shared" si="7"/>
        <v>#VALUE!</v>
      </c>
      <c r="H136">
        <f>SUMIF(livelo!B:B,'dados livelo'!A136,livelo!AI:AI)</f>
        <v>4</v>
      </c>
    </row>
    <row r="137" spans="1:8">
      <c r="A137" t="s">
        <v>17219</v>
      </c>
      <c r="B137" t="str">
        <f>VLOOKUP(A137,livelo!B:AE,29,0)</f>
        <v>[GE] [Vendas] Sazonais - Interesses</v>
      </c>
      <c r="C137">
        <f>VLOOKUP(A137,livelo!B:AH,32,0)</f>
        <v>2</v>
      </c>
      <c r="D137" t="str">
        <f>VLOOKUP(A137,livelo!B:AC,27,0)</f>
        <v>cpc</v>
      </c>
      <c r="E137">
        <f>VLOOKUP(A137,livelo!B:D,3,0)</f>
        <v>45586</v>
      </c>
      <c r="F137" s="1" t="str">
        <f t="shared" si="8"/>
        <v>45586</v>
      </c>
      <c r="G137" t="e">
        <f t="shared" si="7"/>
        <v>#VALUE!</v>
      </c>
      <c r="H137">
        <f>SUMIF(livelo!B:B,'dados livelo'!A137,livelo!AI:AI)</f>
        <v>5</v>
      </c>
    </row>
    <row r="138" spans="1:8">
      <c r="A138" t="s">
        <v>16791</v>
      </c>
      <c r="B138">
        <f>VLOOKUP(A138,livelo!B:AE,29,0)</f>
        <v>0</v>
      </c>
      <c r="C138">
        <f>VLOOKUP(A138,livelo!B:AH,32,0)</f>
        <v>2</v>
      </c>
      <c r="D138">
        <f>VLOOKUP(A138,livelo!B:AC,27,0)</f>
        <v>0</v>
      </c>
      <c r="E138">
        <f>VLOOKUP(A138,livelo!B:D,3,0)</f>
        <v>45584</v>
      </c>
      <c r="F138" s="1" t="str">
        <f t="shared" si="8"/>
        <v>45584</v>
      </c>
      <c r="G138" t="e">
        <f t="shared" si="7"/>
        <v>#VALUE!</v>
      </c>
      <c r="H138">
        <f>SUMIF(livelo!B:B,'dados livelo'!A138,livelo!AI:AI)</f>
        <v>2</v>
      </c>
    </row>
    <row r="139" spans="1:8">
      <c r="A139" t="s">
        <v>17235</v>
      </c>
      <c r="B139" t="str">
        <f>VLOOKUP(A139,livelo!B:AE,29,0)</f>
        <v>[GE] [Vendas] Remarketing</v>
      </c>
      <c r="C139">
        <f>VLOOKUP(A139,livelo!B:AH,32,0)</f>
        <v>1</v>
      </c>
      <c r="D139" t="str">
        <f>VLOOKUP(A139,livelo!B:AC,27,0)</f>
        <v>cpc</v>
      </c>
      <c r="E139">
        <f>VLOOKUP(A139,livelo!B:D,3,0)</f>
        <v>45586</v>
      </c>
      <c r="F139" s="1" t="str">
        <f t="shared" si="8"/>
        <v>45586</v>
      </c>
      <c r="G139" t="e">
        <f t="shared" si="7"/>
        <v>#VALUE!</v>
      </c>
      <c r="H139">
        <f>SUMIF(livelo!B:B,'dados livelo'!A139,livelo!AI:AI)</f>
        <v>11</v>
      </c>
    </row>
    <row r="140" spans="1:8">
      <c r="A140" t="s">
        <v>16807</v>
      </c>
      <c r="B140">
        <f>VLOOKUP(A140,livelo!B:AE,29,0)</f>
        <v>0</v>
      </c>
      <c r="C140">
        <f>VLOOKUP(A140,livelo!B:AH,32,0)</f>
        <v>2</v>
      </c>
      <c r="D140" t="str">
        <f>VLOOKUP(A140,livelo!B:AC,27,0)</f>
        <v>cpc_institucional</v>
      </c>
      <c r="E140">
        <f>VLOOKUP(A140,livelo!B:D,3,0)</f>
        <v>45584</v>
      </c>
      <c r="F140" s="1" t="str">
        <f t="shared" si="8"/>
        <v>45584</v>
      </c>
      <c r="G140" t="e">
        <f t="shared" si="7"/>
        <v>#VALUE!</v>
      </c>
      <c r="H140">
        <f>SUMIF(livelo!B:B,'dados livelo'!A140,livelo!AI:AI)</f>
        <v>2</v>
      </c>
    </row>
    <row r="141" spans="1:8">
      <c r="A141" t="s">
        <v>17250</v>
      </c>
      <c r="B141" t="str">
        <f>VLOOKUP(A141,livelo!B:AE,29,0)</f>
        <v>[GE] [Vendas] Sazonais - Interesses</v>
      </c>
      <c r="C141">
        <f>VLOOKUP(A141,livelo!B:AH,32,0)</f>
        <v>1</v>
      </c>
      <c r="D141" t="str">
        <f>VLOOKUP(A141,livelo!B:AC,27,0)</f>
        <v>cpc</v>
      </c>
      <c r="E141">
        <f>VLOOKUP(A141,livelo!B:D,3,0)</f>
        <v>45586</v>
      </c>
      <c r="F141" s="1" t="str">
        <f t="shared" si="8"/>
        <v>45586</v>
      </c>
      <c r="G141" t="e">
        <f t="shared" si="7"/>
        <v>#VALUE!</v>
      </c>
      <c r="H141">
        <f>SUMIF(livelo!B:B,'dados livelo'!A141,livelo!AI:AI)</f>
        <v>6</v>
      </c>
    </row>
    <row r="142" spans="1:8">
      <c r="A142" t="s">
        <v>17265</v>
      </c>
      <c r="B142">
        <f>VLOOKUP(A142,livelo!B:AE,29,0)</f>
        <v>0</v>
      </c>
      <c r="C142">
        <f>VLOOKUP(A142,livelo!B:AH,32,0)</f>
        <v>1</v>
      </c>
      <c r="D142">
        <f>VLOOKUP(A142,livelo!B:AC,27,0)</f>
        <v>0</v>
      </c>
      <c r="E142">
        <f>VLOOKUP(A142,livelo!B:D,3,0)</f>
        <v>45586</v>
      </c>
      <c r="F142" s="1" t="str">
        <f t="shared" si="8"/>
        <v>45586</v>
      </c>
      <c r="G142" t="e">
        <f t="shared" si="7"/>
        <v>#VALUE!</v>
      </c>
      <c r="H142">
        <f>SUMIF(livelo!B:B,'dados livelo'!A142,livelo!AI:AI)</f>
        <v>12</v>
      </c>
    </row>
    <row r="143" spans="1:8">
      <c r="A143" t="s">
        <v>17284</v>
      </c>
      <c r="B143">
        <f>VLOOKUP(A143,livelo!B:AE,29,0)</f>
        <v>0</v>
      </c>
      <c r="C143">
        <f>VLOOKUP(A143,livelo!B:AH,32,0)</f>
        <v>1</v>
      </c>
      <c r="D143">
        <f>VLOOKUP(A143,livelo!B:AC,27,0)</f>
        <v>0</v>
      </c>
      <c r="E143">
        <f>VLOOKUP(A143,livelo!B:D,3,0)</f>
        <v>45586</v>
      </c>
      <c r="F143" s="1" t="str">
        <f t="shared" si="8"/>
        <v>45586</v>
      </c>
      <c r="G143" t="e">
        <f t="shared" si="7"/>
        <v>#VALUE!</v>
      </c>
      <c r="H143">
        <f>SUMIF(livelo!B:B,'dados livelo'!A143,livelo!AI:AI)</f>
        <v>4</v>
      </c>
    </row>
    <row r="144" spans="1:8">
      <c r="A144" t="s">
        <v>17295</v>
      </c>
      <c r="B144">
        <f>VLOOKUP(A144,livelo!B:AE,29,0)</f>
        <v>0</v>
      </c>
      <c r="C144">
        <f>VLOOKUP(A144,livelo!B:AH,32,0)</f>
        <v>3</v>
      </c>
      <c r="D144">
        <f>VLOOKUP(A144,livelo!B:AC,27,0)</f>
        <v>0</v>
      </c>
      <c r="E144">
        <f>VLOOKUP(A144,livelo!B:D,3,0)</f>
        <v>45586</v>
      </c>
      <c r="F144" s="1" t="str">
        <f t="shared" si="8"/>
        <v>45586</v>
      </c>
      <c r="G144" t="e">
        <f t="shared" si="7"/>
        <v>#VALUE!</v>
      </c>
      <c r="H144">
        <f>SUMIF(livelo!B:B,'dados livelo'!A144,livelo!AI:AI)</f>
        <v>20</v>
      </c>
    </row>
    <row r="145" spans="1:8">
      <c r="A145" t="s">
        <v>17310</v>
      </c>
      <c r="B145">
        <f>VLOOKUP(A145,livelo!B:AE,29,0)</f>
        <v>0</v>
      </c>
      <c r="C145">
        <f>VLOOKUP(A145,livelo!B:AH,32,0)</f>
        <v>1</v>
      </c>
      <c r="D145">
        <f>VLOOKUP(A145,livelo!B:AC,27,0)</f>
        <v>0</v>
      </c>
      <c r="E145">
        <f>VLOOKUP(A145,livelo!B:D,3,0)</f>
        <v>45586</v>
      </c>
      <c r="F145" s="1" t="str">
        <f t="shared" si="8"/>
        <v>45586</v>
      </c>
      <c r="G145" t="e">
        <f t="shared" si="7"/>
        <v>#VALUE!</v>
      </c>
      <c r="H145">
        <f>SUMIF(livelo!B:B,'dados livelo'!A145,livelo!AI:AI)</f>
        <v>12</v>
      </c>
    </row>
    <row r="146" spans="1:8">
      <c r="A146" t="s">
        <v>17325</v>
      </c>
      <c r="B146" t="str">
        <f>VLOOKUP(A146,livelo!B:AE,29,0)</f>
        <v>saldodepontos</v>
      </c>
      <c r="C146">
        <f>VLOOKUP(A146,livelo!B:AH,32,0)</f>
        <v>1</v>
      </c>
      <c r="D146" t="str">
        <f>VLOOKUP(A146,livelo!B:AC,27,0)</f>
        <v>email</v>
      </c>
      <c r="E146">
        <f>VLOOKUP(A146,livelo!B:D,3,0)</f>
        <v>45586</v>
      </c>
      <c r="F146" s="1" t="str">
        <f t="shared" si="8"/>
        <v>45586</v>
      </c>
      <c r="G146" t="e">
        <f t="shared" si="7"/>
        <v>#VALUE!</v>
      </c>
      <c r="H146">
        <f>SUMIF(livelo!B:B,'dados livelo'!A146,livelo!AI:AI)</f>
        <v>7</v>
      </c>
    </row>
    <row r="147" spans="1:8">
      <c r="A147" t="s">
        <v>17343</v>
      </c>
      <c r="B147">
        <f>VLOOKUP(A147,livelo!B:AE,29,0)</f>
        <v>0</v>
      </c>
      <c r="C147">
        <f>VLOOKUP(A147,livelo!B:AH,32,0)</f>
        <v>5</v>
      </c>
      <c r="D147" t="str">
        <f>VLOOKUP(A147,livelo!B:AC,27,0)</f>
        <v>cpc</v>
      </c>
      <c r="E147">
        <f>VLOOKUP(A147,livelo!B:D,3,0)</f>
        <v>45586</v>
      </c>
      <c r="F147" s="1" t="str">
        <f t="shared" si="8"/>
        <v>45586</v>
      </c>
      <c r="G147" t="e">
        <f t="shared" si="7"/>
        <v>#VALUE!</v>
      </c>
      <c r="H147">
        <f>SUMIF(livelo!B:B,'dados livelo'!A147,livelo!AI:AI)</f>
        <v>4</v>
      </c>
    </row>
    <row r="148" spans="1:8">
      <c r="A148" t="s">
        <v>16119</v>
      </c>
      <c r="B148" t="str">
        <f>VLOOKUP(A148,livelo!B:AE,29,0)</f>
        <v>Nova [GE] [Vendas] Sazonais Estático - Full Adv+</v>
      </c>
      <c r="C148">
        <f>VLOOKUP(A148,livelo!B:AH,32,0)</f>
        <v>1</v>
      </c>
      <c r="D148" t="str">
        <f>VLOOKUP(A148,livelo!B:AC,27,0)</f>
        <v>cpc</v>
      </c>
      <c r="E148">
        <f>VLOOKUP(A148,livelo!B:D,3,0)</f>
        <v>45586</v>
      </c>
      <c r="F148" s="1" t="str">
        <f t="shared" si="8"/>
        <v>45586</v>
      </c>
      <c r="G148" t="e">
        <f t="shared" si="7"/>
        <v>#VALUE!</v>
      </c>
      <c r="H148">
        <f>SUMIF(livelo!B:B,'dados livelo'!A148,livelo!AI:AI)</f>
        <v>12</v>
      </c>
    </row>
    <row r="149" spans="1:8">
      <c r="A149" t="s">
        <v>16162</v>
      </c>
      <c r="B149" t="str">
        <f>VLOOKUP(A149,livelo!B:AE,29,0)</f>
        <v>[GE] [Vendas] Sazonais - Catálogo Adv+</v>
      </c>
      <c r="C149">
        <f>VLOOKUP(A149,livelo!B:AH,32,0)</f>
        <v>1</v>
      </c>
      <c r="D149" t="str">
        <f>VLOOKUP(A149,livelo!B:AC,27,0)</f>
        <v>cpc</v>
      </c>
      <c r="E149">
        <f>VLOOKUP(A149,livelo!B:D,3,0)</f>
        <v>45586</v>
      </c>
      <c r="F149" s="1" t="str">
        <f t="shared" si="8"/>
        <v>45586</v>
      </c>
      <c r="G149" t="e">
        <f t="shared" si="7"/>
        <v>#VALUE!</v>
      </c>
      <c r="H149">
        <f>SUMIF(livelo!B:B,'dados livelo'!A149,livelo!AI:AI)</f>
        <v>3</v>
      </c>
    </row>
    <row r="150" spans="1:8">
      <c r="A150" t="s">
        <v>16192</v>
      </c>
      <c r="B150">
        <f>VLOOKUP(A150,livelo!B:AE,29,0)</f>
        <v>0</v>
      </c>
      <c r="C150">
        <f>VLOOKUP(A150,livelo!B:AH,32,0)</f>
        <v>5</v>
      </c>
      <c r="D150">
        <f>VLOOKUP(A150,livelo!B:AC,27,0)</f>
        <v>0</v>
      </c>
      <c r="E150">
        <f>VLOOKUP(A150,livelo!B:D,3,0)</f>
        <v>45586</v>
      </c>
      <c r="F150" s="1" t="str">
        <f t="shared" si="8"/>
        <v>45586</v>
      </c>
      <c r="G150" t="e">
        <f t="shared" si="7"/>
        <v>#VALUE!</v>
      </c>
      <c r="H150">
        <f>SUMIF(livelo!B:B,'dados livelo'!A150,livelo!AI:AI)</f>
        <v>5</v>
      </c>
    </row>
    <row r="151" spans="1:8">
      <c r="A151" t="s">
        <v>16228</v>
      </c>
      <c r="B151" t="str">
        <f>VLOOKUP(A151,livelo!B:AE,29,0)</f>
        <v>Adv+ (M - 25 + Brasil) Sazonais - Fragrâncias</v>
      </c>
      <c r="C151">
        <f>VLOOKUP(A151,livelo!B:AH,32,0)</f>
        <v>1</v>
      </c>
      <c r="D151" t="str">
        <f>VLOOKUP(A151,livelo!B:AC,27,0)</f>
        <v>cpc_sazonal</v>
      </c>
      <c r="E151">
        <f>VLOOKUP(A151,livelo!B:D,3,0)</f>
        <v>45585</v>
      </c>
      <c r="F151" s="1" t="str">
        <f t="shared" si="8"/>
        <v>45585</v>
      </c>
      <c r="G151" t="e">
        <f t="shared" si="7"/>
        <v>#VALUE!</v>
      </c>
      <c r="H151">
        <f>SUMIF(livelo!B:B,'dados livelo'!A151,livelo!AI:AI)</f>
        <v>2</v>
      </c>
    </row>
    <row r="152" spans="1:8">
      <c r="A152" t="s">
        <v>16246</v>
      </c>
      <c r="B152">
        <f>VLOOKUP(A152,livelo!B:AE,29,0)</f>
        <v>0</v>
      </c>
      <c r="C152">
        <f>VLOOKUP(A152,livelo!B:AH,32,0)</f>
        <v>1</v>
      </c>
      <c r="D152">
        <f>VLOOKUP(A152,livelo!B:AC,27,0)</f>
        <v>0</v>
      </c>
      <c r="E152">
        <f>VLOOKUP(A152,livelo!B:D,3,0)</f>
        <v>45585</v>
      </c>
      <c r="F152" s="1" t="str">
        <f t="shared" si="8"/>
        <v>45585</v>
      </c>
      <c r="G152" t="e">
        <f t="shared" si="7"/>
        <v>#VALUE!</v>
      </c>
      <c r="H152">
        <f>SUMIF(livelo!B:B,'dados livelo'!A152,livelo!AI:AI)</f>
        <v>10</v>
      </c>
    </row>
    <row r="153" spans="1:8">
      <c r="A153" t="s">
        <v>16265</v>
      </c>
      <c r="B153">
        <f>VLOOKUP(A153,livelo!B:AE,29,0)</f>
        <v>0</v>
      </c>
      <c r="C153">
        <f>VLOOKUP(A153,livelo!B:AH,32,0)</f>
        <v>2</v>
      </c>
      <c r="D153">
        <f>VLOOKUP(A153,livelo!B:AC,27,0)</f>
        <v>0</v>
      </c>
      <c r="E153">
        <f>VLOOKUP(A153,livelo!B:D,3,0)</f>
        <v>45585</v>
      </c>
      <c r="F153" s="1" t="str">
        <f t="shared" si="8"/>
        <v>45585</v>
      </c>
      <c r="G153" t="e">
        <f t="shared" si="7"/>
        <v>#VALUE!</v>
      </c>
      <c r="H153">
        <f>SUMIF(livelo!B:B,'dados livelo'!A153,livelo!AI:AI)</f>
        <v>5</v>
      </c>
    </row>
    <row r="154" spans="1:8">
      <c r="A154" t="s">
        <v>16280</v>
      </c>
      <c r="B154">
        <f>VLOOKUP(A154,livelo!B:AE,29,0)</f>
        <v>0</v>
      </c>
      <c r="C154">
        <f>VLOOKUP(A154,livelo!B:AH,32,0)</f>
        <v>5</v>
      </c>
      <c r="D154">
        <f>VLOOKUP(A154,livelo!B:AC,27,0)</f>
        <v>0</v>
      </c>
      <c r="E154">
        <f>VLOOKUP(A154,livelo!B:D,3,0)</f>
        <v>45585</v>
      </c>
      <c r="F154" s="1" t="str">
        <f t="shared" si="8"/>
        <v>45585</v>
      </c>
      <c r="G154" t="e">
        <f t="shared" si="7"/>
        <v>#VALUE!</v>
      </c>
      <c r="H154">
        <f>SUMIF(livelo!B:B,'dados livelo'!A154,livelo!AI:AI)</f>
        <v>2</v>
      </c>
    </row>
    <row r="155" spans="1:8">
      <c r="A155" t="s">
        <v>16309</v>
      </c>
      <c r="B155">
        <f>VLOOKUP(A155,livelo!B:AE,29,0)</f>
        <v>0</v>
      </c>
      <c r="C155">
        <f>VLOOKUP(A155,livelo!B:AH,32,0)</f>
        <v>1</v>
      </c>
      <c r="D155">
        <f>VLOOKUP(A155,livelo!B:AC,27,0)</f>
        <v>0</v>
      </c>
      <c r="E155">
        <f>VLOOKUP(A155,livelo!B:D,3,0)</f>
        <v>45585</v>
      </c>
      <c r="F155" s="1" t="str">
        <f t="shared" si="8"/>
        <v>45585</v>
      </c>
      <c r="G155" t="e">
        <f t="shared" si="7"/>
        <v>#VALUE!</v>
      </c>
      <c r="H155">
        <f>SUMIF(livelo!B:B,'dados livelo'!A155,livelo!AI:AI)</f>
        <v>5</v>
      </c>
    </row>
    <row r="156" spans="1:8">
      <c r="A156" t="s">
        <v>16345</v>
      </c>
      <c r="B156">
        <f>VLOOKUP(A156,livelo!B:AE,29,0)</f>
        <v>0</v>
      </c>
      <c r="C156">
        <f>VLOOKUP(A156,livelo!B:AH,32,0)</f>
        <v>1</v>
      </c>
      <c r="D156" t="str">
        <f>VLOOKUP(A156,livelo!B:AC,27,0)</f>
        <v>cpc</v>
      </c>
      <c r="E156">
        <f>VLOOKUP(A156,livelo!B:D,3,0)</f>
        <v>45585</v>
      </c>
      <c r="F156" s="1" t="str">
        <f t="shared" si="8"/>
        <v>45585</v>
      </c>
      <c r="G156" t="e">
        <f t="shared" si="7"/>
        <v>#VALUE!</v>
      </c>
      <c r="H156">
        <f>SUMIF(livelo!B:B,'dados livelo'!A156,livelo!AI:AI)</f>
        <v>6</v>
      </c>
    </row>
    <row r="157" spans="1:8">
      <c r="A157" t="s">
        <v>16378</v>
      </c>
      <c r="B157" t="str">
        <f>VLOOKUP(A157,livelo!B:AE,29,0)</f>
        <v>filipe_ultimos_dias_desconto_progressivo</v>
      </c>
      <c r="C157">
        <f>VLOOKUP(A157,livelo!B:AH,32,0)</f>
        <v>5</v>
      </c>
      <c r="D157" t="str">
        <f>VLOOKUP(A157,livelo!B:AC,27,0)</f>
        <v>email</v>
      </c>
      <c r="E157">
        <f>VLOOKUP(A157,livelo!B:D,3,0)</f>
        <v>45585</v>
      </c>
      <c r="F157" s="1" t="str">
        <f t="shared" si="8"/>
        <v>45585</v>
      </c>
      <c r="G157" t="e">
        <f t="shared" si="7"/>
        <v>#VALUE!</v>
      </c>
      <c r="H157">
        <f>SUMIF(livelo!B:B,'dados livelo'!A157,livelo!AI:AI)</f>
        <v>4</v>
      </c>
    </row>
    <row r="158" spans="1:8">
      <c r="A158" t="s">
        <v>16413</v>
      </c>
      <c r="B158">
        <f>VLOOKUP(A158,livelo!B:AE,29,0)</f>
        <v>0</v>
      </c>
      <c r="C158">
        <f>VLOOKUP(A158,livelo!B:AH,32,0)</f>
        <v>5</v>
      </c>
      <c r="D158" t="str">
        <f>VLOOKUP(A158,livelo!B:AC,27,0)</f>
        <v>cpc</v>
      </c>
      <c r="E158">
        <f>VLOOKUP(A158,livelo!B:D,3,0)</f>
        <v>45585</v>
      </c>
      <c r="F158" s="1" t="str">
        <f t="shared" si="8"/>
        <v>45585</v>
      </c>
      <c r="G158" t="e">
        <f t="shared" si="7"/>
        <v>#VALUE!</v>
      </c>
      <c r="H158">
        <f>SUMIF(livelo!B:B,'dados livelo'!A158,livelo!AI:AI)</f>
        <v>2</v>
      </c>
    </row>
    <row r="159" spans="1:8">
      <c r="A159" t="s">
        <v>16441</v>
      </c>
      <c r="B159">
        <f>VLOOKUP(A159,livelo!B:AE,29,0)</f>
        <v>0</v>
      </c>
      <c r="C159">
        <f>VLOOKUP(A159,livelo!B:AH,32,0)</f>
        <v>3</v>
      </c>
      <c r="D159">
        <f>VLOOKUP(A159,livelo!B:AC,27,0)</f>
        <v>0</v>
      </c>
      <c r="E159">
        <f>VLOOKUP(A159,livelo!B:D,3,0)</f>
        <v>45585</v>
      </c>
      <c r="F159" s="1" t="str">
        <f t="shared" si="8"/>
        <v>45585</v>
      </c>
      <c r="G159" t="e">
        <f t="shared" si="7"/>
        <v>#VALUE!</v>
      </c>
      <c r="H159">
        <f>SUMIF(livelo!B:B,'dados livelo'!A159,livelo!AI:AI)</f>
        <v>15</v>
      </c>
    </row>
    <row r="160" spans="1:8">
      <c r="A160" t="s">
        <v>16453</v>
      </c>
      <c r="B160" t="str">
        <f>VLOOKUP(A160,livelo!B:AE,29,0)</f>
        <v>[GE] [Vendas] Sazonais - Semelhantes</v>
      </c>
      <c r="C160">
        <f>VLOOKUP(A160,livelo!B:AH,32,0)</f>
        <v>1</v>
      </c>
      <c r="D160" t="str">
        <f>VLOOKUP(A160,livelo!B:AC,27,0)</f>
        <v>cpc</v>
      </c>
      <c r="E160">
        <f>VLOOKUP(A160,livelo!B:D,3,0)</f>
        <v>45585</v>
      </c>
      <c r="F160" s="1" t="str">
        <f t="shared" si="8"/>
        <v>45585</v>
      </c>
      <c r="G160" t="e">
        <f t="shared" si="7"/>
        <v>#VALUE!</v>
      </c>
      <c r="H160">
        <f>SUMIF(livelo!B:B,'dados livelo'!A160,livelo!AI:AI)</f>
        <v>9</v>
      </c>
    </row>
    <row r="161" spans="1:8">
      <c r="A161" t="s">
        <v>16472</v>
      </c>
      <c r="B161">
        <f>VLOOKUP(A161,livelo!B:AE,29,0)</f>
        <v>0</v>
      </c>
      <c r="C161">
        <f>VLOOKUP(A161,livelo!B:AH,32,0)</f>
        <v>1</v>
      </c>
      <c r="D161">
        <f>VLOOKUP(A161,livelo!B:AC,27,0)</f>
        <v>0</v>
      </c>
      <c r="E161">
        <f>VLOOKUP(A161,livelo!B:D,3,0)</f>
        <v>45585</v>
      </c>
      <c r="F161" s="1" t="str">
        <f t="shared" si="8"/>
        <v>45585</v>
      </c>
      <c r="G161" t="e">
        <f t="shared" ref="G161:G213" si="9">DATEVALUE(F161)</f>
        <v>#VALUE!</v>
      </c>
      <c r="H161">
        <f>SUMIF(livelo!B:B,'dados livelo'!A161,livelo!AI:AI)</f>
        <v>4</v>
      </c>
    </row>
    <row r="162" spans="1:8">
      <c r="A162" t="s">
        <v>16489</v>
      </c>
      <c r="B162">
        <f>VLOOKUP(A162,livelo!B:AE,29,0)</f>
        <v>0</v>
      </c>
      <c r="C162">
        <f>VLOOKUP(A162,livelo!B:AH,32,0)</f>
        <v>5</v>
      </c>
      <c r="D162">
        <f>VLOOKUP(A162,livelo!B:AC,27,0)</f>
        <v>0</v>
      </c>
      <c r="E162">
        <f>VLOOKUP(A162,livelo!B:D,3,0)</f>
        <v>45585</v>
      </c>
      <c r="F162" s="1" t="str">
        <f t="shared" si="8"/>
        <v>45585</v>
      </c>
      <c r="G162" t="e">
        <f t="shared" si="9"/>
        <v>#VALUE!</v>
      </c>
      <c r="H162">
        <f>SUMIF(livelo!B:B,'dados livelo'!A162,livelo!AI:AI)</f>
        <v>6</v>
      </c>
    </row>
    <row r="163" spans="1:8">
      <c r="A163" t="s">
        <v>16509</v>
      </c>
      <c r="B163">
        <f>VLOOKUP(A163,livelo!B:AE,29,0)</f>
        <v>0</v>
      </c>
      <c r="C163">
        <f>VLOOKUP(A163,livelo!B:AH,32,0)</f>
        <v>4</v>
      </c>
      <c r="D163">
        <f>VLOOKUP(A163,livelo!B:AC,27,0)</f>
        <v>0</v>
      </c>
      <c r="E163">
        <f>VLOOKUP(A163,livelo!B:D,3,0)</f>
        <v>45585</v>
      </c>
      <c r="F163" s="1" t="str">
        <f t="shared" si="8"/>
        <v>45585</v>
      </c>
      <c r="G163" t="e">
        <f t="shared" si="9"/>
        <v>#VALUE!</v>
      </c>
      <c r="H163">
        <f>SUMIF(livelo!B:B,'dados livelo'!A163,livelo!AI:AI)</f>
        <v>1</v>
      </c>
    </row>
    <row r="164" spans="1:8">
      <c r="A164" t="s">
        <v>16521</v>
      </c>
      <c r="B164">
        <f>VLOOKUP(A164,livelo!B:AE,29,0)</f>
        <v>0</v>
      </c>
      <c r="C164">
        <f>VLOOKUP(A164,livelo!B:AH,32,0)</f>
        <v>1</v>
      </c>
      <c r="D164">
        <f>VLOOKUP(A164,livelo!B:AC,27,0)</f>
        <v>0</v>
      </c>
      <c r="E164">
        <f>VLOOKUP(A164,livelo!B:D,3,0)</f>
        <v>45585</v>
      </c>
      <c r="F164" s="1" t="str">
        <f t="shared" si="8"/>
        <v>45585</v>
      </c>
      <c r="G164" t="e">
        <f t="shared" si="9"/>
        <v>#VALUE!</v>
      </c>
      <c r="H164">
        <f>SUMIF(livelo!B:B,'dados livelo'!A164,livelo!AI:AI)</f>
        <v>1</v>
      </c>
    </row>
    <row r="165" spans="1:8">
      <c r="A165" t="s">
        <v>16534</v>
      </c>
      <c r="B165">
        <f>VLOOKUP(A165,livelo!B:AE,29,0)</f>
        <v>0</v>
      </c>
      <c r="C165">
        <f>VLOOKUP(A165,livelo!B:AH,32,0)</f>
        <v>1</v>
      </c>
      <c r="D165">
        <f>VLOOKUP(A165,livelo!B:AC,27,0)</f>
        <v>0</v>
      </c>
      <c r="E165">
        <f>VLOOKUP(A165,livelo!B:D,3,0)</f>
        <v>45585</v>
      </c>
      <c r="F165" s="1" t="str">
        <f t="shared" si="8"/>
        <v>45585</v>
      </c>
      <c r="G165" t="e">
        <f t="shared" si="9"/>
        <v>#VALUE!</v>
      </c>
      <c r="H165">
        <f>SUMIF(livelo!B:B,'dados livelo'!A165,livelo!AI:AI)</f>
        <v>7</v>
      </c>
    </row>
    <row r="166" spans="1:8">
      <c r="A166" t="s">
        <v>16821</v>
      </c>
      <c r="B166">
        <f>VLOOKUP(A166,livelo!B:AE,29,0)</f>
        <v>0</v>
      </c>
      <c r="C166">
        <f>VLOOKUP(A166,livelo!B:AH,32,0)</f>
        <v>1</v>
      </c>
      <c r="D166">
        <f>VLOOKUP(A166,livelo!B:AC,27,0)</f>
        <v>0</v>
      </c>
      <c r="E166">
        <f>VLOOKUP(A166,livelo!B:D,3,0)</f>
        <v>45584</v>
      </c>
      <c r="F166" s="1" t="str">
        <f t="shared" si="8"/>
        <v>45584</v>
      </c>
      <c r="G166" t="e">
        <f t="shared" si="9"/>
        <v>#VALUE!</v>
      </c>
      <c r="H166">
        <f>SUMIF(livelo!B:B,'dados livelo'!A166,livelo!AI:AI)</f>
        <v>12</v>
      </c>
    </row>
    <row r="167" spans="1:8">
      <c r="A167" t="s">
        <v>16841</v>
      </c>
      <c r="B167">
        <f>VLOOKUP(A167,livelo!B:AE,29,0)</f>
        <v>0</v>
      </c>
      <c r="C167">
        <f>VLOOKUP(A167,livelo!B:AH,32,0)</f>
        <v>1</v>
      </c>
      <c r="D167">
        <f>VLOOKUP(A167,livelo!B:AC,27,0)</f>
        <v>0</v>
      </c>
      <c r="E167">
        <f>VLOOKUP(A167,livelo!B:D,3,0)</f>
        <v>45584</v>
      </c>
      <c r="F167" s="1" t="str">
        <f t="shared" si="8"/>
        <v>45584</v>
      </c>
      <c r="G167" t="e">
        <f t="shared" si="9"/>
        <v>#VALUE!</v>
      </c>
      <c r="H167">
        <f>SUMIF(livelo!B:B,'dados livelo'!A167,livelo!AI:AI)</f>
        <v>2</v>
      </c>
    </row>
    <row r="168" spans="1:8">
      <c r="A168" t="s">
        <v>16855</v>
      </c>
      <c r="B168">
        <f>VLOOKUP(A168,livelo!B:AE,29,0)</f>
        <v>0</v>
      </c>
      <c r="C168">
        <f>VLOOKUP(A168,livelo!B:AH,32,0)</f>
        <v>1</v>
      </c>
      <c r="D168">
        <f>VLOOKUP(A168,livelo!B:AC,27,0)</f>
        <v>0</v>
      </c>
      <c r="E168">
        <f>VLOOKUP(A168,livelo!B:D,3,0)</f>
        <v>45584</v>
      </c>
      <c r="F168" s="1" t="str">
        <f t="shared" si="8"/>
        <v>45584</v>
      </c>
      <c r="G168" t="e">
        <f t="shared" si="9"/>
        <v>#VALUE!</v>
      </c>
      <c r="H168">
        <f>SUMIF(livelo!B:B,'dados livelo'!A168,livelo!AI:AI)</f>
        <v>7</v>
      </c>
    </row>
    <row r="169" spans="1:8">
      <c r="A169" t="s">
        <v>16878</v>
      </c>
      <c r="B169" t="str">
        <f>VLOOKUP(A169,livelo!B:AE,29,0)</f>
        <v>[GE] [Vendas] Sazonais - Interesses</v>
      </c>
      <c r="C169">
        <f>VLOOKUP(A169,livelo!B:AH,32,0)</f>
        <v>1</v>
      </c>
      <c r="D169" t="str">
        <f>VLOOKUP(A169,livelo!B:AC,27,0)</f>
        <v>cpc</v>
      </c>
      <c r="E169">
        <f>VLOOKUP(A169,livelo!B:D,3,0)</f>
        <v>45584</v>
      </c>
      <c r="F169" s="1" t="str">
        <f t="shared" si="8"/>
        <v>45584</v>
      </c>
      <c r="G169" t="e">
        <f t="shared" si="9"/>
        <v>#VALUE!</v>
      </c>
      <c r="H169">
        <f>SUMIF(livelo!B:B,'dados livelo'!A169,livelo!AI:AI)</f>
        <v>2</v>
      </c>
    </row>
    <row r="170" spans="1:8">
      <c r="A170" t="s">
        <v>16896</v>
      </c>
      <c r="B170" t="str">
        <f>VLOOKUP(A170,livelo!B:AE,29,0)</f>
        <v>[GE] [Vendas] Sazonais - Semelhantes</v>
      </c>
      <c r="C170">
        <f>VLOOKUP(A170,livelo!B:AH,32,0)</f>
        <v>1</v>
      </c>
      <c r="D170" t="str">
        <f>VLOOKUP(A170,livelo!B:AC,27,0)</f>
        <v>cpc</v>
      </c>
      <c r="E170">
        <f>VLOOKUP(A170,livelo!B:D,3,0)</f>
        <v>45584</v>
      </c>
      <c r="F170" s="1" t="str">
        <f t="shared" si="8"/>
        <v>45584</v>
      </c>
      <c r="G170" t="e">
        <f t="shared" si="9"/>
        <v>#VALUE!</v>
      </c>
      <c r="H170">
        <f>SUMIF(livelo!B:B,'dados livelo'!A170,livelo!AI:AI)</f>
        <v>10</v>
      </c>
    </row>
    <row r="171" spans="1:8">
      <c r="A171" t="s">
        <v>16914</v>
      </c>
      <c r="B171">
        <f>VLOOKUP(A171,livelo!B:AE,29,0)</f>
        <v>0</v>
      </c>
      <c r="C171">
        <f>VLOOKUP(A171,livelo!B:AH,32,0)</f>
        <v>1</v>
      </c>
      <c r="D171" t="str">
        <f>VLOOKUP(A171,livelo!B:AC,27,0)</f>
        <v>cpc</v>
      </c>
      <c r="E171">
        <f>VLOOKUP(A171,livelo!B:D,3,0)</f>
        <v>45584</v>
      </c>
      <c r="F171" s="1" t="str">
        <f t="shared" si="8"/>
        <v>45584</v>
      </c>
      <c r="G171" t="e">
        <f t="shared" si="9"/>
        <v>#VALUE!</v>
      </c>
      <c r="H171">
        <f>SUMIF(livelo!B:B,'dados livelo'!A171,livelo!AI:AI)</f>
        <v>5</v>
      </c>
    </row>
    <row r="172" spans="1:8">
      <c r="A172" t="s">
        <v>16931</v>
      </c>
      <c r="B172" t="str">
        <f>VLOOKUP(A172,livelo!B:AE,29,0)</f>
        <v>[GE] [Vendas] Remarketing</v>
      </c>
      <c r="C172">
        <f>VLOOKUP(A172,livelo!B:AH,32,0)</f>
        <v>1</v>
      </c>
      <c r="D172" t="str">
        <f>VLOOKUP(A172,livelo!B:AC,27,0)</f>
        <v>cpc</v>
      </c>
      <c r="E172">
        <f>VLOOKUP(A172,livelo!B:D,3,0)</f>
        <v>45584</v>
      </c>
      <c r="F172" s="1" t="str">
        <f t="shared" si="8"/>
        <v>45584</v>
      </c>
      <c r="G172" t="e">
        <f t="shared" si="9"/>
        <v>#VALUE!</v>
      </c>
      <c r="H172">
        <f>SUMIF(livelo!B:B,'dados livelo'!A172,livelo!AI:AI)</f>
        <v>4</v>
      </c>
    </row>
    <row r="173" spans="1:8">
      <c r="A173" t="s">
        <v>16948</v>
      </c>
      <c r="B173" t="str">
        <f>VLOOKUP(A173,livelo!B:AE,29,0)</f>
        <v>[GE] [Vendas] Remarketing</v>
      </c>
      <c r="C173">
        <f>VLOOKUP(A173,livelo!B:AH,32,0)</f>
        <v>5</v>
      </c>
      <c r="D173" t="str">
        <f>VLOOKUP(A173,livelo!B:AC,27,0)</f>
        <v>cpc</v>
      </c>
      <c r="E173">
        <f>VLOOKUP(A173,livelo!B:D,3,0)</f>
        <v>45584</v>
      </c>
      <c r="F173" s="1" t="str">
        <f t="shared" si="8"/>
        <v>45584</v>
      </c>
      <c r="G173" t="e">
        <f t="shared" si="9"/>
        <v>#VALUE!</v>
      </c>
      <c r="H173">
        <f>SUMIF(livelo!B:B,'dados livelo'!A173,livelo!AI:AI)</f>
        <v>4</v>
      </c>
    </row>
    <row r="174" spans="1:8">
      <c r="A174" t="s">
        <v>16963</v>
      </c>
      <c r="B174" t="str">
        <f>VLOOKUP(A174,livelo!B:AE,29,0)</f>
        <v>[GE] [Vendas] Remarketing</v>
      </c>
      <c r="C174">
        <f>VLOOKUP(A174,livelo!B:AH,32,0)</f>
        <v>5</v>
      </c>
      <c r="D174" t="str">
        <f>VLOOKUP(A174,livelo!B:AC,27,0)</f>
        <v>cpc</v>
      </c>
      <c r="E174">
        <f>VLOOKUP(A174,livelo!B:D,3,0)</f>
        <v>45584</v>
      </c>
      <c r="F174" s="1" t="str">
        <f t="shared" si="8"/>
        <v>45584</v>
      </c>
      <c r="G174" t="e">
        <f t="shared" si="9"/>
        <v>#VALUE!</v>
      </c>
      <c r="H174">
        <f>SUMIF(livelo!B:B,'dados livelo'!A174,livelo!AI:AI)</f>
        <v>11</v>
      </c>
    </row>
    <row r="175" spans="1:8">
      <c r="A175" t="s">
        <v>16979</v>
      </c>
      <c r="B175">
        <f>VLOOKUP(A175,livelo!B:AE,29,0)</f>
        <v>0</v>
      </c>
      <c r="C175">
        <f>VLOOKUP(A175,livelo!B:AH,32,0)</f>
        <v>5</v>
      </c>
      <c r="D175" t="str">
        <f>VLOOKUP(A175,livelo!B:AC,27,0)</f>
        <v>cpc</v>
      </c>
      <c r="E175">
        <f>VLOOKUP(A175,livelo!B:D,3,0)</f>
        <v>45584</v>
      </c>
      <c r="F175" s="1" t="str">
        <f t="shared" si="8"/>
        <v>45584</v>
      </c>
      <c r="G175" t="e">
        <f t="shared" si="9"/>
        <v>#VALUE!</v>
      </c>
      <c r="H175">
        <f>SUMIF(livelo!B:B,'dados livelo'!A175,livelo!AI:AI)</f>
        <v>4</v>
      </c>
    </row>
    <row r="176" spans="1:8">
      <c r="A176" t="s">
        <v>16993</v>
      </c>
      <c r="B176" t="str">
        <f>VLOOKUP(A176,livelo!B:AE,29,0)</f>
        <v>[GE] [Vendas] Remarketing</v>
      </c>
      <c r="C176">
        <f>VLOOKUP(A176,livelo!B:AH,32,0)</f>
        <v>5</v>
      </c>
      <c r="D176" t="str">
        <f>VLOOKUP(A176,livelo!B:AC,27,0)</f>
        <v>cpc</v>
      </c>
      <c r="E176">
        <f>VLOOKUP(A176,livelo!B:D,3,0)</f>
        <v>45584</v>
      </c>
      <c r="F176" s="1" t="str">
        <f t="shared" si="8"/>
        <v>45584</v>
      </c>
      <c r="G176" t="e">
        <f t="shared" si="9"/>
        <v>#VALUE!</v>
      </c>
      <c r="H176">
        <f>SUMIF(livelo!B:B,'dados livelo'!A176,livelo!AI:AI)</f>
        <v>11</v>
      </c>
    </row>
    <row r="177" spans="1:8">
      <c r="A177" t="s">
        <v>17004</v>
      </c>
      <c r="B177">
        <f>VLOOKUP(A177,livelo!B:AE,29,0)</f>
        <v>0</v>
      </c>
      <c r="C177">
        <f>VLOOKUP(A177,livelo!B:AH,32,0)</f>
        <v>1</v>
      </c>
      <c r="D177">
        <f>VLOOKUP(A177,livelo!B:AC,27,0)</f>
        <v>0</v>
      </c>
      <c r="E177">
        <f>VLOOKUP(A177,livelo!B:D,3,0)</f>
        <v>45584</v>
      </c>
      <c r="F177" s="1" t="str">
        <f t="shared" si="8"/>
        <v>45584</v>
      </c>
      <c r="G177" t="e">
        <f t="shared" si="9"/>
        <v>#VALUE!</v>
      </c>
      <c r="H177">
        <f>SUMIF(livelo!B:B,'dados livelo'!A177,livelo!AI:AI)</f>
        <v>3</v>
      </c>
    </row>
    <row r="178" spans="1:8">
      <c r="A178" t="s">
        <v>17018</v>
      </c>
      <c r="B178" t="str">
        <f>VLOOKUP(A178,livelo!B:AE,29,0)</f>
        <v>[GE] [Vendas] Carrinho abandonado</v>
      </c>
      <c r="C178">
        <f>VLOOKUP(A178,livelo!B:AH,32,0)</f>
        <v>1</v>
      </c>
      <c r="D178" t="str">
        <f>VLOOKUP(A178,livelo!B:AC,27,0)</f>
        <v>cpc</v>
      </c>
      <c r="E178">
        <f>VLOOKUP(A178,livelo!B:D,3,0)</f>
        <v>45584</v>
      </c>
      <c r="F178" s="1" t="str">
        <f t="shared" si="8"/>
        <v>45584</v>
      </c>
      <c r="G178" t="e">
        <f t="shared" si="9"/>
        <v>#VALUE!</v>
      </c>
      <c r="H178">
        <f>SUMIF(livelo!B:B,'dados livelo'!A178,livelo!AI:AI)</f>
        <v>3</v>
      </c>
    </row>
    <row r="179" spans="1:8">
      <c r="A179" t="s">
        <v>17033</v>
      </c>
      <c r="B179">
        <f>VLOOKUP(A179,livelo!B:AE,29,0)</f>
        <v>0</v>
      </c>
      <c r="C179">
        <f>VLOOKUP(A179,livelo!B:AH,32,0)</f>
        <v>5</v>
      </c>
      <c r="D179">
        <f>VLOOKUP(A179,livelo!B:AC,27,0)</f>
        <v>0</v>
      </c>
      <c r="E179">
        <f>VLOOKUP(A179,livelo!B:D,3,0)</f>
        <v>45583</v>
      </c>
      <c r="F179" s="1" t="str">
        <f t="shared" si="8"/>
        <v>45583</v>
      </c>
      <c r="G179" t="e">
        <f t="shared" si="9"/>
        <v>#VALUE!</v>
      </c>
      <c r="H179">
        <f>SUMIF(livelo!B:B,'dados livelo'!A179,livelo!AI:AI)</f>
        <v>19</v>
      </c>
    </row>
    <row r="180" spans="1:8">
      <c r="A180" t="s">
        <v>17044</v>
      </c>
      <c r="B180" t="str">
        <f>VLOOKUP(A180,livelo!B:AE,29,0)</f>
        <v>[GE] [Vendas] Carrinho abandonado</v>
      </c>
      <c r="C180">
        <f>VLOOKUP(A180,livelo!B:AH,32,0)</f>
        <v>5</v>
      </c>
      <c r="D180" t="str">
        <f>VLOOKUP(A180,livelo!B:AC,27,0)</f>
        <v>cpc</v>
      </c>
      <c r="E180">
        <f>VLOOKUP(A180,livelo!B:D,3,0)</f>
        <v>45583</v>
      </c>
      <c r="F180" s="1" t="str">
        <f t="shared" si="8"/>
        <v>45583</v>
      </c>
      <c r="G180" t="e">
        <f t="shared" si="9"/>
        <v>#VALUE!</v>
      </c>
      <c r="H180">
        <f>SUMIF(livelo!B:B,'dados livelo'!A180,livelo!AI:AI)</f>
        <v>14</v>
      </c>
    </row>
    <row r="181" spans="1:8">
      <c r="A181" t="s">
        <v>17064</v>
      </c>
      <c r="B181" t="str">
        <f>VLOOKUP(A181,livelo!B:AE,29,0)</f>
        <v>[GE] [Vendas] Remarketing</v>
      </c>
      <c r="C181">
        <f>VLOOKUP(A181,livelo!B:AH,32,0)</f>
        <v>1</v>
      </c>
      <c r="D181" t="str">
        <f>VLOOKUP(A181,livelo!B:AC,27,0)</f>
        <v>cpc</v>
      </c>
      <c r="E181">
        <f>VLOOKUP(A181,livelo!B:D,3,0)</f>
        <v>45583</v>
      </c>
      <c r="F181" s="1" t="str">
        <f t="shared" si="8"/>
        <v>45583</v>
      </c>
      <c r="G181" t="e">
        <f t="shared" si="9"/>
        <v>#VALUE!</v>
      </c>
      <c r="H181">
        <f>SUMIF(livelo!B:B,'dados livelo'!A181,livelo!AI:AI)</f>
        <v>3</v>
      </c>
    </row>
    <row r="182" spans="1:8">
      <c r="A182" t="s">
        <v>17079</v>
      </c>
      <c r="B182" t="str">
        <f>VLOOKUP(A182,livelo!B:AE,29,0)</f>
        <v>[GE] [Vendas] Remarketing</v>
      </c>
      <c r="C182">
        <f>VLOOKUP(A182,livelo!B:AH,32,0)</f>
        <v>5</v>
      </c>
      <c r="D182" t="str">
        <f>VLOOKUP(A182,livelo!B:AC,27,0)</f>
        <v>cpc</v>
      </c>
      <c r="E182">
        <f>VLOOKUP(A182,livelo!B:D,3,0)</f>
        <v>45583</v>
      </c>
      <c r="F182" s="1" t="str">
        <f t="shared" si="8"/>
        <v>45583</v>
      </c>
      <c r="G182" t="e">
        <f t="shared" si="9"/>
        <v>#VALUE!</v>
      </c>
      <c r="H182">
        <f>SUMIF(livelo!B:B,'dados livelo'!A182,livelo!AI:AI)</f>
        <v>6</v>
      </c>
    </row>
    <row r="183" spans="1:8">
      <c r="A183" t="s">
        <v>17096</v>
      </c>
      <c r="B183">
        <f>VLOOKUP(A183,livelo!B:AE,29,0)</f>
        <v>0</v>
      </c>
      <c r="C183">
        <f>VLOOKUP(A183,livelo!B:AH,32,0)</f>
        <v>4</v>
      </c>
      <c r="D183">
        <f>VLOOKUP(A183,livelo!B:AC,27,0)</f>
        <v>0</v>
      </c>
      <c r="E183">
        <f>VLOOKUP(A183,livelo!B:D,3,0)</f>
        <v>45583</v>
      </c>
      <c r="F183" s="1" t="str">
        <f t="shared" si="8"/>
        <v>45583</v>
      </c>
      <c r="G183" t="e">
        <f t="shared" si="9"/>
        <v>#VALUE!</v>
      </c>
      <c r="H183">
        <f>SUMIF(livelo!B:B,'dados livelo'!A183,livelo!AI:AI)</f>
        <v>3</v>
      </c>
    </row>
    <row r="184" spans="1:8">
      <c r="A184" t="s">
        <v>16099</v>
      </c>
      <c r="B184">
        <f>VLOOKUP(A184,livelo!B:AE,29,0)</f>
        <v>0</v>
      </c>
      <c r="C184">
        <f>VLOOKUP(A184,livelo!B:AH,32,0)</f>
        <v>1</v>
      </c>
      <c r="D184" t="str">
        <f>VLOOKUP(A184,livelo!B:AC,27,0)</f>
        <v>cpc</v>
      </c>
      <c r="E184">
        <f>VLOOKUP(A184,livelo!B:D,3,0)</f>
        <v>45583</v>
      </c>
      <c r="F184" s="1" t="str">
        <f t="shared" si="8"/>
        <v>45583</v>
      </c>
      <c r="G184" t="e">
        <f t="shared" si="9"/>
        <v>#VALUE!</v>
      </c>
      <c r="H184">
        <f>SUMIF(livelo!B:B,'dados livelo'!A184,livelo!AI:AI)</f>
        <v>14</v>
      </c>
    </row>
    <row r="185" spans="1:8">
      <c r="A185" t="s">
        <v>16138</v>
      </c>
      <c r="B185" t="str">
        <f>VLOOKUP(A185,livelo!B:AE,29,0)</f>
        <v>[GE] [Vendas] Carrinho abandonado</v>
      </c>
      <c r="C185">
        <f>VLOOKUP(A185,livelo!B:AH,32,0)</f>
        <v>1</v>
      </c>
      <c r="D185" t="str">
        <f>VLOOKUP(A185,livelo!B:AC,27,0)</f>
        <v>cpc</v>
      </c>
      <c r="E185">
        <f>VLOOKUP(A185,livelo!B:D,3,0)</f>
        <v>45583</v>
      </c>
      <c r="F185" s="1" t="str">
        <f t="shared" si="8"/>
        <v>45583</v>
      </c>
      <c r="G185" t="e">
        <f t="shared" si="9"/>
        <v>#VALUE!</v>
      </c>
      <c r="H185">
        <f>SUMIF(livelo!B:B,'dados livelo'!A185,livelo!AI:AI)</f>
        <v>9</v>
      </c>
    </row>
    <row r="186" spans="1:8">
      <c r="A186" t="s">
        <v>16174</v>
      </c>
      <c r="B186" t="str">
        <f>VLOOKUP(A186,livelo!B:AE,29,0)</f>
        <v>[GE] [Vendas] Sazonais - Interesses</v>
      </c>
      <c r="C186">
        <f>VLOOKUP(A186,livelo!B:AH,32,0)</f>
        <v>1</v>
      </c>
      <c r="D186" t="str">
        <f>VLOOKUP(A186,livelo!B:AC,27,0)</f>
        <v>cpc</v>
      </c>
      <c r="E186">
        <f>VLOOKUP(A186,livelo!B:D,3,0)</f>
        <v>45583</v>
      </c>
      <c r="F186" s="1" t="str">
        <f t="shared" si="8"/>
        <v>45583</v>
      </c>
      <c r="G186" t="e">
        <f t="shared" si="9"/>
        <v>#VALUE!</v>
      </c>
      <c r="H186">
        <f>SUMIF(livelo!B:B,'dados livelo'!A186,livelo!AI:AI)</f>
        <v>9</v>
      </c>
    </row>
    <row r="187" spans="1:8">
      <c r="A187" t="s">
        <v>16204</v>
      </c>
      <c r="B187" t="str">
        <f>VLOOKUP(A187,livelo!B:AE,29,0)</f>
        <v>[GE] [Vendas] Sazonais - Semelhantes</v>
      </c>
      <c r="C187">
        <f>VLOOKUP(A187,livelo!B:AH,32,0)</f>
        <v>1</v>
      </c>
      <c r="D187" t="str">
        <f>VLOOKUP(A187,livelo!B:AC,27,0)</f>
        <v>cpc</v>
      </c>
      <c r="E187">
        <f>VLOOKUP(A187,livelo!B:D,3,0)</f>
        <v>45583</v>
      </c>
      <c r="F187" s="1" t="str">
        <f t="shared" si="8"/>
        <v>45583</v>
      </c>
      <c r="G187" t="e">
        <f t="shared" si="9"/>
        <v>#VALUE!</v>
      </c>
      <c r="H187">
        <f>SUMIF(livelo!B:B,'dados livelo'!A187,livelo!AI:AI)</f>
        <v>10</v>
      </c>
    </row>
    <row r="188" spans="1:8">
      <c r="A188" t="s">
        <v>16294</v>
      </c>
      <c r="B188">
        <f>VLOOKUP(A188,livelo!B:AE,29,0)</f>
        <v>0</v>
      </c>
      <c r="C188">
        <f>VLOOKUP(A188,livelo!B:AH,32,0)</f>
        <v>3</v>
      </c>
      <c r="D188">
        <f>VLOOKUP(A188,livelo!B:AC,27,0)</f>
        <v>0</v>
      </c>
      <c r="E188">
        <f>VLOOKUP(A188,livelo!B:D,3,0)</f>
        <v>45583</v>
      </c>
      <c r="F188" s="1" t="str">
        <f t="shared" si="8"/>
        <v>45583</v>
      </c>
      <c r="G188" t="e">
        <f t="shared" si="9"/>
        <v>#VALUE!</v>
      </c>
      <c r="H188">
        <f>SUMIF(livelo!B:B,'dados livelo'!A188,livelo!AI:AI)</f>
        <v>6</v>
      </c>
    </row>
    <row r="189" spans="1:8">
      <c r="A189" t="s">
        <v>16328</v>
      </c>
      <c r="B189">
        <f>VLOOKUP(A189,livelo!B:AE,29,0)</f>
        <v>0</v>
      </c>
      <c r="C189">
        <f>VLOOKUP(A189,livelo!B:AH,32,0)</f>
        <v>5</v>
      </c>
      <c r="D189" t="str">
        <f>VLOOKUP(A189,livelo!B:AC,27,0)</f>
        <v>cpc</v>
      </c>
      <c r="E189">
        <f>VLOOKUP(A189,livelo!B:D,3,0)</f>
        <v>45583</v>
      </c>
      <c r="F189" s="1" t="str">
        <f t="shared" si="8"/>
        <v>45583</v>
      </c>
      <c r="G189" t="e">
        <f t="shared" si="9"/>
        <v>#VALUE!</v>
      </c>
      <c r="H189">
        <f>SUMIF(livelo!B:B,'dados livelo'!A189,livelo!AI:AI)</f>
        <v>11</v>
      </c>
    </row>
    <row r="190" spans="1:8">
      <c r="A190" t="s">
        <v>16360</v>
      </c>
      <c r="B190" t="str">
        <f>VLOOKUP(A190,livelo!B:AE,29,0)</f>
        <v>saldodepontos</v>
      </c>
      <c r="C190">
        <f>VLOOKUP(A190,livelo!B:AH,32,0)</f>
        <v>3</v>
      </c>
      <c r="D190" t="str">
        <f>VLOOKUP(A190,livelo!B:AC,27,0)</f>
        <v>email</v>
      </c>
      <c r="E190">
        <f>VLOOKUP(A190,livelo!B:D,3,0)</f>
        <v>45583</v>
      </c>
      <c r="F190" s="1" t="str">
        <f t="shared" si="8"/>
        <v>45583</v>
      </c>
      <c r="G190" t="e">
        <f t="shared" si="9"/>
        <v>#VALUE!</v>
      </c>
      <c r="H190">
        <f>SUMIF(livelo!B:B,'dados livelo'!A190,livelo!AI:AI)</f>
        <v>11</v>
      </c>
    </row>
    <row r="191" spans="1:8">
      <c r="A191" t="s">
        <v>16391</v>
      </c>
      <c r="B191">
        <f>VLOOKUP(A191,livelo!B:AE,29,0)</f>
        <v>0</v>
      </c>
      <c r="C191">
        <f>VLOOKUP(A191,livelo!B:AH,32,0)</f>
        <v>2</v>
      </c>
      <c r="D191">
        <f>VLOOKUP(A191,livelo!B:AC,27,0)</f>
        <v>0</v>
      </c>
      <c r="E191">
        <f>VLOOKUP(A191,livelo!B:D,3,0)</f>
        <v>45583</v>
      </c>
      <c r="F191" s="1" t="str">
        <f t="shared" si="8"/>
        <v>45583</v>
      </c>
      <c r="G191" t="e">
        <f t="shared" si="9"/>
        <v>#VALUE!</v>
      </c>
      <c r="H191">
        <f>SUMIF(livelo!B:B,'dados livelo'!A191,livelo!AI:AI)</f>
        <v>19</v>
      </c>
    </row>
    <row r="192" spans="1:8">
      <c r="A192" t="s">
        <v>16427</v>
      </c>
      <c r="B192">
        <f>VLOOKUP(A192,livelo!B:AE,29,0)</f>
        <v>0</v>
      </c>
      <c r="C192">
        <f>VLOOKUP(A192,livelo!B:AH,32,0)</f>
        <v>1</v>
      </c>
      <c r="D192" t="str">
        <f>VLOOKUP(A192,livelo!B:AC,27,0)</f>
        <v>cpc_institucional</v>
      </c>
      <c r="E192">
        <f>VLOOKUP(A192,livelo!B:D,3,0)</f>
        <v>45583</v>
      </c>
      <c r="F192" s="1" t="str">
        <f t="shared" si="8"/>
        <v>45583</v>
      </c>
      <c r="G192" t="e">
        <f t="shared" si="9"/>
        <v>#VALUE!</v>
      </c>
      <c r="H192">
        <f>SUMIF(livelo!B:B,'dados livelo'!A192,livelo!AI:AI)</f>
        <v>4</v>
      </c>
    </row>
    <row r="193" spans="1:8">
      <c r="A193" t="s">
        <v>15668</v>
      </c>
      <c r="B193" t="str">
        <f>VLOOKUP(A193,livelo!B:AE,29,0)</f>
        <v>[GE] [Vendas] Remarketing</v>
      </c>
      <c r="C193">
        <f>VLOOKUP(A193,livelo!B:AH,32,0)</f>
        <v>1</v>
      </c>
      <c r="D193" t="str">
        <f>VLOOKUP(A193,livelo!B:AC,27,0)</f>
        <v>cpc</v>
      </c>
      <c r="E193">
        <f>VLOOKUP(A193,livelo!B:D,3,0)</f>
        <v>45583</v>
      </c>
      <c r="F193" s="1" t="str">
        <f t="shared" si="8"/>
        <v>45583</v>
      </c>
      <c r="G193" t="e">
        <f t="shared" si="9"/>
        <v>#VALUE!</v>
      </c>
      <c r="H193">
        <f>SUMIF(livelo!B:B,'dados livelo'!A193,livelo!AI:AI)</f>
        <v>17</v>
      </c>
    </row>
    <row r="194" spans="1:8">
      <c r="A194" t="s">
        <v>15686</v>
      </c>
      <c r="B194">
        <f>VLOOKUP(A194,livelo!B:AE,29,0)</f>
        <v>0</v>
      </c>
      <c r="C194">
        <f>VLOOKUP(A194,livelo!B:AH,32,0)</f>
        <v>3</v>
      </c>
      <c r="D194" t="str">
        <f>VLOOKUP(A194,livelo!B:AC,27,0)</f>
        <v>cpc</v>
      </c>
      <c r="E194">
        <f>VLOOKUP(A194,livelo!B:D,3,0)</f>
        <v>45583</v>
      </c>
      <c r="F194" s="1" t="str">
        <f t="shared" ref="F194:F257" si="10">MID(E194,1,10)</f>
        <v>45583</v>
      </c>
      <c r="G194" t="e">
        <f t="shared" si="9"/>
        <v>#VALUE!</v>
      </c>
      <c r="H194">
        <f>SUMIF(livelo!B:B,'dados livelo'!A194,livelo!AI:AI)</f>
        <v>4</v>
      </c>
    </row>
    <row r="195" spans="1:8">
      <c r="A195" t="s">
        <v>15701</v>
      </c>
      <c r="B195">
        <f>VLOOKUP(A195,livelo!B:AE,29,0)</f>
        <v>0</v>
      </c>
      <c r="C195">
        <f>VLOOKUP(A195,livelo!B:AH,32,0)</f>
        <v>3</v>
      </c>
      <c r="D195" t="str">
        <f>VLOOKUP(A195,livelo!B:AC,27,0)</f>
        <v>cpc</v>
      </c>
      <c r="E195">
        <f>VLOOKUP(A195,livelo!B:D,3,0)</f>
        <v>45582</v>
      </c>
      <c r="F195" s="1" t="str">
        <f t="shared" si="10"/>
        <v>45582</v>
      </c>
      <c r="G195" t="e">
        <f t="shared" si="9"/>
        <v>#VALUE!</v>
      </c>
      <c r="H195">
        <f>SUMIF(livelo!B:B,'dados livelo'!A195,livelo!AI:AI)</f>
        <v>6</v>
      </c>
    </row>
    <row r="196" spans="1:8">
      <c r="A196" t="s">
        <v>15717</v>
      </c>
      <c r="B196">
        <f>VLOOKUP(A196,livelo!B:AE,29,0)</f>
        <v>0</v>
      </c>
      <c r="C196">
        <f>VLOOKUP(A196,livelo!B:AH,32,0)</f>
        <v>1</v>
      </c>
      <c r="D196" t="str">
        <f>VLOOKUP(A196,livelo!B:AC,27,0)</f>
        <v>cpc</v>
      </c>
      <c r="E196">
        <f>VLOOKUP(A196,livelo!B:D,3,0)</f>
        <v>45582</v>
      </c>
      <c r="F196" s="1" t="str">
        <f t="shared" si="10"/>
        <v>45582</v>
      </c>
      <c r="G196" t="e">
        <f t="shared" si="9"/>
        <v>#VALUE!</v>
      </c>
      <c r="H196">
        <f>SUMIF(livelo!B:B,'dados livelo'!A196,livelo!AI:AI)</f>
        <v>14</v>
      </c>
    </row>
    <row r="197" spans="1:8">
      <c r="A197" t="s">
        <v>15733</v>
      </c>
      <c r="B197">
        <f>VLOOKUP(A197,livelo!B:AE,29,0)</f>
        <v>0</v>
      </c>
      <c r="C197">
        <f>VLOOKUP(A197,livelo!B:AH,32,0)</f>
        <v>3</v>
      </c>
      <c r="D197">
        <f>VLOOKUP(A197,livelo!B:AC,27,0)</f>
        <v>0</v>
      </c>
      <c r="E197">
        <f>VLOOKUP(A197,livelo!B:D,3,0)</f>
        <v>45582</v>
      </c>
      <c r="F197" s="1" t="str">
        <f t="shared" si="10"/>
        <v>45582</v>
      </c>
      <c r="G197" t="e">
        <f t="shared" si="9"/>
        <v>#VALUE!</v>
      </c>
      <c r="H197">
        <f>SUMIF(livelo!B:B,'dados livelo'!A197,livelo!AI:AI)</f>
        <v>3</v>
      </c>
    </row>
    <row r="198" spans="1:8">
      <c r="A198" t="s">
        <v>15752</v>
      </c>
      <c r="B198" t="str">
        <f>VLOOKUP(A198,livelo!B:AE,29,0)</f>
        <v>[GE] [Vendas] Remarketing</v>
      </c>
      <c r="C198">
        <f>VLOOKUP(A198,livelo!B:AH,32,0)</f>
        <v>2</v>
      </c>
      <c r="D198" t="str">
        <f>VLOOKUP(A198,livelo!B:AC,27,0)</f>
        <v>cpc</v>
      </c>
      <c r="E198">
        <f>VLOOKUP(A198,livelo!B:D,3,0)</f>
        <v>45582</v>
      </c>
      <c r="F198" s="1" t="str">
        <f t="shared" si="10"/>
        <v>45582</v>
      </c>
      <c r="G198" t="e">
        <f t="shared" si="9"/>
        <v>#VALUE!</v>
      </c>
      <c r="H198">
        <f>SUMIF(livelo!B:B,'dados livelo'!A198,livelo!AI:AI)</f>
        <v>6</v>
      </c>
    </row>
    <row r="199" spans="1:8">
      <c r="A199" t="s">
        <v>15764</v>
      </c>
      <c r="B199">
        <f>VLOOKUP(A199,livelo!B:AE,29,0)</f>
        <v>0</v>
      </c>
      <c r="C199">
        <f>VLOOKUP(A199,livelo!B:AH,32,0)</f>
        <v>2</v>
      </c>
      <c r="D199">
        <f>VLOOKUP(A199,livelo!B:AC,27,0)</f>
        <v>0</v>
      </c>
      <c r="E199">
        <f>VLOOKUP(A199,livelo!B:D,3,0)</f>
        <v>45582</v>
      </c>
      <c r="F199" s="1" t="str">
        <f t="shared" si="10"/>
        <v>45582</v>
      </c>
      <c r="G199" t="e">
        <f t="shared" si="9"/>
        <v>#VALUE!</v>
      </c>
      <c r="H199">
        <f>SUMIF(livelo!B:B,'dados livelo'!A199,livelo!AI:AI)</f>
        <v>11</v>
      </c>
    </row>
    <row r="200" spans="1:8">
      <c r="A200" t="s">
        <v>15780</v>
      </c>
      <c r="B200">
        <f>VLOOKUP(A200,livelo!B:AE,29,0)</f>
        <v>0</v>
      </c>
      <c r="C200">
        <f>VLOOKUP(A200,livelo!B:AH,32,0)</f>
        <v>1</v>
      </c>
      <c r="D200">
        <f>VLOOKUP(A200,livelo!B:AC,27,0)</f>
        <v>0</v>
      </c>
      <c r="E200">
        <f>VLOOKUP(A200,livelo!B:D,3,0)</f>
        <v>45582</v>
      </c>
      <c r="F200" s="1" t="str">
        <f t="shared" si="10"/>
        <v>45582</v>
      </c>
      <c r="G200" t="e">
        <f t="shared" si="9"/>
        <v>#VALUE!</v>
      </c>
      <c r="H200">
        <f>SUMIF(livelo!B:B,'dados livelo'!A200,livelo!AI:AI)</f>
        <v>1</v>
      </c>
    </row>
    <row r="201" spans="1:8">
      <c r="A201" t="s">
        <v>15792</v>
      </c>
      <c r="B201" t="str">
        <f>VLOOKUP(A201,livelo!B:AE,29,0)</f>
        <v>saldodepontos</v>
      </c>
      <c r="C201">
        <f>VLOOKUP(A201,livelo!B:AH,32,0)</f>
        <v>1</v>
      </c>
      <c r="D201" t="str">
        <f>VLOOKUP(A201,livelo!B:AC,27,0)</f>
        <v>email</v>
      </c>
      <c r="E201">
        <f>VLOOKUP(A201,livelo!B:D,3,0)</f>
        <v>45582</v>
      </c>
      <c r="F201" s="1" t="str">
        <f t="shared" si="10"/>
        <v>45582</v>
      </c>
      <c r="G201" t="e">
        <f t="shared" si="9"/>
        <v>#VALUE!</v>
      </c>
      <c r="H201">
        <f>SUMIF(livelo!B:B,'dados livelo'!A201,livelo!AI:AI)</f>
        <v>2</v>
      </c>
    </row>
    <row r="202" spans="1:8">
      <c r="A202" t="s">
        <v>15806</v>
      </c>
      <c r="B202">
        <f>VLOOKUP(A202,livelo!B:AE,29,0)</f>
        <v>0</v>
      </c>
      <c r="C202">
        <f>VLOOKUP(A202,livelo!B:AH,32,0)</f>
        <v>1</v>
      </c>
      <c r="D202">
        <f>VLOOKUP(A202,livelo!B:AC,27,0)</f>
        <v>0</v>
      </c>
      <c r="E202">
        <f>VLOOKUP(A202,livelo!B:D,3,0)</f>
        <v>45582</v>
      </c>
      <c r="F202" s="1" t="str">
        <f t="shared" si="10"/>
        <v>45582</v>
      </c>
      <c r="G202" t="e">
        <f t="shared" si="9"/>
        <v>#VALUE!</v>
      </c>
      <c r="H202">
        <f>SUMIF(livelo!B:B,'dados livelo'!A202,livelo!AI:AI)</f>
        <v>12</v>
      </c>
    </row>
    <row r="203" spans="1:8">
      <c r="A203" t="s">
        <v>15824</v>
      </c>
      <c r="B203">
        <f>VLOOKUP(A203,livelo!B:AE,29,0)</f>
        <v>0</v>
      </c>
      <c r="C203">
        <f>VLOOKUP(A203,livelo!B:AH,32,0)</f>
        <v>1</v>
      </c>
      <c r="D203">
        <f>VLOOKUP(A203,livelo!B:AC,27,0)</f>
        <v>0</v>
      </c>
      <c r="E203">
        <f>VLOOKUP(A203,livelo!B:D,3,0)</f>
        <v>45582</v>
      </c>
      <c r="F203" s="1" t="str">
        <f t="shared" si="10"/>
        <v>45582</v>
      </c>
      <c r="G203" t="e">
        <f t="shared" si="9"/>
        <v>#VALUE!</v>
      </c>
      <c r="H203">
        <f>SUMIF(livelo!B:B,'dados livelo'!A203,livelo!AI:AI)</f>
        <v>2</v>
      </c>
    </row>
    <row r="204" spans="1:8">
      <c r="A204" t="s">
        <v>15840</v>
      </c>
      <c r="B204">
        <f>VLOOKUP(A204,livelo!B:AE,29,0)</f>
        <v>0</v>
      </c>
      <c r="C204">
        <f>VLOOKUP(A204,livelo!B:AH,32,0)</f>
        <v>1</v>
      </c>
      <c r="D204">
        <f>VLOOKUP(A204,livelo!B:AC,27,0)</f>
        <v>0</v>
      </c>
      <c r="E204">
        <f>VLOOKUP(A204,livelo!B:D,3,0)</f>
        <v>45582</v>
      </c>
      <c r="F204" s="1" t="str">
        <f t="shared" si="10"/>
        <v>45582</v>
      </c>
      <c r="G204" t="e">
        <f t="shared" si="9"/>
        <v>#VALUE!</v>
      </c>
      <c r="H204">
        <f>SUMIF(livelo!B:B,'dados livelo'!A204,livelo!AI:AI)</f>
        <v>4</v>
      </c>
    </row>
    <row r="205" spans="1:8">
      <c r="A205" t="s">
        <v>15853</v>
      </c>
      <c r="B205">
        <f>VLOOKUP(A205,livelo!B:AE,29,0)</f>
        <v>0</v>
      </c>
      <c r="C205">
        <f>VLOOKUP(A205,livelo!B:AH,32,0)</f>
        <v>1</v>
      </c>
      <c r="D205" t="str">
        <f>VLOOKUP(A205,livelo!B:AC,27,0)</f>
        <v>cpc</v>
      </c>
      <c r="E205">
        <f>VLOOKUP(A205,livelo!B:D,3,0)</f>
        <v>45582</v>
      </c>
      <c r="F205" s="1" t="str">
        <f t="shared" si="10"/>
        <v>45582</v>
      </c>
      <c r="G205" t="e">
        <f t="shared" si="9"/>
        <v>#VALUE!</v>
      </c>
      <c r="H205">
        <f>SUMIF(livelo!B:B,'dados livelo'!A205,livelo!AI:AI)</f>
        <v>11</v>
      </c>
    </row>
    <row r="206" spans="1:8">
      <c r="A206" t="s">
        <v>15870</v>
      </c>
      <c r="B206">
        <f>VLOOKUP(A206,livelo!B:AE,29,0)</f>
        <v>0</v>
      </c>
      <c r="C206">
        <f>VLOOKUP(A206,livelo!B:AH,32,0)</f>
        <v>3</v>
      </c>
      <c r="D206">
        <f>VLOOKUP(A206,livelo!B:AC,27,0)</f>
        <v>0</v>
      </c>
      <c r="E206">
        <f>VLOOKUP(A206,livelo!B:D,3,0)</f>
        <v>45582</v>
      </c>
      <c r="F206" s="1" t="str">
        <f t="shared" si="10"/>
        <v>45582</v>
      </c>
      <c r="G206" t="e">
        <f t="shared" si="9"/>
        <v>#VALUE!</v>
      </c>
      <c r="H206">
        <f>SUMIF(livelo!B:B,'dados livelo'!A206,livelo!AI:AI)</f>
        <v>11</v>
      </c>
    </row>
    <row r="207" spans="1:8">
      <c r="A207" t="s">
        <v>15322</v>
      </c>
      <c r="B207">
        <f>VLOOKUP(A207,livelo!B:AE,29,0)</f>
        <v>0</v>
      </c>
      <c r="C207">
        <f>VLOOKUP(A207,livelo!B:AH,32,0)</f>
        <v>3</v>
      </c>
      <c r="D207">
        <f>VLOOKUP(A207,livelo!B:AC,27,0)</f>
        <v>0</v>
      </c>
      <c r="E207">
        <f>VLOOKUP(A207,livelo!B:D,3,0)</f>
        <v>45582</v>
      </c>
      <c r="F207" s="1" t="str">
        <f t="shared" si="10"/>
        <v>45582</v>
      </c>
      <c r="G207" t="e">
        <f t="shared" si="9"/>
        <v>#VALUE!</v>
      </c>
      <c r="H207">
        <f>SUMIF(livelo!B:B,'dados livelo'!A207,livelo!AI:AI)</f>
        <v>6</v>
      </c>
    </row>
    <row r="208" spans="1:8">
      <c r="A208" t="s">
        <v>15343</v>
      </c>
      <c r="B208">
        <f>VLOOKUP(A208,livelo!B:AE,29,0)</f>
        <v>0</v>
      </c>
      <c r="C208">
        <f>VLOOKUP(A208,livelo!B:AH,32,0)</f>
        <v>1</v>
      </c>
      <c r="D208" t="str">
        <f>VLOOKUP(A208,livelo!B:AC,27,0)</f>
        <v>cpc</v>
      </c>
      <c r="E208">
        <f>VLOOKUP(A208,livelo!B:D,3,0)</f>
        <v>45582</v>
      </c>
      <c r="F208" s="1" t="str">
        <f t="shared" si="10"/>
        <v>45582</v>
      </c>
      <c r="G208" t="e">
        <f t="shared" si="9"/>
        <v>#VALUE!</v>
      </c>
      <c r="H208">
        <f>SUMIF(livelo!B:B,'dados livelo'!A208,livelo!AI:AI)</f>
        <v>4</v>
      </c>
    </row>
    <row r="209" spans="1:8">
      <c r="A209" t="s">
        <v>15360</v>
      </c>
      <c r="B209">
        <f>VLOOKUP(A209,livelo!B:AE,29,0)</f>
        <v>0</v>
      </c>
      <c r="C209">
        <f>VLOOKUP(A209,livelo!B:AH,32,0)</f>
        <v>5</v>
      </c>
      <c r="D209">
        <f>VLOOKUP(A209,livelo!B:AC,27,0)</f>
        <v>0</v>
      </c>
      <c r="E209">
        <f>VLOOKUP(A209,livelo!B:D,3,0)</f>
        <v>45582</v>
      </c>
      <c r="F209" s="1" t="str">
        <f t="shared" si="10"/>
        <v>45582</v>
      </c>
      <c r="G209" t="e">
        <f t="shared" si="9"/>
        <v>#VALUE!</v>
      </c>
      <c r="H209">
        <f>SUMIF(livelo!B:B,'dados livelo'!A209,livelo!AI:AI)</f>
        <v>8</v>
      </c>
    </row>
    <row r="210" spans="1:8">
      <c r="A210" t="s">
        <v>15373</v>
      </c>
      <c r="B210">
        <f>VLOOKUP(A210,livelo!B:AE,29,0)</f>
        <v>0</v>
      </c>
      <c r="C210">
        <f>VLOOKUP(A210,livelo!B:AH,32,0)</f>
        <v>1</v>
      </c>
      <c r="D210">
        <f>VLOOKUP(A210,livelo!B:AC,27,0)</f>
        <v>0</v>
      </c>
      <c r="E210">
        <f>VLOOKUP(A210,livelo!B:D,3,0)</f>
        <v>45581</v>
      </c>
      <c r="F210" s="1" t="str">
        <f t="shared" si="10"/>
        <v>45581</v>
      </c>
      <c r="G210" t="e">
        <f t="shared" si="9"/>
        <v>#VALUE!</v>
      </c>
      <c r="H210">
        <f>SUMIF(livelo!B:B,'dados livelo'!A210,livelo!AI:AI)</f>
        <v>3</v>
      </c>
    </row>
    <row r="211" spans="1:8">
      <c r="A211" t="s">
        <v>15391</v>
      </c>
      <c r="B211">
        <f>VLOOKUP(A211,livelo!B:AE,29,0)</f>
        <v>0</v>
      </c>
      <c r="C211">
        <f>VLOOKUP(A211,livelo!B:AH,32,0)</f>
        <v>5</v>
      </c>
      <c r="D211">
        <f>VLOOKUP(A211,livelo!B:AC,27,0)</f>
        <v>0</v>
      </c>
      <c r="E211">
        <f>VLOOKUP(A211,livelo!B:D,3,0)</f>
        <v>45581</v>
      </c>
      <c r="F211" s="1" t="str">
        <f t="shared" si="10"/>
        <v>45581</v>
      </c>
      <c r="G211" t="e">
        <f t="shared" si="9"/>
        <v>#VALUE!</v>
      </c>
      <c r="H211">
        <f>SUMIF(livelo!B:B,'dados livelo'!A211,livelo!AI:AI)</f>
        <v>10</v>
      </c>
    </row>
    <row r="212" spans="1:8">
      <c r="A212" t="s">
        <v>15404</v>
      </c>
      <c r="B212">
        <f>VLOOKUP(A212,livelo!B:AE,29,0)</f>
        <v>0</v>
      </c>
      <c r="C212">
        <f>VLOOKUP(A212,livelo!B:AH,32,0)</f>
        <v>3</v>
      </c>
      <c r="D212">
        <f>VLOOKUP(A212,livelo!B:AC,27,0)</f>
        <v>0</v>
      </c>
      <c r="E212">
        <f>VLOOKUP(A212,livelo!B:D,3,0)</f>
        <v>45581</v>
      </c>
      <c r="F212" s="1" t="str">
        <f t="shared" si="10"/>
        <v>45581</v>
      </c>
      <c r="G212" t="e">
        <f t="shared" si="9"/>
        <v>#VALUE!</v>
      </c>
      <c r="H212">
        <f>SUMIF(livelo!B:B,'dados livelo'!A212,livelo!AI:AI)</f>
        <v>3</v>
      </c>
    </row>
    <row r="213" spans="1:8">
      <c r="A213" t="s">
        <v>15422</v>
      </c>
      <c r="B213">
        <f>VLOOKUP(A213,livelo!B:AE,29,0)</f>
        <v>0</v>
      </c>
      <c r="C213">
        <f>VLOOKUP(A213,livelo!B:AH,32,0)</f>
        <v>2</v>
      </c>
      <c r="D213">
        <f>VLOOKUP(A213,livelo!B:AC,27,0)</f>
        <v>0</v>
      </c>
      <c r="E213">
        <f>VLOOKUP(A213,livelo!B:D,3,0)</f>
        <v>45581</v>
      </c>
      <c r="F213" s="1" t="str">
        <f t="shared" si="10"/>
        <v>45581</v>
      </c>
      <c r="G213" t="e">
        <f t="shared" si="9"/>
        <v>#VALUE!</v>
      </c>
      <c r="H213">
        <f>SUMIF(livelo!B:B,'dados livelo'!A213,livelo!AI:AI)</f>
        <v>4</v>
      </c>
    </row>
    <row r="214" spans="1:8">
      <c r="A214" t="s">
        <v>15441</v>
      </c>
      <c r="B214">
        <f>VLOOKUP(A214,livelo!B:AE,29,0)</f>
        <v>0</v>
      </c>
      <c r="C214">
        <f>VLOOKUP(A214,livelo!B:AH,32,0)</f>
        <v>2</v>
      </c>
      <c r="D214">
        <f>VLOOKUP(A214,livelo!B:AC,27,0)</f>
        <v>0</v>
      </c>
      <c r="E214">
        <f>VLOOKUP(A214,livelo!B:D,3,0)</f>
        <v>45581</v>
      </c>
      <c r="F214" s="1" t="str">
        <f t="shared" si="10"/>
        <v>45581</v>
      </c>
      <c r="G214" t="e">
        <f t="shared" ref="G214:G277" si="11">DATEVALUE(F214)</f>
        <v>#VALUE!</v>
      </c>
      <c r="H214">
        <f>SUMIF(livelo!B:B,'dados livelo'!A214,livelo!AI:AI)</f>
        <v>23</v>
      </c>
    </row>
    <row r="215" spans="1:8">
      <c r="A215" t="s">
        <v>15459</v>
      </c>
      <c r="B215" t="str">
        <f>VLOOKUP(A215,livelo!B:AE,29,0)</f>
        <v>[GE] [Vendas] Categorias do site - Catálogo</v>
      </c>
      <c r="C215">
        <f>VLOOKUP(A215,livelo!B:AH,32,0)</f>
        <v>3</v>
      </c>
      <c r="D215" t="str">
        <f>VLOOKUP(A215,livelo!B:AC,27,0)</f>
        <v>cpc</v>
      </c>
      <c r="E215">
        <f>VLOOKUP(A215,livelo!B:D,3,0)</f>
        <v>45581</v>
      </c>
      <c r="F215" s="1" t="str">
        <f t="shared" si="10"/>
        <v>45581</v>
      </c>
      <c r="G215" t="e">
        <f t="shared" si="11"/>
        <v>#VALUE!</v>
      </c>
      <c r="H215">
        <f>SUMIF(livelo!B:B,'dados livelo'!A215,livelo!AI:AI)</f>
        <v>4</v>
      </c>
    </row>
    <row r="216" spans="1:8">
      <c r="A216" t="s">
        <v>15472</v>
      </c>
      <c r="B216">
        <f>VLOOKUP(A216,livelo!B:AE,29,0)</f>
        <v>0</v>
      </c>
      <c r="C216">
        <f>VLOOKUP(A216,livelo!B:AH,32,0)</f>
        <v>1</v>
      </c>
      <c r="D216" t="str">
        <f>VLOOKUP(A216,livelo!B:AC,27,0)</f>
        <v>cpc</v>
      </c>
      <c r="E216">
        <f>VLOOKUP(A216,livelo!B:D,3,0)</f>
        <v>45581</v>
      </c>
      <c r="F216" s="1" t="str">
        <f t="shared" si="10"/>
        <v>45581</v>
      </c>
      <c r="G216" t="e">
        <f t="shared" si="11"/>
        <v>#VALUE!</v>
      </c>
      <c r="H216">
        <f>SUMIF(livelo!B:B,'dados livelo'!A216,livelo!AI:AI)</f>
        <v>1</v>
      </c>
    </row>
    <row r="217" spans="1:8">
      <c r="A217" t="s">
        <v>15488</v>
      </c>
      <c r="B217">
        <f>VLOOKUP(A217,livelo!B:AE,29,0)</f>
        <v>0</v>
      </c>
      <c r="C217">
        <f>VLOOKUP(A217,livelo!B:AH,32,0)</f>
        <v>3</v>
      </c>
      <c r="D217" t="str">
        <f>VLOOKUP(A217,livelo!B:AC,27,0)</f>
        <v>cpc_institucional</v>
      </c>
      <c r="E217">
        <f>VLOOKUP(A217,livelo!B:D,3,0)</f>
        <v>45581</v>
      </c>
      <c r="F217" s="1" t="str">
        <f t="shared" si="10"/>
        <v>45581</v>
      </c>
      <c r="G217" t="e">
        <f t="shared" si="11"/>
        <v>#VALUE!</v>
      </c>
      <c r="H217">
        <f>SUMIF(livelo!B:B,'dados livelo'!A217,livelo!AI:AI)</f>
        <v>26</v>
      </c>
    </row>
    <row r="218" spans="1:8">
      <c r="A218" t="s">
        <v>15507</v>
      </c>
      <c r="B218">
        <f>VLOOKUP(A218,livelo!B:AE,29,0)</f>
        <v>0</v>
      </c>
      <c r="C218">
        <f>VLOOKUP(A218,livelo!B:AH,32,0)</f>
        <v>1</v>
      </c>
      <c r="D218">
        <f>VLOOKUP(A218,livelo!B:AC,27,0)</f>
        <v>0</v>
      </c>
      <c r="E218">
        <f>VLOOKUP(A218,livelo!B:D,3,0)</f>
        <v>45581</v>
      </c>
      <c r="F218" s="1" t="str">
        <f t="shared" si="10"/>
        <v>45581</v>
      </c>
      <c r="G218" t="e">
        <f t="shared" si="11"/>
        <v>#VALUE!</v>
      </c>
      <c r="H218">
        <f>SUMIF(livelo!B:B,'dados livelo'!A218,livelo!AI:AI)</f>
        <v>9</v>
      </c>
    </row>
    <row r="219" spans="1:8">
      <c r="A219" t="s">
        <v>15527</v>
      </c>
      <c r="B219" t="str">
        <f>VLOOKUP(A219,livelo!B:AE,29,0)</f>
        <v>Nova [GE] [Vendas] Sazonais Estático - Full Adv+</v>
      </c>
      <c r="C219">
        <f>VLOOKUP(A219,livelo!B:AH,32,0)</f>
        <v>3</v>
      </c>
      <c r="D219" t="str">
        <f>VLOOKUP(A219,livelo!B:AC,27,0)</f>
        <v>cpc</v>
      </c>
      <c r="E219">
        <f>VLOOKUP(A219,livelo!B:D,3,0)</f>
        <v>45581</v>
      </c>
      <c r="F219" s="1" t="str">
        <f t="shared" si="10"/>
        <v>45581</v>
      </c>
      <c r="G219" t="e">
        <f t="shared" si="11"/>
        <v>#VALUE!</v>
      </c>
      <c r="H219">
        <f>SUMIF(livelo!B:B,'dados livelo'!A219,livelo!AI:AI)</f>
        <v>2</v>
      </c>
    </row>
    <row r="220" spans="1:8">
      <c r="A220" t="s">
        <v>15545</v>
      </c>
      <c r="B220">
        <f>VLOOKUP(A220,livelo!B:AE,29,0)</f>
        <v>0</v>
      </c>
      <c r="C220">
        <f>VLOOKUP(A220,livelo!B:AH,32,0)</f>
        <v>1</v>
      </c>
      <c r="D220" t="str">
        <f>VLOOKUP(A220,livelo!B:AC,27,0)</f>
        <v>cpc</v>
      </c>
      <c r="E220">
        <f>VLOOKUP(A220,livelo!B:D,3,0)</f>
        <v>45581</v>
      </c>
      <c r="F220" s="1" t="str">
        <f t="shared" si="10"/>
        <v>45581</v>
      </c>
      <c r="G220" t="e">
        <f t="shared" si="11"/>
        <v>#VALUE!</v>
      </c>
      <c r="H220">
        <f>SUMIF(livelo!B:B,'dados livelo'!A220,livelo!AI:AI)</f>
        <v>1</v>
      </c>
    </row>
    <row r="221" spans="1:8">
      <c r="A221" t="s">
        <v>15559</v>
      </c>
      <c r="B221">
        <f>VLOOKUP(A221,livelo!B:AE,29,0)</f>
        <v>0</v>
      </c>
      <c r="C221">
        <f>VLOOKUP(A221,livelo!B:AH,32,0)</f>
        <v>1</v>
      </c>
      <c r="D221" t="str">
        <f>VLOOKUP(A221,livelo!B:AC,27,0)</f>
        <v>cpc</v>
      </c>
      <c r="E221">
        <f>VLOOKUP(A221,livelo!B:D,3,0)</f>
        <v>45581</v>
      </c>
      <c r="F221" s="1" t="str">
        <f t="shared" si="10"/>
        <v>45581</v>
      </c>
      <c r="G221" t="e">
        <f t="shared" si="11"/>
        <v>#VALUE!</v>
      </c>
      <c r="H221">
        <f>SUMIF(livelo!B:B,'dados livelo'!A221,livelo!AI:AI)</f>
        <v>6</v>
      </c>
    </row>
    <row r="222" spans="1:8">
      <c r="A222" t="s">
        <v>15577</v>
      </c>
      <c r="B222">
        <f>VLOOKUP(A222,livelo!B:AE,29,0)</f>
        <v>0</v>
      </c>
      <c r="C222">
        <f>VLOOKUP(A222,livelo!B:AH,32,0)</f>
        <v>1</v>
      </c>
      <c r="D222" t="str">
        <f>VLOOKUP(A222,livelo!B:AC,27,0)</f>
        <v>cpc_institucional</v>
      </c>
      <c r="E222">
        <f>VLOOKUP(A222,livelo!B:D,3,0)</f>
        <v>45581</v>
      </c>
      <c r="F222" s="1" t="str">
        <f t="shared" si="10"/>
        <v>45581</v>
      </c>
      <c r="G222" t="e">
        <f t="shared" si="11"/>
        <v>#VALUE!</v>
      </c>
      <c r="H222">
        <f>SUMIF(livelo!B:B,'dados livelo'!A222,livelo!AI:AI)</f>
        <v>4</v>
      </c>
    </row>
    <row r="223" spans="1:8">
      <c r="A223" t="s">
        <v>15593</v>
      </c>
      <c r="B223">
        <f>VLOOKUP(A223,livelo!B:AE,29,0)</f>
        <v>0</v>
      </c>
      <c r="C223">
        <f>VLOOKUP(A223,livelo!B:AH,32,0)</f>
        <v>5</v>
      </c>
      <c r="D223" t="str">
        <f>VLOOKUP(A223,livelo!B:AC,27,0)</f>
        <v>cpc</v>
      </c>
      <c r="E223">
        <f>VLOOKUP(A223,livelo!B:D,3,0)</f>
        <v>45581</v>
      </c>
      <c r="F223" s="1" t="str">
        <f t="shared" si="10"/>
        <v>45581</v>
      </c>
      <c r="G223" t="e">
        <f t="shared" si="11"/>
        <v>#VALUE!</v>
      </c>
      <c r="H223">
        <f>SUMIF(livelo!B:B,'dados livelo'!A223,livelo!AI:AI)</f>
        <v>3</v>
      </c>
    </row>
    <row r="224" spans="1:8">
      <c r="A224" t="s">
        <v>15608</v>
      </c>
      <c r="B224">
        <f>VLOOKUP(A224,livelo!B:AE,29,0)</f>
        <v>0</v>
      </c>
      <c r="C224">
        <f>VLOOKUP(A224,livelo!B:AH,32,0)</f>
        <v>2</v>
      </c>
      <c r="D224" t="str">
        <f>VLOOKUP(A224,livelo!B:AC,27,0)</f>
        <v>cpc</v>
      </c>
      <c r="E224">
        <f>VLOOKUP(A224,livelo!B:D,3,0)</f>
        <v>45581</v>
      </c>
      <c r="F224" s="1" t="str">
        <f t="shared" si="10"/>
        <v>45581</v>
      </c>
      <c r="G224" t="e">
        <f t="shared" si="11"/>
        <v>#VALUE!</v>
      </c>
      <c r="H224">
        <f>SUMIF(livelo!B:B,'dados livelo'!A224,livelo!AI:AI)</f>
        <v>11</v>
      </c>
    </row>
    <row r="225" spans="1:8">
      <c r="A225" t="s">
        <v>15046</v>
      </c>
      <c r="B225" t="str">
        <f>VLOOKUP(A225,livelo!B:AE,29,0)</f>
        <v>[GE] [Vendas] Sazonais - Semelhantes</v>
      </c>
      <c r="C225">
        <f>VLOOKUP(A225,livelo!B:AH,32,0)</f>
        <v>4</v>
      </c>
      <c r="D225" t="str">
        <f>VLOOKUP(A225,livelo!B:AC,27,0)</f>
        <v>cpc</v>
      </c>
      <c r="E225">
        <f>VLOOKUP(A225,livelo!B:D,3,0)</f>
        <v>45581</v>
      </c>
      <c r="F225" s="1" t="str">
        <f t="shared" si="10"/>
        <v>45581</v>
      </c>
      <c r="G225" t="e">
        <f t="shared" si="11"/>
        <v>#VALUE!</v>
      </c>
      <c r="H225">
        <f>SUMIF(livelo!B:B,'dados livelo'!A225,livelo!AI:AI)</f>
        <v>6</v>
      </c>
    </row>
    <row r="226" spans="1:8">
      <c r="A226" t="s">
        <v>15066</v>
      </c>
      <c r="B226">
        <f>VLOOKUP(A226,livelo!B:AE,29,0)</f>
        <v>0</v>
      </c>
      <c r="C226">
        <f>VLOOKUP(A226,livelo!B:AH,32,0)</f>
        <v>1</v>
      </c>
      <c r="D226">
        <f>VLOOKUP(A226,livelo!B:AC,27,0)</f>
        <v>0</v>
      </c>
      <c r="E226">
        <f>VLOOKUP(A226,livelo!B:D,3,0)</f>
        <v>45581</v>
      </c>
      <c r="F226" s="1" t="str">
        <f t="shared" si="10"/>
        <v>45581</v>
      </c>
      <c r="G226" t="e">
        <f t="shared" si="11"/>
        <v>#VALUE!</v>
      </c>
      <c r="H226">
        <f>SUMIF(livelo!B:B,'dados livelo'!A226,livelo!AI:AI)</f>
        <v>4</v>
      </c>
    </row>
    <row r="227" spans="1:8">
      <c r="A227" t="s">
        <v>15083</v>
      </c>
      <c r="B227">
        <f>VLOOKUP(A227,livelo!B:AE,29,0)</f>
        <v>0</v>
      </c>
      <c r="C227">
        <f>VLOOKUP(A227,livelo!B:AH,32,0)</f>
        <v>2</v>
      </c>
      <c r="D227" t="str">
        <f>VLOOKUP(A227,livelo!B:AC,27,0)</f>
        <v>cpc_institucional</v>
      </c>
      <c r="E227">
        <f>VLOOKUP(A227,livelo!B:D,3,0)</f>
        <v>45580</v>
      </c>
      <c r="F227" s="1" t="str">
        <f t="shared" si="10"/>
        <v>45580</v>
      </c>
      <c r="G227" t="e">
        <f t="shared" si="11"/>
        <v>#VALUE!</v>
      </c>
      <c r="H227">
        <f>SUMIF(livelo!B:B,'dados livelo'!A227,livelo!AI:AI)</f>
        <v>1</v>
      </c>
    </row>
    <row r="228" spans="1:8">
      <c r="A228" t="s">
        <v>15092</v>
      </c>
      <c r="B228" t="str">
        <f>VLOOKUP(A228,livelo!B:AE,29,0)</f>
        <v>[GE] [Vendas] Categorias do site - Catálogo</v>
      </c>
      <c r="C228">
        <f>VLOOKUP(A228,livelo!B:AH,32,0)</f>
        <v>1</v>
      </c>
      <c r="D228" t="str">
        <f>VLOOKUP(A228,livelo!B:AC,27,0)</f>
        <v>cpc</v>
      </c>
      <c r="E228">
        <f>VLOOKUP(A228,livelo!B:D,3,0)</f>
        <v>45580</v>
      </c>
      <c r="F228" s="1" t="str">
        <f t="shared" si="10"/>
        <v>45580</v>
      </c>
      <c r="G228" t="e">
        <f t="shared" si="11"/>
        <v>#VALUE!</v>
      </c>
      <c r="H228">
        <f>SUMIF(livelo!B:B,'dados livelo'!A228,livelo!AI:AI)</f>
        <v>3</v>
      </c>
    </row>
    <row r="229" spans="1:8">
      <c r="A229" t="s">
        <v>15107</v>
      </c>
      <c r="B229">
        <f>VLOOKUP(A229,livelo!B:AE,29,0)</f>
        <v>0</v>
      </c>
      <c r="C229">
        <f>VLOOKUP(A229,livelo!B:AH,32,0)</f>
        <v>1</v>
      </c>
      <c r="D229" t="str">
        <f>VLOOKUP(A229,livelo!B:AC,27,0)</f>
        <v>Social</v>
      </c>
      <c r="E229">
        <f>VLOOKUP(A229,livelo!B:D,3,0)</f>
        <v>45580</v>
      </c>
      <c r="F229" s="1" t="str">
        <f t="shared" si="10"/>
        <v>45580</v>
      </c>
      <c r="G229" t="e">
        <f t="shared" si="11"/>
        <v>#VALUE!</v>
      </c>
      <c r="H229">
        <f>SUMIF(livelo!B:B,'dados livelo'!A229,livelo!AI:AI)</f>
        <v>8</v>
      </c>
    </row>
    <row r="230" spans="1:8">
      <c r="A230" t="s">
        <v>15126</v>
      </c>
      <c r="B230">
        <f>VLOOKUP(A230,livelo!B:AE,29,0)</f>
        <v>0</v>
      </c>
      <c r="C230">
        <f>VLOOKUP(A230,livelo!B:AH,32,0)</f>
        <v>1</v>
      </c>
      <c r="D230">
        <f>VLOOKUP(A230,livelo!B:AC,27,0)</f>
        <v>0</v>
      </c>
      <c r="E230">
        <f>VLOOKUP(A230,livelo!B:D,3,0)</f>
        <v>45580</v>
      </c>
      <c r="F230" s="1" t="str">
        <f t="shared" si="10"/>
        <v>45580</v>
      </c>
      <c r="G230" t="e">
        <f t="shared" si="11"/>
        <v>#VALUE!</v>
      </c>
      <c r="H230">
        <f>SUMIF(livelo!B:B,'dados livelo'!A230,livelo!AI:AI)</f>
        <v>5</v>
      </c>
    </row>
    <row r="231" spans="1:8">
      <c r="A231" t="s">
        <v>15143</v>
      </c>
      <c r="B231">
        <f>VLOOKUP(A231,livelo!B:AE,29,0)</f>
        <v>0</v>
      </c>
      <c r="C231">
        <f>VLOOKUP(A231,livelo!B:AH,32,0)</f>
        <v>5</v>
      </c>
      <c r="D231">
        <f>VLOOKUP(A231,livelo!B:AC,27,0)</f>
        <v>0</v>
      </c>
      <c r="E231">
        <f>VLOOKUP(A231,livelo!B:D,3,0)</f>
        <v>45580</v>
      </c>
      <c r="F231" s="1" t="str">
        <f t="shared" si="10"/>
        <v>45580</v>
      </c>
      <c r="G231" t="e">
        <f t="shared" si="11"/>
        <v>#VALUE!</v>
      </c>
      <c r="H231">
        <f>SUMIF(livelo!B:B,'dados livelo'!A231,livelo!AI:AI)</f>
        <v>3</v>
      </c>
    </row>
    <row r="232" spans="1:8">
      <c r="A232" t="s">
        <v>15157</v>
      </c>
      <c r="B232" t="str">
        <f>VLOOKUP(A232,livelo!B:AE,29,0)</f>
        <v>[GE] [Vendas] Categorias do site - Catálogo</v>
      </c>
      <c r="C232">
        <f>VLOOKUP(A232,livelo!B:AH,32,0)</f>
        <v>1</v>
      </c>
      <c r="D232" t="str">
        <f>VLOOKUP(A232,livelo!B:AC,27,0)</f>
        <v>cpc</v>
      </c>
      <c r="E232">
        <f>VLOOKUP(A232,livelo!B:D,3,0)</f>
        <v>45580</v>
      </c>
      <c r="F232" s="1" t="str">
        <f t="shared" si="10"/>
        <v>45580</v>
      </c>
      <c r="G232" t="e">
        <f t="shared" si="11"/>
        <v>#VALUE!</v>
      </c>
      <c r="H232">
        <f>SUMIF(livelo!B:B,'dados livelo'!A232,livelo!AI:AI)</f>
        <v>3</v>
      </c>
    </row>
    <row r="233" spans="1:8">
      <c r="A233" t="s">
        <v>15172</v>
      </c>
      <c r="B233">
        <f>VLOOKUP(A233,livelo!B:AE,29,0)</f>
        <v>0</v>
      </c>
      <c r="C233">
        <f>VLOOKUP(A233,livelo!B:AH,32,0)</f>
        <v>5</v>
      </c>
      <c r="D233" t="str">
        <f>VLOOKUP(A233,livelo!B:AC,27,0)</f>
        <v>cpc_institucional</v>
      </c>
      <c r="E233">
        <f>VLOOKUP(A233,livelo!B:D,3,0)</f>
        <v>45580</v>
      </c>
      <c r="F233" s="1" t="str">
        <f t="shared" si="10"/>
        <v>45580</v>
      </c>
      <c r="G233" t="e">
        <f t="shared" si="11"/>
        <v>#VALUE!</v>
      </c>
      <c r="H233">
        <f>SUMIF(livelo!B:B,'dados livelo'!A233,livelo!AI:AI)</f>
        <v>4</v>
      </c>
    </row>
    <row r="234" spans="1:8">
      <c r="A234" t="s">
        <v>15192</v>
      </c>
      <c r="B234">
        <f>VLOOKUP(A234,livelo!B:AE,29,0)</f>
        <v>0</v>
      </c>
      <c r="C234">
        <f>VLOOKUP(A234,livelo!B:AH,32,0)</f>
        <v>1</v>
      </c>
      <c r="D234" t="str">
        <f>VLOOKUP(A234,livelo!B:AC,27,0)</f>
        <v>cpc</v>
      </c>
      <c r="E234">
        <f>VLOOKUP(A234,livelo!B:D,3,0)</f>
        <v>45580</v>
      </c>
      <c r="F234" s="1" t="str">
        <f t="shared" si="10"/>
        <v>45580</v>
      </c>
      <c r="G234" t="e">
        <f t="shared" si="11"/>
        <v>#VALUE!</v>
      </c>
      <c r="H234">
        <f>SUMIF(livelo!B:B,'dados livelo'!A234,livelo!AI:AI)</f>
        <v>3</v>
      </c>
    </row>
    <row r="235" spans="1:8">
      <c r="A235" t="s">
        <v>15208</v>
      </c>
      <c r="B235">
        <f>VLOOKUP(A235,livelo!B:AE,29,0)</f>
        <v>0</v>
      </c>
      <c r="C235">
        <f>VLOOKUP(A235,livelo!B:AH,32,0)</f>
        <v>2</v>
      </c>
      <c r="D235" t="str">
        <f>VLOOKUP(A235,livelo!B:AC,27,0)</f>
        <v>cpc</v>
      </c>
      <c r="E235">
        <f>VLOOKUP(A235,livelo!B:D,3,0)</f>
        <v>45580</v>
      </c>
      <c r="F235" s="1" t="str">
        <f t="shared" si="10"/>
        <v>45580</v>
      </c>
      <c r="G235" t="e">
        <f t="shared" si="11"/>
        <v>#VALUE!</v>
      </c>
      <c r="H235">
        <f>SUMIF(livelo!B:B,'dados livelo'!A235,livelo!AI:AI)</f>
        <v>2</v>
      </c>
    </row>
    <row r="236" spans="1:8">
      <c r="A236" t="s">
        <v>15219</v>
      </c>
      <c r="B236" t="str">
        <f>VLOOKUP(A236,livelo!B:AE,29,0)</f>
        <v>[GE] [Vendas] Sazonais - Semelhantes</v>
      </c>
      <c r="C236">
        <f>VLOOKUP(A236,livelo!B:AH,32,0)</f>
        <v>2</v>
      </c>
      <c r="D236" t="str">
        <f>VLOOKUP(A236,livelo!B:AC,27,0)</f>
        <v>cpc</v>
      </c>
      <c r="E236">
        <f>VLOOKUP(A236,livelo!B:D,3,0)</f>
        <v>45580</v>
      </c>
      <c r="F236" s="1" t="str">
        <f t="shared" si="10"/>
        <v>45580</v>
      </c>
      <c r="G236" t="e">
        <f t="shared" si="11"/>
        <v>#VALUE!</v>
      </c>
      <c r="H236">
        <f>SUMIF(livelo!B:B,'dados livelo'!A236,livelo!AI:AI)</f>
        <v>6</v>
      </c>
    </row>
    <row r="237" spans="1:8">
      <c r="A237" t="s">
        <v>15240</v>
      </c>
      <c r="B237">
        <f>VLOOKUP(A237,livelo!B:AE,29,0)</f>
        <v>0</v>
      </c>
      <c r="C237">
        <f>VLOOKUP(A237,livelo!B:AH,32,0)</f>
        <v>1</v>
      </c>
      <c r="D237">
        <f>VLOOKUP(A237,livelo!B:AC,27,0)</f>
        <v>0</v>
      </c>
      <c r="E237">
        <f>VLOOKUP(A237,livelo!B:D,3,0)</f>
        <v>45580</v>
      </c>
      <c r="F237" s="1" t="str">
        <f t="shared" si="10"/>
        <v>45580</v>
      </c>
      <c r="G237" t="e">
        <f t="shared" si="11"/>
        <v>#VALUE!</v>
      </c>
      <c r="H237">
        <f>SUMIF(livelo!B:B,'dados livelo'!A237,livelo!AI:AI)</f>
        <v>7</v>
      </c>
    </row>
    <row r="238" spans="1:8">
      <c r="A238" t="s">
        <v>15257</v>
      </c>
      <c r="B238">
        <f>VLOOKUP(A238,livelo!B:AE,29,0)</f>
        <v>0</v>
      </c>
      <c r="C238">
        <f>VLOOKUP(A238,livelo!B:AH,32,0)</f>
        <v>3</v>
      </c>
      <c r="D238">
        <f>VLOOKUP(A238,livelo!B:AC,27,0)</f>
        <v>0</v>
      </c>
      <c r="E238">
        <f>VLOOKUP(A238,livelo!B:D,3,0)</f>
        <v>45580</v>
      </c>
      <c r="F238" s="1" t="str">
        <f t="shared" si="10"/>
        <v>45580</v>
      </c>
      <c r="G238" t="e">
        <f t="shared" si="11"/>
        <v>#VALUE!</v>
      </c>
      <c r="H238">
        <f>SUMIF(livelo!B:B,'dados livelo'!A238,livelo!AI:AI)</f>
        <v>4</v>
      </c>
    </row>
    <row r="239" spans="1:8">
      <c r="A239" t="s">
        <v>15277</v>
      </c>
      <c r="B239">
        <f>VLOOKUP(A239,livelo!B:AE,29,0)</f>
        <v>0</v>
      </c>
      <c r="C239">
        <f>VLOOKUP(A239,livelo!B:AH,32,0)</f>
        <v>5</v>
      </c>
      <c r="D239">
        <f>VLOOKUP(A239,livelo!B:AC,27,0)</f>
        <v>0</v>
      </c>
      <c r="E239">
        <f>VLOOKUP(A239,livelo!B:D,3,0)</f>
        <v>45580</v>
      </c>
      <c r="F239" s="1" t="str">
        <f t="shared" si="10"/>
        <v>45580</v>
      </c>
      <c r="G239" t="e">
        <f t="shared" si="11"/>
        <v>#VALUE!</v>
      </c>
      <c r="H239">
        <f>SUMIF(livelo!B:B,'dados livelo'!A239,livelo!AI:AI)</f>
        <v>6</v>
      </c>
    </row>
    <row r="240" spans="1:8">
      <c r="A240" t="s">
        <v>4241</v>
      </c>
      <c r="B240" t="str">
        <f>VLOOKUP(A240,livelo!B:AE,29,0)</f>
        <v>saldodepontos</v>
      </c>
      <c r="C240">
        <f>VLOOKUP(A240,livelo!B:AH,32,0)</f>
        <v>2</v>
      </c>
      <c r="D240" t="str">
        <f>VLOOKUP(A240,livelo!B:AC,27,0)</f>
        <v>email</v>
      </c>
      <c r="E240">
        <f>VLOOKUP(A240,livelo!B:D,3,0)</f>
        <v>45579</v>
      </c>
      <c r="F240" s="1" t="str">
        <f t="shared" si="10"/>
        <v>45579</v>
      </c>
      <c r="G240" t="e">
        <f t="shared" si="11"/>
        <v>#VALUE!</v>
      </c>
      <c r="H240">
        <f>SUMIF(livelo!B:B,'dados livelo'!A240,livelo!AI:AI)</f>
        <v>7</v>
      </c>
    </row>
    <row r="241" spans="1:8">
      <c r="A241" t="s">
        <v>4257</v>
      </c>
      <c r="B241">
        <f>VLOOKUP(A241,livelo!B:AE,29,0)</f>
        <v>0</v>
      </c>
      <c r="C241">
        <f>VLOOKUP(A241,livelo!B:AH,32,0)</f>
        <v>1</v>
      </c>
      <c r="D241" t="str">
        <f>VLOOKUP(A241,livelo!B:AC,27,0)</f>
        <v>cpc</v>
      </c>
      <c r="E241">
        <f>VLOOKUP(A241,livelo!B:D,3,0)</f>
        <v>45579</v>
      </c>
      <c r="F241" s="1" t="str">
        <f t="shared" si="10"/>
        <v>45579</v>
      </c>
      <c r="G241" t="e">
        <f t="shared" si="11"/>
        <v>#VALUE!</v>
      </c>
      <c r="H241">
        <f>SUMIF(livelo!B:B,'dados livelo'!A241,livelo!AI:AI)</f>
        <v>2</v>
      </c>
    </row>
    <row r="242" spans="1:8">
      <c r="A242" t="s">
        <v>4276</v>
      </c>
      <c r="B242">
        <f>VLOOKUP(A242,livelo!B:AE,29,0)</f>
        <v>0</v>
      </c>
      <c r="C242">
        <f>VLOOKUP(A242,livelo!B:AH,32,0)</f>
        <v>1</v>
      </c>
      <c r="D242">
        <f>VLOOKUP(A242,livelo!B:AC,27,0)</f>
        <v>0</v>
      </c>
      <c r="E242">
        <f>VLOOKUP(A242,livelo!B:D,3,0)</f>
        <v>45579</v>
      </c>
      <c r="F242" s="1" t="str">
        <f t="shared" si="10"/>
        <v>45579</v>
      </c>
      <c r="G242" t="e">
        <f t="shared" si="11"/>
        <v>#VALUE!</v>
      </c>
      <c r="H242">
        <f>SUMIF(livelo!B:B,'dados livelo'!A242,livelo!AI:AI)</f>
        <v>2</v>
      </c>
    </row>
    <row r="243" spans="1:8">
      <c r="A243" t="s">
        <v>4291</v>
      </c>
      <c r="B243">
        <f>VLOOKUP(A243,livelo!B:AE,29,0)</f>
        <v>0</v>
      </c>
      <c r="C243">
        <f>VLOOKUP(A243,livelo!B:AH,32,0)</f>
        <v>1</v>
      </c>
      <c r="D243" t="str">
        <f>VLOOKUP(A243,livelo!B:AC,27,0)</f>
        <v>cpc_institucional</v>
      </c>
      <c r="E243">
        <f>VLOOKUP(A243,livelo!B:D,3,0)</f>
        <v>45579</v>
      </c>
      <c r="F243" s="1" t="str">
        <f t="shared" si="10"/>
        <v>45579</v>
      </c>
      <c r="G243" t="e">
        <f t="shared" si="11"/>
        <v>#VALUE!</v>
      </c>
      <c r="H243">
        <f>SUMIF(livelo!B:B,'dados livelo'!A243,livelo!AI:AI)</f>
        <v>4</v>
      </c>
    </row>
    <row r="244" spans="1:8">
      <c r="A244" t="s">
        <v>4310</v>
      </c>
      <c r="B244">
        <f>VLOOKUP(A244,livelo!B:AE,29,0)</f>
        <v>0</v>
      </c>
      <c r="C244">
        <f>VLOOKUP(A244,livelo!B:AH,32,0)</f>
        <v>1</v>
      </c>
      <c r="D244">
        <f>VLOOKUP(A244,livelo!B:AC,27,0)</f>
        <v>0</v>
      </c>
      <c r="E244">
        <f>VLOOKUP(A244,livelo!B:D,3,0)</f>
        <v>45579</v>
      </c>
      <c r="F244" s="1" t="str">
        <f t="shared" si="10"/>
        <v>45579</v>
      </c>
      <c r="G244" t="e">
        <f t="shared" si="11"/>
        <v>#VALUE!</v>
      </c>
      <c r="H244">
        <f>SUMIF(livelo!B:B,'dados livelo'!A244,livelo!AI:AI)</f>
        <v>1</v>
      </c>
    </row>
    <row r="245" spans="1:8">
      <c r="A245" t="s">
        <v>4325</v>
      </c>
      <c r="B245">
        <f>VLOOKUP(A245,livelo!B:AE,29,0)</f>
        <v>0</v>
      </c>
      <c r="C245">
        <f>VLOOKUP(A245,livelo!B:AH,32,0)</f>
        <v>2</v>
      </c>
      <c r="D245">
        <f>VLOOKUP(A245,livelo!B:AC,27,0)</f>
        <v>0</v>
      </c>
      <c r="E245">
        <f>VLOOKUP(A245,livelo!B:D,3,0)</f>
        <v>45579</v>
      </c>
      <c r="F245" s="1" t="str">
        <f t="shared" si="10"/>
        <v>45579</v>
      </c>
      <c r="G245" t="e">
        <f t="shared" si="11"/>
        <v>#VALUE!</v>
      </c>
      <c r="H245">
        <f>SUMIF(livelo!B:B,'dados livelo'!A245,livelo!AI:AI)</f>
        <v>4</v>
      </c>
    </row>
    <row r="246" spans="1:8">
      <c r="A246" t="s">
        <v>4339</v>
      </c>
      <c r="B246">
        <f>VLOOKUP(A246,livelo!B:AE,29,0)</f>
        <v>0</v>
      </c>
      <c r="C246">
        <f>VLOOKUP(A246,livelo!B:AH,32,0)</f>
        <v>2</v>
      </c>
      <c r="D246">
        <f>VLOOKUP(A246,livelo!B:AC,27,0)</f>
        <v>0</v>
      </c>
      <c r="E246">
        <f>VLOOKUP(A246,livelo!B:D,3,0)</f>
        <v>45579</v>
      </c>
      <c r="F246" s="1" t="str">
        <f t="shared" si="10"/>
        <v>45579</v>
      </c>
      <c r="G246" t="e">
        <f t="shared" si="11"/>
        <v>#VALUE!</v>
      </c>
      <c r="H246">
        <f>SUMIF(livelo!B:B,'dados livelo'!A246,livelo!AI:AI)</f>
        <v>5</v>
      </c>
    </row>
    <row r="247" spans="1:8">
      <c r="A247" t="s">
        <v>4356</v>
      </c>
      <c r="B247">
        <f>VLOOKUP(A247,livelo!B:AE,29,0)</f>
        <v>0</v>
      </c>
      <c r="C247">
        <f>VLOOKUP(A247,livelo!B:AH,32,0)</f>
        <v>1</v>
      </c>
      <c r="D247">
        <f>VLOOKUP(A247,livelo!B:AC,27,0)</f>
        <v>0</v>
      </c>
      <c r="E247">
        <f>VLOOKUP(A247,livelo!B:D,3,0)</f>
        <v>45579</v>
      </c>
      <c r="F247" s="1" t="str">
        <f t="shared" si="10"/>
        <v>45579</v>
      </c>
      <c r="G247" t="e">
        <f t="shared" si="11"/>
        <v>#VALUE!</v>
      </c>
      <c r="H247">
        <f>SUMIF(livelo!B:B,'dados livelo'!A247,livelo!AI:AI)</f>
        <v>2</v>
      </c>
    </row>
    <row r="248" spans="1:8">
      <c r="A248" t="s">
        <v>4375</v>
      </c>
      <c r="B248">
        <f>VLOOKUP(A248,livelo!B:AE,29,0)</f>
        <v>0</v>
      </c>
      <c r="C248">
        <f>VLOOKUP(A248,livelo!B:AH,32,0)</f>
        <v>5</v>
      </c>
      <c r="D248">
        <f>VLOOKUP(A248,livelo!B:AC,27,0)</f>
        <v>0</v>
      </c>
      <c r="E248">
        <f>VLOOKUP(A248,livelo!B:D,3,0)</f>
        <v>45579</v>
      </c>
      <c r="F248" s="1" t="str">
        <f t="shared" si="10"/>
        <v>45579</v>
      </c>
      <c r="G248" t="e">
        <f t="shared" si="11"/>
        <v>#VALUE!</v>
      </c>
      <c r="H248">
        <f>SUMIF(livelo!B:B,'dados livelo'!A248,livelo!AI:AI)</f>
        <v>11</v>
      </c>
    </row>
    <row r="249" spans="1:8">
      <c r="A249" t="s">
        <v>3896</v>
      </c>
      <c r="B249" t="str">
        <f>VLOOKUP(A249,livelo!B:AE,29,0)</f>
        <v>saldodepontos</v>
      </c>
      <c r="C249">
        <f>VLOOKUP(A249,livelo!B:AH,32,0)</f>
        <v>5</v>
      </c>
      <c r="D249" t="str">
        <f>VLOOKUP(A249,livelo!B:AC,27,0)</f>
        <v>email</v>
      </c>
      <c r="E249">
        <f>VLOOKUP(A249,livelo!B:D,3,0)</f>
        <v>45579</v>
      </c>
      <c r="F249" s="1" t="str">
        <f t="shared" si="10"/>
        <v>45579</v>
      </c>
      <c r="G249" t="e">
        <f t="shared" si="11"/>
        <v>#VALUE!</v>
      </c>
      <c r="H249">
        <f>SUMIF(livelo!B:B,'dados livelo'!A249,livelo!AI:AI)</f>
        <v>4</v>
      </c>
    </row>
    <row r="250" spans="1:8">
      <c r="A250" t="s">
        <v>3912</v>
      </c>
      <c r="B250">
        <f>VLOOKUP(A250,livelo!B:AE,29,0)</f>
        <v>0</v>
      </c>
      <c r="C250">
        <f>VLOOKUP(A250,livelo!B:AH,32,0)</f>
        <v>1</v>
      </c>
      <c r="D250">
        <f>VLOOKUP(A250,livelo!B:AC,27,0)</f>
        <v>0</v>
      </c>
      <c r="E250">
        <f>VLOOKUP(A250,livelo!B:D,3,0)</f>
        <v>45578</v>
      </c>
      <c r="F250" s="1" t="str">
        <f t="shared" si="10"/>
        <v>45578</v>
      </c>
      <c r="G250" t="e">
        <f t="shared" si="11"/>
        <v>#VALUE!</v>
      </c>
      <c r="H250">
        <f>SUMIF(livelo!B:B,'dados livelo'!A250,livelo!AI:AI)</f>
        <v>3</v>
      </c>
    </row>
    <row r="251" spans="1:8">
      <c r="A251" t="s">
        <v>3924</v>
      </c>
      <c r="B251">
        <f>VLOOKUP(A251,livelo!B:AE,29,0)</f>
        <v>0</v>
      </c>
      <c r="C251">
        <f>VLOOKUP(A251,livelo!B:AH,32,0)</f>
        <v>5</v>
      </c>
      <c r="D251" t="str">
        <f>VLOOKUP(A251,livelo!B:AC,27,0)</f>
        <v>cpc</v>
      </c>
      <c r="E251">
        <f>VLOOKUP(A251,livelo!B:D,3,0)</f>
        <v>45578</v>
      </c>
      <c r="F251" s="1" t="str">
        <f t="shared" si="10"/>
        <v>45578</v>
      </c>
      <c r="G251" t="e">
        <f t="shared" si="11"/>
        <v>#VALUE!</v>
      </c>
      <c r="H251">
        <f>SUMIF(livelo!B:B,'dados livelo'!A251,livelo!AI:AI)</f>
        <v>2</v>
      </c>
    </row>
    <row r="252" spans="1:8">
      <c r="A252" t="s">
        <v>3942</v>
      </c>
      <c r="B252">
        <f>VLOOKUP(A252,livelo!B:AE,29,0)</f>
        <v>0</v>
      </c>
      <c r="C252">
        <f>VLOOKUP(A252,livelo!B:AH,32,0)</f>
        <v>5</v>
      </c>
      <c r="D252">
        <f>VLOOKUP(A252,livelo!B:AC,27,0)</f>
        <v>0</v>
      </c>
      <c r="E252">
        <f>VLOOKUP(A252,livelo!B:D,3,0)</f>
        <v>45578</v>
      </c>
      <c r="F252" s="1" t="str">
        <f t="shared" si="10"/>
        <v>45578</v>
      </c>
      <c r="G252" t="e">
        <f t="shared" si="11"/>
        <v>#VALUE!</v>
      </c>
      <c r="H252">
        <f>SUMIF(livelo!B:B,'dados livelo'!A252,livelo!AI:AI)</f>
        <v>2</v>
      </c>
    </row>
    <row r="253" spans="1:8">
      <c r="A253" t="s">
        <v>3960</v>
      </c>
      <c r="B253">
        <f>VLOOKUP(A253,livelo!B:AE,29,0)</f>
        <v>0</v>
      </c>
      <c r="C253">
        <f>VLOOKUP(A253,livelo!B:AH,32,0)</f>
        <v>5</v>
      </c>
      <c r="D253" t="str">
        <f>VLOOKUP(A253,livelo!B:AC,27,0)</f>
        <v>cpc</v>
      </c>
      <c r="E253">
        <f>VLOOKUP(A253,livelo!B:D,3,0)</f>
        <v>45578</v>
      </c>
      <c r="F253" s="1" t="str">
        <f t="shared" si="10"/>
        <v>45578</v>
      </c>
      <c r="G253" t="e">
        <f t="shared" si="11"/>
        <v>#VALUE!</v>
      </c>
      <c r="H253">
        <f>SUMIF(livelo!B:B,'dados livelo'!A253,livelo!AI:AI)</f>
        <v>10</v>
      </c>
    </row>
    <row r="254" spans="1:8">
      <c r="A254" t="s">
        <v>3974</v>
      </c>
      <c r="B254" t="str">
        <f>VLOOKUP(A254,livelo!B:AE,29,0)</f>
        <v>[GE] [Vendas] Remarketing</v>
      </c>
      <c r="C254">
        <f>VLOOKUP(A254,livelo!B:AH,32,0)</f>
        <v>3</v>
      </c>
      <c r="D254" t="str">
        <f>VLOOKUP(A254,livelo!B:AC,27,0)</f>
        <v>cpc</v>
      </c>
      <c r="E254">
        <f>VLOOKUP(A254,livelo!B:D,3,0)</f>
        <v>45578</v>
      </c>
      <c r="F254" s="1" t="str">
        <f t="shared" si="10"/>
        <v>45578</v>
      </c>
      <c r="G254" t="e">
        <f t="shared" si="11"/>
        <v>#VALUE!</v>
      </c>
      <c r="H254">
        <f>SUMIF(livelo!B:B,'dados livelo'!A254,livelo!AI:AI)</f>
        <v>2</v>
      </c>
    </row>
    <row r="255" spans="1:8">
      <c r="A255" t="s">
        <v>3988</v>
      </c>
      <c r="B255">
        <f>VLOOKUP(A255,livelo!B:AE,29,0)</f>
        <v>0</v>
      </c>
      <c r="C255">
        <f>VLOOKUP(A255,livelo!B:AH,32,0)</f>
        <v>1</v>
      </c>
      <c r="D255">
        <f>VLOOKUP(A255,livelo!B:AC,27,0)</f>
        <v>0</v>
      </c>
      <c r="E255">
        <f>VLOOKUP(A255,livelo!B:D,3,0)</f>
        <v>45577</v>
      </c>
      <c r="F255" s="1" t="str">
        <f t="shared" si="10"/>
        <v>45577</v>
      </c>
      <c r="G255" t="e">
        <f t="shared" si="11"/>
        <v>#VALUE!</v>
      </c>
      <c r="H255">
        <f>SUMIF(livelo!B:B,'dados livelo'!A255,livelo!AI:AI)</f>
        <v>4</v>
      </c>
    </row>
    <row r="256" spans="1:8">
      <c r="A256" t="s">
        <v>4000</v>
      </c>
      <c r="B256">
        <f>VLOOKUP(A256,livelo!B:AE,29,0)</f>
        <v>0</v>
      </c>
      <c r="C256">
        <f>VLOOKUP(A256,livelo!B:AH,32,0)</f>
        <v>1</v>
      </c>
      <c r="D256" t="str">
        <f>VLOOKUP(A256,livelo!B:AC,27,0)</f>
        <v>cpc_institucional</v>
      </c>
      <c r="E256">
        <f>VLOOKUP(A256,livelo!B:D,3,0)</f>
        <v>45577</v>
      </c>
      <c r="F256" s="1" t="str">
        <f t="shared" si="10"/>
        <v>45577</v>
      </c>
      <c r="G256" t="e">
        <f t="shared" si="11"/>
        <v>#VALUE!</v>
      </c>
      <c r="H256">
        <f>SUMIF(livelo!B:B,'dados livelo'!A256,livelo!AI:AI)</f>
        <v>2</v>
      </c>
    </row>
    <row r="257" spans="1:8">
      <c r="A257" t="s">
        <v>4018</v>
      </c>
      <c r="B257">
        <f>VLOOKUP(A257,livelo!B:AE,29,0)</f>
        <v>0</v>
      </c>
      <c r="C257">
        <f>VLOOKUP(A257,livelo!B:AH,32,0)</f>
        <v>2</v>
      </c>
      <c r="D257">
        <f>VLOOKUP(A257,livelo!B:AC,27,0)</f>
        <v>0</v>
      </c>
      <c r="E257">
        <f>VLOOKUP(A257,livelo!B:D,3,0)</f>
        <v>45577</v>
      </c>
      <c r="F257" s="1" t="str">
        <f t="shared" si="10"/>
        <v>45577</v>
      </c>
      <c r="G257" t="e">
        <f t="shared" si="11"/>
        <v>#VALUE!</v>
      </c>
      <c r="H257">
        <f>SUMIF(livelo!B:B,'dados livelo'!A257,livelo!AI:AI)</f>
        <v>1</v>
      </c>
    </row>
    <row r="258" spans="1:8">
      <c r="A258" t="s">
        <v>4033</v>
      </c>
      <c r="B258" t="str">
        <f>VLOOKUP(A258,livelo!B:AE,29,0)</f>
        <v>[GE] [Vendas] Carrinho abandonado</v>
      </c>
      <c r="C258">
        <f>VLOOKUP(A258,livelo!B:AH,32,0)</f>
        <v>1</v>
      </c>
      <c r="D258" t="str">
        <f>VLOOKUP(A258,livelo!B:AC,27,0)</f>
        <v>cpc</v>
      </c>
      <c r="E258">
        <f>VLOOKUP(A258,livelo!B:D,3,0)</f>
        <v>45577</v>
      </c>
      <c r="F258" s="1" t="str">
        <f t="shared" ref="F258:F321" si="12">MID(E258,1,10)</f>
        <v>45577</v>
      </c>
      <c r="G258" t="e">
        <f t="shared" si="11"/>
        <v>#VALUE!</v>
      </c>
      <c r="H258">
        <f>SUMIF(livelo!B:B,'dados livelo'!A258,livelo!AI:AI)</f>
        <v>2</v>
      </c>
    </row>
    <row r="259" spans="1:8">
      <c r="A259" t="s">
        <v>4048</v>
      </c>
      <c r="B259">
        <f>VLOOKUP(A259,livelo!B:AE,29,0)</f>
        <v>0</v>
      </c>
      <c r="C259">
        <f>VLOOKUP(A259,livelo!B:AH,32,0)</f>
        <v>1</v>
      </c>
      <c r="D259">
        <f>VLOOKUP(A259,livelo!B:AC,27,0)</f>
        <v>0</v>
      </c>
      <c r="E259">
        <f>VLOOKUP(A259,livelo!B:D,3,0)</f>
        <v>45577</v>
      </c>
      <c r="F259" s="1" t="str">
        <f t="shared" si="12"/>
        <v>45577</v>
      </c>
      <c r="G259" t="e">
        <f t="shared" si="11"/>
        <v>#VALUE!</v>
      </c>
      <c r="H259">
        <f>SUMIF(livelo!B:B,'dados livelo'!A259,livelo!AI:AI)</f>
        <v>2</v>
      </c>
    </row>
    <row r="260" spans="1:8">
      <c r="A260" t="s">
        <v>4067</v>
      </c>
      <c r="B260" t="str">
        <f>VLOOKUP(A260,livelo!B:AE,29,0)</f>
        <v>[GE] [Vendas] Remarketing</v>
      </c>
      <c r="C260">
        <f>VLOOKUP(A260,livelo!B:AH,32,0)</f>
        <v>5</v>
      </c>
      <c r="D260" t="str">
        <f>VLOOKUP(A260,livelo!B:AC,27,0)</f>
        <v>cpc</v>
      </c>
      <c r="E260">
        <f>VLOOKUP(A260,livelo!B:D,3,0)</f>
        <v>45577</v>
      </c>
      <c r="F260" s="1" t="str">
        <f t="shared" si="12"/>
        <v>45577</v>
      </c>
      <c r="G260" t="e">
        <f t="shared" si="11"/>
        <v>#VALUE!</v>
      </c>
      <c r="H260">
        <f>SUMIF(livelo!B:B,'dados livelo'!A260,livelo!AI:AI)</f>
        <v>4</v>
      </c>
    </row>
    <row r="261" spans="1:8">
      <c r="A261" t="s">
        <v>4087</v>
      </c>
      <c r="B261">
        <f>VLOOKUP(A261,livelo!B:AE,29,0)</f>
        <v>0</v>
      </c>
      <c r="C261">
        <f>VLOOKUP(A261,livelo!B:AH,32,0)</f>
        <v>5</v>
      </c>
      <c r="D261" t="str">
        <f>VLOOKUP(A261,livelo!B:AC,27,0)</f>
        <v>cpc_institucional</v>
      </c>
      <c r="E261">
        <f>VLOOKUP(A261,livelo!B:D,3,0)</f>
        <v>45577</v>
      </c>
      <c r="F261" s="1" t="str">
        <f t="shared" si="12"/>
        <v>45577</v>
      </c>
      <c r="G261" t="e">
        <f t="shared" si="11"/>
        <v>#VALUE!</v>
      </c>
      <c r="H261">
        <f>SUMIF(livelo!B:B,'dados livelo'!A261,livelo!AI:AI)</f>
        <v>5</v>
      </c>
    </row>
    <row r="262" spans="1:8">
      <c r="A262" t="s">
        <v>4098</v>
      </c>
      <c r="B262" t="str">
        <f>VLOOKUP(A262,livelo!B:AE,29,0)</f>
        <v>[GE] [Vendas] Sazonais - Semelhantes</v>
      </c>
      <c r="C262">
        <f>VLOOKUP(A262,livelo!B:AH,32,0)</f>
        <v>1</v>
      </c>
      <c r="D262" t="str">
        <f>VLOOKUP(A262,livelo!B:AC,27,0)</f>
        <v>cpc</v>
      </c>
      <c r="E262">
        <f>VLOOKUP(A262,livelo!B:D,3,0)</f>
        <v>45576</v>
      </c>
      <c r="F262" s="1" t="str">
        <f t="shared" si="12"/>
        <v>45576</v>
      </c>
      <c r="G262" t="e">
        <f t="shared" si="11"/>
        <v>#VALUE!</v>
      </c>
      <c r="H262">
        <f>SUMIF(livelo!B:B,'dados livelo'!A262,livelo!AI:AI)</f>
        <v>1</v>
      </c>
    </row>
    <row r="263" spans="1:8">
      <c r="A263" t="s">
        <v>4113</v>
      </c>
      <c r="B263">
        <f>VLOOKUP(A263,livelo!B:AE,29,0)</f>
        <v>0</v>
      </c>
      <c r="C263">
        <f>VLOOKUP(A263,livelo!B:AH,32,0)</f>
        <v>2</v>
      </c>
      <c r="D263" t="str">
        <f>VLOOKUP(A263,livelo!B:AC,27,0)</f>
        <v>cpc_institucional</v>
      </c>
      <c r="E263">
        <f>VLOOKUP(A263,livelo!B:D,3,0)</f>
        <v>45576</v>
      </c>
      <c r="F263" s="1" t="str">
        <f t="shared" si="12"/>
        <v>45576</v>
      </c>
      <c r="G263" t="e">
        <f t="shared" si="11"/>
        <v>#VALUE!</v>
      </c>
      <c r="H263">
        <f>SUMIF(livelo!B:B,'dados livelo'!A263,livelo!AI:AI)</f>
        <v>3</v>
      </c>
    </row>
    <row r="264" spans="1:8">
      <c r="A264" t="s">
        <v>4125</v>
      </c>
      <c r="B264">
        <f>VLOOKUP(A264,livelo!B:AE,29,0)</f>
        <v>0</v>
      </c>
      <c r="C264">
        <f>VLOOKUP(A264,livelo!B:AH,32,0)</f>
        <v>5</v>
      </c>
      <c r="D264">
        <f>VLOOKUP(A264,livelo!B:AC,27,0)</f>
        <v>0</v>
      </c>
      <c r="E264">
        <f>VLOOKUP(A264,livelo!B:D,3,0)</f>
        <v>45576</v>
      </c>
      <c r="F264" s="1" t="str">
        <f t="shared" si="12"/>
        <v>45576</v>
      </c>
      <c r="G264" t="e">
        <f t="shared" si="11"/>
        <v>#VALUE!</v>
      </c>
      <c r="H264">
        <f>SUMIF(livelo!B:B,'dados livelo'!A264,livelo!AI:AI)</f>
        <v>4</v>
      </c>
    </row>
    <row r="265" spans="1:8">
      <c r="A265" t="s">
        <v>4147</v>
      </c>
      <c r="B265">
        <f>VLOOKUP(A265,livelo!B:AE,29,0)</f>
        <v>0</v>
      </c>
      <c r="C265">
        <f>VLOOKUP(A265,livelo!B:AH,32,0)</f>
        <v>2</v>
      </c>
      <c r="D265">
        <f>VLOOKUP(A265,livelo!B:AC,27,0)</f>
        <v>0</v>
      </c>
      <c r="E265">
        <f>VLOOKUP(A265,livelo!B:D,3,0)</f>
        <v>45576</v>
      </c>
      <c r="F265" s="1" t="str">
        <f t="shared" si="12"/>
        <v>45576</v>
      </c>
      <c r="G265" t="e">
        <f t="shared" si="11"/>
        <v>#VALUE!</v>
      </c>
      <c r="H265">
        <f>SUMIF(livelo!B:B,'dados livelo'!A265,livelo!AI:AI)</f>
        <v>4</v>
      </c>
    </row>
    <row r="266" spans="1:8">
      <c r="A266" t="s">
        <v>4157</v>
      </c>
      <c r="B266">
        <f>VLOOKUP(A266,livelo!B:AE,29,0)</f>
        <v>0</v>
      </c>
      <c r="C266">
        <f>VLOOKUP(A266,livelo!B:AH,32,0)</f>
        <v>1</v>
      </c>
      <c r="D266">
        <f>VLOOKUP(A266,livelo!B:AC,27,0)</f>
        <v>0</v>
      </c>
      <c r="E266">
        <f>VLOOKUP(A266,livelo!B:D,3,0)</f>
        <v>45576</v>
      </c>
      <c r="F266" s="1" t="str">
        <f t="shared" si="12"/>
        <v>45576</v>
      </c>
      <c r="G266" t="e">
        <f t="shared" si="11"/>
        <v>#VALUE!</v>
      </c>
      <c r="H266">
        <f>SUMIF(livelo!B:B,'dados livelo'!A266,livelo!AI:AI)</f>
        <v>1</v>
      </c>
    </row>
    <row r="267" spans="1:8">
      <c r="A267" t="s">
        <v>4171</v>
      </c>
      <c r="B267" t="str">
        <f>VLOOKUP(A267,livelo!B:AE,29,0)</f>
        <v>email_2_-_marina_primeira_compra_10off</v>
      </c>
      <c r="C267">
        <f>VLOOKUP(A267,livelo!B:AH,32,0)</f>
        <v>4</v>
      </c>
      <c r="D267" t="str">
        <f>VLOOKUP(A267,livelo!B:AC,27,0)</f>
        <v>email</v>
      </c>
      <c r="E267">
        <f>VLOOKUP(A267,livelo!B:D,3,0)</f>
        <v>45576</v>
      </c>
      <c r="F267" s="1" t="str">
        <f t="shared" si="12"/>
        <v>45576</v>
      </c>
      <c r="G267" t="e">
        <f t="shared" si="11"/>
        <v>#VALUE!</v>
      </c>
      <c r="H267">
        <f>SUMIF(livelo!B:B,'dados livelo'!A267,livelo!AI:AI)</f>
        <v>4</v>
      </c>
    </row>
    <row r="268" spans="1:8">
      <c r="A268" t="s">
        <v>4188</v>
      </c>
      <c r="B268">
        <f>VLOOKUP(A268,livelo!B:AE,29,0)</f>
        <v>0</v>
      </c>
      <c r="C268">
        <f>VLOOKUP(A268,livelo!B:AH,32,0)</f>
        <v>1</v>
      </c>
      <c r="D268">
        <f>VLOOKUP(A268,livelo!B:AC,27,0)</f>
        <v>0</v>
      </c>
      <c r="E268">
        <f>VLOOKUP(A268,livelo!B:D,3,0)</f>
        <v>45576</v>
      </c>
      <c r="F268" s="1" t="str">
        <f t="shared" si="12"/>
        <v>45576</v>
      </c>
      <c r="G268" t="e">
        <f t="shared" si="11"/>
        <v>#VALUE!</v>
      </c>
      <c r="H268">
        <f>SUMIF(livelo!B:B,'dados livelo'!A268,livelo!AI:AI)</f>
        <v>3</v>
      </c>
    </row>
    <row r="269" spans="1:8">
      <c r="A269" t="s">
        <v>3230</v>
      </c>
      <c r="B269">
        <f>VLOOKUP(A269,livelo!B:AE,29,0)</f>
        <v>0</v>
      </c>
      <c r="C269">
        <f>VLOOKUP(A269,livelo!B:AH,32,0)</f>
        <v>1</v>
      </c>
      <c r="D269">
        <f>VLOOKUP(A269,livelo!B:AC,27,0)</f>
        <v>0</v>
      </c>
      <c r="E269">
        <f>VLOOKUP(A269,livelo!B:D,3,0)</f>
        <v>45575</v>
      </c>
      <c r="F269" s="1" t="str">
        <f t="shared" si="12"/>
        <v>45575</v>
      </c>
      <c r="G269" t="e">
        <f t="shared" si="11"/>
        <v>#VALUE!</v>
      </c>
      <c r="H269">
        <f>SUMIF(livelo!B:B,'dados livelo'!A269,livelo!AI:AI)</f>
        <v>2</v>
      </c>
    </row>
    <row r="270" spans="1:8">
      <c r="A270" t="s">
        <v>3251</v>
      </c>
      <c r="B270">
        <f>VLOOKUP(A270,livelo!B:AE,29,0)</f>
        <v>0</v>
      </c>
      <c r="C270">
        <f>VLOOKUP(A270,livelo!B:AH,32,0)</f>
        <v>5</v>
      </c>
      <c r="D270">
        <f>VLOOKUP(A270,livelo!B:AC,27,0)</f>
        <v>0</v>
      </c>
      <c r="E270">
        <f>VLOOKUP(A270,livelo!B:D,3,0)</f>
        <v>45575</v>
      </c>
      <c r="F270" s="1" t="str">
        <f t="shared" si="12"/>
        <v>45575</v>
      </c>
      <c r="G270" t="e">
        <f t="shared" si="11"/>
        <v>#VALUE!</v>
      </c>
      <c r="H270">
        <f>SUMIF(livelo!B:B,'dados livelo'!A270,livelo!AI:AI)</f>
        <v>3</v>
      </c>
    </row>
    <row r="271" spans="1:8">
      <c r="A271" t="s">
        <v>3271</v>
      </c>
      <c r="B271">
        <f>VLOOKUP(A271,livelo!B:AE,29,0)</f>
        <v>0</v>
      </c>
      <c r="C271">
        <f>VLOOKUP(A271,livelo!B:AH,32,0)</f>
        <v>4</v>
      </c>
      <c r="D271">
        <f>VLOOKUP(A271,livelo!B:AC,27,0)</f>
        <v>0</v>
      </c>
      <c r="E271">
        <f>VLOOKUP(A271,livelo!B:D,3,0)</f>
        <v>45575</v>
      </c>
      <c r="F271" s="1" t="str">
        <f t="shared" si="12"/>
        <v>45575</v>
      </c>
      <c r="G271" t="e">
        <f t="shared" si="11"/>
        <v>#VALUE!</v>
      </c>
      <c r="H271">
        <f>SUMIF(livelo!B:B,'dados livelo'!A271,livelo!AI:AI)</f>
        <v>5</v>
      </c>
    </row>
    <row r="272" spans="1:8">
      <c r="A272" t="s">
        <v>3293</v>
      </c>
      <c r="B272">
        <f>VLOOKUP(A272,livelo!B:AE,29,0)</f>
        <v>0</v>
      </c>
      <c r="C272">
        <f>VLOOKUP(A272,livelo!B:AH,32,0)</f>
        <v>1</v>
      </c>
      <c r="D272">
        <f>VLOOKUP(A272,livelo!B:AC,27,0)</f>
        <v>0</v>
      </c>
      <c r="E272">
        <f>VLOOKUP(A272,livelo!B:D,3,0)</f>
        <v>45575</v>
      </c>
      <c r="F272" s="1" t="str">
        <f t="shared" si="12"/>
        <v>45575</v>
      </c>
      <c r="G272" t="e">
        <f t="shared" si="11"/>
        <v>#VALUE!</v>
      </c>
      <c r="H272">
        <f>SUMIF(livelo!B:B,'dados livelo'!A272,livelo!AI:AI)</f>
        <v>4</v>
      </c>
    </row>
    <row r="273" spans="1:8">
      <c r="A273" t="s">
        <v>3310</v>
      </c>
      <c r="B273">
        <f>VLOOKUP(A273,livelo!B:AE,29,0)</f>
        <v>0</v>
      </c>
      <c r="C273">
        <f>VLOOKUP(A273,livelo!B:AH,32,0)</f>
        <v>4</v>
      </c>
      <c r="D273">
        <f>VLOOKUP(A273,livelo!B:AC,27,0)</f>
        <v>0</v>
      </c>
      <c r="E273">
        <f>VLOOKUP(A273,livelo!B:D,3,0)</f>
        <v>45575</v>
      </c>
      <c r="F273" s="1" t="str">
        <f t="shared" si="12"/>
        <v>45575</v>
      </c>
      <c r="G273" t="e">
        <f t="shared" si="11"/>
        <v>#VALUE!</v>
      </c>
      <c r="H273">
        <f>SUMIF(livelo!B:B,'dados livelo'!A273,livelo!AI:AI)</f>
        <v>6</v>
      </c>
    </row>
    <row r="274" spans="1:8">
      <c r="A274" t="s">
        <v>3328</v>
      </c>
      <c r="B274">
        <f>VLOOKUP(A274,livelo!B:AE,29,0)</f>
        <v>0</v>
      </c>
      <c r="C274">
        <f>VLOOKUP(A274,livelo!B:AH,32,0)</f>
        <v>1</v>
      </c>
      <c r="D274">
        <f>VLOOKUP(A274,livelo!B:AC,27,0)</f>
        <v>0</v>
      </c>
      <c r="E274">
        <f>VLOOKUP(A274,livelo!B:D,3,0)</f>
        <v>45575</v>
      </c>
      <c r="F274" s="1" t="str">
        <f t="shared" si="12"/>
        <v>45575</v>
      </c>
      <c r="G274" t="e">
        <f t="shared" si="11"/>
        <v>#VALUE!</v>
      </c>
      <c r="H274">
        <f>SUMIF(livelo!B:B,'dados livelo'!A274,livelo!AI:AI)</f>
        <v>4</v>
      </c>
    </row>
    <row r="275" spans="1:8">
      <c r="A275" t="s">
        <v>3346</v>
      </c>
      <c r="B275">
        <f>VLOOKUP(A275,livelo!B:AE,29,0)</f>
        <v>0</v>
      </c>
      <c r="C275">
        <f>VLOOKUP(A275,livelo!B:AH,32,0)</f>
        <v>2</v>
      </c>
      <c r="D275">
        <f>VLOOKUP(A275,livelo!B:AC,27,0)</f>
        <v>0</v>
      </c>
      <c r="E275">
        <f>VLOOKUP(A275,livelo!B:D,3,0)</f>
        <v>45575</v>
      </c>
      <c r="F275" s="1" t="str">
        <f t="shared" si="12"/>
        <v>45575</v>
      </c>
      <c r="G275" t="e">
        <f t="shared" si="11"/>
        <v>#VALUE!</v>
      </c>
      <c r="H275">
        <f>SUMIF(livelo!B:B,'dados livelo'!A275,livelo!AI:AI)</f>
        <v>6</v>
      </c>
    </row>
    <row r="276" spans="1:8">
      <c r="A276" t="s">
        <v>3361</v>
      </c>
      <c r="B276">
        <f>VLOOKUP(A276,livelo!B:AE,29,0)</f>
        <v>0</v>
      </c>
      <c r="C276">
        <f>VLOOKUP(A276,livelo!B:AH,32,0)</f>
        <v>1</v>
      </c>
      <c r="D276">
        <f>VLOOKUP(A276,livelo!B:AC,27,0)</f>
        <v>0</v>
      </c>
      <c r="E276">
        <f>VLOOKUP(A276,livelo!B:D,3,0)</f>
        <v>45575</v>
      </c>
      <c r="F276" s="1" t="str">
        <f t="shared" si="12"/>
        <v>45575</v>
      </c>
      <c r="G276" t="e">
        <f t="shared" si="11"/>
        <v>#VALUE!</v>
      </c>
      <c r="H276">
        <f>SUMIF(livelo!B:B,'dados livelo'!A276,livelo!AI:AI)</f>
        <v>12</v>
      </c>
    </row>
    <row r="277" spans="1:8">
      <c r="A277" t="s">
        <v>3378</v>
      </c>
      <c r="B277" t="str">
        <f>VLOOKUP(A277,livelo!B:AE,29,0)</f>
        <v>saldodepontos</v>
      </c>
      <c r="C277">
        <f>VLOOKUP(A277,livelo!B:AH,32,0)</f>
        <v>1</v>
      </c>
      <c r="D277" t="str">
        <f>VLOOKUP(A277,livelo!B:AC,27,0)</f>
        <v>email</v>
      </c>
      <c r="E277">
        <f>VLOOKUP(A277,livelo!B:D,3,0)</f>
        <v>45575</v>
      </c>
      <c r="F277" s="1" t="str">
        <f t="shared" si="12"/>
        <v>45575</v>
      </c>
      <c r="G277" t="e">
        <f t="shared" si="11"/>
        <v>#VALUE!</v>
      </c>
      <c r="H277">
        <f>SUMIF(livelo!B:B,'dados livelo'!A277,livelo!AI:AI)</f>
        <v>4</v>
      </c>
    </row>
    <row r="278" spans="1:8">
      <c r="A278" t="s">
        <v>3395</v>
      </c>
      <c r="B278">
        <f>VLOOKUP(A278,livelo!B:AE,29,0)</f>
        <v>0</v>
      </c>
      <c r="C278">
        <f>VLOOKUP(A278,livelo!B:AH,32,0)</f>
        <v>1</v>
      </c>
      <c r="D278">
        <f>VLOOKUP(A278,livelo!B:AC,27,0)</f>
        <v>0</v>
      </c>
      <c r="E278">
        <f>VLOOKUP(A278,livelo!B:D,3,0)</f>
        <v>45575</v>
      </c>
      <c r="F278" s="1" t="str">
        <f t="shared" si="12"/>
        <v>45575</v>
      </c>
      <c r="G278" t="e">
        <f t="shared" ref="G278:G285" si="13">DATEVALUE(F278)</f>
        <v>#VALUE!</v>
      </c>
      <c r="H278">
        <f>SUMIF(livelo!B:B,'dados livelo'!A278,livelo!AI:AI)</f>
        <v>1</v>
      </c>
    </row>
    <row r="279" spans="1:8">
      <c r="A279" t="s">
        <v>3409</v>
      </c>
      <c r="B279">
        <f>VLOOKUP(A279,livelo!B:AE,29,0)</f>
        <v>0</v>
      </c>
      <c r="C279">
        <f>VLOOKUP(A279,livelo!B:AH,32,0)</f>
        <v>5</v>
      </c>
      <c r="D279">
        <f>VLOOKUP(A279,livelo!B:AC,27,0)</f>
        <v>0</v>
      </c>
      <c r="E279">
        <f>VLOOKUP(A279,livelo!B:D,3,0)</f>
        <v>45575</v>
      </c>
      <c r="F279" s="1" t="str">
        <f t="shared" si="12"/>
        <v>45575</v>
      </c>
      <c r="G279" t="e">
        <f t="shared" si="13"/>
        <v>#VALUE!</v>
      </c>
      <c r="H279">
        <f>SUMIF(livelo!B:B,'dados livelo'!A279,livelo!AI:AI)</f>
        <v>3</v>
      </c>
    </row>
    <row r="280" spans="1:8">
      <c r="A280" t="s">
        <v>3427</v>
      </c>
      <c r="B280">
        <f>VLOOKUP(A280,livelo!B:AE,29,0)</f>
        <v>0</v>
      </c>
      <c r="C280">
        <f>VLOOKUP(A280,livelo!B:AH,32,0)</f>
        <v>5</v>
      </c>
      <c r="D280">
        <f>VLOOKUP(A280,livelo!B:AC,27,0)</f>
        <v>0</v>
      </c>
      <c r="E280">
        <f>VLOOKUP(A280,livelo!B:D,3,0)</f>
        <v>45575</v>
      </c>
      <c r="F280" s="1" t="str">
        <f t="shared" si="12"/>
        <v>45575</v>
      </c>
      <c r="G280" t="e">
        <f t="shared" si="13"/>
        <v>#VALUE!</v>
      </c>
      <c r="H280">
        <f>SUMIF(livelo!B:B,'dados livelo'!A280,livelo!AI:AI)</f>
        <v>16</v>
      </c>
    </row>
    <row r="281" spans="1:8">
      <c r="A281" t="s">
        <v>3449</v>
      </c>
      <c r="B281">
        <f>VLOOKUP(A281,livelo!B:AE,29,0)</f>
        <v>0</v>
      </c>
      <c r="C281">
        <f>VLOOKUP(A281,livelo!B:AH,32,0)</f>
        <v>1</v>
      </c>
      <c r="D281">
        <f>VLOOKUP(A281,livelo!B:AC,27,0)</f>
        <v>0</v>
      </c>
      <c r="E281">
        <f>VLOOKUP(A281,livelo!B:D,3,0)</f>
        <v>45575</v>
      </c>
      <c r="F281" s="1" t="str">
        <f t="shared" si="12"/>
        <v>45575</v>
      </c>
      <c r="G281" t="e">
        <f t="shared" si="13"/>
        <v>#VALUE!</v>
      </c>
      <c r="H281">
        <f>SUMIF(livelo!B:B,'dados livelo'!A281,livelo!AI:AI)</f>
        <v>2</v>
      </c>
    </row>
    <row r="282" spans="1:8">
      <c r="A282" t="s">
        <v>3029</v>
      </c>
      <c r="B282">
        <f>VLOOKUP(A282,livelo!B:AE,29,0)</f>
        <v>0</v>
      </c>
      <c r="C282">
        <f>VLOOKUP(A282,livelo!B:AH,32,0)</f>
        <v>2</v>
      </c>
      <c r="D282" t="str">
        <f>VLOOKUP(A282,livelo!B:AC,27,0)</f>
        <v>cpc_institucional</v>
      </c>
      <c r="E282">
        <f>VLOOKUP(A282,livelo!B:D,3,0)</f>
        <v>45574</v>
      </c>
      <c r="F282" s="1" t="str">
        <f t="shared" si="12"/>
        <v>45574</v>
      </c>
      <c r="G282" t="e">
        <f t="shared" si="13"/>
        <v>#VALUE!</v>
      </c>
      <c r="H282">
        <f>SUMIF(livelo!B:B,'dados livelo'!A282,livelo!AI:AI)</f>
        <v>1</v>
      </c>
    </row>
    <row r="283" spans="1:8">
      <c r="A283" t="s">
        <v>3044</v>
      </c>
      <c r="B283">
        <f>VLOOKUP(A283,livelo!B:AE,29,0)</f>
        <v>0</v>
      </c>
      <c r="C283">
        <f>VLOOKUP(A283,livelo!B:AH,32,0)</f>
        <v>1</v>
      </c>
      <c r="D283">
        <f>VLOOKUP(A283,livelo!B:AC,27,0)</f>
        <v>0</v>
      </c>
      <c r="E283">
        <f>VLOOKUP(A283,livelo!B:D,3,0)</f>
        <v>45574</v>
      </c>
      <c r="F283" s="1" t="str">
        <f t="shared" si="12"/>
        <v>45574</v>
      </c>
      <c r="G283" t="e">
        <f t="shared" si="13"/>
        <v>#VALUE!</v>
      </c>
      <c r="H283">
        <f>SUMIF(livelo!B:B,'dados livelo'!A283,livelo!AI:AI)</f>
        <v>2</v>
      </c>
    </row>
    <row r="284" spans="1:8">
      <c r="A284" t="s">
        <v>3059</v>
      </c>
      <c r="B284" t="str">
        <f>VLOOKUP(A284,livelo!B:AE,29,0)</f>
        <v>saldodepontos</v>
      </c>
      <c r="C284">
        <f>VLOOKUP(A284,livelo!B:AH,32,0)</f>
        <v>4</v>
      </c>
      <c r="D284" t="str">
        <f>VLOOKUP(A284,livelo!B:AC,27,0)</f>
        <v>email</v>
      </c>
      <c r="E284">
        <f>VLOOKUP(A284,livelo!B:D,3,0)</f>
        <v>45574</v>
      </c>
      <c r="F284" s="1" t="str">
        <f t="shared" si="12"/>
        <v>45574</v>
      </c>
      <c r="G284" t="e">
        <f t="shared" si="13"/>
        <v>#VALUE!</v>
      </c>
      <c r="H284">
        <f>SUMIF(livelo!B:B,'dados livelo'!A284,livelo!AI:AI)</f>
        <v>4</v>
      </c>
    </row>
    <row r="285" spans="1:8">
      <c r="A285" t="s">
        <v>3074</v>
      </c>
      <c r="B285">
        <f>VLOOKUP(A285,livelo!B:AE,29,0)</f>
        <v>0</v>
      </c>
      <c r="C285">
        <f>VLOOKUP(A285,livelo!B:AH,32,0)</f>
        <v>2</v>
      </c>
      <c r="D285" t="str">
        <f>VLOOKUP(A285,livelo!B:AC,27,0)</f>
        <v>cpc</v>
      </c>
      <c r="E285">
        <f>VLOOKUP(A285,livelo!B:D,3,0)</f>
        <v>45574</v>
      </c>
      <c r="F285" s="1" t="str">
        <f t="shared" si="12"/>
        <v>45574</v>
      </c>
      <c r="G285" t="e">
        <f t="shared" si="13"/>
        <v>#VALUE!</v>
      </c>
      <c r="H285">
        <f>SUMIF(livelo!B:B,'dados livelo'!A285,livelo!AI:AI)</f>
        <v>1</v>
      </c>
    </row>
    <row r="286" spans="1:8">
      <c r="A286" t="s">
        <v>3091</v>
      </c>
      <c r="B286" t="str">
        <f>VLOOKUP(A286,livelo!B:AE,29,0)</f>
        <v>filipe_aniversario_piatan_08_anos</v>
      </c>
      <c r="C286">
        <f>VLOOKUP(A286,livelo!B:AH,32,0)</f>
        <v>2</v>
      </c>
      <c r="D286" t="str">
        <f>VLOOKUP(A286,livelo!B:AC,27,0)</f>
        <v>email</v>
      </c>
      <c r="E286">
        <f>VLOOKUP(A286,livelo!B:D,3,0)</f>
        <v>45574</v>
      </c>
      <c r="F286" s="1" t="str">
        <f t="shared" si="12"/>
        <v>45574</v>
      </c>
      <c r="G286" t="e">
        <f t="shared" ref="G286:G334" si="14">DATEVALUE(F286)</f>
        <v>#VALUE!</v>
      </c>
      <c r="H286">
        <f>SUMIF(livelo!B:B,'dados livelo'!A286,livelo!AI:AI)</f>
        <v>1</v>
      </c>
    </row>
    <row r="287" spans="1:8">
      <c r="A287" t="s">
        <v>2858</v>
      </c>
      <c r="B287">
        <f>VLOOKUP(A287,livelo!B:AE,29,0)</f>
        <v>0</v>
      </c>
      <c r="C287">
        <f>VLOOKUP(A287,livelo!B:AH,32,0)</f>
        <v>1</v>
      </c>
      <c r="D287" t="str">
        <f>VLOOKUP(A287,livelo!B:AC,27,0)</f>
        <v>cpc</v>
      </c>
      <c r="E287">
        <f>VLOOKUP(A287,livelo!B:D,3,0)</f>
        <v>45574</v>
      </c>
      <c r="F287" s="1" t="str">
        <f t="shared" si="12"/>
        <v>45574</v>
      </c>
      <c r="G287" t="e">
        <f t="shared" si="14"/>
        <v>#VALUE!</v>
      </c>
      <c r="H287">
        <f>SUMIF(livelo!B:B,'dados livelo'!A287,livelo!AI:AI)</f>
        <v>3</v>
      </c>
    </row>
    <row r="288" spans="1:8">
      <c r="A288" t="s">
        <v>2880</v>
      </c>
      <c r="B288" t="str">
        <f>VLOOKUP(A288,livelo!B:AE,29,0)</f>
        <v>[GE] [Vendas] Remarketing</v>
      </c>
      <c r="C288">
        <f>VLOOKUP(A288,livelo!B:AH,32,0)</f>
        <v>1</v>
      </c>
      <c r="D288" t="str">
        <f>VLOOKUP(A288,livelo!B:AC,27,0)</f>
        <v>cpc</v>
      </c>
      <c r="E288">
        <f>VLOOKUP(A288,livelo!B:D,3,0)</f>
        <v>45573</v>
      </c>
      <c r="F288" s="1" t="str">
        <f t="shared" si="12"/>
        <v>45573</v>
      </c>
      <c r="G288" t="e">
        <f t="shared" si="14"/>
        <v>#VALUE!</v>
      </c>
      <c r="H288">
        <f>SUMIF(livelo!B:B,'dados livelo'!A288,livelo!AI:AI)</f>
        <v>1</v>
      </c>
    </row>
    <row r="289" spans="1:8">
      <c r="A289" t="s">
        <v>2898</v>
      </c>
      <c r="B289">
        <f>VLOOKUP(A289,livelo!B:AE,29,0)</f>
        <v>0</v>
      </c>
      <c r="C289">
        <f>VLOOKUP(A289,livelo!B:AH,32,0)</f>
        <v>3</v>
      </c>
      <c r="D289" t="str">
        <f>VLOOKUP(A289,livelo!B:AC,27,0)</f>
        <v>cpc_institucional</v>
      </c>
      <c r="E289">
        <f>VLOOKUP(A289,livelo!B:D,3,0)</f>
        <v>45573</v>
      </c>
      <c r="F289" s="1" t="str">
        <f t="shared" si="12"/>
        <v>45573</v>
      </c>
      <c r="G289" t="e">
        <f t="shared" si="14"/>
        <v>#VALUE!</v>
      </c>
      <c r="H289">
        <f>SUMIF(livelo!B:B,'dados livelo'!A289,livelo!AI:AI)</f>
        <v>3</v>
      </c>
    </row>
    <row r="290" spans="1:8">
      <c r="A290" t="s">
        <v>2916</v>
      </c>
      <c r="B290">
        <f>VLOOKUP(A290,livelo!B:AE,29,0)</f>
        <v>0</v>
      </c>
      <c r="C290">
        <f>VLOOKUP(A290,livelo!B:AH,32,0)</f>
        <v>1</v>
      </c>
      <c r="D290">
        <f>VLOOKUP(A290,livelo!B:AC,27,0)</f>
        <v>0</v>
      </c>
      <c r="E290">
        <f>VLOOKUP(A290,livelo!B:D,3,0)</f>
        <v>45573</v>
      </c>
      <c r="F290" s="1" t="str">
        <f t="shared" si="12"/>
        <v>45573</v>
      </c>
      <c r="G290" t="e">
        <f t="shared" si="14"/>
        <v>#VALUE!</v>
      </c>
      <c r="H290">
        <f>SUMIF(livelo!B:B,'dados livelo'!A290,livelo!AI:AI)</f>
        <v>2</v>
      </c>
    </row>
    <row r="291" spans="1:8">
      <c r="A291" t="s">
        <v>2936</v>
      </c>
      <c r="B291">
        <f>VLOOKUP(A291,livelo!B:AE,29,0)</f>
        <v>0</v>
      </c>
      <c r="C291">
        <f>VLOOKUP(A291,livelo!B:AH,32,0)</f>
        <v>1</v>
      </c>
      <c r="D291" t="str">
        <f>VLOOKUP(A291,livelo!B:AC,27,0)</f>
        <v>cpc_institucional</v>
      </c>
      <c r="E291">
        <f>VLOOKUP(A291,livelo!B:D,3,0)</f>
        <v>45573</v>
      </c>
      <c r="F291" s="1" t="str">
        <f t="shared" si="12"/>
        <v>45573</v>
      </c>
      <c r="G291" t="e">
        <f t="shared" si="14"/>
        <v>#VALUE!</v>
      </c>
      <c r="H291">
        <f>SUMIF(livelo!B:B,'dados livelo'!A291,livelo!AI:AI)</f>
        <v>1</v>
      </c>
    </row>
    <row r="292" spans="1:8">
      <c r="A292" t="s">
        <v>2577</v>
      </c>
      <c r="B292" t="str">
        <f>VLOOKUP(A292,livelo!B:AE,29,0)</f>
        <v>[GE] [Vendas] Remarketing</v>
      </c>
      <c r="C292">
        <f>VLOOKUP(A292,livelo!B:AH,32,0)</f>
        <v>1</v>
      </c>
      <c r="D292" t="str">
        <f>VLOOKUP(A292,livelo!B:AC,27,0)</f>
        <v>cpc</v>
      </c>
      <c r="E292">
        <f>VLOOKUP(A292,livelo!B:D,3,0)</f>
        <v>45572</v>
      </c>
      <c r="F292" s="1" t="str">
        <f t="shared" si="12"/>
        <v>45572</v>
      </c>
      <c r="G292" t="e">
        <f t="shared" si="14"/>
        <v>#VALUE!</v>
      </c>
      <c r="H292">
        <f>SUMIF(livelo!B:B,'dados livelo'!A292,livelo!AI:AI)</f>
        <v>4</v>
      </c>
    </row>
    <row r="293" spans="1:8">
      <c r="A293" t="s">
        <v>2598</v>
      </c>
      <c r="B293">
        <f>VLOOKUP(A293,livelo!B:AE,29,0)</f>
        <v>0</v>
      </c>
      <c r="C293">
        <f>VLOOKUP(A293,livelo!B:AH,32,0)</f>
        <v>1</v>
      </c>
      <c r="D293">
        <f>VLOOKUP(A293,livelo!B:AC,27,0)</f>
        <v>0</v>
      </c>
      <c r="E293">
        <f>VLOOKUP(A293,livelo!B:D,3,0)</f>
        <v>45572</v>
      </c>
      <c r="F293" s="1" t="str">
        <f t="shared" si="12"/>
        <v>45572</v>
      </c>
      <c r="G293" t="e">
        <f t="shared" si="14"/>
        <v>#VALUE!</v>
      </c>
      <c r="H293">
        <f>SUMIF(livelo!B:B,'dados livelo'!A293,livelo!AI:AI)</f>
        <v>1</v>
      </c>
    </row>
    <row r="294" spans="1:8">
      <c r="A294" t="s">
        <v>2621</v>
      </c>
      <c r="B294">
        <f>VLOOKUP(A294,livelo!B:AE,29,0)</f>
        <v>0</v>
      </c>
      <c r="C294">
        <f>VLOOKUP(A294,livelo!B:AH,32,0)</f>
        <v>4</v>
      </c>
      <c r="D294">
        <f>VLOOKUP(A294,livelo!B:AC,27,0)</f>
        <v>0</v>
      </c>
      <c r="E294">
        <f>VLOOKUP(A294,livelo!B:D,3,0)</f>
        <v>45572</v>
      </c>
      <c r="F294" s="1" t="str">
        <f t="shared" si="12"/>
        <v>45572</v>
      </c>
      <c r="G294" t="e">
        <f t="shared" si="14"/>
        <v>#VALUE!</v>
      </c>
      <c r="H294">
        <f>SUMIF(livelo!B:B,'dados livelo'!A294,livelo!AI:AI)</f>
        <v>3</v>
      </c>
    </row>
    <row r="295" spans="1:8">
      <c r="A295" t="s">
        <v>2644</v>
      </c>
      <c r="B295">
        <f>VLOOKUP(A295,livelo!B:AE,29,0)</f>
        <v>0</v>
      </c>
      <c r="C295">
        <f>VLOOKUP(A295,livelo!B:AH,32,0)</f>
        <v>1</v>
      </c>
      <c r="D295" t="str">
        <f>VLOOKUP(A295,livelo!B:AC,27,0)</f>
        <v>cpc</v>
      </c>
      <c r="E295">
        <f>VLOOKUP(A295,livelo!B:D,3,0)</f>
        <v>45572</v>
      </c>
      <c r="F295" s="1" t="str">
        <f t="shared" si="12"/>
        <v>45572</v>
      </c>
      <c r="G295" t="e">
        <f t="shared" si="14"/>
        <v>#VALUE!</v>
      </c>
      <c r="H295">
        <f>SUMIF(livelo!B:B,'dados livelo'!A295,livelo!AI:AI)</f>
        <v>1</v>
      </c>
    </row>
    <row r="296" spans="1:8">
      <c r="A296" t="s">
        <v>2659</v>
      </c>
      <c r="B296">
        <f>VLOOKUP(A296,livelo!B:AE,29,0)</f>
        <v>0</v>
      </c>
      <c r="C296">
        <f>VLOOKUP(A296,livelo!B:AH,32,0)</f>
        <v>2</v>
      </c>
      <c r="D296">
        <f>VLOOKUP(A296,livelo!B:AC,27,0)</f>
        <v>0</v>
      </c>
      <c r="E296">
        <f>VLOOKUP(A296,livelo!B:D,3,0)</f>
        <v>45572</v>
      </c>
      <c r="F296" s="1" t="str">
        <f t="shared" si="12"/>
        <v>45572</v>
      </c>
      <c r="G296" t="e">
        <f t="shared" si="14"/>
        <v>#VALUE!</v>
      </c>
      <c r="H296">
        <f>SUMIF(livelo!B:B,'dados livelo'!A296,livelo!AI:AI)</f>
        <v>7</v>
      </c>
    </row>
    <row r="297" spans="1:8">
      <c r="A297" t="s">
        <v>2677</v>
      </c>
      <c r="B297">
        <f>VLOOKUP(A297,livelo!B:AE,29,0)</f>
        <v>0</v>
      </c>
      <c r="C297">
        <f>VLOOKUP(A297,livelo!B:AH,32,0)</f>
        <v>1</v>
      </c>
      <c r="D297">
        <f>VLOOKUP(A297,livelo!B:AC,27,0)</f>
        <v>0</v>
      </c>
      <c r="E297">
        <f>VLOOKUP(A297,livelo!B:D,3,0)</f>
        <v>45572</v>
      </c>
      <c r="F297" s="1" t="str">
        <f t="shared" si="12"/>
        <v>45572</v>
      </c>
      <c r="G297" t="e">
        <f t="shared" si="14"/>
        <v>#VALUE!</v>
      </c>
      <c r="H297">
        <f>SUMIF(livelo!B:B,'dados livelo'!A297,livelo!AI:AI)</f>
        <v>2</v>
      </c>
    </row>
    <row r="298" spans="1:8">
      <c r="A298" t="s">
        <v>2182</v>
      </c>
      <c r="B298">
        <f>VLOOKUP(A298,livelo!B:AE,29,0)</f>
        <v>0</v>
      </c>
      <c r="C298">
        <f>VLOOKUP(A298,livelo!B:AH,32,0)</f>
        <v>5</v>
      </c>
      <c r="D298">
        <f>VLOOKUP(A298,livelo!B:AC,27,0)</f>
        <v>0</v>
      </c>
      <c r="E298">
        <f>VLOOKUP(A298,livelo!B:D,3,0)</f>
        <v>45571</v>
      </c>
      <c r="F298" s="1" t="str">
        <f t="shared" si="12"/>
        <v>45571</v>
      </c>
      <c r="G298" t="e">
        <f t="shared" si="14"/>
        <v>#VALUE!</v>
      </c>
      <c r="H298">
        <f>SUMIF(livelo!B:B,'dados livelo'!A298,livelo!AI:AI)</f>
        <v>4</v>
      </c>
    </row>
    <row r="299" spans="1:8">
      <c r="A299" t="s">
        <v>2204</v>
      </c>
      <c r="B299" t="str">
        <f>VLOOKUP(A299,livelo!B:AE,29,0)</f>
        <v>saldodepontos</v>
      </c>
      <c r="C299">
        <f>VLOOKUP(A299,livelo!B:AH,32,0)</f>
        <v>2</v>
      </c>
      <c r="D299" t="str">
        <f>VLOOKUP(A299,livelo!B:AC,27,0)</f>
        <v>email</v>
      </c>
      <c r="E299">
        <f>VLOOKUP(A299,livelo!B:D,3,0)</f>
        <v>45571</v>
      </c>
      <c r="F299" s="1" t="str">
        <f t="shared" si="12"/>
        <v>45571</v>
      </c>
      <c r="G299" t="e">
        <f t="shared" si="14"/>
        <v>#VALUE!</v>
      </c>
      <c r="H299">
        <f>SUMIF(livelo!B:B,'dados livelo'!A299,livelo!AI:AI)</f>
        <v>6</v>
      </c>
    </row>
    <row r="300" spans="1:8">
      <c r="A300" t="s">
        <v>3104</v>
      </c>
      <c r="B300">
        <f>VLOOKUP(A300,livelo!B:AE,29,0)</f>
        <v>0</v>
      </c>
      <c r="C300">
        <f>VLOOKUP(A300,livelo!B:AH,32,0)</f>
        <v>1</v>
      </c>
      <c r="D300" t="str">
        <f>VLOOKUP(A300,livelo!B:AC,27,0)</f>
        <v>cpc_institucional</v>
      </c>
      <c r="E300">
        <f>VLOOKUP(A300,livelo!B:D,3,0)</f>
        <v>45571</v>
      </c>
      <c r="F300" s="1" t="str">
        <f t="shared" si="12"/>
        <v>45571</v>
      </c>
      <c r="G300" t="e">
        <f t="shared" si="14"/>
        <v>#VALUE!</v>
      </c>
      <c r="H300">
        <f>SUMIF(livelo!B:B,'dados livelo'!A300,livelo!AI:AI)</f>
        <v>2</v>
      </c>
    </row>
    <row r="301" spans="1:8">
      <c r="A301" t="s">
        <v>2224</v>
      </c>
      <c r="B301">
        <f>VLOOKUP(A301,livelo!B:AE,29,0)</f>
        <v>0</v>
      </c>
      <c r="C301">
        <f>VLOOKUP(A301,livelo!B:AH,32,0)</f>
        <v>5</v>
      </c>
      <c r="D301">
        <f>VLOOKUP(A301,livelo!B:AC,27,0)</f>
        <v>0</v>
      </c>
      <c r="E301">
        <f>VLOOKUP(A301,livelo!B:D,3,0)</f>
        <v>45571</v>
      </c>
      <c r="F301" s="1" t="str">
        <f t="shared" si="12"/>
        <v>45571</v>
      </c>
      <c r="G301" t="e">
        <f t="shared" si="14"/>
        <v>#VALUE!</v>
      </c>
      <c r="H301">
        <f>SUMIF(livelo!B:B,'dados livelo'!A301,livelo!AI:AI)</f>
        <v>5</v>
      </c>
    </row>
    <row r="302" spans="1:8">
      <c r="A302" t="s">
        <v>1898</v>
      </c>
      <c r="B302">
        <f>VLOOKUP(A302,livelo!B:AE,29,0)</f>
        <v>0</v>
      </c>
      <c r="C302">
        <f>VLOOKUP(A302,livelo!B:AH,32,0)</f>
        <v>5</v>
      </c>
      <c r="D302" t="str">
        <f>VLOOKUP(A302,livelo!B:AC,27,0)</f>
        <v>cpc_institucional</v>
      </c>
      <c r="E302">
        <f>VLOOKUP(A302,livelo!B:D,3,0)</f>
        <v>45568</v>
      </c>
      <c r="F302" s="1" t="str">
        <f t="shared" si="12"/>
        <v>45568</v>
      </c>
      <c r="G302" t="e">
        <f t="shared" si="14"/>
        <v>#VALUE!</v>
      </c>
      <c r="H302">
        <f>SUMIF(livelo!B:B,'dados livelo'!A302,livelo!AI:AI)</f>
        <v>3</v>
      </c>
    </row>
    <row r="303" spans="1:8">
      <c r="A303" t="s">
        <v>2244</v>
      </c>
      <c r="B303" t="str">
        <f>VLOOKUP(A303,livelo!B:AE,29,0)</f>
        <v xml:space="preserve">[GE] [Vendas] Sazonais - Catálogo Adv </v>
      </c>
      <c r="C303">
        <f>VLOOKUP(A303,livelo!B:AH,32,0)</f>
        <v>1</v>
      </c>
      <c r="D303" t="str">
        <f>VLOOKUP(A303,livelo!B:AC,27,0)</f>
        <v>cpc</v>
      </c>
      <c r="E303">
        <f>VLOOKUP(A303,livelo!B:D,3,0)</f>
        <v>45571</v>
      </c>
      <c r="F303" s="1" t="str">
        <f t="shared" si="12"/>
        <v>45571</v>
      </c>
      <c r="G303" t="e">
        <f t="shared" si="14"/>
        <v>#VALUE!</v>
      </c>
      <c r="H303">
        <f>SUMIF(livelo!B:B,'dados livelo'!A303,livelo!AI:AI)</f>
        <v>6</v>
      </c>
    </row>
    <row r="304" spans="1:8">
      <c r="A304" t="s">
        <v>1925</v>
      </c>
      <c r="B304">
        <f>VLOOKUP(A304,livelo!B:AE,29,0)</f>
        <v>0</v>
      </c>
      <c r="C304">
        <f>VLOOKUP(A304,livelo!B:AH,32,0)</f>
        <v>3</v>
      </c>
      <c r="D304">
        <f>VLOOKUP(A304,livelo!B:AC,27,0)</f>
        <v>0</v>
      </c>
      <c r="E304">
        <f>VLOOKUP(A304,livelo!B:D,3,0)</f>
        <v>45568</v>
      </c>
      <c r="F304" s="1" t="str">
        <f t="shared" si="12"/>
        <v>45568</v>
      </c>
      <c r="G304" t="e">
        <f t="shared" si="14"/>
        <v>#VALUE!</v>
      </c>
      <c r="H304">
        <f>SUMIF(livelo!B:B,'dados livelo'!A304,livelo!AI:AI)</f>
        <v>5</v>
      </c>
    </row>
    <row r="305" spans="1:8">
      <c r="A305" t="s">
        <v>2270</v>
      </c>
      <c r="B305">
        <f>VLOOKUP(A305,livelo!B:AE,29,0)</f>
        <v>0</v>
      </c>
      <c r="C305">
        <f>VLOOKUP(A305,livelo!B:AH,32,0)</f>
        <v>5</v>
      </c>
      <c r="D305">
        <f>VLOOKUP(A305,livelo!B:AC,27,0)</f>
        <v>0</v>
      </c>
      <c r="E305">
        <f>VLOOKUP(A305,livelo!B:D,3,0)</f>
        <v>45571</v>
      </c>
      <c r="F305" s="1" t="str">
        <f t="shared" si="12"/>
        <v>45571</v>
      </c>
      <c r="G305" t="e">
        <f t="shared" si="14"/>
        <v>#VALUE!</v>
      </c>
      <c r="H305">
        <f>SUMIF(livelo!B:B,'dados livelo'!A305,livelo!AI:AI)</f>
        <v>5</v>
      </c>
    </row>
    <row r="306" spans="1:8">
      <c r="A306" t="s">
        <v>1943</v>
      </c>
      <c r="B306" t="str">
        <f>VLOOKUP(A306,livelo!B:AE,29,0)</f>
        <v>saldodepontos</v>
      </c>
      <c r="C306">
        <f>VLOOKUP(A306,livelo!B:AH,32,0)</f>
        <v>1</v>
      </c>
      <c r="D306" t="str">
        <f>VLOOKUP(A306,livelo!B:AC,27,0)</f>
        <v>email</v>
      </c>
      <c r="E306">
        <f>VLOOKUP(A306,livelo!B:D,3,0)</f>
        <v>45568</v>
      </c>
      <c r="F306" s="1" t="str">
        <f t="shared" si="12"/>
        <v>45568</v>
      </c>
      <c r="G306" t="e">
        <f t="shared" si="14"/>
        <v>#VALUE!</v>
      </c>
      <c r="H306">
        <f>SUMIF(livelo!B:B,'dados livelo'!A306,livelo!AI:AI)</f>
        <v>1</v>
      </c>
    </row>
    <row r="307" spans="1:8">
      <c r="A307" t="s">
        <v>2290</v>
      </c>
      <c r="B307">
        <f>VLOOKUP(A307,livelo!B:AE,29,0)</f>
        <v>0</v>
      </c>
      <c r="C307">
        <f>VLOOKUP(A307,livelo!B:AH,32,0)</f>
        <v>1</v>
      </c>
      <c r="D307" t="str">
        <f>VLOOKUP(A307,livelo!B:AC,27,0)</f>
        <v>cpc_institucional</v>
      </c>
      <c r="E307">
        <f>VLOOKUP(A307,livelo!B:D,3,0)</f>
        <v>45571</v>
      </c>
      <c r="F307" s="1" t="str">
        <f t="shared" si="12"/>
        <v>45571</v>
      </c>
      <c r="G307" t="e">
        <f t="shared" si="14"/>
        <v>#VALUE!</v>
      </c>
      <c r="H307">
        <f>SUMIF(livelo!B:B,'dados livelo'!A307,livelo!AI:AI)</f>
        <v>2</v>
      </c>
    </row>
    <row r="308" spans="1:8">
      <c r="A308" t="s">
        <v>1264</v>
      </c>
      <c r="B308" t="str">
        <f>VLOOKUP(A308,livelo!B:AE,29,0)</f>
        <v>[GE] [Vendas] Sazonais Estático - Full Adv+</v>
      </c>
      <c r="C308">
        <f>VLOOKUP(A308,livelo!B:AH,32,0)</f>
        <v>1</v>
      </c>
      <c r="D308" t="str">
        <f>VLOOKUP(A308,livelo!B:AC,27,0)</f>
        <v>cpc</v>
      </c>
      <c r="E308">
        <f>VLOOKUP(A308,livelo!B:D,3,0)</f>
        <v>45568</v>
      </c>
      <c r="F308" s="1" t="str">
        <f t="shared" si="12"/>
        <v>45568</v>
      </c>
      <c r="G308" t="e">
        <f t="shared" si="14"/>
        <v>#VALUE!</v>
      </c>
      <c r="H308">
        <f>SUMIF(livelo!B:B,'dados livelo'!A308,livelo!AI:AI)</f>
        <v>2</v>
      </c>
    </row>
    <row r="309" spans="1:8">
      <c r="A309" t="s">
        <v>2308</v>
      </c>
      <c r="B309">
        <f>VLOOKUP(A309,livelo!B:AE,29,0)</f>
        <v>0</v>
      </c>
      <c r="C309">
        <f>VLOOKUP(A309,livelo!B:AH,32,0)</f>
        <v>1</v>
      </c>
      <c r="D309" t="str">
        <f>VLOOKUP(A309,livelo!B:AC,27,0)</f>
        <v>cpc_institucional</v>
      </c>
      <c r="E309">
        <f>VLOOKUP(A309,livelo!B:D,3,0)</f>
        <v>45571</v>
      </c>
      <c r="F309" s="1" t="str">
        <f t="shared" si="12"/>
        <v>45571</v>
      </c>
      <c r="G309" t="e">
        <f t="shared" si="14"/>
        <v>#VALUE!</v>
      </c>
      <c r="H309">
        <f>SUMIF(livelo!B:B,'dados livelo'!A309,livelo!AI:AI)</f>
        <v>5</v>
      </c>
    </row>
    <row r="310" spans="1:8">
      <c r="A310" t="s">
        <v>1285</v>
      </c>
      <c r="B310">
        <f>VLOOKUP(A310,livelo!B:AE,29,0)</f>
        <v>0</v>
      </c>
      <c r="C310">
        <f>VLOOKUP(A310,livelo!B:AH,32,0)</f>
        <v>2</v>
      </c>
      <c r="D310">
        <f>VLOOKUP(A310,livelo!B:AC,27,0)</f>
        <v>0</v>
      </c>
      <c r="E310">
        <f>VLOOKUP(A310,livelo!B:D,3,0)</f>
        <v>45567</v>
      </c>
      <c r="F310" s="1" t="str">
        <f t="shared" si="12"/>
        <v>45567</v>
      </c>
      <c r="G310" t="e">
        <f t="shared" si="14"/>
        <v>#VALUE!</v>
      </c>
      <c r="H310">
        <f>SUMIF(livelo!B:B,'dados livelo'!A310,livelo!AI:AI)</f>
        <v>6</v>
      </c>
    </row>
    <row r="311" spans="1:8">
      <c r="A311" t="s">
        <v>2325</v>
      </c>
      <c r="B311">
        <f>VLOOKUP(A311,livelo!B:AE,29,0)</f>
        <v>0</v>
      </c>
      <c r="C311">
        <f>VLOOKUP(A311,livelo!B:AH,32,0)</f>
        <v>1</v>
      </c>
      <c r="D311" t="str">
        <f>VLOOKUP(A311,livelo!B:AC,27,0)</f>
        <v>cpc</v>
      </c>
      <c r="E311">
        <f>VLOOKUP(A311,livelo!B:D,3,0)</f>
        <v>45571</v>
      </c>
      <c r="F311" s="1" t="str">
        <f t="shared" si="12"/>
        <v>45571</v>
      </c>
      <c r="G311" t="e">
        <f t="shared" si="14"/>
        <v>#VALUE!</v>
      </c>
      <c r="H311">
        <f>SUMIF(livelo!B:B,'dados livelo'!A311,livelo!AI:AI)</f>
        <v>4</v>
      </c>
    </row>
    <row r="312" spans="1:8">
      <c r="A312" t="s">
        <v>1303</v>
      </c>
      <c r="B312">
        <f>VLOOKUP(A312,livelo!B:AE,29,0)</f>
        <v>0</v>
      </c>
      <c r="C312">
        <f>VLOOKUP(A312,livelo!B:AH,32,0)</f>
        <v>1</v>
      </c>
      <c r="D312">
        <f>VLOOKUP(A312,livelo!B:AC,27,0)</f>
        <v>0</v>
      </c>
      <c r="E312">
        <f>VLOOKUP(A312,livelo!B:D,3,0)</f>
        <v>45567</v>
      </c>
      <c r="F312" s="1" t="str">
        <f t="shared" si="12"/>
        <v>45567</v>
      </c>
      <c r="G312" t="e">
        <f t="shared" si="14"/>
        <v>#VALUE!</v>
      </c>
      <c r="H312">
        <f>SUMIF(livelo!B:B,'dados livelo'!A312,livelo!AI:AI)</f>
        <v>6</v>
      </c>
    </row>
    <row r="313" spans="1:8">
      <c r="A313" t="s">
        <v>1330</v>
      </c>
      <c r="B313" t="str">
        <f>VLOOKUP(A313,livelo!B:AE,29,0)</f>
        <v>[GE] [Vendas] Remarketing</v>
      </c>
      <c r="C313">
        <f>VLOOKUP(A313,livelo!B:AH,32,0)</f>
        <v>1</v>
      </c>
      <c r="D313" t="str">
        <f>VLOOKUP(A313,livelo!B:AC,27,0)</f>
        <v>cpc</v>
      </c>
      <c r="E313">
        <f>VLOOKUP(A313,livelo!B:D,3,0)</f>
        <v>45567</v>
      </c>
      <c r="F313" s="1" t="str">
        <f t="shared" si="12"/>
        <v>45567</v>
      </c>
      <c r="G313" t="e">
        <f t="shared" si="14"/>
        <v>#VALUE!</v>
      </c>
      <c r="H313">
        <f>SUMIF(livelo!B:B,'dados livelo'!A313,livelo!AI:AI)</f>
        <v>4</v>
      </c>
    </row>
    <row r="314" spans="1:8">
      <c r="A314" t="s">
        <v>1353</v>
      </c>
      <c r="B314">
        <f>VLOOKUP(A314,livelo!B:AE,29,0)</f>
        <v>0</v>
      </c>
      <c r="C314">
        <f>VLOOKUP(A314,livelo!B:AH,32,0)</f>
        <v>2</v>
      </c>
      <c r="D314">
        <f>VLOOKUP(A314,livelo!B:AC,27,0)</f>
        <v>0</v>
      </c>
      <c r="E314">
        <f>VLOOKUP(A314,livelo!B:D,3,0)</f>
        <v>45567</v>
      </c>
      <c r="F314" s="1" t="str">
        <f t="shared" si="12"/>
        <v>45567</v>
      </c>
      <c r="G314" t="e">
        <f t="shared" si="14"/>
        <v>#VALUE!</v>
      </c>
      <c r="H314">
        <f>SUMIF(livelo!B:B,'dados livelo'!A314,livelo!AI:AI)</f>
        <v>4</v>
      </c>
    </row>
    <row r="315" spans="1:8">
      <c r="A315" t="s">
        <v>1368</v>
      </c>
      <c r="B315">
        <f>VLOOKUP(A315,livelo!B:AE,29,0)</f>
        <v>0</v>
      </c>
      <c r="C315">
        <f>VLOOKUP(A315,livelo!B:AH,32,0)</f>
        <v>1</v>
      </c>
      <c r="D315">
        <f>VLOOKUP(A315,livelo!B:AC,27,0)</f>
        <v>0</v>
      </c>
      <c r="E315">
        <f>VLOOKUP(A315,livelo!B:D,3,0)</f>
        <v>45567</v>
      </c>
      <c r="F315" s="1" t="str">
        <f t="shared" si="12"/>
        <v>45567</v>
      </c>
      <c r="G315" t="e">
        <f t="shared" si="14"/>
        <v>#VALUE!</v>
      </c>
      <c r="H315">
        <f>SUMIF(livelo!B:B,'dados livelo'!A315,livelo!AI:AI)</f>
        <v>2</v>
      </c>
    </row>
    <row r="316" spans="1:8">
      <c r="A316" t="s">
        <v>1389</v>
      </c>
      <c r="B316">
        <f>VLOOKUP(A316,livelo!B:AE,29,0)</f>
        <v>0</v>
      </c>
      <c r="C316">
        <f>VLOOKUP(A316,livelo!B:AH,32,0)</f>
        <v>1</v>
      </c>
      <c r="D316">
        <f>VLOOKUP(A316,livelo!B:AC,27,0)</f>
        <v>0</v>
      </c>
      <c r="E316">
        <f>VLOOKUP(A316,livelo!B:D,3,0)</f>
        <v>45567</v>
      </c>
      <c r="F316" s="1" t="str">
        <f t="shared" si="12"/>
        <v>45567</v>
      </c>
      <c r="G316" t="e">
        <f t="shared" si="14"/>
        <v>#VALUE!</v>
      </c>
      <c r="H316">
        <f>SUMIF(livelo!B:B,'dados livelo'!A316,livelo!AI:AI)</f>
        <v>4</v>
      </c>
    </row>
    <row r="317" spans="1:8">
      <c r="A317" t="s">
        <v>1406</v>
      </c>
      <c r="B317">
        <f>VLOOKUP(A317,livelo!B:AE,29,0)</f>
        <v>0</v>
      </c>
      <c r="C317">
        <f>VLOOKUP(A317,livelo!B:AH,32,0)</f>
        <v>3</v>
      </c>
      <c r="D317">
        <f>VLOOKUP(A317,livelo!B:AC,27,0)</f>
        <v>0</v>
      </c>
      <c r="E317">
        <f>VLOOKUP(A317,livelo!B:D,3,0)</f>
        <v>45567</v>
      </c>
      <c r="F317" s="1" t="str">
        <f t="shared" si="12"/>
        <v>45567</v>
      </c>
      <c r="G317" t="e">
        <f t="shared" si="14"/>
        <v>#VALUE!</v>
      </c>
      <c r="H317">
        <f>SUMIF(livelo!B:B,'dados livelo'!A317,livelo!AI:AI)</f>
        <v>1</v>
      </c>
    </row>
    <row r="318" spans="1:8">
      <c r="A318" t="s">
        <v>1423</v>
      </c>
      <c r="B318">
        <f>VLOOKUP(A318,livelo!B:AE,29,0)</f>
        <v>0</v>
      </c>
      <c r="C318">
        <f>VLOOKUP(A318,livelo!B:AH,32,0)</f>
        <v>4</v>
      </c>
      <c r="D318" t="str">
        <f>VLOOKUP(A318,livelo!B:AC,27,0)</f>
        <v>cpc_institucional</v>
      </c>
      <c r="E318">
        <f>VLOOKUP(A318,livelo!B:D,3,0)</f>
        <v>45567</v>
      </c>
      <c r="F318" s="1" t="str">
        <f t="shared" si="12"/>
        <v>45567</v>
      </c>
      <c r="G318" t="e">
        <f t="shared" si="14"/>
        <v>#VALUE!</v>
      </c>
      <c r="H318">
        <f>SUMIF(livelo!B:B,'dados livelo'!A318,livelo!AI:AI)</f>
        <v>1</v>
      </c>
    </row>
    <row r="319" spans="1:8">
      <c r="A319" t="s">
        <v>1440</v>
      </c>
      <c r="B319">
        <f>VLOOKUP(A319,livelo!B:AE,29,0)</f>
        <v>0</v>
      </c>
      <c r="C319">
        <f>VLOOKUP(A319,livelo!B:AH,32,0)</f>
        <v>3</v>
      </c>
      <c r="D319" t="str">
        <f>VLOOKUP(A319,livelo!B:AC,27,0)</f>
        <v>cpc_institucional</v>
      </c>
      <c r="E319">
        <f>VLOOKUP(A319,livelo!B:D,3,0)</f>
        <v>45567</v>
      </c>
      <c r="F319" s="1" t="str">
        <f t="shared" si="12"/>
        <v>45567</v>
      </c>
      <c r="G319" t="e">
        <f t="shared" si="14"/>
        <v>#VALUE!</v>
      </c>
      <c r="H319">
        <f>SUMIF(livelo!B:B,'dados livelo'!A319,livelo!AI:AI)</f>
        <v>2</v>
      </c>
    </row>
    <row r="320" spans="1:8">
      <c r="A320" t="s">
        <v>1458</v>
      </c>
      <c r="B320">
        <f>VLOOKUP(A320,livelo!B:AE,29,0)</f>
        <v>0</v>
      </c>
      <c r="C320">
        <f>VLOOKUP(A320,livelo!B:AH,32,0)</f>
        <v>5</v>
      </c>
      <c r="D320">
        <f>VLOOKUP(A320,livelo!B:AC,27,0)</f>
        <v>0</v>
      </c>
      <c r="E320">
        <f>VLOOKUP(A320,livelo!B:D,3,0)</f>
        <v>45567</v>
      </c>
      <c r="F320" s="1" t="str">
        <f t="shared" si="12"/>
        <v>45567</v>
      </c>
      <c r="G320" t="e">
        <f t="shared" si="14"/>
        <v>#VALUE!</v>
      </c>
      <c r="H320">
        <f>SUMIF(livelo!B:B,'dados livelo'!A320,livelo!AI:AI)</f>
        <v>3</v>
      </c>
    </row>
    <row r="321" spans="1:8">
      <c r="A321" t="s">
        <v>1484</v>
      </c>
      <c r="B321">
        <f>VLOOKUP(A321,livelo!B:AE,29,0)</f>
        <v>0</v>
      </c>
      <c r="C321">
        <f>VLOOKUP(A321,livelo!B:AH,32,0)</f>
        <v>1</v>
      </c>
      <c r="D321">
        <f>VLOOKUP(A321,livelo!B:AC,27,0)</f>
        <v>0</v>
      </c>
      <c r="E321">
        <f>VLOOKUP(A321,livelo!B:D,3,0)</f>
        <v>45567</v>
      </c>
      <c r="F321" s="1" t="str">
        <f t="shared" si="12"/>
        <v>45567</v>
      </c>
      <c r="G321" t="e">
        <f t="shared" si="14"/>
        <v>#VALUE!</v>
      </c>
      <c r="H321">
        <f>SUMIF(livelo!B:B,'dados livelo'!A321,livelo!AI:AI)</f>
        <v>3</v>
      </c>
    </row>
    <row r="322" spans="1:8">
      <c r="A322" t="s">
        <v>1501</v>
      </c>
      <c r="B322">
        <f>VLOOKUP(A322,livelo!B:AE,29,0)</f>
        <v>0</v>
      </c>
      <c r="C322">
        <f>VLOOKUP(A322,livelo!B:AH,32,0)</f>
        <v>2</v>
      </c>
      <c r="D322">
        <f>VLOOKUP(A322,livelo!B:AC,27,0)</f>
        <v>0</v>
      </c>
      <c r="E322">
        <f>VLOOKUP(A322,livelo!B:D,3,0)</f>
        <v>45567</v>
      </c>
      <c r="F322" s="1" t="str">
        <f t="shared" ref="F322:F353" si="15">MID(E322,1,10)</f>
        <v>45567</v>
      </c>
      <c r="G322" t="e">
        <f t="shared" si="14"/>
        <v>#VALUE!</v>
      </c>
      <c r="H322">
        <f>SUMIF(livelo!B:B,'dados livelo'!A322,livelo!AI:AI)</f>
        <v>3</v>
      </c>
    </row>
    <row r="323" spans="1:8">
      <c r="A323" t="s">
        <v>1156</v>
      </c>
      <c r="B323">
        <f>VLOOKUP(A323,livelo!B:AE,29,0)</f>
        <v>0</v>
      </c>
      <c r="C323">
        <f>VLOOKUP(A323,livelo!B:AH,32,0)</f>
        <v>1</v>
      </c>
      <c r="D323">
        <f>VLOOKUP(A323,livelo!B:AC,27,0)</f>
        <v>0</v>
      </c>
      <c r="E323">
        <f>VLOOKUP(A323,livelo!B:D,3,0)</f>
        <v>45567</v>
      </c>
      <c r="F323" s="1" t="str">
        <f t="shared" si="15"/>
        <v>45567</v>
      </c>
      <c r="G323" t="e">
        <f t="shared" si="14"/>
        <v>#VALUE!</v>
      </c>
      <c r="H323">
        <f>SUMIF(livelo!B:B,'dados livelo'!A323,livelo!AI:AI)</f>
        <v>2</v>
      </c>
    </row>
    <row r="324" spans="1:8">
      <c r="A324" t="s">
        <v>1184</v>
      </c>
      <c r="B324">
        <f>VLOOKUP(A324,livelo!B:AE,29,0)</f>
        <v>0</v>
      </c>
      <c r="C324">
        <f>VLOOKUP(A324,livelo!B:AH,32,0)</f>
        <v>1</v>
      </c>
      <c r="D324" t="str">
        <f>VLOOKUP(A324,livelo!B:AC,27,0)</f>
        <v>cpc_institucional</v>
      </c>
      <c r="E324">
        <f>VLOOKUP(A324,livelo!B:D,3,0)</f>
        <v>45567</v>
      </c>
      <c r="F324" s="1" t="str">
        <f t="shared" si="15"/>
        <v>45567</v>
      </c>
      <c r="G324" t="e">
        <f t="shared" si="14"/>
        <v>#VALUE!</v>
      </c>
      <c r="H324">
        <f>SUMIF(livelo!B:B,'dados livelo'!A324,livelo!AI:AI)</f>
        <v>2</v>
      </c>
    </row>
    <row r="325" spans="1:8">
      <c r="A325" t="s">
        <v>1206</v>
      </c>
      <c r="B325" t="str">
        <f>VLOOKUP(A325,livelo!B:AE,29,0)</f>
        <v>saldodepontos</v>
      </c>
      <c r="C325">
        <f>VLOOKUP(A325,livelo!B:AH,32,0)</f>
        <v>1</v>
      </c>
      <c r="D325" t="str">
        <f>VLOOKUP(A325,livelo!B:AC,27,0)</f>
        <v>email</v>
      </c>
      <c r="E325">
        <f>VLOOKUP(A325,livelo!B:D,3,0)</f>
        <v>45567</v>
      </c>
      <c r="F325" s="1" t="str">
        <f t="shared" si="15"/>
        <v>45567</v>
      </c>
      <c r="G325" t="e">
        <f t="shared" si="14"/>
        <v>#VALUE!</v>
      </c>
      <c r="H325">
        <f>SUMIF(livelo!B:B,'dados livelo'!A325,livelo!AI:AI)</f>
        <v>1</v>
      </c>
    </row>
    <row r="326" spans="1:8">
      <c r="A326" t="s">
        <v>1232</v>
      </c>
      <c r="B326">
        <f>VLOOKUP(A326,livelo!B:AE,29,0)</f>
        <v>0</v>
      </c>
      <c r="C326">
        <f>VLOOKUP(A326,livelo!B:AH,32,0)</f>
        <v>1</v>
      </c>
      <c r="D326" t="str">
        <f>VLOOKUP(A326,livelo!B:AC,27,0)</f>
        <v>cpc_institucional</v>
      </c>
      <c r="E326">
        <f>VLOOKUP(A326,livelo!B:D,3,0)</f>
        <v>45567</v>
      </c>
      <c r="F326" s="1" t="str">
        <f t="shared" si="15"/>
        <v>45567</v>
      </c>
      <c r="G326" t="e">
        <f t="shared" si="14"/>
        <v>#VALUE!</v>
      </c>
      <c r="H326">
        <f>SUMIF(livelo!B:B,'dados livelo'!A326,livelo!AI:AI)</f>
        <v>5</v>
      </c>
    </row>
    <row r="327" spans="1:8">
      <c r="A327" t="s">
        <v>920</v>
      </c>
      <c r="B327" t="str">
        <f>VLOOKUP(A327,livelo!B:AE,29,0)</f>
        <v>[GE] [Vendas] Sazonais - Semelhantes</v>
      </c>
      <c r="C327">
        <f>VLOOKUP(A327,livelo!B:AH,32,0)</f>
        <v>3</v>
      </c>
      <c r="D327" t="str">
        <f>VLOOKUP(A327,livelo!B:AC,27,0)</f>
        <v>cpc</v>
      </c>
      <c r="E327">
        <f>VLOOKUP(A327,livelo!B:D,3,0)</f>
        <v>45566</v>
      </c>
      <c r="F327" s="1" t="str">
        <f t="shared" si="15"/>
        <v>45566</v>
      </c>
      <c r="G327" t="e">
        <f t="shared" si="14"/>
        <v>#VALUE!</v>
      </c>
      <c r="H327">
        <f>SUMIF(livelo!B:B,'dados livelo'!A327,livelo!AI:AI)</f>
        <v>5</v>
      </c>
    </row>
    <row r="328" spans="1:8">
      <c r="A328" t="s">
        <v>936</v>
      </c>
      <c r="B328">
        <f>VLOOKUP(A328,livelo!B:AE,29,0)</f>
        <v>0</v>
      </c>
      <c r="C328">
        <f>VLOOKUP(A328,livelo!B:AH,32,0)</f>
        <v>1</v>
      </c>
      <c r="D328">
        <f>VLOOKUP(A328,livelo!B:AC,27,0)</f>
        <v>0</v>
      </c>
      <c r="E328">
        <f>VLOOKUP(A328,livelo!B:D,3,0)</f>
        <v>45566</v>
      </c>
      <c r="F328" s="1" t="str">
        <f t="shared" si="15"/>
        <v>45566</v>
      </c>
      <c r="G328" t="e">
        <f t="shared" si="14"/>
        <v>#VALUE!</v>
      </c>
      <c r="H328">
        <f>SUMIF(livelo!B:B,'dados livelo'!A328,livelo!AI:AI)</f>
        <v>2</v>
      </c>
    </row>
    <row r="329" spans="1:8">
      <c r="A329" t="s">
        <v>963</v>
      </c>
      <c r="B329" t="str">
        <f>VLOOKUP(A329,livelo!B:AE,29,0)</f>
        <v>[GE] [Vendas] Lançamentos - Catálogo Adv+</v>
      </c>
      <c r="C329">
        <f>VLOOKUP(A329,livelo!B:AH,32,0)</f>
        <v>1</v>
      </c>
      <c r="D329" t="str">
        <f>VLOOKUP(A329,livelo!B:AC,27,0)</f>
        <v>cpc</v>
      </c>
      <c r="E329">
        <f>VLOOKUP(A329,livelo!B:D,3,0)</f>
        <v>45566</v>
      </c>
      <c r="F329" s="1" t="str">
        <f t="shared" si="15"/>
        <v>45566</v>
      </c>
      <c r="G329" t="e">
        <f t="shared" si="14"/>
        <v>#VALUE!</v>
      </c>
      <c r="H329">
        <f>SUMIF(livelo!B:B,'dados livelo'!A329,livelo!AI:AI)</f>
        <v>2</v>
      </c>
    </row>
    <row r="330" spans="1:8">
      <c r="A330" t="s">
        <v>991</v>
      </c>
      <c r="B330" t="str">
        <f>VLOOKUP(A330,livelo!B:AE,29,0)</f>
        <v>[GE] [Vendas] Sazonais Estático - Full Adv+</v>
      </c>
      <c r="C330">
        <f>VLOOKUP(A330,livelo!B:AH,32,0)</f>
        <v>1</v>
      </c>
      <c r="D330" t="str">
        <f>VLOOKUP(A330,livelo!B:AC,27,0)</f>
        <v>cpc</v>
      </c>
      <c r="E330">
        <f>VLOOKUP(A330,livelo!B:D,3,0)</f>
        <v>45566</v>
      </c>
      <c r="F330" s="1" t="str">
        <f t="shared" si="15"/>
        <v>45566</v>
      </c>
      <c r="G330" t="e">
        <f t="shared" si="14"/>
        <v>#VALUE!</v>
      </c>
      <c r="H330">
        <f>SUMIF(livelo!B:B,'dados livelo'!A330,livelo!AI:AI)</f>
        <v>2</v>
      </c>
    </row>
    <row r="331" spans="1:8">
      <c r="A331" t="s">
        <v>1025</v>
      </c>
      <c r="B331">
        <f>VLOOKUP(A331,livelo!B:AE,29,0)</f>
        <v>0</v>
      </c>
      <c r="C331">
        <f>VLOOKUP(A331,livelo!B:AH,32,0)</f>
        <v>1</v>
      </c>
      <c r="D331" t="str">
        <f>VLOOKUP(A331,livelo!B:AC,27,0)</f>
        <v>cpc</v>
      </c>
      <c r="E331">
        <f>VLOOKUP(A331,livelo!B:D,3,0)</f>
        <v>45566</v>
      </c>
      <c r="F331" s="1" t="str">
        <f t="shared" si="15"/>
        <v>45566</v>
      </c>
      <c r="G331" t="e">
        <f t="shared" si="14"/>
        <v>#VALUE!</v>
      </c>
      <c r="H331">
        <f>SUMIF(livelo!B:B,'dados livelo'!A331,livelo!AI:AI)</f>
        <v>4</v>
      </c>
    </row>
    <row r="332" spans="1:8">
      <c r="A332" t="s">
        <v>906</v>
      </c>
      <c r="B332">
        <f>VLOOKUP(A332,livelo!B:AE,29,0)</f>
        <v>0</v>
      </c>
      <c r="C332">
        <f>VLOOKUP(A332,livelo!B:AH,32,0)</f>
        <v>1</v>
      </c>
      <c r="D332" t="str">
        <f>VLOOKUP(A332,livelo!B:AC,27,0)</f>
        <v>cpc</v>
      </c>
      <c r="E332">
        <f>VLOOKUP(A332,livelo!B:D,3,0)</f>
        <v>45566</v>
      </c>
      <c r="F332" s="1" t="str">
        <f t="shared" si="15"/>
        <v>45566</v>
      </c>
      <c r="G332" t="e">
        <f t="shared" si="14"/>
        <v>#VALUE!</v>
      </c>
      <c r="H332">
        <f>SUMIF(livelo!B:B,'dados livelo'!A332,livelo!AI:AI)</f>
        <v>5</v>
      </c>
    </row>
    <row r="333" spans="1:8">
      <c r="A333" t="s">
        <v>951</v>
      </c>
      <c r="B333" t="str">
        <f>VLOOKUP(A333,livelo!B:AE,29,0)</f>
        <v>[GE] [Vendas] Sazonais - Catálogo Adv+</v>
      </c>
      <c r="C333">
        <f>VLOOKUP(A333,livelo!B:AH,32,0)</f>
        <v>1</v>
      </c>
      <c r="D333" t="str">
        <f>VLOOKUP(A333,livelo!B:AC,27,0)</f>
        <v>cpc</v>
      </c>
      <c r="E333">
        <f>VLOOKUP(A333,livelo!B:D,3,0)</f>
        <v>45566</v>
      </c>
      <c r="F333" s="1" t="str">
        <f t="shared" si="15"/>
        <v>45566</v>
      </c>
      <c r="G333" t="e">
        <f t="shared" si="14"/>
        <v>#VALUE!</v>
      </c>
      <c r="H333">
        <f>SUMIF(livelo!B:B,'dados livelo'!A333,livelo!AI:AI)</f>
        <v>1</v>
      </c>
    </row>
    <row r="334" spans="1:8">
      <c r="A334" t="s">
        <v>975</v>
      </c>
      <c r="B334">
        <f>VLOOKUP(A334,livelo!B:AE,29,0)</f>
        <v>0</v>
      </c>
      <c r="C334">
        <f>VLOOKUP(A334,livelo!B:AH,32,0)</f>
        <v>1</v>
      </c>
      <c r="D334" t="str">
        <f>VLOOKUP(A334,livelo!B:AC,27,0)</f>
        <v>cpc_institucional</v>
      </c>
      <c r="E334">
        <f>VLOOKUP(A334,livelo!B:D,3,0)</f>
        <v>45566</v>
      </c>
      <c r="F334" s="1" t="str">
        <f t="shared" si="15"/>
        <v>45566</v>
      </c>
      <c r="G334" t="e">
        <f t="shared" si="14"/>
        <v>#VALUE!</v>
      </c>
      <c r="H334">
        <f>SUMIF(livelo!B:B,'dados livelo'!A334,livelo!AI:AI)</f>
        <v>2</v>
      </c>
    </row>
    <row r="335" spans="1:8">
      <c r="A335" t="s">
        <v>1008</v>
      </c>
      <c r="B335">
        <f>VLOOKUP(A335,livelo!B:AE,29,0)</f>
        <v>0</v>
      </c>
      <c r="C335">
        <f>VLOOKUP(A335,livelo!B:AH,32,0)</f>
        <v>5</v>
      </c>
      <c r="D335">
        <f>VLOOKUP(A335,livelo!B:AC,27,0)</f>
        <v>0</v>
      </c>
      <c r="E335">
        <f>VLOOKUP(A335,livelo!B:D,3,0)</f>
        <v>45566</v>
      </c>
      <c r="F335" s="1" t="str">
        <f t="shared" si="15"/>
        <v>45566</v>
      </c>
      <c r="G335" t="e">
        <f t="shared" ref="G335:G353" si="16">DATEVALUE(F335)</f>
        <v>#VALUE!</v>
      </c>
      <c r="H335">
        <f>SUMIF(livelo!B:B,'dados livelo'!A335,livelo!AI:AI)</f>
        <v>3</v>
      </c>
    </row>
    <row r="336" spans="1:8">
      <c r="A336" t="s">
        <v>2965</v>
      </c>
      <c r="B336" t="str">
        <f>VLOOKUP(A336,livelo!B:AE,29,0)</f>
        <v>[GE] [Vendas] Remarketing</v>
      </c>
      <c r="C336">
        <f>VLOOKUP(A336,livelo!B:AH,32,0)</f>
        <v>1</v>
      </c>
      <c r="D336" t="str">
        <f>VLOOKUP(A336,livelo!B:AC,27,0)</f>
        <v>cpc</v>
      </c>
      <c r="E336">
        <f>VLOOKUP(A336,livelo!B:D,3,0)</f>
        <v>45571</v>
      </c>
      <c r="F336" s="1" t="str">
        <f t="shared" si="15"/>
        <v>45571</v>
      </c>
      <c r="G336" t="e">
        <f t="shared" si="16"/>
        <v>#VALUE!</v>
      </c>
      <c r="H336">
        <f>SUMIF(livelo!B:B,'dados livelo'!A336,livelo!AI:AI)</f>
        <v>3</v>
      </c>
    </row>
    <row r="337" spans="1:8">
      <c r="A337" t="s">
        <v>2347</v>
      </c>
      <c r="B337">
        <f>VLOOKUP(A337,livelo!B:AE,29,0)</f>
        <v>0</v>
      </c>
      <c r="C337">
        <f>VLOOKUP(A337,livelo!B:AH,32,0)</f>
        <v>5</v>
      </c>
      <c r="D337">
        <f>VLOOKUP(A337,livelo!B:AC,27,0)</f>
        <v>0</v>
      </c>
      <c r="E337">
        <f>VLOOKUP(A337,livelo!B:D,3,0)</f>
        <v>45570</v>
      </c>
      <c r="F337" s="1" t="str">
        <f t="shared" si="15"/>
        <v>45570</v>
      </c>
      <c r="G337" t="e">
        <f t="shared" si="16"/>
        <v>#VALUE!</v>
      </c>
      <c r="H337">
        <f>SUMIF(livelo!B:B,'dados livelo'!A337,livelo!AI:AI)</f>
        <v>6</v>
      </c>
    </row>
    <row r="338" spans="1:8">
      <c r="A338" t="s">
        <v>2361</v>
      </c>
      <c r="B338">
        <f>VLOOKUP(A338,livelo!B:AE,29,0)</f>
        <v>0</v>
      </c>
      <c r="C338">
        <f>VLOOKUP(A338,livelo!B:AH,32,0)</f>
        <v>4</v>
      </c>
      <c r="D338" t="str">
        <f>VLOOKUP(A338,livelo!B:AC,27,0)</f>
        <v>cpc</v>
      </c>
      <c r="E338">
        <f>VLOOKUP(A338,livelo!B:D,3,0)</f>
        <v>45570</v>
      </c>
      <c r="F338" s="1" t="str">
        <f t="shared" si="15"/>
        <v>45570</v>
      </c>
      <c r="G338" t="e">
        <f t="shared" si="16"/>
        <v>#VALUE!</v>
      </c>
      <c r="H338">
        <f>SUMIF(livelo!B:B,'dados livelo'!A338,livelo!AI:AI)</f>
        <v>3</v>
      </c>
    </row>
    <row r="339" spans="1:8">
      <c r="A339" t="s">
        <v>2381</v>
      </c>
      <c r="B339" t="str">
        <f>VLOOKUP(A339,livelo!B:AE,29,0)</f>
        <v>saldodepontos</v>
      </c>
      <c r="C339">
        <f>VLOOKUP(A339,livelo!B:AH,32,0)</f>
        <v>1</v>
      </c>
      <c r="D339" t="str">
        <f>VLOOKUP(A339,livelo!B:AC,27,0)</f>
        <v>cpc_institucional</v>
      </c>
      <c r="E339">
        <f>VLOOKUP(A339,livelo!B:D,3,0)</f>
        <v>45570</v>
      </c>
      <c r="F339" s="1" t="str">
        <f t="shared" si="15"/>
        <v>45570</v>
      </c>
      <c r="G339" t="e">
        <f t="shared" si="16"/>
        <v>#VALUE!</v>
      </c>
      <c r="H339">
        <f>SUMIF(livelo!B:B,'dados livelo'!A339,livelo!AI:AI)</f>
        <v>3</v>
      </c>
    </row>
    <row r="340" spans="1:8">
      <c r="A340" t="s">
        <v>2399</v>
      </c>
      <c r="B340">
        <f>VLOOKUP(A340,livelo!B:AE,29,0)</f>
        <v>0</v>
      </c>
      <c r="C340">
        <f>VLOOKUP(A340,livelo!B:AH,32,0)</f>
        <v>1</v>
      </c>
      <c r="D340" t="str">
        <f>VLOOKUP(A340,livelo!B:AC,27,0)</f>
        <v>cpc_institucional</v>
      </c>
      <c r="E340">
        <f>VLOOKUP(A340,livelo!B:D,3,0)</f>
        <v>45570</v>
      </c>
      <c r="F340" s="1" t="str">
        <f t="shared" si="15"/>
        <v>45570</v>
      </c>
      <c r="G340" t="e">
        <f t="shared" si="16"/>
        <v>#VALUE!</v>
      </c>
      <c r="H340">
        <f>SUMIF(livelo!B:B,'dados livelo'!A340,livelo!AI:AI)</f>
        <v>2</v>
      </c>
    </row>
    <row r="341" spans="1:8">
      <c r="A341" t="s">
        <v>2419</v>
      </c>
      <c r="B341" t="str">
        <f>VLOOKUP(A341,livelo!B:AE,29,0)</f>
        <v>01.  Adv+ Aberto (M/H, 25+, BR)</v>
      </c>
      <c r="C341">
        <f>VLOOKUP(A341,livelo!B:AH,32,0)</f>
        <v>3</v>
      </c>
      <c r="D341" t="str">
        <f>VLOOKUP(A341,livelo!B:AC,27,0)</f>
        <v>cpc_lancamento_catalogo</v>
      </c>
      <c r="E341">
        <f>VLOOKUP(A341,livelo!B:D,3,0)</f>
        <v>45569</v>
      </c>
      <c r="F341" s="1" t="str">
        <f t="shared" si="15"/>
        <v>45569</v>
      </c>
      <c r="G341" t="e">
        <f t="shared" si="16"/>
        <v>#VALUE!</v>
      </c>
      <c r="H341">
        <f>SUMIF(livelo!B:B,'dados livelo'!A341,livelo!AI:AI)</f>
        <v>2</v>
      </c>
    </row>
    <row r="342" spans="1:8">
      <c r="A342" t="s">
        <v>2437</v>
      </c>
      <c r="B342">
        <f>VLOOKUP(A342,livelo!B:AE,29,0)</f>
        <v>0</v>
      </c>
      <c r="C342">
        <f>VLOOKUP(A342,livelo!B:AH,32,0)</f>
        <v>3</v>
      </c>
      <c r="D342">
        <f>VLOOKUP(A342,livelo!B:AC,27,0)</f>
        <v>0</v>
      </c>
      <c r="E342">
        <f>VLOOKUP(A342,livelo!B:D,3,0)</f>
        <v>45569</v>
      </c>
      <c r="F342" s="1" t="str">
        <f t="shared" si="15"/>
        <v>45569</v>
      </c>
      <c r="G342" t="e">
        <f t="shared" si="16"/>
        <v>#VALUE!</v>
      </c>
      <c r="H342">
        <f>SUMIF(livelo!B:B,'dados livelo'!A342,livelo!AI:AI)</f>
        <v>1</v>
      </c>
    </row>
    <row r="343" spans="1:8">
      <c r="A343" t="s">
        <v>2450</v>
      </c>
      <c r="B343">
        <f>VLOOKUP(A343,livelo!B:AE,29,0)</f>
        <v>0</v>
      </c>
      <c r="C343">
        <f>VLOOKUP(A343,livelo!B:AH,32,0)</f>
        <v>1</v>
      </c>
      <c r="D343" t="str">
        <f>VLOOKUP(A343,livelo!B:AC,27,0)</f>
        <v>cpc_institucional</v>
      </c>
      <c r="E343">
        <f>VLOOKUP(A343,livelo!B:D,3,0)</f>
        <v>45569</v>
      </c>
      <c r="F343" s="1" t="str">
        <f t="shared" si="15"/>
        <v>45569</v>
      </c>
      <c r="G343" t="e">
        <f t="shared" si="16"/>
        <v>#VALUE!</v>
      </c>
      <c r="H343">
        <f>SUMIF(livelo!B:B,'dados livelo'!A343,livelo!AI:AI)</f>
        <v>1</v>
      </c>
    </row>
    <row r="344" spans="1:8">
      <c r="A344" t="s">
        <v>2465</v>
      </c>
      <c r="B344">
        <f>VLOOKUP(A344,livelo!B:AE,29,0)</f>
        <v>0</v>
      </c>
      <c r="C344">
        <f>VLOOKUP(A344,livelo!B:AH,32,0)</f>
        <v>3</v>
      </c>
      <c r="D344">
        <f>VLOOKUP(A344,livelo!B:AC,27,0)</f>
        <v>0</v>
      </c>
      <c r="E344">
        <f>VLOOKUP(A344,livelo!B:D,3,0)</f>
        <v>45569</v>
      </c>
      <c r="F344" s="1" t="str">
        <f t="shared" si="15"/>
        <v>45569</v>
      </c>
      <c r="G344" t="e">
        <f t="shared" si="16"/>
        <v>#VALUE!</v>
      </c>
      <c r="H344">
        <f>SUMIF(livelo!B:B,'dados livelo'!A344,livelo!AI:AI)</f>
        <v>7</v>
      </c>
    </row>
    <row r="345" spans="1:8">
      <c r="A345" t="s">
        <v>2485</v>
      </c>
      <c r="B345">
        <f>VLOOKUP(A345,livelo!B:AE,29,0)</f>
        <v>0</v>
      </c>
      <c r="C345">
        <f>VLOOKUP(A345,livelo!B:AH,32,0)</f>
        <v>1</v>
      </c>
      <c r="D345" t="str">
        <f>VLOOKUP(A345,livelo!B:AC,27,0)</f>
        <v>cpc_institucional</v>
      </c>
      <c r="E345">
        <f>VLOOKUP(A345,livelo!B:D,3,0)</f>
        <v>45569</v>
      </c>
      <c r="F345" s="1" t="str">
        <f t="shared" si="15"/>
        <v>45569</v>
      </c>
      <c r="G345" t="e">
        <f t="shared" si="16"/>
        <v>#VALUE!</v>
      </c>
      <c r="H345">
        <f>SUMIF(livelo!B:B,'dados livelo'!A345,livelo!AI:AI)</f>
        <v>3</v>
      </c>
    </row>
    <row r="346" spans="1:8">
      <c r="A346" t="s">
        <v>2499</v>
      </c>
      <c r="B346">
        <f>VLOOKUP(A346,livelo!B:AE,29,0)</f>
        <v>0</v>
      </c>
      <c r="C346">
        <f>VLOOKUP(A346,livelo!B:AH,32,0)</f>
        <v>5</v>
      </c>
      <c r="D346">
        <f>VLOOKUP(A346,livelo!B:AC,27,0)</f>
        <v>0</v>
      </c>
      <c r="E346">
        <f>VLOOKUP(A346,livelo!B:D,3,0)</f>
        <v>45569</v>
      </c>
      <c r="F346" s="1" t="str">
        <f t="shared" si="15"/>
        <v>45569</v>
      </c>
      <c r="G346" t="e">
        <f t="shared" si="16"/>
        <v>#VALUE!</v>
      </c>
      <c r="H346">
        <f>SUMIF(livelo!B:B,'dados livelo'!A346,livelo!AI:AI)</f>
        <v>4</v>
      </c>
    </row>
    <row r="347" spans="1:8">
      <c r="A347" t="s">
        <v>2517</v>
      </c>
      <c r="B347">
        <f>VLOOKUP(A347,livelo!B:AE,29,0)</f>
        <v>0</v>
      </c>
      <c r="C347">
        <f>VLOOKUP(A347,livelo!B:AH,32,0)</f>
        <v>3</v>
      </c>
      <c r="D347" t="str">
        <f>VLOOKUP(A347,livelo!B:AC,27,0)</f>
        <v>cpc</v>
      </c>
      <c r="E347">
        <f>VLOOKUP(A347,livelo!B:D,3,0)</f>
        <v>45569</v>
      </c>
      <c r="F347" s="1" t="str">
        <f t="shared" si="15"/>
        <v>45569</v>
      </c>
      <c r="G347" t="e">
        <f t="shared" si="16"/>
        <v>#VALUE!</v>
      </c>
      <c r="H347">
        <f>SUMIF(livelo!B:B,'dados livelo'!A347,livelo!AI:AI)</f>
        <v>1</v>
      </c>
    </row>
    <row r="348" spans="1:8">
      <c r="A348" t="s">
        <v>2530</v>
      </c>
      <c r="B348" t="str">
        <f>VLOOKUP(A348,livelo!B:AE,29,0)</f>
        <v>[GE] [Vendas] Vídeos</v>
      </c>
      <c r="C348">
        <f>VLOOKUP(A348,livelo!B:AH,32,0)</f>
        <v>2</v>
      </c>
      <c r="D348" t="str">
        <f>VLOOKUP(A348,livelo!B:AC,27,0)</f>
        <v>cpc</v>
      </c>
      <c r="E348">
        <f>VLOOKUP(A348,livelo!B:D,3,0)</f>
        <v>45569</v>
      </c>
      <c r="F348" s="1" t="str">
        <f t="shared" si="15"/>
        <v>45569</v>
      </c>
      <c r="G348" t="e">
        <f t="shared" si="16"/>
        <v>#VALUE!</v>
      </c>
      <c r="H348">
        <f>SUMIF(livelo!B:B,'dados livelo'!A348,livelo!AI:AI)</f>
        <v>1</v>
      </c>
    </row>
    <row r="349" spans="1:8">
      <c r="A349" t="s">
        <v>1585</v>
      </c>
      <c r="B349" t="str">
        <f>VLOOKUP(A349,livelo!B:AE,29,0)</f>
        <v>[GE] [Vendas] Remarketing</v>
      </c>
      <c r="C349">
        <f>VLOOKUP(A349,livelo!B:AH,32,0)</f>
        <v>4</v>
      </c>
      <c r="D349" t="str">
        <f>VLOOKUP(A349,livelo!B:AC,27,0)</f>
        <v>cpc</v>
      </c>
      <c r="E349">
        <f>VLOOKUP(A349,livelo!B:D,3,0)</f>
        <v>45569</v>
      </c>
      <c r="F349" s="1" t="str">
        <f t="shared" si="15"/>
        <v>45569</v>
      </c>
      <c r="G349" t="e">
        <f t="shared" si="16"/>
        <v>#VALUE!</v>
      </c>
      <c r="H349">
        <f>SUMIF(livelo!B:B,'dados livelo'!A349,livelo!AI:AI)</f>
        <v>2</v>
      </c>
    </row>
    <row r="350" spans="1:8">
      <c r="A350" t="s">
        <v>1615</v>
      </c>
      <c r="B350">
        <f>VLOOKUP(A350,livelo!B:AE,29,0)</f>
        <v>0</v>
      </c>
      <c r="C350">
        <f>VLOOKUP(A350,livelo!B:AH,32,0)</f>
        <v>1</v>
      </c>
      <c r="D350" t="str">
        <f>VLOOKUP(A350,livelo!B:AC,27,0)</f>
        <v>cpc_institucional</v>
      </c>
      <c r="E350">
        <f>VLOOKUP(A350,livelo!B:D,3,0)</f>
        <v>45568</v>
      </c>
      <c r="F350" s="1" t="str">
        <f t="shared" si="15"/>
        <v>45568</v>
      </c>
      <c r="G350" t="e">
        <f t="shared" si="16"/>
        <v>#VALUE!</v>
      </c>
      <c r="H350">
        <f>SUMIF(livelo!B:B,'dados livelo'!A350,livelo!AI:AI)</f>
        <v>2</v>
      </c>
    </row>
    <row r="351" spans="1:8">
      <c r="A351" t="s">
        <v>1635</v>
      </c>
      <c r="B351">
        <f>VLOOKUP(A351,livelo!B:AE,29,0)</f>
        <v>0</v>
      </c>
      <c r="C351">
        <f>VLOOKUP(A351,livelo!B:AH,32,0)</f>
        <v>1</v>
      </c>
      <c r="D351">
        <f>VLOOKUP(A351,livelo!B:AC,27,0)</f>
        <v>0</v>
      </c>
      <c r="E351">
        <f>VLOOKUP(A351,livelo!B:D,3,0)</f>
        <v>45568</v>
      </c>
      <c r="F351" s="1" t="str">
        <f t="shared" si="15"/>
        <v>45568</v>
      </c>
      <c r="G351" t="e">
        <f t="shared" si="16"/>
        <v>#VALUE!</v>
      </c>
      <c r="H351">
        <f>SUMIF(livelo!B:B,'dados livelo'!A351,livelo!AI:AI)</f>
        <v>1</v>
      </c>
    </row>
    <row r="352" spans="1:8">
      <c r="A352" t="s">
        <v>1656</v>
      </c>
      <c r="B352">
        <f>VLOOKUP(A352,livelo!B:AE,29,0)</f>
        <v>0</v>
      </c>
      <c r="C352">
        <f>VLOOKUP(A352,livelo!B:AH,32,0)</f>
        <v>1</v>
      </c>
      <c r="D352">
        <f>VLOOKUP(A352,livelo!B:AC,27,0)</f>
        <v>0</v>
      </c>
      <c r="E352">
        <f>VLOOKUP(A352,livelo!B:D,3,0)</f>
        <v>45568</v>
      </c>
      <c r="F352" s="1" t="str">
        <f t="shared" si="15"/>
        <v>45568</v>
      </c>
      <c r="G352" t="e">
        <f t="shared" si="16"/>
        <v>#VALUE!</v>
      </c>
      <c r="H352">
        <f>SUMIF(livelo!B:B,'dados livelo'!A352,livelo!AI:AI)</f>
        <v>4</v>
      </c>
    </row>
    <row r="353" spans="1:8">
      <c r="A353" t="s">
        <v>1676</v>
      </c>
      <c r="B353">
        <f>VLOOKUP(A353,livelo!B:AE,29,0)</f>
        <v>0</v>
      </c>
      <c r="C353">
        <f>VLOOKUP(A353,livelo!B:AH,32,0)</f>
        <v>2</v>
      </c>
      <c r="D353" t="str">
        <f>VLOOKUP(A353,livelo!B:AC,27,0)</f>
        <v>cpc_institucional</v>
      </c>
      <c r="E353">
        <f>VLOOKUP(A353,livelo!B:D,3,0)</f>
        <v>45568</v>
      </c>
      <c r="F353" s="1" t="str">
        <f t="shared" si="15"/>
        <v>45568</v>
      </c>
      <c r="G353" t="e">
        <f t="shared" si="16"/>
        <v>#VALUE!</v>
      </c>
      <c r="H353">
        <f>SUMIF(livelo!B:B,'dados livelo'!A353,livelo!AI:AI)</f>
        <v>4</v>
      </c>
    </row>
    <row r="354" spans="1:8">
      <c r="A354" t="s">
        <v>1711</v>
      </c>
      <c r="B354">
        <f>VLOOKUP(A354,livelo!B:AE,29,0)</f>
        <v>0</v>
      </c>
      <c r="C354">
        <f>VLOOKUP(A354,livelo!B:AH,32,0)</f>
        <v>3</v>
      </c>
      <c r="D354">
        <f>VLOOKUP(A354,livelo!B:AC,27,0)</f>
        <v>0</v>
      </c>
      <c r="E354">
        <f>VLOOKUP(A354,livelo!B:D,3,0)</f>
        <v>45568</v>
      </c>
      <c r="F354" s="1" t="str">
        <f t="shared" ref="F354:F385" si="17">MID(E354,1,10)</f>
        <v>45568</v>
      </c>
      <c r="G354" t="e">
        <f t="shared" ref="G354:G385" si="18">DATEVALUE(F354)</f>
        <v>#VALUE!</v>
      </c>
      <c r="H354">
        <f>SUMIF(livelo!B:B,'dados livelo'!A354,livelo!AI:AI)</f>
        <v>3</v>
      </c>
    </row>
    <row r="355" spans="1:8">
      <c r="A355" t="s">
        <v>1740</v>
      </c>
      <c r="B355">
        <f>VLOOKUP(A355,livelo!B:AE,29,0)</f>
        <v>0</v>
      </c>
      <c r="C355">
        <f>VLOOKUP(A355,livelo!B:AH,32,0)</f>
        <v>4</v>
      </c>
      <c r="D355">
        <f>VLOOKUP(A355,livelo!B:AC,27,0)</f>
        <v>0</v>
      </c>
      <c r="E355">
        <f>VLOOKUP(A355,livelo!B:D,3,0)</f>
        <v>45568</v>
      </c>
      <c r="F355" s="1" t="str">
        <f t="shared" si="17"/>
        <v>45568</v>
      </c>
      <c r="G355" t="e">
        <f t="shared" si="18"/>
        <v>#VALUE!</v>
      </c>
      <c r="H355">
        <f>SUMIF(livelo!B:B,'dados livelo'!A355,livelo!AI:AI)</f>
        <v>10</v>
      </c>
    </row>
    <row r="356" spans="1:8">
      <c r="A356" t="s">
        <v>1764</v>
      </c>
      <c r="B356" t="str">
        <f>VLOOKUP(A356,livelo!B:AE,29,0)</f>
        <v>filipe_aniversario_piatan_08_anos</v>
      </c>
      <c r="C356">
        <f>VLOOKUP(A356,livelo!B:AH,32,0)</f>
        <v>5</v>
      </c>
      <c r="D356" t="str">
        <f>VLOOKUP(A356,livelo!B:AC,27,0)</f>
        <v>email</v>
      </c>
      <c r="E356">
        <f>VLOOKUP(A356,livelo!B:D,3,0)</f>
        <v>45568</v>
      </c>
      <c r="F356" s="1" t="str">
        <f t="shared" si="17"/>
        <v>45568</v>
      </c>
      <c r="G356" t="e">
        <f t="shared" si="18"/>
        <v>#VALUE!</v>
      </c>
      <c r="H356">
        <f>SUMIF(livelo!B:B,'dados livelo'!A356,livelo!AI:AI)</f>
        <v>8</v>
      </c>
    </row>
    <row r="357" spans="1:8">
      <c r="A357" t="s">
        <v>1798</v>
      </c>
      <c r="B357">
        <f>VLOOKUP(A357,livelo!B:AE,29,0)</f>
        <v>0</v>
      </c>
      <c r="C357">
        <f>VLOOKUP(A357,livelo!B:AH,32,0)</f>
        <v>1</v>
      </c>
      <c r="D357">
        <f>VLOOKUP(A357,livelo!B:AC,27,0)</f>
        <v>0</v>
      </c>
      <c r="E357">
        <f>VLOOKUP(A357,livelo!B:D,3,0)</f>
        <v>45568</v>
      </c>
      <c r="F357" s="1" t="str">
        <f t="shared" si="17"/>
        <v>45568</v>
      </c>
      <c r="G357" t="e">
        <f t="shared" si="18"/>
        <v>#VALUE!</v>
      </c>
      <c r="H357">
        <f>SUMIF(livelo!B:B,'dados livelo'!A357,livelo!AI:AI)</f>
        <v>16</v>
      </c>
    </row>
    <row r="358" spans="1:8">
      <c r="A358" t="s">
        <v>1834</v>
      </c>
      <c r="B358">
        <f>VLOOKUP(A358,livelo!B:AE,29,0)</f>
        <v>0</v>
      </c>
      <c r="C358">
        <f>VLOOKUP(A358,livelo!B:AH,32,0)</f>
        <v>4</v>
      </c>
      <c r="D358" t="str">
        <f>VLOOKUP(A358,livelo!B:AC,27,0)</f>
        <v>cpc_institucional</v>
      </c>
      <c r="E358">
        <f>VLOOKUP(A358,livelo!B:D,3,0)</f>
        <v>45568</v>
      </c>
      <c r="F358" s="1" t="str">
        <f t="shared" si="17"/>
        <v>45568</v>
      </c>
      <c r="G358" t="e">
        <f t="shared" si="18"/>
        <v>#VALUE!</v>
      </c>
      <c r="H358">
        <f>SUMIF(livelo!B:B,'dados livelo'!A358,livelo!AI:AI)</f>
        <v>2</v>
      </c>
    </row>
    <row r="359" spans="1:8">
      <c r="A359" t="s">
        <v>1852</v>
      </c>
      <c r="B359">
        <f>VLOOKUP(A359,livelo!B:AE,29,0)</f>
        <v>0</v>
      </c>
      <c r="C359">
        <f>VLOOKUP(A359,livelo!B:AH,32,0)</f>
        <v>3</v>
      </c>
      <c r="D359">
        <f>VLOOKUP(A359,livelo!B:AC,27,0)</f>
        <v>0</v>
      </c>
      <c r="E359">
        <f>VLOOKUP(A359,livelo!B:D,3,0)</f>
        <v>45568</v>
      </c>
      <c r="F359" s="1" t="str">
        <f t="shared" si="17"/>
        <v>45568</v>
      </c>
      <c r="G359" t="e">
        <f t="shared" si="18"/>
        <v>#VALUE!</v>
      </c>
      <c r="H359">
        <f>SUMIF(livelo!B:B,'dados livelo'!A359,livelo!AI:AI)</f>
        <v>3</v>
      </c>
    </row>
    <row r="360" spans="1:8">
      <c r="A360" t="s">
        <v>1876</v>
      </c>
      <c r="B360" t="str">
        <f>VLOOKUP(A360,livelo!B:AE,29,0)</f>
        <v>[GE] [Vendas] Sazonais - Interesses</v>
      </c>
      <c r="C360">
        <f>VLOOKUP(A360,livelo!B:AH,32,0)</f>
        <v>1</v>
      </c>
      <c r="D360" t="str">
        <f>VLOOKUP(A360,livelo!B:AC,27,0)</f>
        <v>cpc_sazonal</v>
      </c>
      <c r="E360">
        <f>VLOOKUP(A360,livelo!B:D,3,0)</f>
        <v>45568</v>
      </c>
      <c r="F360" s="1" t="str">
        <f t="shared" si="17"/>
        <v>45568</v>
      </c>
      <c r="G360" t="e">
        <f t="shared" si="18"/>
        <v>#VALUE!</v>
      </c>
      <c r="H360">
        <f>SUMIF(livelo!B:B,'dados livelo'!A360,livelo!AI:AI)</f>
        <v>3</v>
      </c>
    </row>
    <row r="361" spans="1:8">
      <c r="B361" t="e">
        <f>VLOOKUP(A361,livelo!B:AE,29,0)</f>
        <v>#N/A</v>
      </c>
      <c r="C361" t="e">
        <f>VLOOKUP(A361,livelo!B:AH,32,0)</f>
        <v>#N/A</v>
      </c>
      <c r="D361" t="e">
        <f>VLOOKUP(A361,livelo!B:AC,27,0)</f>
        <v>#N/A</v>
      </c>
      <c r="E361" t="e">
        <f>VLOOKUP(A361,livelo!B:D,3,0)</f>
        <v>#N/A</v>
      </c>
      <c r="F361" s="1" t="e">
        <f t="shared" si="17"/>
        <v>#N/A</v>
      </c>
      <c r="G361" t="e">
        <f t="shared" si="18"/>
        <v>#N/A</v>
      </c>
      <c r="H361">
        <f>SUMIF(livelo!B:B,'dados livelo'!A361,livelo!AI:AI)</f>
        <v>0</v>
      </c>
    </row>
    <row r="362" spans="1:8">
      <c r="B362" t="e">
        <f>VLOOKUP(A362,livelo!B:AE,29,0)</f>
        <v>#N/A</v>
      </c>
      <c r="C362" t="e">
        <f>VLOOKUP(A362,livelo!B:AH,32,0)</f>
        <v>#N/A</v>
      </c>
      <c r="D362" t="e">
        <f>VLOOKUP(A362,livelo!B:AC,27,0)</f>
        <v>#N/A</v>
      </c>
      <c r="E362" t="e">
        <f>VLOOKUP(A362,livelo!B:D,3,0)</f>
        <v>#N/A</v>
      </c>
      <c r="F362" s="1" t="e">
        <f t="shared" si="17"/>
        <v>#N/A</v>
      </c>
      <c r="G362" t="e">
        <f t="shared" si="18"/>
        <v>#N/A</v>
      </c>
      <c r="H362">
        <f>SUMIF(livelo!B:B,'dados livelo'!A362,livelo!AI:AI)</f>
        <v>0</v>
      </c>
    </row>
    <row r="363" spans="1:8">
      <c r="B363" t="e">
        <f>VLOOKUP(A363,livelo!B:AE,29,0)</f>
        <v>#N/A</v>
      </c>
      <c r="C363" t="e">
        <f>VLOOKUP(A363,livelo!B:AH,32,0)</f>
        <v>#N/A</v>
      </c>
      <c r="D363" t="e">
        <f>VLOOKUP(A363,livelo!B:AC,27,0)</f>
        <v>#N/A</v>
      </c>
      <c r="E363" t="e">
        <f>VLOOKUP(A363,livelo!B:D,3,0)</f>
        <v>#N/A</v>
      </c>
      <c r="F363" s="1" t="e">
        <f t="shared" si="17"/>
        <v>#N/A</v>
      </c>
      <c r="G363" t="e">
        <f t="shared" si="18"/>
        <v>#N/A</v>
      </c>
      <c r="H363">
        <f>SUMIF(livelo!B:B,'dados livelo'!A363,livelo!AI:AI)</f>
        <v>0</v>
      </c>
    </row>
    <row r="364" spans="1:8">
      <c r="B364" t="e">
        <f>VLOOKUP(A364,livelo!B:AE,29,0)</f>
        <v>#N/A</v>
      </c>
      <c r="C364" t="e">
        <f>VLOOKUP(A364,livelo!B:AH,32,0)</f>
        <v>#N/A</v>
      </c>
      <c r="D364" t="e">
        <f>VLOOKUP(A364,livelo!B:AC,27,0)</f>
        <v>#N/A</v>
      </c>
      <c r="E364" t="e">
        <f>VLOOKUP(A364,livelo!B:D,3,0)</f>
        <v>#N/A</v>
      </c>
      <c r="F364" s="1" t="e">
        <f t="shared" si="17"/>
        <v>#N/A</v>
      </c>
      <c r="G364" t="e">
        <f t="shared" si="18"/>
        <v>#N/A</v>
      </c>
      <c r="H364">
        <f>SUMIF(livelo!B:B,'dados livelo'!A364,livelo!AI:AI)</f>
        <v>0</v>
      </c>
    </row>
    <row r="365" spans="1:8">
      <c r="B365" t="e">
        <f>VLOOKUP(A365,livelo!B:AE,29,0)</f>
        <v>#N/A</v>
      </c>
      <c r="C365" t="e">
        <f>VLOOKUP(A365,livelo!B:AH,32,0)</f>
        <v>#N/A</v>
      </c>
      <c r="D365" t="e">
        <f>VLOOKUP(A365,livelo!B:AC,27,0)</f>
        <v>#N/A</v>
      </c>
      <c r="E365" t="e">
        <f>VLOOKUP(A365,livelo!B:D,3,0)</f>
        <v>#N/A</v>
      </c>
      <c r="F365" s="1" t="e">
        <f t="shared" si="17"/>
        <v>#N/A</v>
      </c>
      <c r="G365" t="e">
        <f t="shared" si="18"/>
        <v>#N/A</v>
      </c>
      <c r="H365">
        <f>SUMIF(livelo!B:B,'dados livelo'!A365,livelo!AI:AI)</f>
        <v>0</v>
      </c>
    </row>
    <row r="366" spans="1:8">
      <c r="B366" t="e">
        <f>VLOOKUP(A366,livelo!B:AE,29,0)</f>
        <v>#N/A</v>
      </c>
      <c r="C366" t="e">
        <f>VLOOKUP(A366,livelo!B:AH,32,0)</f>
        <v>#N/A</v>
      </c>
      <c r="D366" t="e">
        <f>VLOOKUP(A366,livelo!B:AC,27,0)</f>
        <v>#N/A</v>
      </c>
      <c r="E366" t="e">
        <f>VLOOKUP(A366,livelo!B:D,3,0)</f>
        <v>#N/A</v>
      </c>
      <c r="F366" s="1" t="e">
        <f t="shared" si="17"/>
        <v>#N/A</v>
      </c>
      <c r="G366" t="e">
        <f t="shared" si="18"/>
        <v>#N/A</v>
      </c>
      <c r="H366">
        <f>SUMIF(livelo!B:B,'dados livelo'!A366,livelo!AI:AI)</f>
        <v>0</v>
      </c>
    </row>
    <row r="367" spans="1:8">
      <c r="B367" t="e">
        <f>VLOOKUP(A367,livelo!B:AE,29,0)</f>
        <v>#N/A</v>
      </c>
      <c r="C367" t="e">
        <f>VLOOKUP(A367,livelo!B:AH,32,0)</f>
        <v>#N/A</v>
      </c>
      <c r="D367" t="e">
        <f>VLOOKUP(A367,livelo!B:AC,27,0)</f>
        <v>#N/A</v>
      </c>
      <c r="E367" t="e">
        <f>VLOOKUP(A367,livelo!B:D,3,0)</f>
        <v>#N/A</v>
      </c>
      <c r="F367" s="1" t="e">
        <f t="shared" si="17"/>
        <v>#N/A</v>
      </c>
      <c r="G367" t="e">
        <f t="shared" si="18"/>
        <v>#N/A</v>
      </c>
      <c r="H367">
        <f>SUMIF(livelo!B:B,'dados livelo'!A367,livelo!AI:AI)</f>
        <v>0</v>
      </c>
    </row>
    <row r="368" spans="1:8">
      <c r="B368" t="e">
        <f>VLOOKUP(A368,livelo!B:AE,29,0)</f>
        <v>#N/A</v>
      </c>
      <c r="C368" t="e">
        <f>VLOOKUP(A368,livelo!B:AH,32,0)</f>
        <v>#N/A</v>
      </c>
      <c r="D368" t="e">
        <f>VLOOKUP(A368,livelo!B:AC,27,0)</f>
        <v>#N/A</v>
      </c>
      <c r="E368" t="e">
        <f>VLOOKUP(A368,livelo!B:D,3,0)</f>
        <v>#N/A</v>
      </c>
      <c r="F368" s="1" t="e">
        <f t="shared" si="17"/>
        <v>#N/A</v>
      </c>
      <c r="G368" t="e">
        <f t="shared" si="18"/>
        <v>#N/A</v>
      </c>
      <c r="H368">
        <f>SUMIF(livelo!B:B,'dados livelo'!A368,livelo!AI:AI)</f>
        <v>0</v>
      </c>
    </row>
    <row r="369" spans="2:8">
      <c r="B369" t="e">
        <f>VLOOKUP(A369,livelo!B:AE,29,0)</f>
        <v>#N/A</v>
      </c>
      <c r="C369" t="e">
        <f>VLOOKUP(A369,livelo!B:AH,32,0)</f>
        <v>#N/A</v>
      </c>
      <c r="D369" t="e">
        <f>VLOOKUP(A369,livelo!B:AC,27,0)</f>
        <v>#N/A</v>
      </c>
      <c r="E369" t="e">
        <f>VLOOKUP(A369,livelo!B:D,3,0)</f>
        <v>#N/A</v>
      </c>
      <c r="F369" s="1" t="e">
        <f t="shared" si="17"/>
        <v>#N/A</v>
      </c>
      <c r="G369" t="e">
        <f t="shared" si="18"/>
        <v>#N/A</v>
      </c>
      <c r="H369">
        <f>SUMIF(livelo!B:B,'dados livelo'!A369,livelo!AI:AI)</f>
        <v>0</v>
      </c>
    </row>
    <row r="370" spans="2:8">
      <c r="B370" t="e">
        <f>VLOOKUP(A370,livelo!B:AE,29,0)</f>
        <v>#N/A</v>
      </c>
      <c r="C370" t="e">
        <f>VLOOKUP(A370,livelo!B:AH,32,0)</f>
        <v>#N/A</v>
      </c>
      <c r="D370" t="e">
        <f>VLOOKUP(A370,livelo!B:AC,27,0)</f>
        <v>#N/A</v>
      </c>
      <c r="E370" t="e">
        <f>VLOOKUP(A370,livelo!B:D,3,0)</f>
        <v>#N/A</v>
      </c>
      <c r="F370" s="1" t="e">
        <f t="shared" si="17"/>
        <v>#N/A</v>
      </c>
      <c r="G370" t="e">
        <f t="shared" si="18"/>
        <v>#N/A</v>
      </c>
      <c r="H370">
        <f>SUMIF(livelo!B:B,'dados livelo'!A370,livelo!AI:AI)</f>
        <v>0</v>
      </c>
    </row>
    <row r="371" spans="2:8">
      <c r="B371" t="e">
        <f>VLOOKUP(A371,livelo!B:AE,29,0)</f>
        <v>#N/A</v>
      </c>
      <c r="C371" t="e">
        <f>VLOOKUP(A371,livelo!B:AH,32,0)</f>
        <v>#N/A</v>
      </c>
      <c r="D371" t="e">
        <f>VLOOKUP(A371,livelo!B:AC,27,0)</f>
        <v>#N/A</v>
      </c>
      <c r="E371" t="e">
        <f>VLOOKUP(A371,livelo!B:D,3,0)</f>
        <v>#N/A</v>
      </c>
      <c r="F371" s="1" t="e">
        <f t="shared" si="17"/>
        <v>#N/A</v>
      </c>
      <c r="G371" t="e">
        <f t="shared" si="18"/>
        <v>#N/A</v>
      </c>
      <c r="H371">
        <f>SUMIF(livelo!B:B,'dados livelo'!A371,livelo!AI:AI)</f>
        <v>0</v>
      </c>
    </row>
    <row r="372" spans="2:8">
      <c r="B372" t="e">
        <f>VLOOKUP(A372,livelo!B:AE,29,0)</f>
        <v>#N/A</v>
      </c>
      <c r="C372" t="e">
        <f>VLOOKUP(A372,livelo!B:AH,32,0)</f>
        <v>#N/A</v>
      </c>
      <c r="D372" t="e">
        <f>VLOOKUP(A372,livelo!B:AC,27,0)</f>
        <v>#N/A</v>
      </c>
      <c r="E372" t="e">
        <f>VLOOKUP(A372,livelo!B:D,3,0)</f>
        <v>#N/A</v>
      </c>
      <c r="F372" s="1" t="e">
        <f t="shared" si="17"/>
        <v>#N/A</v>
      </c>
      <c r="G372" t="e">
        <f t="shared" si="18"/>
        <v>#N/A</v>
      </c>
      <c r="H372">
        <f>SUMIF(livelo!B:B,'dados livelo'!A372,livelo!AI:AI)</f>
        <v>0</v>
      </c>
    </row>
    <row r="373" spans="2:8">
      <c r="B373" t="e">
        <f>VLOOKUP(A373,livelo!B:AE,29,0)</f>
        <v>#N/A</v>
      </c>
      <c r="C373" t="e">
        <f>VLOOKUP(A373,livelo!B:AH,32,0)</f>
        <v>#N/A</v>
      </c>
      <c r="D373" t="e">
        <f>VLOOKUP(A373,livelo!B:AC,27,0)</f>
        <v>#N/A</v>
      </c>
      <c r="E373" t="e">
        <f>VLOOKUP(A373,livelo!B:D,3,0)</f>
        <v>#N/A</v>
      </c>
      <c r="F373" s="1" t="e">
        <f t="shared" si="17"/>
        <v>#N/A</v>
      </c>
      <c r="G373" t="e">
        <f t="shared" si="18"/>
        <v>#N/A</v>
      </c>
      <c r="H373">
        <f>SUMIF(livelo!B:B,'dados livelo'!A373,livelo!AI:AI)</f>
        <v>0</v>
      </c>
    </row>
    <row r="374" spans="2:8">
      <c r="B374" t="e">
        <f>VLOOKUP(A374,livelo!B:AE,29,0)</f>
        <v>#N/A</v>
      </c>
      <c r="C374" t="e">
        <f>VLOOKUP(A374,livelo!B:AH,32,0)</f>
        <v>#N/A</v>
      </c>
      <c r="D374" t="e">
        <f>VLOOKUP(A374,livelo!B:AC,27,0)</f>
        <v>#N/A</v>
      </c>
      <c r="E374" t="e">
        <f>VLOOKUP(A374,livelo!B:D,3,0)</f>
        <v>#N/A</v>
      </c>
      <c r="F374" s="1" t="e">
        <f t="shared" si="17"/>
        <v>#N/A</v>
      </c>
      <c r="G374" t="e">
        <f t="shared" si="18"/>
        <v>#N/A</v>
      </c>
      <c r="H374">
        <f>SUMIF(livelo!B:B,'dados livelo'!A374,livelo!AI:AI)</f>
        <v>0</v>
      </c>
    </row>
    <row r="375" spans="2:8">
      <c r="B375" t="e">
        <f>VLOOKUP(A375,livelo!B:AE,29,0)</f>
        <v>#N/A</v>
      </c>
      <c r="C375" t="e">
        <f>VLOOKUP(A375,livelo!B:AH,32,0)</f>
        <v>#N/A</v>
      </c>
      <c r="D375" t="e">
        <f>VLOOKUP(A375,livelo!B:AC,27,0)</f>
        <v>#N/A</v>
      </c>
      <c r="E375" t="e">
        <f>VLOOKUP(A375,livelo!B:D,3,0)</f>
        <v>#N/A</v>
      </c>
      <c r="F375" s="1" t="e">
        <f t="shared" si="17"/>
        <v>#N/A</v>
      </c>
      <c r="G375" t="e">
        <f t="shared" si="18"/>
        <v>#N/A</v>
      </c>
      <c r="H375">
        <f>SUMIF(livelo!B:B,'dados livelo'!A375,livelo!AI:AI)</f>
        <v>0</v>
      </c>
    </row>
    <row r="376" spans="2:8">
      <c r="B376" t="e">
        <f>VLOOKUP(A376,livelo!B:AE,29,0)</f>
        <v>#N/A</v>
      </c>
      <c r="C376" t="e">
        <f>VLOOKUP(A376,livelo!B:AH,32,0)</f>
        <v>#N/A</v>
      </c>
      <c r="D376" t="e">
        <f>VLOOKUP(A376,livelo!B:AC,27,0)</f>
        <v>#N/A</v>
      </c>
      <c r="E376" t="e">
        <f>VLOOKUP(A376,livelo!B:D,3,0)</f>
        <v>#N/A</v>
      </c>
      <c r="F376" s="1" t="e">
        <f t="shared" si="17"/>
        <v>#N/A</v>
      </c>
      <c r="G376" t="e">
        <f t="shared" si="18"/>
        <v>#N/A</v>
      </c>
      <c r="H376">
        <f>SUMIF(livelo!B:B,'dados livelo'!A376,livelo!AI:AI)</f>
        <v>0</v>
      </c>
    </row>
    <row r="377" spans="2:8">
      <c r="B377" t="e">
        <f>VLOOKUP(A377,livelo!B:AE,29,0)</f>
        <v>#N/A</v>
      </c>
      <c r="C377" t="e">
        <f>VLOOKUP(A377,livelo!B:AH,32,0)</f>
        <v>#N/A</v>
      </c>
      <c r="D377" t="e">
        <f>VLOOKUP(A377,livelo!B:AC,27,0)</f>
        <v>#N/A</v>
      </c>
      <c r="E377" t="e">
        <f>VLOOKUP(A377,livelo!B:D,3,0)</f>
        <v>#N/A</v>
      </c>
      <c r="F377" s="1" t="e">
        <f t="shared" si="17"/>
        <v>#N/A</v>
      </c>
      <c r="G377" t="e">
        <f t="shared" si="18"/>
        <v>#N/A</v>
      </c>
      <c r="H377">
        <f>SUMIF(livelo!B:B,'dados livelo'!A377,livelo!AI:AI)</f>
        <v>0</v>
      </c>
    </row>
    <row r="378" spans="2:8">
      <c r="B378" t="e">
        <f>VLOOKUP(A378,livelo!B:AE,29,0)</f>
        <v>#N/A</v>
      </c>
      <c r="C378" t="e">
        <f>VLOOKUP(A378,livelo!B:AH,32,0)</f>
        <v>#N/A</v>
      </c>
      <c r="D378" t="e">
        <f>VLOOKUP(A378,livelo!B:AC,27,0)</f>
        <v>#N/A</v>
      </c>
      <c r="E378" t="e">
        <f>VLOOKUP(A378,livelo!B:D,3,0)</f>
        <v>#N/A</v>
      </c>
      <c r="F378" s="1" t="e">
        <f t="shared" si="17"/>
        <v>#N/A</v>
      </c>
      <c r="G378" t="e">
        <f t="shared" si="18"/>
        <v>#N/A</v>
      </c>
      <c r="H378">
        <f>SUMIF(livelo!B:B,'dados livelo'!A378,livelo!AI:AI)</f>
        <v>0</v>
      </c>
    </row>
    <row r="379" spans="2:8">
      <c r="B379" t="e">
        <f>VLOOKUP(A379,livelo!B:AE,29,0)</f>
        <v>#N/A</v>
      </c>
      <c r="C379" t="e">
        <f>VLOOKUP(A379,livelo!B:AH,32,0)</f>
        <v>#N/A</v>
      </c>
      <c r="D379" t="e">
        <f>VLOOKUP(A379,livelo!B:AC,27,0)</f>
        <v>#N/A</v>
      </c>
      <c r="E379" t="e">
        <f>VLOOKUP(A379,livelo!B:D,3,0)</f>
        <v>#N/A</v>
      </c>
      <c r="F379" s="1" t="e">
        <f t="shared" si="17"/>
        <v>#N/A</v>
      </c>
      <c r="G379" t="e">
        <f t="shared" si="18"/>
        <v>#N/A</v>
      </c>
      <c r="H379">
        <f>SUMIF(livelo!B:B,'dados livelo'!A379,livelo!AI:AI)</f>
        <v>0</v>
      </c>
    </row>
    <row r="380" spans="2:8">
      <c r="B380" t="e">
        <f>VLOOKUP(A380,livelo!B:AE,29,0)</f>
        <v>#N/A</v>
      </c>
      <c r="C380" t="e">
        <f>VLOOKUP(A380,livelo!B:AH,32,0)</f>
        <v>#N/A</v>
      </c>
      <c r="D380" t="e">
        <f>VLOOKUP(A380,livelo!B:AC,27,0)</f>
        <v>#N/A</v>
      </c>
      <c r="E380" t="e">
        <f>VLOOKUP(A380,livelo!B:D,3,0)</f>
        <v>#N/A</v>
      </c>
      <c r="F380" s="1" t="e">
        <f t="shared" si="17"/>
        <v>#N/A</v>
      </c>
      <c r="G380" t="e">
        <f t="shared" si="18"/>
        <v>#N/A</v>
      </c>
      <c r="H380">
        <f>SUMIF(livelo!B:B,'dados livelo'!A380,livelo!AI:AI)</f>
        <v>0</v>
      </c>
    </row>
    <row r="381" spans="2:8">
      <c r="B381" t="e">
        <f>VLOOKUP(A381,livelo!B:AE,29,0)</f>
        <v>#N/A</v>
      </c>
      <c r="C381" t="e">
        <f>VLOOKUP(A381,livelo!B:AH,32,0)</f>
        <v>#N/A</v>
      </c>
      <c r="D381" t="e">
        <f>VLOOKUP(A381,livelo!B:AC,27,0)</f>
        <v>#N/A</v>
      </c>
      <c r="E381" t="e">
        <f>VLOOKUP(A381,livelo!B:D,3,0)</f>
        <v>#N/A</v>
      </c>
      <c r="F381" s="1" t="e">
        <f t="shared" si="17"/>
        <v>#N/A</v>
      </c>
      <c r="G381" t="e">
        <f t="shared" si="18"/>
        <v>#N/A</v>
      </c>
      <c r="H381">
        <f>SUMIF(livelo!B:B,'dados livelo'!A381,livelo!AI:AI)</f>
        <v>0</v>
      </c>
    </row>
    <row r="382" spans="2:8">
      <c r="B382" t="e">
        <f>VLOOKUP(A382,livelo!B:AE,29,0)</f>
        <v>#N/A</v>
      </c>
      <c r="C382" t="e">
        <f>VLOOKUP(A382,livelo!B:AH,32,0)</f>
        <v>#N/A</v>
      </c>
      <c r="D382" t="e">
        <f>VLOOKUP(A382,livelo!B:AC,27,0)</f>
        <v>#N/A</v>
      </c>
      <c r="E382" t="e">
        <f>VLOOKUP(A382,livelo!B:D,3,0)</f>
        <v>#N/A</v>
      </c>
      <c r="F382" s="1" t="e">
        <f t="shared" si="17"/>
        <v>#N/A</v>
      </c>
      <c r="G382" t="e">
        <f t="shared" si="18"/>
        <v>#N/A</v>
      </c>
      <c r="H382">
        <f>SUMIF(livelo!B:B,'dados livelo'!A382,livelo!AI:AI)</f>
        <v>0</v>
      </c>
    </row>
    <row r="383" spans="2:8">
      <c r="B383" t="e">
        <f>VLOOKUP(A383,livelo!B:AE,29,0)</f>
        <v>#N/A</v>
      </c>
      <c r="C383" t="e">
        <f>VLOOKUP(A383,livelo!B:AH,32,0)</f>
        <v>#N/A</v>
      </c>
      <c r="D383" t="e">
        <f>VLOOKUP(A383,livelo!B:AC,27,0)</f>
        <v>#N/A</v>
      </c>
      <c r="E383" t="e">
        <f>VLOOKUP(A383,livelo!B:D,3,0)</f>
        <v>#N/A</v>
      </c>
      <c r="F383" s="1" t="e">
        <f t="shared" si="17"/>
        <v>#N/A</v>
      </c>
      <c r="G383" t="e">
        <f t="shared" si="18"/>
        <v>#N/A</v>
      </c>
      <c r="H383">
        <f>SUMIF(livelo!B:B,'dados livelo'!A383,livelo!AI:AI)</f>
        <v>0</v>
      </c>
    </row>
    <row r="384" spans="2:8">
      <c r="B384" t="e">
        <f>VLOOKUP(A384,livelo!B:AE,29,0)</f>
        <v>#N/A</v>
      </c>
      <c r="C384" t="e">
        <f>VLOOKUP(A384,livelo!B:AH,32,0)</f>
        <v>#N/A</v>
      </c>
      <c r="D384" t="e">
        <f>VLOOKUP(A384,livelo!B:AC,27,0)</f>
        <v>#N/A</v>
      </c>
      <c r="E384" t="e">
        <f>VLOOKUP(A384,livelo!B:D,3,0)</f>
        <v>#N/A</v>
      </c>
      <c r="F384" s="1" t="e">
        <f t="shared" si="17"/>
        <v>#N/A</v>
      </c>
      <c r="G384" t="e">
        <f t="shared" si="18"/>
        <v>#N/A</v>
      </c>
      <c r="H384">
        <f>SUMIF(livelo!B:B,'dados livelo'!A384,livelo!AI:AI)</f>
        <v>0</v>
      </c>
    </row>
    <row r="385" spans="2:8">
      <c r="B385" t="e">
        <f>VLOOKUP(A385,livelo!B:AE,29,0)</f>
        <v>#N/A</v>
      </c>
      <c r="C385" t="e">
        <f>VLOOKUP(A385,livelo!B:AH,32,0)</f>
        <v>#N/A</v>
      </c>
      <c r="D385" t="e">
        <f>VLOOKUP(A385,livelo!B:AC,27,0)</f>
        <v>#N/A</v>
      </c>
      <c r="E385" t="e">
        <f>VLOOKUP(A385,livelo!B:D,3,0)</f>
        <v>#N/A</v>
      </c>
      <c r="F385" s="1" t="e">
        <f t="shared" si="17"/>
        <v>#N/A</v>
      </c>
      <c r="G385" t="e">
        <f t="shared" si="18"/>
        <v>#N/A</v>
      </c>
      <c r="H385">
        <f>SUMIF(livelo!B:B,'dados livelo'!A385,livelo!AI:AI)</f>
        <v>0</v>
      </c>
    </row>
    <row r="386" spans="2:8">
      <c r="B386" t="e">
        <f>VLOOKUP(A386,livelo!B:AE,29,0)</f>
        <v>#N/A</v>
      </c>
      <c r="C386" t="e">
        <f>VLOOKUP(A386,livelo!B:AH,32,0)</f>
        <v>#N/A</v>
      </c>
      <c r="D386" t="e">
        <f>VLOOKUP(A386,livelo!B:AC,27,0)</f>
        <v>#N/A</v>
      </c>
      <c r="E386" t="e">
        <f>VLOOKUP(A386,livelo!B:D,3,0)</f>
        <v>#N/A</v>
      </c>
      <c r="F386" s="1" t="e">
        <f t="shared" ref="F386:F449" si="19">MID(E386,1,10)</f>
        <v>#N/A</v>
      </c>
      <c r="G386" t="e">
        <f t="shared" ref="G386:G449" si="20">DATEVALUE(F386)</f>
        <v>#N/A</v>
      </c>
      <c r="H386">
        <f>SUMIF(livelo!B:B,'dados livelo'!A386,livelo!AI:AI)</f>
        <v>0</v>
      </c>
    </row>
    <row r="387" spans="2:8">
      <c r="B387" t="e">
        <f>VLOOKUP(A387,livelo!B:AE,29,0)</f>
        <v>#N/A</v>
      </c>
      <c r="C387" t="e">
        <f>VLOOKUP(A387,livelo!B:AH,32,0)</f>
        <v>#N/A</v>
      </c>
      <c r="D387" t="e">
        <f>VLOOKUP(A387,livelo!B:AC,27,0)</f>
        <v>#N/A</v>
      </c>
      <c r="E387" t="e">
        <f>VLOOKUP(A387,livelo!B:D,3,0)</f>
        <v>#N/A</v>
      </c>
      <c r="F387" s="1" t="e">
        <f t="shared" si="19"/>
        <v>#N/A</v>
      </c>
      <c r="G387" t="e">
        <f t="shared" si="20"/>
        <v>#N/A</v>
      </c>
      <c r="H387">
        <f>SUMIF(livelo!B:B,'dados livelo'!A387,livelo!AI:AI)</f>
        <v>0</v>
      </c>
    </row>
    <row r="388" spans="2:8">
      <c r="B388" t="e">
        <f>VLOOKUP(A388,livelo!B:AE,29,0)</f>
        <v>#N/A</v>
      </c>
      <c r="C388" t="e">
        <f>VLOOKUP(A388,livelo!B:AH,32,0)</f>
        <v>#N/A</v>
      </c>
      <c r="D388" t="e">
        <f>VLOOKUP(A388,livelo!B:AC,27,0)</f>
        <v>#N/A</v>
      </c>
      <c r="E388" t="e">
        <f>VLOOKUP(A388,livelo!B:D,3,0)</f>
        <v>#N/A</v>
      </c>
      <c r="F388" s="1" t="e">
        <f t="shared" si="19"/>
        <v>#N/A</v>
      </c>
      <c r="G388" t="e">
        <f t="shared" si="20"/>
        <v>#N/A</v>
      </c>
      <c r="H388">
        <f>SUMIF(livelo!B:B,'dados livelo'!A388,livelo!AI:AI)</f>
        <v>0</v>
      </c>
    </row>
    <row r="389" spans="2:8">
      <c r="B389" t="e">
        <f>VLOOKUP(A389,livelo!B:AE,29,0)</f>
        <v>#N/A</v>
      </c>
      <c r="C389" t="e">
        <f>VLOOKUP(A389,livelo!B:AH,32,0)</f>
        <v>#N/A</v>
      </c>
      <c r="D389" t="e">
        <f>VLOOKUP(A389,livelo!B:AC,27,0)</f>
        <v>#N/A</v>
      </c>
      <c r="E389" t="e">
        <f>VLOOKUP(A389,livelo!B:D,3,0)</f>
        <v>#N/A</v>
      </c>
      <c r="F389" s="1" t="e">
        <f t="shared" si="19"/>
        <v>#N/A</v>
      </c>
      <c r="G389" t="e">
        <f t="shared" si="20"/>
        <v>#N/A</v>
      </c>
      <c r="H389">
        <f>SUMIF(livelo!B:B,'dados livelo'!A389,livelo!AI:AI)</f>
        <v>0</v>
      </c>
    </row>
    <row r="390" spans="2:8">
      <c r="B390" t="e">
        <f>VLOOKUP(A390,livelo!B:AE,29,0)</f>
        <v>#N/A</v>
      </c>
      <c r="C390" t="e">
        <f>VLOOKUP(A390,livelo!B:AH,32,0)</f>
        <v>#N/A</v>
      </c>
      <c r="D390" t="e">
        <f>VLOOKUP(A390,livelo!B:AC,27,0)</f>
        <v>#N/A</v>
      </c>
      <c r="E390" t="e">
        <f>VLOOKUP(A390,livelo!B:D,3,0)</f>
        <v>#N/A</v>
      </c>
      <c r="F390" s="1" t="e">
        <f t="shared" si="19"/>
        <v>#N/A</v>
      </c>
      <c r="G390" t="e">
        <f t="shared" si="20"/>
        <v>#N/A</v>
      </c>
      <c r="H390">
        <f>SUMIF(livelo!B:B,'dados livelo'!A390,livelo!AI:AI)</f>
        <v>0</v>
      </c>
    </row>
    <row r="391" spans="2:8">
      <c r="B391" t="e">
        <f>VLOOKUP(A391,livelo!B:AE,29,0)</f>
        <v>#N/A</v>
      </c>
      <c r="C391" t="e">
        <f>VLOOKUP(A391,livelo!B:AH,32,0)</f>
        <v>#N/A</v>
      </c>
      <c r="D391" t="e">
        <f>VLOOKUP(A391,livelo!B:AC,27,0)</f>
        <v>#N/A</v>
      </c>
      <c r="E391" t="e">
        <f>VLOOKUP(A391,livelo!B:D,3,0)</f>
        <v>#N/A</v>
      </c>
      <c r="F391" s="1" t="e">
        <f t="shared" si="19"/>
        <v>#N/A</v>
      </c>
      <c r="G391" t="e">
        <f t="shared" si="20"/>
        <v>#N/A</v>
      </c>
      <c r="H391">
        <f>SUMIF(livelo!B:B,'dados livelo'!A391,livelo!AI:AI)</f>
        <v>0</v>
      </c>
    </row>
    <row r="392" spans="2:8">
      <c r="B392" t="e">
        <f>VLOOKUP(A392,livelo!B:AE,29,0)</f>
        <v>#N/A</v>
      </c>
      <c r="C392" t="e">
        <f>VLOOKUP(A392,livelo!B:AH,32,0)</f>
        <v>#N/A</v>
      </c>
      <c r="D392" t="e">
        <f>VLOOKUP(A392,livelo!B:AC,27,0)</f>
        <v>#N/A</v>
      </c>
      <c r="E392" t="e">
        <f>VLOOKUP(A392,livelo!B:D,3,0)</f>
        <v>#N/A</v>
      </c>
      <c r="F392" s="1" t="e">
        <f t="shared" si="19"/>
        <v>#N/A</v>
      </c>
      <c r="G392" t="e">
        <f t="shared" si="20"/>
        <v>#N/A</v>
      </c>
      <c r="H392">
        <f>SUMIF(livelo!B:B,'dados livelo'!A392,livelo!AI:AI)</f>
        <v>0</v>
      </c>
    </row>
    <row r="393" spans="2:8">
      <c r="B393" t="e">
        <f>VLOOKUP(A393,livelo!B:AE,29,0)</f>
        <v>#N/A</v>
      </c>
      <c r="C393" t="e">
        <f>VLOOKUP(A393,livelo!B:AH,32,0)</f>
        <v>#N/A</v>
      </c>
      <c r="D393" t="e">
        <f>VLOOKUP(A393,livelo!B:AC,27,0)</f>
        <v>#N/A</v>
      </c>
      <c r="E393" t="e">
        <f>VLOOKUP(A393,livelo!B:D,3,0)</f>
        <v>#N/A</v>
      </c>
      <c r="F393" s="1" t="e">
        <f t="shared" si="19"/>
        <v>#N/A</v>
      </c>
      <c r="G393" t="e">
        <f t="shared" si="20"/>
        <v>#N/A</v>
      </c>
      <c r="H393">
        <f>SUMIF(livelo!B:B,'dados livelo'!A393,livelo!AI:AI)</f>
        <v>0</v>
      </c>
    </row>
    <row r="394" spans="2:8">
      <c r="B394" t="e">
        <f>VLOOKUP(A394,livelo!B:AE,29,0)</f>
        <v>#N/A</v>
      </c>
      <c r="C394" t="e">
        <f>VLOOKUP(A394,livelo!B:AH,32,0)</f>
        <v>#N/A</v>
      </c>
      <c r="D394" t="e">
        <f>VLOOKUP(A394,livelo!B:AC,27,0)</f>
        <v>#N/A</v>
      </c>
      <c r="E394" t="e">
        <f>VLOOKUP(A394,livelo!B:D,3,0)</f>
        <v>#N/A</v>
      </c>
      <c r="F394" s="1" t="e">
        <f t="shared" si="19"/>
        <v>#N/A</v>
      </c>
      <c r="G394" t="e">
        <f t="shared" si="20"/>
        <v>#N/A</v>
      </c>
      <c r="H394">
        <f>SUMIF(livelo!B:B,'dados livelo'!A394,livelo!AI:AI)</f>
        <v>0</v>
      </c>
    </row>
    <row r="395" spans="2:8">
      <c r="B395" t="e">
        <f>VLOOKUP(A395,livelo!B:AE,29,0)</f>
        <v>#N/A</v>
      </c>
      <c r="C395" t="e">
        <f>VLOOKUP(A395,livelo!B:AH,32,0)</f>
        <v>#N/A</v>
      </c>
      <c r="D395" t="e">
        <f>VLOOKUP(A395,livelo!B:AC,27,0)</f>
        <v>#N/A</v>
      </c>
      <c r="E395" t="e">
        <f>VLOOKUP(A395,livelo!B:D,3,0)</f>
        <v>#N/A</v>
      </c>
      <c r="F395" s="1" t="e">
        <f t="shared" si="19"/>
        <v>#N/A</v>
      </c>
      <c r="G395" t="e">
        <f t="shared" si="20"/>
        <v>#N/A</v>
      </c>
      <c r="H395">
        <f>SUMIF(livelo!B:B,'dados livelo'!A395,livelo!AI:AI)</f>
        <v>0</v>
      </c>
    </row>
    <row r="396" spans="2:8">
      <c r="B396" t="e">
        <f>VLOOKUP(A396,livelo!B:AE,29,0)</f>
        <v>#N/A</v>
      </c>
      <c r="C396" t="e">
        <f>VLOOKUP(A396,livelo!B:AH,32,0)</f>
        <v>#N/A</v>
      </c>
      <c r="D396" t="e">
        <f>VLOOKUP(A396,livelo!B:AC,27,0)</f>
        <v>#N/A</v>
      </c>
      <c r="E396" t="e">
        <f>VLOOKUP(A396,livelo!B:D,3,0)</f>
        <v>#N/A</v>
      </c>
      <c r="F396" s="1" t="e">
        <f t="shared" si="19"/>
        <v>#N/A</v>
      </c>
      <c r="G396" t="e">
        <f t="shared" si="20"/>
        <v>#N/A</v>
      </c>
      <c r="H396">
        <f>SUMIF(livelo!B:B,'dados livelo'!A396,livelo!AI:AI)</f>
        <v>0</v>
      </c>
    </row>
    <row r="397" spans="2:8">
      <c r="B397" t="e">
        <f>VLOOKUP(A397,livelo!B:AE,29,0)</f>
        <v>#N/A</v>
      </c>
      <c r="C397" t="e">
        <f>VLOOKUP(A397,livelo!B:AH,32,0)</f>
        <v>#N/A</v>
      </c>
      <c r="D397" t="e">
        <f>VLOOKUP(A397,livelo!B:AC,27,0)</f>
        <v>#N/A</v>
      </c>
      <c r="E397" t="e">
        <f>VLOOKUP(A397,livelo!B:D,3,0)</f>
        <v>#N/A</v>
      </c>
      <c r="F397" s="1" t="e">
        <f t="shared" si="19"/>
        <v>#N/A</v>
      </c>
      <c r="G397" t="e">
        <f t="shared" si="20"/>
        <v>#N/A</v>
      </c>
      <c r="H397">
        <f>SUMIF(livelo!B:B,'dados livelo'!A397,livelo!AI:AI)</f>
        <v>0</v>
      </c>
    </row>
    <row r="398" spans="2:8">
      <c r="B398" t="e">
        <f>VLOOKUP(A398,livelo!B:AE,29,0)</f>
        <v>#N/A</v>
      </c>
      <c r="C398" t="e">
        <f>VLOOKUP(A398,livelo!B:AH,32,0)</f>
        <v>#N/A</v>
      </c>
      <c r="D398" t="e">
        <f>VLOOKUP(A398,livelo!B:AC,27,0)</f>
        <v>#N/A</v>
      </c>
      <c r="E398" t="e">
        <f>VLOOKUP(A398,livelo!B:D,3,0)</f>
        <v>#N/A</v>
      </c>
      <c r="F398" s="1" t="e">
        <f t="shared" si="19"/>
        <v>#N/A</v>
      </c>
      <c r="G398" t="e">
        <f t="shared" si="20"/>
        <v>#N/A</v>
      </c>
      <c r="H398">
        <f>SUMIF(livelo!B:B,'dados livelo'!A398,livelo!AI:AI)</f>
        <v>0</v>
      </c>
    </row>
    <row r="399" spans="2:8">
      <c r="B399" t="e">
        <f>VLOOKUP(A399,livelo!B:AE,29,0)</f>
        <v>#N/A</v>
      </c>
      <c r="C399" t="e">
        <f>VLOOKUP(A399,livelo!B:AH,32,0)</f>
        <v>#N/A</v>
      </c>
      <c r="D399" t="e">
        <f>VLOOKUP(A399,livelo!B:AC,27,0)</f>
        <v>#N/A</v>
      </c>
      <c r="E399" t="e">
        <f>VLOOKUP(A399,livelo!B:D,3,0)</f>
        <v>#N/A</v>
      </c>
      <c r="F399" s="1" t="e">
        <f t="shared" si="19"/>
        <v>#N/A</v>
      </c>
      <c r="G399" t="e">
        <f t="shared" si="20"/>
        <v>#N/A</v>
      </c>
      <c r="H399">
        <f>SUMIF(livelo!B:B,'dados livelo'!A399,livelo!AI:AI)</f>
        <v>0</v>
      </c>
    </row>
    <row r="400" spans="2:8">
      <c r="B400" t="e">
        <f>VLOOKUP(A400,livelo!B:AE,29,0)</f>
        <v>#N/A</v>
      </c>
      <c r="C400" t="e">
        <f>VLOOKUP(A400,livelo!B:AH,32,0)</f>
        <v>#N/A</v>
      </c>
      <c r="D400" t="e">
        <f>VLOOKUP(A400,livelo!B:AC,27,0)</f>
        <v>#N/A</v>
      </c>
      <c r="E400" t="e">
        <f>VLOOKUP(A400,livelo!B:D,3,0)</f>
        <v>#N/A</v>
      </c>
      <c r="F400" s="1" t="e">
        <f t="shared" si="19"/>
        <v>#N/A</v>
      </c>
      <c r="G400" t="e">
        <f t="shared" si="20"/>
        <v>#N/A</v>
      </c>
      <c r="H400">
        <f>SUMIF(livelo!B:B,'dados livelo'!A400,livelo!AI:AI)</f>
        <v>0</v>
      </c>
    </row>
    <row r="401" spans="2:8">
      <c r="B401" t="e">
        <f>VLOOKUP(A401,livelo!B:AE,29,0)</f>
        <v>#N/A</v>
      </c>
      <c r="C401" t="e">
        <f>VLOOKUP(A401,livelo!B:AH,32,0)</f>
        <v>#N/A</v>
      </c>
      <c r="D401" t="e">
        <f>VLOOKUP(A401,livelo!B:AC,27,0)</f>
        <v>#N/A</v>
      </c>
      <c r="E401" t="e">
        <f>VLOOKUP(A401,livelo!B:D,3,0)</f>
        <v>#N/A</v>
      </c>
      <c r="F401" s="1" t="e">
        <f t="shared" si="19"/>
        <v>#N/A</v>
      </c>
      <c r="G401" t="e">
        <f t="shared" si="20"/>
        <v>#N/A</v>
      </c>
      <c r="H401">
        <f>SUMIF(livelo!B:B,'dados livelo'!A401,livelo!AI:AI)</f>
        <v>0</v>
      </c>
    </row>
    <row r="402" spans="2:8">
      <c r="B402" t="e">
        <f>VLOOKUP(A402,livelo!B:AE,29,0)</f>
        <v>#N/A</v>
      </c>
      <c r="C402" t="e">
        <f>VLOOKUP(A402,livelo!B:AH,32,0)</f>
        <v>#N/A</v>
      </c>
      <c r="D402" t="e">
        <f>VLOOKUP(A402,livelo!B:AC,27,0)</f>
        <v>#N/A</v>
      </c>
      <c r="E402" t="e">
        <f>VLOOKUP(A402,livelo!B:D,3,0)</f>
        <v>#N/A</v>
      </c>
      <c r="F402" s="1" t="e">
        <f t="shared" si="19"/>
        <v>#N/A</v>
      </c>
      <c r="G402" t="e">
        <f t="shared" si="20"/>
        <v>#N/A</v>
      </c>
      <c r="H402">
        <f>SUMIF(livelo!B:B,'dados livelo'!A402,livelo!AI:AI)</f>
        <v>0</v>
      </c>
    </row>
    <row r="403" spans="2:8">
      <c r="B403" t="e">
        <f>VLOOKUP(A403,livelo!B:AE,29,0)</f>
        <v>#N/A</v>
      </c>
      <c r="C403" t="e">
        <f>VLOOKUP(A403,livelo!B:AH,32,0)</f>
        <v>#N/A</v>
      </c>
      <c r="D403" t="e">
        <f>VLOOKUP(A403,livelo!B:AC,27,0)</f>
        <v>#N/A</v>
      </c>
      <c r="E403" t="e">
        <f>VLOOKUP(A403,livelo!B:D,3,0)</f>
        <v>#N/A</v>
      </c>
      <c r="F403" s="1" t="e">
        <f t="shared" si="19"/>
        <v>#N/A</v>
      </c>
      <c r="G403" t="e">
        <f t="shared" si="20"/>
        <v>#N/A</v>
      </c>
      <c r="H403">
        <f>SUMIF(livelo!B:B,'dados livelo'!A403,livelo!AI:AI)</f>
        <v>0</v>
      </c>
    </row>
    <row r="404" spans="2:8">
      <c r="B404" t="e">
        <f>VLOOKUP(A404,livelo!B:AE,29,0)</f>
        <v>#N/A</v>
      </c>
      <c r="C404" t="e">
        <f>VLOOKUP(A404,livelo!B:AH,32,0)</f>
        <v>#N/A</v>
      </c>
      <c r="D404" t="e">
        <f>VLOOKUP(A404,livelo!B:AC,27,0)</f>
        <v>#N/A</v>
      </c>
      <c r="E404" t="e">
        <f>VLOOKUP(A404,livelo!B:D,3,0)</f>
        <v>#N/A</v>
      </c>
      <c r="F404" s="1" t="e">
        <f t="shared" si="19"/>
        <v>#N/A</v>
      </c>
      <c r="G404" t="e">
        <f t="shared" si="20"/>
        <v>#N/A</v>
      </c>
      <c r="H404">
        <f>SUMIF(livelo!B:B,'dados livelo'!A404,livelo!AI:AI)</f>
        <v>0</v>
      </c>
    </row>
    <row r="405" spans="2:8">
      <c r="B405" t="e">
        <f>VLOOKUP(A405,livelo!B:AE,29,0)</f>
        <v>#N/A</v>
      </c>
      <c r="C405" t="e">
        <f>VLOOKUP(A405,livelo!B:AH,32,0)</f>
        <v>#N/A</v>
      </c>
      <c r="D405" t="e">
        <f>VLOOKUP(A405,livelo!B:AC,27,0)</f>
        <v>#N/A</v>
      </c>
      <c r="E405" t="e">
        <f>VLOOKUP(A405,livelo!B:D,3,0)</f>
        <v>#N/A</v>
      </c>
      <c r="F405" s="1" t="e">
        <f t="shared" si="19"/>
        <v>#N/A</v>
      </c>
      <c r="G405" t="e">
        <f t="shared" si="20"/>
        <v>#N/A</v>
      </c>
      <c r="H405">
        <f>SUMIF(livelo!B:B,'dados livelo'!A405,livelo!AI:AI)</f>
        <v>0</v>
      </c>
    </row>
    <row r="406" spans="2:8">
      <c r="B406" t="e">
        <f>VLOOKUP(A406,livelo!B:AE,29,0)</f>
        <v>#N/A</v>
      </c>
      <c r="C406" t="e">
        <f>VLOOKUP(A406,livelo!B:AH,32,0)</f>
        <v>#N/A</v>
      </c>
      <c r="D406" t="e">
        <f>VLOOKUP(A406,livelo!B:AC,27,0)</f>
        <v>#N/A</v>
      </c>
      <c r="E406" t="e">
        <f>VLOOKUP(A406,livelo!B:D,3,0)</f>
        <v>#N/A</v>
      </c>
      <c r="F406" s="1" t="e">
        <f t="shared" si="19"/>
        <v>#N/A</v>
      </c>
      <c r="G406" t="e">
        <f t="shared" si="20"/>
        <v>#N/A</v>
      </c>
      <c r="H406">
        <f>SUMIF(livelo!B:B,'dados livelo'!A406,livelo!AI:AI)</f>
        <v>0</v>
      </c>
    </row>
    <row r="407" spans="2:8">
      <c r="B407" t="e">
        <f>VLOOKUP(A407,livelo!B:AE,29,0)</f>
        <v>#N/A</v>
      </c>
      <c r="C407" t="e">
        <f>VLOOKUP(A407,livelo!B:AH,32,0)</f>
        <v>#N/A</v>
      </c>
      <c r="D407" t="e">
        <f>VLOOKUP(A407,livelo!B:AC,27,0)</f>
        <v>#N/A</v>
      </c>
      <c r="E407" t="e">
        <f>VLOOKUP(A407,livelo!B:D,3,0)</f>
        <v>#N/A</v>
      </c>
      <c r="F407" s="1" t="e">
        <f t="shared" si="19"/>
        <v>#N/A</v>
      </c>
      <c r="G407" t="e">
        <f t="shared" si="20"/>
        <v>#N/A</v>
      </c>
      <c r="H407">
        <f>SUMIF(livelo!B:B,'dados livelo'!A407,livelo!AI:AI)</f>
        <v>0</v>
      </c>
    </row>
    <row r="408" spans="2:8">
      <c r="B408" t="e">
        <f>VLOOKUP(A408,livelo!B:AE,29,0)</f>
        <v>#N/A</v>
      </c>
      <c r="C408" t="e">
        <f>VLOOKUP(A408,livelo!B:AH,32,0)</f>
        <v>#N/A</v>
      </c>
      <c r="D408" t="e">
        <f>VLOOKUP(A408,livelo!B:AC,27,0)</f>
        <v>#N/A</v>
      </c>
      <c r="E408" t="e">
        <f>VLOOKUP(A408,livelo!B:D,3,0)</f>
        <v>#N/A</v>
      </c>
      <c r="F408" s="1" t="e">
        <f t="shared" si="19"/>
        <v>#N/A</v>
      </c>
      <c r="G408" t="e">
        <f t="shared" si="20"/>
        <v>#N/A</v>
      </c>
      <c r="H408">
        <f>SUMIF(livelo!B:B,'dados livelo'!A408,livelo!AI:AI)</f>
        <v>0</v>
      </c>
    </row>
    <row r="409" spans="2:8">
      <c r="B409" t="e">
        <f>VLOOKUP(A409,livelo!B:AE,29,0)</f>
        <v>#N/A</v>
      </c>
      <c r="C409" t="e">
        <f>VLOOKUP(A409,livelo!B:AH,32,0)</f>
        <v>#N/A</v>
      </c>
      <c r="D409" t="e">
        <f>VLOOKUP(A409,livelo!B:AC,27,0)</f>
        <v>#N/A</v>
      </c>
      <c r="E409" t="e">
        <f>VLOOKUP(A409,livelo!B:D,3,0)</f>
        <v>#N/A</v>
      </c>
      <c r="F409" s="1" t="e">
        <f t="shared" si="19"/>
        <v>#N/A</v>
      </c>
      <c r="G409" t="e">
        <f t="shared" si="20"/>
        <v>#N/A</v>
      </c>
      <c r="H409">
        <f>SUMIF(livelo!B:B,'dados livelo'!A409,livelo!AI:AI)</f>
        <v>0</v>
      </c>
    </row>
    <row r="410" spans="2:8">
      <c r="B410" t="e">
        <f>VLOOKUP(A410,livelo!B:AE,29,0)</f>
        <v>#N/A</v>
      </c>
      <c r="C410" t="e">
        <f>VLOOKUP(A410,livelo!B:AH,32,0)</f>
        <v>#N/A</v>
      </c>
      <c r="D410" t="e">
        <f>VLOOKUP(A410,livelo!B:AC,27,0)</f>
        <v>#N/A</v>
      </c>
      <c r="E410" t="e">
        <f>VLOOKUP(A410,livelo!B:D,3,0)</f>
        <v>#N/A</v>
      </c>
      <c r="F410" s="1" t="e">
        <f t="shared" si="19"/>
        <v>#N/A</v>
      </c>
      <c r="G410" t="e">
        <f t="shared" si="20"/>
        <v>#N/A</v>
      </c>
      <c r="H410">
        <f>SUMIF(livelo!B:B,'dados livelo'!A410,livelo!AI:AI)</f>
        <v>0</v>
      </c>
    </row>
    <row r="411" spans="2:8">
      <c r="B411" t="e">
        <f>VLOOKUP(A411,livelo!B:AE,29,0)</f>
        <v>#N/A</v>
      </c>
      <c r="C411" t="e">
        <f>VLOOKUP(A411,livelo!B:AH,32,0)</f>
        <v>#N/A</v>
      </c>
      <c r="D411" t="e">
        <f>VLOOKUP(A411,livelo!B:AC,27,0)</f>
        <v>#N/A</v>
      </c>
      <c r="E411" t="e">
        <f>VLOOKUP(A411,livelo!B:D,3,0)</f>
        <v>#N/A</v>
      </c>
      <c r="F411" s="1" t="e">
        <f t="shared" si="19"/>
        <v>#N/A</v>
      </c>
      <c r="G411" t="e">
        <f t="shared" si="20"/>
        <v>#N/A</v>
      </c>
      <c r="H411">
        <f>SUMIF(livelo!B:B,'dados livelo'!A411,livelo!AI:AI)</f>
        <v>0</v>
      </c>
    </row>
    <row r="412" spans="2:8">
      <c r="B412" t="e">
        <f>VLOOKUP(A412,livelo!B:AE,29,0)</f>
        <v>#N/A</v>
      </c>
      <c r="C412" t="e">
        <f>VLOOKUP(A412,livelo!B:AH,32,0)</f>
        <v>#N/A</v>
      </c>
      <c r="D412" t="e">
        <f>VLOOKUP(A412,livelo!B:AC,27,0)</f>
        <v>#N/A</v>
      </c>
      <c r="E412" t="e">
        <f>VLOOKUP(A412,livelo!B:D,3,0)</f>
        <v>#N/A</v>
      </c>
      <c r="F412" s="1" t="e">
        <f t="shared" si="19"/>
        <v>#N/A</v>
      </c>
      <c r="G412" t="e">
        <f t="shared" si="20"/>
        <v>#N/A</v>
      </c>
      <c r="H412">
        <f>SUMIF(livelo!B:B,'dados livelo'!A412,livelo!AI:AI)</f>
        <v>0</v>
      </c>
    </row>
    <row r="413" spans="2:8">
      <c r="B413" t="e">
        <f>VLOOKUP(A413,livelo!B:AE,29,0)</f>
        <v>#N/A</v>
      </c>
      <c r="C413" t="e">
        <f>VLOOKUP(A413,livelo!B:AH,32,0)</f>
        <v>#N/A</v>
      </c>
      <c r="D413" t="e">
        <f>VLOOKUP(A413,livelo!B:AC,27,0)</f>
        <v>#N/A</v>
      </c>
      <c r="E413" t="e">
        <f>VLOOKUP(A413,livelo!B:D,3,0)</f>
        <v>#N/A</v>
      </c>
      <c r="F413" s="1" t="e">
        <f t="shared" si="19"/>
        <v>#N/A</v>
      </c>
      <c r="G413" t="e">
        <f t="shared" si="20"/>
        <v>#N/A</v>
      </c>
      <c r="H413">
        <f>SUMIF(livelo!B:B,'dados livelo'!A413,livelo!AI:AI)</f>
        <v>0</v>
      </c>
    </row>
    <row r="414" spans="2:8">
      <c r="B414" t="e">
        <f>VLOOKUP(A414,livelo!B:AE,29,0)</f>
        <v>#N/A</v>
      </c>
      <c r="C414" t="e">
        <f>VLOOKUP(A414,livelo!B:AH,32,0)</f>
        <v>#N/A</v>
      </c>
      <c r="D414" t="e">
        <f>VLOOKUP(A414,livelo!B:AC,27,0)</f>
        <v>#N/A</v>
      </c>
      <c r="E414" t="e">
        <f>VLOOKUP(A414,livelo!B:D,3,0)</f>
        <v>#N/A</v>
      </c>
      <c r="F414" s="1" t="e">
        <f t="shared" si="19"/>
        <v>#N/A</v>
      </c>
      <c r="G414" t="e">
        <f t="shared" si="20"/>
        <v>#N/A</v>
      </c>
      <c r="H414">
        <f>SUMIF(livelo!B:B,'dados livelo'!A414,livelo!AI:AI)</f>
        <v>0</v>
      </c>
    </row>
    <row r="415" spans="2:8">
      <c r="B415" t="e">
        <f>VLOOKUP(A415,livelo!B:AE,29,0)</f>
        <v>#N/A</v>
      </c>
      <c r="C415" t="e">
        <f>VLOOKUP(A415,livelo!B:AH,32,0)</f>
        <v>#N/A</v>
      </c>
      <c r="D415" t="e">
        <f>VLOOKUP(A415,livelo!B:AC,27,0)</f>
        <v>#N/A</v>
      </c>
      <c r="E415" t="e">
        <f>VLOOKUP(A415,livelo!B:D,3,0)</f>
        <v>#N/A</v>
      </c>
      <c r="F415" s="1" t="e">
        <f t="shared" si="19"/>
        <v>#N/A</v>
      </c>
      <c r="G415" t="e">
        <f t="shared" si="20"/>
        <v>#N/A</v>
      </c>
      <c r="H415">
        <f>SUMIF(livelo!B:B,'dados livelo'!A415,livelo!AI:AI)</f>
        <v>0</v>
      </c>
    </row>
    <row r="416" spans="2:8">
      <c r="B416" t="e">
        <f>VLOOKUP(A416,livelo!B:AE,29,0)</f>
        <v>#N/A</v>
      </c>
      <c r="C416" t="e">
        <f>VLOOKUP(A416,livelo!B:AH,32,0)</f>
        <v>#N/A</v>
      </c>
      <c r="D416" t="e">
        <f>VLOOKUP(A416,livelo!B:AC,27,0)</f>
        <v>#N/A</v>
      </c>
      <c r="E416" t="e">
        <f>VLOOKUP(A416,livelo!B:D,3,0)</f>
        <v>#N/A</v>
      </c>
      <c r="F416" s="1" t="e">
        <f t="shared" si="19"/>
        <v>#N/A</v>
      </c>
      <c r="G416" t="e">
        <f t="shared" si="20"/>
        <v>#N/A</v>
      </c>
      <c r="H416">
        <f>SUMIF(livelo!B:B,'dados livelo'!A416,livelo!AI:AI)</f>
        <v>0</v>
      </c>
    </row>
    <row r="417" spans="2:8">
      <c r="B417" t="e">
        <f>VLOOKUP(A417,livelo!B:AE,29,0)</f>
        <v>#N/A</v>
      </c>
      <c r="C417" t="e">
        <f>VLOOKUP(A417,livelo!B:AH,32,0)</f>
        <v>#N/A</v>
      </c>
      <c r="D417" t="e">
        <f>VLOOKUP(A417,livelo!B:AC,27,0)</f>
        <v>#N/A</v>
      </c>
      <c r="E417" t="e">
        <f>VLOOKUP(A417,livelo!B:D,3,0)</f>
        <v>#N/A</v>
      </c>
      <c r="F417" s="1" t="e">
        <f t="shared" si="19"/>
        <v>#N/A</v>
      </c>
      <c r="G417" t="e">
        <f t="shared" si="20"/>
        <v>#N/A</v>
      </c>
      <c r="H417">
        <f>SUMIF(livelo!B:B,'dados livelo'!A417,livelo!AI:AI)</f>
        <v>0</v>
      </c>
    </row>
    <row r="418" spans="2:8">
      <c r="B418" t="e">
        <f>VLOOKUP(A418,livelo!B:AE,29,0)</f>
        <v>#N/A</v>
      </c>
      <c r="C418" t="e">
        <f>VLOOKUP(A418,livelo!B:AH,32,0)</f>
        <v>#N/A</v>
      </c>
      <c r="D418" t="e">
        <f>VLOOKUP(A418,livelo!B:AC,27,0)</f>
        <v>#N/A</v>
      </c>
      <c r="E418" t="e">
        <f>VLOOKUP(A418,livelo!B:D,3,0)</f>
        <v>#N/A</v>
      </c>
      <c r="F418" s="1" t="e">
        <f t="shared" si="19"/>
        <v>#N/A</v>
      </c>
      <c r="G418" t="e">
        <f t="shared" si="20"/>
        <v>#N/A</v>
      </c>
      <c r="H418">
        <f>SUMIF(livelo!B:B,'dados livelo'!A418,livelo!AI:AI)</f>
        <v>0</v>
      </c>
    </row>
    <row r="419" spans="2:8">
      <c r="B419" t="e">
        <f>VLOOKUP(A419,livelo!B:AE,29,0)</f>
        <v>#N/A</v>
      </c>
      <c r="C419" t="e">
        <f>VLOOKUP(A419,livelo!B:AH,32,0)</f>
        <v>#N/A</v>
      </c>
      <c r="D419" t="e">
        <f>VLOOKUP(A419,livelo!B:AC,27,0)</f>
        <v>#N/A</v>
      </c>
      <c r="E419" t="e">
        <f>VLOOKUP(A419,livelo!B:D,3,0)</f>
        <v>#N/A</v>
      </c>
      <c r="F419" s="1" t="e">
        <f t="shared" si="19"/>
        <v>#N/A</v>
      </c>
      <c r="G419" t="e">
        <f t="shared" si="20"/>
        <v>#N/A</v>
      </c>
      <c r="H419">
        <f>SUMIF(livelo!B:B,'dados livelo'!A419,livelo!AI:AI)</f>
        <v>0</v>
      </c>
    </row>
    <row r="420" spans="2:8">
      <c r="B420" t="e">
        <f>VLOOKUP(A420,livelo!B:AE,29,0)</f>
        <v>#N/A</v>
      </c>
      <c r="C420" t="e">
        <f>VLOOKUP(A420,livelo!B:AH,32,0)</f>
        <v>#N/A</v>
      </c>
      <c r="D420" t="e">
        <f>VLOOKUP(A420,livelo!B:AC,27,0)</f>
        <v>#N/A</v>
      </c>
      <c r="E420" t="e">
        <f>VLOOKUP(A420,livelo!B:D,3,0)</f>
        <v>#N/A</v>
      </c>
      <c r="F420" s="1" t="e">
        <f t="shared" si="19"/>
        <v>#N/A</v>
      </c>
      <c r="G420" t="e">
        <f t="shared" si="20"/>
        <v>#N/A</v>
      </c>
      <c r="H420">
        <f>SUMIF(livelo!B:B,'dados livelo'!A420,livelo!AI:AI)</f>
        <v>0</v>
      </c>
    </row>
    <row r="421" spans="2:8">
      <c r="B421" t="e">
        <f>VLOOKUP(A421,livelo!B:AE,29,0)</f>
        <v>#N/A</v>
      </c>
      <c r="C421" t="e">
        <f>VLOOKUP(A421,livelo!B:AH,32,0)</f>
        <v>#N/A</v>
      </c>
      <c r="D421" t="e">
        <f>VLOOKUP(A421,livelo!B:AC,27,0)</f>
        <v>#N/A</v>
      </c>
      <c r="E421" t="e">
        <f>VLOOKUP(A421,livelo!B:D,3,0)</f>
        <v>#N/A</v>
      </c>
      <c r="F421" s="1" t="e">
        <f t="shared" si="19"/>
        <v>#N/A</v>
      </c>
      <c r="G421" t="e">
        <f t="shared" si="20"/>
        <v>#N/A</v>
      </c>
      <c r="H421">
        <f>SUMIF(livelo!B:B,'dados livelo'!A421,livelo!AI:AI)</f>
        <v>0</v>
      </c>
    </row>
    <row r="422" spans="2:8">
      <c r="B422" t="e">
        <f>VLOOKUP(A422,livelo!B:AE,29,0)</f>
        <v>#N/A</v>
      </c>
      <c r="C422" t="e">
        <f>VLOOKUP(A422,livelo!B:AH,32,0)</f>
        <v>#N/A</v>
      </c>
      <c r="D422" t="e">
        <f>VLOOKUP(A422,livelo!B:AC,27,0)</f>
        <v>#N/A</v>
      </c>
      <c r="E422" t="e">
        <f>VLOOKUP(A422,livelo!B:D,3,0)</f>
        <v>#N/A</v>
      </c>
      <c r="F422" s="1" t="e">
        <f t="shared" si="19"/>
        <v>#N/A</v>
      </c>
      <c r="G422" t="e">
        <f t="shared" si="20"/>
        <v>#N/A</v>
      </c>
      <c r="H422">
        <f>SUMIF(livelo!B:B,'dados livelo'!A422,livelo!AI:AI)</f>
        <v>0</v>
      </c>
    </row>
    <row r="423" spans="2:8">
      <c r="B423" t="e">
        <f>VLOOKUP(A423,livelo!B:AE,29,0)</f>
        <v>#N/A</v>
      </c>
      <c r="C423" t="e">
        <f>VLOOKUP(A423,livelo!B:AH,32,0)</f>
        <v>#N/A</v>
      </c>
      <c r="D423" t="e">
        <f>VLOOKUP(A423,livelo!B:AC,27,0)</f>
        <v>#N/A</v>
      </c>
      <c r="E423" t="e">
        <f>VLOOKUP(A423,livelo!B:D,3,0)</f>
        <v>#N/A</v>
      </c>
      <c r="F423" s="1" t="e">
        <f t="shared" si="19"/>
        <v>#N/A</v>
      </c>
      <c r="G423" t="e">
        <f t="shared" si="20"/>
        <v>#N/A</v>
      </c>
      <c r="H423">
        <f>SUMIF(livelo!B:B,'dados livelo'!A423,livelo!AI:AI)</f>
        <v>0</v>
      </c>
    </row>
    <row r="424" spans="2:8">
      <c r="B424" t="e">
        <f>VLOOKUP(A424,livelo!B:AE,29,0)</f>
        <v>#N/A</v>
      </c>
      <c r="C424" t="e">
        <f>VLOOKUP(A424,livelo!B:AH,32,0)</f>
        <v>#N/A</v>
      </c>
      <c r="D424" t="e">
        <f>VLOOKUP(A424,livelo!B:AC,27,0)</f>
        <v>#N/A</v>
      </c>
      <c r="E424" t="e">
        <f>VLOOKUP(A424,livelo!B:D,3,0)</f>
        <v>#N/A</v>
      </c>
      <c r="F424" s="1" t="e">
        <f t="shared" si="19"/>
        <v>#N/A</v>
      </c>
      <c r="G424" t="e">
        <f t="shared" si="20"/>
        <v>#N/A</v>
      </c>
      <c r="H424">
        <f>SUMIF(livelo!B:B,'dados livelo'!A424,livelo!AI:AI)</f>
        <v>0</v>
      </c>
    </row>
    <row r="425" spans="2:8">
      <c r="B425" t="e">
        <f>VLOOKUP(A425,livelo!B:AE,29,0)</f>
        <v>#N/A</v>
      </c>
      <c r="C425" t="e">
        <f>VLOOKUP(A425,livelo!B:AH,32,0)</f>
        <v>#N/A</v>
      </c>
      <c r="D425" t="e">
        <f>VLOOKUP(A425,livelo!B:AC,27,0)</f>
        <v>#N/A</v>
      </c>
      <c r="E425" t="e">
        <f>VLOOKUP(A425,livelo!B:D,3,0)</f>
        <v>#N/A</v>
      </c>
      <c r="F425" s="1" t="e">
        <f t="shared" si="19"/>
        <v>#N/A</v>
      </c>
      <c r="G425" t="e">
        <f t="shared" si="20"/>
        <v>#N/A</v>
      </c>
      <c r="H425">
        <f>SUMIF(livelo!B:B,'dados livelo'!A425,livelo!AI:AI)</f>
        <v>0</v>
      </c>
    </row>
    <row r="426" spans="2:8">
      <c r="B426" t="e">
        <f>VLOOKUP(A426,livelo!B:AE,29,0)</f>
        <v>#N/A</v>
      </c>
      <c r="C426" t="e">
        <f>VLOOKUP(A426,livelo!B:AH,32,0)</f>
        <v>#N/A</v>
      </c>
      <c r="D426" t="e">
        <f>VLOOKUP(A426,livelo!B:AC,27,0)</f>
        <v>#N/A</v>
      </c>
      <c r="E426" t="e">
        <f>VLOOKUP(A426,livelo!B:D,3,0)</f>
        <v>#N/A</v>
      </c>
      <c r="F426" s="1" t="e">
        <f t="shared" si="19"/>
        <v>#N/A</v>
      </c>
      <c r="G426" t="e">
        <f t="shared" si="20"/>
        <v>#N/A</v>
      </c>
      <c r="H426">
        <f>SUMIF(livelo!B:B,'dados livelo'!A426,livelo!AI:AI)</f>
        <v>0</v>
      </c>
    </row>
    <row r="427" spans="2:8">
      <c r="B427" t="e">
        <f>VLOOKUP(A427,livelo!B:AE,29,0)</f>
        <v>#N/A</v>
      </c>
      <c r="C427" t="e">
        <f>VLOOKUP(A427,livelo!B:AH,32,0)</f>
        <v>#N/A</v>
      </c>
      <c r="D427" t="e">
        <f>VLOOKUP(A427,livelo!B:AC,27,0)</f>
        <v>#N/A</v>
      </c>
      <c r="E427" t="e">
        <f>VLOOKUP(A427,livelo!B:D,3,0)</f>
        <v>#N/A</v>
      </c>
      <c r="F427" s="1" t="e">
        <f t="shared" si="19"/>
        <v>#N/A</v>
      </c>
      <c r="G427" t="e">
        <f t="shared" si="20"/>
        <v>#N/A</v>
      </c>
      <c r="H427">
        <f>SUMIF(livelo!B:B,'dados livelo'!A427,livelo!AI:AI)</f>
        <v>0</v>
      </c>
    </row>
    <row r="428" spans="2:8">
      <c r="B428" t="e">
        <f>VLOOKUP(A428,livelo!B:AE,29,0)</f>
        <v>#N/A</v>
      </c>
      <c r="C428" t="e">
        <f>VLOOKUP(A428,livelo!B:AH,32,0)</f>
        <v>#N/A</v>
      </c>
      <c r="D428" t="e">
        <f>VLOOKUP(A428,livelo!B:AC,27,0)</f>
        <v>#N/A</v>
      </c>
      <c r="E428" t="e">
        <f>VLOOKUP(A428,livelo!B:D,3,0)</f>
        <v>#N/A</v>
      </c>
      <c r="F428" s="1" t="e">
        <f t="shared" si="19"/>
        <v>#N/A</v>
      </c>
      <c r="G428" t="e">
        <f t="shared" si="20"/>
        <v>#N/A</v>
      </c>
      <c r="H428">
        <f>SUMIF(livelo!B:B,'dados livelo'!A428,livelo!AI:AI)</f>
        <v>0</v>
      </c>
    </row>
    <row r="429" spans="2:8">
      <c r="B429" t="e">
        <f>VLOOKUP(A429,livelo!B:AE,29,0)</f>
        <v>#N/A</v>
      </c>
      <c r="C429" t="e">
        <f>VLOOKUP(A429,livelo!B:AH,32,0)</f>
        <v>#N/A</v>
      </c>
      <c r="D429" t="e">
        <f>VLOOKUP(A429,livelo!B:AC,27,0)</f>
        <v>#N/A</v>
      </c>
      <c r="E429" t="e">
        <f>VLOOKUP(A429,livelo!B:D,3,0)</f>
        <v>#N/A</v>
      </c>
      <c r="F429" s="1" t="e">
        <f t="shared" si="19"/>
        <v>#N/A</v>
      </c>
      <c r="G429" t="e">
        <f t="shared" si="20"/>
        <v>#N/A</v>
      </c>
      <c r="H429">
        <f>SUMIF(livelo!B:B,'dados livelo'!A429,livelo!AI:AI)</f>
        <v>0</v>
      </c>
    </row>
    <row r="430" spans="2:8">
      <c r="B430" t="e">
        <f>VLOOKUP(A430,livelo!B:AE,29,0)</f>
        <v>#N/A</v>
      </c>
      <c r="C430" t="e">
        <f>VLOOKUP(A430,livelo!B:AH,32,0)</f>
        <v>#N/A</v>
      </c>
      <c r="D430" t="e">
        <f>VLOOKUP(A430,livelo!B:AC,27,0)</f>
        <v>#N/A</v>
      </c>
      <c r="E430" t="e">
        <f>VLOOKUP(A430,livelo!B:D,3,0)</f>
        <v>#N/A</v>
      </c>
      <c r="F430" s="1" t="e">
        <f t="shared" si="19"/>
        <v>#N/A</v>
      </c>
      <c r="G430" t="e">
        <f t="shared" si="20"/>
        <v>#N/A</v>
      </c>
      <c r="H430">
        <f>SUMIF(livelo!B:B,'dados livelo'!A430,livelo!AI:AI)</f>
        <v>0</v>
      </c>
    </row>
    <row r="431" spans="2:8">
      <c r="B431" t="e">
        <f>VLOOKUP(A431,livelo!B:AE,29,0)</f>
        <v>#N/A</v>
      </c>
      <c r="C431" t="e">
        <f>VLOOKUP(A431,livelo!B:AH,32,0)</f>
        <v>#N/A</v>
      </c>
      <c r="D431" t="e">
        <f>VLOOKUP(A431,livelo!B:AC,27,0)</f>
        <v>#N/A</v>
      </c>
      <c r="E431" t="e">
        <f>VLOOKUP(A431,livelo!B:D,3,0)</f>
        <v>#N/A</v>
      </c>
      <c r="F431" s="1" t="e">
        <f t="shared" si="19"/>
        <v>#N/A</v>
      </c>
      <c r="G431" t="e">
        <f t="shared" si="20"/>
        <v>#N/A</v>
      </c>
      <c r="H431">
        <f>SUMIF(livelo!B:B,'dados livelo'!A431,livelo!AI:AI)</f>
        <v>0</v>
      </c>
    </row>
    <row r="432" spans="2:8">
      <c r="B432" t="e">
        <f>VLOOKUP(A432,livelo!B:AE,29,0)</f>
        <v>#N/A</v>
      </c>
      <c r="C432" t="e">
        <f>VLOOKUP(A432,livelo!B:AH,32,0)</f>
        <v>#N/A</v>
      </c>
      <c r="D432" t="e">
        <f>VLOOKUP(A432,livelo!B:AC,27,0)</f>
        <v>#N/A</v>
      </c>
      <c r="E432" t="e">
        <f>VLOOKUP(A432,livelo!B:D,3,0)</f>
        <v>#N/A</v>
      </c>
      <c r="F432" s="1" t="e">
        <f t="shared" si="19"/>
        <v>#N/A</v>
      </c>
      <c r="G432" t="e">
        <f t="shared" si="20"/>
        <v>#N/A</v>
      </c>
      <c r="H432">
        <f>SUMIF(livelo!B:B,'dados livelo'!A432,livelo!AI:AI)</f>
        <v>0</v>
      </c>
    </row>
    <row r="433" spans="2:8">
      <c r="B433" t="e">
        <f>VLOOKUP(A433,livelo!B:AE,29,0)</f>
        <v>#N/A</v>
      </c>
      <c r="C433" t="e">
        <f>VLOOKUP(A433,livelo!B:AH,32,0)</f>
        <v>#N/A</v>
      </c>
      <c r="D433" t="e">
        <f>VLOOKUP(A433,livelo!B:AC,27,0)</f>
        <v>#N/A</v>
      </c>
      <c r="E433" t="e">
        <f>VLOOKUP(A433,livelo!B:D,3,0)</f>
        <v>#N/A</v>
      </c>
      <c r="F433" s="1" t="e">
        <f t="shared" si="19"/>
        <v>#N/A</v>
      </c>
      <c r="G433" t="e">
        <f t="shared" si="20"/>
        <v>#N/A</v>
      </c>
      <c r="H433">
        <f>SUMIF(livelo!B:B,'dados livelo'!A433,livelo!AI:AI)</f>
        <v>0</v>
      </c>
    </row>
    <row r="434" spans="2:8">
      <c r="B434" t="e">
        <f>VLOOKUP(A434,livelo!B:AE,29,0)</f>
        <v>#N/A</v>
      </c>
      <c r="C434" t="e">
        <f>VLOOKUP(A434,livelo!B:AH,32,0)</f>
        <v>#N/A</v>
      </c>
      <c r="D434" t="e">
        <f>VLOOKUP(A434,livelo!B:AC,27,0)</f>
        <v>#N/A</v>
      </c>
      <c r="E434" t="e">
        <f>VLOOKUP(A434,livelo!B:D,3,0)</f>
        <v>#N/A</v>
      </c>
      <c r="F434" s="1" t="e">
        <f t="shared" si="19"/>
        <v>#N/A</v>
      </c>
      <c r="G434" t="e">
        <f t="shared" si="20"/>
        <v>#N/A</v>
      </c>
      <c r="H434">
        <f>SUMIF(livelo!B:B,'dados livelo'!A434,livelo!AI:AI)</f>
        <v>0</v>
      </c>
    </row>
    <row r="435" spans="2:8">
      <c r="B435" t="e">
        <f>VLOOKUP(A435,livelo!B:AE,29,0)</f>
        <v>#N/A</v>
      </c>
      <c r="C435" t="e">
        <f>VLOOKUP(A435,livelo!B:AH,32,0)</f>
        <v>#N/A</v>
      </c>
      <c r="D435" t="e">
        <f>VLOOKUP(A435,livelo!B:AC,27,0)</f>
        <v>#N/A</v>
      </c>
      <c r="E435" t="e">
        <f>VLOOKUP(A435,livelo!B:D,3,0)</f>
        <v>#N/A</v>
      </c>
      <c r="F435" s="1" t="e">
        <f t="shared" si="19"/>
        <v>#N/A</v>
      </c>
      <c r="G435" t="e">
        <f t="shared" si="20"/>
        <v>#N/A</v>
      </c>
      <c r="H435">
        <f>SUMIF(livelo!B:B,'dados livelo'!A435,livelo!AI:AI)</f>
        <v>0</v>
      </c>
    </row>
    <row r="436" spans="2:8">
      <c r="B436" t="e">
        <f>VLOOKUP(A436,livelo!B:AE,29,0)</f>
        <v>#N/A</v>
      </c>
      <c r="C436" t="e">
        <f>VLOOKUP(A436,livelo!B:AH,32,0)</f>
        <v>#N/A</v>
      </c>
      <c r="D436" t="e">
        <f>VLOOKUP(A436,livelo!B:AC,27,0)</f>
        <v>#N/A</v>
      </c>
      <c r="E436" t="e">
        <f>VLOOKUP(A436,livelo!B:D,3,0)</f>
        <v>#N/A</v>
      </c>
      <c r="F436" s="1" t="e">
        <f t="shared" si="19"/>
        <v>#N/A</v>
      </c>
      <c r="G436" t="e">
        <f t="shared" si="20"/>
        <v>#N/A</v>
      </c>
      <c r="H436">
        <f>SUMIF(livelo!B:B,'dados livelo'!A436,livelo!AI:AI)</f>
        <v>0</v>
      </c>
    </row>
    <row r="437" spans="2:8">
      <c r="B437" t="e">
        <f>VLOOKUP(A437,livelo!B:AE,29,0)</f>
        <v>#N/A</v>
      </c>
      <c r="C437" t="e">
        <f>VLOOKUP(A437,livelo!B:AH,32,0)</f>
        <v>#N/A</v>
      </c>
      <c r="D437" t="e">
        <f>VLOOKUP(A437,livelo!B:AC,27,0)</f>
        <v>#N/A</v>
      </c>
      <c r="E437" t="e">
        <f>VLOOKUP(A437,livelo!B:D,3,0)</f>
        <v>#N/A</v>
      </c>
      <c r="F437" s="1" t="e">
        <f t="shared" si="19"/>
        <v>#N/A</v>
      </c>
      <c r="G437" t="e">
        <f t="shared" si="20"/>
        <v>#N/A</v>
      </c>
      <c r="H437">
        <f>SUMIF(livelo!B:B,'dados livelo'!A437,livelo!AI:AI)</f>
        <v>0</v>
      </c>
    </row>
    <row r="438" spans="2:8">
      <c r="B438" t="e">
        <f>VLOOKUP(A438,livelo!B:AE,29,0)</f>
        <v>#N/A</v>
      </c>
      <c r="C438" t="e">
        <f>VLOOKUP(A438,livelo!B:AH,32,0)</f>
        <v>#N/A</v>
      </c>
      <c r="D438" t="e">
        <f>VLOOKUP(A438,livelo!B:AC,27,0)</f>
        <v>#N/A</v>
      </c>
      <c r="E438" t="e">
        <f>VLOOKUP(A438,livelo!B:D,3,0)</f>
        <v>#N/A</v>
      </c>
      <c r="F438" s="1" t="e">
        <f t="shared" si="19"/>
        <v>#N/A</v>
      </c>
      <c r="G438" t="e">
        <f t="shared" si="20"/>
        <v>#N/A</v>
      </c>
      <c r="H438">
        <f>SUMIF(livelo!B:B,'dados livelo'!A438,livelo!AI:AI)</f>
        <v>0</v>
      </c>
    </row>
    <row r="439" spans="2:8">
      <c r="B439" t="e">
        <f>VLOOKUP(A439,livelo!B:AE,29,0)</f>
        <v>#N/A</v>
      </c>
      <c r="C439" t="e">
        <f>VLOOKUP(A439,livelo!B:AH,32,0)</f>
        <v>#N/A</v>
      </c>
      <c r="D439" t="e">
        <f>VLOOKUP(A439,livelo!B:AC,27,0)</f>
        <v>#N/A</v>
      </c>
      <c r="E439" t="e">
        <f>VLOOKUP(A439,livelo!B:D,3,0)</f>
        <v>#N/A</v>
      </c>
      <c r="F439" s="1" t="e">
        <f t="shared" si="19"/>
        <v>#N/A</v>
      </c>
      <c r="G439" t="e">
        <f t="shared" si="20"/>
        <v>#N/A</v>
      </c>
      <c r="H439">
        <f>SUMIF(livelo!B:B,'dados livelo'!A439,livelo!AI:AI)</f>
        <v>0</v>
      </c>
    </row>
    <row r="440" spans="2:8">
      <c r="B440" t="e">
        <f>VLOOKUP(A440,livelo!B:AE,29,0)</f>
        <v>#N/A</v>
      </c>
      <c r="C440" t="e">
        <f>VLOOKUP(A440,livelo!B:AH,32,0)</f>
        <v>#N/A</v>
      </c>
      <c r="D440" t="e">
        <f>VLOOKUP(A440,livelo!B:AC,27,0)</f>
        <v>#N/A</v>
      </c>
      <c r="E440" t="e">
        <f>VLOOKUP(A440,livelo!B:D,3,0)</f>
        <v>#N/A</v>
      </c>
      <c r="F440" s="1" t="e">
        <f t="shared" si="19"/>
        <v>#N/A</v>
      </c>
      <c r="G440" t="e">
        <f t="shared" si="20"/>
        <v>#N/A</v>
      </c>
      <c r="H440">
        <f>SUMIF(livelo!B:B,'dados livelo'!A440,livelo!AI:AI)</f>
        <v>0</v>
      </c>
    </row>
    <row r="441" spans="2:8">
      <c r="B441" t="e">
        <f>VLOOKUP(A441,livelo!B:AE,29,0)</f>
        <v>#N/A</v>
      </c>
      <c r="C441" t="e">
        <f>VLOOKUP(A441,livelo!B:AH,32,0)</f>
        <v>#N/A</v>
      </c>
      <c r="D441" t="e">
        <f>VLOOKUP(A441,livelo!B:AC,27,0)</f>
        <v>#N/A</v>
      </c>
      <c r="E441" t="e">
        <f>VLOOKUP(A441,livelo!B:D,3,0)</f>
        <v>#N/A</v>
      </c>
      <c r="F441" s="1" t="e">
        <f t="shared" si="19"/>
        <v>#N/A</v>
      </c>
      <c r="G441" t="e">
        <f t="shared" si="20"/>
        <v>#N/A</v>
      </c>
      <c r="H441">
        <f>SUMIF(livelo!B:B,'dados livelo'!A441,livelo!AI:AI)</f>
        <v>0</v>
      </c>
    </row>
    <row r="442" spans="2:8">
      <c r="B442" t="e">
        <f>VLOOKUP(A442,livelo!B:AE,29,0)</f>
        <v>#N/A</v>
      </c>
      <c r="C442" t="e">
        <f>VLOOKUP(A442,livelo!B:AH,32,0)</f>
        <v>#N/A</v>
      </c>
      <c r="D442" t="e">
        <f>VLOOKUP(A442,livelo!B:AC,27,0)</f>
        <v>#N/A</v>
      </c>
      <c r="E442" t="e">
        <f>VLOOKUP(A442,livelo!B:D,3,0)</f>
        <v>#N/A</v>
      </c>
      <c r="F442" s="1" t="e">
        <f t="shared" si="19"/>
        <v>#N/A</v>
      </c>
      <c r="G442" t="e">
        <f t="shared" si="20"/>
        <v>#N/A</v>
      </c>
      <c r="H442">
        <f>SUMIF(livelo!B:B,'dados livelo'!A442,livelo!AI:AI)</f>
        <v>0</v>
      </c>
    </row>
    <row r="443" spans="2:8">
      <c r="B443" t="e">
        <f>VLOOKUP(A443,livelo!B:AE,29,0)</f>
        <v>#N/A</v>
      </c>
      <c r="C443" t="e">
        <f>VLOOKUP(A443,livelo!B:AH,32,0)</f>
        <v>#N/A</v>
      </c>
      <c r="D443" t="e">
        <f>VLOOKUP(A443,livelo!B:AC,27,0)</f>
        <v>#N/A</v>
      </c>
      <c r="E443" t="e">
        <f>VLOOKUP(A443,livelo!B:D,3,0)</f>
        <v>#N/A</v>
      </c>
      <c r="F443" s="1" t="e">
        <f t="shared" si="19"/>
        <v>#N/A</v>
      </c>
      <c r="G443" t="e">
        <f t="shared" si="20"/>
        <v>#N/A</v>
      </c>
      <c r="H443">
        <f>SUMIF(livelo!B:B,'dados livelo'!A443,livelo!AI:AI)</f>
        <v>0</v>
      </c>
    </row>
    <row r="444" spans="2:8">
      <c r="B444" t="e">
        <f>VLOOKUP(A444,livelo!B:AE,29,0)</f>
        <v>#N/A</v>
      </c>
      <c r="C444" t="e">
        <f>VLOOKUP(A444,livelo!B:AH,32,0)</f>
        <v>#N/A</v>
      </c>
      <c r="D444" t="e">
        <f>VLOOKUP(A444,livelo!B:AC,27,0)</f>
        <v>#N/A</v>
      </c>
      <c r="E444" t="e">
        <f>VLOOKUP(A444,livelo!B:D,3,0)</f>
        <v>#N/A</v>
      </c>
      <c r="F444" s="1" t="e">
        <f t="shared" si="19"/>
        <v>#N/A</v>
      </c>
      <c r="G444" t="e">
        <f t="shared" si="20"/>
        <v>#N/A</v>
      </c>
      <c r="H444">
        <f>SUMIF(livelo!B:B,'dados livelo'!A444,livelo!AI:AI)</f>
        <v>0</v>
      </c>
    </row>
    <row r="445" spans="2:8">
      <c r="B445" t="e">
        <f>VLOOKUP(A445,livelo!B:AE,29,0)</f>
        <v>#N/A</v>
      </c>
      <c r="C445" t="e">
        <f>VLOOKUP(A445,livelo!B:AH,32,0)</f>
        <v>#N/A</v>
      </c>
      <c r="D445" t="e">
        <f>VLOOKUP(A445,livelo!B:AC,27,0)</f>
        <v>#N/A</v>
      </c>
      <c r="E445" t="e">
        <f>VLOOKUP(A445,livelo!B:D,3,0)</f>
        <v>#N/A</v>
      </c>
      <c r="F445" s="1" t="e">
        <f t="shared" si="19"/>
        <v>#N/A</v>
      </c>
      <c r="G445" t="e">
        <f t="shared" si="20"/>
        <v>#N/A</v>
      </c>
      <c r="H445">
        <f>SUMIF(livelo!B:B,'dados livelo'!A445,livelo!AI:AI)</f>
        <v>0</v>
      </c>
    </row>
    <row r="446" spans="2:8">
      <c r="B446" t="e">
        <f>VLOOKUP(A446,livelo!B:AE,29,0)</f>
        <v>#N/A</v>
      </c>
      <c r="C446" t="e">
        <f>VLOOKUP(A446,livelo!B:AH,32,0)</f>
        <v>#N/A</v>
      </c>
      <c r="D446" t="e">
        <f>VLOOKUP(A446,livelo!B:AC,27,0)</f>
        <v>#N/A</v>
      </c>
      <c r="E446" t="e">
        <f>VLOOKUP(A446,livelo!B:D,3,0)</f>
        <v>#N/A</v>
      </c>
      <c r="F446" s="1" t="e">
        <f t="shared" si="19"/>
        <v>#N/A</v>
      </c>
      <c r="G446" t="e">
        <f t="shared" si="20"/>
        <v>#N/A</v>
      </c>
      <c r="H446">
        <f>SUMIF(livelo!B:B,'dados livelo'!A446,livelo!AI:AI)</f>
        <v>0</v>
      </c>
    </row>
    <row r="447" spans="2:8">
      <c r="B447" t="e">
        <f>VLOOKUP(A447,livelo!B:AE,29,0)</f>
        <v>#N/A</v>
      </c>
      <c r="C447" t="e">
        <f>VLOOKUP(A447,livelo!B:AH,32,0)</f>
        <v>#N/A</v>
      </c>
      <c r="D447" t="e">
        <f>VLOOKUP(A447,livelo!B:AC,27,0)</f>
        <v>#N/A</v>
      </c>
      <c r="E447" t="e">
        <f>VLOOKUP(A447,livelo!B:D,3,0)</f>
        <v>#N/A</v>
      </c>
      <c r="F447" s="1" t="e">
        <f t="shared" si="19"/>
        <v>#N/A</v>
      </c>
      <c r="G447" t="e">
        <f t="shared" si="20"/>
        <v>#N/A</v>
      </c>
      <c r="H447">
        <f>SUMIF(livelo!B:B,'dados livelo'!A447,livelo!AI:AI)</f>
        <v>0</v>
      </c>
    </row>
    <row r="448" spans="2:8">
      <c r="B448" t="e">
        <f>VLOOKUP(A448,livelo!B:AE,29,0)</f>
        <v>#N/A</v>
      </c>
      <c r="C448" t="e">
        <f>VLOOKUP(A448,livelo!B:AH,32,0)</f>
        <v>#N/A</v>
      </c>
      <c r="D448" t="e">
        <f>VLOOKUP(A448,livelo!B:AC,27,0)</f>
        <v>#N/A</v>
      </c>
      <c r="E448" t="e">
        <f>VLOOKUP(A448,livelo!B:D,3,0)</f>
        <v>#N/A</v>
      </c>
      <c r="F448" s="1" t="e">
        <f t="shared" si="19"/>
        <v>#N/A</v>
      </c>
      <c r="G448" t="e">
        <f t="shared" si="20"/>
        <v>#N/A</v>
      </c>
      <c r="H448">
        <f>SUMIF(livelo!B:B,'dados livelo'!A448,livelo!AI:AI)</f>
        <v>0</v>
      </c>
    </row>
    <row r="449" spans="2:8">
      <c r="B449" t="e">
        <f>VLOOKUP(A449,livelo!B:AE,29,0)</f>
        <v>#N/A</v>
      </c>
      <c r="C449" t="e">
        <f>VLOOKUP(A449,livelo!B:AH,32,0)</f>
        <v>#N/A</v>
      </c>
      <c r="D449" t="e">
        <f>VLOOKUP(A449,livelo!B:AC,27,0)</f>
        <v>#N/A</v>
      </c>
      <c r="E449" t="e">
        <f>VLOOKUP(A449,livelo!B:D,3,0)</f>
        <v>#N/A</v>
      </c>
      <c r="F449" s="1" t="e">
        <f t="shared" si="19"/>
        <v>#N/A</v>
      </c>
      <c r="G449" t="e">
        <f t="shared" si="20"/>
        <v>#N/A</v>
      </c>
      <c r="H449">
        <f>SUMIF(livelo!B:B,'dados livelo'!A449,livelo!AI:AI)</f>
        <v>0</v>
      </c>
    </row>
    <row r="450" spans="2:8">
      <c r="B450" t="e">
        <f>VLOOKUP(A450,livelo!B:AE,29,0)</f>
        <v>#N/A</v>
      </c>
      <c r="C450" t="e">
        <f>VLOOKUP(A450,livelo!B:AH,32,0)</f>
        <v>#N/A</v>
      </c>
      <c r="D450" t="e">
        <f>VLOOKUP(A450,livelo!B:AC,27,0)</f>
        <v>#N/A</v>
      </c>
      <c r="E450" t="e">
        <f>VLOOKUP(A450,livelo!B:D,3,0)</f>
        <v>#N/A</v>
      </c>
      <c r="F450" s="1" t="e">
        <f t="shared" ref="F450:F513" si="21">MID(E450,1,10)</f>
        <v>#N/A</v>
      </c>
      <c r="G450" t="e">
        <f t="shared" ref="G450:G513" si="22">DATEVALUE(F450)</f>
        <v>#N/A</v>
      </c>
      <c r="H450">
        <f>SUMIF(livelo!B:B,'dados livelo'!A450,livelo!AI:AI)</f>
        <v>0</v>
      </c>
    </row>
    <row r="451" spans="2:8">
      <c r="B451" t="e">
        <f>VLOOKUP(A451,livelo!B:AE,29,0)</f>
        <v>#N/A</v>
      </c>
      <c r="C451" t="e">
        <f>VLOOKUP(A451,livelo!B:AH,32,0)</f>
        <v>#N/A</v>
      </c>
      <c r="D451" t="e">
        <f>VLOOKUP(A451,livelo!B:AC,27,0)</f>
        <v>#N/A</v>
      </c>
      <c r="E451" t="e">
        <f>VLOOKUP(A451,livelo!B:D,3,0)</f>
        <v>#N/A</v>
      </c>
      <c r="F451" s="1" t="e">
        <f t="shared" si="21"/>
        <v>#N/A</v>
      </c>
      <c r="G451" t="e">
        <f t="shared" si="22"/>
        <v>#N/A</v>
      </c>
      <c r="H451">
        <f>SUMIF(livelo!B:B,'dados livelo'!A451,livelo!AI:AI)</f>
        <v>0</v>
      </c>
    </row>
    <row r="452" spans="2:8">
      <c r="B452" t="e">
        <f>VLOOKUP(A452,livelo!B:AE,29,0)</f>
        <v>#N/A</v>
      </c>
      <c r="C452" t="e">
        <f>VLOOKUP(A452,livelo!B:AH,32,0)</f>
        <v>#N/A</v>
      </c>
      <c r="D452" t="e">
        <f>VLOOKUP(A452,livelo!B:AC,27,0)</f>
        <v>#N/A</v>
      </c>
      <c r="E452" t="e">
        <f>VLOOKUP(A452,livelo!B:D,3,0)</f>
        <v>#N/A</v>
      </c>
      <c r="F452" s="1" t="e">
        <f t="shared" si="21"/>
        <v>#N/A</v>
      </c>
      <c r="G452" t="e">
        <f t="shared" si="22"/>
        <v>#N/A</v>
      </c>
      <c r="H452">
        <f>SUMIF(livelo!B:B,'dados livelo'!A452,livelo!AI:AI)</f>
        <v>0</v>
      </c>
    </row>
    <row r="453" spans="2:8">
      <c r="B453" t="e">
        <f>VLOOKUP(A453,livelo!B:AE,29,0)</f>
        <v>#N/A</v>
      </c>
      <c r="C453" t="e">
        <f>VLOOKUP(A453,livelo!B:AH,32,0)</f>
        <v>#N/A</v>
      </c>
      <c r="D453" t="e">
        <f>VLOOKUP(A453,livelo!B:AC,27,0)</f>
        <v>#N/A</v>
      </c>
      <c r="E453" t="e">
        <f>VLOOKUP(A453,livelo!B:D,3,0)</f>
        <v>#N/A</v>
      </c>
      <c r="F453" s="1" t="e">
        <f t="shared" si="21"/>
        <v>#N/A</v>
      </c>
      <c r="G453" t="e">
        <f t="shared" si="22"/>
        <v>#N/A</v>
      </c>
      <c r="H453">
        <f>SUMIF(livelo!B:B,'dados livelo'!A453,livelo!AI:AI)</f>
        <v>0</v>
      </c>
    </row>
    <row r="454" spans="2:8">
      <c r="B454" t="e">
        <f>VLOOKUP(A454,livelo!B:AE,29,0)</f>
        <v>#N/A</v>
      </c>
      <c r="C454" t="e">
        <f>VLOOKUP(A454,livelo!B:AH,32,0)</f>
        <v>#N/A</v>
      </c>
      <c r="D454" t="e">
        <f>VLOOKUP(A454,livelo!B:AC,27,0)</f>
        <v>#N/A</v>
      </c>
      <c r="E454" t="e">
        <f>VLOOKUP(A454,livelo!B:D,3,0)</f>
        <v>#N/A</v>
      </c>
      <c r="F454" s="1" t="e">
        <f t="shared" si="21"/>
        <v>#N/A</v>
      </c>
      <c r="G454" t="e">
        <f t="shared" si="22"/>
        <v>#N/A</v>
      </c>
      <c r="H454">
        <f>SUMIF(livelo!B:B,'dados livelo'!A454,livelo!AI:AI)</f>
        <v>0</v>
      </c>
    </row>
    <row r="455" spans="2:8">
      <c r="B455" t="e">
        <f>VLOOKUP(A455,livelo!B:AE,29,0)</f>
        <v>#N/A</v>
      </c>
      <c r="C455" t="e">
        <f>VLOOKUP(A455,livelo!B:AH,32,0)</f>
        <v>#N/A</v>
      </c>
      <c r="D455" t="e">
        <f>VLOOKUP(A455,livelo!B:AC,27,0)</f>
        <v>#N/A</v>
      </c>
      <c r="E455" t="e">
        <f>VLOOKUP(A455,livelo!B:D,3,0)</f>
        <v>#N/A</v>
      </c>
      <c r="F455" s="1" t="e">
        <f t="shared" si="21"/>
        <v>#N/A</v>
      </c>
      <c r="G455" t="e">
        <f t="shared" si="22"/>
        <v>#N/A</v>
      </c>
      <c r="H455">
        <f>SUMIF(livelo!B:B,'dados livelo'!A455,livelo!AI:AI)</f>
        <v>0</v>
      </c>
    </row>
    <row r="456" spans="2:8">
      <c r="B456" t="e">
        <f>VLOOKUP(A456,livelo!B:AE,29,0)</f>
        <v>#N/A</v>
      </c>
      <c r="C456" t="e">
        <f>VLOOKUP(A456,livelo!B:AH,32,0)</f>
        <v>#N/A</v>
      </c>
      <c r="D456" t="e">
        <f>VLOOKUP(A456,livelo!B:AC,27,0)</f>
        <v>#N/A</v>
      </c>
      <c r="E456" t="e">
        <f>VLOOKUP(A456,livelo!B:D,3,0)</f>
        <v>#N/A</v>
      </c>
      <c r="F456" s="1" t="e">
        <f t="shared" si="21"/>
        <v>#N/A</v>
      </c>
      <c r="G456" t="e">
        <f t="shared" si="22"/>
        <v>#N/A</v>
      </c>
      <c r="H456">
        <f>SUMIF(livelo!B:B,'dados livelo'!A456,livelo!AI:AI)</f>
        <v>0</v>
      </c>
    </row>
    <row r="457" spans="2:8">
      <c r="B457" t="e">
        <f>VLOOKUP(A457,livelo!B:AE,29,0)</f>
        <v>#N/A</v>
      </c>
      <c r="C457" t="e">
        <f>VLOOKUP(A457,livelo!B:AH,32,0)</f>
        <v>#N/A</v>
      </c>
      <c r="D457" t="e">
        <f>VLOOKUP(A457,livelo!B:AC,27,0)</f>
        <v>#N/A</v>
      </c>
      <c r="E457" t="e">
        <f>VLOOKUP(A457,livelo!B:D,3,0)</f>
        <v>#N/A</v>
      </c>
      <c r="F457" s="1" t="e">
        <f t="shared" si="21"/>
        <v>#N/A</v>
      </c>
      <c r="G457" t="e">
        <f t="shared" si="22"/>
        <v>#N/A</v>
      </c>
      <c r="H457">
        <f>SUMIF(livelo!B:B,'dados livelo'!A457,livelo!AI:AI)</f>
        <v>0</v>
      </c>
    </row>
    <row r="458" spans="2:8">
      <c r="B458" t="e">
        <f>VLOOKUP(A458,livelo!B:AE,29,0)</f>
        <v>#N/A</v>
      </c>
      <c r="C458" t="e">
        <f>VLOOKUP(A458,livelo!B:AH,32,0)</f>
        <v>#N/A</v>
      </c>
      <c r="D458" t="e">
        <f>VLOOKUP(A458,livelo!B:AC,27,0)</f>
        <v>#N/A</v>
      </c>
      <c r="E458" t="e">
        <f>VLOOKUP(A458,livelo!B:D,3,0)</f>
        <v>#N/A</v>
      </c>
      <c r="F458" s="1" t="e">
        <f t="shared" si="21"/>
        <v>#N/A</v>
      </c>
      <c r="G458" t="e">
        <f t="shared" si="22"/>
        <v>#N/A</v>
      </c>
      <c r="H458">
        <f>SUMIF(livelo!B:B,'dados livelo'!A458,livelo!AI:AI)</f>
        <v>0</v>
      </c>
    </row>
    <row r="459" spans="2:8">
      <c r="B459" t="e">
        <f>VLOOKUP(A459,livelo!B:AE,29,0)</f>
        <v>#N/A</v>
      </c>
      <c r="C459" t="e">
        <f>VLOOKUP(A459,livelo!B:AH,32,0)</f>
        <v>#N/A</v>
      </c>
      <c r="D459" t="e">
        <f>VLOOKUP(A459,livelo!B:AC,27,0)</f>
        <v>#N/A</v>
      </c>
      <c r="E459" t="e">
        <f>VLOOKUP(A459,livelo!B:D,3,0)</f>
        <v>#N/A</v>
      </c>
      <c r="F459" s="1" t="e">
        <f t="shared" si="21"/>
        <v>#N/A</v>
      </c>
      <c r="G459" t="e">
        <f t="shared" si="22"/>
        <v>#N/A</v>
      </c>
      <c r="H459">
        <f>SUMIF(livelo!B:B,'dados livelo'!A459,livelo!AI:AI)</f>
        <v>0</v>
      </c>
    </row>
    <row r="460" spans="2:8">
      <c r="B460" t="e">
        <f>VLOOKUP(A460,livelo!B:AE,29,0)</f>
        <v>#N/A</v>
      </c>
      <c r="C460" t="e">
        <f>VLOOKUP(A460,livelo!B:AH,32,0)</f>
        <v>#N/A</v>
      </c>
      <c r="D460" t="e">
        <f>VLOOKUP(A460,livelo!B:AC,27,0)</f>
        <v>#N/A</v>
      </c>
      <c r="E460" t="e">
        <f>VLOOKUP(A460,livelo!B:D,3,0)</f>
        <v>#N/A</v>
      </c>
      <c r="F460" s="1" t="e">
        <f t="shared" si="21"/>
        <v>#N/A</v>
      </c>
      <c r="G460" t="e">
        <f t="shared" si="22"/>
        <v>#N/A</v>
      </c>
      <c r="H460">
        <f>SUMIF(livelo!B:B,'dados livelo'!A460,livelo!AI:AI)</f>
        <v>0</v>
      </c>
    </row>
    <row r="461" spans="2:8">
      <c r="B461" t="e">
        <f>VLOOKUP(A461,livelo!B:AE,29,0)</f>
        <v>#N/A</v>
      </c>
      <c r="C461" t="e">
        <f>VLOOKUP(A461,livelo!B:AH,32,0)</f>
        <v>#N/A</v>
      </c>
      <c r="D461" t="e">
        <f>VLOOKUP(A461,livelo!B:AC,27,0)</f>
        <v>#N/A</v>
      </c>
      <c r="E461" t="e">
        <f>VLOOKUP(A461,livelo!B:D,3,0)</f>
        <v>#N/A</v>
      </c>
      <c r="F461" s="1" t="e">
        <f t="shared" si="21"/>
        <v>#N/A</v>
      </c>
      <c r="G461" t="e">
        <f t="shared" si="22"/>
        <v>#N/A</v>
      </c>
      <c r="H461">
        <f>SUMIF(livelo!B:B,'dados livelo'!A461,livelo!AI:AI)</f>
        <v>0</v>
      </c>
    </row>
    <row r="462" spans="2:8">
      <c r="B462" t="e">
        <f>VLOOKUP(A462,livelo!B:AE,29,0)</f>
        <v>#N/A</v>
      </c>
      <c r="C462" t="e">
        <f>VLOOKUP(A462,livelo!B:AH,32,0)</f>
        <v>#N/A</v>
      </c>
      <c r="D462" t="e">
        <f>VLOOKUP(A462,livelo!B:AC,27,0)</f>
        <v>#N/A</v>
      </c>
      <c r="E462" t="e">
        <f>VLOOKUP(A462,livelo!B:D,3,0)</f>
        <v>#N/A</v>
      </c>
      <c r="F462" s="1" t="e">
        <f t="shared" si="21"/>
        <v>#N/A</v>
      </c>
      <c r="G462" t="e">
        <f t="shared" si="22"/>
        <v>#N/A</v>
      </c>
      <c r="H462">
        <f>SUMIF(livelo!B:B,'dados livelo'!A462,livelo!AI:AI)</f>
        <v>0</v>
      </c>
    </row>
    <row r="463" spans="2:8">
      <c r="B463" t="e">
        <f>VLOOKUP(A463,livelo!B:AE,29,0)</f>
        <v>#N/A</v>
      </c>
      <c r="C463" t="e">
        <f>VLOOKUP(A463,livelo!B:AH,32,0)</f>
        <v>#N/A</v>
      </c>
      <c r="D463" t="e">
        <f>VLOOKUP(A463,livelo!B:AC,27,0)</f>
        <v>#N/A</v>
      </c>
      <c r="E463" t="e">
        <f>VLOOKUP(A463,livelo!B:D,3,0)</f>
        <v>#N/A</v>
      </c>
      <c r="F463" s="1" t="e">
        <f t="shared" si="21"/>
        <v>#N/A</v>
      </c>
      <c r="G463" t="e">
        <f t="shared" si="22"/>
        <v>#N/A</v>
      </c>
      <c r="H463">
        <f>SUMIF(livelo!B:B,'dados livelo'!A463,livelo!AI:AI)</f>
        <v>0</v>
      </c>
    </row>
    <row r="464" spans="2:8">
      <c r="B464" t="e">
        <f>VLOOKUP(A464,livelo!B:AE,29,0)</f>
        <v>#N/A</v>
      </c>
      <c r="C464" t="e">
        <f>VLOOKUP(A464,livelo!B:AH,32,0)</f>
        <v>#N/A</v>
      </c>
      <c r="D464" t="e">
        <f>VLOOKUP(A464,livelo!B:AC,27,0)</f>
        <v>#N/A</v>
      </c>
      <c r="E464" t="e">
        <f>VLOOKUP(A464,livelo!B:D,3,0)</f>
        <v>#N/A</v>
      </c>
      <c r="F464" s="1" t="e">
        <f t="shared" si="21"/>
        <v>#N/A</v>
      </c>
      <c r="G464" t="e">
        <f t="shared" si="22"/>
        <v>#N/A</v>
      </c>
      <c r="H464">
        <f>SUMIF(livelo!B:B,'dados livelo'!A464,livelo!AI:AI)</f>
        <v>0</v>
      </c>
    </row>
    <row r="465" spans="2:8">
      <c r="B465" t="e">
        <f>VLOOKUP(A465,livelo!B:AE,29,0)</f>
        <v>#N/A</v>
      </c>
      <c r="C465" t="e">
        <f>VLOOKUP(A465,livelo!B:AH,32,0)</f>
        <v>#N/A</v>
      </c>
      <c r="D465" t="e">
        <f>VLOOKUP(A465,livelo!B:AC,27,0)</f>
        <v>#N/A</v>
      </c>
      <c r="E465" t="e">
        <f>VLOOKUP(A465,livelo!B:D,3,0)</f>
        <v>#N/A</v>
      </c>
      <c r="F465" s="1" t="e">
        <f t="shared" si="21"/>
        <v>#N/A</v>
      </c>
      <c r="G465" t="e">
        <f t="shared" si="22"/>
        <v>#N/A</v>
      </c>
      <c r="H465">
        <f>SUMIF(livelo!B:B,'dados livelo'!A465,livelo!AI:AI)</f>
        <v>0</v>
      </c>
    </row>
    <row r="466" spans="2:8">
      <c r="B466" t="e">
        <f>VLOOKUP(A466,livelo!B:AE,29,0)</f>
        <v>#N/A</v>
      </c>
      <c r="C466" t="e">
        <f>VLOOKUP(A466,livelo!B:AH,32,0)</f>
        <v>#N/A</v>
      </c>
      <c r="D466" t="e">
        <f>VLOOKUP(A466,livelo!B:AC,27,0)</f>
        <v>#N/A</v>
      </c>
      <c r="E466" t="e">
        <f>VLOOKUP(A466,livelo!B:D,3,0)</f>
        <v>#N/A</v>
      </c>
      <c r="F466" s="1" t="e">
        <f t="shared" si="21"/>
        <v>#N/A</v>
      </c>
      <c r="G466" t="e">
        <f t="shared" si="22"/>
        <v>#N/A</v>
      </c>
      <c r="H466">
        <f>SUMIF(livelo!B:B,'dados livelo'!A466,livelo!AI:AI)</f>
        <v>0</v>
      </c>
    </row>
    <row r="467" spans="2:8">
      <c r="B467" t="e">
        <f>VLOOKUP(A467,livelo!B:AE,29,0)</f>
        <v>#N/A</v>
      </c>
      <c r="C467" t="e">
        <f>VLOOKUP(A467,livelo!B:AH,32,0)</f>
        <v>#N/A</v>
      </c>
      <c r="D467" t="e">
        <f>VLOOKUP(A467,livelo!B:AC,27,0)</f>
        <v>#N/A</v>
      </c>
      <c r="E467" t="e">
        <f>VLOOKUP(A467,livelo!B:D,3,0)</f>
        <v>#N/A</v>
      </c>
      <c r="F467" s="1" t="e">
        <f t="shared" si="21"/>
        <v>#N/A</v>
      </c>
      <c r="G467" t="e">
        <f t="shared" si="22"/>
        <v>#N/A</v>
      </c>
      <c r="H467">
        <f>SUMIF(livelo!B:B,'dados livelo'!A467,livelo!AI:AI)</f>
        <v>0</v>
      </c>
    </row>
    <row r="468" spans="2:8">
      <c r="B468" t="e">
        <f>VLOOKUP(A468,livelo!B:AE,29,0)</f>
        <v>#N/A</v>
      </c>
      <c r="C468" t="e">
        <f>VLOOKUP(A468,livelo!B:AH,32,0)</f>
        <v>#N/A</v>
      </c>
      <c r="D468" t="e">
        <f>VLOOKUP(A468,livelo!B:AC,27,0)</f>
        <v>#N/A</v>
      </c>
      <c r="E468" t="e">
        <f>VLOOKUP(A468,livelo!B:D,3,0)</f>
        <v>#N/A</v>
      </c>
      <c r="F468" s="1" t="e">
        <f t="shared" si="21"/>
        <v>#N/A</v>
      </c>
      <c r="G468" t="e">
        <f t="shared" si="22"/>
        <v>#N/A</v>
      </c>
      <c r="H468">
        <f>SUMIF(livelo!B:B,'dados livelo'!A468,livelo!AI:AI)</f>
        <v>0</v>
      </c>
    </row>
    <row r="469" spans="2:8">
      <c r="B469" t="e">
        <f>VLOOKUP(A469,livelo!B:AE,29,0)</f>
        <v>#N/A</v>
      </c>
      <c r="C469" t="e">
        <f>VLOOKUP(A469,livelo!B:AH,32,0)</f>
        <v>#N/A</v>
      </c>
      <c r="D469" t="e">
        <f>VLOOKUP(A469,livelo!B:AC,27,0)</f>
        <v>#N/A</v>
      </c>
      <c r="E469" t="e">
        <f>VLOOKUP(A469,livelo!B:D,3,0)</f>
        <v>#N/A</v>
      </c>
      <c r="F469" s="1" t="e">
        <f t="shared" si="21"/>
        <v>#N/A</v>
      </c>
      <c r="G469" t="e">
        <f t="shared" si="22"/>
        <v>#N/A</v>
      </c>
      <c r="H469">
        <f>SUMIF(livelo!B:B,'dados livelo'!A469,livelo!AI:AI)</f>
        <v>0</v>
      </c>
    </row>
    <row r="470" spans="2:8">
      <c r="B470" t="e">
        <f>VLOOKUP(A470,livelo!B:AE,29,0)</f>
        <v>#N/A</v>
      </c>
      <c r="C470" t="e">
        <f>VLOOKUP(A470,livelo!B:AH,32,0)</f>
        <v>#N/A</v>
      </c>
      <c r="D470" t="e">
        <f>VLOOKUP(A470,livelo!B:AC,27,0)</f>
        <v>#N/A</v>
      </c>
      <c r="E470" t="e">
        <f>VLOOKUP(A470,livelo!B:D,3,0)</f>
        <v>#N/A</v>
      </c>
      <c r="F470" s="1" t="e">
        <f t="shared" si="21"/>
        <v>#N/A</v>
      </c>
      <c r="G470" t="e">
        <f t="shared" si="22"/>
        <v>#N/A</v>
      </c>
      <c r="H470">
        <f>SUMIF(livelo!B:B,'dados livelo'!A470,livelo!AI:AI)</f>
        <v>0</v>
      </c>
    </row>
    <row r="471" spans="2:8">
      <c r="B471" t="e">
        <f>VLOOKUP(A471,livelo!B:AE,29,0)</f>
        <v>#N/A</v>
      </c>
      <c r="C471" t="e">
        <f>VLOOKUP(A471,livelo!B:AH,32,0)</f>
        <v>#N/A</v>
      </c>
      <c r="D471" t="e">
        <f>VLOOKUP(A471,livelo!B:AC,27,0)</f>
        <v>#N/A</v>
      </c>
      <c r="E471" t="e">
        <f>VLOOKUP(A471,livelo!B:D,3,0)</f>
        <v>#N/A</v>
      </c>
      <c r="F471" s="1" t="e">
        <f t="shared" si="21"/>
        <v>#N/A</v>
      </c>
      <c r="G471" t="e">
        <f t="shared" si="22"/>
        <v>#N/A</v>
      </c>
      <c r="H471">
        <f>SUMIF(livelo!B:B,'dados livelo'!A471,livelo!AI:AI)</f>
        <v>0</v>
      </c>
    </row>
    <row r="472" spans="2:8">
      <c r="B472" t="e">
        <f>VLOOKUP(A472,livelo!B:AE,29,0)</f>
        <v>#N/A</v>
      </c>
      <c r="C472" t="e">
        <f>VLOOKUP(A472,livelo!B:AH,32,0)</f>
        <v>#N/A</v>
      </c>
      <c r="D472" t="e">
        <f>VLOOKUP(A472,livelo!B:AC,27,0)</f>
        <v>#N/A</v>
      </c>
      <c r="E472" t="e">
        <f>VLOOKUP(A472,livelo!B:D,3,0)</f>
        <v>#N/A</v>
      </c>
      <c r="F472" s="1" t="e">
        <f t="shared" si="21"/>
        <v>#N/A</v>
      </c>
      <c r="G472" t="e">
        <f t="shared" si="22"/>
        <v>#N/A</v>
      </c>
      <c r="H472">
        <f>SUMIF(livelo!B:B,'dados livelo'!A472,livelo!AI:AI)</f>
        <v>0</v>
      </c>
    </row>
    <row r="473" spans="2:8">
      <c r="B473" t="e">
        <f>VLOOKUP(A473,livelo!B:AE,29,0)</f>
        <v>#N/A</v>
      </c>
      <c r="C473" t="e">
        <f>VLOOKUP(A473,livelo!B:AH,32,0)</f>
        <v>#N/A</v>
      </c>
      <c r="D473" t="e">
        <f>VLOOKUP(A473,livelo!B:AC,27,0)</f>
        <v>#N/A</v>
      </c>
      <c r="E473" t="e">
        <f>VLOOKUP(A473,livelo!B:D,3,0)</f>
        <v>#N/A</v>
      </c>
      <c r="F473" s="1" t="e">
        <f t="shared" si="21"/>
        <v>#N/A</v>
      </c>
      <c r="G473" t="e">
        <f t="shared" si="22"/>
        <v>#N/A</v>
      </c>
      <c r="H473">
        <f>SUMIF(livelo!B:B,'dados livelo'!A473,livelo!AI:AI)</f>
        <v>0</v>
      </c>
    </row>
    <row r="474" spans="2:8">
      <c r="B474" t="e">
        <f>VLOOKUP(A474,livelo!B:AE,29,0)</f>
        <v>#N/A</v>
      </c>
      <c r="C474" t="e">
        <f>VLOOKUP(A474,livelo!B:AH,32,0)</f>
        <v>#N/A</v>
      </c>
      <c r="D474" t="e">
        <f>VLOOKUP(A474,livelo!B:AC,27,0)</f>
        <v>#N/A</v>
      </c>
      <c r="E474" t="e">
        <f>VLOOKUP(A474,livelo!B:D,3,0)</f>
        <v>#N/A</v>
      </c>
      <c r="F474" s="1" t="e">
        <f t="shared" si="21"/>
        <v>#N/A</v>
      </c>
      <c r="G474" t="e">
        <f t="shared" si="22"/>
        <v>#N/A</v>
      </c>
      <c r="H474">
        <f>SUMIF(livelo!B:B,'dados livelo'!A474,livelo!AI:AI)</f>
        <v>0</v>
      </c>
    </row>
    <row r="475" spans="2:8">
      <c r="B475" t="e">
        <f>VLOOKUP(A475,livelo!B:AE,29,0)</f>
        <v>#N/A</v>
      </c>
      <c r="C475" t="e">
        <f>VLOOKUP(A475,livelo!B:AH,32,0)</f>
        <v>#N/A</v>
      </c>
      <c r="D475" t="e">
        <f>VLOOKUP(A475,livelo!B:AC,27,0)</f>
        <v>#N/A</v>
      </c>
      <c r="E475" t="e">
        <f>VLOOKUP(A475,livelo!B:D,3,0)</f>
        <v>#N/A</v>
      </c>
      <c r="F475" s="1" t="e">
        <f t="shared" si="21"/>
        <v>#N/A</v>
      </c>
      <c r="G475" t="e">
        <f t="shared" si="22"/>
        <v>#N/A</v>
      </c>
      <c r="H475">
        <f>SUMIF(livelo!B:B,'dados livelo'!A475,livelo!AI:AI)</f>
        <v>0</v>
      </c>
    </row>
    <row r="476" spans="2:8">
      <c r="B476" t="e">
        <f>VLOOKUP(A476,livelo!B:AE,29,0)</f>
        <v>#N/A</v>
      </c>
      <c r="C476" t="e">
        <f>VLOOKUP(A476,livelo!B:AH,32,0)</f>
        <v>#N/A</v>
      </c>
      <c r="D476" t="e">
        <f>VLOOKUP(A476,livelo!B:AC,27,0)</f>
        <v>#N/A</v>
      </c>
      <c r="E476" t="e">
        <f>VLOOKUP(A476,livelo!B:D,3,0)</f>
        <v>#N/A</v>
      </c>
      <c r="F476" s="1" t="e">
        <f t="shared" si="21"/>
        <v>#N/A</v>
      </c>
      <c r="G476" t="e">
        <f t="shared" si="22"/>
        <v>#N/A</v>
      </c>
      <c r="H476">
        <f>SUMIF(livelo!B:B,'dados livelo'!A476,livelo!AI:AI)</f>
        <v>0</v>
      </c>
    </row>
    <row r="477" spans="2:8">
      <c r="B477" t="e">
        <f>VLOOKUP(A477,livelo!B:AE,29,0)</f>
        <v>#N/A</v>
      </c>
      <c r="C477" t="e">
        <f>VLOOKUP(A477,livelo!B:AH,32,0)</f>
        <v>#N/A</v>
      </c>
      <c r="D477" t="e">
        <f>VLOOKUP(A477,livelo!B:AC,27,0)</f>
        <v>#N/A</v>
      </c>
      <c r="E477" t="e">
        <f>VLOOKUP(A477,livelo!B:D,3,0)</f>
        <v>#N/A</v>
      </c>
      <c r="F477" s="1" t="e">
        <f t="shared" si="21"/>
        <v>#N/A</v>
      </c>
      <c r="G477" t="e">
        <f t="shared" si="22"/>
        <v>#N/A</v>
      </c>
      <c r="H477">
        <f>SUMIF(livelo!B:B,'dados livelo'!A477,livelo!AI:AI)</f>
        <v>0</v>
      </c>
    </row>
    <row r="478" spans="2:8">
      <c r="B478" t="e">
        <f>VLOOKUP(A478,livelo!B:AE,29,0)</f>
        <v>#N/A</v>
      </c>
      <c r="C478" t="e">
        <f>VLOOKUP(A478,livelo!B:AH,32,0)</f>
        <v>#N/A</v>
      </c>
      <c r="D478" t="e">
        <f>VLOOKUP(A478,livelo!B:AC,27,0)</f>
        <v>#N/A</v>
      </c>
      <c r="E478" t="e">
        <f>VLOOKUP(A478,livelo!B:D,3,0)</f>
        <v>#N/A</v>
      </c>
      <c r="F478" s="1" t="e">
        <f t="shared" si="21"/>
        <v>#N/A</v>
      </c>
      <c r="G478" t="e">
        <f t="shared" si="22"/>
        <v>#N/A</v>
      </c>
      <c r="H478">
        <f>SUMIF(livelo!B:B,'dados livelo'!A478,livelo!AI:AI)</f>
        <v>0</v>
      </c>
    </row>
    <row r="479" spans="2:8">
      <c r="B479" t="e">
        <f>VLOOKUP(A479,livelo!B:AE,29,0)</f>
        <v>#N/A</v>
      </c>
      <c r="C479" t="e">
        <f>VLOOKUP(A479,livelo!B:AH,32,0)</f>
        <v>#N/A</v>
      </c>
      <c r="D479" t="e">
        <f>VLOOKUP(A479,livelo!B:AC,27,0)</f>
        <v>#N/A</v>
      </c>
      <c r="E479" t="e">
        <f>VLOOKUP(A479,livelo!B:D,3,0)</f>
        <v>#N/A</v>
      </c>
      <c r="F479" s="1" t="e">
        <f t="shared" si="21"/>
        <v>#N/A</v>
      </c>
      <c r="G479" t="e">
        <f t="shared" si="22"/>
        <v>#N/A</v>
      </c>
      <c r="H479">
        <f>SUMIF(livelo!B:B,'dados livelo'!A479,livelo!AI:AI)</f>
        <v>0</v>
      </c>
    </row>
    <row r="480" spans="2:8">
      <c r="B480" t="e">
        <f>VLOOKUP(A480,livelo!B:AE,29,0)</f>
        <v>#N/A</v>
      </c>
      <c r="C480" t="e">
        <f>VLOOKUP(A480,livelo!B:AH,32,0)</f>
        <v>#N/A</v>
      </c>
      <c r="D480" t="e">
        <f>VLOOKUP(A480,livelo!B:AC,27,0)</f>
        <v>#N/A</v>
      </c>
      <c r="E480" t="e">
        <f>VLOOKUP(A480,livelo!B:D,3,0)</f>
        <v>#N/A</v>
      </c>
      <c r="F480" s="1" t="e">
        <f t="shared" si="21"/>
        <v>#N/A</v>
      </c>
      <c r="G480" t="e">
        <f t="shared" si="22"/>
        <v>#N/A</v>
      </c>
      <c r="H480">
        <f>SUMIF(livelo!B:B,'dados livelo'!A480,livelo!AI:AI)</f>
        <v>0</v>
      </c>
    </row>
    <row r="481" spans="2:8">
      <c r="B481" t="e">
        <f>VLOOKUP(A481,livelo!B:AE,29,0)</f>
        <v>#N/A</v>
      </c>
      <c r="C481" t="e">
        <f>VLOOKUP(A481,livelo!B:AH,32,0)</f>
        <v>#N/A</v>
      </c>
      <c r="D481" t="e">
        <f>VLOOKUP(A481,livelo!B:AC,27,0)</f>
        <v>#N/A</v>
      </c>
      <c r="E481" t="e">
        <f>VLOOKUP(A481,livelo!B:D,3,0)</f>
        <v>#N/A</v>
      </c>
      <c r="F481" s="1" t="e">
        <f t="shared" si="21"/>
        <v>#N/A</v>
      </c>
      <c r="G481" t="e">
        <f t="shared" si="22"/>
        <v>#N/A</v>
      </c>
      <c r="H481">
        <f>SUMIF(livelo!B:B,'dados livelo'!A481,livelo!AI:AI)</f>
        <v>0</v>
      </c>
    </row>
    <row r="482" spans="2:8">
      <c r="B482" t="e">
        <f>VLOOKUP(A482,livelo!B:AE,29,0)</f>
        <v>#N/A</v>
      </c>
      <c r="C482" t="e">
        <f>VLOOKUP(A482,livelo!B:AH,32,0)</f>
        <v>#N/A</v>
      </c>
      <c r="D482" t="e">
        <f>VLOOKUP(A482,livelo!B:AC,27,0)</f>
        <v>#N/A</v>
      </c>
      <c r="E482" t="e">
        <f>VLOOKUP(A482,livelo!B:D,3,0)</f>
        <v>#N/A</v>
      </c>
      <c r="F482" s="1" t="e">
        <f t="shared" si="21"/>
        <v>#N/A</v>
      </c>
      <c r="G482" t="e">
        <f t="shared" si="22"/>
        <v>#N/A</v>
      </c>
      <c r="H482">
        <f>SUMIF(livelo!B:B,'dados livelo'!A482,livelo!AI:AI)</f>
        <v>0</v>
      </c>
    </row>
    <row r="483" spans="2:8">
      <c r="B483" t="e">
        <f>VLOOKUP(A483,livelo!B:AE,29,0)</f>
        <v>#N/A</v>
      </c>
      <c r="C483" t="e">
        <f>VLOOKUP(A483,livelo!B:AH,32,0)</f>
        <v>#N/A</v>
      </c>
      <c r="D483" t="e">
        <f>VLOOKUP(A483,livelo!B:AC,27,0)</f>
        <v>#N/A</v>
      </c>
      <c r="E483" t="e">
        <f>VLOOKUP(A483,livelo!B:D,3,0)</f>
        <v>#N/A</v>
      </c>
      <c r="F483" s="1" t="e">
        <f t="shared" si="21"/>
        <v>#N/A</v>
      </c>
      <c r="G483" t="e">
        <f t="shared" si="22"/>
        <v>#N/A</v>
      </c>
      <c r="H483">
        <f>SUMIF(livelo!B:B,'dados livelo'!A483,livelo!AI:AI)</f>
        <v>0</v>
      </c>
    </row>
    <row r="484" spans="2:8">
      <c r="B484" t="e">
        <f>VLOOKUP(A484,livelo!B:AE,29,0)</f>
        <v>#N/A</v>
      </c>
      <c r="C484" t="e">
        <f>VLOOKUP(A484,livelo!B:AH,32,0)</f>
        <v>#N/A</v>
      </c>
      <c r="D484" t="e">
        <f>VLOOKUP(A484,livelo!B:AC,27,0)</f>
        <v>#N/A</v>
      </c>
      <c r="E484" t="e">
        <f>VLOOKUP(A484,livelo!B:D,3,0)</f>
        <v>#N/A</v>
      </c>
      <c r="F484" s="1" t="e">
        <f t="shared" si="21"/>
        <v>#N/A</v>
      </c>
      <c r="G484" t="e">
        <f t="shared" si="22"/>
        <v>#N/A</v>
      </c>
      <c r="H484">
        <f>SUMIF(livelo!B:B,'dados livelo'!A484,livelo!AI:AI)</f>
        <v>0</v>
      </c>
    </row>
    <row r="485" spans="2:8">
      <c r="B485" t="e">
        <f>VLOOKUP(A485,livelo!B:AE,29,0)</f>
        <v>#N/A</v>
      </c>
      <c r="C485" t="e">
        <f>VLOOKUP(A485,livelo!B:AH,32,0)</f>
        <v>#N/A</v>
      </c>
      <c r="D485" t="e">
        <f>VLOOKUP(A485,livelo!B:AC,27,0)</f>
        <v>#N/A</v>
      </c>
      <c r="E485" t="e">
        <f>VLOOKUP(A485,livelo!B:D,3,0)</f>
        <v>#N/A</v>
      </c>
      <c r="F485" s="1" t="e">
        <f t="shared" si="21"/>
        <v>#N/A</v>
      </c>
      <c r="G485" t="e">
        <f t="shared" si="22"/>
        <v>#N/A</v>
      </c>
      <c r="H485">
        <f>SUMIF(livelo!B:B,'dados livelo'!A485,livelo!AI:AI)</f>
        <v>0</v>
      </c>
    </row>
    <row r="486" spans="2:8">
      <c r="B486" t="e">
        <f>VLOOKUP(A486,livelo!B:AE,29,0)</f>
        <v>#N/A</v>
      </c>
      <c r="C486" t="e">
        <f>VLOOKUP(A486,livelo!B:AH,32,0)</f>
        <v>#N/A</v>
      </c>
      <c r="D486" t="e">
        <f>VLOOKUP(A486,livelo!B:AC,27,0)</f>
        <v>#N/A</v>
      </c>
      <c r="E486" t="e">
        <f>VLOOKUP(A486,livelo!B:D,3,0)</f>
        <v>#N/A</v>
      </c>
      <c r="F486" s="1" t="e">
        <f t="shared" si="21"/>
        <v>#N/A</v>
      </c>
      <c r="G486" t="e">
        <f t="shared" si="22"/>
        <v>#N/A</v>
      </c>
      <c r="H486">
        <f>SUMIF(livelo!B:B,'dados livelo'!A486,livelo!AI:AI)</f>
        <v>0</v>
      </c>
    </row>
    <row r="487" spans="2:8">
      <c r="B487" t="e">
        <f>VLOOKUP(A487,livelo!B:AE,29,0)</f>
        <v>#N/A</v>
      </c>
      <c r="C487" t="e">
        <f>VLOOKUP(A487,livelo!B:AH,32,0)</f>
        <v>#N/A</v>
      </c>
      <c r="D487" t="e">
        <f>VLOOKUP(A487,livelo!B:AC,27,0)</f>
        <v>#N/A</v>
      </c>
      <c r="E487" t="e">
        <f>VLOOKUP(A487,livelo!B:D,3,0)</f>
        <v>#N/A</v>
      </c>
      <c r="F487" s="1" t="e">
        <f t="shared" si="21"/>
        <v>#N/A</v>
      </c>
      <c r="G487" t="e">
        <f t="shared" si="22"/>
        <v>#N/A</v>
      </c>
      <c r="H487">
        <f>SUMIF(livelo!B:B,'dados livelo'!A487,livelo!AI:AI)</f>
        <v>0</v>
      </c>
    </row>
    <row r="488" spans="2:8">
      <c r="B488" t="e">
        <f>VLOOKUP(A488,livelo!B:AE,29,0)</f>
        <v>#N/A</v>
      </c>
      <c r="C488" t="e">
        <f>VLOOKUP(A488,livelo!B:AH,32,0)</f>
        <v>#N/A</v>
      </c>
      <c r="D488" t="e">
        <f>VLOOKUP(A488,livelo!B:AC,27,0)</f>
        <v>#N/A</v>
      </c>
      <c r="E488" t="e">
        <f>VLOOKUP(A488,livelo!B:D,3,0)</f>
        <v>#N/A</v>
      </c>
      <c r="F488" s="1" t="e">
        <f t="shared" si="21"/>
        <v>#N/A</v>
      </c>
      <c r="G488" t="e">
        <f t="shared" si="22"/>
        <v>#N/A</v>
      </c>
      <c r="H488">
        <f>SUMIF(livelo!B:B,'dados livelo'!A488,livelo!AI:AI)</f>
        <v>0</v>
      </c>
    </row>
    <row r="489" spans="2:8">
      <c r="B489" t="e">
        <f>VLOOKUP(A489,livelo!B:AE,29,0)</f>
        <v>#N/A</v>
      </c>
      <c r="C489" t="e">
        <f>VLOOKUP(A489,livelo!B:AH,32,0)</f>
        <v>#N/A</v>
      </c>
      <c r="D489" t="e">
        <f>VLOOKUP(A489,livelo!B:AC,27,0)</f>
        <v>#N/A</v>
      </c>
      <c r="E489" t="e">
        <f>VLOOKUP(A489,livelo!B:D,3,0)</f>
        <v>#N/A</v>
      </c>
      <c r="F489" s="1" t="e">
        <f t="shared" si="21"/>
        <v>#N/A</v>
      </c>
      <c r="G489" t="e">
        <f t="shared" si="22"/>
        <v>#N/A</v>
      </c>
      <c r="H489">
        <f>SUMIF(livelo!B:B,'dados livelo'!A489,livelo!AI:AI)</f>
        <v>0</v>
      </c>
    </row>
    <row r="490" spans="2:8">
      <c r="B490" t="e">
        <f>VLOOKUP(A490,livelo!B:AE,29,0)</f>
        <v>#N/A</v>
      </c>
      <c r="C490" t="e">
        <f>VLOOKUP(A490,livelo!B:AH,32,0)</f>
        <v>#N/A</v>
      </c>
      <c r="D490" t="e">
        <f>VLOOKUP(A490,livelo!B:AC,27,0)</f>
        <v>#N/A</v>
      </c>
      <c r="E490" t="e">
        <f>VLOOKUP(A490,livelo!B:D,3,0)</f>
        <v>#N/A</v>
      </c>
      <c r="F490" s="1" t="e">
        <f t="shared" si="21"/>
        <v>#N/A</v>
      </c>
      <c r="G490" t="e">
        <f t="shared" si="22"/>
        <v>#N/A</v>
      </c>
      <c r="H490">
        <f>SUMIF(livelo!B:B,'dados livelo'!A490,livelo!AI:AI)</f>
        <v>0</v>
      </c>
    </row>
    <row r="491" spans="2:8">
      <c r="B491" t="e">
        <f>VLOOKUP(A491,livelo!B:AE,29,0)</f>
        <v>#N/A</v>
      </c>
      <c r="C491" t="e">
        <f>VLOOKUP(A491,livelo!B:AH,32,0)</f>
        <v>#N/A</v>
      </c>
      <c r="D491" t="e">
        <f>VLOOKUP(A491,livelo!B:AC,27,0)</f>
        <v>#N/A</v>
      </c>
      <c r="E491" t="e">
        <f>VLOOKUP(A491,livelo!B:D,3,0)</f>
        <v>#N/A</v>
      </c>
      <c r="F491" s="1" t="e">
        <f t="shared" si="21"/>
        <v>#N/A</v>
      </c>
      <c r="G491" t="e">
        <f t="shared" si="22"/>
        <v>#N/A</v>
      </c>
      <c r="H491">
        <f>SUMIF(livelo!B:B,'dados livelo'!A491,livelo!AI:AI)</f>
        <v>0</v>
      </c>
    </row>
    <row r="492" spans="2:8">
      <c r="B492" t="e">
        <f>VLOOKUP(A492,livelo!B:AE,29,0)</f>
        <v>#N/A</v>
      </c>
      <c r="C492" t="e">
        <f>VLOOKUP(A492,livelo!B:AH,32,0)</f>
        <v>#N/A</v>
      </c>
      <c r="D492" t="e">
        <f>VLOOKUP(A492,livelo!B:AC,27,0)</f>
        <v>#N/A</v>
      </c>
      <c r="E492" t="e">
        <f>VLOOKUP(A492,livelo!B:D,3,0)</f>
        <v>#N/A</v>
      </c>
      <c r="F492" s="1" t="e">
        <f t="shared" si="21"/>
        <v>#N/A</v>
      </c>
      <c r="G492" t="e">
        <f t="shared" si="22"/>
        <v>#N/A</v>
      </c>
      <c r="H492">
        <f>SUMIF(livelo!B:B,'dados livelo'!A492,livelo!AI:AI)</f>
        <v>0</v>
      </c>
    </row>
    <row r="493" spans="2:8">
      <c r="B493" t="e">
        <f>VLOOKUP(A493,livelo!B:AE,29,0)</f>
        <v>#N/A</v>
      </c>
      <c r="C493" t="e">
        <f>VLOOKUP(A493,livelo!B:AH,32,0)</f>
        <v>#N/A</v>
      </c>
      <c r="D493" t="e">
        <f>VLOOKUP(A493,livelo!B:AC,27,0)</f>
        <v>#N/A</v>
      </c>
      <c r="E493" t="e">
        <f>VLOOKUP(A493,livelo!B:D,3,0)</f>
        <v>#N/A</v>
      </c>
      <c r="F493" s="1" t="e">
        <f t="shared" si="21"/>
        <v>#N/A</v>
      </c>
      <c r="G493" t="e">
        <f t="shared" si="22"/>
        <v>#N/A</v>
      </c>
      <c r="H493">
        <f>SUMIF(livelo!B:B,'dados livelo'!A493,livelo!AI:AI)</f>
        <v>0</v>
      </c>
    </row>
    <row r="494" spans="2:8">
      <c r="B494" t="e">
        <f>VLOOKUP(A494,livelo!B:AE,29,0)</f>
        <v>#N/A</v>
      </c>
      <c r="C494" t="e">
        <f>VLOOKUP(A494,livelo!B:AH,32,0)</f>
        <v>#N/A</v>
      </c>
      <c r="D494" t="e">
        <f>VLOOKUP(A494,livelo!B:AC,27,0)</f>
        <v>#N/A</v>
      </c>
      <c r="E494" t="e">
        <f>VLOOKUP(A494,livelo!B:D,3,0)</f>
        <v>#N/A</v>
      </c>
      <c r="F494" s="1" t="e">
        <f t="shared" si="21"/>
        <v>#N/A</v>
      </c>
      <c r="G494" t="e">
        <f t="shared" si="22"/>
        <v>#N/A</v>
      </c>
      <c r="H494">
        <f>SUMIF(livelo!B:B,'dados livelo'!A494,livelo!AI:AI)</f>
        <v>0</v>
      </c>
    </row>
    <row r="495" spans="2:8">
      <c r="B495" t="e">
        <f>VLOOKUP(A495,livelo!B:AE,29,0)</f>
        <v>#N/A</v>
      </c>
      <c r="C495" t="e">
        <f>VLOOKUP(A495,livelo!B:AH,32,0)</f>
        <v>#N/A</v>
      </c>
      <c r="D495" t="e">
        <f>VLOOKUP(A495,livelo!B:AC,27,0)</f>
        <v>#N/A</v>
      </c>
      <c r="E495" t="e">
        <f>VLOOKUP(A495,livelo!B:D,3,0)</f>
        <v>#N/A</v>
      </c>
      <c r="F495" s="1" t="e">
        <f t="shared" si="21"/>
        <v>#N/A</v>
      </c>
      <c r="G495" t="e">
        <f t="shared" si="22"/>
        <v>#N/A</v>
      </c>
      <c r="H495">
        <f>SUMIF(livelo!B:B,'dados livelo'!A495,livelo!AI:AI)</f>
        <v>0</v>
      </c>
    </row>
    <row r="496" spans="2:8">
      <c r="B496" t="e">
        <f>VLOOKUP(A496,livelo!B:AE,29,0)</f>
        <v>#N/A</v>
      </c>
      <c r="C496" t="e">
        <f>VLOOKUP(A496,livelo!B:AH,32,0)</f>
        <v>#N/A</v>
      </c>
      <c r="D496" t="e">
        <f>VLOOKUP(A496,livelo!B:AC,27,0)</f>
        <v>#N/A</v>
      </c>
      <c r="E496" t="e">
        <f>VLOOKUP(A496,livelo!B:D,3,0)</f>
        <v>#N/A</v>
      </c>
      <c r="F496" s="1" t="e">
        <f t="shared" si="21"/>
        <v>#N/A</v>
      </c>
      <c r="G496" t="e">
        <f t="shared" si="22"/>
        <v>#N/A</v>
      </c>
      <c r="H496">
        <f>SUMIF(livelo!B:B,'dados livelo'!A496,livelo!AI:AI)</f>
        <v>0</v>
      </c>
    </row>
    <row r="497" spans="2:8">
      <c r="B497" t="e">
        <f>VLOOKUP(A497,livelo!B:AE,29,0)</f>
        <v>#N/A</v>
      </c>
      <c r="C497" t="e">
        <f>VLOOKUP(A497,livelo!B:AH,32,0)</f>
        <v>#N/A</v>
      </c>
      <c r="D497" t="e">
        <f>VLOOKUP(A497,livelo!B:AC,27,0)</f>
        <v>#N/A</v>
      </c>
      <c r="E497" t="e">
        <f>VLOOKUP(A497,livelo!B:D,3,0)</f>
        <v>#N/A</v>
      </c>
      <c r="F497" s="1" t="e">
        <f t="shared" si="21"/>
        <v>#N/A</v>
      </c>
      <c r="G497" t="e">
        <f t="shared" si="22"/>
        <v>#N/A</v>
      </c>
      <c r="H497">
        <f>SUMIF(livelo!B:B,'dados livelo'!A497,livelo!AI:AI)</f>
        <v>0</v>
      </c>
    </row>
    <row r="498" spans="2:8">
      <c r="B498" t="e">
        <f>VLOOKUP(A498,livelo!B:AE,29,0)</f>
        <v>#N/A</v>
      </c>
      <c r="C498" t="e">
        <f>VLOOKUP(A498,livelo!B:AH,32,0)</f>
        <v>#N/A</v>
      </c>
      <c r="D498" t="e">
        <f>VLOOKUP(A498,livelo!B:AC,27,0)</f>
        <v>#N/A</v>
      </c>
      <c r="E498" t="e">
        <f>VLOOKUP(A498,livelo!B:D,3,0)</f>
        <v>#N/A</v>
      </c>
      <c r="F498" s="1" t="e">
        <f t="shared" si="21"/>
        <v>#N/A</v>
      </c>
      <c r="G498" t="e">
        <f t="shared" si="22"/>
        <v>#N/A</v>
      </c>
      <c r="H498">
        <f>SUMIF(livelo!B:B,'dados livelo'!A498,livelo!AI:AI)</f>
        <v>0</v>
      </c>
    </row>
    <row r="499" spans="2:8">
      <c r="B499" t="e">
        <f>VLOOKUP(A499,livelo!B:AE,29,0)</f>
        <v>#N/A</v>
      </c>
      <c r="C499" t="e">
        <f>VLOOKUP(A499,livelo!B:AH,32,0)</f>
        <v>#N/A</v>
      </c>
      <c r="D499" t="e">
        <f>VLOOKUP(A499,livelo!B:AC,27,0)</f>
        <v>#N/A</v>
      </c>
      <c r="E499" t="e">
        <f>VLOOKUP(A499,livelo!B:D,3,0)</f>
        <v>#N/A</v>
      </c>
      <c r="F499" s="1" t="e">
        <f t="shared" si="21"/>
        <v>#N/A</v>
      </c>
      <c r="G499" t="e">
        <f t="shared" si="22"/>
        <v>#N/A</v>
      </c>
      <c r="H499">
        <f>SUMIF(livelo!B:B,'dados livelo'!A499,livelo!AI:AI)</f>
        <v>0</v>
      </c>
    </row>
    <row r="500" spans="2:8">
      <c r="B500" t="e">
        <f>VLOOKUP(A500,livelo!B:AE,29,0)</f>
        <v>#N/A</v>
      </c>
      <c r="C500" t="e">
        <f>VLOOKUP(A500,livelo!B:AH,32,0)</f>
        <v>#N/A</v>
      </c>
      <c r="D500" t="e">
        <f>VLOOKUP(A500,livelo!B:AC,27,0)</f>
        <v>#N/A</v>
      </c>
      <c r="E500" t="e">
        <f>VLOOKUP(A500,livelo!B:D,3,0)</f>
        <v>#N/A</v>
      </c>
      <c r="F500" s="1" t="e">
        <f t="shared" si="21"/>
        <v>#N/A</v>
      </c>
      <c r="G500" t="e">
        <f t="shared" si="22"/>
        <v>#N/A</v>
      </c>
      <c r="H500">
        <f>SUMIF(livelo!B:B,'dados livelo'!A500,livelo!AI:AI)</f>
        <v>0</v>
      </c>
    </row>
    <row r="501" spans="2:8">
      <c r="B501" t="e">
        <f>VLOOKUP(A501,livelo!B:AE,29,0)</f>
        <v>#N/A</v>
      </c>
      <c r="C501" t="e">
        <f>VLOOKUP(A501,livelo!B:AH,32,0)</f>
        <v>#N/A</v>
      </c>
      <c r="D501" t="e">
        <f>VLOOKUP(A501,livelo!B:AC,27,0)</f>
        <v>#N/A</v>
      </c>
      <c r="E501" t="e">
        <f>VLOOKUP(A501,livelo!B:D,3,0)</f>
        <v>#N/A</v>
      </c>
      <c r="F501" s="1" t="e">
        <f t="shared" si="21"/>
        <v>#N/A</v>
      </c>
      <c r="G501" t="e">
        <f t="shared" si="22"/>
        <v>#N/A</v>
      </c>
      <c r="H501">
        <f>SUMIF(livelo!B:B,'dados livelo'!A501,livelo!AI:AI)</f>
        <v>0</v>
      </c>
    </row>
    <row r="502" spans="2:8">
      <c r="B502" t="e">
        <f>VLOOKUP(A502,livelo!B:AE,29,0)</f>
        <v>#N/A</v>
      </c>
      <c r="C502" t="e">
        <f>VLOOKUP(A502,livelo!B:AH,32,0)</f>
        <v>#N/A</v>
      </c>
      <c r="D502" t="e">
        <f>VLOOKUP(A502,livelo!B:AC,27,0)</f>
        <v>#N/A</v>
      </c>
      <c r="E502" t="e">
        <f>VLOOKUP(A502,livelo!B:D,3,0)</f>
        <v>#N/A</v>
      </c>
      <c r="F502" s="1" t="e">
        <f t="shared" si="21"/>
        <v>#N/A</v>
      </c>
      <c r="G502" t="e">
        <f t="shared" si="22"/>
        <v>#N/A</v>
      </c>
      <c r="H502">
        <f>SUMIF(livelo!B:B,'dados livelo'!A502,livelo!AI:AI)</f>
        <v>0</v>
      </c>
    </row>
    <row r="503" spans="2:8">
      <c r="B503" t="e">
        <f>VLOOKUP(A503,livelo!B:AE,29,0)</f>
        <v>#N/A</v>
      </c>
      <c r="C503" t="e">
        <f>VLOOKUP(A503,livelo!B:AH,32,0)</f>
        <v>#N/A</v>
      </c>
      <c r="D503" t="e">
        <f>VLOOKUP(A503,livelo!B:AC,27,0)</f>
        <v>#N/A</v>
      </c>
      <c r="E503" t="e">
        <f>VLOOKUP(A503,livelo!B:D,3,0)</f>
        <v>#N/A</v>
      </c>
      <c r="F503" s="1" t="e">
        <f t="shared" si="21"/>
        <v>#N/A</v>
      </c>
      <c r="G503" t="e">
        <f t="shared" si="22"/>
        <v>#N/A</v>
      </c>
      <c r="H503">
        <f>SUMIF(livelo!B:B,'dados livelo'!A503,livelo!AI:AI)</f>
        <v>0</v>
      </c>
    </row>
    <row r="504" spans="2:8">
      <c r="B504" t="e">
        <f>VLOOKUP(A504,livelo!B:AE,29,0)</f>
        <v>#N/A</v>
      </c>
      <c r="C504" t="e">
        <f>VLOOKUP(A504,livelo!B:AH,32,0)</f>
        <v>#N/A</v>
      </c>
      <c r="D504" t="e">
        <f>VLOOKUP(A504,livelo!B:AC,27,0)</f>
        <v>#N/A</v>
      </c>
      <c r="E504" t="e">
        <f>VLOOKUP(A504,livelo!B:D,3,0)</f>
        <v>#N/A</v>
      </c>
      <c r="F504" s="1" t="e">
        <f t="shared" si="21"/>
        <v>#N/A</v>
      </c>
      <c r="G504" t="e">
        <f t="shared" si="22"/>
        <v>#N/A</v>
      </c>
      <c r="H504">
        <f>SUMIF(livelo!B:B,'dados livelo'!A504,livelo!AI:AI)</f>
        <v>0</v>
      </c>
    </row>
    <row r="505" spans="2:8">
      <c r="B505" t="e">
        <f>VLOOKUP(A505,livelo!B:AE,29,0)</f>
        <v>#N/A</v>
      </c>
      <c r="C505" t="e">
        <f>VLOOKUP(A505,livelo!B:AH,32,0)</f>
        <v>#N/A</v>
      </c>
      <c r="D505" t="e">
        <f>VLOOKUP(A505,livelo!B:AC,27,0)</f>
        <v>#N/A</v>
      </c>
      <c r="E505" t="e">
        <f>VLOOKUP(A505,livelo!B:D,3,0)</f>
        <v>#N/A</v>
      </c>
      <c r="F505" s="1" t="e">
        <f t="shared" si="21"/>
        <v>#N/A</v>
      </c>
      <c r="G505" t="e">
        <f t="shared" si="22"/>
        <v>#N/A</v>
      </c>
      <c r="H505">
        <f>SUMIF(livelo!B:B,'dados livelo'!A505,livelo!AI:AI)</f>
        <v>0</v>
      </c>
    </row>
    <row r="506" spans="2:8">
      <c r="B506" t="e">
        <f>VLOOKUP(A506,livelo!B:AE,29,0)</f>
        <v>#N/A</v>
      </c>
      <c r="C506" t="e">
        <f>VLOOKUP(A506,livelo!B:AH,32,0)</f>
        <v>#N/A</v>
      </c>
      <c r="D506" t="e">
        <f>VLOOKUP(A506,livelo!B:AC,27,0)</f>
        <v>#N/A</v>
      </c>
      <c r="E506" t="e">
        <f>VLOOKUP(A506,livelo!B:D,3,0)</f>
        <v>#N/A</v>
      </c>
      <c r="F506" s="1" t="e">
        <f t="shared" si="21"/>
        <v>#N/A</v>
      </c>
      <c r="G506" t="e">
        <f t="shared" si="22"/>
        <v>#N/A</v>
      </c>
      <c r="H506">
        <f>SUMIF(livelo!B:B,'dados livelo'!A506,livelo!AI:AI)</f>
        <v>0</v>
      </c>
    </row>
    <row r="507" spans="2:8">
      <c r="B507" t="e">
        <f>VLOOKUP(A507,livelo!B:AE,29,0)</f>
        <v>#N/A</v>
      </c>
      <c r="C507" t="e">
        <f>VLOOKUP(A507,livelo!B:AH,32,0)</f>
        <v>#N/A</v>
      </c>
      <c r="D507" t="e">
        <f>VLOOKUP(A507,livelo!B:AC,27,0)</f>
        <v>#N/A</v>
      </c>
      <c r="E507" t="e">
        <f>VLOOKUP(A507,livelo!B:D,3,0)</f>
        <v>#N/A</v>
      </c>
      <c r="F507" s="1" t="e">
        <f t="shared" si="21"/>
        <v>#N/A</v>
      </c>
      <c r="G507" t="e">
        <f t="shared" si="22"/>
        <v>#N/A</v>
      </c>
      <c r="H507">
        <f>SUMIF(livelo!B:B,'dados livelo'!A507,livelo!AI:AI)</f>
        <v>0</v>
      </c>
    </row>
    <row r="508" spans="2:8">
      <c r="B508" t="e">
        <f>VLOOKUP(A508,livelo!B:AE,29,0)</f>
        <v>#N/A</v>
      </c>
      <c r="C508" t="e">
        <f>VLOOKUP(A508,livelo!B:AH,32,0)</f>
        <v>#N/A</v>
      </c>
      <c r="D508" t="e">
        <f>VLOOKUP(A508,livelo!B:AC,27,0)</f>
        <v>#N/A</v>
      </c>
      <c r="E508" t="e">
        <f>VLOOKUP(A508,livelo!B:D,3,0)</f>
        <v>#N/A</v>
      </c>
      <c r="F508" s="1" t="e">
        <f t="shared" si="21"/>
        <v>#N/A</v>
      </c>
      <c r="G508" t="e">
        <f t="shared" si="22"/>
        <v>#N/A</v>
      </c>
      <c r="H508">
        <f>SUMIF(livelo!B:B,'dados livelo'!A508,livelo!AI:AI)</f>
        <v>0</v>
      </c>
    </row>
    <row r="509" spans="2:8">
      <c r="B509" t="e">
        <f>VLOOKUP(A509,livelo!B:AE,29,0)</f>
        <v>#N/A</v>
      </c>
      <c r="C509" t="e">
        <f>VLOOKUP(A509,livelo!B:AH,32,0)</f>
        <v>#N/A</v>
      </c>
      <c r="D509" t="e">
        <f>VLOOKUP(A509,livelo!B:AC,27,0)</f>
        <v>#N/A</v>
      </c>
      <c r="E509" t="e">
        <f>VLOOKUP(A509,livelo!B:D,3,0)</f>
        <v>#N/A</v>
      </c>
      <c r="F509" s="1" t="e">
        <f t="shared" si="21"/>
        <v>#N/A</v>
      </c>
      <c r="G509" t="e">
        <f t="shared" si="22"/>
        <v>#N/A</v>
      </c>
      <c r="H509">
        <f>SUMIF(livelo!B:B,'dados livelo'!A509,livelo!AI:AI)</f>
        <v>0</v>
      </c>
    </row>
    <row r="510" spans="2:8">
      <c r="B510" t="e">
        <f>VLOOKUP(A510,livelo!B:AE,29,0)</f>
        <v>#N/A</v>
      </c>
      <c r="C510" t="e">
        <f>VLOOKUP(A510,livelo!B:AH,32,0)</f>
        <v>#N/A</v>
      </c>
      <c r="D510" t="e">
        <f>VLOOKUP(A510,livelo!B:AC,27,0)</f>
        <v>#N/A</v>
      </c>
      <c r="E510" t="e">
        <f>VLOOKUP(A510,livelo!B:D,3,0)</f>
        <v>#N/A</v>
      </c>
      <c r="F510" s="1" t="e">
        <f t="shared" si="21"/>
        <v>#N/A</v>
      </c>
      <c r="G510" t="e">
        <f t="shared" si="22"/>
        <v>#N/A</v>
      </c>
      <c r="H510">
        <f>SUMIF(livelo!B:B,'dados livelo'!A510,livelo!AI:AI)</f>
        <v>0</v>
      </c>
    </row>
    <row r="511" spans="2:8">
      <c r="B511" t="e">
        <f>VLOOKUP(A511,livelo!B:AE,29,0)</f>
        <v>#N/A</v>
      </c>
      <c r="C511" t="e">
        <f>VLOOKUP(A511,livelo!B:AH,32,0)</f>
        <v>#N/A</v>
      </c>
      <c r="D511" t="e">
        <f>VLOOKUP(A511,livelo!B:AC,27,0)</f>
        <v>#N/A</v>
      </c>
      <c r="E511" t="e">
        <f>VLOOKUP(A511,livelo!B:D,3,0)</f>
        <v>#N/A</v>
      </c>
      <c r="F511" s="1" t="e">
        <f t="shared" si="21"/>
        <v>#N/A</v>
      </c>
      <c r="G511" t="e">
        <f t="shared" si="22"/>
        <v>#N/A</v>
      </c>
      <c r="H511">
        <f>SUMIF(livelo!B:B,'dados livelo'!A511,livelo!AI:AI)</f>
        <v>0</v>
      </c>
    </row>
    <row r="512" spans="2:8">
      <c r="B512" t="e">
        <f>VLOOKUP(A512,livelo!B:AE,29,0)</f>
        <v>#N/A</v>
      </c>
      <c r="C512" t="e">
        <f>VLOOKUP(A512,livelo!B:AH,32,0)</f>
        <v>#N/A</v>
      </c>
      <c r="D512" t="e">
        <f>VLOOKUP(A512,livelo!B:AC,27,0)</f>
        <v>#N/A</v>
      </c>
      <c r="E512" t="e">
        <f>VLOOKUP(A512,livelo!B:D,3,0)</f>
        <v>#N/A</v>
      </c>
      <c r="F512" s="1" t="e">
        <f t="shared" si="21"/>
        <v>#N/A</v>
      </c>
      <c r="G512" t="e">
        <f t="shared" si="22"/>
        <v>#N/A</v>
      </c>
      <c r="H512">
        <f>SUMIF(livelo!B:B,'dados livelo'!A512,livelo!AI:AI)</f>
        <v>0</v>
      </c>
    </row>
    <row r="513" spans="2:8">
      <c r="B513" t="e">
        <f>VLOOKUP(A513,livelo!B:AE,29,0)</f>
        <v>#N/A</v>
      </c>
      <c r="C513" t="e">
        <f>VLOOKUP(A513,livelo!B:AH,32,0)</f>
        <v>#N/A</v>
      </c>
      <c r="D513" t="e">
        <f>VLOOKUP(A513,livelo!B:AC,27,0)</f>
        <v>#N/A</v>
      </c>
      <c r="E513" t="e">
        <f>VLOOKUP(A513,livelo!B:D,3,0)</f>
        <v>#N/A</v>
      </c>
      <c r="F513" s="1" t="e">
        <f t="shared" si="21"/>
        <v>#N/A</v>
      </c>
      <c r="G513" t="e">
        <f t="shared" si="22"/>
        <v>#N/A</v>
      </c>
      <c r="H513">
        <f>SUMIF(livelo!B:B,'dados livelo'!A513,livelo!AI:AI)</f>
        <v>0</v>
      </c>
    </row>
    <row r="514" spans="2:8">
      <c r="B514" t="e">
        <f>VLOOKUP(A514,livelo!B:AE,29,0)</f>
        <v>#N/A</v>
      </c>
      <c r="C514" t="e">
        <f>VLOOKUP(A514,livelo!B:AH,32,0)</f>
        <v>#N/A</v>
      </c>
      <c r="D514" t="e">
        <f>VLOOKUP(A514,livelo!B:AC,27,0)</f>
        <v>#N/A</v>
      </c>
      <c r="E514" t="e">
        <f>VLOOKUP(A514,livelo!B:D,3,0)</f>
        <v>#N/A</v>
      </c>
      <c r="F514" s="1" t="e">
        <f t="shared" ref="F514:F577" si="23">MID(E514,1,10)</f>
        <v>#N/A</v>
      </c>
      <c r="G514" t="e">
        <f t="shared" ref="G514:G577" si="24">DATEVALUE(F514)</f>
        <v>#N/A</v>
      </c>
      <c r="H514">
        <f>SUMIF(livelo!B:B,'dados livelo'!A514,livelo!AI:AI)</f>
        <v>0</v>
      </c>
    </row>
    <row r="515" spans="2:8">
      <c r="B515" t="e">
        <f>VLOOKUP(A515,livelo!B:AE,29,0)</f>
        <v>#N/A</v>
      </c>
      <c r="C515" t="e">
        <f>VLOOKUP(A515,livelo!B:AH,32,0)</f>
        <v>#N/A</v>
      </c>
      <c r="D515" t="e">
        <f>VLOOKUP(A515,livelo!B:AC,27,0)</f>
        <v>#N/A</v>
      </c>
      <c r="E515" t="e">
        <f>VLOOKUP(A515,livelo!B:D,3,0)</f>
        <v>#N/A</v>
      </c>
      <c r="F515" s="1" t="e">
        <f t="shared" si="23"/>
        <v>#N/A</v>
      </c>
      <c r="G515" t="e">
        <f t="shared" si="24"/>
        <v>#N/A</v>
      </c>
      <c r="H515">
        <f>SUMIF(livelo!B:B,'dados livelo'!A515,livelo!AI:AI)</f>
        <v>0</v>
      </c>
    </row>
    <row r="516" spans="2:8">
      <c r="B516" t="e">
        <f>VLOOKUP(A516,livelo!B:AE,29,0)</f>
        <v>#N/A</v>
      </c>
      <c r="C516" t="e">
        <f>VLOOKUP(A516,livelo!B:AH,32,0)</f>
        <v>#N/A</v>
      </c>
      <c r="D516" t="e">
        <f>VLOOKUP(A516,livelo!B:AC,27,0)</f>
        <v>#N/A</v>
      </c>
      <c r="E516" t="e">
        <f>VLOOKUP(A516,livelo!B:D,3,0)</f>
        <v>#N/A</v>
      </c>
      <c r="F516" s="1" t="e">
        <f t="shared" si="23"/>
        <v>#N/A</v>
      </c>
      <c r="G516" t="e">
        <f t="shared" si="24"/>
        <v>#N/A</v>
      </c>
      <c r="H516">
        <f>SUMIF(livelo!B:B,'dados livelo'!A516,livelo!AI:AI)</f>
        <v>0</v>
      </c>
    </row>
    <row r="517" spans="2:8">
      <c r="B517" t="e">
        <f>VLOOKUP(A517,livelo!B:AE,29,0)</f>
        <v>#N/A</v>
      </c>
      <c r="C517" t="e">
        <f>VLOOKUP(A517,livelo!B:AH,32,0)</f>
        <v>#N/A</v>
      </c>
      <c r="D517" t="e">
        <f>VLOOKUP(A517,livelo!B:AC,27,0)</f>
        <v>#N/A</v>
      </c>
      <c r="E517" t="e">
        <f>VLOOKUP(A517,livelo!B:D,3,0)</f>
        <v>#N/A</v>
      </c>
      <c r="F517" s="1" t="e">
        <f t="shared" si="23"/>
        <v>#N/A</v>
      </c>
      <c r="G517" t="e">
        <f t="shared" si="24"/>
        <v>#N/A</v>
      </c>
      <c r="H517">
        <f>SUMIF(livelo!B:B,'dados livelo'!A517,livelo!AI:AI)</f>
        <v>0</v>
      </c>
    </row>
    <row r="518" spans="2:8">
      <c r="B518" t="e">
        <f>VLOOKUP(A518,livelo!B:AE,29,0)</f>
        <v>#N/A</v>
      </c>
      <c r="C518" t="e">
        <f>VLOOKUP(A518,livelo!B:AH,32,0)</f>
        <v>#N/A</v>
      </c>
      <c r="D518" t="e">
        <f>VLOOKUP(A518,livelo!B:AC,27,0)</f>
        <v>#N/A</v>
      </c>
      <c r="E518" t="e">
        <f>VLOOKUP(A518,livelo!B:D,3,0)</f>
        <v>#N/A</v>
      </c>
      <c r="F518" s="1" t="e">
        <f t="shared" si="23"/>
        <v>#N/A</v>
      </c>
      <c r="G518" t="e">
        <f t="shared" si="24"/>
        <v>#N/A</v>
      </c>
      <c r="H518">
        <f>SUMIF(livelo!B:B,'dados livelo'!A518,livelo!AI:AI)</f>
        <v>0</v>
      </c>
    </row>
    <row r="519" spans="2:8">
      <c r="B519" t="e">
        <f>VLOOKUP(A519,livelo!B:AE,29,0)</f>
        <v>#N/A</v>
      </c>
      <c r="C519" t="e">
        <f>VLOOKUP(A519,livelo!B:AH,32,0)</f>
        <v>#N/A</v>
      </c>
      <c r="D519" t="e">
        <f>VLOOKUP(A519,livelo!B:AC,27,0)</f>
        <v>#N/A</v>
      </c>
      <c r="E519" t="e">
        <f>VLOOKUP(A519,livelo!B:D,3,0)</f>
        <v>#N/A</v>
      </c>
      <c r="F519" s="1" t="e">
        <f t="shared" si="23"/>
        <v>#N/A</v>
      </c>
      <c r="G519" t="e">
        <f t="shared" si="24"/>
        <v>#N/A</v>
      </c>
      <c r="H519">
        <f>SUMIF(livelo!B:B,'dados livelo'!A519,livelo!AI:AI)</f>
        <v>0</v>
      </c>
    </row>
    <row r="520" spans="2:8">
      <c r="B520" t="e">
        <f>VLOOKUP(A520,livelo!B:AE,29,0)</f>
        <v>#N/A</v>
      </c>
      <c r="C520" t="e">
        <f>VLOOKUP(A520,livelo!B:AH,32,0)</f>
        <v>#N/A</v>
      </c>
      <c r="D520" t="e">
        <f>VLOOKUP(A520,livelo!B:AC,27,0)</f>
        <v>#N/A</v>
      </c>
      <c r="E520" t="e">
        <f>VLOOKUP(A520,livelo!B:D,3,0)</f>
        <v>#N/A</v>
      </c>
      <c r="F520" s="1" t="e">
        <f t="shared" si="23"/>
        <v>#N/A</v>
      </c>
      <c r="G520" t="e">
        <f t="shared" si="24"/>
        <v>#N/A</v>
      </c>
      <c r="H520">
        <f>SUMIF(livelo!B:B,'dados livelo'!A520,livelo!AI:AI)</f>
        <v>0</v>
      </c>
    </row>
    <row r="521" spans="2:8">
      <c r="B521" t="e">
        <f>VLOOKUP(A521,livelo!B:AE,29,0)</f>
        <v>#N/A</v>
      </c>
      <c r="C521" t="e">
        <f>VLOOKUP(A521,livelo!B:AH,32,0)</f>
        <v>#N/A</v>
      </c>
      <c r="D521" t="e">
        <f>VLOOKUP(A521,livelo!B:AC,27,0)</f>
        <v>#N/A</v>
      </c>
      <c r="E521" t="e">
        <f>VLOOKUP(A521,livelo!B:D,3,0)</f>
        <v>#N/A</v>
      </c>
      <c r="F521" s="1" t="e">
        <f t="shared" si="23"/>
        <v>#N/A</v>
      </c>
      <c r="G521" t="e">
        <f t="shared" si="24"/>
        <v>#N/A</v>
      </c>
      <c r="H521">
        <f>SUMIF(livelo!B:B,'dados livelo'!A521,livelo!AI:AI)</f>
        <v>0</v>
      </c>
    </row>
    <row r="522" spans="2:8">
      <c r="B522" t="e">
        <f>VLOOKUP(A522,livelo!B:AE,29,0)</f>
        <v>#N/A</v>
      </c>
      <c r="C522" t="e">
        <f>VLOOKUP(A522,livelo!B:AH,32,0)</f>
        <v>#N/A</v>
      </c>
      <c r="D522" t="e">
        <f>VLOOKUP(A522,livelo!B:AC,27,0)</f>
        <v>#N/A</v>
      </c>
      <c r="E522" t="e">
        <f>VLOOKUP(A522,livelo!B:D,3,0)</f>
        <v>#N/A</v>
      </c>
      <c r="F522" s="1" t="e">
        <f t="shared" si="23"/>
        <v>#N/A</v>
      </c>
      <c r="G522" t="e">
        <f t="shared" si="24"/>
        <v>#N/A</v>
      </c>
      <c r="H522">
        <f>SUMIF(livelo!B:B,'dados livelo'!A522,livelo!AI:AI)</f>
        <v>0</v>
      </c>
    </row>
    <row r="523" spans="2:8">
      <c r="B523" t="e">
        <f>VLOOKUP(A523,livelo!B:AE,29,0)</f>
        <v>#N/A</v>
      </c>
      <c r="C523" t="e">
        <f>VLOOKUP(A523,livelo!B:AH,32,0)</f>
        <v>#N/A</v>
      </c>
      <c r="D523" t="e">
        <f>VLOOKUP(A523,livelo!B:AC,27,0)</f>
        <v>#N/A</v>
      </c>
      <c r="E523" t="e">
        <f>VLOOKUP(A523,livelo!B:D,3,0)</f>
        <v>#N/A</v>
      </c>
      <c r="F523" s="1" t="e">
        <f t="shared" si="23"/>
        <v>#N/A</v>
      </c>
      <c r="G523" t="e">
        <f t="shared" si="24"/>
        <v>#N/A</v>
      </c>
      <c r="H523">
        <f>SUMIF(livelo!B:B,'dados livelo'!A523,livelo!AI:AI)</f>
        <v>0</v>
      </c>
    </row>
    <row r="524" spans="2:8">
      <c r="B524" t="e">
        <f>VLOOKUP(A524,livelo!B:AE,29,0)</f>
        <v>#N/A</v>
      </c>
      <c r="C524" t="e">
        <f>VLOOKUP(A524,livelo!B:AH,32,0)</f>
        <v>#N/A</v>
      </c>
      <c r="D524" t="e">
        <f>VLOOKUP(A524,livelo!B:AC,27,0)</f>
        <v>#N/A</v>
      </c>
      <c r="E524" t="e">
        <f>VLOOKUP(A524,livelo!B:D,3,0)</f>
        <v>#N/A</v>
      </c>
      <c r="F524" s="1" t="e">
        <f t="shared" si="23"/>
        <v>#N/A</v>
      </c>
      <c r="G524" t="e">
        <f t="shared" si="24"/>
        <v>#N/A</v>
      </c>
      <c r="H524">
        <f>SUMIF(livelo!B:B,'dados livelo'!A524,livelo!AI:AI)</f>
        <v>0</v>
      </c>
    </row>
    <row r="525" spans="2:8">
      <c r="B525" t="e">
        <f>VLOOKUP(A525,livelo!B:AE,29,0)</f>
        <v>#N/A</v>
      </c>
      <c r="C525" t="e">
        <f>VLOOKUP(A525,livelo!B:AH,32,0)</f>
        <v>#N/A</v>
      </c>
      <c r="D525" t="e">
        <f>VLOOKUP(A525,livelo!B:AC,27,0)</f>
        <v>#N/A</v>
      </c>
      <c r="E525" t="e">
        <f>VLOOKUP(A525,livelo!B:D,3,0)</f>
        <v>#N/A</v>
      </c>
      <c r="F525" s="1" t="e">
        <f t="shared" si="23"/>
        <v>#N/A</v>
      </c>
      <c r="G525" t="e">
        <f t="shared" si="24"/>
        <v>#N/A</v>
      </c>
      <c r="H525">
        <f>SUMIF(livelo!B:B,'dados livelo'!A525,livelo!AI:AI)</f>
        <v>0</v>
      </c>
    </row>
    <row r="526" spans="2:8">
      <c r="B526" t="e">
        <f>VLOOKUP(A526,livelo!B:AE,29,0)</f>
        <v>#N/A</v>
      </c>
      <c r="C526" t="e">
        <f>VLOOKUP(A526,livelo!B:AH,32,0)</f>
        <v>#N/A</v>
      </c>
      <c r="D526" t="e">
        <f>VLOOKUP(A526,livelo!B:AC,27,0)</f>
        <v>#N/A</v>
      </c>
      <c r="E526" t="e">
        <f>VLOOKUP(A526,livelo!B:D,3,0)</f>
        <v>#N/A</v>
      </c>
      <c r="F526" s="1" t="e">
        <f t="shared" si="23"/>
        <v>#N/A</v>
      </c>
      <c r="G526" t="e">
        <f t="shared" si="24"/>
        <v>#N/A</v>
      </c>
      <c r="H526">
        <f>SUMIF(livelo!B:B,'dados livelo'!A526,livelo!AI:AI)</f>
        <v>0</v>
      </c>
    </row>
    <row r="527" spans="2:8">
      <c r="B527" t="e">
        <f>VLOOKUP(A527,livelo!B:AE,29,0)</f>
        <v>#N/A</v>
      </c>
      <c r="C527" t="e">
        <f>VLOOKUP(A527,livelo!B:AH,32,0)</f>
        <v>#N/A</v>
      </c>
      <c r="D527" t="e">
        <f>VLOOKUP(A527,livelo!B:AC,27,0)</f>
        <v>#N/A</v>
      </c>
      <c r="E527" t="e">
        <f>VLOOKUP(A527,livelo!B:D,3,0)</f>
        <v>#N/A</v>
      </c>
      <c r="F527" s="1" t="e">
        <f t="shared" si="23"/>
        <v>#N/A</v>
      </c>
      <c r="G527" t="e">
        <f t="shared" si="24"/>
        <v>#N/A</v>
      </c>
      <c r="H527">
        <f>SUMIF(livelo!B:B,'dados livelo'!A527,livelo!AI:AI)</f>
        <v>0</v>
      </c>
    </row>
    <row r="528" spans="2:8">
      <c r="B528" t="e">
        <f>VLOOKUP(A528,livelo!B:AE,29,0)</f>
        <v>#N/A</v>
      </c>
      <c r="C528" t="e">
        <f>VLOOKUP(A528,livelo!B:AH,32,0)</f>
        <v>#N/A</v>
      </c>
      <c r="D528" t="e">
        <f>VLOOKUP(A528,livelo!B:AC,27,0)</f>
        <v>#N/A</v>
      </c>
      <c r="E528" t="e">
        <f>VLOOKUP(A528,livelo!B:D,3,0)</f>
        <v>#N/A</v>
      </c>
      <c r="F528" s="1" t="e">
        <f t="shared" si="23"/>
        <v>#N/A</v>
      </c>
      <c r="G528" t="e">
        <f t="shared" si="24"/>
        <v>#N/A</v>
      </c>
      <c r="H528">
        <f>SUMIF(livelo!B:B,'dados livelo'!A528,livelo!AI:AI)</f>
        <v>0</v>
      </c>
    </row>
    <row r="529" spans="2:8">
      <c r="B529" t="e">
        <f>VLOOKUP(A529,livelo!B:AE,29,0)</f>
        <v>#N/A</v>
      </c>
      <c r="C529" t="e">
        <f>VLOOKUP(A529,livelo!B:AH,32,0)</f>
        <v>#N/A</v>
      </c>
      <c r="D529" t="e">
        <f>VLOOKUP(A529,livelo!B:AC,27,0)</f>
        <v>#N/A</v>
      </c>
      <c r="E529" t="e">
        <f>VLOOKUP(A529,livelo!B:D,3,0)</f>
        <v>#N/A</v>
      </c>
      <c r="F529" s="1" t="e">
        <f t="shared" si="23"/>
        <v>#N/A</v>
      </c>
      <c r="G529" t="e">
        <f t="shared" si="24"/>
        <v>#N/A</v>
      </c>
      <c r="H529">
        <f>SUMIF(livelo!B:B,'dados livelo'!A529,livelo!AI:AI)</f>
        <v>0</v>
      </c>
    </row>
    <row r="530" spans="2:8">
      <c r="B530" t="e">
        <f>VLOOKUP(A530,livelo!B:AE,29,0)</f>
        <v>#N/A</v>
      </c>
      <c r="C530" t="e">
        <f>VLOOKUP(A530,livelo!B:AH,32,0)</f>
        <v>#N/A</v>
      </c>
      <c r="D530" t="e">
        <f>VLOOKUP(A530,livelo!B:AC,27,0)</f>
        <v>#N/A</v>
      </c>
      <c r="E530" t="e">
        <f>VLOOKUP(A530,livelo!B:D,3,0)</f>
        <v>#N/A</v>
      </c>
      <c r="F530" s="1" t="e">
        <f t="shared" si="23"/>
        <v>#N/A</v>
      </c>
      <c r="G530" t="e">
        <f t="shared" si="24"/>
        <v>#N/A</v>
      </c>
      <c r="H530">
        <f>SUMIF(livelo!B:B,'dados livelo'!A530,livelo!AI:AI)</f>
        <v>0</v>
      </c>
    </row>
    <row r="531" spans="2:8">
      <c r="B531" t="e">
        <f>VLOOKUP(A531,livelo!B:AE,29,0)</f>
        <v>#N/A</v>
      </c>
      <c r="C531" t="e">
        <f>VLOOKUP(A531,livelo!B:AH,32,0)</f>
        <v>#N/A</v>
      </c>
      <c r="D531" t="e">
        <f>VLOOKUP(A531,livelo!B:AC,27,0)</f>
        <v>#N/A</v>
      </c>
      <c r="E531" t="e">
        <f>VLOOKUP(A531,livelo!B:D,3,0)</f>
        <v>#N/A</v>
      </c>
      <c r="F531" s="1" t="e">
        <f t="shared" si="23"/>
        <v>#N/A</v>
      </c>
      <c r="G531" t="e">
        <f t="shared" si="24"/>
        <v>#N/A</v>
      </c>
      <c r="H531">
        <f>SUMIF(livelo!B:B,'dados livelo'!A531,livelo!AI:AI)</f>
        <v>0</v>
      </c>
    </row>
    <row r="532" spans="2:8">
      <c r="B532" t="e">
        <f>VLOOKUP(A532,livelo!B:AE,29,0)</f>
        <v>#N/A</v>
      </c>
      <c r="C532" t="e">
        <f>VLOOKUP(A532,livelo!B:AH,32,0)</f>
        <v>#N/A</v>
      </c>
      <c r="D532" t="e">
        <f>VLOOKUP(A532,livelo!B:AC,27,0)</f>
        <v>#N/A</v>
      </c>
      <c r="E532" t="e">
        <f>VLOOKUP(A532,livelo!B:D,3,0)</f>
        <v>#N/A</v>
      </c>
      <c r="F532" s="1" t="e">
        <f t="shared" si="23"/>
        <v>#N/A</v>
      </c>
      <c r="G532" t="e">
        <f t="shared" si="24"/>
        <v>#N/A</v>
      </c>
      <c r="H532">
        <f>SUMIF(livelo!B:B,'dados livelo'!A532,livelo!AI:AI)</f>
        <v>0</v>
      </c>
    </row>
    <row r="533" spans="2:8">
      <c r="B533" t="e">
        <f>VLOOKUP(A533,livelo!B:AE,29,0)</f>
        <v>#N/A</v>
      </c>
      <c r="C533" t="e">
        <f>VLOOKUP(A533,livelo!B:AH,32,0)</f>
        <v>#N/A</v>
      </c>
      <c r="D533" t="e">
        <f>VLOOKUP(A533,livelo!B:AC,27,0)</f>
        <v>#N/A</v>
      </c>
      <c r="E533" t="e">
        <f>VLOOKUP(A533,livelo!B:D,3,0)</f>
        <v>#N/A</v>
      </c>
      <c r="F533" s="1" t="e">
        <f t="shared" si="23"/>
        <v>#N/A</v>
      </c>
      <c r="G533" t="e">
        <f t="shared" si="24"/>
        <v>#N/A</v>
      </c>
      <c r="H533">
        <f>SUMIF(livelo!B:B,'dados livelo'!A533,livelo!AI:AI)</f>
        <v>0</v>
      </c>
    </row>
    <row r="534" spans="2:8">
      <c r="B534" t="e">
        <f>VLOOKUP(A534,livelo!B:AE,29,0)</f>
        <v>#N/A</v>
      </c>
      <c r="C534" t="e">
        <f>VLOOKUP(A534,livelo!B:AH,32,0)</f>
        <v>#N/A</v>
      </c>
      <c r="D534" t="e">
        <f>VLOOKUP(A534,livelo!B:AC,27,0)</f>
        <v>#N/A</v>
      </c>
      <c r="E534" t="e">
        <f>VLOOKUP(A534,livelo!B:D,3,0)</f>
        <v>#N/A</v>
      </c>
      <c r="F534" s="1" t="e">
        <f t="shared" si="23"/>
        <v>#N/A</v>
      </c>
      <c r="G534" t="e">
        <f t="shared" si="24"/>
        <v>#N/A</v>
      </c>
      <c r="H534">
        <f>SUMIF(livelo!B:B,'dados livelo'!A534,livelo!AI:AI)</f>
        <v>0</v>
      </c>
    </row>
    <row r="535" spans="2:8">
      <c r="B535" t="e">
        <f>VLOOKUP(A535,livelo!B:AE,29,0)</f>
        <v>#N/A</v>
      </c>
      <c r="C535" t="e">
        <f>VLOOKUP(A535,livelo!B:AH,32,0)</f>
        <v>#N/A</v>
      </c>
      <c r="D535" t="e">
        <f>VLOOKUP(A535,livelo!B:AC,27,0)</f>
        <v>#N/A</v>
      </c>
      <c r="E535" t="e">
        <f>VLOOKUP(A535,livelo!B:D,3,0)</f>
        <v>#N/A</v>
      </c>
      <c r="F535" s="1" t="e">
        <f t="shared" si="23"/>
        <v>#N/A</v>
      </c>
      <c r="G535" t="e">
        <f t="shared" si="24"/>
        <v>#N/A</v>
      </c>
      <c r="H535">
        <f>SUMIF(livelo!B:B,'dados livelo'!A535,livelo!AI:AI)</f>
        <v>0</v>
      </c>
    </row>
    <row r="536" spans="2:8">
      <c r="B536" t="e">
        <f>VLOOKUP(A536,livelo!B:AE,29,0)</f>
        <v>#N/A</v>
      </c>
      <c r="C536" t="e">
        <f>VLOOKUP(A536,livelo!B:AH,32,0)</f>
        <v>#N/A</v>
      </c>
      <c r="D536" t="e">
        <f>VLOOKUP(A536,livelo!B:AC,27,0)</f>
        <v>#N/A</v>
      </c>
      <c r="E536" t="e">
        <f>VLOOKUP(A536,livelo!B:D,3,0)</f>
        <v>#N/A</v>
      </c>
      <c r="F536" s="1" t="e">
        <f t="shared" si="23"/>
        <v>#N/A</v>
      </c>
      <c r="G536" t="e">
        <f t="shared" si="24"/>
        <v>#N/A</v>
      </c>
      <c r="H536">
        <f>SUMIF(livelo!B:B,'dados livelo'!A536,livelo!AI:AI)</f>
        <v>0</v>
      </c>
    </row>
    <row r="537" spans="2:8">
      <c r="B537" t="e">
        <f>VLOOKUP(A537,livelo!B:AE,29,0)</f>
        <v>#N/A</v>
      </c>
      <c r="C537" t="e">
        <f>VLOOKUP(A537,livelo!B:AH,32,0)</f>
        <v>#N/A</v>
      </c>
      <c r="D537" t="e">
        <f>VLOOKUP(A537,livelo!B:AC,27,0)</f>
        <v>#N/A</v>
      </c>
      <c r="E537" t="e">
        <f>VLOOKUP(A537,livelo!B:D,3,0)</f>
        <v>#N/A</v>
      </c>
      <c r="F537" s="1" t="e">
        <f t="shared" si="23"/>
        <v>#N/A</v>
      </c>
      <c r="G537" t="e">
        <f t="shared" si="24"/>
        <v>#N/A</v>
      </c>
      <c r="H537">
        <f>SUMIF(livelo!B:B,'dados livelo'!A537,livelo!AI:AI)</f>
        <v>0</v>
      </c>
    </row>
    <row r="538" spans="2:8">
      <c r="B538" t="e">
        <f>VLOOKUP(A538,livelo!B:AE,29,0)</f>
        <v>#N/A</v>
      </c>
      <c r="C538" t="e">
        <f>VLOOKUP(A538,livelo!B:AH,32,0)</f>
        <v>#N/A</v>
      </c>
      <c r="D538" t="e">
        <f>VLOOKUP(A538,livelo!B:AC,27,0)</f>
        <v>#N/A</v>
      </c>
      <c r="E538" t="e">
        <f>VLOOKUP(A538,livelo!B:D,3,0)</f>
        <v>#N/A</v>
      </c>
      <c r="F538" s="1" t="e">
        <f t="shared" si="23"/>
        <v>#N/A</v>
      </c>
      <c r="G538" t="e">
        <f t="shared" si="24"/>
        <v>#N/A</v>
      </c>
      <c r="H538">
        <f>SUMIF(livelo!B:B,'dados livelo'!A538,livelo!AI:AI)</f>
        <v>0</v>
      </c>
    </row>
    <row r="539" spans="2:8">
      <c r="B539" t="e">
        <f>VLOOKUP(A539,livelo!B:AE,29,0)</f>
        <v>#N/A</v>
      </c>
      <c r="C539" t="e">
        <f>VLOOKUP(A539,livelo!B:AH,32,0)</f>
        <v>#N/A</v>
      </c>
      <c r="D539" t="e">
        <f>VLOOKUP(A539,livelo!B:AC,27,0)</f>
        <v>#N/A</v>
      </c>
      <c r="E539" t="e">
        <f>VLOOKUP(A539,livelo!B:D,3,0)</f>
        <v>#N/A</v>
      </c>
      <c r="F539" s="1" t="e">
        <f t="shared" si="23"/>
        <v>#N/A</v>
      </c>
      <c r="G539" t="e">
        <f t="shared" si="24"/>
        <v>#N/A</v>
      </c>
      <c r="H539">
        <f>SUMIF(livelo!B:B,'dados livelo'!A539,livelo!AI:AI)</f>
        <v>0</v>
      </c>
    </row>
    <row r="540" spans="2:8">
      <c r="B540" t="e">
        <f>VLOOKUP(A540,livelo!B:AE,29,0)</f>
        <v>#N/A</v>
      </c>
      <c r="C540" t="e">
        <f>VLOOKUP(A540,livelo!B:AH,32,0)</f>
        <v>#N/A</v>
      </c>
      <c r="D540" t="e">
        <f>VLOOKUP(A540,livelo!B:AC,27,0)</f>
        <v>#N/A</v>
      </c>
      <c r="E540" t="e">
        <f>VLOOKUP(A540,livelo!B:D,3,0)</f>
        <v>#N/A</v>
      </c>
      <c r="F540" s="1" t="e">
        <f t="shared" si="23"/>
        <v>#N/A</v>
      </c>
      <c r="G540" t="e">
        <f t="shared" si="24"/>
        <v>#N/A</v>
      </c>
      <c r="H540">
        <f>SUMIF(livelo!B:B,'dados livelo'!A540,livelo!AI:AI)</f>
        <v>0</v>
      </c>
    </row>
    <row r="541" spans="2:8">
      <c r="B541" t="e">
        <f>VLOOKUP(A541,livelo!B:AE,29,0)</f>
        <v>#N/A</v>
      </c>
      <c r="C541" t="e">
        <f>VLOOKUP(A541,livelo!B:AH,32,0)</f>
        <v>#N/A</v>
      </c>
      <c r="D541" t="e">
        <f>VLOOKUP(A541,livelo!B:AC,27,0)</f>
        <v>#N/A</v>
      </c>
      <c r="E541" t="e">
        <f>VLOOKUP(A541,livelo!B:D,3,0)</f>
        <v>#N/A</v>
      </c>
      <c r="F541" s="1" t="e">
        <f t="shared" si="23"/>
        <v>#N/A</v>
      </c>
      <c r="G541" t="e">
        <f t="shared" si="24"/>
        <v>#N/A</v>
      </c>
      <c r="H541">
        <f>SUMIF(livelo!B:B,'dados livelo'!A541,livelo!AI:AI)</f>
        <v>0</v>
      </c>
    </row>
    <row r="542" spans="2:8">
      <c r="B542" t="e">
        <f>VLOOKUP(A542,livelo!B:AE,29,0)</f>
        <v>#N/A</v>
      </c>
      <c r="C542" t="e">
        <f>VLOOKUP(A542,livelo!B:AH,32,0)</f>
        <v>#N/A</v>
      </c>
      <c r="D542" t="e">
        <f>VLOOKUP(A542,livelo!B:AC,27,0)</f>
        <v>#N/A</v>
      </c>
      <c r="E542" t="e">
        <f>VLOOKUP(A542,livelo!B:D,3,0)</f>
        <v>#N/A</v>
      </c>
      <c r="F542" s="1" t="e">
        <f t="shared" si="23"/>
        <v>#N/A</v>
      </c>
      <c r="G542" t="e">
        <f t="shared" si="24"/>
        <v>#N/A</v>
      </c>
      <c r="H542">
        <f>SUMIF(livelo!B:B,'dados livelo'!A542,livelo!AI:AI)</f>
        <v>0</v>
      </c>
    </row>
    <row r="543" spans="2:8">
      <c r="B543" t="e">
        <f>VLOOKUP(A543,livelo!B:AE,29,0)</f>
        <v>#N/A</v>
      </c>
      <c r="C543" t="e">
        <f>VLOOKUP(A543,livelo!B:AH,32,0)</f>
        <v>#N/A</v>
      </c>
      <c r="D543" t="e">
        <f>VLOOKUP(A543,livelo!B:AC,27,0)</f>
        <v>#N/A</v>
      </c>
      <c r="E543" t="e">
        <f>VLOOKUP(A543,livelo!B:D,3,0)</f>
        <v>#N/A</v>
      </c>
      <c r="F543" s="1" t="e">
        <f t="shared" si="23"/>
        <v>#N/A</v>
      </c>
      <c r="G543" t="e">
        <f t="shared" si="24"/>
        <v>#N/A</v>
      </c>
      <c r="H543">
        <f>SUMIF(livelo!B:B,'dados livelo'!A543,livelo!AI:AI)</f>
        <v>0</v>
      </c>
    </row>
    <row r="544" spans="2:8">
      <c r="B544" t="e">
        <f>VLOOKUP(A544,livelo!B:AE,29,0)</f>
        <v>#N/A</v>
      </c>
      <c r="C544" t="e">
        <f>VLOOKUP(A544,livelo!B:AH,32,0)</f>
        <v>#N/A</v>
      </c>
      <c r="D544" t="e">
        <f>VLOOKUP(A544,livelo!B:AC,27,0)</f>
        <v>#N/A</v>
      </c>
      <c r="E544" t="e">
        <f>VLOOKUP(A544,livelo!B:D,3,0)</f>
        <v>#N/A</v>
      </c>
      <c r="F544" s="1" t="e">
        <f t="shared" si="23"/>
        <v>#N/A</v>
      </c>
      <c r="G544" t="e">
        <f t="shared" si="24"/>
        <v>#N/A</v>
      </c>
      <c r="H544">
        <f>SUMIF(livelo!B:B,'dados livelo'!A544,livelo!AI:AI)</f>
        <v>0</v>
      </c>
    </row>
    <row r="545" spans="2:8">
      <c r="B545" t="e">
        <f>VLOOKUP(A545,livelo!B:AE,29,0)</f>
        <v>#N/A</v>
      </c>
      <c r="C545" t="e">
        <f>VLOOKUP(A545,livelo!B:AH,32,0)</f>
        <v>#N/A</v>
      </c>
      <c r="D545" t="e">
        <f>VLOOKUP(A545,livelo!B:AC,27,0)</f>
        <v>#N/A</v>
      </c>
      <c r="E545" t="e">
        <f>VLOOKUP(A545,livelo!B:D,3,0)</f>
        <v>#N/A</v>
      </c>
      <c r="F545" s="1" t="e">
        <f t="shared" si="23"/>
        <v>#N/A</v>
      </c>
      <c r="G545" t="e">
        <f t="shared" si="24"/>
        <v>#N/A</v>
      </c>
      <c r="H545">
        <f>SUMIF(livelo!B:B,'dados livelo'!A545,livelo!AI:AI)</f>
        <v>0</v>
      </c>
    </row>
    <row r="546" spans="2:8">
      <c r="B546" t="e">
        <f>VLOOKUP(A546,livelo!B:AE,29,0)</f>
        <v>#N/A</v>
      </c>
      <c r="C546" t="e">
        <f>VLOOKUP(A546,livelo!B:AH,32,0)</f>
        <v>#N/A</v>
      </c>
      <c r="D546" t="e">
        <f>VLOOKUP(A546,livelo!B:AC,27,0)</f>
        <v>#N/A</v>
      </c>
      <c r="E546" t="e">
        <f>VLOOKUP(A546,livelo!B:D,3,0)</f>
        <v>#N/A</v>
      </c>
      <c r="F546" s="1" t="e">
        <f t="shared" si="23"/>
        <v>#N/A</v>
      </c>
      <c r="G546" t="e">
        <f t="shared" si="24"/>
        <v>#N/A</v>
      </c>
      <c r="H546">
        <f>SUMIF(livelo!B:B,'dados livelo'!A546,livelo!AI:AI)</f>
        <v>0</v>
      </c>
    </row>
    <row r="547" spans="2:8">
      <c r="B547" t="e">
        <f>VLOOKUP(A547,livelo!B:AE,29,0)</f>
        <v>#N/A</v>
      </c>
      <c r="C547" t="e">
        <f>VLOOKUP(A547,livelo!B:AH,32,0)</f>
        <v>#N/A</v>
      </c>
      <c r="D547" t="e">
        <f>VLOOKUP(A547,livelo!B:AC,27,0)</f>
        <v>#N/A</v>
      </c>
      <c r="E547" t="e">
        <f>VLOOKUP(A547,livelo!B:D,3,0)</f>
        <v>#N/A</v>
      </c>
      <c r="F547" s="1" t="e">
        <f t="shared" si="23"/>
        <v>#N/A</v>
      </c>
      <c r="G547" t="e">
        <f t="shared" si="24"/>
        <v>#N/A</v>
      </c>
      <c r="H547">
        <f>SUMIF(livelo!B:B,'dados livelo'!A547,livelo!AI:AI)</f>
        <v>0</v>
      </c>
    </row>
    <row r="548" spans="2:8">
      <c r="B548" t="e">
        <f>VLOOKUP(A548,livelo!B:AE,29,0)</f>
        <v>#N/A</v>
      </c>
      <c r="C548" t="e">
        <f>VLOOKUP(A548,livelo!B:AH,32,0)</f>
        <v>#N/A</v>
      </c>
      <c r="D548" t="e">
        <f>VLOOKUP(A548,livelo!B:AC,27,0)</f>
        <v>#N/A</v>
      </c>
      <c r="E548" t="e">
        <f>VLOOKUP(A548,livelo!B:D,3,0)</f>
        <v>#N/A</v>
      </c>
      <c r="F548" s="1" t="e">
        <f t="shared" si="23"/>
        <v>#N/A</v>
      </c>
      <c r="G548" t="e">
        <f t="shared" si="24"/>
        <v>#N/A</v>
      </c>
      <c r="H548">
        <f>SUMIF(livelo!B:B,'dados livelo'!A548,livelo!AI:AI)</f>
        <v>0</v>
      </c>
    </row>
    <row r="549" spans="2:8">
      <c r="B549" t="e">
        <f>VLOOKUP(A549,livelo!B:AE,29,0)</f>
        <v>#N/A</v>
      </c>
      <c r="C549" t="e">
        <f>VLOOKUP(A549,livelo!B:AH,32,0)</f>
        <v>#N/A</v>
      </c>
      <c r="D549" t="e">
        <f>VLOOKUP(A549,livelo!B:AC,27,0)</f>
        <v>#N/A</v>
      </c>
      <c r="E549" t="e">
        <f>VLOOKUP(A549,livelo!B:D,3,0)</f>
        <v>#N/A</v>
      </c>
      <c r="F549" s="1" t="e">
        <f t="shared" si="23"/>
        <v>#N/A</v>
      </c>
      <c r="G549" t="e">
        <f t="shared" si="24"/>
        <v>#N/A</v>
      </c>
      <c r="H549">
        <f>SUMIF(livelo!B:B,'dados livelo'!A549,livelo!AI:AI)</f>
        <v>0</v>
      </c>
    </row>
    <row r="550" spans="2:8">
      <c r="B550" t="e">
        <f>VLOOKUP(A550,livelo!B:AE,29,0)</f>
        <v>#N/A</v>
      </c>
      <c r="C550" t="e">
        <f>VLOOKUP(A550,livelo!B:AH,32,0)</f>
        <v>#N/A</v>
      </c>
      <c r="D550" t="e">
        <f>VLOOKUP(A550,livelo!B:AC,27,0)</f>
        <v>#N/A</v>
      </c>
      <c r="E550" t="e">
        <f>VLOOKUP(A550,livelo!B:D,3,0)</f>
        <v>#N/A</v>
      </c>
      <c r="F550" s="1" t="e">
        <f t="shared" si="23"/>
        <v>#N/A</v>
      </c>
      <c r="G550" t="e">
        <f t="shared" si="24"/>
        <v>#N/A</v>
      </c>
      <c r="H550">
        <f>SUMIF(livelo!B:B,'dados livelo'!A550,livelo!AI:AI)</f>
        <v>0</v>
      </c>
    </row>
    <row r="551" spans="2:8">
      <c r="B551" t="e">
        <f>VLOOKUP(A551,livelo!B:AE,29,0)</f>
        <v>#N/A</v>
      </c>
      <c r="C551" t="e">
        <f>VLOOKUP(A551,livelo!B:AH,32,0)</f>
        <v>#N/A</v>
      </c>
      <c r="D551" t="e">
        <f>VLOOKUP(A551,livelo!B:AC,27,0)</f>
        <v>#N/A</v>
      </c>
      <c r="E551" t="e">
        <f>VLOOKUP(A551,livelo!B:D,3,0)</f>
        <v>#N/A</v>
      </c>
      <c r="F551" s="1" t="e">
        <f t="shared" si="23"/>
        <v>#N/A</v>
      </c>
      <c r="G551" t="e">
        <f t="shared" si="24"/>
        <v>#N/A</v>
      </c>
      <c r="H551">
        <f>SUMIF(livelo!B:B,'dados livelo'!A551,livelo!AI:AI)</f>
        <v>0</v>
      </c>
    </row>
    <row r="552" spans="2:8">
      <c r="B552" t="e">
        <f>VLOOKUP(A552,livelo!B:AE,29,0)</f>
        <v>#N/A</v>
      </c>
      <c r="C552" t="e">
        <f>VLOOKUP(A552,livelo!B:AH,32,0)</f>
        <v>#N/A</v>
      </c>
      <c r="D552" t="e">
        <f>VLOOKUP(A552,livelo!B:AC,27,0)</f>
        <v>#N/A</v>
      </c>
      <c r="E552" t="e">
        <f>VLOOKUP(A552,livelo!B:D,3,0)</f>
        <v>#N/A</v>
      </c>
      <c r="F552" s="1" t="e">
        <f t="shared" si="23"/>
        <v>#N/A</v>
      </c>
      <c r="G552" t="e">
        <f t="shared" si="24"/>
        <v>#N/A</v>
      </c>
      <c r="H552">
        <f>SUMIF(livelo!B:B,'dados livelo'!A552,livelo!AI:AI)</f>
        <v>0</v>
      </c>
    </row>
    <row r="553" spans="2:8">
      <c r="B553" t="e">
        <f>VLOOKUP(A553,livelo!B:AE,29,0)</f>
        <v>#N/A</v>
      </c>
      <c r="C553" t="e">
        <f>VLOOKUP(A553,livelo!B:AH,32,0)</f>
        <v>#N/A</v>
      </c>
      <c r="D553" t="e">
        <f>VLOOKUP(A553,livelo!B:AC,27,0)</f>
        <v>#N/A</v>
      </c>
      <c r="E553" t="e">
        <f>VLOOKUP(A553,livelo!B:D,3,0)</f>
        <v>#N/A</v>
      </c>
      <c r="F553" s="1" t="e">
        <f t="shared" si="23"/>
        <v>#N/A</v>
      </c>
      <c r="G553" t="e">
        <f t="shared" si="24"/>
        <v>#N/A</v>
      </c>
      <c r="H553">
        <f>SUMIF(livelo!B:B,'dados livelo'!A553,livelo!AI:AI)</f>
        <v>0</v>
      </c>
    </row>
    <row r="554" spans="2:8">
      <c r="B554" t="e">
        <f>VLOOKUP(A554,livelo!B:AE,29,0)</f>
        <v>#N/A</v>
      </c>
      <c r="C554" t="e">
        <f>VLOOKUP(A554,livelo!B:AH,32,0)</f>
        <v>#N/A</v>
      </c>
      <c r="D554" t="e">
        <f>VLOOKUP(A554,livelo!B:AC,27,0)</f>
        <v>#N/A</v>
      </c>
      <c r="E554" t="e">
        <f>VLOOKUP(A554,livelo!B:D,3,0)</f>
        <v>#N/A</v>
      </c>
      <c r="F554" s="1" t="e">
        <f t="shared" si="23"/>
        <v>#N/A</v>
      </c>
      <c r="G554" t="e">
        <f t="shared" si="24"/>
        <v>#N/A</v>
      </c>
      <c r="H554">
        <f>SUMIF(livelo!B:B,'dados livelo'!A554,livelo!AI:AI)</f>
        <v>0</v>
      </c>
    </row>
    <row r="555" spans="2:8">
      <c r="B555" t="e">
        <f>VLOOKUP(A555,livelo!B:AE,29,0)</f>
        <v>#N/A</v>
      </c>
      <c r="C555" t="e">
        <f>VLOOKUP(A555,livelo!B:AH,32,0)</f>
        <v>#N/A</v>
      </c>
      <c r="D555" t="e">
        <f>VLOOKUP(A555,livelo!B:AC,27,0)</f>
        <v>#N/A</v>
      </c>
      <c r="E555" t="e">
        <f>VLOOKUP(A555,livelo!B:D,3,0)</f>
        <v>#N/A</v>
      </c>
      <c r="F555" s="1" t="e">
        <f t="shared" si="23"/>
        <v>#N/A</v>
      </c>
      <c r="G555" t="e">
        <f t="shared" si="24"/>
        <v>#N/A</v>
      </c>
      <c r="H555">
        <f>SUMIF(livelo!B:B,'dados livelo'!A555,livelo!AI:AI)</f>
        <v>0</v>
      </c>
    </row>
    <row r="556" spans="2:8">
      <c r="B556" t="e">
        <f>VLOOKUP(A556,livelo!B:AE,29,0)</f>
        <v>#N/A</v>
      </c>
      <c r="C556" t="e">
        <f>VLOOKUP(A556,livelo!B:AH,32,0)</f>
        <v>#N/A</v>
      </c>
      <c r="D556" t="e">
        <f>VLOOKUP(A556,livelo!B:AC,27,0)</f>
        <v>#N/A</v>
      </c>
      <c r="E556" t="e">
        <f>VLOOKUP(A556,livelo!B:D,3,0)</f>
        <v>#N/A</v>
      </c>
      <c r="F556" s="1" t="e">
        <f t="shared" si="23"/>
        <v>#N/A</v>
      </c>
      <c r="G556" t="e">
        <f t="shared" si="24"/>
        <v>#N/A</v>
      </c>
      <c r="H556">
        <f>SUMIF(livelo!B:B,'dados livelo'!A556,livelo!AI:AI)</f>
        <v>0</v>
      </c>
    </row>
    <row r="557" spans="2:8">
      <c r="B557" t="e">
        <f>VLOOKUP(A557,livelo!B:AE,29,0)</f>
        <v>#N/A</v>
      </c>
      <c r="C557" t="e">
        <f>VLOOKUP(A557,livelo!B:AH,32,0)</f>
        <v>#N/A</v>
      </c>
      <c r="D557" t="e">
        <f>VLOOKUP(A557,livelo!B:AC,27,0)</f>
        <v>#N/A</v>
      </c>
      <c r="E557" t="e">
        <f>VLOOKUP(A557,livelo!B:D,3,0)</f>
        <v>#N/A</v>
      </c>
      <c r="F557" s="1" t="e">
        <f t="shared" si="23"/>
        <v>#N/A</v>
      </c>
      <c r="G557" t="e">
        <f t="shared" si="24"/>
        <v>#N/A</v>
      </c>
      <c r="H557">
        <f>SUMIF(livelo!B:B,'dados livelo'!A557,livelo!AI:AI)</f>
        <v>0</v>
      </c>
    </row>
    <row r="558" spans="2:8">
      <c r="B558" t="e">
        <f>VLOOKUP(A558,livelo!B:AE,29,0)</f>
        <v>#N/A</v>
      </c>
      <c r="C558" t="e">
        <f>VLOOKUP(A558,livelo!B:AH,32,0)</f>
        <v>#N/A</v>
      </c>
      <c r="D558" t="e">
        <f>VLOOKUP(A558,livelo!B:AC,27,0)</f>
        <v>#N/A</v>
      </c>
      <c r="E558" t="e">
        <f>VLOOKUP(A558,livelo!B:D,3,0)</f>
        <v>#N/A</v>
      </c>
      <c r="F558" s="1" t="e">
        <f t="shared" si="23"/>
        <v>#N/A</v>
      </c>
      <c r="G558" t="e">
        <f t="shared" si="24"/>
        <v>#N/A</v>
      </c>
      <c r="H558">
        <f>SUMIF(livelo!B:B,'dados livelo'!A558,livelo!AI:AI)</f>
        <v>0</v>
      </c>
    </row>
    <row r="559" spans="2:8">
      <c r="B559" t="e">
        <f>VLOOKUP(A559,livelo!B:AE,29,0)</f>
        <v>#N/A</v>
      </c>
      <c r="C559" t="e">
        <f>VLOOKUP(A559,livelo!B:AH,32,0)</f>
        <v>#N/A</v>
      </c>
      <c r="D559" t="e">
        <f>VLOOKUP(A559,livelo!B:AC,27,0)</f>
        <v>#N/A</v>
      </c>
      <c r="E559" t="e">
        <f>VLOOKUP(A559,livelo!B:D,3,0)</f>
        <v>#N/A</v>
      </c>
      <c r="F559" s="1" t="e">
        <f t="shared" si="23"/>
        <v>#N/A</v>
      </c>
      <c r="G559" t="e">
        <f t="shared" si="24"/>
        <v>#N/A</v>
      </c>
      <c r="H559">
        <f>SUMIF(livelo!B:B,'dados livelo'!A559,livelo!AI:AI)</f>
        <v>0</v>
      </c>
    </row>
    <row r="560" spans="2:8">
      <c r="B560" t="e">
        <f>VLOOKUP(A560,livelo!B:AE,29,0)</f>
        <v>#N/A</v>
      </c>
      <c r="C560" t="e">
        <f>VLOOKUP(A560,livelo!B:AH,32,0)</f>
        <v>#N/A</v>
      </c>
      <c r="D560" t="e">
        <f>VLOOKUP(A560,livelo!B:AC,27,0)</f>
        <v>#N/A</v>
      </c>
      <c r="E560" t="e">
        <f>VLOOKUP(A560,livelo!B:D,3,0)</f>
        <v>#N/A</v>
      </c>
      <c r="F560" s="1" t="e">
        <f t="shared" si="23"/>
        <v>#N/A</v>
      </c>
      <c r="G560" t="e">
        <f t="shared" si="24"/>
        <v>#N/A</v>
      </c>
      <c r="H560">
        <f>SUMIF(livelo!B:B,'dados livelo'!A560,livelo!AI:AI)</f>
        <v>0</v>
      </c>
    </row>
    <row r="561" spans="2:8">
      <c r="B561" t="e">
        <f>VLOOKUP(A561,livelo!B:AE,29,0)</f>
        <v>#N/A</v>
      </c>
      <c r="C561" t="e">
        <f>VLOOKUP(A561,livelo!B:AH,32,0)</f>
        <v>#N/A</v>
      </c>
      <c r="D561" t="e">
        <f>VLOOKUP(A561,livelo!B:AC,27,0)</f>
        <v>#N/A</v>
      </c>
      <c r="E561" t="e">
        <f>VLOOKUP(A561,livelo!B:D,3,0)</f>
        <v>#N/A</v>
      </c>
      <c r="F561" s="1" t="e">
        <f t="shared" si="23"/>
        <v>#N/A</v>
      </c>
      <c r="G561" t="e">
        <f t="shared" si="24"/>
        <v>#N/A</v>
      </c>
      <c r="H561">
        <f>SUMIF(livelo!B:B,'dados livelo'!A561,livelo!AI:AI)</f>
        <v>0</v>
      </c>
    </row>
    <row r="562" spans="2:8">
      <c r="B562" t="e">
        <f>VLOOKUP(A562,livelo!B:AE,29,0)</f>
        <v>#N/A</v>
      </c>
      <c r="C562" t="e">
        <f>VLOOKUP(A562,livelo!B:AH,32,0)</f>
        <v>#N/A</v>
      </c>
      <c r="D562" t="e">
        <f>VLOOKUP(A562,livelo!B:AC,27,0)</f>
        <v>#N/A</v>
      </c>
      <c r="E562" t="e">
        <f>VLOOKUP(A562,livelo!B:D,3,0)</f>
        <v>#N/A</v>
      </c>
      <c r="F562" s="1" t="e">
        <f t="shared" si="23"/>
        <v>#N/A</v>
      </c>
      <c r="G562" t="e">
        <f t="shared" si="24"/>
        <v>#N/A</v>
      </c>
      <c r="H562">
        <f>SUMIF(livelo!B:B,'dados livelo'!A562,livelo!AI:AI)</f>
        <v>0</v>
      </c>
    </row>
    <row r="563" spans="2:8">
      <c r="B563" t="e">
        <f>VLOOKUP(A563,livelo!B:AE,29,0)</f>
        <v>#N/A</v>
      </c>
      <c r="C563" t="e">
        <f>VLOOKUP(A563,livelo!B:AH,32,0)</f>
        <v>#N/A</v>
      </c>
      <c r="D563" t="e">
        <f>VLOOKUP(A563,livelo!B:AC,27,0)</f>
        <v>#N/A</v>
      </c>
      <c r="E563" t="e">
        <f>VLOOKUP(A563,livelo!B:D,3,0)</f>
        <v>#N/A</v>
      </c>
      <c r="F563" s="1" t="e">
        <f t="shared" si="23"/>
        <v>#N/A</v>
      </c>
      <c r="G563" t="e">
        <f t="shared" si="24"/>
        <v>#N/A</v>
      </c>
      <c r="H563">
        <f>SUMIF(livelo!B:B,'dados livelo'!A563,livelo!AI:AI)</f>
        <v>0</v>
      </c>
    </row>
    <row r="564" spans="2:8">
      <c r="B564" t="e">
        <f>VLOOKUP(A564,livelo!B:AE,29,0)</f>
        <v>#N/A</v>
      </c>
      <c r="C564" t="e">
        <f>VLOOKUP(A564,livelo!B:AH,32,0)</f>
        <v>#N/A</v>
      </c>
      <c r="D564" t="e">
        <f>VLOOKUP(A564,livelo!B:AC,27,0)</f>
        <v>#N/A</v>
      </c>
      <c r="E564" t="e">
        <f>VLOOKUP(A564,livelo!B:D,3,0)</f>
        <v>#N/A</v>
      </c>
      <c r="F564" s="1" t="e">
        <f t="shared" si="23"/>
        <v>#N/A</v>
      </c>
      <c r="G564" t="e">
        <f t="shared" si="24"/>
        <v>#N/A</v>
      </c>
      <c r="H564">
        <f>SUMIF(livelo!B:B,'dados livelo'!A564,livelo!AI:AI)</f>
        <v>0</v>
      </c>
    </row>
    <row r="565" spans="2:8">
      <c r="B565" t="e">
        <f>VLOOKUP(A565,livelo!B:AE,29,0)</f>
        <v>#N/A</v>
      </c>
      <c r="C565" t="e">
        <f>VLOOKUP(A565,livelo!B:AH,32,0)</f>
        <v>#N/A</v>
      </c>
      <c r="D565" t="e">
        <f>VLOOKUP(A565,livelo!B:AC,27,0)</f>
        <v>#N/A</v>
      </c>
      <c r="E565" t="e">
        <f>VLOOKUP(A565,livelo!B:D,3,0)</f>
        <v>#N/A</v>
      </c>
      <c r="F565" s="1" t="e">
        <f t="shared" si="23"/>
        <v>#N/A</v>
      </c>
      <c r="G565" t="e">
        <f t="shared" si="24"/>
        <v>#N/A</v>
      </c>
      <c r="H565">
        <f>SUMIF(livelo!B:B,'dados livelo'!A565,livelo!AI:AI)</f>
        <v>0</v>
      </c>
    </row>
    <row r="566" spans="2:8">
      <c r="B566" t="e">
        <f>VLOOKUP(A566,livelo!B:AE,29,0)</f>
        <v>#N/A</v>
      </c>
      <c r="C566" t="e">
        <f>VLOOKUP(A566,livelo!B:AH,32,0)</f>
        <v>#N/A</v>
      </c>
      <c r="D566" t="e">
        <f>VLOOKUP(A566,livelo!B:AC,27,0)</f>
        <v>#N/A</v>
      </c>
      <c r="E566" t="e">
        <f>VLOOKUP(A566,livelo!B:D,3,0)</f>
        <v>#N/A</v>
      </c>
      <c r="F566" s="1" t="e">
        <f t="shared" si="23"/>
        <v>#N/A</v>
      </c>
      <c r="G566" t="e">
        <f t="shared" si="24"/>
        <v>#N/A</v>
      </c>
      <c r="H566">
        <f>SUMIF(livelo!B:B,'dados livelo'!A566,livelo!AI:AI)</f>
        <v>0</v>
      </c>
    </row>
    <row r="567" spans="2:8">
      <c r="B567" t="e">
        <f>VLOOKUP(A567,livelo!B:AE,29,0)</f>
        <v>#N/A</v>
      </c>
      <c r="C567" t="e">
        <f>VLOOKUP(A567,livelo!B:AH,32,0)</f>
        <v>#N/A</v>
      </c>
      <c r="D567" t="e">
        <f>VLOOKUP(A567,livelo!B:AC,27,0)</f>
        <v>#N/A</v>
      </c>
      <c r="E567" t="e">
        <f>VLOOKUP(A567,livelo!B:D,3,0)</f>
        <v>#N/A</v>
      </c>
      <c r="F567" s="1" t="e">
        <f t="shared" si="23"/>
        <v>#N/A</v>
      </c>
      <c r="G567" t="e">
        <f t="shared" si="24"/>
        <v>#N/A</v>
      </c>
      <c r="H567">
        <f>SUMIF(livelo!B:B,'dados livelo'!A567,livelo!AI:AI)</f>
        <v>0</v>
      </c>
    </row>
    <row r="568" spans="2:8">
      <c r="B568" t="e">
        <f>VLOOKUP(A568,livelo!B:AE,29,0)</f>
        <v>#N/A</v>
      </c>
      <c r="C568" t="e">
        <f>VLOOKUP(A568,livelo!B:AH,32,0)</f>
        <v>#N/A</v>
      </c>
      <c r="D568" t="e">
        <f>VLOOKUP(A568,livelo!B:AC,27,0)</f>
        <v>#N/A</v>
      </c>
      <c r="E568" t="e">
        <f>VLOOKUP(A568,livelo!B:D,3,0)</f>
        <v>#N/A</v>
      </c>
      <c r="F568" s="1" t="e">
        <f t="shared" si="23"/>
        <v>#N/A</v>
      </c>
      <c r="G568" t="e">
        <f t="shared" si="24"/>
        <v>#N/A</v>
      </c>
      <c r="H568">
        <f>SUMIF(livelo!B:B,'dados livelo'!A568,livelo!AI:AI)</f>
        <v>0</v>
      </c>
    </row>
    <row r="569" spans="2:8">
      <c r="B569" t="e">
        <f>VLOOKUP(A569,livelo!B:AE,29,0)</f>
        <v>#N/A</v>
      </c>
      <c r="C569" t="e">
        <f>VLOOKUP(A569,livelo!B:AH,32,0)</f>
        <v>#N/A</v>
      </c>
      <c r="D569" t="e">
        <f>VLOOKUP(A569,livelo!B:AC,27,0)</f>
        <v>#N/A</v>
      </c>
      <c r="E569" t="e">
        <f>VLOOKUP(A569,livelo!B:D,3,0)</f>
        <v>#N/A</v>
      </c>
      <c r="F569" s="1" t="e">
        <f t="shared" si="23"/>
        <v>#N/A</v>
      </c>
      <c r="G569" t="e">
        <f t="shared" si="24"/>
        <v>#N/A</v>
      </c>
      <c r="H569">
        <f>SUMIF(livelo!B:B,'dados livelo'!A569,livelo!AI:AI)</f>
        <v>0</v>
      </c>
    </row>
    <row r="570" spans="2:8">
      <c r="B570" t="e">
        <f>VLOOKUP(A570,livelo!B:AE,29,0)</f>
        <v>#N/A</v>
      </c>
      <c r="C570" t="e">
        <f>VLOOKUP(A570,livelo!B:AH,32,0)</f>
        <v>#N/A</v>
      </c>
      <c r="D570" t="e">
        <f>VLOOKUP(A570,livelo!B:AC,27,0)</f>
        <v>#N/A</v>
      </c>
      <c r="E570" t="e">
        <f>VLOOKUP(A570,livelo!B:D,3,0)</f>
        <v>#N/A</v>
      </c>
      <c r="F570" s="1" t="e">
        <f t="shared" si="23"/>
        <v>#N/A</v>
      </c>
      <c r="G570" t="e">
        <f t="shared" si="24"/>
        <v>#N/A</v>
      </c>
      <c r="H570">
        <f>SUMIF(livelo!B:B,'dados livelo'!A570,livelo!AI:AI)</f>
        <v>0</v>
      </c>
    </row>
    <row r="571" spans="2:8">
      <c r="B571" t="e">
        <f>VLOOKUP(A571,livelo!B:AE,29,0)</f>
        <v>#N/A</v>
      </c>
      <c r="C571" t="e">
        <f>VLOOKUP(A571,livelo!B:AH,32,0)</f>
        <v>#N/A</v>
      </c>
      <c r="D571" t="e">
        <f>VLOOKUP(A571,livelo!B:AC,27,0)</f>
        <v>#N/A</v>
      </c>
      <c r="E571" t="e">
        <f>VLOOKUP(A571,livelo!B:D,3,0)</f>
        <v>#N/A</v>
      </c>
      <c r="F571" s="1" t="e">
        <f t="shared" si="23"/>
        <v>#N/A</v>
      </c>
      <c r="G571" t="e">
        <f t="shared" si="24"/>
        <v>#N/A</v>
      </c>
      <c r="H571">
        <f>SUMIF(livelo!B:B,'dados livelo'!A571,livelo!AI:AI)</f>
        <v>0</v>
      </c>
    </row>
    <row r="572" spans="2:8">
      <c r="B572" t="e">
        <f>VLOOKUP(A572,livelo!B:AE,29,0)</f>
        <v>#N/A</v>
      </c>
      <c r="C572" t="e">
        <f>VLOOKUP(A572,livelo!B:AH,32,0)</f>
        <v>#N/A</v>
      </c>
      <c r="D572" t="e">
        <f>VLOOKUP(A572,livelo!B:AC,27,0)</f>
        <v>#N/A</v>
      </c>
      <c r="E572" t="e">
        <f>VLOOKUP(A572,livelo!B:D,3,0)</f>
        <v>#N/A</v>
      </c>
      <c r="F572" s="1" t="e">
        <f t="shared" si="23"/>
        <v>#N/A</v>
      </c>
      <c r="G572" t="e">
        <f t="shared" si="24"/>
        <v>#N/A</v>
      </c>
      <c r="H572">
        <f>SUMIF(livelo!B:B,'dados livelo'!A572,livelo!AI:AI)</f>
        <v>0</v>
      </c>
    </row>
    <row r="573" spans="2:8">
      <c r="B573" t="e">
        <f>VLOOKUP(A573,livelo!B:AE,29,0)</f>
        <v>#N/A</v>
      </c>
      <c r="C573" t="e">
        <f>VLOOKUP(A573,livelo!B:AH,32,0)</f>
        <v>#N/A</v>
      </c>
      <c r="D573" t="e">
        <f>VLOOKUP(A573,livelo!B:AC,27,0)</f>
        <v>#N/A</v>
      </c>
      <c r="E573" t="e">
        <f>VLOOKUP(A573,livelo!B:D,3,0)</f>
        <v>#N/A</v>
      </c>
      <c r="F573" s="1" t="e">
        <f t="shared" si="23"/>
        <v>#N/A</v>
      </c>
      <c r="G573" t="e">
        <f t="shared" si="24"/>
        <v>#N/A</v>
      </c>
      <c r="H573">
        <f>SUMIF(livelo!B:B,'dados livelo'!A573,livelo!AI:AI)</f>
        <v>0</v>
      </c>
    </row>
    <row r="574" spans="2:8">
      <c r="B574" t="e">
        <f>VLOOKUP(A574,livelo!B:AE,29,0)</f>
        <v>#N/A</v>
      </c>
      <c r="C574" t="e">
        <f>VLOOKUP(A574,livelo!B:AH,32,0)</f>
        <v>#N/A</v>
      </c>
      <c r="D574" t="e">
        <f>VLOOKUP(A574,livelo!B:AC,27,0)</f>
        <v>#N/A</v>
      </c>
      <c r="E574" t="e">
        <f>VLOOKUP(A574,livelo!B:D,3,0)</f>
        <v>#N/A</v>
      </c>
      <c r="F574" s="1" t="e">
        <f t="shared" si="23"/>
        <v>#N/A</v>
      </c>
      <c r="G574" t="e">
        <f t="shared" si="24"/>
        <v>#N/A</v>
      </c>
      <c r="H574">
        <f>SUMIF(livelo!B:B,'dados livelo'!A574,livelo!AI:AI)</f>
        <v>0</v>
      </c>
    </row>
    <row r="575" spans="2:8">
      <c r="B575" t="e">
        <f>VLOOKUP(A575,livelo!B:AE,29,0)</f>
        <v>#N/A</v>
      </c>
      <c r="C575" t="e">
        <f>VLOOKUP(A575,livelo!B:AH,32,0)</f>
        <v>#N/A</v>
      </c>
      <c r="D575" t="e">
        <f>VLOOKUP(A575,livelo!B:AC,27,0)</f>
        <v>#N/A</v>
      </c>
      <c r="E575" t="e">
        <f>VLOOKUP(A575,livelo!B:D,3,0)</f>
        <v>#N/A</v>
      </c>
      <c r="F575" s="1" t="e">
        <f t="shared" si="23"/>
        <v>#N/A</v>
      </c>
      <c r="G575" t="e">
        <f t="shared" si="24"/>
        <v>#N/A</v>
      </c>
      <c r="H575">
        <f>SUMIF(livelo!B:B,'dados livelo'!A575,livelo!AI:AI)</f>
        <v>0</v>
      </c>
    </row>
    <row r="576" spans="2:8">
      <c r="B576" t="e">
        <f>VLOOKUP(A576,livelo!B:AE,29,0)</f>
        <v>#N/A</v>
      </c>
      <c r="C576" t="e">
        <f>VLOOKUP(A576,livelo!B:AH,32,0)</f>
        <v>#N/A</v>
      </c>
      <c r="D576" t="e">
        <f>VLOOKUP(A576,livelo!B:AC,27,0)</f>
        <v>#N/A</v>
      </c>
      <c r="E576" t="e">
        <f>VLOOKUP(A576,livelo!B:D,3,0)</f>
        <v>#N/A</v>
      </c>
      <c r="F576" s="1" t="e">
        <f t="shared" si="23"/>
        <v>#N/A</v>
      </c>
      <c r="G576" t="e">
        <f t="shared" si="24"/>
        <v>#N/A</v>
      </c>
      <c r="H576">
        <f>SUMIF(livelo!B:B,'dados livelo'!A576,livelo!AI:AI)</f>
        <v>0</v>
      </c>
    </row>
    <row r="577" spans="2:8">
      <c r="B577" t="e">
        <f>VLOOKUP(A577,livelo!B:AE,29,0)</f>
        <v>#N/A</v>
      </c>
      <c r="C577" t="e">
        <f>VLOOKUP(A577,livelo!B:AH,32,0)</f>
        <v>#N/A</v>
      </c>
      <c r="D577" t="e">
        <f>VLOOKUP(A577,livelo!B:AC,27,0)</f>
        <v>#N/A</v>
      </c>
      <c r="E577" t="e">
        <f>VLOOKUP(A577,livelo!B:D,3,0)</f>
        <v>#N/A</v>
      </c>
      <c r="F577" s="1" t="e">
        <f t="shared" si="23"/>
        <v>#N/A</v>
      </c>
      <c r="G577" t="e">
        <f t="shared" si="24"/>
        <v>#N/A</v>
      </c>
      <c r="H577">
        <f>SUMIF(livelo!B:B,'dados livelo'!A577,livelo!AI:AI)</f>
        <v>0</v>
      </c>
    </row>
    <row r="578" spans="2:8">
      <c r="B578" t="e">
        <f>VLOOKUP(A578,livelo!B:AE,29,0)</f>
        <v>#N/A</v>
      </c>
      <c r="C578" t="e">
        <f>VLOOKUP(A578,livelo!B:AH,32,0)</f>
        <v>#N/A</v>
      </c>
      <c r="D578" t="e">
        <f>VLOOKUP(A578,livelo!B:AC,27,0)</f>
        <v>#N/A</v>
      </c>
      <c r="E578" t="e">
        <f>VLOOKUP(A578,livelo!B:D,3,0)</f>
        <v>#N/A</v>
      </c>
      <c r="F578" s="1" t="e">
        <f t="shared" ref="F578:F641" si="25">MID(E578,1,10)</f>
        <v>#N/A</v>
      </c>
      <c r="G578" t="e">
        <f t="shared" ref="G578:G641" si="26">DATEVALUE(F578)</f>
        <v>#N/A</v>
      </c>
      <c r="H578">
        <f>SUMIF(livelo!B:B,'dados livelo'!A578,livelo!AI:AI)</f>
        <v>0</v>
      </c>
    </row>
    <row r="579" spans="2:8">
      <c r="B579" t="e">
        <f>VLOOKUP(A579,livelo!B:AE,29,0)</f>
        <v>#N/A</v>
      </c>
      <c r="C579" t="e">
        <f>VLOOKUP(A579,livelo!B:AH,32,0)</f>
        <v>#N/A</v>
      </c>
      <c r="D579" t="e">
        <f>VLOOKUP(A579,livelo!B:AC,27,0)</f>
        <v>#N/A</v>
      </c>
      <c r="E579" t="e">
        <f>VLOOKUP(A579,livelo!B:D,3,0)</f>
        <v>#N/A</v>
      </c>
      <c r="F579" s="1" t="e">
        <f t="shared" si="25"/>
        <v>#N/A</v>
      </c>
      <c r="G579" t="e">
        <f t="shared" si="26"/>
        <v>#N/A</v>
      </c>
      <c r="H579">
        <f>SUMIF(livelo!B:B,'dados livelo'!A579,livelo!AI:AI)</f>
        <v>0</v>
      </c>
    </row>
    <row r="580" spans="2:8">
      <c r="B580" t="e">
        <f>VLOOKUP(A580,livelo!B:AE,29,0)</f>
        <v>#N/A</v>
      </c>
      <c r="C580" t="e">
        <f>VLOOKUP(A580,livelo!B:AH,32,0)</f>
        <v>#N/A</v>
      </c>
      <c r="D580" t="e">
        <f>VLOOKUP(A580,livelo!B:AC,27,0)</f>
        <v>#N/A</v>
      </c>
      <c r="E580" t="e">
        <f>VLOOKUP(A580,livelo!B:D,3,0)</f>
        <v>#N/A</v>
      </c>
      <c r="F580" s="1" t="e">
        <f t="shared" si="25"/>
        <v>#N/A</v>
      </c>
      <c r="G580" t="e">
        <f t="shared" si="26"/>
        <v>#N/A</v>
      </c>
      <c r="H580">
        <f>SUMIF(livelo!B:B,'dados livelo'!A580,livelo!AI:AI)</f>
        <v>0</v>
      </c>
    </row>
    <row r="581" spans="2:8">
      <c r="B581" t="e">
        <f>VLOOKUP(A581,livelo!B:AE,29,0)</f>
        <v>#N/A</v>
      </c>
      <c r="C581" t="e">
        <f>VLOOKUP(A581,livelo!B:AH,32,0)</f>
        <v>#N/A</v>
      </c>
      <c r="D581" t="e">
        <f>VLOOKUP(A581,livelo!B:AC,27,0)</f>
        <v>#N/A</v>
      </c>
      <c r="E581" t="e">
        <f>VLOOKUP(A581,livelo!B:D,3,0)</f>
        <v>#N/A</v>
      </c>
      <c r="F581" s="1" t="e">
        <f t="shared" si="25"/>
        <v>#N/A</v>
      </c>
      <c r="G581" t="e">
        <f t="shared" si="26"/>
        <v>#N/A</v>
      </c>
      <c r="H581">
        <f>SUMIF(livelo!B:B,'dados livelo'!A581,livelo!AI:AI)</f>
        <v>0</v>
      </c>
    </row>
    <row r="582" spans="2:8">
      <c r="B582" t="e">
        <f>VLOOKUP(A582,livelo!B:AE,29,0)</f>
        <v>#N/A</v>
      </c>
      <c r="C582" t="e">
        <f>VLOOKUP(A582,livelo!B:AH,32,0)</f>
        <v>#N/A</v>
      </c>
      <c r="D582" t="e">
        <f>VLOOKUP(A582,livelo!B:AC,27,0)</f>
        <v>#N/A</v>
      </c>
      <c r="E582" t="e">
        <f>VLOOKUP(A582,livelo!B:D,3,0)</f>
        <v>#N/A</v>
      </c>
      <c r="F582" s="1" t="e">
        <f t="shared" si="25"/>
        <v>#N/A</v>
      </c>
      <c r="G582" t="e">
        <f t="shared" si="26"/>
        <v>#N/A</v>
      </c>
      <c r="H582">
        <f>SUMIF(livelo!B:B,'dados livelo'!A582,livelo!AI:AI)</f>
        <v>0</v>
      </c>
    </row>
    <row r="583" spans="2:8">
      <c r="B583" t="e">
        <f>VLOOKUP(A583,livelo!B:AE,29,0)</f>
        <v>#N/A</v>
      </c>
      <c r="C583" t="e">
        <f>VLOOKUP(A583,livelo!B:AH,32,0)</f>
        <v>#N/A</v>
      </c>
      <c r="D583" t="e">
        <f>VLOOKUP(A583,livelo!B:AC,27,0)</f>
        <v>#N/A</v>
      </c>
      <c r="E583" t="e">
        <f>VLOOKUP(A583,livelo!B:D,3,0)</f>
        <v>#N/A</v>
      </c>
      <c r="F583" s="1" t="e">
        <f t="shared" si="25"/>
        <v>#N/A</v>
      </c>
      <c r="G583" t="e">
        <f t="shared" si="26"/>
        <v>#N/A</v>
      </c>
      <c r="H583">
        <f>SUMIF(livelo!B:B,'dados livelo'!A583,livelo!AI:AI)</f>
        <v>0</v>
      </c>
    </row>
    <row r="584" spans="2:8">
      <c r="B584" t="e">
        <f>VLOOKUP(A584,livelo!B:AE,29,0)</f>
        <v>#N/A</v>
      </c>
      <c r="C584" t="e">
        <f>VLOOKUP(A584,livelo!B:AH,32,0)</f>
        <v>#N/A</v>
      </c>
      <c r="D584" t="e">
        <f>VLOOKUP(A584,livelo!B:AC,27,0)</f>
        <v>#N/A</v>
      </c>
      <c r="E584" t="e">
        <f>VLOOKUP(A584,livelo!B:D,3,0)</f>
        <v>#N/A</v>
      </c>
      <c r="F584" s="1" t="e">
        <f t="shared" si="25"/>
        <v>#N/A</v>
      </c>
      <c r="G584" t="e">
        <f t="shared" si="26"/>
        <v>#N/A</v>
      </c>
      <c r="H584">
        <f>SUMIF(livelo!B:B,'dados livelo'!A584,livelo!AI:AI)</f>
        <v>0</v>
      </c>
    </row>
    <row r="585" spans="2:8">
      <c r="B585" t="e">
        <f>VLOOKUP(A585,livelo!B:AE,29,0)</f>
        <v>#N/A</v>
      </c>
      <c r="C585" t="e">
        <f>VLOOKUP(A585,livelo!B:AH,32,0)</f>
        <v>#N/A</v>
      </c>
      <c r="D585" t="e">
        <f>VLOOKUP(A585,livelo!B:AC,27,0)</f>
        <v>#N/A</v>
      </c>
      <c r="E585" t="e">
        <f>VLOOKUP(A585,livelo!B:D,3,0)</f>
        <v>#N/A</v>
      </c>
      <c r="F585" s="1" t="e">
        <f t="shared" si="25"/>
        <v>#N/A</v>
      </c>
      <c r="G585" t="e">
        <f t="shared" si="26"/>
        <v>#N/A</v>
      </c>
      <c r="H585">
        <f>SUMIF(livelo!B:B,'dados livelo'!A585,livelo!AI:AI)</f>
        <v>0</v>
      </c>
    </row>
    <row r="586" spans="2:8">
      <c r="B586" t="e">
        <f>VLOOKUP(A586,livelo!B:AE,29,0)</f>
        <v>#N/A</v>
      </c>
      <c r="C586" t="e">
        <f>VLOOKUP(A586,livelo!B:AH,32,0)</f>
        <v>#N/A</v>
      </c>
      <c r="D586" t="e">
        <f>VLOOKUP(A586,livelo!B:AC,27,0)</f>
        <v>#N/A</v>
      </c>
      <c r="E586" t="e">
        <f>VLOOKUP(A586,livelo!B:D,3,0)</f>
        <v>#N/A</v>
      </c>
      <c r="F586" s="1" t="e">
        <f t="shared" si="25"/>
        <v>#N/A</v>
      </c>
      <c r="G586" t="e">
        <f t="shared" si="26"/>
        <v>#N/A</v>
      </c>
      <c r="H586">
        <f>SUMIF(livelo!B:B,'dados livelo'!A586,livelo!AI:AI)</f>
        <v>0</v>
      </c>
    </row>
    <row r="587" spans="2:8">
      <c r="B587" t="e">
        <f>VLOOKUP(A587,livelo!B:AE,29,0)</f>
        <v>#N/A</v>
      </c>
      <c r="C587" t="e">
        <f>VLOOKUP(A587,livelo!B:AH,32,0)</f>
        <v>#N/A</v>
      </c>
      <c r="D587" t="e">
        <f>VLOOKUP(A587,livelo!B:AC,27,0)</f>
        <v>#N/A</v>
      </c>
      <c r="E587" t="e">
        <f>VLOOKUP(A587,livelo!B:D,3,0)</f>
        <v>#N/A</v>
      </c>
      <c r="F587" s="1" t="e">
        <f t="shared" si="25"/>
        <v>#N/A</v>
      </c>
      <c r="G587" t="e">
        <f t="shared" si="26"/>
        <v>#N/A</v>
      </c>
      <c r="H587">
        <f>SUMIF(livelo!B:B,'dados livelo'!A587,livelo!AI:AI)</f>
        <v>0</v>
      </c>
    </row>
    <row r="588" spans="2:8">
      <c r="B588" t="e">
        <f>VLOOKUP(A588,livelo!B:AE,29,0)</f>
        <v>#N/A</v>
      </c>
      <c r="C588" t="e">
        <f>VLOOKUP(A588,livelo!B:AH,32,0)</f>
        <v>#N/A</v>
      </c>
      <c r="D588" t="e">
        <f>VLOOKUP(A588,livelo!B:AC,27,0)</f>
        <v>#N/A</v>
      </c>
      <c r="E588" t="e">
        <f>VLOOKUP(A588,livelo!B:D,3,0)</f>
        <v>#N/A</v>
      </c>
      <c r="F588" s="1" t="e">
        <f t="shared" si="25"/>
        <v>#N/A</v>
      </c>
      <c r="G588" t="e">
        <f t="shared" si="26"/>
        <v>#N/A</v>
      </c>
      <c r="H588">
        <f>SUMIF(livelo!B:B,'dados livelo'!A588,livelo!AI:AI)</f>
        <v>0</v>
      </c>
    </row>
    <row r="589" spans="2:8">
      <c r="B589" t="e">
        <f>VLOOKUP(A589,livelo!B:AE,29,0)</f>
        <v>#N/A</v>
      </c>
      <c r="C589" t="e">
        <f>VLOOKUP(A589,livelo!B:AH,32,0)</f>
        <v>#N/A</v>
      </c>
      <c r="D589" t="e">
        <f>VLOOKUP(A589,livelo!B:AC,27,0)</f>
        <v>#N/A</v>
      </c>
      <c r="E589" t="e">
        <f>VLOOKUP(A589,livelo!B:D,3,0)</f>
        <v>#N/A</v>
      </c>
      <c r="F589" s="1" t="e">
        <f t="shared" si="25"/>
        <v>#N/A</v>
      </c>
      <c r="G589" t="e">
        <f t="shared" si="26"/>
        <v>#N/A</v>
      </c>
      <c r="H589">
        <f>SUMIF(livelo!B:B,'dados livelo'!A589,livelo!AI:AI)</f>
        <v>0</v>
      </c>
    </row>
    <row r="590" spans="2:8">
      <c r="B590" t="e">
        <f>VLOOKUP(A590,livelo!B:AE,29,0)</f>
        <v>#N/A</v>
      </c>
      <c r="C590" t="e">
        <f>VLOOKUP(A590,livelo!B:AH,32,0)</f>
        <v>#N/A</v>
      </c>
      <c r="D590" t="e">
        <f>VLOOKUP(A590,livelo!B:AC,27,0)</f>
        <v>#N/A</v>
      </c>
      <c r="E590" t="e">
        <f>VLOOKUP(A590,livelo!B:D,3,0)</f>
        <v>#N/A</v>
      </c>
      <c r="F590" s="1" t="e">
        <f t="shared" si="25"/>
        <v>#N/A</v>
      </c>
      <c r="G590" t="e">
        <f t="shared" si="26"/>
        <v>#N/A</v>
      </c>
      <c r="H590">
        <f>SUMIF(livelo!B:B,'dados livelo'!A590,livelo!AI:AI)</f>
        <v>0</v>
      </c>
    </row>
    <row r="591" spans="2:8">
      <c r="B591" t="e">
        <f>VLOOKUP(A591,livelo!B:AE,29,0)</f>
        <v>#N/A</v>
      </c>
      <c r="C591" t="e">
        <f>VLOOKUP(A591,livelo!B:AH,32,0)</f>
        <v>#N/A</v>
      </c>
      <c r="D591" t="e">
        <f>VLOOKUP(A591,livelo!B:AC,27,0)</f>
        <v>#N/A</v>
      </c>
      <c r="E591" t="e">
        <f>VLOOKUP(A591,livelo!B:D,3,0)</f>
        <v>#N/A</v>
      </c>
      <c r="F591" s="1" t="e">
        <f t="shared" si="25"/>
        <v>#N/A</v>
      </c>
      <c r="G591" t="e">
        <f t="shared" si="26"/>
        <v>#N/A</v>
      </c>
      <c r="H591">
        <f>SUMIF(livelo!B:B,'dados livelo'!A591,livelo!AI:AI)</f>
        <v>0</v>
      </c>
    </row>
    <row r="592" spans="2:8">
      <c r="B592" t="e">
        <f>VLOOKUP(A592,livelo!B:AE,29,0)</f>
        <v>#N/A</v>
      </c>
      <c r="C592" t="e">
        <f>VLOOKUP(A592,livelo!B:AH,32,0)</f>
        <v>#N/A</v>
      </c>
      <c r="D592" t="e">
        <f>VLOOKUP(A592,livelo!B:AC,27,0)</f>
        <v>#N/A</v>
      </c>
      <c r="E592" t="e">
        <f>VLOOKUP(A592,livelo!B:D,3,0)</f>
        <v>#N/A</v>
      </c>
      <c r="F592" s="1" t="e">
        <f t="shared" si="25"/>
        <v>#N/A</v>
      </c>
      <c r="G592" t="e">
        <f t="shared" si="26"/>
        <v>#N/A</v>
      </c>
      <c r="H592">
        <f>SUMIF(livelo!B:B,'dados livelo'!A592,livelo!AI:AI)</f>
        <v>0</v>
      </c>
    </row>
    <row r="593" spans="2:8">
      <c r="B593" t="e">
        <f>VLOOKUP(A593,livelo!B:AE,29,0)</f>
        <v>#N/A</v>
      </c>
      <c r="C593" t="e">
        <f>VLOOKUP(A593,livelo!B:AH,32,0)</f>
        <v>#N/A</v>
      </c>
      <c r="D593" t="e">
        <f>VLOOKUP(A593,livelo!B:AC,27,0)</f>
        <v>#N/A</v>
      </c>
      <c r="E593" t="e">
        <f>VLOOKUP(A593,livelo!B:D,3,0)</f>
        <v>#N/A</v>
      </c>
      <c r="F593" s="1" t="e">
        <f t="shared" si="25"/>
        <v>#N/A</v>
      </c>
      <c r="G593" t="e">
        <f t="shared" si="26"/>
        <v>#N/A</v>
      </c>
      <c r="H593">
        <f>SUMIF(livelo!B:B,'dados livelo'!A593,livelo!AI:AI)</f>
        <v>0</v>
      </c>
    </row>
    <row r="594" spans="2:8">
      <c r="B594" t="e">
        <f>VLOOKUP(A594,livelo!B:AE,29,0)</f>
        <v>#N/A</v>
      </c>
      <c r="C594" t="e">
        <f>VLOOKUP(A594,livelo!B:AH,32,0)</f>
        <v>#N/A</v>
      </c>
      <c r="D594" t="e">
        <f>VLOOKUP(A594,livelo!B:AC,27,0)</f>
        <v>#N/A</v>
      </c>
      <c r="E594" t="e">
        <f>VLOOKUP(A594,livelo!B:D,3,0)</f>
        <v>#N/A</v>
      </c>
      <c r="F594" s="1" t="e">
        <f t="shared" si="25"/>
        <v>#N/A</v>
      </c>
      <c r="G594" t="e">
        <f t="shared" si="26"/>
        <v>#N/A</v>
      </c>
      <c r="H594">
        <f>SUMIF(livelo!B:B,'dados livelo'!A594,livelo!AI:AI)</f>
        <v>0</v>
      </c>
    </row>
    <row r="595" spans="2:8">
      <c r="B595" t="e">
        <f>VLOOKUP(A595,livelo!B:AE,29,0)</f>
        <v>#N/A</v>
      </c>
      <c r="C595" t="e">
        <f>VLOOKUP(A595,livelo!B:AH,32,0)</f>
        <v>#N/A</v>
      </c>
      <c r="D595" t="e">
        <f>VLOOKUP(A595,livelo!B:AC,27,0)</f>
        <v>#N/A</v>
      </c>
      <c r="E595" t="e">
        <f>VLOOKUP(A595,livelo!B:D,3,0)</f>
        <v>#N/A</v>
      </c>
      <c r="F595" s="1" t="e">
        <f t="shared" si="25"/>
        <v>#N/A</v>
      </c>
      <c r="G595" t="e">
        <f t="shared" si="26"/>
        <v>#N/A</v>
      </c>
      <c r="H595">
        <f>SUMIF(livelo!B:B,'dados livelo'!A595,livelo!AI:AI)</f>
        <v>0</v>
      </c>
    </row>
    <row r="596" spans="2:8">
      <c r="B596" t="e">
        <f>VLOOKUP(A596,livelo!B:AE,29,0)</f>
        <v>#N/A</v>
      </c>
      <c r="C596" t="e">
        <f>VLOOKUP(A596,livelo!B:AH,32,0)</f>
        <v>#N/A</v>
      </c>
      <c r="D596" t="e">
        <f>VLOOKUP(A596,livelo!B:AC,27,0)</f>
        <v>#N/A</v>
      </c>
      <c r="E596" t="e">
        <f>VLOOKUP(A596,livelo!B:D,3,0)</f>
        <v>#N/A</v>
      </c>
      <c r="F596" s="1" t="e">
        <f t="shared" si="25"/>
        <v>#N/A</v>
      </c>
      <c r="G596" t="e">
        <f t="shared" si="26"/>
        <v>#N/A</v>
      </c>
      <c r="H596">
        <f>SUMIF(livelo!B:B,'dados livelo'!A596,livelo!AI:AI)</f>
        <v>0</v>
      </c>
    </row>
    <row r="597" spans="2:8">
      <c r="B597" t="e">
        <f>VLOOKUP(A597,livelo!B:AE,29,0)</f>
        <v>#N/A</v>
      </c>
      <c r="C597" t="e">
        <f>VLOOKUP(A597,livelo!B:AH,32,0)</f>
        <v>#N/A</v>
      </c>
      <c r="D597" t="e">
        <f>VLOOKUP(A597,livelo!B:AC,27,0)</f>
        <v>#N/A</v>
      </c>
      <c r="E597" t="e">
        <f>VLOOKUP(A597,livelo!B:D,3,0)</f>
        <v>#N/A</v>
      </c>
      <c r="F597" s="1" t="e">
        <f t="shared" si="25"/>
        <v>#N/A</v>
      </c>
      <c r="G597" t="e">
        <f t="shared" si="26"/>
        <v>#N/A</v>
      </c>
      <c r="H597">
        <f>SUMIF(livelo!B:B,'dados livelo'!A597,livelo!AI:AI)</f>
        <v>0</v>
      </c>
    </row>
    <row r="598" spans="2:8">
      <c r="B598" t="e">
        <f>VLOOKUP(A598,livelo!B:AE,29,0)</f>
        <v>#N/A</v>
      </c>
      <c r="C598" t="e">
        <f>VLOOKUP(A598,livelo!B:AH,32,0)</f>
        <v>#N/A</v>
      </c>
      <c r="D598" t="e">
        <f>VLOOKUP(A598,livelo!B:AC,27,0)</f>
        <v>#N/A</v>
      </c>
      <c r="E598" t="e">
        <f>VLOOKUP(A598,livelo!B:D,3,0)</f>
        <v>#N/A</v>
      </c>
      <c r="F598" s="1" t="e">
        <f t="shared" si="25"/>
        <v>#N/A</v>
      </c>
      <c r="G598" t="e">
        <f t="shared" si="26"/>
        <v>#N/A</v>
      </c>
      <c r="H598">
        <f>SUMIF(livelo!B:B,'dados livelo'!A598,livelo!AI:AI)</f>
        <v>0</v>
      </c>
    </row>
    <row r="599" spans="2:8">
      <c r="B599" t="e">
        <f>VLOOKUP(A599,livelo!B:AE,29,0)</f>
        <v>#N/A</v>
      </c>
      <c r="C599" t="e">
        <f>VLOOKUP(A599,livelo!B:AH,32,0)</f>
        <v>#N/A</v>
      </c>
      <c r="D599" t="e">
        <f>VLOOKUP(A599,livelo!B:AC,27,0)</f>
        <v>#N/A</v>
      </c>
      <c r="E599" t="e">
        <f>VLOOKUP(A599,livelo!B:D,3,0)</f>
        <v>#N/A</v>
      </c>
      <c r="F599" s="1" t="e">
        <f t="shared" si="25"/>
        <v>#N/A</v>
      </c>
      <c r="G599" t="e">
        <f t="shared" si="26"/>
        <v>#N/A</v>
      </c>
      <c r="H599">
        <f>SUMIF(livelo!B:B,'dados livelo'!A599,livelo!AI:AI)</f>
        <v>0</v>
      </c>
    </row>
    <row r="600" spans="2:8">
      <c r="B600" t="e">
        <f>VLOOKUP(A600,livelo!B:AE,29,0)</f>
        <v>#N/A</v>
      </c>
      <c r="C600" t="e">
        <f>VLOOKUP(A600,livelo!B:AH,32,0)</f>
        <v>#N/A</v>
      </c>
      <c r="D600" t="e">
        <f>VLOOKUP(A600,livelo!B:AC,27,0)</f>
        <v>#N/A</v>
      </c>
      <c r="E600" t="e">
        <f>VLOOKUP(A600,livelo!B:D,3,0)</f>
        <v>#N/A</v>
      </c>
      <c r="F600" s="1" t="e">
        <f t="shared" si="25"/>
        <v>#N/A</v>
      </c>
      <c r="G600" t="e">
        <f t="shared" si="26"/>
        <v>#N/A</v>
      </c>
      <c r="H600">
        <f>SUMIF(livelo!B:B,'dados livelo'!A600,livelo!AI:AI)</f>
        <v>0</v>
      </c>
    </row>
    <row r="601" spans="2:8">
      <c r="B601" t="e">
        <f>VLOOKUP(A601,livelo!B:AE,29,0)</f>
        <v>#N/A</v>
      </c>
      <c r="C601" t="e">
        <f>VLOOKUP(A601,livelo!B:AH,32,0)</f>
        <v>#N/A</v>
      </c>
      <c r="D601" t="e">
        <f>VLOOKUP(A601,livelo!B:AC,27,0)</f>
        <v>#N/A</v>
      </c>
      <c r="E601" t="e">
        <f>VLOOKUP(A601,livelo!B:D,3,0)</f>
        <v>#N/A</v>
      </c>
      <c r="F601" s="1" t="e">
        <f t="shared" si="25"/>
        <v>#N/A</v>
      </c>
      <c r="G601" t="e">
        <f t="shared" si="26"/>
        <v>#N/A</v>
      </c>
      <c r="H601">
        <f>SUMIF(livelo!B:B,'dados livelo'!A601,livelo!AI:AI)</f>
        <v>0</v>
      </c>
    </row>
    <row r="602" spans="2:8">
      <c r="B602" t="e">
        <f>VLOOKUP(A602,livelo!B:AE,29,0)</f>
        <v>#N/A</v>
      </c>
      <c r="C602" t="e">
        <f>VLOOKUP(A602,livelo!B:AH,32,0)</f>
        <v>#N/A</v>
      </c>
      <c r="D602" t="e">
        <f>VLOOKUP(A602,livelo!B:AC,27,0)</f>
        <v>#N/A</v>
      </c>
      <c r="E602" t="e">
        <f>VLOOKUP(A602,livelo!B:D,3,0)</f>
        <v>#N/A</v>
      </c>
      <c r="F602" s="1" t="e">
        <f t="shared" si="25"/>
        <v>#N/A</v>
      </c>
      <c r="G602" t="e">
        <f t="shared" si="26"/>
        <v>#N/A</v>
      </c>
      <c r="H602">
        <f>SUMIF(livelo!B:B,'dados livelo'!A602,livelo!AI:AI)</f>
        <v>0</v>
      </c>
    </row>
    <row r="603" spans="2:8">
      <c r="B603" t="e">
        <f>VLOOKUP(A603,livelo!B:AE,29,0)</f>
        <v>#N/A</v>
      </c>
      <c r="C603" t="e">
        <f>VLOOKUP(A603,livelo!B:AH,32,0)</f>
        <v>#N/A</v>
      </c>
      <c r="D603" t="e">
        <f>VLOOKUP(A603,livelo!B:AC,27,0)</f>
        <v>#N/A</v>
      </c>
      <c r="E603" t="e">
        <f>VLOOKUP(A603,livelo!B:D,3,0)</f>
        <v>#N/A</v>
      </c>
      <c r="F603" s="1" t="e">
        <f t="shared" si="25"/>
        <v>#N/A</v>
      </c>
      <c r="G603" t="e">
        <f t="shared" si="26"/>
        <v>#N/A</v>
      </c>
      <c r="H603">
        <f>SUMIF(livelo!B:B,'dados livelo'!A603,livelo!AI:AI)</f>
        <v>0</v>
      </c>
    </row>
    <row r="604" spans="2:8">
      <c r="B604" t="e">
        <f>VLOOKUP(A604,livelo!B:AE,29,0)</f>
        <v>#N/A</v>
      </c>
      <c r="C604" t="e">
        <f>VLOOKUP(A604,livelo!B:AH,32,0)</f>
        <v>#N/A</v>
      </c>
      <c r="D604" t="e">
        <f>VLOOKUP(A604,livelo!B:AC,27,0)</f>
        <v>#N/A</v>
      </c>
      <c r="E604" t="e">
        <f>VLOOKUP(A604,livelo!B:D,3,0)</f>
        <v>#N/A</v>
      </c>
      <c r="F604" s="1" t="e">
        <f t="shared" si="25"/>
        <v>#N/A</v>
      </c>
      <c r="G604" t="e">
        <f t="shared" si="26"/>
        <v>#N/A</v>
      </c>
      <c r="H604">
        <f>SUMIF(livelo!B:B,'dados livelo'!A604,livelo!AI:AI)</f>
        <v>0</v>
      </c>
    </row>
    <row r="605" spans="2:8">
      <c r="B605" t="e">
        <f>VLOOKUP(A605,livelo!B:AE,29,0)</f>
        <v>#N/A</v>
      </c>
      <c r="C605" t="e">
        <f>VLOOKUP(A605,livelo!B:AH,32,0)</f>
        <v>#N/A</v>
      </c>
      <c r="D605" t="e">
        <f>VLOOKUP(A605,livelo!B:AC,27,0)</f>
        <v>#N/A</v>
      </c>
      <c r="E605" t="e">
        <f>VLOOKUP(A605,livelo!B:D,3,0)</f>
        <v>#N/A</v>
      </c>
      <c r="F605" s="1" t="e">
        <f t="shared" si="25"/>
        <v>#N/A</v>
      </c>
      <c r="G605" t="e">
        <f t="shared" si="26"/>
        <v>#N/A</v>
      </c>
      <c r="H605">
        <f>SUMIF(livelo!B:B,'dados livelo'!A605,livelo!AI:AI)</f>
        <v>0</v>
      </c>
    </row>
    <row r="606" spans="2:8">
      <c r="B606" t="e">
        <f>VLOOKUP(A606,livelo!B:AE,29,0)</f>
        <v>#N/A</v>
      </c>
      <c r="C606" t="e">
        <f>VLOOKUP(A606,livelo!B:AH,32,0)</f>
        <v>#N/A</v>
      </c>
      <c r="D606" t="e">
        <f>VLOOKUP(A606,livelo!B:AC,27,0)</f>
        <v>#N/A</v>
      </c>
      <c r="E606" t="e">
        <f>VLOOKUP(A606,livelo!B:D,3,0)</f>
        <v>#N/A</v>
      </c>
      <c r="F606" s="1" t="e">
        <f t="shared" si="25"/>
        <v>#N/A</v>
      </c>
      <c r="G606" t="e">
        <f t="shared" si="26"/>
        <v>#N/A</v>
      </c>
      <c r="H606">
        <f>SUMIF(livelo!B:B,'dados livelo'!A606,livelo!AI:AI)</f>
        <v>0</v>
      </c>
    </row>
    <row r="607" spans="2:8">
      <c r="B607" t="e">
        <f>VLOOKUP(A607,livelo!B:AE,29,0)</f>
        <v>#N/A</v>
      </c>
      <c r="C607" t="e">
        <f>VLOOKUP(A607,livelo!B:AH,32,0)</f>
        <v>#N/A</v>
      </c>
      <c r="D607" t="e">
        <f>VLOOKUP(A607,livelo!B:AC,27,0)</f>
        <v>#N/A</v>
      </c>
      <c r="E607" t="e">
        <f>VLOOKUP(A607,livelo!B:D,3,0)</f>
        <v>#N/A</v>
      </c>
      <c r="F607" s="1" t="e">
        <f t="shared" si="25"/>
        <v>#N/A</v>
      </c>
      <c r="G607" t="e">
        <f t="shared" si="26"/>
        <v>#N/A</v>
      </c>
      <c r="H607">
        <f>SUMIF(livelo!B:B,'dados livelo'!A607,livelo!AI:AI)</f>
        <v>0</v>
      </c>
    </row>
    <row r="608" spans="2:8">
      <c r="B608" t="e">
        <f>VLOOKUP(A608,livelo!B:AE,29,0)</f>
        <v>#N/A</v>
      </c>
      <c r="C608" t="e">
        <f>VLOOKUP(A608,livelo!B:AH,32,0)</f>
        <v>#N/A</v>
      </c>
      <c r="D608" t="e">
        <f>VLOOKUP(A608,livelo!B:AC,27,0)</f>
        <v>#N/A</v>
      </c>
      <c r="E608" t="e">
        <f>VLOOKUP(A608,livelo!B:D,3,0)</f>
        <v>#N/A</v>
      </c>
      <c r="F608" s="1" t="e">
        <f t="shared" si="25"/>
        <v>#N/A</v>
      </c>
      <c r="G608" t="e">
        <f t="shared" si="26"/>
        <v>#N/A</v>
      </c>
      <c r="H608">
        <f>SUMIF(livelo!B:B,'dados livelo'!A608,livelo!AI:AI)</f>
        <v>0</v>
      </c>
    </row>
    <row r="609" spans="2:8">
      <c r="B609" t="e">
        <f>VLOOKUP(A609,livelo!B:AE,29,0)</f>
        <v>#N/A</v>
      </c>
      <c r="C609" t="e">
        <f>VLOOKUP(A609,livelo!B:AH,32,0)</f>
        <v>#N/A</v>
      </c>
      <c r="D609" t="e">
        <f>VLOOKUP(A609,livelo!B:AC,27,0)</f>
        <v>#N/A</v>
      </c>
      <c r="E609" t="e">
        <f>VLOOKUP(A609,livelo!B:D,3,0)</f>
        <v>#N/A</v>
      </c>
      <c r="F609" s="1" t="e">
        <f t="shared" si="25"/>
        <v>#N/A</v>
      </c>
      <c r="G609" t="e">
        <f t="shared" si="26"/>
        <v>#N/A</v>
      </c>
      <c r="H609">
        <f>SUMIF(livelo!B:B,'dados livelo'!A609,livelo!AI:AI)</f>
        <v>0</v>
      </c>
    </row>
    <row r="610" spans="2:8">
      <c r="B610" t="e">
        <f>VLOOKUP(A610,livelo!B:AE,29,0)</f>
        <v>#N/A</v>
      </c>
      <c r="C610" t="e">
        <f>VLOOKUP(A610,livelo!B:AH,32,0)</f>
        <v>#N/A</v>
      </c>
      <c r="D610" t="e">
        <f>VLOOKUP(A610,livelo!B:AC,27,0)</f>
        <v>#N/A</v>
      </c>
      <c r="E610" t="e">
        <f>VLOOKUP(A610,livelo!B:D,3,0)</f>
        <v>#N/A</v>
      </c>
      <c r="F610" s="1" t="e">
        <f t="shared" si="25"/>
        <v>#N/A</v>
      </c>
      <c r="G610" t="e">
        <f t="shared" si="26"/>
        <v>#N/A</v>
      </c>
      <c r="H610">
        <f>SUMIF(livelo!B:B,'dados livelo'!A610,livelo!AI:AI)</f>
        <v>0</v>
      </c>
    </row>
    <row r="611" spans="2:8">
      <c r="B611" t="e">
        <f>VLOOKUP(A611,livelo!B:AE,29,0)</f>
        <v>#N/A</v>
      </c>
      <c r="C611" t="e">
        <f>VLOOKUP(A611,livelo!B:AH,32,0)</f>
        <v>#N/A</v>
      </c>
      <c r="D611" t="e">
        <f>VLOOKUP(A611,livelo!B:AC,27,0)</f>
        <v>#N/A</v>
      </c>
      <c r="E611" t="e">
        <f>VLOOKUP(A611,livelo!B:D,3,0)</f>
        <v>#N/A</v>
      </c>
      <c r="F611" s="1" t="e">
        <f t="shared" si="25"/>
        <v>#N/A</v>
      </c>
      <c r="G611" t="e">
        <f t="shared" si="26"/>
        <v>#N/A</v>
      </c>
      <c r="H611">
        <f>SUMIF(livelo!B:B,'dados livelo'!A611,livelo!AI:AI)</f>
        <v>0</v>
      </c>
    </row>
    <row r="612" spans="2:8">
      <c r="B612" t="e">
        <f>VLOOKUP(A612,livelo!B:AE,29,0)</f>
        <v>#N/A</v>
      </c>
      <c r="C612" t="e">
        <f>VLOOKUP(A612,livelo!B:AH,32,0)</f>
        <v>#N/A</v>
      </c>
      <c r="D612" t="e">
        <f>VLOOKUP(A612,livelo!B:AC,27,0)</f>
        <v>#N/A</v>
      </c>
      <c r="E612" t="e">
        <f>VLOOKUP(A612,livelo!B:D,3,0)</f>
        <v>#N/A</v>
      </c>
      <c r="F612" s="1" t="e">
        <f t="shared" si="25"/>
        <v>#N/A</v>
      </c>
      <c r="G612" t="e">
        <f t="shared" si="26"/>
        <v>#N/A</v>
      </c>
      <c r="H612">
        <f>SUMIF(livelo!B:B,'dados livelo'!A612,livelo!AI:AI)</f>
        <v>0</v>
      </c>
    </row>
    <row r="613" spans="2:8">
      <c r="B613" t="e">
        <f>VLOOKUP(A613,livelo!B:AE,29,0)</f>
        <v>#N/A</v>
      </c>
      <c r="C613" t="e">
        <f>VLOOKUP(A613,livelo!B:AH,32,0)</f>
        <v>#N/A</v>
      </c>
      <c r="D613" t="e">
        <f>VLOOKUP(A613,livelo!B:AC,27,0)</f>
        <v>#N/A</v>
      </c>
      <c r="E613" t="e">
        <f>VLOOKUP(A613,livelo!B:D,3,0)</f>
        <v>#N/A</v>
      </c>
      <c r="F613" s="1" t="e">
        <f t="shared" si="25"/>
        <v>#N/A</v>
      </c>
      <c r="G613" t="e">
        <f t="shared" si="26"/>
        <v>#N/A</v>
      </c>
      <c r="H613">
        <f>SUMIF(livelo!B:B,'dados livelo'!A613,livelo!AI:AI)</f>
        <v>0</v>
      </c>
    </row>
    <row r="614" spans="2:8">
      <c r="B614" t="e">
        <f>VLOOKUP(A614,livelo!B:AE,29,0)</f>
        <v>#N/A</v>
      </c>
      <c r="C614" t="e">
        <f>VLOOKUP(A614,livelo!B:AH,32,0)</f>
        <v>#N/A</v>
      </c>
      <c r="D614" t="e">
        <f>VLOOKUP(A614,livelo!B:AC,27,0)</f>
        <v>#N/A</v>
      </c>
      <c r="E614" t="e">
        <f>VLOOKUP(A614,livelo!B:D,3,0)</f>
        <v>#N/A</v>
      </c>
      <c r="F614" s="1" t="e">
        <f t="shared" si="25"/>
        <v>#N/A</v>
      </c>
      <c r="G614" t="e">
        <f t="shared" si="26"/>
        <v>#N/A</v>
      </c>
      <c r="H614">
        <f>SUMIF(livelo!B:B,'dados livelo'!A614,livelo!AI:AI)</f>
        <v>0</v>
      </c>
    </row>
    <row r="615" spans="2:8">
      <c r="B615" t="e">
        <f>VLOOKUP(A615,livelo!B:AE,29,0)</f>
        <v>#N/A</v>
      </c>
      <c r="C615" t="e">
        <f>VLOOKUP(A615,livelo!B:AH,32,0)</f>
        <v>#N/A</v>
      </c>
      <c r="D615" t="e">
        <f>VLOOKUP(A615,livelo!B:AC,27,0)</f>
        <v>#N/A</v>
      </c>
      <c r="E615" t="e">
        <f>VLOOKUP(A615,livelo!B:D,3,0)</f>
        <v>#N/A</v>
      </c>
      <c r="F615" s="1" t="e">
        <f t="shared" si="25"/>
        <v>#N/A</v>
      </c>
      <c r="G615" t="e">
        <f t="shared" si="26"/>
        <v>#N/A</v>
      </c>
      <c r="H615">
        <f>SUMIF(livelo!B:B,'dados livelo'!A615,livelo!AI:AI)</f>
        <v>0</v>
      </c>
    </row>
    <row r="616" spans="2:8">
      <c r="B616" t="e">
        <f>VLOOKUP(A616,livelo!B:AE,29,0)</f>
        <v>#N/A</v>
      </c>
      <c r="C616" t="e">
        <f>VLOOKUP(A616,livelo!B:AH,32,0)</f>
        <v>#N/A</v>
      </c>
      <c r="D616" t="e">
        <f>VLOOKUP(A616,livelo!B:AC,27,0)</f>
        <v>#N/A</v>
      </c>
      <c r="E616" t="e">
        <f>VLOOKUP(A616,livelo!B:D,3,0)</f>
        <v>#N/A</v>
      </c>
      <c r="F616" s="1" t="e">
        <f t="shared" si="25"/>
        <v>#N/A</v>
      </c>
      <c r="G616" t="e">
        <f t="shared" si="26"/>
        <v>#N/A</v>
      </c>
      <c r="H616">
        <f>SUMIF(livelo!B:B,'dados livelo'!A616,livelo!AI:AI)</f>
        <v>0</v>
      </c>
    </row>
    <row r="617" spans="2:8">
      <c r="B617" t="e">
        <f>VLOOKUP(A617,livelo!B:AE,29,0)</f>
        <v>#N/A</v>
      </c>
      <c r="C617" t="e">
        <f>VLOOKUP(A617,livelo!B:AH,32,0)</f>
        <v>#N/A</v>
      </c>
      <c r="D617" t="e">
        <f>VLOOKUP(A617,livelo!B:AC,27,0)</f>
        <v>#N/A</v>
      </c>
      <c r="E617" t="e">
        <f>VLOOKUP(A617,livelo!B:D,3,0)</f>
        <v>#N/A</v>
      </c>
      <c r="F617" s="1" t="e">
        <f t="shared" si="25"/>
        <v>#N/A</v>
      </c>
      <c r="G617" t="e">
        <f t="shared" si="26"/>
        <v>#N/A</v>
      </c>
      <c r="H617">
        <f>SUMIF(livelo!B:B,'dados livelo'!A617,livelo!AI:AI)</f>
        <v>0</v>
      </c>
    </row>
    <row r="618" spans="2:8">
      <c r="B618" t="e">
        <f>VLOOKUP(A618,livelo!B:AE,29,0)</f>
        <v>#N/A</v>
      </c>
      <c r="C618" t="e">
        <f>VLOOKUP(A618,livelo!B:AH,32,0)</f>
        <v>#N/A</v>
      </c>
      <c r="D618" t="e">
        <f>VLOOKUP(A618,livelo!B:AC,27,0)</f>
        <v>#N/A</v>
      </c>
      <c r="E618" t="e">
        <f>VLOOKUP(A618,livelo!B:D,3,0)</f>
        <v>#N/A</v>
      </c>
      <c r="F618" s="1" t="e">
        <f t="shared" si="25"/>
        <v>#N/A</v>
      </c>
      <c r="G618" t="e">
        <f t="shared" si="26"/>
        <v>#N/A</v>
      </c>
      <c r="H618">
        <f>SUMIF(livelo!B:B,'dados livelo'!A618,livelo!AI:AI)</f>
        <v>0</v>
      </c>
    </row>
    <row r="619" spans="2:8">
      <c r="B619" t="e">
        <f>VLOOKUP(A619,livelo!B:AE,29,0)</f>
        <v>#N/A</v>
      </c>
      <c r="C619" t="e">
        <f>VLOOKUP(A619,livelo!B:AH,32,0)</f>
        <v>#N/A</v>
      </c>
      <c r="D619" t="e">
        <f>VLOOKUP(A619,livelo!B:AC,27,0)</f>
        <v>#N/A</v>
      </c>
      <c r="E619" t="e">
        <f>VLOOKUP(A619,livelo!B:D,3,0)</f>
        <v>#N/A</v>
      </c>
      <c r="F619" s="1" t="e">
        <f t="shared" si="25"/>
        <v>#N/A</v>
      </c>
      <c r="G619" t="e">
        <f t="shared" si="26"/>
        <v>#N/A</v>
      </c>
      <c r="H619">
        <f>SUMIF(livelo!B:B,'dados livelo'!A619,livelo!AI:AI)</f>
        <v>0</v>
      </c>
    </row>
    <row r="620" spans="2:8">
      <c r="B620" t="e">
        <f>VLOOKUP(A620,livelo!B:AE,29,0)</f>
        <v>#N/A</v>
      </c>
      <c r="C620" t="e">
        <f>VLOOKUP(A620,livelo!B:AH,32,0)</f>
        <v>#N/A</v>
      </c>
      <c r="D620" t="e">
        <f>VLOOKUP(A620,livelo!B:AC,27,0)</f>
        <v>#N/A</v>
      </c>
      <c r="E620" t="e">
        <f>VLOOKUP(A620,livelo!B:D,3,0)</f>
        <v>#N/A</v>
      </c>
      <c r="F620" s="1" t="e">
        <f t="shared" si="25"/>
        <v>#N/A</v>
      </c>
      <c r="G620" t="e">
        <f t="shared" si="26"/>
        <v>#N/A</v>
      </c>
      <c r="H620">
        <f>SUMIF(livelo!B:B,'dados livelo'!A620,livelo!AI:AI)</f>
        <v>0</v>
      </c>
    </row>
    <row r="621" spans="2:8">
      <c r="B621" t="e">
        <f>VLOOKUP(A621,livelo!B:AE,29,0)</f>
        <v>#N/A</v>
      </c>
      <c r="C621" t="e">
        <f>VLOOKUP(A621,livelo!B:AH,32,0)</f>
        <v>#N/A</v>
      </c>
      <c r="D621" t="e">
        <f>VLOOKUP(A621,livelo!B:AC,27,0)</f>
        <v>#N/A</v>
      </c>
      <c r="E621" t="e">
        <f>VLOOKUP(A621,livelo!B:D,3,0)</f>
        <v>#N/A</v>
      </c>
      <c r="F621" s="1" t="e">
        <f t="shared" si="25"/>
        <v>#N/A</v>
      </c>
      <c r="G621" t="e">
        <f t="shared" si="26"/>
        <v>#N/A</v>
      </c>
      <c r="H621">
        <f>SUMIF(livelo!B:B,'dados livelo'!A621,livelo!AI:AI)</f>
        <v>0</v>
      </c>
    </row>
    <row r="622" spans="2:8">
      <c r="B622" t="e">
        <f>VLOOKUP(A622,livelo!B:AE,29,0)</f>
        <v>#N/A</v>
      </c>
      <c r="C622" t="e">
        <f>VLOOKUP(A622,livelo!B:AH,32,0)</f>
        <v>#N/A</v>
      </c>
      <c r="D622" t="e">
        <f>VLOOKUP(A622,livelo!B:AC,27,0)</f>
        <v>#N/A</v>
      </c>
      <c r="E622" t="e">
        <f>VLOOKUP(A622,livelo!B:D,3,0)</f>
        <v>#N/A</v>
      </c>
      <c r="F622" s="1" t="e">
        <f t="shared" si="25"/>
        <v>#N/A</v>
      </c>
      <c r="G622" t="e">
        <f t="shared" si="26"/>
        <v>#N/A</v>
      </c>
      <c r="H622">
        <f>SUMIF(livelo!B:B,'dados livelo'!A622,livelo!AI:AI)</f>
        <v>0</v>
      </c>
    </row>
    <row r="623" spans="2:8">
      <c r="B623" t="e">
        <f>VLOOKUP(A623,livelo!B:AE,29,0)</f>
        <v>#N/A</v>
      </c>
      <c r="C623" t="e">
        <f>VLOOKUP(A623,livelo!B:AH,32,0)</f>
        <v>#N/A</v>
      </c>
      <c r="D623" t="e">
        <f>VLOOKUP(A623,livelo!B:AC,27,0)</f>
        <v>#N/A</v>
      </c>
      <c r="E623" t="e">
        <f>VLOOKUP(A623,livelo!B:D,3,0)</f>
        <v>#N/A</v>
      </c>
      <c r="F623" s="1" t="e">
        <f t="shared" si="25"/>
        <v>#N/A</v>
      </c>
      <c r="G623" t="e">
        <f t="shared" si="26"/>
        <v>#N/A</v>
      </c>
      <c r="H623">
        <f>SUMIF(livelo!B:B,'dados livelo'!A623,livelo!AI:AI)</f>
        <v>0</v>
      </c>
    </row>
    <row r="624" spans="2:8">
      <c r="B624" t="e">
        <f>VLOOKUP(A624,livelo!B:AE,29,0)</f>
        <v>#N/A</v>
      </c>
      <c r="C624" t="e">
        <f>VLOOKUP(A624,livelo!B:AH,32,0)</f>
        <v>#N/A</v>
      </c>
      <c r="D624" t="e">
        <f>VLOOKUP(A624,livelo!B:AC,27,0)</f>
        <v>#N/A</v>
      </c>
      <c r="E624" t="e">
        <f>VLOOKUP(A624,livelo!B:D,3,0)</f>
        <v>#N/A</v>
      </c>
      <c r="F624" s="1" t="e">
        <f t="shared" si="25"/>
        <v>#N/A</v>
      </c>
      <c r="G624" t="e">
        <f t="shared" si="26"/>
        <v>#N/A</v>
      </c>
      <c r="H624">
        <f>SUMIF(livelo!B:B,'dados livelo'!A624,livelo!AI:AI)</f>
        <v>0</v>
      </c>
    </row>
    <row r="625" spans="2:8">
      <c r="B625" t="e">
        <f>VLOOKUP(A625,livelo!B:AE,29,0)</f>
        <v>#N/A</v>
      </c>
      <c r="C625" t="e">
        <f>VLOOKUP(A625,livelo!B:AH,32,0)</f>
        <v>#N/A</v>
      </c>
      <c r="D625" t="e">
        <f>VLOOKUP(A625,livelo!B:AC,27,0)</f>
        <v>#N/A</v>
      </c>
      <c r="E625" t="e">
        <f>VLOOKUP(A625,livelo!B:D,3,0)</f>
        <v>#N/A</v>
      </c>
      <c r="F625" s="1" t="e">
        <f t="shared" si="25"/>
        <v>#N/A</v>
      </c>
      <c r="G625" t="e">
        <f t="shared" si="26"/>
        <v>#N/A</v>
      </c>
      <c r="H625">
        <f>SUMIF(livelo!B:B,'dados livelo'!A625,livelo!AI:AI)</f>
        <v>0</v>
      </c>
    </row>
    <row r="626" spans="2:8">
      <c r="B626" t="e">
        <f>VLOOKUP(A626,livelo!B:AE,29,0)</f>
        <v>#N/A</v>
      </c>
      <c r="C626" t="e">
        <f>VLOOKUP(A626,livelo!B:AH,32,0)</f>
        <v>#N/A</v>
      </c>
      <c r="D626" t="e">
        <f>VLOOKUP(A626,livelo!B:AC,27,0)</f>
        <v>#N/A</v>
      </c>
      <c r="E626" t="e">
        <f>VLOOKUP(A626,livelo!B:D,3,0)</f>
        <v>#N/A</v>
      </c>
      <c r="F626" s="1" t="e">
        <f t="shared" si="25"/>
        <v>#N/A</v>
      </c>
      <c r="G626" t="e">
        <f t="shared" si="26"/>
        <v>#N/A</v>
      </c>
      <c r="H626">
        <f>SUMIF(livelo!B:B,'dados livelo'!A626,livelo!AI:AI)</f>
        <v>0</v>
      </c>
    </row>
    <row r="627" spans="2:8">
      <c r="B627" t="e">
        <f>VLOOKUP(A627,livelo!B:AE,29,0)</f>
        <v>#N/A</v>
      </c>
      <c r="C627" t="e">
        <f>VLOOKUP(A627,livelo!B:AH,32,0)</f>
        <v>#N/A</v>
      </c>
      <c r="D627" t="e">
        <f>VLOOKUP(A627,livelo!B:AC,27,0)</f>
        <v>#N/A</v>
      </c>
      <c r="E627" t="e">
        <f>VLOOKUP(A627,livelo!B:D,3,0)</f>
        <v>#N/A</v>
      </c>
      <c r="F627" s="1" t="e">
        <f t="shared" si="25"/>
        <v>#N/A</v>
      </c>
      <c r="G627" t="e">
        <f t="shared" si="26"/>
        <v>#N/A</v>
      </c>
      <c r="H627">
        <f>SUMIF(livelo!B:B,'dados livelo'!A627,livelo!AI:AI)</f>
        <v>0</v>
      </c>
    </row>
    <row r="628" spans="2:8">
      <c r="B628" t="e">
        <f>VLOOKUP(A628,livelo!B:AE,29,0)</f>
        <v>#N/A</v>
      </c>
      <c r="C628" t="e">
        <f>VLOOKUP(A628,livelo!B:AH,32,0)</f>
        <v>#N/A</v>
      </c>
      <c r="D628" t="e">
        <f>VLOOKUP(A628,livelo!B:AC,27,0)</f>
        <v>#N/A</v>
      </c>
      <c r="E628" t="e">
        <f>VLOOKUP(A628,livelo!B:D,3,0)</f>
        <v>#N/A</v>
      </c>
      <c r="F628" s="1" t="e">
        <f t="shared" si="25"/>
        <v>#N/A</v>
      </c>
      <c r="G628" t="e">
        <f t="shared" si="26"/>
        <v>#N/A</v>
      </c>
      <c r="H628">
        <f>SUMIF(livelo!B:B,'dados livelo'!A628,livelo!AI:AI)</f>
        <v>0</v>
      </c>
    </row>
    <row r="629" spans="2:8">
      <c r="B629" t="e">
        <f>VLOOKUP(A629,livelo!B:AE,29,0)</f>
        <v>#N/A</v>
      </c>
      <c r="C629" t="e">
        <f>VLOOKUP(A629,livelo!B:AH,32,0)</f>
        <v>#N/A</v>
      </c>
      <c r="D629" t="e">
        <f>VLOOKUP(A629,livelo!B:AC,27,0)</f>
        <v>#N/A</v>
      </c>
      <c r="E629" t="e">
        <f>VLOOKUP(A629,livelo!B:D,3,0)</f>
        <v>#N/A</v>
      </c>
      <c r="F629" s="1" t="e">
        <f t="shared" si="25"/>
        <v>#N/A</v>
      </c>
      <c r="G629" t="e">
        <f t="shared" si="26"/>
        <v>#N/A</v>
      </c>
      <c r="H629">
        <f>SUMIF(livelo!B:B,'dados livelo'!A629,livelo!AI:AI)</f>
        <v>0</v>
      </c>
    </row>
    <row r="630" spans="2:8">
      <c r="B630" t="e">
        <f>VLOOKUP(A630,livelo!B:AE,29,0)</f>
        <v>#N/A</v>
      </c>
      <c r="C630" t="e">
        <f>VLOOKUP(A630,livelo!B:AH,32,0)</f>
        <v>#N/A</v>
      </c>
      <c r="D630" t="e">
        <f>VLOOKUP(A630,livelo!B:AC,27,0)</f>
        <v>#N/A</v>
      </c>
      <c r="E630" t="e">
        <f>VLOOKUP(A630,livelo!B:D,3,0)</f>
        <v>#N/A</v>
      </c>
      <c r="F630" s="1" t="e">
        <f t="shared" si="25"/>
        <v>#N/A</v>
      </c>
      <c r="G630" t="e">
        <f t="shared" si="26"/>
        <v>#N/A</v>
      </c>
      <c r="H630">
        <f>SUMIF(livelo!B:B,'dados livelo'!A630,livelo!AI:AI)</f>
        <v>0</v>
      </c>
    </row>
    <row r="631" spans="2:8">
      <c r="B631" t="e">
        <f>VLOOKUP(A631,livelo!B:AE,29,0)</f>
        <v>#N/A</v>
      </c>
      <c r="C631" t="e">
        <f>VLOOKUP(A631,livelo!B:AH,32,0)</f>
        <v>#N/A</v>
      </c>
      <c r="D631" t="e">
        <f>VLOOKUP(A631,livelo!B:AC,27,0)</f>
        <v>#N/A</v>
      </c>
      <c r="E631" t="e">
        <f>VLOOKUP(A631,livelo!B:D,3,0)</f>
        <v>#N/A</v>
      </c>
      <c r="F631" s="1" t="e">
        <f t="shared" si="25"/>
        <v>#N/A</v>
      </c>
      <c r="G631" t="e">
        <f t="shared" si="26"/>
        <v>#N/A</v>
      </c>
      <c r="H631">
        <f>SUMIF(livelo!B:B,'dados livelo'!A631,livelo!AI:AI)</f>
        <v>0</v>
      </c>
    </row>
    <row r="632" spans="2:8">
      <c r="B632" t="e">
        <f>VLOOKUP(A632,livelo!B:AE,29,0)</f>
        <v>#N/A</v>
      </c>
      <c r="C632" t="e">
        <f>VLOOKUP(A632,livelo!B:AH,32,0)</f>
        <v>#N/A</v>
      </c>
      <c r="D632" t="e">
        <f>VLOOKUP(A632,livelo!B:AC,27,0)</f>
        <v>#N/A</v>
      </c>
      <c r="E632" t="e">
        <f>VLOOKUP(A632,livelo!B:D,3,0)</f>
        <v>#N/A</v>
      </c>
      <c r="F632" s="1" t="e">
        <f t="shared" si="25"/>
        <v>#N/A</v>
      </c>
      <c r="G632" t="e">
        <f t="shared" si="26"/>
        <v>#N/A</v>
      </c>
      <c r="H632">
        <f>SUMIF(livelo!B:B,'dados livelo'!A632,livelo!AI:AI)</f>
        <v>0</v>
      </c>
    </row>
    <row r="633" spans="2:8">
      <c r="B633" t="e">
        <f>VLOOKUP(A633,livelo!B:AE,29,0)</f>
        <v>#N/A</v>
      </c>
      <c r="C633" t="e">
        <f>VLOOKUP(A633,livelo!B:AH,32,0)</f>
        <v>#N/A</v>
      </c>
      <c r="D633" t="e">
        <f>VLOOKUP(A633,livelo!B:AC,27,0)</f>
        <v>#N/A</v>
      </c>
      <c r="E633" t="e">
        <f>VLOOKUP(A633,livelo!B:D,3,0)</f>
        <v>#N/A</v>
      </c>
      <c r="F633" s="1" t="e">
        <f t="shared" si="25"/>
        <v>#N/A</v>
      </c>
      <c r="G633" t="e">
        <f t="shared" si="26"/>
        <v>#N/A</v>
      </c>
      <c r="H633">
        <f>SUMIF(livelo!B:B,'dados livelo'!A633,livelo!AI:AI)</f>
        <v>0</v>
      </c>
    </row>
    <row r="634" spans="2:8">
      <c r="B634" t="e">
        <f>VLOOKUP(A634,livelo!B:AE,29,0)</f>
        <v>#N/A</v>
      </c>
      <c r="C634" t="e">
        <f>VLOOKUP(A634,livelo!B:AH,32,0)</f>
        <v>#N/A</v>
      </c>
      <c r="D634" t="e">
        <f>VLOOKUP(A634,livelo!B:AC,27,0)</f>
        <v>#N/A</v>
      </c>
      <c r="E634" t="e">
        <f>VLOOKUP(A634,livelo!B:D,3,0)</f>
        <v>#N/A</v>
      </c>
      <c r="F634" s="1" t="e">
        <f t="shared" si="25"/>
        <v>#N/A</v>
      </c>
      <c r="G634" t="e">
        <f t="shared" si="26"/>
        <v>#N/A</v>
      </c>
      <c r="H634">
        <f>SUMIF(livelo!B:B,'dados livelo'!A634,livelo!AI:AI)</f>
        <v>0</v>
      </c>
    </row>
    <row r="635" spans="2:8">
      <c r="B635" t="e">
        <f>VLOOKUP(A635,livelo!B:AE,29,0)</f>
        <v>#N/A</v>
      </c>
      <c r="C635" t="e">
        <f>VLOOKUP(A635,livelo!B:AH,32,0)</f>
        <v>#N/A</v>
      </c>
      <c r="D635" t="e">
        <f>VLOOKUP(A635,livelo!B:AC,27,0)</f>
        <v>#N/A</v>
      </c>
      <c r="E635" t="e">
        <f>VLOOKUP(A635,livelo!B:D,3,0)</f>
        <v>#N/A</v>
      </c>
      <c r="F635" s="1" t="e">
        <f t="shared" si="25"/>
        <v>#N/A</v>
      </c>
      <c r="G635" t="e">
        <f t="shared" si="26"/>
        <v>#N/A</v>
      </c>
      <c r="H635">
        <f>SUMIF(livelo!B:B,'dados livelo'!A635,livelo!AI:AI)</f>
        <v>0</v>
      </c>
    </row>
    <row r="636" spans="2:8">
      <c r="B636" t="e">
        <f>VLOOKUP(A636,livelo!B:AE,29,0)</f>
        <v>#N/A</v>
      </c>
      <c r="C636" t="e">
        <f>VLOOKUP(A636,livelo!B:AH,32,0)</f>
        <v>#N/A</v>
      </c>
      <c r="D636" t="e">
        <f>VLOOKUP(A636,livelo!B:AC,27,0)</f>
        <v>#N/A</v>
      </c>
      <c r="E636" t="e">
        <f>VLOOKUP(A636,livelo!B:D,3,0)</f>
        <v>#N/A</v>
      </c>
      <c r="F636" s="1" t="e">
        <f t="shared" si="25"/>
        <v>#N/A</v>
      </c>
      <c r="G636" t="e">
        <f t="shared" si="26"/>
        <v>#N/A</v>
      </c>
      <c r="H636">
        <f>SUMIF(livelo!B:B,'dados livelo'!A636,livelo!AI:AI)</f>
        <v>0</v>
      </c>
    </row>
    <row r="637" spans="2:8">
      <c r="B637" t="e">
        <f>VLOOKUP(A637,livelo!B:AE,29,0)</f>
        <v>#N/A</v>
      </c>
      <c r="C637" t="e">
        <f>VLOOKUP(A637,livelo!B:AH,32,0)</f>
        <v>#N/A</v>
      </c>
      <c r="D637" t="e">
        <f>VLOOKUP(A637,livelo!B:AC,27,0)</f>
        <v>#N/A</v>
      </c>
      <c r="E637" t="e">
        <f>VLOOKUP(A637,livelo!B:D,3,0)</f>
        <v>#N/A</v>
      </c>
      <c r="F637" s="1" t="e">
        <f t="shared" si="25"/>
        <v>#N/A</v>
      </c>
      <c r="G637" t="e">
        <f t="shared" si="26"/>
        <v>#N/A</v>
      </c>
      <c r="H637">
        <f>SUMIF(livelo!B:B,'dados livelo'!A637,livelo!AI:AI)</f>
        <v>0</v>
      </c>
    </row>
    <row r="638" spans="2:8">
      <c r="B638" t="e">
        <f>VLOOKUP(A638,livelo!B:AE,29,0)</f>
        <v>#N/A</v>
      </c>
      <c r="C638" t="e">
        <f>VLOOKUP(A638,livelo!B:AH,32,0)</f>
        <v>#N/A</v>
      </c>
      <c r="D638" t="e">
        <f>VLOOKUP(A638,livelo!B:AC,27,0)</f>
        <v>#N/A</v>
      </c>
      <c r="E638" t="e">
        <f>VLOOKUP(A638,livelo!B:D,3,0)</f>
        <v>#N/A</v>
      </c>
      <c r="F638" s="1" t="e">
        <f t="shared" si="25"/>
        <v>#N/A</v>
      </c>
      <c r="G638" t="e">
        <f t="shared" si="26"/>
        <v>#N/A</v>
      </c>
      <c r="H638">
        <f>SUMIF(livelo!B:B,'dados livelo'!A638,livelo!AI:AI)</f>
        <v>0</v>
      </c>
    </row>
    <row r="639" spans="2:8">
      <c r="B639" t="e">
        <f>VLOOKUP(A639,livelo!B:AE,29,0)</f>
        <v>#N/A</v>
      </c>
      <c r="C639" t="e">
        <f>VLOOKUP(A639,livelo!B:AH,32,0)</f>
        <v>#N/A</v>
      </c>
      <c r="D639" t="e">
        <f>VLOOKUP(A639,livelo!B:AC,27,0)</f>
        <v>#N/A</v>
      </c>
      <c r="E639" t="e">
        <f>VLOOKUP(A639,livelo!B:D,3,0)</f>
        <v>#N/A</v>
      </c>
      <c r="F639" s="1" t="e">
        <f t="shared" si="25"/>
        <v>#N/A</v>
      </c>
      <c r="G639" t="e">
        <f t="shared" si="26"/>
        <v>#N/A</v>
      </c>
      <c r="H639">
        <f>SUMIF(livelo!B:B,'dados livelo'!A639,livelo!AI:AI)</f>
        <v>0</v>
      </c>
    </row>
    <row r="640" spans="2:8">
      <c r="B640" t="e">
        <f>VLOOKUP(A640,livelo!B:AE,29,0)</f>
        <v>#N/A</v>
      </c>
      <c r="C640" t="e">
        <f>VLOOKUP(A640,livelo!B:AH,32,0)</f>
        <v>#N/A</v>
      </c>
      <c r="D640" t="e">
        <f>VLOOKUP(A640,livelo!B:AC,27,0)</f>
        <v>#N/A</v>
      </c>
      <c r="E640" t="e">
        <f>VLOOKUP(A640,livelo!B:D,3,0)</f>
        <v>#N/A</v>
      </c>
      <c r="F640" s="1" t="e">
        <f t="shared" si="25"/>
        <v>#N/A</v>
      </c>
      <c r="G640" t="e">
        <f t="shared" si="26"/>
        <v>#N/A</v>
      </c>
      <c r="H640">
        <f>SUMIF(livelo!B:B,'dados livelo'!A640,livelo!AI:AI)</f>
        <v>0</v>
      </c>
    </row>
    <row r="641" spans="2:8">
      <c r="B641" t="e">
        <f>VLOOKUP(A641,livelo!B:AE,29,0)</f>
        <v>#N/A</v>
      </c>
      <c r="C641" t="e">
        <f>VLOOKUP(A641,livelo!B:AH,32,0)</f>
        <v>#N/A</v>
      </c>
      <c r="D641" t="e">
        <f>VLOOKUP(A641,livelo!B:AC,27,0)</f>
        <v>#N/A</v>
      </c>
      <c r="E641" t="e">
        <f>VLOOKUP(A641,livelo!B:D,3,0)</f>
        <v>#N/A</v>
      </c>
      <c r="F641" s="1" t="e">
        <f t="shared" si="25"/>
        <v>#N/A</v>
      </c>
      <c r="G641" t="e">
        <f t="shared" si="26"/>
        <v>#N/A</v>
      </c>
      <c r="H641">
        <f>SUMIF(livelo!B:B,'dados livelo'!A641,livelo!AI:AI)</f>
        <v>0</v>
      </c>
    </row>
    <row r="642" spans="2:8">
      <c r="B642" t="e">
        <f>VLOOKUP(A642,livelo!B:AE,29,0)</f>
        <v>#N/A</v>
      </c>
      <c r="C642" t="e">
        <f>VLOOKUP(A642,livelo!B:AH,32,0)</f>
        <v>#N/A</v>
      </c>
      <c r="D642" t="e">
        <f>VLOOKUP(A642,livelo!B:AC,27,0)</f>
        <v>#N/A</v>
      </c>
      <c r="E642" t="e">
        <f>VLOOKUP(A642,livelo!B:D,3,0)</f>
        <v>#N/A</v>
      </c>
      <c r="F642" s="1" t="e">
        <f t="shared" ref="F642:F705" si="27">MID(E642,1,10)</f>
        <v>#N/A</v>
      </c>
      <c r="G642" t="e">
        <f t="shared" ref="G642:G705" si="28">DATEVALUE(F642)</f>
        <v>#N/A</v>
      </c>
      <c r="H642">
        <f>SUMIF(livelo!B:B,'dados livelo'!A642,livelo!AI:AI)</f>
        <v>0</v>
      </c>
    </row>
    <row r="643" spans="2:8">
      <c r="B643" t="e">
        <f>VLOOKUP(A643,livelo!B:AE,29,0)</f>
        <v>#N/A</v>
      </c>
      <c r="C643" t="e">
        <f>VLOOKUP(A643,livelo!B:AH,32,0)</f>
        <v>#N/A</v>
      </c>
      <c r="D643" t="e">
        <f>VLOOKUP(A643,livelo!B:AC,27,0)</f>
        <v>#N/A</v>
      </c>
      <c r="E643" t="e">
        <f>VLOOKUP(A643,livelo!B:D,3,0)</f>
        <v>#N/A</v>
      </c>
      <c r="F643" s="1" t="e">
        <f t="shared" si="27"/>
        <v>#N/A</v>
      </c>
      <c r="G643" t="e">
        <f t="shared" si="28"/>
        <v>#N/A</v>
      </c>
      <c r="H643">
        <f>SUMIF(livelo!B:B,'dados livelo'!A643,livelo!AI:AI)</f>
        <v>0</v>
      </c>
    </row>
    <row r="644" spans="2:8">
      <c r="B644" t="e">
        <f>VLOOKUP(A644,livelo!B:AE,29,0)</f>
        <v>#N/A</v>
      </c>
      <c r="C644" t="e">
        <f>VLOOKUP(A644,livelo!B:AH,32,0)</f>
        <v>#N/A</v>
      </c>
      <c r="D644" t="e">
        <f>VLOOKUP(A644,livelo!B:AC,27,0)</f>
        <v>#N/A</v>
      </c>
      <c r="E644" t="e">
        <f>VLOOKUP(A644,livelo!B:D,3,0)</f>
        <v>#N/A</v>
      </c>
      <c r="F644" s="1" t="e">
        <f t="shared" si="27"/>
        <v>#N/A</v>
      </c>
      <c r="G644" t="e">
        <f t="shared" si="28"/>
        <v>#N/A</v>
      </c>
      <c r="H644">
        <f>SUMIF(livelo!B:B,'dados livelo'!A644,livelo!AI:AI)</f>
        <v>0</v>
      </c>
    </row>
    <row r="645" spans="2:8">
      <c r="B645" t="e">
        <f>VLOOKUP(A645,livelo!B:AE,29,0)</f>
        <v>#N/A</v>
      </c>
      <c r="C645" t="e">
        <f>VLOOKUP(A645,livelo!B:AH,32,0)</f>
        <v>#N/A</v>
      </c>
      <c r="D645" t="e">
        <f>VLOOKUP(A645,livelo!B:AC,27,0)</f>
        <v>#N/A</v>
      </c>
      <c r="E645" t="e">
        <f>VLOOKUP(A645,livelo!B:D,3,0)</f>
        <v>#N/A</v>
      </c>
      <c r="F645" s="1" t="e">
        <f t="shared" si="27"/>
        <v>#N/A</v>
      </c>
      <c r="G645" t="e">
        <f t="shared" si="28"/>
        <v>#N/A</v>
      </c>
      <c r="H645">
        <f>SUMIF(livelo!B:B,'dados livelo'!A645,livelo!AI:AI)</f>
        <v>0</v>
      </c>
    </row>
    <row r="646" spans="2:8">
      <c r="B646" t="e">
        <f>VLOOKUP(A646,livelo!B:AE,29,0)</f>
        <v>#N/A</v>
      </c>
      <c r="C646" t="e">
        <f>VLOOKUP(A646,livelo!B:AH,32,0)</f>
        <v>#N/A</v>
      </c>
      <c r="D646" t="e">
        <f>VLOOKUP(A646,livelo!B:AC,27,0)</f>
        <v>#N/A</v>
      </c>
      <c r="E646" t="e">
        <f>VLOOKUP(A646,livelo!B:D,3,0)</f>
        <v>#N/A</v>
      </c>
      <c r="F646" s="1" t="e">
        <f t="shared" si="27"/>
        <v>#N/A</v>
      </c>
      <c r="G646" t="e">
        <f t="shared" si="28"/>
        <v>#N/A</v>
      </c>
      <c r="H646">
        <f>SUMIF(livelo!B:B,'dados livelo'!A646,livelo!AI:AI)</f>
        <v>0</v>
      </c>
    </row>
    <row r="647" spans="2:8">
      <c r="B647" t="e">
        <f>VLOOKUP(A647,livelo!B:AE,29,0)</f>
        <v>#N/A</v>
      </c>
      <c r="C647" t="e">
        <f>VLOOKUP(A647,livelo!B:AH,32,0)</f>
        <v>#N/A</v>
      </c>
      <c r="D647" t="e">
        <f>VLOOKUP(A647,livelo!B:AC,27,0)</f>
        <v>#N/A</v>
      </c>
      <c r="E647" t="e">
        <f>VLOOKUP(A647,livelo!B:D,3,0)</f>
        <v>#N/A</v>
      </c>
      <c r="F647" s="1" t="e">
        <f t="shared" si="27"/>
        <v>#N/A</v>
      </c>
      <c r="G647" t="e">
        <f t="shared" si="28"/>
        <v>#N/A</v>
      </c>
      <c r="H647">
        <f>SUMIF(livelo!B:B,'dados livelo'!A647,livelo!AI:AI)</f>
        <v>0</v>
      </c>
    </row>
    <row r="648" spans="2:8">
      <c r="B648" t="e">
        <f>VLOOKUP(A648,livelo!B:AE,29,0)</f>
        <v>#N/A</v>
      </c>
      <c r="C648" t="e">
        <f>VLOOKUP(A648,livelo!B:AH,32,0)</f>
        <v>#N/A</v>
      </c>
      <c r="D648" t="e">
        <f>VLOOKUP(A648,livelo!B:AC,27,0)</f>
        <v>#N/A</v>
      </c>
      <c r="E648" t="e">
        <f>VLOOKUP(A648,livelo!B:D,3,0)</f>
        <v>#N/A</v>
      </c>
      <c r="F648" s="1" t="e">
        <f t="shared" si="27"/>
        <v>#N/A</v>
      </c>
      <c r="G648" t="e">
        <f t="shared" si="28"/>
        <v>#N/A</v>
      </c>
      <c r="H648">
        <f>SUMIF(livelo!B:B,'dados livelo'!A648,livelo!AI:AI)</f>
        <v>0</v>
      </c>
    </row>
    <row r="649" spans="2:8">
      <c r="B649" t="e">
        <f>VLOOKUP(A649,livelo!B:AE,29,0)</f>
        <v>#N/A</v>
      </c>
      <c r="C649" t="e">
        <f>VLOOKUP(A649,livelo!B:AH,32,0)</f>
        <v>#N/A</v>
      </c>
      <c r="D649" t="e">
        <f>VLOOKUP(A649,livelo!B:AC,27,0)</f>
        <v>#N/A</v>
      </c>
      <c r="E649" t="e">
        <f>VLOOKUP(A649,livelo!B:D,3,0)</f>
        <v>#N/A</v>
      </c>
      <c r="F649" s="1" t="e">
        <f t="shared" si="27"/>
        <v>#N/A</v>
      </c>
      <c r="G649" t="e">
        <f t="shared" si="28"/>
        <v>#N/A</v>
      </c>
      <c r="H649">
        <f>SUMIF(livelo!B:B,'dados livelo'!A649,livelo!AI:AI)</f>
        <v>0</v>
      </c>
    </row>
    <row r="650" spans="2:8">
      <c r="B650" t="e">
        <f>VLOOKUP(A650,livelo!B:AE,29,0)</f>
        <v>#N/A</v>
      </c>
      <c r="C650" t="e">
        <f>VLOOKUP(A650,livelo!B:AH,32,0)</f>
        <v>#N/A</v>
      </c>
      <c r="D650" t="e">
        <f>VLOOKUP(A650,livelo!B:AC,27,0)</f>
        <v>#N/A</v>
      </c>
      <c r="E650" t="e">
        <f>VLOOKUP(A650,livelo!B:D,3,0)</f>
        <v>#N/A</v>
      </c>
      <c r="F650" s="1" t="e">
        <f t="shared" si="27"/>
        <v>#N/A</v>
      </c>
      <c r="G650" t="e">
        <f t="shared" si="28"/>
        <v>#N/A</v>
      </c>
      <c r="H650">
        <f>SUMIF(livelo!B:B,'dados livelo'!A650,livelo!AI:AI)</f>
        <v>0</v>
      </c>
    </row>
    <row r="651" spans="2:8">
      <c r="B651" t="e">
        <f>VLOOKUP(A651,livelo!B:AE,29,0)</f>
        <v>#N/A</v>
      </c>
      <c r="C651" t="e">
        <f>VLOOKUP(A651,livelo!B:AH,32,0)</f>
        <v>#N/A</v>
      </c>
      <c r="D651" t="e">
        <f>VLOOKUP(A651,livelo!B:AC,27,0)</f>
        <v>#N/A</v>
      </c>
      <c r="E651" t="e">
        <f>VLOOKUP(A651,livelo!B:D,3,0)</f>
        <v>#N/A</v>
      </c>
      <c r="F651" s="1" t="e">
        <f t="shared" si="27"/>
        <v>#N/A</v>
      </c>
      <c r="G651" t="e">
        <f t="shared" si="28"/>
        <v>#N/A</v>
      </c>
      <c r="H651">
        <f>SUMIF(livelo!B:B,'dados livelo'!A651,livelo!AI:AI)</f>
        <v>0</v>
      </c>
    </row>
    <row r="652" spans="2:8">
      <c r="B652" t="e">
        <f>VLOOKUP(A652,livelo!B:AE,29,0)</f>
        <v>#N/A</v>
      </c>
      <c r="C652" t="e">
        <f>VLOOKUP(A652,livelo!B:AH,32,0)</f>
        <v>#N/A</v>
      </c>
      <c r="D652" t="e">
        <f>VLOOKUP(A652,livelo!B:AC,27,0)</f>
        <v>#N/A</v>
      </c>
      <c r="E652" t="e">
        <f>VLOOKUP(A652,livelo!B:D,3,0)</f>
        <v>#N/A</v>
      </c>
      <c r="F652" s="1" t="e">
        <f t="shared" si="27"/>
        <v>#N/A</v>
      </c>
      <c r="G652" t="e">
        <f t="shared" si="28"/>
        <v>#N/A</v>
      </c>
      <c r="H652">
        <f>SUMIF(livelo!B:B,'dados livelo'!A652,livelo!AI:AI)</f>
        <v>0</v>
      </c>
    </row>
    <row r="653" spans="2:8">
      <c r="B653" t="e">
        <f>VLOOKUP(A653,livelo!B:AE,29,0)</f>
        <v>#N/A</v>
      </c>
      <c r="C653" t="e">
        <f>VLOOKUP(A653,livelo!B:AH,32,0)</f>
        <v>#N/A</v>
      </c>
      <c r="D653" t="e">
        <f>VLOOKUP(A653,livelo!B:AC,27,0)</f>
        <v>#N/A</v>
      </c>
      <c r="E653" t="e">
        <f>VLOOKUP(A653,livelo!B:D,3,0)</f>
        <v>#N/A</v>
      </c>
      <c r="F653" s="1" t="e">
        <f t="shared" si="27"/>
        <v>#N/A</v>
      </c>
      <c r="G653" t="e">
        <f t="shared" si="28"/>
        <v>#N/A</v>
      </c>
      <c r="H653">
        <f>SUMIF(livelo!B:B,'dados livelo'!A653,livelo!AI:AI)</f>
        <v>0</v>
      </c>
    </row>
    <row r="654" spans="2:8">
      <c r="B654" t="e">
        <f>VLOOKUP(A654,livelo!B:AE,29,0)</f>
        <v>#N/A</v>
      </c>
      <c r="C654" t="e">
        <f>VLOOKUP(A654,livelo!B:AH,32,0)</f>
        <v>#N/A</v>
      </c>
      <c r="D654" t="e">
        <f>VLOOKUP(A654,livelo!B:AC,27,0)</f>
        <v>#N/A</v>
      </c>
      <c r="E654" t="e">
        <f>VLOOKUP(A654,livelo!B:D,3,0)</f>
        <v>#N/A</v>
      </c>
      <c r="F654" s="1" t="e">
        <f t="shared" si="27"/>
        <v>#N/A</v>
      </c>
      <c r="G654" t="e">
        <f t="shared" si="28"/>
        <v>#N/A</v>
      </c>
      <c r="H654">
        <f>SUMIF(livelo!B:B,'dados livelo'!A654,livelo!AI:AI)</f>
        <v>0</v>
      </c>
    </row>
    <row r="655" spans="2:8">
      <c r="B655" t="e">
        <f>VLOOKUP(A655,livelo!B:AE,29,0)</f>
        <v>#N/A</v>
      </c>
      <c r="C655" t="e">
        <f>VLOOKUP(A655,livelo!B:AH,32,0)</f>
        <v>#N/A</v>
      </c>
      <c r="D655" t="e">
        <f>VLOOKUP(A655,livelo!B:AC,27,0)</f>
        <v>#N/A</v>
      </c>
      <c r="E655" t="e">
        <f>VLOOKUP(A655,livelo!B:D,3,0)</f>
        <v>#N/A</v>
      </c>
      <c r="F655" s="1" t="e">
        <f t="shared" si="27"/>
        <v>#N/A</v>
      </c>
      <c r="G655" t="e">
        <f t="shared" si="28"/>
        <v>#N/A</v>
      </c>
      <c r="H655">
        <f>SUMIF(livelo!B:B,'dados livelo'!A655,livelo!AI:AI)</f>
        <v>0</v>
      </c>
    </row>
    <row r="656" spans="2:8">
      <c r="B656" t="e">
        <f>VLOOKUP(A656,livelo!B:AE,29,0)</f>
        <v>#N/A</v>
      </c>
      <c r="C656" t="e">
        <f>VLOOKUP(A656,livelo!B:AH,32,0)</f>
        <v>#N/A</v>
      </c>
      <c r="D656" t="e">
        <f>VLOOKUP(A656,livelo!B:AC,27,0)</f>
        <v>#N/A</v>
      </c>
      <c r="E656" t="e">
        <f>VLOOKUP(A656,livelo!B:D,3,0)</f>
        <v>#N/A</v>
      </c>
      <c r="F656" s="1" t="e">
        <f t="shared" si="27"/>
        <v>#N/A</v>
      </c>
      <c r="G656" t="e">
        <f t="shared" si="28"/>
        <v>#N/A</v>
      </c>
      <c r="H656">
        <f>SUMIF(livelo!B:B,'dados livelo'!A656,livelo!AI:AI)</f>
        <v>0</v>
      </c>
    </row>
    <row r="657" spans="2:8">
      <c r="B657" t="e">
        <f>VLOOKUP(A657,livelo!B:AE,29,0)</f>
        <v>#N/A</v>
      </c>
      <c r="C657" t="e">
        <f>VLOOKUP(A657,livelo!B:AH,32,0)</f>
        <v>#N/A</v>
      </c>
      <c r="D657" t="e">
        <f>VLOOKUP(A657,livelo!B:AC,27,0)</f>
        <v>#N/A</v>
      </c>
      <c r="E657" t="e">
        <f>VLOOKUP(A657,livelo!B:D,3,0)</f>
        <v>#N/A</v>
      </c>
      <c r="F657" s="1" t="e">
        <f t="shared" si="27"/>
        <v>#N/A</v>
      </c>
      <c r="G657" t="e">
        <f t="shared" si="28"/>
        <v>#N/A</v>
      </c>
      <c r="H657">
        <f>SUMIF(livelo!B:B,'dados livelo'!A657,livelo!AI:AI)</f>
        <v>0</v>
      </c>
    </row>
    <row r="658" spans="2:8">
      <c r="B658" t="e">
        <f>VLOOKUP(A658,livelo!B:AE,29,0)</f>
        <v>#N/A</v>
      </c>
      <c r="C658" t="e">
        <f>VLOOKUP(A658,livelo!B:AH,32,0)</f>
        <v>#N/A</v>
      </c>
      <c r="D658" t="e">
        <f>VLOOKUP(A658,livelo!B:AC,27,0)</f>
        <v>#N/A</v>
      </c>
      <c r="E658" t="e">
        <f>VLOOKUP(A658,livelo!B:D,3,0)</f>
        <v>#N/A</v>
      </c>
      <c r="F658" s="1" t="e">
        <f t="shared" si="27"/>
        <v>#N/A</v>
      </c>
      <c r="G658" t="e">
        <f t="shared" si="28"/>
        <v>#N/A</v>
      </c>
      <c r="H658">
        <f>SUMIF(livelo!B:B,'dados livelo'!A658,livelo!AI:AI)</f>
        <v>0</v>
      </c>
    </row>
    <row r="659" spans="2:8">
      <c r="B659" t="e">
        <f>VLOOKUP(A659,livelo!B:AE,29,0)</f>
        <v>#N/A</v>
      </c>
      <c r="C659" t="e">
        <f>VLOOKUP(A659,livelo!B:AH,32,0)</f>
        <v>#N/A</v>
      </c>
      <c r="D659" t="e">
        <f>VLOOKUP(A659,livelo!B:AC,27,0)</f>
        <v>#N/A</v>
      </c>
      <c r="E659" t="e">
        <f>VLOOKUP(A659,livelo!B:D,3,0)</f>
        <v>#N/A</v>
      </c>
      <c r="F659" s="1" t="e">
        <f t="shared" si="27"/>
        <v>#N/A</v>
      </c>
      <c r="G659" t="e">
        <f t="shared" si="28"/>
        <v>#N/A</v>
      </c>
      <c r="H659">
        <f>SUMIF(livelo!B:B,'dados livelo'!A659,livelo!AI:AI)</f>
        <v>0</v>
      </c>
    </row>
    <row r="660" spans="2:8">
      <c r="B660" t="e">
        <f>VLOOKUP(A660,livelo!B:AE,29,0)</f>
        <v>#N/A</v>
      </c>
      <c r="C660" t="e">
        <f>VLOOKUP(A660,livelo!B:AH,32,0)</f>
        <v>#N/A</v>
      </c>
      <c r="D660" t="e">
        <f>VLOOKUP(A660,livelo!B:AC,27,0)</f>
        <v>#N/A</v>
      </c>
      <c r="E660" t="e">
        <f>VLOOKUP(A660,livelo!B:D,3,0)</f>
        <v>#N/A</v>
      </c>
      <c r="F660" s="1" t="e">
        <f t="shared" si="27"/>
        <v>#N/A</v>
      </c>
      <c r="G660" t="e">
        <f t="shared" si="28"/>
        <v>#N/A</v>
      </c>
      <c r="H660">
        <f>SUMIF(livelo!B:B,'dados livelo'!A660,livelo!AI:AI)</f>
        <v>0</v>
      </c>
    </row>
    <row r="661" spans="2:8">
      <c r="B661" t="e">
        <f>VLOOKUP(A661,livelo!B:AE,29,0)</f>
        <v>#N/A</v>
      </c>
      <c r="C661" t="e">
        <f>VLOOKUP(A661,livelo!B:AH,32,0)</f>
        <v>#N/A</v>
      </c>
      <c r="D661" t="e">
        <f>VLOOKUP(A661,livelo!B:AC,27,0)</f>
        <v>#N/A</v>
      </c>
      <c r="E661" t="e">
        <f>VLOOKUP(A661,livelo!B:D,3,0)</f>
        <v>#N/A</v>
      </c>
      <c r="F661" s="1" t="e">
        <f t="shared" si="27"/>
        <v>#N/A</v>
      </c>
      <c r="G661" t="e">
        <f t="shared" si="28"/>
        <v>#N/A</v>
      </c>
      <c r="H661">
        <f>SUMIF(livelo!B:B,'dados livelo'!A661,livelo!AI:AI)</f>
        <v>0</v>
      </c>
    </row>
    <row r="662" spans="2:8">
      <c r="B662" t="e">
        <f>VLOOKUP(A662,livelo!B:AE,29,0)</f>
        <v>#N/A</v>
      </c>
      <c r="C662" t="e">
        <f>VLOOKUP(A662,livelo!B:AH,32,0)</f>
        <v>#N/A</v>
      </c>
      <c r="D662" t="e">
        <f>VLOOKUP(A662,livelo!B:AC,27,0)</f>
        <v>#N/A</v>
      </c>
      <c r="E662" t="e">
        <f>VLOOKUP(A662,livelo!B:D,3,0)</f>
        <v>#N/A</v>
      </c>
      <c r="F662" s="1" t="e">
        <f t="shared" si="27"/>
        <v>#N/A</v>
      </c>
      <c r="G662" t="e">
        <f t="shared" si="28"/>
        <v>#N/A</v>
      </c>
      <c r="H662">
        <f>SUMIF(livelo!B:B,'dados livelo'!A662,livelo!AI:AI)</f>
        <v>0</v>
      </c>
    </row>
    <row r="663" spans="2:8">
      <c r="B663" t="e">
        <f>VLOOKUP(A663,livelo!B:AE,29,0)</f>
        <v>#N/A</v>
      </c>
      <c r="C663" t="e">
        <f>VLOOKUP(A663,livelo!B:AH,32,0)</f>
        <v>#N/A</v>
      </c>
      <c r="D663" t="e">
        <f>VLOOKUP(A663,livelo!B:AC,27,0)</f>
        <v>#N/A</v>
      </c>
      <c r="E663" t="e">
        <f>VLOOKUP(A663,livelo!B:D,3,0)</f>
        <v>#N/A</v>
      </c>
      <c r="F663" s="1" t="e">
        <f t="shared" si="27"/>
        <v>#N/A</v>
      </c>
      <c r="G663" t="e">
        <f t="shared" si="28"/>
        <v>#N/A</v>
      </c>
      <c r="H663">
        <f>SUMIF(livelo!B:B,'dados livelo'!A663,livelo!AI:AI)</f>
        <v>0</v>
      </c>
    </row>
    <row r="664" spans="2:8">
      <c r="B664" t="e">
        <f>VLOOKUP(A664,livelo!B:AE,29,0)</f>
        <v>#N/A</v>
      </c>
      <c r="C664" t="e">
        <f>VLOOKUP(A664,livelo!B:AH,32,0)</f>
        <v>#N/A</v>
      </c>
      <c r="D664" t="e">
        <f>VLOOKUP(A664,livelo!B:AC,27,0)</f>
        <v>#N/A</v>
      </c>
      <c r="E664" t="e">
        <f>VLOOKUP(A664,livelo!B:D,3,0)</f>
        <v>#N/A</v>
      </c>
      <c r="F664" s="1" t="e">
        <f t="shared" si="27"/>
        <v>#N/A</v>
      </c>
      <c r="G664" t="e">
        <f t="shared" si="28"/>
        <v>#N/A</v>
      </c>
      <c r="H664">
        <f>SUMIF(livelo!B:B,'dados livelo'!A664,livelo!AI:AI)</f>
        <v>0</v>
      </c>
    </row>
    <row r="665" spans="2:8">
      <c r="B665" t="e">
        <f>VLOOKUP(A665,livelo!B:AE,29,0)</f>
        <v>#N/A</v>
      </c>
      <c r="C665" t="e">
        <f>VLOOKUP(A665,livelo!B:AH,32,0)</f>
        <v>#N/A</v>
      </c>
      <c r="D665" t="e">
        <f>VLOOKUP(A665,livelo!B:AC,27,0)</f>
        <v>#N/A</v>
      </c>
      <c r="E665" t="e">
        <f>VLOOKUP(A665,livelo!B:D,3,0)</f>
        <v>#N/A</v>
      </c>
      <c r="F665" s="1" t="e">
        <f t="shared" si="27"/>
        <v>#N/A</v>
      </c>
      <c r="G665" t="e">
        <f t="shared" si="28"/>
        <v>#N/A</v>
      </c>
      <c r="H665">
        <f>SUMIF(livelo!B:B,'dados livelo'!A665,livelo!AI:AI)</f>
        <v>0</v>
      </c>
    </row>
    <row r="666" spans="2:8">
      <c r="B666" t="e">
        <f>VLOOKUP(A666,livelo!B:AE,29,0)</f>
        <v>#N/A</v>
      </c>
      <c r="C666" t="e">
        <f>VLOOKUP(A666,livelo!B:AH,32,0)</f>
        <v>#N/A</v>
      </c>
      <c r="D666" t="e">
        <f>VLOOKUP(A666,livelo!B:AC,27,0)</f>
        <v>#N/A</v>
      </c>
      <c r="E666" t="e">
        <f>VLOOKUP(A666,livelo!B:D,3,0)</f>
        <v>#N/A</v>
      </c>
      <c r="F666" s="1" t="e">
        <f t="shared" si="27"/>
        <v>#N/A</v>
      </c>
      <c r="G666" t="e">
        <f t="shared" si="28"/>
        <v>#N/A</v>
      </c>
      <c r="H666">
        <f>SUMIF(livelo!B:B,'dados livelo'!A666,livelo!AI:AI)</f>
        <v>0</v>
      </c>
    </row>
    <row r="667" spans="2:8">
      <c r="B667" t="e">
        <f>VLOOKUP(A667,livelo!B:AE,29,0)</f>
        <v>#N/A</v>
      </c>
      <c r="C667" t="e">
        <f>VLOOKUP(A667,livelo!B:AH,32,0)</f>
        <v>#N/A</v>
      </c>
      <c r="D667" t="e">
        <f>VLOOKUP(A667,livelo!B:AC,27,0)</f>
        <v>#N/A</v>
      </c>
      <c r="E667" t="e">
        <f>VLOOKUP(A667,livelo!B:D,3,0)</f>
        <v>#N/A</v>
      </c>
      <c r="F667" s="1" t="e">
        <f t="shared" si="27"/>
        <v>#N/A</v>
      </c>
      <c r="G667" t="e">
        <f t="shared" si="28"/>
        <v>#N/A</v>
      </c>
      <c r="H667">
        <f>SUMIF(livelo!B:B,'dados livelo'!A667,livelo!AI:AI)</f>
        <v>0</v>
      </c>
    </row>
    <row r="668" spans="2:8">
      <c r="B668" t="e">
        <f>VLOOKUP(A668,livelo!B:AE,29,0)</f>
        <v>#N/A</v>
      </c>
      <c r="C668" t="e">
        <f>VLOOKUP(A668,livelo!B:AH,32,0)</f>
        <v>#N/A</v>
      </c>
      <c r="D668" t="e">
        <f>VLOOKUP(A668,livelo!B:AC,27,0)</f>
        <v>#N/A</v>
      </c>
      <c r="E668" t="e">
        <f>VLOOKUP(A668,livelo!B:D,3,0)</f>
        <v>#N/A</v>
      </c>
      <c r="F668" s="1" t="e">
        <f t="shared" si="27"/>
        <v>#N/A</v>
      </c>
      <c r="G668" t="e">
        <f t="shared" si="28"/>
        <v>#N/A</v>
      </c>
      <c r="H668">
        <f>SUMIF(livelo!B:B,'dados livelo'!A668,livelo!AI:AI)</f>
        <v>0</v>
      </c>
    </row>
    <row r="669" spans="2:8">
      <c r="B669" t="e">
        <f>VLOOKUP(A669,livelo!B:AE,29,0)</f>
        <v>#N/A</v>
      </c>
      <c r="C669" t="e">
        <f>VLOOKUP(A669,livelo!B:AH,32,0)</f>
        <v>#N/A</v>
      </c>
      <c r="D669" t="e">
        <f>VLOOKUP(A669,livelo!B:AC,27,0)</f>
        <v>#N/A</v>
      </c>
      <c r="E669" t="e">
        <f>VLOOKUP(A669,livelo!B:D,3,0)</f>
        <v>#N/A</v>
      </c>
      <c r="F669" s="1" t="e">
        <f t="shared" si="27"/>
        <v>#N/A</v>
      </c>
      <c r="G669" t="e">
        <f t="shared" si="28"/>
        <v>#N/A</v>
      </c>
      <c r="H669">
        <f>SUMIF(livelo!B:B,'dados livelo'!A669,livelo!AI:AI)</f>
        <v>0</v>
      </c>
    </row>
    <row r="670" spans="2:8">
      <c r="B670" t="e">
        <f>VLOOKUP(A670,livelo!B:AE,29,0)</f>
        <v>#N/A</v>
      </c>
      <c r="C670" t="e">
        <f>VLOOKUP(A670,livelo!B:AH,32,0)</f>
        <v>#N/A</v>
      </c>
      <c r="D670" t="e">
        <f>VLOOKUP(A670,livelo!B:AC,27,0)</f>
        <v>#N/A</v>
      </c>
      <c r="E670" t="e">
        <f>VLOOKUP(A670,livelo!B:D,3,0)</f>
        <v>#N/A</v>
      </c>
      <c r="F670" s="1" t="e">
        <f t="shared" si="27"/>
        <v>#N/A</v>
      </c>
      <c r="G670" t="e">
        <f t="shared" si="28"/>
        <v>#N/A</v>
      </c>
      <c r="H670">
        <f>SUMIF(livelo!B:B,'dados livelo'!A670,livelo!AI:AI)</f>
        <v>0</v>
      </c>
    </row>
    <row r="671" spans="2:8">
      <c r="B671" t="e">
        <f>VLOOKUP(A671,livelo!B:AE,29,0)</f>
        <v>#N/A</v>
      </c>
      <c r="C671" t="e">
        <f>VLOOKUP(A671,livelo!B:AH,32,0)</f>
        <v>#N/A</v>
      </c>
      <c r="D671" t="e">
        <f>VLOOKUP(A671,livelo!B:AC,27,0)</f>
        <v>#N/A</v>
      </c>
      <c r="E671" t="e">
        <f>VLOOKUP(A671,livelo!B:D,3,0)</f>
        <v>#N/A</v>
      </c>
      <c r="F671" s="1" t="e">
        <f t="shared" si="27"/>
        <v>#N/A</v>
      </c>
      <c r="G671" t="e">
        <f t="shared" si="28"/>
        <v>#N/A</v>
      </c>
      <c r="H671">
        <f>SUMIF(livelo!B:B,'dados livelo'!A671,livelo!AI:AI)</f>
        <v>0</v>
      </c>
    </row>
    <row r="672" spans="2:8">
      <c r="B672" t="e">
        <f>VLOOKUP(A672,livelo!B:AE,29,0)</f>
        <v>#N/A</v>
      </c>
      <c r="C672" t="e">
        <f>VLOOKUP(A672,livelo!B:AH,32,0)</f>
        <v>#N/A</v>
      </c>
      <c r="D672" t="e">
        <f>VLOOKUP(A672,livelo!B:AC,27,0)</f>
        <v>#N/A</v>
      </c>
      <c r="E672" t="e">
        <f>VLOOKUP(A672,livelo!B:D,3,0)</f>
        <v>#N/A</v>
      </c>
      <c r="F672" s="1" t="e">
        <f t="shared" si="27"/>
        <v>#N/A</v>
      </c>
      <c r="G672" t="e">
        <f t="shared" si="28"/>
        <v>#N/A</v>
      </c>
      <c r="H672">
        <f>SUMIF(livelo!B:B,'dados livelo'!A672,livelo!AI:AI)</f>
        <v>0</v>
      </c>
    </row>
    <row r="673" spans="2:8">
      <c r="B673" t="e">
        <f>VLOOKUP(A673,livelo!B:AE,29,0)</f>
        <v>#N/A</v>
      </c>
      <c r="C673" t="e">
        <f>VLOOKUP(A673,livelo!B:AH,32,0)</f>
        <v>#N/A</v>
      </c>
      <c r="D673" t="e">
        <f>VLOOKUP(A673,livelo!B:AC,27,0)</f>
        <v>#N/A</v>
      </c>
      <c r="E673" t="e">
        <f>VLOOKUP(A673,livelo!B:D,3,0)</f>
        <v>#N/A</v>
      </c>
      <c r="F673" s="1" t="e">
        <f t="shared" si="27"/>
        <v>#N/A</v>
      </c>
      <c r="G673" t="e">
        <f t="shared" si="28"/>
        <v>#N/A</v>
      </c>
      <c r="H673">
        <f>SUMIF(livelo!B:B,'dados livelo'!A673,livelo!AI:AI)</f>
        <v>0</v>
      </c>
    </row>
    <row r="674" spans="2:8">
      <c r="B674" t="e">
        <f>VLOOKUP(A674,livelo!B:AE,29,0)</f>
        <v>#N/A</v>
      </c>
      <c r="C674" t="e">
        <f>VLOOKUP(A674,livelo!B:AH,32,0)</f>
        <v>#N/A</v>
      </c>
      <c r="D674" t="e">
        <f>VLOOKUP(A674,livelo!B:AC,27,0)</f>
        <v>#N/A</v>
      </c>
      <c r="E674" t="e">
        <f>VLOOKUP(A674,livelo!B:D,3,0)</f>
        <v>#N/A</v>
      </c>
      <c r="F674" s="1" t="e">
        <f t="shared" si="27"/>
        <v>#N/A</v>
      </c>
      <c r="G674" t="e">
        <f t="shared" si="28"/>
        <v>#N/A</v>
      </c>
      <c r="H674">
        <f>SUMIF(livelo!B:B,'dados livelo'!A674,livelo!AI:AI)</f>
        <v>0</v>
      </c>
    </row>
    <row r="675" spans="2:8">
      <c r="B675" t="e">
        <f>VLOOKUP(A675,livelo!B:AE,29,0)</f>
        <v>#N/A</v>
      </c>
      <c r="C675" t="e">
        <f>VLOOKUP(A675,livelo!B:AH,32,0)</f>
        <v>#N/A</v>
      </c>
      <c r="D675" t="e">
        <f>VLOOKUP(A675,livelo!B:AC,27,0)</f>
        <v>#N/A</v>
      </c>
      <c r="E675" t="e">
        <f>VLOOKUP(A675,livelo!B:D,3,0)</f>
        <v>#N/A</v>
      </c>
      <c r="F675" s="1" t="e">
        <f t="shared" si="27"/>
        <v>#N/A</v>
      </c>
      <c r="G675" t="e">
        <f t="shared" si="28"/>
        <v>#N/A</v>
      </c>
      <c r="H675">
        <f>SUMIF(livelo!B:B,'dados livelo'!A675,livelo!AI:AI)</f>
        <v>0</v>
      </c>
    </row>
    <row r="676" spans="2:8">
      <c r="B676" t="e">
        <f>VLOOKUP(A676,livelo!B:AE,29,0)</f>
        <v>#N/A</v>
      </c>
      <c r="C676" t="e">
        <f>VLOOKUP(A676,livelo!B:AH,32,0)</f>
        <v>#N/A</v>
      </c>
      <c r="D676" t="e">
        <f>VLOOKUP(A676,livelo!B:AC,27,0)</f>
        <v>#N/A</v>
      </c>
      <c r="E676" t="e">
        <f>VLOOKUP(A676,livelo!B:D,3,0)</f>
        <v>#N/A</v>
      </c>
      <c r="F676" s="1" t="e">
        <f t="shared" si="27"/>
        <v>#N/A</v>
      </c>
      <c r="G676" t="e">
        <f t="shared" si="28"/>
        <v>#N/A</v>
      </c>
      <c r="H676">
        <f>SUMIF(livelo!B:B,'dados livelo'!A676,livelo!AI:AI)</f>
        <v>0</v>
      </c>
    </row>
    <row r="677" spans="2:8">
      <c r="B677" t="e">
        <f>VLOOKUP(A677,livelo!B:AE,29,0)</f>
        <v>#N/A</v>
      </c>
      <c r="C677" t="e">
        <f>VLOOKUP(A677,livelo!B:AH,32,0)</f>
        <v>#N/A</v>
      </c>
      <c r="D677" t="e">
        <f>VLOOKUP(A677,livelo!B:AC,27,0)</f>
        <v>#N/A</v>
      </c>
      <c r="E677" t="e">
        <f>VLOOKUP(A677,livelo!B:D,3,0)</f>
        <v>#N/A</v>
      </c>
      <c r="F677" s="1" t="e">
        <f t="shared" si="27"/>
        <v>#N/A</v>
      </c>
      <c r="G677" t="e">
        <f t="shared" si="28"/>
        <v>#N/A</v>
      </c>
      <c r="H677">
        <f>SUMIF(livelo!B:B,'dados livelo'!A677,livelo!AI:AI)</f>
        <v>0</v>
      </c>
    </row>
    <row r="678" spans="2:8">
      <c r="B678" t="e">
        <f>VLOOKUP(A678,livelo!B:AE,29,0)</f>
        <v>#N/A</v>
      </c>
      <c r="C678" t="e">
        <f>VLOOKUP(A678,livelo!B:AH,32,0)</f>
        <v>#N/A</v>
      </c>
      <c r="D678" t="e">
        <f>VLOOKUP(A678,livelo!B:AC,27,0)</f>
        <v>#N/A</v>
      </c>
      <c r="E678" t="e">
        <f>VLOOKUP(A678,livelo!B:D,3,0)</f>
        <v>#N/A</v>
      </c>
      <c r="F678" s="1" t="e">
        <f t="shared" si="27"/>
        <v>#N/A</v>
      </c>
      <c r="G678" t="e">
        <f t="shared" si="28"/>
        <v>#N/A</v>
      </c>
      <c r="H678">
        <f>SUMIF(livelo!B:B,'dados livelo'!A678,livelo!AI:AI)</f>
        <v>0</v>
      </c>
    </row>
    <row r="679" spans="2:8">
      <c r="B679" t="e">
        <f>VLOOKUP(A679,livelo!B:AE,29,0)</f>
        <v>#N/A</v>
      </c>
      <c r="C679" t="e">
        <f>VLOOKUP(A679,livelo!B:AH,32,0)</f>
        <v>#N/A</v>
      </c>
      <c r="D679" t="e">
        <f>VLOOKUP(A679,livelo!B:AC,27,0)</f>
        <v>#N/A</v>
      </c>
      <c r="E679" t="e">
        <f>VLOOKUP(A679,livelo!B:D,3,0)</f>
        <v>#N/A</v>
      </c>
      <c r="F679" s="1" t="e">
        <f t="shared" si="27"/>
        <v>#N/A</v>
      </c>
      <c r="G679" t="e">
        <f t="shared" si="28"/>
        <v>#N/A</v>
      </c>
      <c r="H679">
        <f>SUMIF(livelo!B:B,'dados livelo'!A679,livelo!AI:AI)</f>
        <v>0</v>
      </c>
    </row>
    <row r="680" spans="2:8">
      <c r="B680" t="e">
        <f>VLOOKUP(A680,livelo!B:AE,29,0)</f>
        <v>#N/A</v>
      </c>
      <c r="C680" t="e">
        <f>VLOOKUP(A680,livelo!B:AH,32,0)</f>
        <v>#N/A</v>
      </c>
      <c r="D680" t="e">
        <f>VLOOKUP(A680,livelo!B:AC,27,0)</f>
        <v>#N/A</v>
      </c>
      <c r="E680" t="e">
        <f>VLOOKUP(A680,livelo!B:D,3,0)</f>
        <v>#N/A</v>
      </c>
      <c r="F680" s="1" t="e">
        <f t="shared" si="27"/>
        <v>#N/A</v>
      </c>
      <c r="G680" t="e">
        <f t="shared" si="28"/>
        <v>#N/A</v>
      </c>
      <c r="H680">
        <f>SUMIF(livelo!B:B,'dados livelo'!A680,livelo!AI:AI)</f>
        <v>0</v>
      </c>
    </row>
    <row r="681" spans="2:8">
      <c r="B681" t="e">
        <f>VLOOKUP(A681,livelo!B:AE,29,0)</f>
        <v>#N/A</v>
      </c>
      <c r="C681" t="e">
        <f>VLOOKUP(A681,livelo!B:AH,32,0)</f>
        <v>#N/A</v>
      </c>
      <c r="D681" t="e">
        <f>VLOOKUP(A681,livelo!B:AC,27,0)</f>
        <v>#N/A</v>
      </c>
      <c r="E681" t="e">
        <f>VLOOKUP(A681,livelo!B:D,3,0)</f>
        <v>#N/A</v>
      </c>
      <c r="F681" s="1" t="e">
        <f t="shared" si="27"/>
        <v>#N/A</v>
      </c>
      <c r="G681" t="e">
        <f t="shared" si="28"/>
        <v>#N/A</v>
      </c>
      <c r="H681">
        <f>SUMIF(livelo!B:B,'dados livelo'!A681,livelo!AI:AI)</f>
        <v>0</v>
      </c>
    </row>
    <row r="682" spans="2:8">
      <c r="B682" t="e">
        <f>VLOOKUP(A682,livelo!B:AE,29,0)</f>
        <v>#N/A</v>
      </c>
      <c r="C682" t="e">
        <f>VLOOKUP(A682,livelo!B:AH,32,0)</f>
        <v>#N/A</v>
      </c>
      <c r="D682" t="e">
        <f>VLOOKUP(A682,livelo!B:AC,27,0)</f>
        <v>#N/A</v>
      </c>
      <c r="E682" t="e">
        <f>VLOOKUP(A682,livelo!B:D,3,0)</f>
        <v>#N/A</v>
      </c>
      <c r="F682" s="1" t="e">
        <f t="shared" si="27"/>
        <v>#N/A</v>
      </c>
      <c r="G682" t="e">
        <f t="shared" si="28"/>
        <v>#N/A</v>
      </c>
      <c r="H682">
        <f>SUMIF(livelo!B:B,'dados livelo'!A682,livelo!AI:AI)</f>
        <v>0</v>
      </c>
    </row>
    <row r="683" spans="2:8">
      <c r="B683" t="e">
        <f>VLOOKUP(A683,livelo!B:AE,29,0)</f>
        <v>#N/A</v>
      </c>
      <c r="C683" t="e">
        <f>VLOOKUP(A683,livelo!B:AH,32,0)</f>
        <v>#N/A</v>
      </c>
      <c r="D683" t="e">
        <f>VLOOKUP(A683,livelo!B:AC,27,0)</f>
        <v>#N/A</v>
      </c>
      <c r="E683" t="e">
        <f>VLOOKUP(A683,livelo!B:D,3,0)</f>
        <v>#N/A</v>
      </c>
      <c r="F683" s="1" t="e">
        <f t="shared" si="27"/>
        <v>#N/A</v>
      </c>
      <c r="G683" t="e">
        <f t="shared" si="28"/>
        <v>#N/A</v>
      </c>
      <c r="H683">
        <f>SUMIF(livelo!B:B,'dados livelo'!A683,livelo!AI:AI)</f>
        <v>0</v>
      </c>
    </row>
    <row r="684" spans="2:8">
      <c r="B684" t="e">
        <f>VLOOKUP(A684,livelo!B:AE,29,0)</f>
        <v>#N/A</v>
      </c>
      <c r="C684" t="e">
        <f>VLOOKUP(A684,livelo!B:AH,32,0)</f>
        <v>#N/A</v>
      </c>
      <c r="D684" t="e">
        <f>VLOOKUP(A684,livelo!B:AC,27,0)</f>
        <v>#N/A</v>
      </c>
      <c r="E684" t="e">
        <f>VLOOKUP(A684,livelo!B:D,3,0)</f>
        <v>#N/A</v>
      </c>
      <c r="F684" s="1" t="e">
        <f t="shared" si="27"/>
        <v>#N/A</v>
      </c>
      <c r="G684" t="e">
        <f t="shared" si="28"/>
        <v>#N/A</v>
      </c>
      <c r="H684">
        <f>SUMIF(livelo!B:B,'dados livelo'!A684,livelo!AI:AI)</f>
        <v>0</v>
      </c>
    </row>
    <row r="685" spans="2:8">
      <c r="B685" t="e">
        <f>VLOOKUP(A685,livelo!B:AE,29,0)</f>
        <v>#N/A</v>
      </c>
      <c r="C685" t="e">
        <f>VLOOKUP(A685,livelo!B:AH,32,0)</f>
        <v>#N/A</v>
      </c>
      <c r="D685" t="e">
        <f>VLOOKUP(A685,livelo!B:AC,27,0)</f>
        <v>#N/A</v>
      </c>
      <c r="E685" t="e">
        <f>VLOOKUP(A685,livelo!B:D,3,0)</f>
        <v>#N/A</v>
      </c>
      <c r="F685" s="1" t="e">
        <f t="shared" si="27"/>
        <v>#N/A</v>
      </c>
      <c r="G685" t="e">
        <f t="shared" si="28"/>
        <v>#N/A</v>
      </c>
      <c r="H685">
        <f>SUMIF(livelo!B:B,'dados livelo'!A685,livelo!AI:AI)</f>
        <v>0</v>
      </c>
    </row>
    <row r="686" spans="2:8">
      <c r="B686" t="e">
        <f>VLOOKUP(A686,livelo!B:AE,29,0)</f>
        <v>#N/A</v>
      </c>
      <c r="C686" t="e">
        <f>VLOOKUP(A686,livelo!B:AH,32,0)</f>
        <v>#N/A</v>
      </c>
      <c r="D686" t="e">
        <f>VLOOKUP(A686,livelo!B:AC,27,0)</f>
        <v>#N/A</v>
      </c>
      <c r="E686" t="e">
        <f>VLOOKUP(A686,livelo!B:D,3,0)</f>
        <v>#N/A</v>
      </c>
      <c r="F686" s="1" t="e">
        <f t="shared" si="27"/>
        <v>#N/A</v>
      </c>
      <c r="G686" t="e">
        <f t="shared" si="28"/>
        <v>#N/A</v>
      </c>
      <c r="H686">
        <f>SUMIF(livelo!B:B,'dados livelo'!A686,livelo!AI:AI)</f>
        <v>0</v>
      </c>
    </row>
    <row r="687" spans="2:8">
      <c r="B687" t="e">
        <f>VLOOKUP(A687,livelo!B:AE,29,0)</f>
        <v>#N/A</v>
      </c>
      <c r="C687" t="e">
        <f>VLOOKUP(A687,livelo!B:AH,32,0)</f>
        <v>#N/A</v>
      </c>
      <c r="D687" t="e">
        <f>VLOOKUP(A687,livelo!B:AC,27,0)</f>
        <v>#N/A</v>
      </c>
      <c r="E687" t="e">
        <f>VLOOKUP(A687,livelo!B:D,3,0)</f>
        <v>#N/A</v>
      </c>
      <c r="F687" s="1" t="e">
        <f t="shared" si="27"/>
        <v>#N/A</v>
      </c>
      <c r="G687" t="e">
        <f t="shared" si="28"/>
        <v>#N/A</v>
      </c>
      <c r="H687">
        <f>SUMIF(livelo!B:B,'dados livelo'!A687,livelo!AI:AI)</f>
        <v>0</v>
      </c>
    </row>
    <row r="688" spans="2:8">
      <c r="B688" t="e">
        <f>VLOOKUP(A688,livelo!B:AE,29,0)</f>
        <v>#N/A</v>
      </c>
      <c r="C688" t="e">
        <f>VLOOKUP(A688,livelo!B:AH,32,0)</f>
        <v>#N/A</v>
      </c>
      <c r="D688" t="e">
        <f>VLOOKUP(A688,livelo!B:AC,27,0)</f>
        <v>#N/A</v>
      </c>
      <c r="E688" t="e">
        <f>VLOOKUP(A688,livelo!B:D,3,0)</f>
        <v>#N/A</v>
      </c>
      <c r="F688" s="1" t="e">
        <f t="shared" si="27"/>
        <v>#N/A</v>
      </c>
      <c r="G688" t="e">
        <f t="shared" si="28"/>
        <v>#N/A</v>
      </c>
      <c r="H688">
        <f>SUMIF(livelo!B:B,'dados livelo'!A688,livelo!AI:AI)</f>
        <v>0</v>
      </c>
    </row>
    <row r="689" spans="2:8">
      <c r="B689" t="e">
        <f>VLOOKUP(A689,livelo!B:AE,29,0)</f>
        <v>#N/A</v>
      </c>
      <c r="C689" t="e">
        <f>VLOOKUP(A689,livelo!B:AH,32,0)</f>
        <v>#N/A</v>
      </c>
      <c r="D689" t="e">
        <f>VLOOKUP(A689,livelo!B:AC,27,0)</f>
        <v>#N/A</v>
      </c>
      <c r="E689" t="e">
        <f>VLOOKUP(A689,livelo!B:D,3,0)</f>
        <v>#N/A</v>
      </c>
      <c r="F689" s="1" t="e">
        <f t="shared" si="27"/>
        <v>#N/A</v>
      </c>
      <c r="G689" t="e">
        <f t="shared" si="28"/>
        <v>#N/A</v>
      </c>
      <c r="H689">
        <f>SUMIF(livelo!B:B,'dados livelo'!A689,livelo!AI:AI)</f>
        <v>0</v>
      </c>
    </row>
    <row r="690" spans="2:8">
      <c r="B690" t="e">
        <f>VLOOKUP(A690,livelo!B:AE,29,0)</f>
        <v>#N/A</v>
      </c>
      <c r="C690" t="e">
        <f>VLOOKUP(A690,livelo!B:AH,32,0)</f>
        <v>#N/A</v>
      </c>
      <c r="D690" t="e">
        <f>VLOOKUP(A690,livelo!B:AC,27,0)</f>
        <v>#N/A</v>
      </c>
      <c r="E690" t="e">
        <f>VLOOKUP(A690,livelo!B:D,3,0)</f>
        <v>#N/A</v>
      </c>
      <c r="F690" s="1" t="e">
        <f t="shared" si="27"/>
        <v>#N/A</v>
      </c>
      <c r="G690" t="e">
        <f t="shared" si="28"/>
        <v>#N/A</v>
      </c>
      <c r="H690">
        <f>SUMIF(livelo!B:B,'dados livelo'!A690,livelo!AI:AI)</f>
        <v>0</v>
      </c>
    </row>
    <row r="691" spans="2:8">
      <c r="B691" t="e">
        <f>VLOOKUP(A691,livelo!B:AE,29,0)</f>
        <v>#N/A</v>
      </c>
      <c r="C691" t="e">
        <f>VLOOKUP(A691,livelo!B:AH,32,0)</f>
        <v>#N/A</v>
      </c>
      <c r="D691" t="e">
        <f>VLOOKUP(A691,livelo!B:AC,27,0)</f>
        <v>#N/A</v>
      </c>
      <c r="E691" t="e">
        <f>VLOOKUP(A691,livelo!B:D,3,0)</f>
        <v>#N/A</v>
      </c>
      <c r="F691" s="1" t="e">
        <f t="shared" si="27"/>
        <v>#N/A</v>
      </c>
      <c r="G691" t="e">
        <f t="shared" si="28"/>
        <v>#N/A</v>
      </c>
      <c r="H691">
        <f>SUMIF(livelo!B:B,'dados livelo'!A691,livelo!AI:AI)</f>
        <v>0</v>
      </c>
    </row>
    <row r="692" spans="2:8">
      <c r="B692" t="e">
        <f>VLOOKUP(A692,livelo!B:AE,29,0)</f>
        <v>#N/A</v>
      </c>
      <c r="C692" t="e">
        <f>VLOOKUP(A692,livelo!B:AH,32,0)</f>
        <v>#N/A</v>
      </c>
      <c r="D692" t="e">
        <f>VLOOKUP(A692,livelo!B:AC,27,0)</f>
        <v>#N/A</v>
      </c>
      <c r="E692" t="e">
        <f>VLOOKUP(A692,livelo!B:D,3,0)</f>
        <v>#N/A</v>
      </c>
      <c r="F692" s="1" t="e">
        <f t="shared" si="27"/>
        <v>#N/A</v>
      </c>
      <c r="G692" t="e">
        <f t="shared" si="28"/>
        <v>#N/A</v>
      </c>
      <c r="H692">
        <f>SUMIF(livelo!B:B,'dados livelo'!A692,livelo!AI:AI)</f>
        <v>0</v>
      </c>
    </row>
    <row r="693" spans="2:8">
      <c r="B693" t="e">
        <f>VLOOKUP(A693,livelo!B:AE,29,0)</f>
        <v>#N/A</v>
      </c>
      <c r="C693" t="e">
        <f>VLOOKUP(A693,livelo!B:AH,32,0)</f>
        <v>#N/A</v>
      </c>
      <c r="D693" t="e">
        <f>VLOOKUP(A693,livelo!B:AC,27,0)</f>
        <v>#N/A</v>
      </c>
      <c r="E693" t="e">
        <f>VLOOKUP(A693,livelo!B:D,3,0)</f>
        <v>#N/A</v>
      </c>
      <c r="F693" s="1" t="e">
        <f t="shared" si="27"/>
        <v>#N/A</v>
      </c>
      <c r="G693" t="e">
        <f t="shared" si="28"/>
        <v>#N/A</v>
      </c>
      <c r="H693">
        <f>SUMIF(livelo!B:B,'dados livelo'!A693,livelo!AI:AI)</f>
        <v>0</v>
      </c>
    </row>
    <row r="694" spans="2:8">
      <c r="B694" t="e">
        <f>VLOOKUP(A694,livelo!B:AE,29,0)</f>
        <v>#N/A</v>
      </c>
      <c r="C694" t="e">
        <f>VLOOKUP(A694,livelo!B:AH,32,0)</f>
        <v>#N/A</v>
      </c>
      <c r="D694" t="e">
        <f>VLOOKUP(A694,livelo!B:AC,27,0)</f>
        <v>#N/A</v>
      </c>
      <c r="E694" t="e">
        <f>VLOOKUP(A694,livelo!B:D,3,0)</f>
        <v>#N/A</v>
      </c>
      <c r="F694" s="1" t="e">
        <f t="shared" si="27"/>
        <v>#N/A</v>
      </c>
      <c r="G694" t="e">
        <f t="shared" si="28"/>
        <v>#N/A</v>
      </c>
      <c r="H694">
        <f>SUMIF(livelo!B:B,'dados livelo'!A694,livelo!AI:AI)</f>
        <v>0</v>
      </c>
    </row>
    <row r="695" spans="2:8">
      <c r="B695" t="e">
        <f>VLOOKUP(A695,livelo!B:AE,29,0)</f>
        <v>#N/A</v>
      </c>
      <c r="C695" t="e">
        <f>VLOOKUP(A695,livelo!B:AH,32,0)</f>
        <v>#N/A</v>
      </c>
      <c r="D695" t="e">
        <f>VLOOKUP(A695,livelo!B:AC,27,0)</f>
        <v>#N/A</v>
      </c>
      <c r="E695" t="e">
        <f>VLOOKUP(A695,livelo!B:D,3,0)</f>
        <v>#N/A</v>
      </c>
      <c r="F695" s="1" t="e">
        <f t="shared" si="27"/>
        <v>#N/A</v>
      </c>
      <c r="G695" t="e">
        <f t="shared" si="28"/>
        <v>#N/A</v>
      </c>
      <c r="H695">
        <f>SUMIF(livelo!B:B,'dados livelo'!A695,livelo!AI:AI)</f>
        <v>0</v>
      </c>
    </row>
    <row r="696" spans="2:8">
      <c r="B696" t="e">
        <f>VLOOKUP(A696,livelo!B:AE,29,0)</f>
        <v>#N/A</v>
      </c>
      <c r="C696" t="e">
        <f>VLOOKUP(A696,livelo!B:AH,32,0)</f>
        <v>#N/A</v>
      </c>
      <c r="D696" t="e">
        <f>VLOOKUP(A696,livelo!B:AC,27,0)</f>
        <v>#N/A</v>
      </c>
      <c r="E696" t="e">
        <f>VLOOKUP(A696,livelo!B:D,3,0)</f>
        <v>#N/A</v>
      </c>
      <c r="F696" s="1" t="e">
        <f t="shared" si="27"/>
        <v>#N/A</v>
      </c>
      <c r="G696" t="e">
        <f t="shared" si="28"/>
        <v>#N/A</v>
      </c>
      <c r="H696">
        <f>SUMIF(livelo!B:B,'dados livelo'!A696,livelo!AI:AI)</f>
        <v>0</v>
      </c>
    </row>
    <row r="697" spans="2:8">
      <c r="B697" t="e">
        <f>VLOOKUP(A697,livelo!B:AE,29,0)</f>
        <v>#N/A</v>
      </c>
      <c r="C697" t="e">
        <f>VLOOKUP(A697,livelo!B:AH,32,0)</f>
        <v>#N/A</v>
      </c>
      <c r="D697" t="e">
        <f>VLOOKUP(A697,livelo!B:AC,27,0)</f>
        <v>#N/A</v>
      </c>
      <c r="E697" t="e">
        <f>VLOOKUP(A697,livelo!B:D,3,0)</f>
        <v>#N/A</v>
      </c>
      <c r="F697" s="1" t="e">
        <f t="shared" si="27"/>
        <v>#N/A</v>
      </c>
      <c r="G697" t="e">
        <f t="shared" si="28"/>
        <v>#N/A</v>
      </c>
      <c r="H697">
        <f>SUMIF(livelo!B:B,'dados livelo'!A697,livelo!AI:AI)</f>
        <v>0</v>
      </c>
    </row>
    <row r="698" spans="2:8">
      <c r="B698" t="e">
        <f>VLOOKUP(A698,livelo!B:AE,29,0)</f>
        <v>#N/A</v>
      </c>
      <c r="C698" t="e">
        <f>VLOOKUP(A698,livelo!B:AH,32,0)</f>
        <v>#N/A</v>
      </c>
      <c r="D698" t="e">
        <f>VLOOKUP(A698,livelo!B:AC,27,0)</f>
        <v>#N/A</v>
      </c>
      <c r="E698" t="e">
        <f>VLOOKUP(A698,livelo!B:D,3,0)</f>
        <v>#N/A</v>
      </c>
      <c r="F698" s="1" t="e">
        <f t="shared" si="27"/>
        <v>#N/A</v>
      </c>
      <c r="G698" t="e">
        <f t="shared" si="28"/>
        <v>#N/A</v>
      </c>
      <c r="H698">
        <f>SUMIF(livelo!B:B,'dados livelo'!A698,livelo!AI:AI)</f>
        <v>0</v>
      </c>
    </row>
    <row r="699" spans="2:8">
      <c r="B699" t="e">
        <f>VLOOKUP(A699,livelo!B:AE,29,0)</f>
        <v>#N/A</v>
      </c>
      <c r="C699" t="e">
        <f>VLOOKUP(A699,livelo!B:AH,32,0)</f>
        <v>#N/A</v>
      </c>
      <c r="D699" t="e">
        <f>VLOOKUP(A699,livelo!B:AC,27,0)</f>
        <v>#N/A</v>
      </c>
      <c r="E699" t="e">
        <f>VLOOKUP(A699,livelo!B:D,3,0)</f>
        <v>#N/A</v>
      </c>
      <c r="F699" s="1" t="e">
        <f t="shared" si="27"/>
        <v>#N/A</v>
      </c>
      <c r="G699" t="e">
        <f t="shared" si="28"/>
        <v>#N/A</v>
      </c>
      <c r="H699">
        <f>SUMIF(livelo!B:B,'dados livelo'!A699,livelo!AI:AI)</f>
        <v>0</v>
      </c>
    </row>
    <row r="700" spans="2:8">
      <c r="B700" t="e">
        <f>VLOOKUP(A700,livelo!B:AE,29,0)</f>
        <v>#N/A</v>
      </c>
      <c r="C700" t="e">
        <f>VLOOKUP(A700,livelo!B:AH,32,0)</f>
        <v>#N/A</v>
      </c>
      <c r="D700" t="e">
        <f>VLOOKUP(A700,livelo!B:AC,27,0)</f>
        <v>#N/A</v>
      </c>
      <c r="E700" t="e">
        <f>VLOOKUP(A700,livelo!B:D,3,0)</f>
        <v>#N/A</v>
      </c>
      <c r="F700" s="1" t="e">
        <f t="shared" si="27"/>
        <v>#N/A</v>
      </c>
      <c r="G700" t="e">
        <f t="shared" si="28"/>
        <v>#N/A</v>
      </c>
      <c r="H700">
        <f>SUMIF(livelo!B:B,'dados livelo'!A700,livelo!AI:AI)</f>
        <v>0</v>
      </c>
    </row>
    <row r="701" spans="2:8">
      <c r="B701" t="e">
        <f>VLOOKUP(A701,livelo!B:AE,29,0)</f>
        <v>#N/A</v>
      </c>
      <c r="C701" t="e">
        <f>VLOOKUP(A701,livelo!B:AH,32,0)</f>
        <v>#N/A</v>
      </c>
      <c r="D701" t="e">
        <f>VLOOKUP(A701,livelo!B:AC,27,0)</f>
        <v>#N/A</v>
      </c>
      <c r="E701" t="e">
        <f>VLOOKUP(A701,livelo!B:D,3,0)</f>
        <v>#N/A</v>
      </c>
      <c r="F701" s="1" t="e">
        <f t="shared" si="27"/>
        <v>#N/A</v>
      </c>
      <c r="G701" t="e">
        <f t="shared" si="28"/>
        <v>#N/A</v>
      </c>
      <c r="H701">
        <f>SUMIF(livelo!B:B,'dados livelo'!A701,livelo!AI:AI)</f>
        <v>0</v>
      </c>
    </row>
    <row r="702" spans="2:8">
      <c r="B702" t="e">
        <f>VLOOKUP(A702,livelo!B:AE,29,0)</f>
        <v>#N/A</v>
      </c>
      <c r="C702" t="e">
        <f>VLOOKUP(A702,livelo!B:AH,32,0)</f>
        <v>#N/A</v>
      </c>
      <c r="D702" t="e">
        <f>VLOOKUP(A702,livelo!B:AC,27,0)</f>
        <v>#N/A</v>
      </c>
      <c r="E702" t="e">
        <f>VLOOKUP(A702,livelo!B:D,3,0)</f>
        <v>#N/A</v>
      </c>
      <c r="F702" s="1" t="e">
        <f t="shared" si="27"/>
        <v>#N/A</v>
      </c>
      <c r="G702" t="e">
        <f t="shared" si="28"/>
        <v>#N/A</v>
      </c>
      <c r="H702">
        <f>SUMIF(livelo!B:B,'dados livelo'!A702,livelo!AI:AI)</f>
        <v>0</v>
      </c>
    </row>
    <row r="703" spans="2:8">
      <c r="B703" t="e">
        <f>VLOOKUP(A703,livelo!B:AE,29,0)</f>
        <v>#N/A</v>
      </c>
      <c r="C703" t="e">
        <f>VLOOKUP(A703,livelo!B:AH,32,0)</f>
        <v>#N/A</v>
      </c>
      <c r="D703" t="e">
        <f>VLOOKUP(A703,livelo!B:AC,27,0)</f>
        <v>#N/A</v>
      </c>
      <c r="E703" t="e">
        <f>VLOOKUP(A703,livelo!B:D,3,0)</f>
        <v>#N/A</v>
      </c>
      <c r="F703" s="1" t="e">
        <f t="shared" si="27"/>
        <v>#N/A</v>
      </c>
      <c r="G703" t="e">
        <f t="shared" si="28"/>
        <v>#N/A</v>
      </c>
      <c r="H703">
        <f>SUMIF(livelo!B:B,'dados livelo'!A703,livelo!AI:AI)</f>
        <v>0</v>
      </c>
    </row>
    <row r="704" spans="2:8">
      <c r="B704" t="e">
        <f>VLOOKUP(A704,livelo!B:AE,29,0)</f>
        <v>#N/A</v>
      </c>
      <c r="C704" t="e">
        <f>VLOOKUP(A704,livelo!B:AH,32,0)</f>
        <v>#N/A</v>
      </c>
      <c r="D704" t="e">
        <f>VLOOKUP(A704,livelo!B:AC,27,0)</f>
        <v>#N/A</v>
      </c>
      <c r="E704" t="e">
        <f>VLOOKUP(A704,livelo!B:D,3,0)</f>
        <v>#N/A</v>
      </c>
      <c r="F704" s="1" t="e">
        <f t="shared" si="27"/>
        <v>#N/A</v>
      </c>
      <c r="G704" t="e">
        <f t="shared" si="28"/>
        <v>#N/A</v>
      </c>
      <c r="H704">
        <f>SUMIF(livelo!B:B,'dados livelo'!A704,livelo!AI:AI)</f>
        <v>0</v>
      </c>
    </row>
    <row r="705" spans="2:8">
      <c r="B705" t="e">
        <f>VLOOKUP(A705,livelo!B:AE,29,0)</f>
        <v>#N/A</v>
      </c>
      <c r="C705" t="e">
        <f>VLOOKUP(A705,livelo!B:AH,32,0)</f>
        <v>#N/A</v>
      </c>
      <c r="D705" t="e">
        <f>VLOOKUP(A705,livelo!B:AC,27,0)</f>
        <v>#N/A</v>
      </c>
      <c r="E705" t="e">
        <f>VLOOKUP(A705,livelo!B:D,3,0)</f>
        <v>#N/A</v>
      </c>
      <c r="F705" s="1" t="e">
        <f t="shared" si="27"/>
        <v>#N/A</v>
      </c>
      <c r="G705" t="e">
        <f t="shared" si="28"/>
        <v>#N/A</v>
      </c>
      <c r="H705">
        <f>SUMIF(livelo!B:B,'dados livelo'!A705,livelo!AI:AI)</f>
        <v>0</v>
      </c>
    </row>
    <row r="706" spans="2:8">
      <c r="B706" t="e">
        <f>VLOOKUP(A706,livelo!B:AE,29,0)</f>
        <v>#N/A</v>
      </c>
      <c r="C706" t="e">
        <f>VLOOKUP(A706,livelo!B:AH,32,0)</f>
        <v>#N/A</v>
      </c>
      <c r="D706" t="e">
        <f>VLOOKUP(A706,livelo!B:AC,27,0)</f>
        <v>#N/A</v>
      </c>
      <c r="E706" t="e">
        <f>VLOOKUP(A706,livelo!B:D,3,0)</f>
        <v>#N/A</v>
      </c>
      <c r="F706" s="1" t="e">
        <f t="shared" ref="F706:F769" si="29">MID(E706,1,10)</f>
        <v>#N/A</v>
      </c>
      <c r="G706" t="e">
        <f t="shared" ref="G706:G769" si="30">DATEVALUE(F706)</f>
        <v>#N/A</v>
      </c>
      <c r="H706">
        <f>SUMIF(livelo!B:B,'dados livelo'!A706,livelo!AI:AI)</f>
        <v>0</v>
      </c>
    </row>
    <row r="707" spans="2:8">
      <c r="B707" t="e">
        <f>VLOOKUP(A707,livelo!B:AE,29,0)</f>
        <v>#N/A</v>
      </c>
      <c r="C707" t="e">
        <f>VLOOKUP(A707,livelo!B:AH,32,0)</f>
        <v>#N/A</v>
      </c>
      <c r="D707" t="e">
        <f>VLOOKUP(A707,livelo!B:AC,27,0)</f>
        <v>#N/A</v>
      </c>
      <c r="E707" t="e">
        <f>VLOOKUP(A707,livelo!B:D,3,0)</f>
        <v>#N/A</v>
      </c>
      <c r="F707" s="1" t="e">
        <f t="shared" si="29"/>
        <v>#N/A</v>
      </c>
      <c r="G707" t="e">
        <f t="shared" si="30"/>
        <v>#N/A</v>
      </c>
      <c r="H707">
        <f>SUMIF(livelo!B:B,'dados livelo'!A707,livelo!AI:AI)</f>
        <v>0</v>
      </c>
    </row>
    <row r="708" spans="2:8">
      <c r="B708" t="e">
        <f>VLOOKUP(A708,livelo!B:AE,29,0)</f>
        <v>#N/A</v>
      </c>
      <c r="C708" t="e">
        <f>VLOOKUP(A708,livelo!B:AH,32,0)</f>
        <v>#N/A</v>
      </c>
      <c r="D708" t="e">
        <f>VLOOKUP(A708,livelo!B:AC,27,0)</f>
        <v>#N/A</v>
      </c>
      <c r="E708" t="e">
        <f>VLOOKUP(A708,livelo!B:D,3,0)</f>
        <v>#N/A</v>
      </c>
      <c r="F708" s="1" t="e">
        <f t="shared" si="29"/>
        <v>#N/A</v>
      </c>
      <c r="G708" t="e">
        <f t="shared" si="30"/>
        <v>#N/A</v>
      </c>
      <c r="H708">
        <f>SUMIF(livelo!B:B,'dados livelo'!A708,livelo!AI:AI)</f>
        <v>0</v>
      </c>
    </row>
    <row r="709" spans="2:8">
      <c r="B709" t="e">
        <f>VLOOKUP(A709,livelo!B:AE,29,0)</f>
        <v>#N/A</v>
      </c>
      <c r="C709" t="e">
        <f>VLOOKUP(A709,livelo!B:AH,32,0)</f>
        <v>#N/A</v>
      </c>
      <c r="D709" t="e">
        <f>VLOOKUP(A709,livelo!B:AC,27,0)</f>
        <v>#N/A</v>
      </c>
      <c r="E709" t="e">
        <f>VLOOKUP(A709,livelo!B:D,3,0)</f>
        <v>#N/A</v>
      </c>
      <c r="F709" s="1" t="e">
        <f t="shared" si="29"/>
        <v>#N/A</v>
      </c>
      <c r="G709" t="e">
        <f t="shared" si="30"/>
        <v>#N/A</v>
      </c>
      <c r="H709">
        <f>SUMIF(livelo!B:B,'dados livelo'!A709,livelo!AI:AI)</f>
        <v>0</v>
      </c>
    </row>
    <row r="710" spans="2:8">
      <c r="B710" t="e">
        <f>VLOOKUP(A710,livelo!B:AE,29,0)</f>
        <v>#N/A</v>
      </c>
      <c r="C710" t="e">
        <f>VLOOKUP(A710,livelo!B:AH,32,0)</f>
        <v>#N/A</v>
      </c>
      <c r="D710" t="e">
        <f>VLOOKUP(A710,livelo!B:AC,27,0)</f>
        <v>#N/A</v>
      </c>
      <c r="E710" t="e">
        <f>VLOOKUP(A710,livelo!B:D,3,0)</f>
        <v>#N/A</v>
      </c>
      <c r="F710" s="1" t="e">
        <f t="shared" si="29"/>
        <v>#N/A</v>
      </c>
      <c r="G710" t="e">
        <f t="shared" si="30"/>
        <v>#N/A</v>
      </c>
      <c r="H710">
        <f>SUMIF(livelo!B:B,'dados livelo'!A710,livelo!AI:AI)</f>
        <v>0</v>
      </c>
    </row>
    <row r="711" spans="2:8">
      <c r="B711" t="e">
        <f>VLOOKUP(A711,livelo!B:AE,29,0)</f>
        <v>#N/A</v>
      </c>
      <c r="C711" t="e">
        <f>VLOOKUP(A711,livelo!B:AH,32,0)</f>
        <v>#N/A</v>
      </c>
      <c r="D711" t="e">
        <f>VLOOKUP(A711,livelo!B:AC,27,0)</f>
        <v>#N/A</v>
      </c>
      <c r="E711" t="e">
        <f>VLOOKUP(A711,livelo!B:D,3,0)</f>
        <v>#N/A</v>
      </c>
      <c r="F711" s="1" t="e">
        <f t="shared" si="29"/>
        <v>#N/A</v>
      </c>
      <c r="G711" t="e">
        <f t="shared" si="30"/>
        <v>#N/A</v>
      </c>
      <c r="H711">
        <f>SUMIF(livelo!B:B,'dados livelo'!A711,livelo!AI:AI)</f>
        <v>0</v>
      </c>
    </row>
    <row r="712" spans="2:8">
      <c r="B712" t="e">
        <f>VLOOKUP(A712,livelo!B:AE,29,0)</f>
        <v>#N/A</v>
      </c>
      <c r="C712" t="e">
        <f>VLOOKUP(A712,livelo!B:AH,32,0)</f>
        <v>#N/A</v>
      </c>
      <c r="D712" t="e">
        <f>VLOOKUP(A712,livelo!B:AC,27,0)</f>
        <v>#N/A</v>
      </c>
      <c r="E712" t="e">
        <f>VLOOKUP(A712,livelo!B:D,3,0)</f>
        <v>#N/A</v>
      </c>
      <c r="F712" s="1" t="e">
        <f t="shared" si="29"/>
        <v>#N/A</v>
      </c>
      <c r="G712" t="e">
        <f t="shared" si="30"/>
        <v>#N/A</v>
      </c>
      <c r="H712">
        <f>SUMIF(livelo!B:B,'dados livelo'!A712,livelo!AI:AI)</f>
        <v>0</v>
      </c>
    </row>
    <row r="713" spans="2:8">
      <c r="B713" t="e">
        <f>VLOOKUP(A713,livelo!B:AE,29,0)</f>
        <v>#N/A</v>
      </c>
      <c r="C713" t="e">
        <f>VLOOKUP(A713,livelo!B:AH,32,0)</f>
        <v>#N/A</v>
      </c>
      <c r="D713" t="e">
        <f>VLOOKUP(A713,livelo!B:AC,27,0)</f>
        <v>#N/A</v>
      </c>
      <c r="E713" t="e">
        <f>VLOOKUP(A713,livelo!B:D,3,0)</f>
        <v>#N/A</v>
      </c>
      <c r="F713" s="1" t="e">
        <f t="shared" si="29"/>
        <v>#N/A</v>
      </c>
      <c r="G713" t="e">
        <f t="shared" si="30"/>
        <v>#N/A</v>
      </c>
      <c r="H713">
        <f>SUMIF(livelo!B:B,'dados livelo'!A713,livelo!AI:AI)</f>
        <v>0</v>
      </c>
    </row>
    <row r="714" spans="2:8">
      <c r="B714" t="e">
        <f>VLOOKUP(A714,livelo!B:AE,29,0)</f>
        <v>#N/A</v>
      </c>
      <c r="C714" t="e">
        <f>VLOOKUP(A714,livelo!B:AH,32,0)</f>
        <v>#N/A</v>
      </c>
      <c r="D714" t="e">
        <f>VLOOKUP(A714,livelo!B:AC,27,0)</f>
        <v>#N/A</v>
      </c>
      <c r="E714" t="e">
        <f>VLOOKUP(A714,livelo!B:D,3,0)</f>
        <v>#N/A</v>
      </c>
      <c r="F714" s="1" t="e">
        <f t="shared" si="29"/>
        <v>#N/A</v>
      </c>
      <c r="G714" t="e">
        <f t="shared" si="30"/>
        <v>#N/A</v>
      </c>
      <c r="H714">
        <f>SUMIF(livelo!B:B,'dados livelo'!A714,livelo!AI:AI)</f>
        <v>0</v>
      </c>
    </row>
    <row r="715" spans="2:8">
      <c r="B715" t="e">
        <f>VLOOKUP(A715,livelo!B:AE,29,0)</f>
        <v>#N/A</v>
      </c>
      <c r="C715" t="e">
        <f>VLOOKUP(A715,livelo!B:AH,32,0)</f>
        <v>#N/A</v>
      </c>
      <c r="D715" t="e">
        <f>VLOOKUP(A715,livelo!B:AC,27,0)</f>
        <v>#N/A</v>
      </c>
      <c r="E715" t="e">
        <f>VLOOKUP(A715,livelo!B:D,3,0)</f>
        <v>#N/A</v>
      </c>
      <c r="F715" s="1" t="e">
        <f t="shared" si="29"/>
        <v>#N/A</v>
      </c>
      <c r="G715" t="e">
        <f t="shared" si="30"/>
        <v>#N/A</v>
      </c>
      <c r="H715">
        <f>SUMIF(livelo!B:B,'dados livelo'!A715,livelo!AI:AI)</f>
        <v>0</v>
      </c>
    </row>
    <row r="716" spans="2:8">
      <c r="B716" t="e">
        <f>VLOOKUP(A716,livelo!B:AE,29,0)</f>
        <v>#N/A</v>
      </c>
      <c r="C716" t="e">
        <f>VLOOKUP(A716,livelo!B:AH,32,0)</f>
        <v>#N/A</v>
      </c>
      <c r="D716" t="e">
        <f>VLOOKUP(A716,livelo!B:AC,27,0)</f>
        <v>#N/A</v>
      </c>
      <c r="E716" t="e">
        <f>VLOOKUP(A716,livelo!B:D,3,0)</f>
        <v>#N/A</v>
      </c>
      <c r="F716" s="1" t="e">
        <f t="shared" si="29"/>
        <v>#N/A</v>
      </c>
      <c r="G716" t="e">
        <f t="shared" si="30"/>
        <v>#N/A</v>
      </c>
      <c r="H716">
        <f>SUMIF(livelo!B:B,'dados livelo'!A716,livelo!AI:AI)</f>
        <v>0</v>
      </c>
    </row>
    <row r="717" spans="2:8">
      <c r="B717" t="e">
        <f>VLOOKUP(A717,livelo!B:AE,29,0)</f>
        <v>#N/A</v>
      </c>
      <c r="C717" t="e">
        <f>VLOOKUP(A717,livelo!B:AH,32,0)</f>
        <v>#N/A</v>
      </c>
      <c r="D717" t="e">
        <f>VLOOKUP(A717,livelo!B:AC,27,0)</f>
        <v>#N/A</v>
      </c>
      <c r="E717" t="e">
        <f>VLOOKUP(A717,livelo!B:D,3,0)</f>
        <v>#N/A</v>
      </c>
      <c r="F717" s="1" t="e">
        <f t="shared" si="29"/>
        <v>#N/A</v>
      </c>
      <c r="G717" t="e">
        <f t="shared" si="30"/>
        <v>#N/A</v>
      </c>
      <c r="H717">
        <f>SUMIF(livelo!B:B,'dados livelo'!A717,livelo!AI:AI)</f>
        <v>0</v>
      </c>
    </row>
    <row r="718" spans="2:8">
      <c r="B718" t="e">
        <f>VLOOKUP(A718,livelo!B:AE,29,0)</f>
        <v>#N/A</v>
      </c>
      <c r="C718" t="e">
        <f>VLOOKUP(A718,livelo!B:AH,32,0)</f>
        <v>#N/A</v>
      </c>
      <c r="D718" t="e">
        <f>VLOOKUP(A718,livelo!B:AC,27,0)</f>
        <v>#N/A</v>
      </c>
      <c r="E718" t="e">
        <f>VLOOKUP(A718,livelo!B:D,3,0)</f>
        <v>#N/A</v>
      </c>
      <c r="F718" s="1" t="e">
        <f t="shared" si="29"/>
        <v>#N/A</v>
      </c>
      <c r="G718" t="e">
        <f t="shared" si="30"/>
        <v>#N/A</v>
      </c>
      <c r="H718">
        <f>SUMIF(livelo!B:B,'dados livelo'!A718,livelo!AI:AI)</f>
        <v>0</v>
      </c>
    </row>
    <row r="719" spans="2:8">
      <c r="B719" t="e">
        <f>VLOOKUP(A719,livelo!B:AE,29,0)</f>
        <v>#N/A</v>
      </c>
      <c r="C719" t="e">
        <f>VLOOKUP(A719,livelo!B:AH,32,0)</f>
        <v>#N/A</v>
      </c>
      <c r="D719" t="e">
        <f>VLOOKUP(A719,livelo!B:AC,27,0)</f>
        <v>#N/A</v>
      </c>
      <c r="E719" t="e">
        <f>VLOOKUP(A719,livelo!B:D,3,0)</f>
        <v>#N/A</v>
      </c>
      <c r="F719" s="1" t="e">
        <f t="shared" si="29"/>
        <v>#N/A</v>
      </c>
      <c r="G719" t="e">
        <f t="shared" si="30"/>
        <v>#N/A</v>
      </c>
      <c r="H719">
        <f>SUMIF(livelo!B:B,'dados livelo'!A719,livelo!AI:AI)</f>
        <v>0</v>
      </c>
    </row>
    <row r="720" spans="2:8">
      <c r="B720" t="e">
        <f>VLOOKUP(A720,livelo!B:AE,29,0)</f>
        <v>#N/A</v>
      </c>
      <c r="C720" t="e">
        <f>VLOOKUP(A720,livelo!B:AH,32,0)</f>
        <v>#N/A</v>
      </c>
      <c r="D720" t="e">
        <f>VLOOKUP(A720,livelo!B:AC,27,0)</f>
        <v>#N/A</v>
      </c>
      <c r="E720" t="e">
        <f>VLOOKUP(A720,livelo!B:D,3,0)</f>
        <v>#N/A</v>
      </c>
      <c r="F720" s="1" t="e">
        <f t="shared" si="29"/>
        <v>#N/A</v>
      </c>
      <c r="G720" t="e">
        <f t="shared" si="30"/>
        <v>#N/A</v>
      </c>
      <c r="H720">
        <f>SUMIF(livelo!B:B,'dados livelo'!A720,livelo!AI:AI)</f>
        <v>0</v>
      </c>
    </row>
    <row r="721" spans="2:8">
      <c r="B721" t="e">
        <f>VLOOKUP(A721,livelo!B:AE,29,0)</f>
        <v>#N/A</v>
      </c>
      <c r="C721" t="e">
        <f>VLOOKUP(A721,livelo!B:AH,32,0)</f>
        <v>#N/A</v>
      </c>
      <c r="D721" t="e">
        <f>VLOOKUP(A721,livelo!B:AC,27,0)</f>
        <v>#N/A</v>
      </c>
      <c r="E721" t="e">
        <f>VLOOKUP(A721,livelo!B:D,3,0)</f>
        <v>#N/A</v>
      </c>
      <c r="F721" s="1" t="e">
        <f t="shared" si="29"/>
        <v>#N/A</v>
      </c>
      <c r="G721" t="e">
        <f t="shared" si="30"/>
        <v>#N/A</v>
      </c>
      <c r="H721">
        <f>SUMIF(livelo!B:B,'dados livelo'!A721,livelo!AI:AI)</f>
        <v>0</v>
      </c>
    </row>
    <row r="722" spans="2:8">
      <c r="B722" t="e">
        <f>VLOOKUP(A722,livelo!B:AE,29,0)</f>
        <v>#N/A</v>
      </c>
      <c r="C722" t="e">
        <f>VLOOKUP(A722,livelo!B:AH,32,0)</f>
        <v>#N/A</v>
      </c>
      <c r="D722" t="e">
        <f>VLOOKUP(A722,livelo!B:AC,27,0)</f>
        <v>#N/A</v>
      </c>
      <c r="E722" t="e">
        <f>VLOOKUP(A722,livelo!B:D,3,0)</f>
        <v>#N/A</v>
      </c>
      <c r="F722" s="1" t="e">
        <f t="shared" si="29"/>
        <v>#N/A</v>
      </c>
      <c r="G722" t="e">
        <f t="shared" si="30"/>
        <v>#N/A</v>
      </c>
      <c r="H722">
        <f>SUMIF(livelo!B:B,'dados livelo'!A722,livelo!AI:AI)</f>
        <v>0</v>
      </c>
    </row>
    <row r="723" spans="2:8">
      <c r="B723" t="e">
        <f>VLOOKUP(A723,livelo!B:AE,29,0)</f>
        <v>#N/A</v>
      </c>
      <c r="C723" t="e">
        <f>VLOOKUP(A723,livelo!B:AH,32,0)</f>
        <v>#N/A</v>
      </c>
      <c r="D723" t="e">
        <f>VLOOKUP(A723,livelo!B:AC,27,0)</f>
        <v>#N/A</v>
      </c>
      <c r="E723" t="e">
        <f>VLOOKUP(A723,livelo!B:D,3,0)</f>
        <v>#N/A</v>
      </c>
      <c r="F723" s="1" t="e">
        <f t="shared" si="29"/>
        <v>#N/A</v>
      </c>
      <c r="G723" t="e">
        <f t="shared" si="30"/>
        <v>#N/A</v>
      </c>
      <c r="H723">
        <f>SUMIF(livelo!B:B,'dados livelo'!A723,livelo!AI:AI)</f>
        <v>0</v>
      </c>
    </row>
    <row r="724" spans="2:8">
      <c r="B724" t="e">
        <f>VLOOKUP(A724,livelo!B:AE,29,0)</f>
        <v>#N/A</v>
      </c>
      <c r="C724" t="e">
        <f>VLOOKUP(A724,livelo!B:AH,32,0)</f>
        <v>#N/A</v>
      </c>
      <c r="D724" t="e">
        <f>VLOOKUP(A724,livelo!B:AC,27,0)</f>
        <v>#N/A</v>
      </c>
      <c r="E724" t="e">
        <f>VLOOKUP(A724,livelo!B:D,3,0)</f>
        <v>#N/A</v>
      </c>
      <c r="F724" s="1" t="e">
        <f t="shared" si="29"/>
        <v>#N/A</v>
      </c>
      <c r="G724" t="e">
        <f t="shared" si="30"/>
        <v>#N/A</v>
      </c>
      <c r="H724">
        <f>SUMIF(livelo!B:B,'dados livelo'!A724,livelo!AI:AI)</f>
        <v>0</v>
      </c>
    </row>
    <row r="725" spans="2:8">
      <c r="B725" t="e">
        <f>VLOOKUP(A725,livelo!B:AE,29,0)</f>
        <v>#N/A</v>
      </c>
      <c r="C725" t="e">
        <f>VLOOKUP(A725,livelo!B:AH,32,0)</f>
        <v>#N/A</v>
      </c>
      <c r="D725" t="e">
        <f>VLOOKUP(A725,livelo!B:AC,27,0)</f>
        <v>#N/A</v>
      </c>
      <c r="E725" t="e">
        <f>VLOOKUP(A725,livelo!B:D,3,0)</f>
        <v>#N/A</v>
      </c>
      <c r="F725" s="1" t="e">
        <f t="shared" si="29"/>
        <v>#N/A</v>
      </c>
      <c r="G725" t="e">
        <f t="shared" si="30"/>
        <v>#N/A</v>
      </c>
      <c r="H725">
        <f>SUMIF(livelo!B:B,'dados livelo'!A725,livelo!AI:AI)</f>
        <v>0</v>
      </c>
    </row>
    <row r="726" spans="2:8">
      <c r="B726" t="e">
        <f>VLOOKUP(A726,livelo!B:AE,29,0)</f>
        <v>#N/A</v>
      </c>
      <c r="C726" t="e">
        <f>VLOOKUP(A726,livelo!B:AH,32,0)</f>
        <v>#N/A</v>
      </c>
      <c r="D726" t="e">
        <f>VLOOKUP(A726,livelo!B:AC,27,0)</f>
        <v>#N/A</v>
      </c>
      <c r="E726" t="e">
        <f>VLOOKUP(A726,livelo!B:D,3,0)</f>
        <v>#N/A</v>
      </c>
      <c r="F726" s="1" t="e">
        <f t="shared" si="29"/>
        <v>#N/A</v>
      </c>
      <c r="G726" t="e">
        <f t="shared" si="30"/>
        <v>#N/A</v>
      </c>
      <c r="H726">
        <f>SUMIF(livelo!B:B,'dados livelo'!A726,livelo!AI:AI)</f>
        <v>0</v>
      </c>
    </row>
    <row r="727" spans="2:8">
      <c r="B727" t="e">
        <f>VLOOKUP(A727,livelo!B:AE,29,0)</f>
        <v>#N/A</v>
      </c>
      <c r="C727" t="e">
        <f>VLOOKUP(A727,livelo!B:AH,32,0)</f>
        <v>#N/A</v>
      </c>
      <c r="D727" t="e">
        <f>VLOOKUP(A727,livelo!B:AC,27,0)</f>
        <v>#N/A</v>
      </c>
      <c r="E727" t="e">
        <f>VLOOKUP(A727,livelo!B:D,3,0)</f>
        <v>#N/A</v>
      </c>
      <c r="F727" s="1" t="e">
        <f t="shared" si="29"/>
        <v>#N/A</v>
      </c>
      <c r="G727" t="e">
        <f t="shared" si="30"/>
        <v>#N/A</v>
      </c>
      <c r="H727">
        <f>SUMIF(livelo!B:B,'dados livelo'!A727,livelo!AI:AI)</f>
        <v>0</v>
      </c>
    </row>
    <row r="728" spans="2:8">
      <c r="B728" t="e">
        <f>VLOOKUP(A728,livelo!B:AE,29,0)</f>
        <v>#N/A</v>
      </c>
      <c r="C728" t="e">
        <f>VLOOKUP(A728,livelo!B:AH,32,0)</f>
        <v>#N/A</v>
      </c>
      <c r="D728" t="e">
        <f>VLOOKUP(A728,livelo!B:AC,27,0)</f>
        <v>#N/A</v>
      </c>
      <c r="E728" t="e">
        <f>VLOOKUP(A728,livelo!B:D,3,0)</f>
        <v>#N/A</v>
      </c>
      <c r="F728" s="1" t="e">
        <f t="shared" si="29"/>
        <v>#N/A</v>
      </c>
      <c r="G728" t="e">
        <f t="shared" si="30"/>
        <v>#N/A</v>
      </c>
      <c r="H728">
        <f>SUMIF(livelo!B:B,'dados livelo'!A728,livelo!AI:AI)</f>
        <v>0</v>
      </c>
    </row>
    <row r="729" spans="2:8">
      <c r="B729" t="e">
        <f>VLOOKUP(A729,livelo!B:AE,29,0)</f>
        <v>#N/A</v>
      </c>
      <c r="C729" t="e">
        <f>VLOOKUP(A729,livelo!B:AH,32,0)</f>
        <v>#N/A</v>
      </c>
      <c r="D729" t="e">
        <f>VLOOKUP(A729,livelo!B:AC,27,0)</f>
        <v>#N/A</v>
      </c>
      <c r="E729" t="e">
        <f>VLOOKUP(A729,livelo!B:D,3,0)</f>
        <v>#N/A</v>
      </c>
      <c r="F729" s="1" t="e">
        <f t="shared" si="29"/>
        <v>#N/A</v>
      </c>
      <c r="G729" t="e">
        <f t="shared" si="30"/>
        <v>#N/A</v>
      </c>
      <c r="H729">
        <f>SUMIF(livelo!B:B,'dados livelo'!A729,livelo!AI:AI)</f>
        <v>0</v>
      </c>
    </row>
    <row r="730" spans="2:8">
      <c r="B730" t="e">
        <f>VLOOKUP(A730,livelo!B:AE,29,0)</f>
        <v>#N/A</v>
      </c>
      <c r="C730" t="e">
        <f>VLOOKUP(A730,livelo!B:AH,32,0)</f>
        <v>#N/A</v>
      </c>
      <c r="D730" t="e">
        <f>VLOOKUP(A730,livelo!B:AC,27,0)</f>
        <v>#N/A</v>
      </c>
      <c r="E730" t="e">
        <f>VLOOKUP(A730,livelo!B:D,3,0)</f>
        <v>#N/A</v>
      </c>
      <c r="F730" s="1" t="e">
        <f t="shared" si="29"/>
        <v>#N/A</v>
      </c>
      <c r="G730" t="e">
        <f t="shared" si="30"/>
        <v>#N/A</v>
      </c>
      <c r="H730">
        <f>SUMIF(livelo!B:B,'dados livelo'!A730,livelo!AI:AI)</f>
        <v>0</v>
      </c>
    </row>
    <row r="731" spans="2:8">
      <c r="B731" t="e">
        <f>VLOOKUP(A731,livelo!B:AE,29,0)</f>
        <v>#N/A</v>
      </c>
      <c r="C731" t="e">
        <f>VLOOKUP(A731,livelo!B:AH,32,0)</f>
        <v>#N/A</v>
      </c>
      <c r="D731" t="e">
        <f>VLOOKUP(A731,livelo!B:AC,27,0)</f>
        <v>#N/A</v>
      </c>
      <c r="E731" t="e">
        <f>VLOOKUP(A731,livelo!B:D,3,0)</f>
        <v>#N/A</v>
      </c>
      <c r="F731" s="1" t="e">
        <f t="shared" si="29"/>
        <v>#N/A</v>
      </c>
      <c r="G731" t="e">
        <f t="shared" si="30"/>
        <v>#N/A</v>
      </c>
      <c r="H731">
        <f>SUMIF(livelo!B:B,'dados livelo'!A731,livelo!AI:AI)</f>
        <v>0</v>
      </c>
    </row>
    <row r="732" spans="2:8">
      <c r="B732" t="e">
        <f>VLOOKUP(A732,livelo!B:AE,29,0)</f>
        <v>#N/A</v>
      </c>
      <c r="C732" t="e">
        <f>VLOOKUP(A732,livelo!B:AH,32,0)</f>
        <v>#N/A</v>
      </c>
      <c r="D732" t="e">
        <f>VLOOKUP(A732,livelo!B:AC,27,0)</f>
        <v>#N/A</v>
      </c>
      <c r="E732" t="e">
        <f>VLOOKUP(A732,livelo!B:D,3,0)</f>
        <v>#N/A</v>
      </c>
      <c r="F732" s="1" t="e">
        <f t="shared" si="29"/>
        <v>#N/A</v>
      </c>
      <c r="G732" t="e">
        <f t="shared" si="30"/>
        <v>#N/A</v>
      </c>
      <c r="H732">
        <f>SUMIF(livelo!B:B,'dados livelo'!A732,livelo!AI:AI)</f>
        <v>0</v>
      </c>
    </row>
    <row r="733" spans="2:8">
      <c r="B733" t="e">
        <f>VLOOKUP(A733,livelo!B:AE,29,0)</f>
        <v>#N/A</v>
      </c>
      <c r="C733" t="e">
        <f>VLOOKUP(A733,livelo!B:AH,32,0)</f>
        <v>#N/A</v>
      </c>
      <c r="D733" t="e">
        <f>VLOOKUP(A733,livelo!B:AC,27,0)</f>
        <v>#N/A</v>
      </c>
      <c r="E733" t="e">
        <f>VLOOKUP(A733,livelo!B:D,3,0)</f>
        <v>#N/A</v>
      </c>
      <c r="F733" s="1" t="e">
        <f t="shared" si="29"/>
        <v>#N/A</v>
      </c>
      <c r="G733" t="e">
        <f t="shared" si="30"/>
        <v>#N/A</v>
      </c>
      <c r="H733">
        <f>SUMIF(livelo!B:B,'dados livelo'!A733,livelo!AI:AI)</f>
        <v>0</v>
      </c>
    </row>
    <row r="734" spans="2:8">
      <c r="B734" t="e">
        <f>VLOOKUP(A734,livelo!B:AE,29,0)</f>
        <v>#N/A</v>
      </c>
      <c r="C734" t="e">
        <f>VLOOKUP(A734,livelo!B:AH,32,0)</f>
        <v>#N/A</v>
      </c>
      <c r="D734" t="e">
        <f>VLOOKUP(A734,livelo!B:AC,27,0)</f>
        <v>#N/A</v>
      </c>
      <c r="E734" t="e">
        <f>VLOOKUP(A734,livelo!B:D,3,0)</f>
        <v>#N/A</v>
      </c>
      <c r="F734" s="1" t="e">
        <f t="shared" si="29"/>
        <v>#N/A</v>
      </c>
      <c r="G734" t="e">
        <f t="shared" si="30"/>
        <v>#N/A</v>
      </c>
      <c r="H734">
        <f>SUMIF(livelo!B:B,'dados livelo'!A734,livelo!AI:AI)</f>
        <v>0</v>
      </c>
    </row>
    <row r="735" spans="2:8">
      <c r="B735" t="e">
        <f>VLOOKUP(A735,livelo!B:AE,29,0)</f>
        <v>#N/A</v>
      </c>
      <c r="C735" t="e">
        <f>VLOOKUP(A735,livelo!B:AH,32,0)</f>
        <v>#N/A</v>
      </c>
      <c r="D735" t="e">
        <f>VLOOKUP(A735,livelo!B:AC,27,0)</f>
        <v>#N/A</v>
      </c>
      <c r="E735" t="e">
        <f>VLOOKUP(A735,livelo!B:D,3,0)</f>
        <v>#N/A</v>
      </c>
      <c r="F735" s="1" t="e">
        <f t="shared" si="29"/>
        <v>#N/A</v>
      </c>
      <c r="G735" t="e">
        <f t="shared" si="30"/>
        <v>#N/A</v>
      </c>
      <c r="H735">
        <f>SUMIF(livelo!B:B,'dados livelo'!A735,livelo!AI:AI)</f>
        <v>0</v>
      </c>
    </row>
    <row r="736" spans="2:8">
      <c r="B736" t="e">
        <f>VLOOKUP(A736,livelo!B:AE,29,0)</f>
        <v>#N/A</v>
      </c>
      <c r="C736" t="e">
        <f>VLOOKUP(A736,livelo!B:AH,32,0)</f>
        <v>#N/A</v>
      </c>
      <c r="D736" t="e">
        <f>VLOOKUP(A736,livelo!B:AC,27,0)</f>
        <v>#N/A</v>
      </c>
      <c r="E736" t="e">
        <f>VLOOKUP(A736,livelo!B:D,3,0)</f>
        <v>#N/A</v>
      </c>
      <c r="F736" s="1" t="e">
        <f t="shared" si="29"/>
        <v>#N/A</v>
      </c>
      <c r="G736" t="e">
        <f t="shared" si="30"/>
        <v>#N/A</v>
      </c>
      <c r="H736">
        <f>SUMIF(livelo!B:B,'dados livelo'!A736,livelo!AI:AI)</f>
        <v>0</v>
      </c>
    </row>
    <row r="737" spans="2:8">
      <c r="B737" t="e">
        <f>VLOOKUP(A737,livelo!B:AE,29,0)</f>
        <v>#N/A</v>
      </c>
      <c r="C737" t="e">
        <f>VLOOKUP(A737,livelo!B:AH,32,0)</f>
        <v>#N/A</v>
      </c>
      <c r="D737" t="e">
        <f>VLOOKUP(A737,livelo!B:AC,27,0)</f>
        <v>#N/A</v>
      </c>
      <c r="E737" t="e">
        <f>VLOOKUP(A737,livelo!B:D,3,0)</f>
        <v>#N/A</v>
      </c>
      <c r="F737" s="1" t="e">
        <f t="shared" si="29"/>
        <v>#N/A</v>
      </c>
      <c r="G737" t="e">
        <f t="shared" si="30"/>
        <v>#N/A</v>
      </c>
      <c r="H737">
        <f>SUMIF(livelo!B:B,'dados livelo'!A737,livelo!AI:AI)</f>
        <v>0</v>
      </c>
    </row>
    <row r="738" spans="2:8">
      <c r="B738" t="e">
        <f>VLOOKUP(A738,livelo!B:AE,29,0)</f>
        <v>#N/A</v>
      </c>
      <c r="C738" t="e">
        <f>VLOOKUP(A738,livelo!B:AH,32,0)</f>
        <v>#N/A</v>
      </c>
      <c r="D738" t="e">
        <f>VLOOKUP(A738,livelo!B:AC,27,0)</f>
        <v>#N/A</v>
      </c>
      <c r="E738" t="e">
        <f>VLOOKUP(A738,livelo!B:D,3,0)</f>
        <v>#N/A</v>
      </c>
      <c r="F738" s="1" t="e">
        <f t="shared" si="29"/>
        <v>#N/A</v>
      </c>
      <c r="G738" t="e">
        <f t="shared" si="30"/>
        <v>#N/A</v>
      </c>
      <c r="H738">
        <f>SUMIF(livelo!B:B,'dados livelo'!A738,livelo!AI:AI)</f>
        <v>0</v>
      </c>
    </row>
    <row r="739" spans="2:8">
      <c r="B739" t="e">
        <f>VLOOKUP(A739,livelo!B:AE,29,0)</f>
        <v>#N/A</v>
      </c>
      <c r="C739" t="e">
        <f>VLOOKUP(A739,livelo!B:AH,32,0)</f>
        <v>#N/A</v>
      </c>
      <c r="D739" t="e">
        <f>VLOOKUP(A739,livelo!B:AC,27,0)</f>
        <v>#N/A</v>
      </c>
      <c r="E739" t="e">
        <f>VLOOKUP(A739,livelo!B:D,3,0)</f>
        <v>#N/A</v>
      </c>
      <c r="F739" s="1" t="e">
        <f t="shared" si="29"/>
        <v>#N/A</v>
      </c>
      <c r="G739" t="e">
        <f t="shared" si="30"/>
        <v>#N/A</v>
      </c>
      <c r="H739">
        <f>SUMIF(livelo!B:B,'dados livelo'!A739,livelo!AI:AI)</f>
        <v>0</v>
      </c>
    </row>
    <row r="740" spans="2:8">
      <c r="B740" t="e">
        <f>VLOOKUP(A740,livelo!B:AE,29,0)</f>
        <v>#N/A</v>
      </c>
      <c r="C740" t="e">
        <f>VLOOKUP(A740,livelo!B:AH,32,0)</f>
        <v>#N/A</v>
      </c>
      <c r="D740" t="e">
        <f>VLOOKUP(A740,livelo!B:AC,27,0)</f>
        <v>#N/A</v>
      </c>
      <c r="E740" t="e">
        <f>VLOOKUP(A740,livelo!B:D,3,0)</f>
        <v>#N/A</v>
      </c>
      <c r="F740" s="1" t="e">
        <f t="shared" si="29"/>
        <v>#N/A</v>
      </c>
      <c r="G740" t="e">
        <f t="shared" si="30"/>
        <v>#N/A</v>
      </c>
      <c r="H740">
        <f>SUMIF(livelo!B:B,'dados livelo'!A740,livelo!AI:AI)</f>
        <v>0</v>
      </c>
    </row>
    <row r="741" spans="2:8">
      <c r="B741" t="e">
        <f>VLOOKUP(A741,livelo!B:AE,29,0)</f>
        <v>#N/A</v>
      </c>
      <c r="C741" t="e">
        <f>VLOOKUP(A741,livelo!B:AH,32,0)</f>
        <v>#N/A</v>
      </c>
      <c r="D741" t="e">
        <f>VLOOKUP(A741,livelo!B:AC,27,0)</f>
        <v>#N/A</v>
      </c>
      <c r="E741" t="e">
        <f>VLOOKUP(A741,livelo!B:D,3,0)</f>
        <v>#N/A</v>
      </c>
      <c r="F741" s="1" t="e">
        <f t="shared" si="29"/>
        <v>#N/A</v>
      </c>
      <c r="G741" t="e">
        <f t="shared" si="30"/>
        <v>#N/A</v>
      </c>
      <c r="H741">
        <f>SUMIF(livelo!B:B,'dados livelo'!A741,livelo!AI:AI)</f>
        <v>0</v>
      </c>
    </row>
    <row r="742" spans="2:8">
      <c r="B742" t="e">
        <f>VLOOKUP(A742,livelo!B:AE,29,0)</f>
        <v>#N/A</v>
      </c>
      <c r="C742" t="e">
        <f>VLOOKUP(A742,livelo!B:AH,32,0)</f>
        <v>#N/A</v>
      </c>
      <c r="D742" t="e">
        <f>VLOOKUP(A742,livelo!B:AC,27,0)</f>
        <v>#N/A</v>
      </c>
      <c r="E742" t="e">
        <f>VLOOKUP(A742,livelo!B:D,3,0)</f>
        <v>#N/A</v>
      </c>
      <c r="F742" s="1" t="e">
        <f t="shared" si="29"/>
        <v>#N/A</v>
      </c>
      <c r="G742" t="e">
        <f t="shared" si="30"/>
        <v>#N/A</v>
      </c>
      <c r="H742">
        <f>SUMIF(livelo!B:B,'dados livelo'!A742,livelo!AI:AI)</f>
        <v>0</v>
      </c>
    </row>
    <row r="743" spans="2:8">
      <c r="B743" t="e">
        <f>VLOOKUP(A743,livelo!B:AE,29,0)</f>
        <v>#N/A</v>
      </c>
      <c r="C743" t="e">
        <f>VLOOKUP(A743,livelo!B:AH,32,0)</f>
        <v>#N/A</v>
      </c>
      <c r="D743" t="e">
        <f>VLOOKUP(A743,livelo!B:AC,27,0)</f>
        <v>#N/A</v>
      </c>
      <c r="E743" t="e">
        <f>VLOOKUP(A743,livelo!B:D,3,0)</f>
        <v>#N/A</v>
      </c>
      <c r="F743" s="1" t="e">
        <f t="shared" si="29"/>
        <v>#N/A</v>
      </c>
      <c r="G743" t="e">
        <f t="shared" si="30"/>
        <v>#N/A</v>
      </c>
      <c r="H743">
        <f>SUMIF(livelo!B:B,'dados livelo'!A743,livelo!AI:AI)</f>
        <v>0</v>
      </c>
    </row>
    <row r="744" spans="2:8">
      <c r="B744" t="e">
        <f>VLOOKUP(A744,livelo!B:AE,29,0)</f>
        <v>#N/A</v>
      </c>
      <c r="C744" t="e">
        <f>VLOOKUP(A744,livelo!B:AH,32,0)</f>
        <v>#N/A</v>
      </c>
      <c r="D744" t="e">
        <f>VLOOKUP(A744,livelo!B:AC,27,0)</f>
        <v>#N/A</v>
      </c>
      <c r="E744" t="e">
        <f>VLOOKUP(A744,livelo!B:D,3,0)</f>
        <v>#N/A</v>
      </c>
      <c r="F744" s="1" t="e">
        <f t="shared" si="29"/>
        <v>#N/A</v>
      </c>
      <c r="G744" t="e">
        <f t="shared" si="30"/>
        <v>#N/A</v>
      </c>
      <c r="H744">
        <f>SUMIF(livelo!B:B,'dados livelo'!A744,livelo!AI:AI)</f>
        <v>0</v>
      </c>
    </row>
    <row r="745" spans="2:8">
      <c r="B745" t="e">
        <f>VLOOKUP(A745,livelo!B:AE,29,0)</f>
        <v>#N/A</v>
      </c>
      <c r="C745" t="e">
        <f>VLOOKUP(A745,livelo!B:AH,32,0)</f>
        <v>#N/A</v>
      </c>
      <c r="D745" t="e">
        <f>VLOOKUP(A745,livelo!B:AC,27,0)</f>
        <v>#N/A</v>
      </c>
      <c r="E745" t="e">
        <f>VLOOKUP(A745,livelo!B:D,3,0)</f>
        <v>#N/A</v>
      </c>
      <c r="F745" s="1" t="e">
        <f t="shared" si="29"/>
        <v>#N/A</v>
      </c>
      <c r="G745" t="e">
        <f t="shared" si="30"/>
        <v>#N/A</v>
      </c>
      <c r="H745">
        <f>SUMIF(livelo!B:B,'dados livelo'!A745,livelo!AI:AI)</f>
        <v>0</v>
      </c>
    </row>
    <row r="746" spans="2:8">
      <c r="B746" t="e">
        <f>VLOOKUP(A746,livelo!B:AE,29,0)</f>
        <v>#N/A</v>
      </c>
      <c r="C746" t="e">
        <f>VLOOKUP(A746,livelo!B:AH,32,0)</f>
        <v>#N/A</v>
      </c>
      <c r="D746" t="e">
        <f>VLOOKUP(A746,livelo!B:AC,27,0)</f>
        <v>#N/A</v>
      </c>
      <c r="E746" t="e">
        <f>VLOOKUP(A746,livelo!B:D,3,0)</f>
        <v>#N/A</v>
      </c>
      <c r="F746" s="1" t="e">
        <f t="shared" si="29"/>
        <v>#N/A</v>
      </c>
      <c r="G746" t="e">
        <f t="shared" si="30"/>
        <v>#N/A</v>
      </c>
      <c r="H746">
        <f>SUMIF(livelo!B:B,'dados livelo'!A746,livelo!AI:AI)</f>
        <v>0</v>
      </c>
    </row>
    <row r="747" spans="2:8">
      <c r="B747" t="e">
        <f>VLOOKUP(A747,livelo!B:AE,29,0)</f>
        <v>#N/A</v>
      </c>
      <c r="C747" t="e">
        <f>VLOOKUP(A747,livelo!B:AH,32,0)</f>
        <v>#N/A</v>
      </c>
      <c r="D747" t="e">
        <f>VLOOKUP(A747,livelo!B:AC,27,0)</f>
        <v>#N/A</v>
      </c>
      <c r="E747" t="e">
        <f>VLOOKUP(A747,livelo!B:D,3,0)</f>
        <v>#N/A</v>
      </c>
      <c r="F747" s="1" t="e">
        <f t="shared" si="29"/>
        <v>#N/A</v>
      </c>
      <c r="G747" t="e">
        <f t="shared" si="30"/>
        <v>#N/A</v>
      </c>
      <c r="H747">
        <f>SUMIF(livelo!B:B,'dados livelo'!A747,livelo!AI:AI)</f>
        <v>0</v>
      </c>
    </row>
    <row r="748" spans="2:8">
      <c r="B748" t="e">
        <f>VLOOKUP(A748,livelo!B:AE,29,0)</f>
        <v>#N/A</v>
      </c>
      <c r="C748" t="e">
        <f>VLOOKUP(A748,livelo!B:AH,32,0)</f>
        <v>#N/A</v>
      </c>
      <c r="D748" t="e">
        <f>VLOOKUP(A748,livelo!B:AC,27,0)</f>
        <v>#N/A</v>
      </c>
      <c r="E748" t="e">
        <f>VLOOKUP(A748,livelo!B:D,3,0)</f>
        <v>#N/A</v>
      </c>
      <c r="F748" s="1" t="e">
        <f t="shared" si="29"/>
        <v>#N/A</v>
      </c>
      <c r="G748" t="e">
        <f t="shared" si="30"/>
        <v>#N/A</v>
      </c>
      <c r="H748">
        <f>SUMIF(livelo!B:B,'dados livelo'!A748,livelo!AI:AI)</f>
        <v>0</v>
      </c>
    </row>
    <row r="749" spans="2:8">
      <c r="B749" t="e">
        <f>VLOOKUP(A749,livelo!B:AE,29,0)</f>
        <v>#N/A</v>
      </c>
      <c r="C749" t="e">
        <f>VLOOKUP(A749,livelo!B:AH,32,0)</f>
        <v>#N/A</v>
      </c>
      <c r="D749" t="e">
        <f>VLOOKUP(A749,livelo!B:AC,27,0)</f>
        <v>#N/A</v>
      </c>
      <c r="E749" t="e">
        <f>VLOOKUP(A749,livelo!B:D,3,0)</f>
        <v>#N/A</v>
      </c>
      <c r="F749" s="1" t="e">
        <f t="shared" si="29"/>
        <v>#N/A</v>
      </c>
      <c r="G749" t="e">
        <f t="shared" si="30"/>
        <v>#N/A</v>
      </c>
      <c r="H749">
        <f>SUMIF(livelo!B:B,'dados livelo'!A749,livelo!AI:AI)</f>
        <v>0</v>
      </c>
    </row>
    <row r="750" spans="2:8">
      <c r="B750" t="e">
        <f>VLOOKUP(A750,livelo!B:AE,29,0)</f>
        <v>#N/A</v>
      </c>
      <c r="C750" t="e">
        <f>VLOOKUP(A750,livelo!B:AH,32,0)</f>
        <v>#N/A</v>
      </c>
      <c r="D750" t="e">
        <f>VLOOKUP(A750,livelo!B:AC,27,0)</f>
        <v>#N/A</v>
      </c>
      <c r="E750" t="e">
        <f>VLOOKUP(A750,livelo!B:D,3,0)</f>
        <v>#N/A</v>
      </c>
      <c r="F750" s="1" t="e">
        <f t="shared" si="29"/>
        <v>#N/A</v>
      </c>
      <c r="G750" t="e">
        <f t="shared" si="30"/>
        <v>#N/A</v>
      </c>
      <c r="H750">
        <f>SUMIF(livelo!B:B,'dados livelo'!A750,livelo!AI:AI)</f>
        <v>0</v>
      </c>
    </row>
    <row r="751" spans="2:8">
      <c r="B751" t="e">
        <f>VLOOKUP(A751,livelo!B:AE,29,0)</f>
        <v>#N/A</v>
      </c>
      <c r="C751" t="e">
        <f>VLOOKUP(A751,livelo!B:AH,32,0)</f>
        <v>#N/A</v>
      </c>
      <c r="D751" t="e">
        <f>VLOOKUP(A751,livelo!B:AC,27,0)</f>
        <v>#N/A</v>
      </c>
      <c r="E751" t="e">
        <f>VLOOKUP(A751,livelo!B:D,3,0)</f>
        <v>#N/A</v>
      </c>
      <c r="F751" s="1" t="e">
        <f t="shared" si="29"/>
        <v>#N/A</v>
      </c>
      <c r="G751" t="e">
        <f t="shared" si="30"/>
        <v>#N/A</v>
      </c>
      <c r="H751">
        <f>SUMIF(livelo!B:B,'dados livelo'!A751,livelo!AI:AI)</f>
        <v>0</v>
      </c>
    </row>
    <row r="752" spans="2:8">
      <c r="B752" t="e">
        <f>VLOOKUP(A752,livelo!B:AE,29,0)</f>
        <v>#N/A</v>
      </c>
      <c r="C752" t="e">
        <f>VLOOKUP(A752,livelo!B:AH,32,0)</f>
        <v>#N/A</v>
      </c>
      <c r="D752" t="e">
        <f>VLOOKUP(A752,livelo!B:AC,27,0)</f>
        <v>#N/A</v>
      </c>
      <c r="E752" t="e">
        <f>VLOOKUP(A752,livelo!B:D,3,0)</f>
        <v>#N/A</v>
      </c>
      <c r="F752" s="1" t="e">
        <f t="shared" si="29"/>
        <v>#N/A</v>
      </c>
      <c r="G752" t="e">
        <f t="shared" si="30"/>
        <v>#N/A</v>
      </c>
      <c r="H752">
        <f>SUMIF(livelo!B:B,'dados livelo'!A752,livelo!AI:AI)</f>
        <v>0</v>
      </c>
    </row>
    <row r="753" spans="2:8">
      <c r="B753" t="e">
        <f>VLOOKUP(A753,livelo!B:AE,29,0)</f>
        <v>#N/A</v>
      </c>
      <c r="C753" t="e">
        <f>VLOOKUP(A753,livelo!B:AH,32,0)</f>
        <v>#N/A</v>
      </c>
      <c r="D753" t="e">
        <f>VLOOKUP(A753,livelo!B:AC,27,0)</f>
        <v>#N/A</v>
      </c>
      <c r="E753" t="e">
        <f>VLOOKUP(A753,livelo!B:D,3,0)</f>
        <v>#N/A</v>
      </c>
      <c r="F753" s="1" t="e">
        <f t="shared" si="29"/>
        <v>#N/A</v>
      </c>
      <c r="G753" t="e">
        <f t="shared" si="30"/>
        <v>#N/A</v>
      </c>
      <c r="H753">
        <f>SUMIF(livelo!B:B,'dados livelo'!A753,livelo!AI:AI)</f>
        <v>0</v>
      </c>
    </row>
    <row r="754" spans="2:8">
      <c r="B754" t="e">
        <f>VLOOKUP(A754,livelo!B:AE,29,0)</f>
        <v>#N/A</v>
      </c>
      <c r="C754" t="e">
        <f>VLOOKUP(A754,livelo!B:AH,32,0)</f>
        <v>#N/A</v>
      </c>
      <c r="D754" t="e">
        <f>VLOOKUP(A754,livelo!B:AC,27,0)</f>
        <v>#N/A</v>
      </c>
      <c r="E754" t="e">
        <f>VLOOKUP(A754,livelo!B:D,3,0)</f>
        <v>#N/A</v>
      </c>
      <c r="F754" s="1" t="e">
        <f t="shared" si="29"/>
        <v>#N/A</v>
      </c>
      <c r="G754" t="e">
        <f t="shared" si="30"/>
        <v>#N/A</v>
      </c>
      <c r="H754">
        <f>SUMIF(livelo!B:B,'dados livelo'!A754,livelo!AI:AI)</f>
        <v>0</v>
      </c>
    </row>
    <row r="755" spans="2:8">
      <c r="B755" t="e">
        <f>VLOOKUP(A755,livelo!B:AE,29,0)</f>
        <v>#N/A</v>
      </c>
      <c r="C755" t="e">
        <f>VLOOKUP(A755,livelo!B:AH,32,0)</f>
        <v>#N/A</v>
      </c>
      <c r="D755" t="e">
        <f>VLOOKUP(A755,livelo!B:AC,27,0)</f>
        <v>#N/A</v>
      </c>
      <c r="E755" t="e">
        <f>VLOOKUP(A755,livelo!B:D,3,0)</f>
        <v>#N/A</v>
      </c>
      <c r="F755" s="1" t="e">
        <f t="shared" si="29"/>
        <v>#N/A</v>
      </c>
      <c r="G755" t="e">
        <f t="shared" si="30"/>
        <v>#N/A</v>
      </c>
      <c r="H755">
        <f>SUMIF(livelo!B:B,'dados livelo'!A755,livelo!AI:AI)</f>
        <v>0</v>
      </c>
    </row>
    <row r="756" spans="2:8">
      <c r="B756" t="e">
        <f>VLOOKUP(A756,livelo!B:AE,29,0)</f>
        <v>#N/A</v>
      </c>
      <c r="C756" t="e">
        <f>VLOOKUP(A756,livelo!B:AH,32,0)</f>
        <v>#N/A</v>
      </c>
      <c r="D756" t="e">
        <f>VLOOKUP(A756,livelo!B:AC,27,0)</f>
        <v>#N/A</v>
      </c>
      <c r="E756" t="e">
        <f>VLOOKUP(A756,livelo!B:D,3,0)</f>
        <v>#N/A</v>
      </c>
      <c r="F756" s="1" t="e">
        <f t="shared" si="29"/>
        <v>#N/A</v>
      </c>
      <c r="G756" t="e">
        <f t="shared" si="30"/>
        <v>#N/A</v>
      </c>
      <c r="H756">
        <f>SUMIF(livelo!B:B,'dados livelo'!A756,livelo!AI:AI)</f>
        <v>0</v>
      </c>
    </row>
    <row r="757" spans="2:8">
      <c r="B757" t="e">
        <f>VLOOKUP(A757,livelo!B:AE,29,0)</f>
        <v>#N/A</v>
      </c>
      <c r="C757" t="e">
        <f>VLOOKUP(A757,livelo!B:AH,32,0)</f>
        <v>#N/A</v>
      </c>
      <c r="D757" t="e">
        <f>VLOOKUP(A757,livelo!B:AC,27,0)</f>
        <v>#N/A</v>
      </c>
      <c r="E757" t="e">
        <f>VLOOKUP(A757,livelo!B:D,3,0)</f>
        <v>#N/A</v>
      </c>
      <c r="F757" s="1" t="e">
        <f t="shared" si="29"/>
        <v>#N/A</v>
      </c>
      <c r="G757" t="e">
        <f t="shared" si="30"/>
        <v>#N/A</v>
      </c>
      <c r="H757">
        <f>SUMIF(livelo!B:B,'dados livelo'!A757,livelo!AI:AI)</f>
        <v>0</v>
      </c>
    </row>
    <row r="758" spans="2:8">
      <c r="B758" t="e">
        <f>VLOOKUP(A758,livelo!B:AE,29,0)</f>
        <v>#N/A</v>
      </c>
      <c r="C758" t="e">
        <f>VLOOKUP(A758,livelo!B:AH,32,0)</f>
        <v>#N/A</v>
      </c>
      <c r="D758" t="e">
        <f>VLOOKUP(A758,livelo!B:AC,27,0)</f>
        <v>#N/A</v>
      </c>
      <c r="E758" t="e">
        <f>VLOOKUP(A758,livelo!B:D,3,0)</f>
        <v>#N/A</v>
      </c>
      <c r="F758" s="1" t="e">
        <f t="shared" si="29"/>
        <v>#N/A</v>
      </c>
      <c r="G758" t="e">
        <f t="shared" si="30"/>
        <v>#N/A</v>
      </c>
      <c r="H758">
        <f>SUMIF(livelo!B:B,'dados livelo'!A758,livelo!AI:AI)</f>
        <v>0</v>
      </c>
    </row>
    <row r="759" spans="2:8">
      <c r="B759" t="e">
        <f>VLOOKUP(A759,livelo!B:AE,29,0)</f>
        <v>#N/A</v>
      </c>
      <c r="C759" t="e">
        <f>VLOOKUP(A759,livelo!B:AH,32,0)</f>
        <v>#N/A</v>
      </c>
      <c r="D759" t="e">
        <f>VLOOKUP(A759,livelo!B:AC,27,0)</f>
        <v>#N/A</v>
      </c>
      <c r="E759" t="e">
        <f>VLOOKUP(A759,livelo!B:D,3,0)</f>
        <v>#N/A</v>
      </c>
      <c r="F759" s="1" t="e">
        <f t="shared" si="29"/>
        <v>#N/A</v>
      </c>
      <c r="G759" t="e">
        <f t="shared" si="30"/>
        <v>#N/A</v>
      </c>
      <c r="H759">
        <f>SUMIF(livelo!B:B,'dados livelo'!A759,livelo!AI:AI)</f>
        <v>0</v>
      </c>
    </row>
    <row r="760" spans="2:8">
      <c r="B760" t="e">
        <f>VLOOKUP(A760,livelo!B:AE,29,0)</f>
        <v>#N/A</v>
      </c>
      <c r="C760" t="e">
        <f>VLOOKUP(A760,livelo!B:AH,32,0)</f>
        <v>#N/A</v>
      </c>
      <c r="D760" t="e">
        <f>VLOOKUP(A760,livelo!B:AC,27,0)</f>
        <v>#N/A</v>
      </c>
      <c r="E760" t="e">
        <f>VLOOKUP(A760,livelo!B:D,3,0)</f>
        <v>#N/A</v>
      </c>
      <c r="F760" s="1" t="e">
        <f t="shared" si="29"/>
        <v>#N/A</v>
      </c>
      <c r="G760" t="e">
        <f t="shared" si="30"/>
        <v>#N/A</v>
      </c>
      <c r="H760">
        <f>SUMIF(livelo!B:B,'dados livelo'!A760,livelo!AI:AI)</f>
        <v>0</v>
      </c>
    </row>
    <row r="761" spans="2:8">
      <c r="B761" t="e">
        <f>VLOOKUP(A761,livelo!B:AE,29,0)</f>
        <v>#N/A</v>
      </c>
      <c r="C761" t="e">
        <f>VLOOKUP(A761,livelo!B:AH,32,0)</f>
        <v>#N/A</v>
      </c>
      <c r="D761" t="e">
        <f>VLOOKUP(A761,livelo!B:AC,27,0)</f>
        <v>#N/A</v>
      </c>
      <c r="E761" t="e">
        <f>VLOOKUP(A761,livelo!B:D,3,0)</f>
        <v>#N/A</v>
      </c>
      <c r="F761" s="1" t="e">
        <f t="shared" si="29"/>
        <v>#N/A</v>
      </c>
      <c r="G761" t="e">
        <f t="shared" si="30"/>
        <v>#N/A</v>
      </c>
      <c r="H761">
        <f>SUMIF(livelo!B:B,'dados livelo'!A761,livelo!AI:AI)</f>
        <v>0</v>
      </c>
    </row>
    <row r="762" spans="2:8">
      <c r="B762" t="e">
        <f>VLOOKUP(A762,livelo!B:AE,29,0)</f>
        <v>#N/A</v>
      </c>
      <c r="C762" t="e">
        <f>VLOOKUP(A762,livelo!B:AH,32,0)</f>
        <v>#N/A</v>
      </c>
      <c r="D762" t="e">
        <f>VLOOKUP(A762,livelo!B:AC,27,0)</f>
        <v>#N/A</v>
      </c>
      <c r="E762" t="e">
        <f>VLOOKUP(A762,livelo!B:D,3,0)</f>
        <v>#N/A</v>
      </c>
      <c r="F762" s="1" t="e">
        <f t="shared" si="29"/>
        <v>#N/A</v>
      </c>
      <c r="G762" t="e">
        <f t="shared" si="30"/>
        <v>#N/A</v>
      </c>
      <c r="H762">
        <f>SUMIF(livelo!B:B,'dados livelo'!A762,livelo!AI:AI)</f>
        <v>0</v>
      </c>
    </row>
    <row r="763" spans="2:8">
      <c r="B763" t="e">
        <f>VLOOKUP(A763,livelo!B:AE,29,0)</f>
        <v>#N/A</v>
      </c>
      <c r="C763" t="e">
        <f>VLOOKUP(A763,livelo!B:AH,32,0)</f>
        <v>#N/A</v>
      </c>
      <c r="D763" t="e">
        <f>VLOOKUP(A763,livelo!B:AC,27,0)</f>
        <v>#N/A</v>
      </c>
      <c r="E763" t="e">
        <f>VLOOKUP(A763,livelo!B:D,3,0)</f>
        <v>#N/A</v>
      </c>
      <c r="F763" s="1" t="e">
        <f t="shared" si="29"/>
        <v>#N/A</v>
      </c>
      <c r="G763" t="e">
        <f t="shared" si="30"/>
        <v>#N/A</v>
      </c>
      <c r="H763">
        <f>SUMIF(livelo!B:B,'dados livelo'!A763,livelo!AI:AI)</f>
        <v>0</v>
      </c>
    </row>
    <row r="764" spans="2:8">
      <c r="B764" t="e">
        <f>VLOOKUP(A764,livelo!B:AE,29,0)</f>
        <v>#N/A</v>
      </c>
      <c r="C764" t="e">
        <f>VLOOKUP(A764,livelo!B:AH,32,0)</f>
        <v>#N/A</v>
      </c>
      <c r="D764" t="e">
        <f>VLOOKUP(A764,livelo!B:AC,27,0)</f>
        <v>#N/A</v>
      </c>
      <c r="E764" t="e">
        <f>VLOOKUP(A764,livelo!B:D,3,0)</f>
        <v>#N/A</v>
      </c>
      <c r="F764" s="1" t="e">
        <f t="shared" si="29"/>
        <v>#N/A</v>
      </c>
      <c r="G764" t="e">
        <f t="shared" si="30"/>
        <v>#N/A</v>
      </c>
      <c r="H764">
        <f>SUMIF(livelo!B:B,'dados livelo'!A764,livelo!AI:AI)</f>
        <v>0</v>
      </c>
    </row>
    <row r="765" spans="2:8">
      <c r="B765" t="e">
        <f>VLOOKUP(A765,livelo!B:AE,29,0)</f>
        <v>#N/A</v>
      </c>
      <c r="C765" t="e">
        <f>VLOOKUP(A765,livelo!B:AH,32,0)</f>
        <v>#N/A</v>
      </c>
      <c r="D765" t="e">
        <f>VLOOKUP(A765,livelo!B:AC,27,0)</f>
        <v>#N/A</v>
      </c>
      <c r="E765" t="e">
        <f>VLOOKUP(A765,livelo!B:D,3,0)</f>
        <v>#N/A</v>
      </c>
      <c r="F765" s="1" t="e">
        <f t="shared" si="29"/>
        <v>#N/A</v>
      </c>
      <c r="G765" t="e">
        <f t="shared" si="30"/>
        <v>#N/A</v>
      </c>
      <c r="H765">
        <f>SUMIF(livelo!B:B,'dados livelo'!A765,livelo!AI:AI)</f>
        <v>0</v>
      </c>
    </row>
    <row r="766" spans="2:8">
      <c r="B766" t="e">
        <f>VLOOKUP(A766,livelo!B:AE,29,0)</f>
        <v>#N/A</v>
      </c>
      <c r="C766" t="e">
        <f>VLOOKUP(A766,livelo!B:AH,32,0)</f>
        <v>#N/A</v>
      </c>
      <c r="D766" t="e">
        <f>VLOOKUP(A766,livelo!B:AC,27,0)</f>
        <v>#N/A</v>
      </c>
      <c r="E766" t="e">
        <f>VLOOKUP(A766,livelo!B:D,3,0)</f>
        <v>#N/A</v>
      </c>
      <c r="F766" s="1" t="e">
        <f t="shared" si="29"/>
        <v>#N/A</v>
      </c>
      <c r="G766" t="e">
        <f t="shared" si="30"/>
        <v>#N/A</v>
      </c>
      <c r="H766">
        <f>SUMIF(livelo!B:B,'dados livelo'!A766,livelo!AI:AI)</f>
        <v>0</v>
      </c>
    </row>
    <row r="767" spans="2:8">
      <c r="B767" t="e">
        <f>VLOOKUP(A767,livelo!B:AE,29,0)</f>
        <v>#N/A</v>
      </c>
      <c r="C767" t="e">
        <f>VLOOKUP(A767,livelo!B:AH,32,0)</f>
        <v>#N/A</v>
      </c>
      <c r="D767" t="e">
        <f>VLOOKUP(A767,livelo!B:AC,27,0)</f>
        <v>#N/A</v>
      </c>
      <c r="E767" t="e">
        <f>VLOOKUP(A767,livelo!B:D,3,0)</f>
        <v>#N/A</v>
      </c>
      <c r="F767" s="1" t="e">
        <f t="shared" si="29"/>
        <v>#N/A</v>
      </c>
      <c r="G767" t="e">
        <f t="shared" si="30"/>
        <v>#N/A</v>
      </c>
      <c r="H767">
        <f>SUMIF(livelo!B:B,'dados livelo'!A767,livelo!AI:AI)</f>
        <v>0</v>
      </c>
    </row>
    <row r="768" spans="2:8">
      <c r="B768" t="e">
        <f>VLOOKUP(A768,livelo!B:AE,29,0)</f>
        <v>#N/A</v>
      </c>
      <c r="C768" t="e">
        <f>VLOOKUP(A768,livelo!B:AH,32,0)</f>
        <v>#N/A</v>
      </c>
      <c r="D768" t="e">
        <f>VLOOKUP(A768,livelo!B:AC,27,0)</f>
        <v>#N/A</v>
      </c>
      <c r="E768" t="e">
        <f>VLOOKUP(A768,livelo!B:D,3,0)</f>
        <v>#N/A</v>
      </c>
      <c r="F768" s="1" t="e">
        <f t="shared" si="29"/>
        <v>#N/A</v>
      </c>
      <c r="G768" t="e">
        <f t="shared" si="30"/>
        <v>#N/A</v>
      </c>
      <c r="H768">
        <f>SUMIF(livelo!B:B,'dados livelo'!A768,livelo!AI:AI)</f>
        <v>0</v>
      </c>
    </row>
    <row r="769" spans="2:8">
      <c r="B769" t="e">
        <f>VLOOKUP(A769,livelo!B:AE,29,0)</f>
        <v>#N/A</v>
      </c>
      <c r="C769" t="e">
        <f>VLOOKUP(A769,livelo!B:AH,32,0)</f>
        <v>#N/A</v>
      </c>
      <c r="D769" t="e">
        <f>VLOOKUP(A769,livelo!B:AC,27,0)</f>
        <v>#N/A</v>
      </c>
      <c r="E769" t="e">
        <f>VLOOKUP(A769,livelo!B:D,3,0)</f>
        <v>#N/A</v>
      </c>
      <c r="F769" s="1" t="e">
        <f t="shared" si="29"/>
        <v>#N/A</v>
      </c>
      <c r="G769" t="e">
        <f t="shared" si="30"/>
        <v>#N/A</v>
      </c>
      <c r="H769">
        <f>SUMIF(livelo!B:B,'dados livelo'!A769,livelo!AI:AI)</f>
        <v>0</v>
      </c>
    </row>
    <row r="770" spans="2:8">
      <c r="B770" t="e">
        <f>VLOOKUP(A770,livelo!B:AE,29,0)</f>
        <v>#N/A</v>
      </c>
      <c r="C770" t="e">
        <f>VLOOKUP(A770,livelo!B:AH,32,0)</f>
        <v>#N/A</v>
      </c>
      <c r="D770" t="e">
        <f>VLOOKUP(A770,livelo!B:AC,27,0)</f>
        <v>#N/A</v>
      </c>
      <c r="E770" t="e">
        <f>VLOOKUP(A770,livelo!B:D,3,0)</f>
        <v>#N/A</v>
      </c>
      <c r="F770" s="1" t="e">
        <f t="shared" ref="F770:F833" si="31">MID(E770,1,10)</f>
        <v>#N/A</v>
      </c>
      <c r="G770" t="e">
        <f t="shared" ref="G770:G833" si="32">DATEVALUE(F770)</f>
        <v>#N/A</v>
      </c>
      <c r="H770">
        <f>SUMIF(livelo!B:B,'dados livelo'!A770,livelo!AI:AI)</f>
        <v>0</v>
      </c>
    </row>
    <row r="771" spans="2:8">
      <c r="B771" t="e">
        <f>VLOOKUP(A771,livelo!B:AE,29,0)</f>
        <v>#N/A</v>
      </c>
      <c r="C771" t="e">
        <f>VLOOKUP(A771,livelo!B:AH,32,0)</f>
        <v>#N/A</v>
      </c>
      <c r="D771" t="e">
        <f>VLOOKUP(A771,livelo!B:AC,27,0)</f>
        <v>#N/A</v>
      </c>
      <c r="E771" t="e">
        <f>VLOOKUP(A771,livelo!B:D,3,0)</f>
        <v>#N/A</v>
      </c>
      <c r="F771" s="1" t="e">
        <f t="shared" si="31"/>
        <v>#N/A</v>
      </c>
      <c r="G771" t="e">
        <f t="shared" si="32"/>
        <v>#N/A</v>
      </c>
      <c r="H771">
        <f>SUMIF(livelo!B:B,'dados livelo'!A771,livelo!AI:AI)</f>
        <v>0</v>
      </c>
    </row>
    <row r="772" spans="2:8">
      <c r="B772" t="e">
        <f>VLOOKUP(A772,livelo!B:AE,29,0)</f>
        <v>#N/A</v>
      </c>
      <c r="C772" t="e">
        <f>VLOOKUP(A772,livelo!B:AH,32,0)</f>
        <v>#N/A</v>
      </c>
      <c r="D772" t="e">
        <f>VLOOKUP(A772,livelo!B:AC,27,0)</f>
        <v>#N/A</v>
      </c>
      <c r="E772" t="e">
        <f>VLOOKUP(A772,livelo!B:D,3,0)</f>
        <v>#N/A</v>
      </c>
      <c r="F772" s="1" t="e">
        <f t="shared" si="31"/>
        <v>#N/A</v>
      </c>
      <c r="G772" t="e">
        <f t="shared" si="32"/>
        <v>#N/A</v>
      </c>
      <c r="H772">
        <f>SUMIF(livelo!B:B,'dados livelo'!A772,livelo!AI:AI)</f>
        <v>0</v>
      </c>
    </row>
    <row r="773" spans="2:8">
      <c r="B773" t="e">
        <f>VLOOKUP(A773,livelo!B:AE,29,0)</f>
        <v>#N/A</v>
      </c>
      <c r="C773" t="e">
        <f>VLOOKUP(A773,livelo!B:AH,32,0)</f>
        <v>#N/A</v>
      </c>
      <c r="D773" t="e">
        <f>VLOOKUP(A773,livelo!B:AC,27,0)</f>
        <v>#N/A</v>
      </c>
      <c r="E773" t="e">
        <f>VLOOKUP(A773,livelo!B:D,3,0)</f>
        <v>#N/A</v>
      </c>
      <c r="F773" s="1" t="e">
        <f t="shared" si="31"/>
        <v>#N/A</v>
      </c>
      <c r="G773" t="e">
        <f t="shared" si="32"/>
        <v>#N/A</v>
      </c>
      <c r="H773">
        <f>SUMIF(livelo!B:B,'dados livelo'!A773,livelo!AI:AI)</f>
        <v>0</v>
      </c>
    </row>
    <row r="774" spans="2:8">
      <c r="B774" t="e">
        <f>VLOOKUP(A774,livelo!B:AE,29,0)</f>
        <v>#N/A</v>
      </c>
      <c r="C774" t="e">
        <f>VLOOKUP(A774,livelo!B:AH,32,0)</f>
        <v>#N/A</v>
      </c>
      <c r="D774" t="e">
        <f>VLOOKUP(A774,livelo!B:AC,27,0)</f>
        <v>#N/A</v>
      </c>
      <c r="E774" t="e">
        <f>VLOOKUP(A774,livelo!B:D,3,0)</f>
        <v>#N/A</v>
      </c>
      <c r="F774" s="1" t="e">
        <f t="shared" si="31"/>
        <v>#N/A</v>
      </c>
      <c r="G774" t="e">
        <f t="shared" si="32"/>
        <v>#N/A</v>
      </c>
      <c r="H774">
        <f>SUMIF(livelo!B:B,'dados livelo'!A774,livelo!AI:AI)</f>
        <v>0</v>
      </c>
    </row>
    <row r="775" spans="2:8">
      <c r="B775" t="e">
        <f>VLOOKUP(A775,livelo!B:AE,29,0)</f>
        <v>#N/A</v>
      </c>
      <c r="C775" t="e">
        <f>VLOOKUP(A775,livelo!B:AH,32,0)</f>
        <v>#N/A</v>
      </c>
      <c r="D775" t="e">
        <f>VLOOKUP(A775,livelo!B:AC,27,0)</f>
        <v>#N/A</v>
      </c>
      <c r="E775" t="e">
        <f>VLOOKUP(A775,livelo!B:D,3,0)</f>
        <v>#N/A</v>
      </c>
      <c r="F775" s="1" t="e">
        <f t="shared" si="31"/>
        <v>#N/A</v>
      </c>
      <c r="G775" t="e">
        <f t="shared" si="32"/>
        <v>#N/A</v>
      </c>
      <c r="H775">
        <f>SUMIF(livelo!B:B,'dados livelo'!A775,livelo!AI:AI)</f>
        <v>0</v>
      </c>
    </row>
    <row r="776" spans="2:8">
      <c r="B776" t="e">
        <f>VLOOKUP(A776,livelo!B:AE,29,0)</f>
        <v>#N/A</v>
      </c>
      <c r="C776" t="e">
        <f>VLOOKUP(A776,livelo!B:AH,32,0)</f>
        <v>#N/A</v>
      </c>
      <c r="D776" t="e">
        <f>VLOOKUP(A776,livelo!B:AC,27,0)</f>
        <v>#N/A</v>
      </c>
      <c r="E776" t="e">
        <f>VLOOKUP(A776,livelo!B:D,3,0)</f>
        <v>#N/A</v>
      </c>
      <c r="F776" s="1" t="e">
        <f t="shared" si="31"/>
        <v>#N/A</v>
      </c>
      <c r="G776" t="e">
        <f t="shared" si="32"/>
        <v>#N/A</v>
      </c>
      <c r="H776">
        <f>SUMIF(livelo!B:B,'dados livelo'!A776,livelo!AI:AI)</f>
        <v>0</v>
      </c>
    </row>
    <row r="777" spans="2:8">
      <c r="B777" t="e">
        <f>VLOOKUP(A777,livelo!B:AE,29,0)</f>
        <v>#N/A</v>
      </c>
      <c r="C777" t="e">
        <f>VLOOKUP(A777,livelo!B:AH,32,0)</f>
        <v>#N/A</v>
      </c>
      <c r="D777" t="e">
        <f>VLOOKUP(A777,livelo!B:AC,27,0)</f>
        <v>#N/A</v>
      </c>
      <c r="E777" t="e">
        <f>VLOOKUP(A777,livelo!B:D,3,0)</f>
        <v>#N/A</v>
      </c>
      <c r="F777" s="1" t="e">
        <f t="shared" si="31"/>
        <v>#N/A</v>
      </c>
      <c r="G777" t="e">
        <f t="shared" si="32"/>
        <v>#N/A</v>
      </c>
      <c r="H777">
        <f>SUMIF(livelo!B:B,'dados livelo'!A777,livelo!AI:AI)</f>
        <v>0</v>
      </c>
    </row>
    <row r="778" spans="2:8">
      <c r="B778" t="e">
        <f>VLOOKUP(A778,livelo!B:AE,29,0)</f>
        <v>#N/A</v>
      </c>
      <c r="C778" t="e">
        <f>VLOOKUP(A778,livelo!B:AH,32,0)</f>
        <v>#N/A</v>
      </c>
      <c r="D778" t="e">
        <f>VLOOKUP(A778,livelo!B:AC,27,0)</f>
        <v>#N/A</v>
      </c>
      <c r="E778" t="e">
        <f>VLOOKUP(A778,livelo!B:D,3,0)</f>
        <v>#N/A</v>
      </c>
      <c r="F778" s="1" t="e">
        <f t="shared" si="31"/>
        <v>#N/A</v>
      </c>
      <c r="G778" t="e">
        <f t="shared" si="32"/>
        <v>#N/A</v>
      </c>
      <c r="H778">
        <f>SUMIF(livelo!B:B,'dados livelo'!A778,livelo!AI:AI)</f>
        <v>0</v>
      </c>
    </row>
    <row r="779" spans="2:8">
      <c r="B779" t="e">
        <f>VLOOKUP(A779,livelo!B:AE,29,0)</f>
        <v>#N/A</v>
      </c>
      <c r="C779" t="e">
        <f>VLOOKUP(A779,livelo!B:AH,32,0)</f>
        <v>#N/A</v>
      </c>
      <c r="D779" t="e">
        <f>VLOOKUP(A779,livelo!B:AC,27,0)</f>
        <v>#N/A</v>
      </c>
      <c r="E779" t="e">
        <f>VLOOKUP(A779,livelo!B:D,3,0)</f>
        <v>#N/A</v>
      </c>
      <c r="F779" s="1" t="e">
        <f t="shared" si="31"/>
        <v>#N/A</v>
      </c>
      <c r="G779" t="e">
        <f t="shared" si="32"/>
        <v>#N/A</v>
      </c>
      <c r="H779">
        <f>SUMIF(livelo!B:B,'dados livelo'!A779,livelo!AI:AI)</f>
        <v>0</v>
      </c>
    </row>
    <row r="780" spans="2:8">
      <c r="B780" t="e">
        <f>VLOOKUP(A780,livelo!B:AE,29,0)</f>
        <v>#N/A</v>
      </c>
      <c r="C780" t="e">
        <f>VLOOKUP(A780,livelo!B:AH,32,0)</f>
        <v>#N/A</v>
      </c>
      <c r="D780" t="e">
        <f>VLOOKUP(A780,livelo!B:AC,27,0)</f>
        <v>#N/A</v>
      </c>
      <c r="E780" t="e">
        <f>VLOOKUP(A780,livelo!B:D,3,0)</f>
        <v>#N/A</v>
      </c>
      <c r="F780" s="1" t="e">
        <f t="shared" si="31"/>
        <v>#N/A</v>
      </c>
      <c r="G780" t="e">
        <f t="shared" si="32"/>
        <v>#N/A</v>
      </c>
      <c r="H780">
        <f>SUMIF(livelo!B:B,'dados livelo'!A780,livelo!AI:AI)</f>
        <v>0</v>
      </c>
    </row>
    <row r="781" spans="2:8">
      <c r="B781" t="e">
        <f>VLOOKUP(A781,livelo!B:AE,29,0)</f>
        <v>#N/A</v>
      </c>
      <c r="C781" t="e">
        <f>VLOOKUP(A781,livelo!B:AH,32,0)</f>
        <v>#N/A</v>
      </c>
      <c r="D781" t="e">
        <f>VLOOKUP(A781,livelo!B:AC,27,0)</f>
        <v>#N/A</v>
      </c>
      <c r="E781" t="e">
        <f>VLOOKUP(A781,livelo!B:D,3,0)</f>
        <v>#N/A</v>
      </c>
      <c r="F781" s="1" t="e">
        <f t="shared" si="31"/>
        <v>#N/A</v>
      </c>
      <c r="G781" t="e">
        <f t="shared" si="32"/>
        <v>#N/A</v>
      </c>
      <c r="H781">
        <f>SUMIF(livelo!B:B,'dados livelo'!A781,livelo!AI:AI)</f>
        <v>0</v>
      </c>
    </row>
    <row r="782" spans="2:8">
      <c r="B782" t="e">
        <f>VLOOKUP(A782,livelo!B:AE,29,0)</f>
        <v>#N/A</v>
      </c>
      <c r="C782" t="e">
        <f>VLOOKUP(A782,livelo!B:AH,32,0)</f>
        <v>#N/A</v>
      </c>
      <c r="D782" t="e">
        <f>VLOOKUP(A782,livelo!B:AC,27,0)</f>
        <v>#N/A</v>
      </c>
      <c r="E782" t="e">
        <f>VLOOKUP(A782,livelo!B:D,3,0)</f>
        <v>#N/A</v>
      </c>
      <c r="F782" s="1" t="e">
        <f t="shared" si="31"/>
        <v>#N/A</v>
      </c>
      <c r="G782" t="e">
        <f t="shared" si="32"/>
        <v>#N/A</v>
      </c>
      <c r="H782">
        <f>SUMIF(livelo!B:B,'dados livelo'!A782,livelo!AI:AI)</f>
        <v>0</v>
      </c>
    </row>
    <row r="783" spans="2:8">
      <c r="B783" t="e">
        <f>VLOOKUP(A783,livelo!B:AE,29,0)</f>
        <v>#N/A</v>
      </c>
      <c r="C783" t="e">
        <f>VLOOKUP(A783,livelo!B:AH,32,0)</f>
        <v>#N/A</v>
      </c>
      <c r="D783" t="e">
        <f>VLOOKUP(A783,livelo!B:AC,27,0)</f>
        <v>#N/A</v>
      </c>
      <c r="E783" t="e">
        <f>VLOOKUP(A783,livelo!B:D,3,0)</f>
        <v>#N/A</v>
      </c>
      <c r="F783" s="1" t="e">
        <f t="shared" si="31"/>
        <v>#N/A</v>
      </c>
      <c r="G783" t="e">
        <f t="shared" si="32"/>
        <v>#N/A</v>
      </c>
      <c r="H783">
        <f>SUMIF(livelo!B:B,'dados livelo'!A783,livelo!AI:AI)</f>
        <v>0</v>
      </c>
    </row>
    <row r="784" spans="2:8">
      <c r="B784" t="e">
        <f>VLOOKUP(A784,livelo!B:AE,29,0)</f>
        <v>#N/A</v>
      </c>
      <c r="C784" t="e">
        <f>VLOOKUP(A784,livelo!B:AH,32,0)</f>
        <v>#N/A</v>
      </c>
      <c r="D784" t="e">
        <f>VLOOKUP(A784,livelo!B:AC,27,0)</f>
        <v>#N/A</v>
      </c>
      <c r="E784" t="e">
        <f>VLOOKUP(A784,livelo!B:D,3,0)</f>
        <v>#N/A</v>
      </c>
      <c r="F784" s="1" t="e">
        <f t="shared" si="31"/>
        <v>#N/A</v>
      </c>
      <c r="G784" t="e">
        <f t="shared" si="32"/>
        <v>#N/A</v>
      </c>
      <c r="H784">
        <f>SUMIF(livelo!B:B,'dados livelo'!A784,livelo!AI:AI)</f>
        <v>0</v>
      </c>
    </row>
    <row r="785" spans="2:8">
      <c r="B785" t="e">
        <f>VLOOKUP(A785,livelo!B:AE,29,0)</f>
        <v>#N/A</v>
      </c>
      <c r="C785" t="e">
        <f>VLOOKUP(A785,livelo!B:AH,32,0)</f>
        <v>#N/A</v>
      </c>
      <c r="D785" t="e">
        <f>VLOOKUP(A785,livelo!B:AC,27,0)</f>
        <v>#N/A</v>
      </c>
      <c r="E785" t="e">
        <f>VLOOKUP(A785,livelo!B:D,3,0)</f>
        <v>#N/A</v>
      </c>
      <c r="F785" s="1" t="e">
        <f t="shared" si="31"/>
        <v>#N/A</v>
      </c>
      <c r="G785" t="e">
        <f t="shared" si="32"/>
        <v>#N/A</v>
      </c>
      <c r="H785">
        <f>SUMIF(livelo!B:B,'dados livelo'!A785,livelo!AI:AI)</f>
        <v>0</v>
      </c>
    </row>
    <row r="786" spans="2:8">
      <c r="B786" t="e">
        <f>VLOOKUP(A786,livelo!B:AE,29,0)</f>
        <v>#N/A</v>
      </c>
      <c r="C786" t="e">
        <f>VLOOKUP(A786,livelo!B:AH,32,0)</f>
        <v>#N/A</v>
      </c>
      <c r="D786" t="e">
        <f>VLOOKUP(A786,livelo!B:AC,27,0)</f>
        <v>#N/A</v>
      </c>
      <c r="E786" t="e">
        <f>VLOOKUP(A786,livelo!B:D,3,0)</f>
        <v>#N/A</v>
      </c>
      <c r="F786" s="1" t="e">
        <f t="shared" si="31"/>
        <v>#N/A</v>
      </c>
      <c r="G786" t="e">
        <f t="shared" si="32"/>
        <v>#N/A</v>
      </c>
      <c r="H786">
        <f>SUMIF(livelo!B:B,'dados livelo'!A786,livelo!AI:AI)</f>
        <v>0</v>
      </c>
    </row>
    <row r="787" spans="2:8">
      <c r="B787" t="e">
        <f>VLOOKUP(A787,livelo!B:AE,29,0)</f>
        <v>#N/A</v>
      </c>
      <c r="C787" t="e">
        <f>VLOOKUP(A787,livelo!B:AH,32,0)</f>
        <v>#N/A</v>
      </c>
      <c r="D787" t="e">
        <f>VLOOKUP(A787,livelo!B:AC,27,0)</f>
        <v>#N/A</v>
      </c>
      <c r="E787" t="e">
        <f>VLOOKUP(A787,livelo!B:D,3,0)</f>
        <v>#N/A</v>
      </c>
      <c r="F787" s="1" t="e">
        <f t="shared" si="31"/>
        <v>#N/A</v>
      </c>
      <c r="G787" t="e">
        <f t="shared" si="32"/>
        <v>#N/A</v>
      </c>
      <c r="H787">
        <f>SUMIF(livelo!B:B,'dados livelo'!A787,livelo!AI:AI)</f>
        <v>0</v>
      </c>
    </row>
    <row r="788" spans="2:8">
      <c r="B788" t="e">
        <f>VLOOKUP(A788,livelo!B:AE,29,0)</f>
        <v>#N/A</v>
      </c>
      <c r="C788" t="e">
        <f>VLOOKUP(A788,livelo!B:AH,32,0)</f>
        <v>#N/A</v>
      </c>
      <c r="D788" t="e">
        <f>VLOOKUP(A788,livelo!B:AC,27,0)</f>
        <v>#N/A</v>
      </c>
      <c r="E788" t="e">
        <f>VLOOKUP(A788,livelo!B:D,3,0)</f>
        <v>#N/A</v>
      </c>
      <c r="F788" s="1" t="e">
        <f t="shared" si="31"/>
        <v>#N/A</v>
      </c>
      <c r="G788" t="e">
        <f t="shared" si="32"/>
        <v>#N/A</v>
      </c>
      <c r="H788">
        <f>SUMIF(livelo!B:B,'dados livelo'!A788,livelo!AI:AI)</f>
        <v>0</v>
      </c>
    </row>
    <row r="789" spans="2:8">
      <c r="B789" t="e">
        <f>VLOOKUP(A789,livelo!B:AE,29,0)</f>
        <v>#N/A</v>
      </c>
      <c r="C789" t="e">
        <f>VLOOKUP(A789,livelo!B:AH,32,0)</f>
        <v>#N/A</v>
      </c>
      <c r="D789" t="e">
        <f>VLOOKUP(A789,livelo!B:AC,27,0)</f>
        <v>#N/A</v>
      </c>
      <c r="E789" t="e">
        <f>VLOOKUP(A789,livelo!B:D,3,0)</f>
        <v>#N/A</v>
      </c>
      <c r="F789" s="1" t="e">
        <f t="shared" si="31"/>
        <v>#N/A</v>
      </c>
      <c r="G789" t="e">
        <f t="shared" si="32"/>
        <v>#N/A</v>
      </c>
      <c r="H789">
        <f>SUMIF(livelo!B:B,'dados livelo'!A789,livelo!AI:AI)</f>
        <v>0</v>
      </c>
    </row>
    <row r="790" spans="2:8">
      <c r="B790" t="e">
        <f>VLOOKUP(A790,livelo!B:AE,29,0)</f>
        <v>#N/A</v>
      </c>
      <c r="C790" t="e">
        <f>VLOOKUP(A790,livelo!B:AH,32,0)</f>
        <v>#N/A</v>
      </c>
      <c r="D790" t="e">
        <f>VLOOKUP(A790,livelo!B:AC,27,0)</f>
        <v>#N/A</v>
      </c>
      <c r="E790" t="e">
        <f>VLOOKUP(A790,livelo!B:D,3,0)</f>
        <v>#N/A</v>
      </c>
      <c r="F790" s="1" t="e">
        <f t="shared" si="31"/>
        <v>#N/A</v>
      </c>
      <c r="G790" t="e">
        <f t="shared" si="32"/>
        <v>#N/A</v>
      </c>
      <c r="H790">
        <f>SUMIF(livelo!B:B,'dados livelo'!A790,livelo!AI:AI)</f>
        <v>0</v>
      </c>
    </row>
    <row r="791" spans="2:8">
      <c r="B791" t="e">
        <f>VLOOKUP(A791,livelo!B:AE,29,0)</f>
        <v>#N/A</v>
      </c>
      <c r="C791" t="e">
        <f>VLOOKUP(A791,livelo!B:AH,32,0)</f>
        <v>#N/A</v>
      </c>
      <c r="D791" t="e">
        <f>VLOOKUP(A791,livelo!B:AC,27,0)</f>
        <v>#N/A</v>
      </c>
      <c r="E791" t="e">
        <f>VLOOKUP(A791,livelo!B:D,3,0)</f>
        <v>#N/A</v>
      </c>
      <c r="F791" s="1" t="e">
        <f t="shared" si="31"/>
        <v>#N/A</v>
      </c>
      <c r="G791" t="e">
        <f t="shared" si="32"/>
        <v>#N/A</v>
      </c>
      <c r="H791">
        <f>SUMIF(livelo!B:B,'dados livelo'!A791,livelo!AI:AI)</f>
        <v>0</v>
      </c>
    </row>
    <row r="792" spans="2:8">
      <c r="B792" t="e">
        <f>VLOOKUP(A792,livelo!B:AE,29,0)</f>
        <v>#N/A</v>
      </c>
      <c r="C792" t="e">
        <f>VLOOKUP(A792,livelo!B:AH,32,0)</f>
        <v>#N/A</v>
      </c>
      <c r="D792" t="e">
        <f>VLOOKUP(A792,livelo!B:AC,27,0)</f>
        <v>#N/A</v>
      </c>
      <c r="E792" t="e">
        <f>VLOOKUP(A792,livelo!B:D,3,0)</f>
        <v>#N/A</v>
      </c>
      <c r="F792" s="1" t="e">
        <f t="shared" si="31"/>
        <v>#N/A</v>
      </c>
      <c r="G792" t="e">
        <f t="shared" si="32"/>
        <v>#N/A</v>
      </c>
      <c r="H792">
        <f>SUMIF(livelo!B:B,'dados livelo'!A792,livelo!AI:AI)</f>
        <v>0</v>
      </c>
    </row>
    <row r="793" spans="2:8">
      <c r="B793" t="e">
        <f>VLOOKUP(A793,livelo!B:AE,29,0)</f>
        <v>#N/A</v>
      </c>
      <c r="C793" t="e">
        <f>VLOOKUP(A793,livelo!B:AH,32,0)</f>
        <v>#N/A</v>
      </c>
      <c r="D793" t="e">
        <f>VLOOKUP(A793,livelo!B:AC,27,0)</f>
        <v>#N/A</v>
      </c>
      <c r="E793" t="e">
        <f>VLOOKUP(A793,livelo!B:D,3,0)</f>
        <v>#N/A</v>
      </c>
      <c r="F793" s="1" t="e">
        <f t="shared" si="31"/>
        <v>#N/A</v>
      </c>
      <c r="G793" t="e">
        <f t="shared" si="32"/>
        <v>#N/A</v>
      </c>
      <c r="H793">
        <f>SUMIF(livelo!B:B,'dados livelo'!A793,livelo!AI:AI)</f>
        <v>0</v>
      </c>
    </row>
    <row r="794" spans="2:8">
      <c r="B794" t="e">
        <f>VLOOKUP(A794,livelo!B:AE,29,0)</f>
        <v>#N/A</v>
      </c>
      <c r="C794" t="e">
        <f>VLOOKUP(A794,livelo!B:AH,32,0)</f>
        <v>#N/A</v>
      </c>
      <c r="D794" t="e">
        <f>VLOOKUP(A794,livelo!B:AC,27,0)</f>
        <v>#N/A</v>
      </c>
      <c r="E794" t="e">
        <f>VLOOKUP(A794,livelo!B:D,3,0)</f>
        <v>#N/A</v>
      </c>
      <c r="F794" s="1" t="e">
        <f t="shared" si="31"/>
        <v>#N/A</v>
      </c>
      <c r="G794" t="e">
        <f t="shared" si="32"/>
        <v>#N/A</v>
      </c>
      <c r="H794">
        <f>SUMIF(livelo!B:B,'dados livelo'!A794,livelo!AI:AI)</f>
        <v>0</v>
      </c>
    </row>
    <row r="795" spans="2:8">
      <c r="B795" t="e">
        <f>VLOOKUP(A795,livelo!B:AE,29,0)</f>
        <v>#N/A</v>
      </c>
      <c r="C795" t="e">
        <f>VLOOKUP(A795,livelo!B:AH,32,0)</f>
        <v>#N/A</v>
      </c>
      <c r="D795" t="e">
        <f>VLOOKUP(A795,livelo!B:AC,27,0)</f>
        <v>#N/A</v>
      </c>
      <c r="E795" t="e">
        <f>VLOOKUP(A795,livelo!B:D,3,0)</f>
        <v>#N/A</v>
      </c>
      <c r="F795" s="1" t="e">
        <f t="shared" si="31"/>
        <v>#N/A</v>
      </c>
      <c r="G795" t="e">
        <f t="shared" si="32"/>
        <v>#N/A</v>
      </c>
      <c r="H795">
        <f>SUMIF(livelo!B:B,'dados livelo'!A795,livelo!AI:AI)</f>
        <v>0</v>
      </c>
    </row>
    <row r="796" spans="2:8">
      <c r="B796" t="e">
        <f>VLOOKUP(A796,livelo!B:AE,29,0)</f>
        <v>#N/A</v>
      </c>
      <c r="C796" t="e">
        <f>VLOOKUP(A796,livelo!B:AH,32,0)</f>
        <v>#N/A</v>
      </c>
      <c r="D796" t="e">
        <f>VLOOKUP(A796,livelo!B:AC,27,0)</f>
        <v>#N/A</v>
      </c>
      <c r="E796" t="e">
        <f>VLOOKUP(A796,livelo!B:D,3,0)</f>
        <v>#N/A</v>
      </c>
      <c r="F796" s="1" t="e">
        <f t="shared" si="31"/>
        <v>#N/A</v>
      </c>
      <c r="G796" t="e">
        <f t="shared" si="32"/>
        <v>#N/A</v>
      </c>
      <c r="H796">
        <f>SUMIF(livelo!B:B,'dados livelo'!A796,livelo!AI:AI)</f>
        <v>0</v>
      </c>
    </row>
    <row r="797" spans="2:8">
      <c r="B797" t="e">
        <f>VLOOKUP(A797,livelo!B:AE,29,0)</f>
        <v>#N/A</v>
      </c>
      <c r="C797" t="e">
        <f>VLOOKUP(A797,livelo!B:AH,32,0)</f>
        <v>#N/A</v>
      </c>
      <c r="D797" t="e">
        <f>VLOOKUP(A797,livelo!B:AC,27,0)</f>
        <v>#N/A</v>
      </c>
      <c r="E797" t="e">
        <f>VLOOKUP(A797,livelo!B:D,3,0)</f>
        <v>#N/A</v>
      </c>
      <c r="F797" s="1" t="e">
        <f t="shared" si="31"/>
        <v>#N/A</v>
      </c>
      <c r="G797" t="e">
        <f t="shared" si="32"/>
        <v>#N/A</v>
      </c>
      <c r="H797">
        <f>SUMIF(livelo!B:B,'dados livelo'!A797,livelo!AI:AI)</f>
        <v>0</v>
      </c>
    </row>
    <row r="798" spans="2:8">
      <c r="B798" t="e">
        <f>VLOOKUP(A798,livelo!B:AE,29,0)</f>
        <v>#N/A</v>
      </c>
      <c r="C798" t="e">
        <f>VLOOKUP(A798,livelo!B:AH,32,0)</f>
        <v>#N/A</v>
      </c>
      <c r="D798" t="e">
        <f>VLOOKUP(A798,livelo!B:AC,27,0)</f>
        <v>#N/A</v>
      </c>
      <c r="E798" t="e">
        <f>VLOOKUP(A798,livelo!B:D,3,0)</f>
        <v>#N/A</v>
      </c>
      <c r="F798" s="1" t="e">
        <f t="shared" si="31"/>
        <v>#N/A</v>
      </c>
      <c r="G798" t="e">
        <f t="shared" si="32"/>
        <v>#N/A</v>
      </c>
      <c r="H798">
        <f>SUMIF(livelo!B:B,'dados livelo'!A798,livelo!AI:AI)</f>
        <v>0</v>
      </c>
    </row>
    <row r="799" spans="2:8">
      <c r="B799" t="e">
        <f>VLOOKUP(A799,livelo!B:AE,29,0)</f>
        <v>#N/A</v>
      </c>
      <c r="C799" t="e">
        <f>VLOOKUP(A799,livelo!B:AH,32,0)</f>
        <v>#N/A</v>
      </c>
      <c r="D799" t="e">
        <f>VLOOKUP(A799,livelo!B:AC,27,0)</f>
        <v>#N/A</v>
      </c>
      <c r="E799" t="e">
        <f>VLOOKUP(A799,livelo!B:D,3,0)</f>
        <v>#N/A</v>
      </c>
      <c r="F799" s="1" t="e">
        <f t="shared" si="31"/>
        <v>#N/A</v>
      </c>
      <c r="G799" t="e">
        <f t="shared" si="32"/>
        <v>#N/A</v>
      </c>
      <c r="H799">
        <f>SUMIF(livelo!B:B,'dados livelo'!A799,livelo!AI:AI)</f>
        <v>0</v>
      </c>
    </row>
    <row r="800" spans="2:8">
      <c r="B800" t="e">
        <f>VLOOKUP(A800,livelo!B:AE,29,0)</f>
        <v>#N/A</v>
      </c>
      <c r="C800" t="e">
        <f>VLOOKUP(A800,livelo!B:AH,32,0)</f>
        <v>#N/A</v>
      </c>
      <c r="D800" t="e">
        <f>VLOOKUP(A800,livelo!B:AC,27,0)</f>
        <v>#N/A</v>
      </c>
      <c r="E800" t="e">
        <f>VLOOKUP(A800,livelo!B:D,3,0)</f>
        <v>#N/A</v>
      </c>
      <c r="F800" s="1" t="e">
        <f t="shared" si="31"/>
        <v>#N/A</v>
      </c>
      <c r="G800" t="e">
        <f t="shared" si="32"/>
        <v>#N/A</v>
      </c>
      <c r="H800">
        <f>SUMIF(livelo!B:B,'dados livelo'!A800,livelo!AI:AI)</f>
        <v>0</v>
      </c>
    </row>
    <row r="801" spans="2:8">
      <c r="B801" t="e">
        <f>VLOOKUP(A801,livelo!B:AE,29,0)</f>
        <v>#N/A</v>
      </c>
      <c r="C801" t="e">
        <f>VLOOKUP(A801,livelo!B:AH,32,0)</f>
        <v>#N/A</v>
      </c>
      <c r="D801" t="e">
        <f>VLOOKUP(A801,livelo!B:AC,27,0)</f>
        <v>#N/A</v>
      </c>
      <c r="E801" t="e">
        <f>VLOOKUP(A801,livelo!B:D,3,0)</f>
        <v>#N/A</v>
      </c>
      <c r="F801" s="1" t="e">
        <f t="shared" si="31"/>
        <v>#N/A</v>
      </c>
      <c r="G801" t="e">
        <f t="shared" si="32"/>
        <v>#N/A</v>
      </c>
      <c r="H801">
        <f>SUMIF(livelo!B:B,'dados livelo'!A801,livelo!AI:AI)</f>
        <v>0</v>
      </c>
    </row>
    <row r="802" spans="2:8">
      <c r="B802" t="e">
        <f>VLOOKUP(A802,livelo!B:AE,29,0)</f>
        <v>#N/A</v>
      </c>
      <c r="C802" t="e">
        <f>VLOOKUP(A802,livelo!B:AH,32,0)</f>
        <v>#N/A</v>
      </c>
      <c r="D802" t="e">
        <f>VLOOKUP(A802,livelo!B:AC,27,0)</f>
        <v>#N/A</v>
      </c>
      <c r="E802" t="e">
        <f>VLOOKUP(A802,livelo!B:D,3,0)</f>
        <v>#N/A</v>
      </c>
      <c r="F802" s="1" t="e">
        <f t="shared" si="31"/>
        <v>#N/A</v>
      </c>
      <c r="G802" t="e">
        <f t="shared" si="32"/>
        <v>#N/A</v>
      </c>
      <c r="H802">
        <f>SUMIF(livelo!B:B,'dados livelo'!A802,livelo!AI:AI)</f>
        <v>0</v>
      </c>
    </row>
    <row r="803" spans="2:8">
      <c r="B803" t="e">
        <f>VLOOKUP(A803,livelo!B:AE,29,0)</f>
        <v>#N/A</v>
      </c>
      <c r="C803" t="e">
        <f>VLOOKUP(A803,livelo!B:AH,32,0)</f>
        <v>#N/A</v>
      </c>
      <c r="D803" t="e">
        <f>VLOOKUP(A803,livelo!B:AC,27,0)</f>
        <v>#N/A</v>
      </c>
      <c r="E803" t="e">
        <f>VLOOKUP(A803,livelo!B:D,3,0)</f>
        <v>#N/A</v>
      </c>
      <c r="F803" s="1" t="e">
        <f t="shared" si="31"/>
        <v>#N/A</v>
      </c>
      <c r="G803" t="e">
        <f t="shared" si="32"/>
        <v>#N/A</v>
      </c>
      <c r="H803">
        <f>SUMIF(livelo!B:B,'dados livelo'!A803,livelo!AI:AI)</f>
        <v>0</v>
      </c>
    </row>
    <row r="804" spans="2:8">
      <c r="B804" t="e">
        <f>VLOOKUP(A804,livelo!B:AE,29,0)</f>
        <v>#N/A</v>
      </c>
      <c r="C804" t="e">
        <f>VLOOKUP(A804,livelo!B:AH,32,0)</f>
        <v>#N/A</v>
      </c>
      <c r="D804" t="e">
        <f>VLOOKUP(A804,livelo!B:AC,27,0)</f>
        <v>#N/A</v>
      </c>
      <c r="E804" t="e">
        <f>VLOOKUP(A804,livelo!B:D,3,0)</f>
        <v>#N/A</v>
      </c>
      <c r="F804" s="1" t="e">
        <f t="shared" si="31"/>
        <v>#N/A</v>
      </c>
      <c r="G804" t="e">
        <f t="shared" si="32"/>
        <v>#N/A</v>
      </c>
      <c r="H804">
        <f>SUMIF(livelo!B:B,'dados livelo'!A804,livelo!AI:AI)</f>
        <v>0</v>
      </c>
    </row>
    <row r="805" spans="2:8">
      <c r="B805" t="e">
        <f>VLOOKUP(A805,livelo!B:AE,29,0)</f>
        <v>#N/A</v>
      </c>
      <c r="C805" t="e">
        <f>VLOOKUP(A805,livelo!B:AH,32,0)</f>
        <v>#N/A</v>
      </c>
      <c r="D805" t="e">
        <f>VLOOKUP(A805,livelo!B:AC,27,0)</f>
        <v>#N/A</v>
      </c>
      <c r="E805" t="e">
        <f>VLOOKUP(A805,livelo!B:D,3,0)</f>
        <v>#N/A</v>
      </c>
      <c r="F805" s="1" t="e">
        <f t="shared" si="31"/>
        <v>#N/A</v>
      </c>
      <c r="G805" t="e">
        <f t="shared" si="32"/>
        <v>#N/A</v>
      </c>
      <c r="H805">
        <f>SUMIF(livelo!B:B,'dados livelo'!A805,livelo!AI:AI)</f>
        <v>0</v>
      </c>
    </row>
    <row r="806" spans="2:8">
      <c r="B806" t="e">
        <f>VLOOKUP(A806,livelo!B:AE,29,0)</f>
        <v>#N/A</v>
      </c>
      <c r="C806" t="e">
        <f>VLOOKUP(A806,livelo!B:AH,32,0)</f>
        <v>#N/A</v>
      </c>
      <c r="D806" t="e">
        <f>VLOOKUP(A806,livelo!B:AC,27,0)</f>
        <v>#N/A</v>
      </c>
      <c r="E806" t="e">
        <f>VLOOKUP(A806,livelo!B:D,3,0)</f>
        <v>#N/A</v>
      </c>
      <c r="F806" s="1" t="e">
        <f t="shared" si="31"/>
        <v>#N/A</v>
      </c>
      <c r="G806" t="e">
        <f t="shared" si="32"/>
        <v>#N/A</v>
      </c>
      <c r="H806">
        <f>SUMIF(livelo!B:B,'dados livelo'!A806,livelo!AI:AI)</f>
        <v>0</v>
      </c>
    </row>
    <row r="807" spans="2:8">
      <c r="B807" t="e">
        <f>VLOOKUP(A807,livelo!B:AE,29,0)</f>
        <v>#N/A</v>
      </c>
      <c r="C807" t="e">
        <f>VLOOKUP(A807,livelo!B:AH,32,0)</f>
        <v>#N/A</v>
      </c>
      <c r="D807" t="e">
        <f>VLOOKUP(A807,livelo!B:AC,27,0)</f>
        <v>#N/A</v>
      </c>
      <c r="E807" t="e">
        <f>VLOOKUP(A807,livelo!B:D,3,0)</f>
        <v>#N/A</v>
      </c>
      <c r="F807" s="1" t="e">
        <f t="shared" si="31"/>
        <v>#N/A</v>
      </c>
      <c r="G807" t="e">
        <f t="shared" si="32"/>
        <v>#N/A</v>
      </c>
      <c r="H807">
        <f>SUMIF(livelo!B:B,'dados livelo'!A807,livelo!AI:AI)</f>
        <v>0</v>
      </c>
    </row>
    <row r="808" spans="2:8">
      <c r="B808" t="e">
        <f>VLOOKUP(A808,livelo!B:AE,29,0)</f>
        <v>#N/A</v>
      </c>
      <c r="C808" t="e">
        <f>VLOOKUP(A808,livelo!B:AH,32,0)</f>
        <v>#N/A</v>
      </c>
      <c r="D808" t="e">
        <f>VLOOKUP(A808,livelo!B:AC,27,0)</f>
        <v>#N/A</v>
      </c>
      <c r="E808" t="e">
        <f>VLOOKUP(A808,livelo!B:D,3,0)</f>
        <v>#N/A</v>
      </c>
      <c r="F808" s="1" t="e">
        <f t="shared" si="31"/>
        <v>#N/A</v>
      </c>
      <c r="G808" t="e">
        <f t="shared" si="32"/>
        <v>#N/A</v>
      </c>
      <c r="H808">
        <f>SUMIF(livelo!B:B,'dados livelo'!A808,livelo!AI:AI)</f>
        <v>0</v>
      </c>
    </row>
    <row r="809" spans="2:8">
      <c r="B809" t="e">
        <f>VLOOKUP(A809,livelo!B:AE,29,0)</f>
        <v>#N/A</v>
      </c>
      <c r="C809" t="e">
        <f>VLOOKUP(A809,livelo!B:AH,32,0)</f>
        <v>#N/A</v>
      </c>
      <c r="D809" t="e">
        <f>VLOOKUP(A809,livelo!B:AC,27,0)</f>
        <v>#N/A</v>
      </c>
      <c r="E809" t="e">
        <f>VLOOKUP(A809,livelo!B:D,3,0)</f>
        <v>#N/A</v>
      </c>
      <c r="F809" s="1" t="e">
        <f t="shared" si="31"/>
        <v>#N/A</v>
      </c>
      <c r="G809" t="e">
        <f t="shared" si="32"/>
        <v>#N/A</v>
      </c>
      <c r="H809">
        <f>SUMIF(livelo!B:B,'dados livelo'!A809,livelo!AI:AI)</f>
        <v>0</v>
      </c>
    </row>
    <row r="810" spans="2:8">
      <c r="B810" t="e">
        <f>VLOOKUP(A810,livelo!B:AE,29,0)</f>
        <v>#N/A</v>
      </c>
      <c r="C810" t="e">
        <f>VLOOKUP(A810,livelo!B:AH,32,0)</f>
        <v>#N/A</v>
      </c>
      <c r="D810" t="e">
        <f>VLOOKUP(A810,livelo!B:AC,27,0)</f>
        <v>#N/A</v>
      </c>
      <c r="E810" t="e">
        <f>VLOOKUP(A810,livelo!B:D,3,0)</f>
        <v>#N/A</v>
      </c>
      <c r="F810" s="1" t="e">
        <f t="shared" si="31"/>
        <v>#N/A</v>
      </c>
      <c r="G810" t="e">
        <f t="shared" si="32"/>
        <v>#N/A</v>
      </c>
      <c r="H810">
        <f>SUMIF(livelo!B:B,'dados livelo'!A810,livelo!AI:AI)</f>
        <v>0</v>
      </c>
    </row>
    <row r="811" spans="2:8">
      <c r="B811" t="e">
        <f>VLOOKUP(A811,livelo!B:AE,29,0)</f>
        <v>#N/A</v>
      </c>
      <c r="C811" t="e">
        <f>VLOOKUP(A811,livelo!B:AH,32,0)</f>
        <v>#N/A</v>
      </c>
      <c r="D811" t="e">
        <f>VLOOKUP(A811,livelo!B:AC,27,0)</f>
        <v>#N/A</v>
      </c>
      <c r="E811" t="e">
        <f>VLOOKUP(A811,livelo!B:D,3,0)</f>
        <v>#N/A</v>
      </c>
      <c r="F811" s="1" t="e">
        <f t="shared" si="31"/>
        <v>#N/A</v>
      </c>
      <c r="G811" t="e">
        <f t="shared" si="32"/>
        <v>#N/A</v>
      </c>
      <c r="H811">
        <f>SUMIF(livelo!B:B,'dados livelo'!A811,livelo!AI:AI)</f>
        <v>0</v>
      </c>
    </row>
    <row r="812" spans="2:8">
      <c r="B812" t="e">
        <f>VLOOKUP(A812,livelo!B:AE,29,0)</f>
        <v>#N/A</v>
      </c>
      <c r="C812" t="e">
        <f>VLOOKUP(A812,livelo!B:AH,32,0)</f>
        <v>#N/A</v>
      </c>
      <c r="D812" t="e">
        <f>VLOOKUP(A812,livelo!B:AC,27,0)</f>
        <v>#N/A</v>
      </c>
      <c r="E812" t="e">
        <f>VLOOKUP(A812,livelo!B:D,3,0)</f>
        <v>#N/A</v>
      </c>
      <c r="F812" s="1" t="e">
        <f t="shared" si="31"/>
        <v>#N/A</v>
      </c>
      <c r="G812" t="e">
        <f t="shared" si="32"/>
        <v>#N/A</v>
      </c>
      <c r="H812">
        <f>SUMIF(livelo!B:B,'dados livelo'!A812,livelo!AI:AI)</f>
        <v>0</v>
      </c>
    </row>
    <row r="813" spans="2:8">
      <c r="B813" t="e">
        <f>VLOOKUP(A813,livelo!B:AE,29,0)</f>
        <v>#N/A</v>
      </c>
      <c r="C813" t="e">
        <f>VLOOKUP(A813,livelo!B:AH,32,0)</f>
        <v>#N/A</v>
      </c>
      <c r="D813" t="e">
        <f>VLOOKUP(A813,livelo!B:AC,27,0)</f>
        <v>#N/A</v>
      </c>
      <c r="E813" t="e">
        <f>VLOOKUP(A813,livelo!B:D,3,0)</f>
        <v>#N/A</v>
      </c>
      <c r="F813" s="1" t="e">
        <f t="shared" si="31"/>
        <v>#N/A</v>
      </c>
      <c r="G813" t="e">
        <f t="shared" si="32"/>
        <v>#N/A</v>
      </c>
      <c r="H813">
        <f>SUMIF(livelo!B:B,'dados livelo'!A813,livelo!AI:AI)</f>
        <v>0</v>
      </c>
    </row>
    <row r="814" spans="2:8">
      <c r="B814" t="e">
        <f>VLOOKUP(A814,livelo!B:AE,29,0)</f>
        <v>#N/A</v>
      </c>
      <c r="C814" t="e">
        <f>VLOOKUP(A814,livelo!B:AH,32,0)</f>
        <v>#N/A</v>
      </c>
      <c r="D814" t="e">
        <f>VLOOKUP(A814,livelo!B:AC,27,0)</f>
        <v>#N/A</v>
      </c>
      <c r="E814" t="e">
        <f>VLOOKUP(A814,livelo!B:D,3,0)</f>
        <v>#N/A</v>
      </c>
      <c r="F814" s="1" t="e">
        <f t="shared" si="31"/>
        <v>#N/A</v>
      </c>
      <c r="G814" t="e">
        <f t="shared" si="32"/>
        <v>#N/A</v>
      </c>
      <c r="H814">
        <f>SUMIF(livelo!B:B,'dados livelo'!A814,livelo!AI:AI)</f>
        <v>0</v>
      </c>
    </row>
    <row r="815" spans="2:8">
      <c r="B815" t="e">
        <f>VLOOKUP(A815,livelo!B:AE,29,0)</f>
        <v>#N/A</v>
      </c>
      <c r="C815" t="e">
        <f>VLOOKUP(A815,livelo!B:AH,32,0)</f>
        <v>#N/A</v>
      </c>
      <c r="D815" t="e">
        <f>VLOOKUP(A815,livelo!B:AC,27,0)</f>
        <v>#N/A</v>
      </c>
      <c r="E815" t="e">
        <f>VLOOKUP(A815,livelo!B:D,3,0)</f>
        <v>#N/A</v>
      </c>
      <c r="F815" s="1" t="e">
        <f t="shared" si="31"/>
        <v>#N/A</v>
      </c>
      <c r="G815" t="e">
        <f t="shared" si="32"/>
        <v>#N/A</v>
      </c>
      <c r="H815">
        <f>SUMIF(livelo!B:B,'dados livelo'!A815,livelo!AI:AI)</f>
        <v>0</v>
      </c>
    </row>
    <row r="816" spans="2:8">
      <c r="B816" t="e">
        <f>VLOOKUP(A816,livelo!B:AE,29,0)</f>
        <v>#N/A</v>
      </c>
      <c r="C816" t="e">
        <f>VLOOKUP(A816,livelo!B:AH,32,0)</f>
        <v>#N/A</v>
      </c>
      <c r="D816" t="e">
        <f>VLOOKUP(A816,livelo!B:AC,27,0)</f>
        <v>#N/A</v>
      </c>
      <c r="E816" t="e">
        <f>VLOOKUP(A816,livelo!B:D,3,0)</f>
        <v>#N/A</v>
      </c>
      <c r="F816" s="1" t="e">
        <f t="shared" si="31"/>
        <v>#N/A</v>
      </c>
      <c r="G816" t="e">
        <f t="shared" si="32"/>
        <v>#N/A</v>
      </c>
      <c r="H816">
        <f>SUMIF(livelo!B:B,'dados livelo'!A816,livelo!AI:AI)</f>
        <v>0</v>
      </c>
    </row>
    <row r="817" spans="2:8">
      <c r="B817" t="e">
        <f>VLOOKUP(A817,livelo!B:AE,29,0)</f>
        <v>#N/A</v>
      </c>
      <c r="C817" t="e">
        <f>VLOOKUP(A817,livelo!B:AH,32,0)</f>
        <v>#N/A</v>
      </c>
      <c r="D817" t="e">
        <f>VLOOKUP(A817,livelo!B:AC,27,0)</f>
        <v>#N/A</v>
      </c>
      <c r="E817" t="e">
        <f>VLOOKUP(A817,livelo!B:D,3,0)</f>
        <v>#N/A</v>
      </c>
      <c r="F817" s="1" t="e">
        <f t="shared" si="31"/>
        <v>#N/A</v>
      </c>
      <c r="G817" t="e">
        <f t="shared" si="32"/>
        <v>#N/A</v>
      </c>
      <c r="H817">
        <f>SUMIF(livelo!B:B,'dados livelo'!A817,livelo!AI:AI)</f>
        <v>0</v>
      </c>
    </row>
    <row r="818" spans="2:8">
      <c r="B818" t="e">
        <f>VLOOKUP(A818,livelo!B:AE,29,0)</f>
        <v>#N/A</v>
      </c>
      <c r="C818" t="e">
        <f>VLOOKUP(A818,livelo!B:AH,32,0)</f>
        <v>#N/A</v>
      </c>
      <c r="D818" t="e">
        <f>VLOOKUP(A818,livelo!B:AC,27,0)</f>
        <v>#N/A</v>
      </c>
      <c r="E818" t="e">
        <f>VLOOKUP(A818,livelo!B:D,3,0)</f>
        <v>#N/A</v>
      </c>
      <c r="F818" s="1" t="e">
        <f t="shared" si="31"/>
        <v>#N/A</v>
      </c>
      <c r="G818" t="e">
        <f t="shared" si="32"/>
        <v>#N/A</v>
      </c>
      <c r="H818">
        <f>SUMIF(livelo!B:B,'dados livelo'!A818,livelo!AI:AI)</f>
        <v>0</v>
      </c>
    </row>
    <row r="819" spans="2:8">
      <c r="B819" t="e">
        <f>VLOOKUP(A819,livelo!B:AE,29,0)</f>
        <v>#N/A</v>
      </c>
      <c r="C819" t="e">
        <f>VLOOKUP(A819,livelo!B:AH,32,0)</f>
        <v>#N/A</v>
      </c>
      <c r="D819" t="e">
        <f>VLOOKUP(A819,livelo!B:AC,27,0)</f>
        <v>#N/A</v>
      </c>
      <c r="E819" t="e">
        <f>VLOOKUP(A819,livelo!B:D,3,0)</f>
        <v>#N/A</v>
      </c>
      <c r="F819" s="1" t="e">
        <f t="shared" si="31"/>
        <v>#N/A</v>
      </c>
      <c r="G819" t="e">
        <f t="shared" si="32"/>
        <v>#N/A</v>
      </c>
      <c r="H819">
        <f>SUMIF(livelo!B:B,'dados livelo'!A819,livelo!AI:AI)</f>
        <v>0</v>
      </c>
    </row>
    <row r="820" spans="2:8">
      <c r="B820" t="e">
        <f>VLOOKUP(A820,livelo!B:AE,29,0)</f>
        <v>#N/A</v>
      </c>
      <c r="C820" t="e">
        <f>VLOOKUP(A820,livelo!B:AH,32,0)</f>
        <v>#N/A</v>
      </c>
      <c r="D820" t="e">
        <f>VLOOKUP(A820,livelo!B:AC,27,0)</f>
        <v>#N/A</v>
      </c>
      <c r="E820" t="e">
        <f>VLOOKUP(A820,livelo!B:D,3,0)</f>
        <v>#N/A</v>
      </c>
      <c r="F820" s="1" t="e">
        <f t="shared" si="31"/>
        <v>#N/A</v>
      </c>
      <c r="G820" t="e">
        <f t="shared" si="32"/>
        <v>#N/A</v>
      </c>
      <c r="H820">
        <f>SUMIF(livelo!B:B,'dados livelo'!A820,livelo!AI:AI)</f>
        <v>0</v>
      </c>
    </row>
    <row r="821" spans="2:8">
      <c r="B821" t="e">
        <f>VLOOKUP(A821,livelo!B:AE,29,0)</f>
        <v>#N/A</v>
      </c>
      <c r="C821" t="e">
        <f>VLOOKUP(A821,livelo!B:AH,32,0)</f>
        <v>#N/A</v>
      </c>
      <c r="D821" t="e">
        <f>VLOOKUP(A821,livelo!B:AC,27,0)</f>
        <v>#N/A</v>
      </c>
      <c r="E821" t="e">
        <f>VLOOKUP(A821,livelo!B:D,3,0)</f>
        <v>#N/A</v>
      </c>
      <c r="F821" s="1" t="e">
        <f t="shared" si="31"/>
        <v>#N/A</v>
      </c>
      <c r="G821" t="e">
        <f t="shared" si="32"/>
        <v>#N/A</v>
      </c>
      <c r="H821">
        <f>SUMIF(livelo!B:B,'dados livelo'!A821,livelo!AI:AI)</f>
        <v>0</v>
      </c>
    </row>
    <row r="822" spans="2:8">
      <c r="B822" t="e">
        <f>VLOOKUP(A822,livelo!B:AE,29,0)</f>
        <v>#N/A</v>
      </c>
      <c r="C822" t="e">
        <f>VLOOKUP(A822,livelo!B:AH,32,0)</f>
        <v>#N/A</v>
      </c>
      <c r="D822" t="e">
        <f>VLOOKUP(A822,livelo!B:AC,27,0)</f>
        <v>#N/A</v>
      </c>
      <c r="E822" t="e">
        <f>VLOOKUP(A822,livelo!B:D,3,0)</f>
        <v>#N/A</v>
      </c>
      <c r="F822" s="1" t="e">
        <f t="shared" si="31"/>
        <v>#N/A</v>
      </c>
      <c r="G822" t="e">
        <f t="shared" si="32"/>
        <v>#N/A</v>
      </c>
      <c r="H822">
        <f>SUMIF(livelo!B:B,'dados livelo'!A822,livelo!AI:AI)</f>
        <v>0</v>
      </c>
    </row>
    <row r="823" spans="2:8">
      <c r="B823" t="e">
        <f>VLOOKUP(A823,livelo!B:AE,29,0)</f>
        <v>#N/A</v>
      </c>
      <c r="C823" t="e">
        <f>VLOOKUP(A823,livelo!B:AH,32,0)</f>
        <v>#N/A</v>
      </c>
      <c r="D823" t="e">
        <f>VLOOKUP(A823,livelo!B:AC,27,0)</f>
        <v>#N/A</v>
      </c>
      <c r="E823" t="e">
        <f>VLOOKUP(A823,livelo!B:D,3,0)</f>
        <v>#N/A</v>
      </c>
      <c r="F823" s="1" t="e">
        <f t="shared" si="31"/>
        <v>#N/A</v>
      </c>
      <c r="G823" t="e">
        <f t="shared" si="32"/>
        <v>#N/A</v>
      </c>
      <c r="H823">
        <f>SUMIF(livelo!B:B,'dados livelo'!A823,livelo!AI:AI)</f>
        <v>0</v>
      </c>
    </row>
    <row r="824" spans="2:8">
      <c r="B824" t="e">
        <f>VLOOKUP(A824,livelo!B:AE,29,0)</f>
        <v>#N/A</v>
      </c>
      <c r="C824" t="e">
        <f>VLOOKUP(A824,livelo!B:AH,32,0)</f>
        <v>#N/A</v>
      </c>
      <c r="D824" t="e">
        <f>VLOOKUP(A824,livelo!B:AC,27,0)</f>
        <v>#N/A</v>
      </c>
      <c r="E824" t="e">
        <f>VLOOKUP(A824,livelo!B:D,3,0)</f>
        <v>#N/A</v>
      </c>
      <c r="F824" s="1" t="e">
        <f t="shared" si="31"/>
        <v>#N/A</v>
      </c>
      <c r="G824" t="e">
        <f t="shared" si="32"/>
        <v>#N/A</v>
      </c>
      <c r="H824">
        <f>SUMIF(livelo!B:B,'dados livelo'!A824,livelo!AI:AI)</f>
        <v>0</v>
      </c>
    </row>
    <row r="825" spans="2:8">
      <c r="B825" t="e">
        <f>VLOOKUP(A825,livelo!B:AE,29,0)</f>
        <v>#N/A</v>
      </c>
      <c r="C825" t="e">
        <f>VLOOKUP(A825,livelo!B:AH,32,0)</f>
        <v>#N/A</v>
      </c>
      <c r="D825" t="e">
        <f>VLOOKUP(A825,livelo!B:AC,27,0)</f>
        <v>#N/A</v>
      </c>
      <c r="E825" t="e">
        <f>VLOOKUP(A825,livelo!B:D,3,0)</f>
        <v>#N/A</v>
      </c>
      <c r="F825" s="1" t="e">
        <f t="shared" si="31"/>
        <v>#N/A</v>
      </c>
      <c r="G825" t="e">
        <f t="shared" si="32"/>
        <v>#N/A</v>
      </c>
      <c r="H825">
        <f>SUMIF(livelo!B:B,'dados livelo'!A825,livelo!AI:AI)</f>
        <v>0</v>
      </c>
    </row>
    <row r="826" spans="2:8">
      <c r="B826" t="e">
        <f>VLOOKUP(A826,livelo!B:AE,29,0)</f>
        <v>#N/A</v>
      </c>
      <c r="C826" t="e">
        <f>VLOOKUP(A826,livelo!B:AH,32,0)</f>
        <v>#N/A</v>
      </c>
      <c r="D826" t="e">
        <f>VLOOKUP(A826,livelo!B:AC,27,0)</f>
        <v>#N/A</v>
      </c>
      <c r="E826" t="e">
        <f>VLOOKUP(A826,livelo!B:D,3,0)</f>
        <v>#N/A</v>
      </c>
      <c r="F826" s="1" t="e">
        <f t="shared" si="31"/>
        <v>#N/A</v>
      </c>
      <c r="G826" t="e">
        <f t="shared" si="32"/>
        <v>#N/A</v>
      </c>
      <c r="H826">
        <f>SUMIF(livelo!B:B,'dados livelo'!A826,livelo!AI:AI)</f>
        <v>0</v>
      </c>
    </row>
    <row r="827" spans="2:8">
      <c r="B827" t="e">
        <f>VLOOKUP(A827,livelo!B:AE,29,0)</f>
        <v>#N/A</v>
      </c>
      <c r="C827" t="e">
        <f>VLOOKUP(A827,livelo!B:AH,32,0)</f>
        <v>#N/A</v>
      </c>
      <c r="D827" t="e">
        <f>VLOOKUP(A827,livelo!B:AC,27,0)</f>
        <v>#N/A</v>
      </c>
      <c r="E827" t="e">
        <f>VLOOKUP(A827,livelo!B:D,3,0)</f>
        <v>#N/A</v>
      </c>
      <c r="F827" s="1" t="e">
        <f t="shared" si="31"/>
        <v>#N/A</v>
      </c>
      <c r="G827" t="e">
        <f t="shared" si="32"/>
        <v>#N/A</v>
      </c>
      <c r="H827">
        <f>SUMIF(livelo!B:B,'dados livelo'!A827,livelo!AI:AI)</f>
        <v>0</v>
      </c>
    </row>
    <row r="828" spans="2:8">
      <c r="B828" t="e">
        <f>VLOOKUP(A828,livelo!B:AE,29,0)</f>
        <v>#N/A</v>
      </c>
      <c r="C828" t="e">
        <f>VLOOKUP(A828,livelo!B:AH,32,0)</f>
        <v>#N/A</v>
      </c>
      <c r="D828" t="e">
        <f>VLOOKUP(A828,livelo!B:AC,27,0)</f>
        <v>#N/A</v>
      </c>
      <c r="E828" t="e">
        <f>VLOOKUP(A828,livelo!B:D,3,0)</f>
        <v>#N/A</v>
      </c>
      <c r="F828" s="1" t="e">
        <f t="shared" si="31"/>
        <v>#N/A</v>
      </c>
      <c r="G828" t="e">
        <f t="shared" si="32"/>
        <v>#N/A</v>
      </c>
      <c r="H828">
        <f>SUMIF(livelo!B:B,'dados livelo'!A828,livelo!AI:AI)</f>
        <v>0</v>
      </c>
    </row>
    <row r="829" spans="2:8">
      <c r="B829" t="e">
        <f>VLOOKUP(A829,livelo!B:AE,29,0)</f>
        <v>#N/A</v>
      </c>
      <c r="C829" t="e">
        <f>VLOOKUP(A829,livelo!B:AH,32,0)</f>
        <v>#N/A</v>
      </c>
      <c r="D829" t="e">
        <f>VLOOKUP(A829,livelo!B:AC,27,0)</f>
        <v>#N/A</v>
      </c>
      <c r="E829" t="e">
        <f>VLOOKUP(A829,livelo!B:D,3,0)</f>
        <v>#N/A</v>
      </c>
      <c r="F829" s="1" t="e">
        <f t="shared" si="31"/>
        <v>#N/A</v>
      </c>
      <c r="G829" t="e">
        <f t="shared" si="32"/>
        <v>#N/A</v>
      </c>
      <c r="H829">
        <f>SUMIF(livelo!B:B,'dados livelo'!A829,livelo!AI:AI)</f>
        <v>0</v>
      </c>
    </row>
    <row r="830" spans="2:8">
      <c r="B830" t="e">
        <f>VLOOKUP(A830,livelo!B:AE,29,0)</f>
        <v>#N/A</v>
      </c>
      <c r="C830" t="e">
        <f>VLOOKUP(A830,livelo!B:AH,32,0)</f>
        <v>#N/A</v>
      </c>
      <c r="D830" t="e">
        <f>VLOOKUP(A830,livelo!B:AC,27,0)</f>
        <v>#N/A</v>
      </c>
      <c r="E830" t="e">
        <f>VLOOKUP(A830,livelo!B:D,3,0)</f>
        <v>#N/A</v>
      </c>
      <c r="F830" s="1" t="e">
        <f t="shared" si="31"/>
        <v>#N/A</v>
      </c>
      <c r="G830" t="e">
        <f t="shared" si="32"/>
        <v>#N/A</v>
      </c>
      <c r="H830">
        <f>SUMIF(livelo!B:B,'dados livelo'!A830,livelo!AI:AI)</f>
        <v>0</v>
      </c>
    </row>
    <row r="831" spans="2:8">
      <c r="B831" t="e">
        <f>VLOOKUP(A831,livelo!B:AE,29,0)</f>
        <v>#N/A</v>
      </c>
      <c r="C831" t="e">
        <f>VLOOKUP(A831,livelo!B:AH,32,0)</f>
        <v>#N/A</v>
      </c>
      <c r="D831" t="e">
        <f>VLOOKUP(A831,livelo!B:AC,27,0)</f>
        <v>#N/A</v>
      </c>
      <c r="E831" t="e">
        <f>VLOOKUP(A831,livelo!B:D,3,0)</f>
        <v>#N/A</v>
      </c>
      <c r="F831" s="1" t="e">
        <f t="shared" si="31"/>
        <v>#N/A</v>
      </c>
      <c r="G831" t="e">
        <f t="shared" si="32"/>
        <v>#N/A</v>
      </c>
      <c r="H831">
        <f>SUMIF(livelo!B:B,'dados livelo'!A831,livelo!AI:AI)</f>
        <v>0</v>
      </c>
    </row>
    <row r="832" spans="2:8">
      <c r="B832" t="e">
        <f>VLOOKUP(A832,livelo!B:AE,29,0)</f>
        <v>#N/A</v>
      </c>
      <c r="C832" t="e">
        <f>VLOOKUP(A832,livelo!B:AH,32,0)</f>
        <v>#N/A</v>
      </c>
      <c r="D832" t="e">
        <f>VLOOKUP(A832,livelo!B:AC,27,0)</f>
        <v>#N/A</v>
      </c>
      <c r="E832" t="e">
        <f>VLOOKUP(A832,livelo!B:D,3,0)</f>
        <v>#N/A</v>
      </c>
      <c r="F832" s="1" t="e">
        <f t="shared" si="31"/>
        <v>#N/A</v>
      </c>
      <c r="G832" t="e">
        <f t="shared" si="32"/>
        <v>#N/A</v>
      </c>
      <c r="H832">
        <f>SUMIF(livelo!B:B,'dados livelo'!A832,livelo!AI:AI)</f>
        <v>0</v>
      </c>
    </row>
    <row r="833" spans="2:8">
      <c r="B833" t="e">
        <f>VLOOKUP(A833,livelo!B:AE,29,0)</f>
        <v>#N/A</v>
      </c>
      <c r="C833" t="e">
        <f>VLOOKUP(A833,livelo!B:AH,32,0)</f>
        <v>#N/A</v>
      </c>
      <c r="D833" t="e">
        <f>VLOOKUP(A833,livelo!B:AC,27,0)</f>
        <v>#N/A</v>
      </c>
      <c r="E833" t="e">
        <f>VLOOKUP(A833,livelo!B:D,3,0)</f>
        <v>#N/A</v>
      </c>
      <c r="F833" s="1" t="e">
        <f t="shared" si="31"/>
        <v>#N/A</v>
      </c>
      <c r="G833" t="e">
        <f t="shared" si="32"/>
        <v>#N/A</v>
      </c>
      <c r="H833">
        <f>SUMIF(livelo!B:B,'dados livelo'!A833,livelo!AI:AI)</f>
        <v>0</v>
      </c>
    </row>
    <row r="834" spans="2:8">
      <c r="B834" t="e">
        <f>VLOOKUP(A834,livelo!B:AE,29,0)</f>
        <v>#N/A</v>
      </c>
      <c r="C834" t="e">
        <f>VLOOKUP(A834,livelo!B:AH,32,0)</f>
        <v>#N/A</v>
      </c>
      <c r="D834" t="e">
        <f>VLOOKUP(A834,livelo!B:AC,27,0)</f>
        <v>#N/A</v>
      </c>
      <c r="E834" t="e">
        <f>VLOOKUP(A834,livelo!B:D,3,0)</f>
        <v>#N/A</v>
      </c>
      <c r="F834" s="1" t="e">
        <f t="shared" ref="F834:F897" si="33">MID(E834,1,10)</f>
        <v>#N/A</v>
      </c>
      <c r="G834" t="e">
        <f t="shared" ref="G834:G897" si="34">DATEVALUE(F834)</f>
        <v>#N/A</v>
      </c>
      <c r="H834">
        <f>SUMIF(livelo!B:B,'dados livelo'!A834,livelo!AI:AI)</f>
        <v>0</v>
      </c>
    </row>
    <row r="835" spans="2:8">
      <c r="B835" t="e">
        <f>VLOOKUP(A835,livelo!B:AE,29,0)</f>
        <v>#N/A</v>
      </c>
      <c r="C835" t="e">
        <f>VLOOKUP(A835,livelo!B:AH,32,0)</f>
        <v>#N/A</v>
      </c>
      <c r="D835" t="e">
        <f>VLOOKUP(A835,livelo!B:AC,27,0)</f>
        <v>#N/A</v>
      </c>
      <c r="E835" t="e">
        <f>VLOOKUP(A835,livelo!B:D,3,0)</f>
        <v>#N/A</v>
      </c>
      <c r="F835" s="1" t="e">
        <f t="shared" si="33"/>
        <v>#N/A</v>
      </c>
      <c r="G835" t="e">
        <f t="shared" si="34"/>
        <v>#N/A</v>
      </c>
      <c r="H835">
        <f>SUMIF(livelo!B:B,'dados livelo'!A835,livelo!AI:AI)</f>
        <v>0</v>
      </c>
    </row>
    <row r="836" spans="2:8">
      <c r="B836" t="e">
        <f>VLOOKUP(A836,livelo!B:AE,29,0)</f>
        <v>#N/A</v>
      </c>
      <c r="C836" t="e">
        <f>VLOOKUP(A836,livelo!B:AH,32,0)</f>
        <v>#N/A</v>
      </c>
      <c r="D836" t="e">
        <f>VLOOKUP(A836,livelo!B:AC,27,0)</f>
        <v>#N/A</v>
      </c>
      <c r="E836" t="e">
        <f>VLOOKUP(A836,livelo!B:D,3,0)</f>
        <v>#N/A</v>
      </c>
      <c r="F836" s="1" t="e">
        <f t="shared" si="33"/>
        <v>#N/A</v>
      </c>
      <c r="G836" t="e">
        <f t="shared" si="34"/>
        <v>#N/A</v>
      </c>
      <c r="H836">
        <f>SUMIF(livelo!B:B,'dados livelo'!A836,livelo!AI:AI)</f>
        <v>0</v>
      </c>
    </row>
    <row r="837" spans="2:8">
      <c r="B837" t="e">
        <f>VLOOKUP(A837,livelo!B:AE,29,0)</f>
        <v>#N/A</v>
      </c>
      <c r="C837" t="e">
        <f>VLOOKUP(A837,livelo!B:AH,32,0)</f>
        <v>#N/A</v>
      </c>
      <c r="D837" t="e">
        <f>VLOOKUP(A837,livelo!B:AC,27,0)</f>
        <v>#N/A</v>
      </c>
      <c r="E837" t="e">
        <f>VLOOKUP(A837,livelo!B:D,3,0)</f>
        <v>#N/A</v>
      </c>
      <c r="F837" s="1" t="e">
        <f t="shared" si="33"/>
        <v>#N/A</v>
      </c>
      <c r="G837" t="e">
        <f t="shared" si="34"/>
        <v>#N/A</v>
      </c>
      <c r="H837">
        <f>SUMIF(livelo!B:B,'dados livelo'!A837,livelo!AI:AI)</f>
        <v>0</v>
      </c>
    </row>
    <row r="838" spans="2:8">
      <c r="B838" t="e">
        <f>VLOOKUP(A838,livelo!B:AE,29,0)</f>
        <v>#N/A</v>
      </c>
      <c r="C838" t="e">
        <f>VLOOKUP(A838,livelo!B:AH,32,0)</f>
        <v>#N/A</v>
      </c>
      <c r="D838" t="e">
        <f>VLOOKUP(A838,livelo!B:AC,27,0)</f>
        <v>#N/A</v>
      </c>
      <c r="E838" t="e">
        <f>VLOOKUP(A838,livelo!B:D,3,0)</f>
        <v>#N/A</v>
      </c>
      <c r="F838" s="1" t="e">
        <f t="shared" si="33"/>
        <v>#N/A</v>
      </c>
      <c r="G838" t="e">
        <f t="shared" si="34"/>
        <v>#N/A</v>
      </c>
      <c r="H838">
        <f>SUMIF(livelo!B:B,'dados livelo'!A838,livelo!AI:AI)</f>
        <v>0</v>
      </c>
    </row>
    <row r="839" spans="2:8">
      <c r="B839" t="e">
        <f>VLOOKUP(A839,livelo!B:AE,29,0)</f>
        <v>#N/A</v>
      </c>
      <c r="C839" t="e">
        <f>VLOOKUP(A839,livelo!B:AH,32,0)</f>
        <v>#N/A</v>
      </c>
      <c r="D839" t="e">
        <f>VLOOKUP(A839,livelo!B:AC,27,0)</f>
        <v>#N/A</v>
      </c>
      <c r="E839" t="e">
        <f>VLOOKUP(A839,livelo!B:D,3,0)</f>
        <v>#N/A</v>
      </c>
      <c r="F839" s="1" t="e">
        <f t="shared" si="33"/>
        <v>#N/A</v>
      </c>
      <c r="G839" t="e">
        <f t="shared" si="34"/>
        <v>#N/A</v>
      </c>
      <c r="H839">
        <f>SUMIF(livelo!B:B,'dados livelo'!A839,livelo!AI:AI)</f>
        <v>0</v>
      </c>
    </row>
    <row r="840" spans="2:8">
      <c r="B840" t="e">
        <f>VLOOKUP(A840,livelo!B:AE,29,0)</f>
        <v>#N/A</v>
      </c>
      <c r="C840" t="e">
        <f>VLOOKUP(A840,livelo!B:AH,32,0)</f>
        <v>#N/A</v>
      </c>
      <c r="D840" t="e">
        <f>VLOOKUP(A840,livelo!B:AC,27,0)</f>
        <v>#N/A</v>
      </c>
      <c r="E840" t="e">
        <f>VLOOKUP(A840,livelo!B:D,3,0)</f>
        <v>#N/A</v>
      </c>
      <c r="F840" s="1" t="e">
        <f t="shared" si="33"/>
        <v>#N/A</v>
      </c>
      <c r="G840" t="e">
        <f t="shared" si="34"/>
        <v>#N/A</v>
      </c>
      <c r="H840">
        <f>SUMIF(livelo!B:B,'dados livelo'!A840,livelo!AI:AI)</f>
        <v>0</v>
      </c>
    </row>
    <row r="841" spans="2:8">
      <c r="B841" t="e">
        <f>VLOOKUP(A841,livelo!B:AE,29,0)</f>
        <v>#N/A</v>
      </c>
      <c r="C841" t="e">
        <f>VLOOKUP(A841,livelo!B:AH,32,0)</f>
        <v>#N/A</v>
      </c>
      <c r="D841" t="e">
        <f>VLOOKUP(A841,livelo!B:AC,27,0)</f>
        <v>#N/A</v>
      </c>
      <c r="E841" t="e">
        <f>VLOOKUP(A841,livelo!B:D,3,0)</f>
        <v>#N/A</v>
      </c>
      <c r="F841" s="1" t="e">
        <f t="shared" si="33"/>
        <v>#N/A</v>
      </c>
      <c r="G841" t="e">
        <f t="shared" si="34"/>
        <v>#N/A</v>
      </c>
      <c r="H841">
        <f>SUMIF(livelo!B:B,'dados livelo'!A841,livelo!AI:AI)</f>
        <v>0</v>
      </c>
    </row>
    <row r="842" spans="2:8">
      <c r="B842" t="e">
        <f>VLOOKUP(A842,livelo!B:AE,29,0)</f>
        <v>#N/A</v>
      </c>
      <c r="C842" t="e">
        <f>VLOOKUP(A842,livelo!B:AH,32,0)</f>
        <v>#N/A</v>
      </c>
      <c r="D842" t="e">
        <f>VLOOKUP(A842,livelo!B:AC,27,0)</f>
        <v>#N/A</v>
      </c>
      <c r="E842" t="e">
        <f>VLOOKUP(A842,livelo!B:D,3,0)</f>
        <v>#N/A</v>
      </c>
      <c r="F842" s="1" t="e">
        <f t="shared" si="33"/>
        <v>#N/A</v>
      </c>
      <c r="G842" t="e">
        <f t="shared" si="34"/>
        <v>#N/A</v>
      </c>
      <c r="H842">
        <f>SUMIF(livelo!B:B,'dados livelo'!A842,livelo!AI:AI)</f>
        <v>0</v>
      </c>
    </row>
    <row r="843" spans="2:8">
      <c r="B843" t="e">
        <f>VLOOKUP(A843,livelo!B:AE,29,0)</f>
        <v>#N/A</v>
      </c>
      <c r="C843" t="e">
        <f>VLOOKUP(A843,livelo!B:AH,32,0)</f>
        <v>#N/A</v>
      </c>
      <c r="D843" t="e">
        <f>VLOOKUP(A843,livelo!B:AC,27,0)</f>
        <v>#N/A</v>
      </c>
      <c r="E843" t="e">
        <f>VLOOKUP(A843,livelo!B:D,3,0)</f>
        <v>#N/A</v>
      </c>
      <c r="F843" s="1" t="e">
        <f t="shared" si="33"/>
        <v>#N/A</v>
      </c>
      <c r="G843" t="e">
        <f t="shared" si="34"/>
        <v>#N/A</v>
      </c>
      <c r="H843">
        <f>SUMIF(livelo!B:B,'dados livelo'!A843,livelo!AI:AI)</f>
        <v>0</v>
      </c>
    </row>
    <row r="844" spans="2:8">
      <c r="B844" t="e">
        <f>VLOOKUP(A844,livelo!B:AE,29,0)</f>
        <v>#N/A</v>
      </c>
      <c r="C844" t="e">
        <f>VLOOKUP(A844,livelo!B:AH,32,0)</f>
        <v>#N/A</v>
      </c>
      <c r="D844" t="e">
        <f>VLOOKUP(A844,livelo!B:AC,27,0)</f>
        <v>#N/A</v>
      </c>
      <c r="E844" t="e">
        <f>VLOOKUP(A844,livelo!B:D,3,0)</f>
        <v>#N/A</v>
      </c>
      <c r="F844" s="1" t="e">
        <f t="shared" si="33"/>
        <v>#N/A</v>
      </c>
      <c r="G844" t="e">
        <f t="shared" si="34"/>
        <v>#N/A</v>
      </c>
      <c r="H844">
        <f>SUMIF(livelo!B:B,'dados livelo'!A844,livelo!AI:AI)</f>
        <v>0</v>
      </c>
    </row>
    <row r="845" spans="2:8">
      <c r="B845" t="e">
        <f>VLOOKUP(A845,livelo!B:AE,29,0)</f>
        <v>#N/A</v>
      </c>
      <c r="C845" t="e">
        <f>VLOOKUP(A845,livelo!B:AH,32,0)</f>
        <v>#N/A</v>
      </c>
      <c r="D845" t="e">
        <f>VLOOKUP(A845,livelo!B:AC,27,0)</f>
        <v>#N/A</v>
      </c>
      <c r="E845" t="e">
        <f>VLOOKUP(A845,livelo!B:D,3,0)</f>
        <v>#N/A</v>
      </c>
      <c r="F845" s="1" t="e">
        <f t="shared" si="33"/>
        <v>#N/A</v>
      </c>
      <c r="G845" t="e">
        <f t="shared" si="34"/>
        <v>#N/A</v>
      </c>
      <c r="H845">
        <f>SUMIF(livelo!B:B,'dados livelo'!A845,livelo!AI:AI)</f>
        <v>0</v>
      </c>
    </row>
    <row r="846" spans="2:8">
      <c r="B846" t="e">
        <f>VLOOKUP(A846,livelo!B:AE,29,0)</f>
        <v>#N/A</v>
      </c>
      <c r="C846" t="e">
        <f>VLOOKUP(A846,livelo!B:AH,32,0)</f>
        <v>#N/A</v>
      </c>
      <c r="D846" t="e">
        <f>VLOOKUP(A846,livelo!B:AC,27,0)</f>
        <v>#N/A</v>
      </c>
      <c r="E846" t="e">
        <f>VLOOKUP(A846,livelo!B:D,3,0)</f>
        <v>#N/A</v>
      </c>
      <c r="F846" s="1" t="e">
        <f t="shared" si="33"/>
        <v>#N/A</v>
      </c>
      <c r="G846" t="e">
        <f t="shared" si="34"/>
        <v>#N/A</v>
      </c>
      <c r="H846">
        <f>SUMIF(livelo!B:B,'dados livelo'!A846,livelo!AI:AI)</f>
        <v>0</v>
      </c>
    </row>
    <row r="847" spans="2:8">
      <c r="B847" t="e">
        <f>VLOOKUP(A847,livelo!B:AE,29,0)</f>
        <v>#N/A</v>
      </c>
      <c r="C847" t="e">
        <f>VLOOKUP(A847,livelo!B:AH,32,0)</f>
        <v>#N/A</v>
      </c>
      <c r="D847" t="e">
        <f>VLOOKUP(A847,livelo!B:AC,27,0)</f>
        <v>#N/A</v>
      </c>
      <c r="E847" t="e">
        <f>VLOOKUP(A847,livelo!B:D,3,0)</f>
        <v>#N/A</v>
      </c>
      <c r="F847" s="1" t="e">
        <f t="shared" si="33"/>
        <v>#N/A</v>
      </c>
      <c r="G847" t="e">
        <f t="shared" si="34"/>
        <v>#N/A</v>
      </c>
      <c r="H847">
        <f>SUMIF(livelo!B:B,'dados livelo'!A847,livelo!AI:AI)</f>
        <v>0</v>
      </c>
    </row>
    <row r="848" spans="2:8">
      <c r="B848" t="e">
        <f>VLOOKUP(A848,livelo!B:AE,29,0)</f>
        <v>#N/A</v>
      </c>
      <c r="C848" t="e">
        <f>VLOOKUP(A848,livelo!B:AH,32,0)</f>
        <v>#N/A</v>
      </c>
      <c r="D848" t="e">
        <f>VLOOKUP(A848,livelo!B:AC,27,0)</f>
        <v>#N/A</v>
      </c>
      <c r="E848" t="e">
        <f>VLOOKUP(A848,livelo!B:D,3,0)</f>
        <v>#N/A</v>
      </c>
      <c r="F848" s="1" t="e">
        <f t="shared" si="33"/>
        <v>#N/A</v>
      </c>
      <c r="G848" t="e">
        <f t="shared" si="34"/>
        <v>#N/A</v>
      </c>
      <c r="H848">
        <f>SUMIF(livelo!B:B,'dados livelo'!A848,livelo!AI:AI)</f>
        <v>0</v>
      </c>
    </row>
    <row r="849" spans="2:8">
      <c r="B849" t="e">
        <f>VLOOKUP(A849,livelo!B:AE,29,0)</f>
        <v>#N/A</v>
      </c>
      <c r="C849" t="e">
        <f>VLOOKUP(A849,livelo!B:AH,32,0)</f>
        <v>#N/A</v>
      </c>
      <c r="D849" t="e">
        <f>VLOOKUP(A849,livelo!B:AC,27,0)</f>
        <v>#N/A</v>
      </c>
      <c r="E849" t="e">
        <f>VLOOKUP(A849,livelo!B:D,3,0)</f>
        <v>#N/A</v>
      </c>
      <c r="F849" s="1" t="e">
        <f t="shared" si="33"/>
        <v>#N/A</v>
      </c>
      <c r="G849" t="e">
        <f t="shared" si="34"/>
        <v>#N/A</v>
      </c>
      <c r="H849">
        <f>SUMIF(livelo!B:B,'dados livelo'!A849,livelo!AI:AI)</f>
        <v>0</v>
      </c>
    </row>
    <row r="850" spans="2:8">
      <c r="B850" t="e">
        <f>VLOOKUP(A850,livelo!B:AE,29,0)</f>
        <v>#N/A</v>
      </c>
      <c r="C850" t="e">
        <f>VLOOKUP(A850,livelo!B:AH,32,0)</f>
        <v>#N/A</v>
      </c>
      <c r="D850" t="e">
        <f>VLOOKUP(A850,livelo!B:AC,27,0)</f>
        <v>#N/A</v>
      </c>
      <c r="E850" t="e">
        <f>VLOOKUP(A850,livelo!B:D,3,0)</f>
        <v>#N/A</v>
      </c>
      <c r="F850" s="1" t="e">
        <f t="shared" si="33"/>
        <v>#N/A</v>
      </c>
      <c r="G850" t="e">
        <f t="shared" si="34"/>
        <v>#N/A</v>
      </c>
      <c r="H850">
        <f>SUMIF(livelo!B:B,'dados livelo'!A850,livelo!AI:AI)</f>
        <v>0</v>
      </c>
    </row>
    <row r="851" spans="2:8">
      <c r="B851" t="e">
        <f>VLOOKUP(A851,livelo!B:AE,29,0)</f>
        <v>#N/A</v>
      </c>
      <c r="C851" t="e">
        <f>VLOOKUP(A851,livelo!B:AH,32,0)</f>
        <v>#N/A</v>
      </c>
      <c r="D851" t="e">
        <f>VLOOKUP(A851,livelo!B:AC,27,0)</f>
        <v>#N/A</v>
      </c>
      <c r="E851" t="e">
        <f>VLOOKUP(A851,livelo!B:D,3,0)</f>
        <v>#N/A</v>
      </c>
      <c r="F851" s="1" t="e">
        <f t="shared" si="33"/>
        <v>#N/A</v>
      </c>
      <c r="G851" t="e">
        <f t="shared" si="34"/>
        <v>#N/A</v>
      </c>
      <c r="H851">
        <f>SUMIF(livelo!B:B,'dados livelo'!A851,livelo!AI:AI)</f>
        <v>0</v>
      </c>
    </row>
    <row r="852" spans="2:8">
      <c r="B852" t="e">
        <f>VLOOKUP(A852,livelo!B:AE,29,0)</f>
        <v>#N/A</v>
      </c>
      <c r="C852" t="e">
        <f>VLOOKUP(A852,livelo!B:AH,32,0)</f>
        <v>#N/A</v>
      </c>
      <c r="D852" t="e">
        <f>VLOOKUP(A852,livelo!B:AC,27,0)</f>
        <v>#N/A</v>
      </c>
      <c r="E852" t="e">
        <f>VLOOKUP(A852,livelo!B:D,3,0)</f>
        <v>#N/A</v>
      </c>
      <c r="F852" s="1" t="e">
        <f t="shared" si="33"/>
        <v>#N/A</v>
      </c>
      <c r="G852" t="e">
        <f t="shared" si="34"/>
        <v>#N/A</v>
      </c>
      <c r="H852">
        <f>SUMIF(livelo!B:B,'dados livelo'!A852,livelo!AI:AI)</f>
        <v>0</v>
      </c>
    </row>
    <row r="853" spans="2:8">
      <c r="B853" t="e">
        <f>VLOOKUP(A853,livelo!B:AE,29,0)</f>
        <v>#N/A</v>
      </c>
      <c r="C853" t="e">
        <f>VLOOKUP(A853,livelo!B:AH,32,0)</f>
        <v>#N/A</v>
      </c>
      <c r="D853" t="e">
        <f>VLOOKUP(A853,livelo!B:AC,27,0)</f>
        <v>#N/A</v>
      </c>
      <c r="E853" t="e">
        <f>VLOOKUP(A853,livelo!B:D,3,0)</f>
        <v>#N/A</v>
      </c>
      <c r="F853" s="1" t="e">
        <f t="shared" si="33"/>
        <v>#N/A</v>
      </c>
      <c r="G853" t="e">
        <f t="shared" si="34"/>
        <v>#N/A</v>
      </c>
      <c r="H853">
        <f>SUMIF(livelo!B:B,'dados livelo'!A853,livelo!AI:AI)</f>
        <v>0</v>
      </c>
    </row>
    <row r="854" spans="2:8">
      <c r="B854" t="e">
        <f>VLOOKUP(A854,livelo!B:AE,29,0)</f>
        <v>#N/A</v>
      </c>
      <c r="C854" t="e">
        <f>VLOOKUP(A854,livelo!B:AH,32,0)</f>
        <v>#N/A</v>
      </c>
      <c r="D854" t="e">
        <f>VLOOKUP(A854,livelo!B:AC,27,0)</f>
        <v>#N/A</v>
      </c>
      <c r="E854" t="e">
        <f>VLOOKUP(A854,livelo!B:D,3,0)</f>
        <v>#N/A</v>
      </c>
      <c r="F854" s="1" t="e">
        <f t="shared" si="33"/>
        <v>#N/A</v>
      </c>
      <c r="G854" t="e">
        <f t="shared" si="34"/>
        <v>#N/A</v>
      </c>
      <c r="H854">
        <f>SUMIF(livelo!B:B,'dados livelo'!A854,livelo!AI:AI)</f>
        <v>0</v>
      </c>
    </row>
    <row r="855" spans="2:8">
      <c r="B855" t="e">
        <f>VLOOKUP(A855,livelo!B:AE,29,0)</f>
        <v>#N/A</v>
      </c>
      <c r="C855" t="e">
        <f>VLOOKUP(A855,livelo!B:AH,32,0)</f>
        <v>#N/A</v>
      </c>
      <c r="D855" t="e">
        <f>VLOOKUP(A855,livelo!B:AC,27,0)</f>
        <v>#N/A</v>
      </c>
      <c r="E855" t="e">
        <f>VLOOKUP(A855,livelo!B:D,3,0)</f>
        <v>#N/A</v>
      </c>
      <c r="F855" s="1" t="e">
        <f t="shared" si="33"/>
        <v>#N/A</v>
      </c>
      <c r="G855" t="e">
        <f t="shared" si="34"/>
        <v>#N/A</v>
      </c>
      <c r="H855">
        <f>SUMIF(livelo!B:B,'dados livelo'!A855,livelo!AI:AI)</f>
        <v>0</v>
      </c>
    </row>
    <row r="856" spans="2:8">
      <c r="B856" t="e">
        <f>VLOOKUP(A856,livelo!B:AE,29,0)</f>
        <v>#N/A</v>
      </c>
      <c r="C856" t="e">
        <f>VLOOKUP(A856,livelo!B:AH,32,0)</f>
        <v>#N/A</v>
      </c>
      <c r="D856" t="e">
        <f>VLOOKUP(A856,livelo!B:AC,27,0)</f>
        <v>#N/A</v>
      </c>
      <c r="E856" t="e">
        <f>VLOOKUP(A856,livelo!B:D,3,0)</f>
        <v>#N/A</v>
      </c>
      <c r="F856" s="1" t="e">
        <f t="shared" si="33"/>
        <v>#N/A</v>
      </c>
      <c r="G856" t="e">
        <f t="shared" si="34"/>
        <v>#N/A</v>
      </c>
      <c r="H856">
        <f>SUMIF(livelo!B:B,'dados livelo'!A856,livelo!AI:AI)</f>
        <v>0</v>
      </c>
    </row>
    <row r="857" spans="2:8">
      <c r="B857" t="e">
        <f>VLOOKUP(A857,livelo!B:AE,29,0)</f>
        <v>#N/A</v>
      </c>
      <c r="C857" t="e">
        <f>VLOOKUP(A857,livelo!B:AH,32,0)</f>
        <v>#N/A</v>
      </c>
      <c r="D857" t="e">
        <f>VLOOKUP(A857,livelo!B:AC,27,0)</f>
        <v>#N/A</v>
      </c>
      <c r="E857" t="e">
        <f>VLOOKUP(A857,livelo!B:D,3,0)</f>
        <v>#N/A</v>
      </c>
      <c r="F857" s="1" t="e">
        <f t="shared" si="33"/>
        <v>#N/A</v>
      </c>
      <c r="G857" t="e">
        <f t="shared" si="34"/>
        <v>#N/A</v>
      </c>
      <c r="H857">
        <f>SUMIF(livelo!B:B,'dados livelo'!A857,livelo!AI:AI)</f>
        <v>0</v>
      </c>
    </row>
    <row r="858" spans="2:8">
      <c r="B858" t="e">
        <f>VLOOKUP(A858,livelo!B:AE,29,0)</f>
        <v>#N/A</v>
      </c>
      <c r="C858" t="e">
        <f>VLOOKUP(A858,livelo!B:AH,32,0)</f>
        <v>#N/A</v>
      </c>
      <c r="D858" t="e">
        <f>VLOOKUP(A858,livelo!B:AC,27,0)</f>
        <v>#N/A</v>
      </c>
      <c r="E858" t="e">
        <f>VLOOKUP(A858,livelo!B:D,3,0)</f>
        <v>#N/A</v>
      </c>
      <c r="F858" s="1" t="e">
        <f t="shared" si="33"/>
        <v>#N/A</v>
      </c>
      <c r="G858" t="e">
        <f t="shared" si="34"/>
        <v>#N/A</v>
      </c>
      <c r="H858">
        <f>SUMIF(livelo!B:B,'dados livelo'!A858,livelo!AI:AI)</f>
        <v>0</v>
      </c>
    </row>
    <row r="859" spans="2:8">
      <c r="B859" t="e">
        <f>VLOOKUP(A859,livelo!B:AE,29,0)</f>
        <v>#N/A</v>
      </c>
      <c r="C859" t="e">
        <f>VLOOKUP(A859,livelo!B:AH,32,0)</f>
        <v>#N/A</v>
      </c>
      <c r="D859" t="e">
        <f>VLOOKUP(A859,livelo!B:AC,27,0)</f>
        <v>#N/A</v>
      </c>
      <c r="E859" t="e">
        <f>VLOOKUP(A859,livelo!B:D,3,0)</f>
        <v>#N/A</v>
      </c>
      <c r="F859" s="1" t="e">
        <f t="shared" si="33"/>
        <v>#N/A</v>
      </c>
      <c r="G859" t="e">
        <f t="shared" si="34"/>
        <v>#N/A</v>
      </c>
      <c r="H859">
        <f>SUMIF(livelo!B:B,'dados livelo'!A859,livelo!AI:AI)</f>
        <v>0</v>
      </c>
    </row>
    <row r="860" spans="2:8">
      <c r="B860" t="e">
        <f>VLOOKUP(A860,livelo!B:AE,29,0)</f>
        <v>#N/A</v>
      </c>
      <c r="C860" t="e">
        <f>VLOOKUP(A860,livelo!B:AH,32,0)</f>
        <v>#N/A</v>
      </c>
      <c r="D860" t="e">
        <f>VLOOKUP(A860,livelo!B:AC,27,0)</f>
        <v>#N/A</v>
      </c>
      <c r="E860" t="e">
        <f>VLOOKUP(A860,livelo!B:D,3,0)</f>
        <v>#N/A</v>
      </c>
      <c r="F860" s="1" t="e">
        <f t="shared" si="33"/>
        <v>#N/A</v>
      </c>
      <c r="G860" t="e">
        <f t="shared" si="34"/>
        <v>#N/A</v>
      </c>
      <c r="H860">
        <f>SUMIF(livelo!B:B,'dados livelo'!A860,livelo!AI:AI)</f>
        <v>0</v>
      </c>
    </row>
    <row r="861" spans="2:8">
      <c r="B861" t="e">
        <f>VLOOKUP(A861,livelo!B:AE,29,0)</f>
        <v>#N/A</v>
      </c>
      <c r="C861" t="e">
        <f>VLOOKUP(A861,livelo!B:AH,32,0)</f>
        <v>#N/A</v>
      </c>
      <c r="D861" t="e">
        <f>VLOOKUP(A861,livelo!B:AC,27,0)</f>
        <v>#N/A</v>
      </c>
      <c r="E861" t="e">
        <f>VLOOKUP(A861,livelo!B:D,3,0)</f>
        <v>#N/A</v>
      </c>
      <c r="F861" s="1" t="e">
        <f t="shared" si="33"/>
        <v>#N/A</v>
      </c>
      <c r="G861" t="e">
        <f t="shared" si="34"/>
        <v>#N/A</v>
      </c>
      <c r="H861">
        <f>SUMIF(livelo!B:B,'dados livelo'!A861,livelo!AI:AI)</f>
        <v>0</v>
      </c>
    </row>
    <row r="862" spans="2:8">
      <c r="B862" t="e">
        <f>VLOOKUP(A862,livelo!B:AE,29,0)</f>
        <v>#N/A</v>
      </c>
      <c r="C862" t="e">
        <f>VLOOKUP(A862,livelo!B:AH,32,0)</f>
        <v>#N/A</v>
      </c>
      <c r="D862" t="e">
        <f>VLOOKUP(A862,livelo!B:AC,27,0)</f>
        <v>#N/A</v>
      </c>
      <c r="E862" t="e">
        <f>VLOOKUP(A862,livelo!B:D,3,0)</f>
        <v>#N/A</v>
      </c>
      <c r="F862" s="1" t="e">
        <f t="shared" si="33"/>
        <v>#N/A</v>
      </c>
      <c r="G862" t="e">
        <f t="shared" si="34"/>
        <v>#N/A</v>
      </c>
      <c r="H862">
        <f>SUMIF(livelo!B:B,'dados livelo'!A862,livelo!AI:AI)</f>
        <v>0</v>
      </c>
    </row>
    <row r="863" spans="2:8">
      <c r="B863" t="e">
        <f>VLOOKUP(A863,livelo!B:AE,29,0)</f>
        <v>#N/A</v>
      </c>
      <c r="C863" t="e">
        <f>VLOOKUP(A863,livelo!B:AH,32,0)</f>
        <v>#N/A</v>
      </c>
      <c r="D863" t="e">
        <f>VLOOKUP(A863,livelo!B:AC,27,0)</f>
        <v>#N/A</v>
      </c>
      <c r="E863" t="e">
        <f>VLOOKUP(A863,livelo!B:D,3,0)</f>
        <v>#N/A</v>
      </c>
      <c r="F863" s="1" t="e">
        <f t="shared" si="33"/>
        <v>#N/A</v>
      </c>
      <c r="G863" t="e">
        <f t="shared" si="34"/>
        <v>#N/A</v>
      </c>
      <c r="H863">
        <f>SUMIF(livelo!B:B,'dados livelo'!A863,livelo!AI:AI)</f>
        <v>0</v>
      </c>
    </row>
    <row r="864" spans="2:8">
      <c r="B864" t="e">
        <f>VLOOKUP(A864,livelo!B:AE,29,0)</f>
        <v>#N/A</v>
      </c>
      <c r="C864" t="e">
        <f>VLOOKUP(A864,livelo!B:AH,32,0)</f>
        <v>#N/A</v>
      </c>
      <c r="D864" t="e">
        <f>VLOOKUP(A864,livelo!B:AC,27,0)</f>
        <v>#N/A</v>
      </c>
      <c r="E864" t="e">
        <f>VLOOKUP(A864,livelo!B:D,3,0)</f>
        <v>#N/A</v>
      </c>
      <c r="F864" s="1" t="e">
        <f t="shared" si="33"/>
        <v>#N/A</v>
      </c>
      <c r="G864" t="e">
        <f t="shared" si="34"/>
        <v>#N/A</v>
      </c>
      <c r="H864">
        <f>SUMIF(livelo!B:B,'dados livelo'!A864,livelo!AI:AI)</f>
        <v>0</v>
      </c>
    </row>
    <row r="865" spans="2:8">
      <c r="B865" t="e">
        <f>VLOOKUP(A865,livelo!B:AE,29,0)</f>
        <v>#N/A</v>
      </c>
      <c r="C865" t="e">
        <f>VLOOKUP(A865,livelo!B:AH,32,0)</f>
        <v>#N/A</v>
      </c>
      <c r="D865" t="e">
        <f>VLOOKUP(A865,livelo!B:AC,27,0)</f>
        <v>#N/A</v>
      </c>
      <c r="E865" t="e">
        <f>VLOOKUP(A865,livelo!B:D,3,0)</f>
        <v>#N/A</v>
      </c>
      <c r="F865" s="1" t="e">
        <f t="shared" si="33"/>
        <v>#N/A</v>
      </c>
      <c r="G865" t="e">
        <f t="shared" si="34"/>
        <v>#N/A</v>
      </c>
      <c r="H865">
        <f>SUMIF(livelo!B:B,'dados livelo'!A865,livelo!AI:AI)</f>
        <v>0</v>
      </c>
    </row>
    <row r="866" spans="2:8">
      <c r="B866" t="e">
        <f>VLOOKUP(A866,livelo!B:AE,29,0)</f>
        <v>#N/A</v>
      </c>
      <c r="C866" t="e">
        <f>VLOOKUP(A866,livelo!B:AH,32,0)</f>
        <v>#N/A</v>
      </c>
      <c r="D866" t="e">
        <f>VLOOKUP(A866,livelo!B:AC,27,0)</f>
        <v>#N/A</v>
      </c>
      <c r="E866" t="e">
        <f>VLOOKUP(A866,livelo!B:D,3,0)</f>
        <v>#N/A</v>
      </c>
      <c r="F866" s="1" t="e">
        <f t="shared" si="33"/>
        <v>#N/A</v>
      </c>
      <c r="G866" t="e">
        <f t="shared" si="34"/>
        <v>#N/A</v>
      </c>
      <c r="H866">
        <f>SUMIF(livelo!B:B,'dados livelo'!A866,livelo!AI:AI)</f>
        <v>0</v>
      </c>
    </row>
    <row r="867" spans="2:8">
      <c r="B867" t="e">
        <f>VLOOKUP(A867,livelo!B:AE,29,0)</f>
        <v>#N/A</v>
      </c>
      <c r="C867" t="e">
        <f>VLOOKUP(A867,livelo!B:AH,32,0)</f>
        <v>#N/A</v>
      </c>
      <c r="D867" t="e">
        <f>VLOOKUP(A867,livelo!B:AC,27,0)</f>
        <v>#N/A</v>
      </c>
      <c r="E867" t="e">
        <f>VLOOKUP(A867,livelo!B:D,3,0)</f>
        <v>#N/A</v>
      </c>
      <c r="F867" s="1" t="e">
        <f t="shared" si="33"/>
        <v>#N/A</v>
      </c>
      <c r="G867" t="e">
        <f t="shared" si="34"/>
        <v>#N/A</v>
      </c>
      <c r="H867">
        <f>SUMIF(livelo!B:B,'dados livelo'!A867,livelo!AI:AI)</f>
        <v>0</v>
      </c>
    </row>
    <row r="868" spans="2:8">
      <c r="B868" t="e">
        <f>VLOOKUP(A868,livelo!B:AE,29,0)</f>
        <v>#N/A</v>
      </c>
      <c r="C868" t="e">
        <f>VLOOKUP(A868,livelo!B:AH,32,0)</f>
        <v>#N/A</v>
      </c>
      <c r="D868" t="e">
        <f>VLOOKUP(A868,livelo!B:AC,27,0)</f>
        <v>#N/A</v>
      </c>
      <c r="E868" t="e">
        <f>VLOOKUP(A868,livelo!B:D,3,0)</f>
        <v>#N/A</v>
      </c>
      <c r="F868" s="1" t="e">
        <f t="shared" si="33"/>
        <v>#N/A</v>
      </c>
      <c r="G868" t="e">
        <f t="shared" si="34"/>
        <v>#N/A</v>
      </c>
      <c r="H868">
        <f>SUMIF(livelo!B:B,'dados livelo'!A868,livelo!AI:AI)</f>
        <v>0</v>
      </c>
    </row>
    <row r="869" spans="2:8">
      <c r="B869" t="e">
        <f>VLOOKUP(A869,livelo!B:AE,29,0)</f>
        <v>#N/A</v>
      </c>
      <c r="C869" t="e">
        <f>VLOOKUP(A869,livelo!B:AH,32,0)</f>
        <v>#N/A</v>
      </c>
      <c r="D869" t="e">
        <f>VLOOKUP(A869,livelo!B:AC,27,0)</f>
        <v>#N/A</v>
      </c>
      <c r="E869" t="e">
        <f>VLOOKUP(A869,livelo!B:D,3,0)</f>
        <v>#N/A</v>
      </c>
      <c r="F869" s="1" t="e">
        <f t="shared" si="33"/>
        <v>#N/A</v>
      </c>
      <c r="G869" t="e">
        <f t="shared" si="34"/>
        <v>#N/A</v>
      </c>
      <c r="H869">
        <f>SUMIF(livelo!B:B,'dados livelo'!A869,livelo!AI:AI)</f>
        <v>0</v>
      </c>
    </row>
    <row r="870" spans="2:8">
      <c r="B870" t="e">
        <f>VLOOKUP(A870,livelo!B:AE,29,0)</f>
        <v>#N/A</v>
      </c>
      <c r="C870" t="e">
        <f>VLOOKUP(A870,livelo!B:AH,32,0)</f>
        <v>#N/A</v>
      </c>
      <c r="D870" t="e">
        <f>VLOOKUP(A870,livelo!B:AC,27,0)</f>
        <v>#N/A</v>
      </c>
      <c r="E870" t="e">
        <f>VLOOKUP(A870,livelo!B:D,3,0)</f>
        <v>#N/A</v>
      </c>
      <c r="F870" s="1" t="e">
        <f t="shared" si="33"/>
        <v>#N/A</v>
      </c>
      <c r="G870" t="e">
        <f t="shared" si="34"/>
        <v>#N/A</v>
      </c>
      <c r="H870">
        <f>SUMIF(livelo!B:B,'dados livelo'!A870,livelo!AI:AI)</f>
        <v>0</v>
      </c>
    </row>
    <row r="871" spans="2:8">
      <c r="B871" t="e">
        <f>VLOOKUP(A871,livelo!B:AE,29,0)</f>
        <v>#N/A</v>
      </c>
      <c r="C871" t="e">
        <f>VLOOKUP(A871,livelo!B:AH,32,0)</f>
        <v>#N/A</v>
      </c>
      <c r="D871" t="e">
        <f>VLOOKUP(A871,livelo!B:AC,27,0)</f>
        <v>#N/A</v>
      </c>
      <c r="E871" t="e">
        <f>VLOOKUP(A871,livelo!B:D,3,0)</f>
        <v>#N/A</v>
      </c>
      <c r="F871" s="1" t="e">
        <f t="shared" si="33"/>
        <v>#N/A</v>
      </c>
      <c r="G871" t="e">
        <f t="shared" si="34"/>
        <v>#N/A</v>
      </c>
      <c r="H871">
        <f>SUMIF(livelo!B:B,'dados livelo'!A871,livelo!AI:AI)</f>
        <v>0</v>
      </c>
    </row>
    <row r="872" spans="2:8">
      <c r="B872" t="e">
        <f>VLOOKUP(A872,livelo!B:AE,29,0)</f>
        <v>#N/A</v>
      </c>
      <c r="C872" t="e">
        <f>VLOOKUP(A872,livelo!B:AH,32,0)</f>
        <v>#N/A</v>
      </c>
      <c r="D872" t="e">
        <f>VLOOKUP(A872,livelo!B:AC,27,0)</f>
        <v>#N/A</v>
      </c>
      <c r="E872" t="e">
        <f>VLOOKUP(A872,livelo!B:D,3,0)</f>
        <v>#N/A</v>
      </c>
      <c r="F872" s="1" t="e">
        <f t="shared" si="33"/>
        <v>#N/A</v>
      </c>
      <c r="G872" t="e">
        <f t="shared" si="34"/>
        <v>#N/A</v>
      </c>
      <c r="H872">
        <f>SUMIF(livelo!B:B,'dados livelo'!A872,livelo!AI:AI)</f>
        <v>0</v>
      </c>
    </row>
    <row r="873" spans="2:8">
      <c r="B873" t="e">
        <f>VLOOKUP(A873,livelo!B:AE,29,0)</f>
        <v>#N/A</v>
      </c>
      <c r="C873" t="e">
        <f>VLOOKUP(A873,livelo!B:AH,32,0)</f>
        <v>#N/A</v>
      </c>
      <c r="D873" t="e">
        <f>VLOOKUP(A873,livelo!B:AC,27,0)</f>
        <v>#N/A</v>
      </c>
      <c r="E873" t="e">
        <f>VLOOKUP(A873,livelo!B:D,3,0)</f>
        <v>#N/A</v>
      </c>
      <c r="F873" s="1" t="e">
        <f t="shared" si="33"/>
        <v>#N/A</v>
      </c>
      <c r="G873" t="e">
        <f t="shared" si="34"/>
        <v>#N/A</v>
      </c>
      <c r="H873">
        <f>SUMIF(livelo!B:B,'dados livelo'!A873,livelo!AI:AI)</f>
        <v>0</v>
      </c>
    </row>
    <row r="874" spans="2:8">
      <c r="B874" t="e">
        <f>VLOOKUP(A874,livelo!B:AE,29,0)</f>
        <v>#N/A</v>
      </c>
      <c r="C874" t="e">
        <f>VLOOKUP(A874,livelo!B:AH,32,0)</f>
        <v>#N/A</v>
      </c>
      <c r="D874" t="e">
        <f>VLOOKUP(A874,livelo!B:AC,27,0)</f>
        <v>#N/A</v>
      </c>
      <c r="E874" t="e">
        <f>VLOOKUP(A874,livelo!B:D,3,0)</f>
        <v>#N/A</v>
      </c>
      <c r="F874" s="1" t="e">
        <f t="shared" si="33"/>
        <v>#N/A</v>
      </c>
      <c r="G874" t="e">
        <f t="shared" si="34"/>
        <v>#N/A</v>
      </c>
      <c r="H874">
        <f>SUMIF(livelo!B:B,'dados livelo'!A874,livelo!AI:AI)</f>
        <v>0</v>
      </c>
    </row>
    <row r="875" spans="2:8">
      <c r="B875" t="e">
        <f>VLOOKUP(A875,livelo!B:AE,29,0)</f>
        <v>#N/A</v>
      </c>
      <c r="C875" t="e">
        <f>VLOOKUP(A875,livelo!B:AH,32,0)</f>
        <v>#N/A</v>
      </c>
      <c r="D875" t="e">
        <f>VLOOKUP(A875,livelo!B:AC,27,0)</f>
        <v>#N/A</v>
      </c>
      <c r="E875" t="e">
        <f>VLOOKUP(A875,livelo!B:D,3,0)</f>
        <v>#N/A</v>
      </c>
      <c r="F875" s="1" t="e">
        <f t="shared" si="33"/>
        <v>#N/A</v>
      </c>
      <c r="G875" t="e">
        <f t="shared" si="34"/>
        <v>#N/A</v>
      </c>
      <c r="H875">
        <f>SUMIF(livelo!B:B,'dados livelo'!A875,livelo!AI:AI)</f>
        <v>0</v>
      </c>
    </row>
    <row r="876" spans="2:8">
      <c r="B876" t="e">
        <f>VLOOKUP(A876,livelo!B:AE,29,0)</f>
        <v>#N/A</v>
      </c>
      <c r="C876" t="e">
        <f>VLOOKUP(A876,livelo!B:AH,32,0)</f>
        <v>#N/A</v>
      </c>
      <c r="D876" t="e">
        <f>VLOOKUP(A876,livelo!B:AC,27,0)</f>
        <v>#N/A</v>
      </c>
      <c r="E876" t="e">
        <f>VLOOKUP(A876,livelo!B:D,3,0)</f>
        <v>#N/A</v>
      </c>
      <c r="F876" s="1" t="e">
        <f t="shared" si="33"/>
        <v>#N/A</v>
      </c>
      <c r="G876" t="e">
        <f t="shared" si="34"/>
        <v>#N/A</v>
      </c>
      <c r="H876">
        <f>SUMIF(livelo!B:B,'dados livelo'!A876,livelo!AI:AI)</f>
        <v>0</v>
      </c>
    </row>
    <row r="877" spans="2:8">
      <c r="B877" t="e">
        <f>VLOOKUP(A877,livelo!B:AE,29,0)</f>
        <v>#N/A</v>
      </c>
      <c r="C877" t="e">
        <f>VLOOKUP(A877,livelo!B:AH,32,0)</f>
        <v>#N/A</v>
      </c>
      <c r="D877" t="e">
        <f>VLOOKUP(A877,livelo!B:AC,27,0)</f>
        <v>#N/A</v>
      </c>
      <c r="E877" t="e">
        <f>VLOOKUP(A877,livelo!B:D,3,0)</f>
        <v>#N/A</v>
      </c>
      <c r="F877" s="1" t="e">
        <f t="shared" si="33"/>
        <v>#N/A</v>
      </c>
      <c r="G877" t="e">
        <f t="shared" si="34"/>
        <v>#N/A</v>
      </c>
      <c r="H877">
        <f>SUMIF(livelo!B:B,'dados livelo'!A877,livelo!AI:AI)</f>
        <v>0</v>
      </c>
    </row>
    <row r="878" spans="2:8">
      <c r="B878" t="e">
        <f>VLOOKUP(A878,livelo!B:AE,29,0)</f>
        <v>#N/A</v>
      </c>
      <c r="C878" t="e">
        <f>VLOOKUP(A878,livelo!B:AH,32,0)</f>
        <v>#N/A</v>
      </c>
      <c r="D878" t="e">
        <f>VLOOKUP(A878,livelo!B:AC,27,0)</f>
        <v>#N/A</v>
      </c>
      <c r="E878" t="e">
        <f>VLOOKUP(A878,livelo!B:D,3,0)</f>
        <v>#N/A</v>
      </c>
      <c r="F878" s="1" t="e">
        <f t="shared" si="33"/>
        <v>#N/A</v>
      </c>
      <c r="G878" t="e">
        <f t="shared" si="34"/>
        <v>#N/A</v>
      </c>
      <c r="H878">
        <f>SUMIF(livelo!B:B,'dados livelo'!A878,livelo!AI:AI)</f>
        <v>0</v>
      </c>
    </row>
    <row r="879" spans="2:8">
      <c r="B879" t="e">
        <f>VLOOKUP(A879,livelo!B:AE,29,0)</f>
        <v>#N/A</v>
      </c>
      <c r="C879" t="e">
        <f>VLOOKUP(A879,livelo!B:AH,32,0)</f>
        <v>#N/A</v>
      </c>
      <c r="D879" t="e">
        <f>VLOOKUP(A879,livelo!B:AC,27,0)</f>
        <v>#N/A</v>
      </c>
      <c r="E879" t="e">
        <f>VLOOKUP(A879,livelo!B:D,3,0)</f>
        <v>#N/A</v>
      </c>
      <c r="F879" s="1" t="e">
        <f t="shared" si="33"/>
        <v>#N/A</v>
      </c>
      <c r="G879" t="e">
        <f t="shared" si="34"/>
        <v>#N/A</v>
      </c>
      <c r="H879">
        <f>SUMIF(livelo!B:B,'dados livelo'!A879,livelo!AI:AI)</f>
        <v>0</v>
      </c>
    </row>
    <row r="880" spans="2:8">
      <c r="B880" t="e">
        <f>VLOOKUP(A880,livelo!B:AE,29,0)</f>
        <v>#N/A</v>
      </c>
      <c r="C880" t="e">
        <f>VLOOKUP(A880,livelo!B:AH,32,0)</f>
        <v>#N/A</v>
      </c>
      <c r="D880" t="e">
        <f>VLOOKUP(A880,livelo!B:AC,27,0)</f>
        <v>#N/A</v>
      </c>
      <c r="E880" t="e">
        <f>VLOOKUP(A880,livelo!B:D,3,0)</f>
        <v>#N/A</v>
      </c>
      <c r="F880" s="1" t="e">
        <f t="shared" si="33"/>
        <v>#N/A</v>
      </c>
      <c r="G880" t="e">
        <f t="shared" si="34"/>
        <v>#N/A</v>
      </c>
      <c r="H880">
        <f>SUMIF(livelo!B:B,'dados livelo'!A880,livelo!AI:AI)</f>
        <v>0</v>
      </c>
    </row>
    <row r="881" spans="2:8">
      <c r="B881" t="e">
        <f>VLOOKUP(A881,livelo!B:AE,29,0)</f>
        <v>#N/A</v>
      </c>
      <c r="C881" t="e">
        <f>VLOOKUP(A881,livelo!B:AH,32,0)</f>
        <v>#N/A</v>
      </c>
      <c r="D881" t="e">
        <f>VLOOKUP(A881,livelo!B:AC,27,0)</f>
        <v>#N/A</v>
      </c>
      <c r="E881" t="e">
        <f>VLOOKUP(A881,livelo!B:D,3,0)</f>
        <v>#N/A</v>
      </c>
      <c r="F881" s="1" t="e">
        <f t="shared" si="33"/>
        <v>#N/A</v>
      </c>
      <c r="G881" t="e">
        <f t="shared" si="34"/>
        <v>#N/A</v>
      </c>
      <c r="H881">
        <f>SUMIF(livelo!B:B,'dados livelo'!A881,livelo!AI:AI)</f>
        <v>0</v>
      </c>
    </row>
    <row r="882" spans="2:8">
      <c r="B882" t="e">
        <f>VLOOKUP(A882,livelo!B:AE,29,0)</f>
        <v>#N/A</v>
      </c>
      <c r="C882" t="e">
        <f>VLOOKUP(A882,livelo!B:AH,32,0)</f>
        <v>#N/A</v>
      </c>
      <c r="D882" t="e">
        <f>VLOOKUP(A882,livelo!B:AC,27,0)</f>
        <v>#N/A</v>
      </c>
      <c r="E882" t="e">
        <f>VLOOKUP(A882,livelo!B:D,3,0)</f>
        <v>#N/A</v>
      </c>
      <c r="F882" s="1" t="e">
        <f t="shared" si="33"/>
        <v>#N/A</v>
      </c>
      <c r="G882" t="e">
        <f t="shared" si="34"/>
        <v>#N/A</v>
      </c>
      <c r="H882">
        <f>SUMIF(livelo!B:B,'dados livelo'!A882,livelo!AI:AI)</f>
        <v>0</v>
      </c>
    </row>
    <row r="883" spans="2:8">
      <c r="B883" t="e">
        <f>VLOOKUP(A883,livelo!B:AE,29,0)</f>
        <v>#N/A</v>
      </c>
      <c r="C883" t="e">
        <f>VLOOKUP(A883,livelo!B:AH,32,0)</f>
        <v>#N/A</v>
      </c>
      <c r="D883" t="e">
        <f>VLOOKUP(A883,livelo!B:AC,27,0)</f>
        <v>#N/A</v>
      </c>
      <c r="E883" t="e">
        <f>VLOOKUP(A883,livelo!B:D,3,0)</f>
        <v>#N/A</v>
      </c>
      <c r="F883" s="1" t="e">
        <f t="shared" si="33"/>
        <v>#N/A</v>
      </c>
      <c r="G883" t="e">
        <f t="shared" si="34"/>
        <v>#N/A</v>
      </c>
      <c r="H883">
        <f>SUMIF(livelo!B:B,'dados livelo'!A883,livelo!AI:AI)</f>
        <v>0</v>
      </c>
    </row>
    <row r="884" spans="2:8">
      <c r="B884" t="e">
        <f>VLOOKUP(A884,livelo!B:AE,29,0)</f>
        <v>#N/A</v>
      </c>
      <c r="C884" t="e">
        <f>VLOOKUP(A884,livelo!B:AH,32,0)</f>
        <v>#N/A</v>
      </c>
      <c r="D884" t="e">
        <f>VLOOKUP(A884,livelo!B:AC,27,0)</f>
        <v>#N/A</v>
      </c>
      <c r="E884" t="e">
        <f>VLOOKUP(A884,livelo!B:D,3,0)</f>
        <v>#N/A</v>
      </c>
      <c r="F884" s="1" t="e">
        <f t="shared" si="33"/>
        <v>#N/A</v>
      </c>
      <c r="G884" t="e">
        <f t="shared" si="34"/>
        <v>#N/A</v>
      </c>
      <c r="H884">
        <f>SUMIF(livelo!B:B,'dados livelo'!A884,livelo!AI:AI)</f>
        <v>0</v>
      </c>
    </row>
    <row r="885" spans="2:8">
      <c r="B885" t="e">
        <f>VLOOKUP(A885,livelo!B:AE,29,0)</f>
        <v>#N/A</v>
      </c>
      <c r="C885" t="e">
        <f>VLOOKUP(A885,livelo!B:AH,32,0)</f>
        <v>#N/A</v>
      </c>
      <c r="D885" t="e">
        <f>VLOOKUP(A885,livelo!B:AC,27,0)</f>
        <v>#N/A</v>
      </c>
      <c r="E885" t="e">
        <f>VLOOKUP(A885,livelo!B:D,3,0)</f>
        <v>#N/A</v>
      </c>
      <c r="F885" s="1" t="e">
        <f t="shared" si="33"/>
        <v>#N/A</v>
      </c>
      <c r="G885" t="e">
        <f t="shared" si="34"/>
        <v>#N/A</v>
      </c>
      <c r="H885">
        <f>SUMIF(livelo!B:B,'dados livelo'!A885,livelo!AI:AI)</f>
        <v>0</v>
      </c>
    </row>
    <row r="886" spans="2:8">
      <c r="B886" t="e">
        <f>VLOOKUP(A886,livelo!B:AE,29,0)</f>
        <v>#N/A</v>
      </c>
      <c r="C886" t="e">
        <f>VLOOKUP(A886,livelo!B:AH,32,0)</f>
        <v>#N/A</v>
      </c>
      <c r="D886" t="e">
        <f>VLOOKUP(A886,livelo!B:AC,27,0)</f>
        <v>#N/A</v>
      </c>
      <c r="E886" t="e">
        <f>VLOOKUP(A886,livelo!B:D,3,0)</f>
        <v>#N/A</v>
      </c>
      <c r="F886" s="1" t="e">
        <f t="shared" si="33"/>
        <v>#N/A</v>
      </c>
      <c r="G886" t="e">
        <f t="shared" si="34"/>
        <v>#N/A</v>
      </c>
      <c r="H886">
        <f>SUMIF(livelo!B:B,'dados livelo'!A886,livelo!AI:AI)</f>
        <v>0</v>
      </c>
    </row>
    <row r="887" spans="2:8">
      <c r="B887" t="e">
        <f>VLOOKUP(A887,livelo!B:AE,29,0)</f>
        <v>#N/A</v>
      </c>
      <c r="C887" t="e">
        <f>VLOOKUP(A887,livelo!B:AH,32,0)</f>
        <v>#N/A</v>
      </c>
      <c r="D887" t="e">
        <f>VLOOKUP(A887,livelo!B:AC,27,0)</f>
        <v>#N/A</v>
      </c>
      <c r="E887" t="e">
        <f>VLOOKUP(A887,livelo!B:D,3,0)</f>
        <v>#N/A</v>
      </c>
      <c r="F887" s="1" t="e">
        <f t="shared" si="33"/>
        <v>#N/A</v>
      </c>
      <c r="G887" t="e">
        <f t="shared" si="34"/>
        <v>#N/A</v>
      </c>
      <c r="H887">
        <f>SUMIF(livelo!B:B,'dados livelo'!A887,livelo!AI:AI)</f>
        <v>0</v>
      </c>
    </row>
    <row r="888" spans="2:8">
      <c r="B888" t="e">
        <f>VLOOKUP(A888,livelo!B:AE,29,0)</f>
        <v>#N/A</v>
      </c>
      <c r="C888" t="e">
        <f>VLOOKUP(A888,livelo!B:AH,32,0)</f>
        <v>#N/A</v>
      </c>
      <c r="D888" t="e">
        <f>VLOOKUP(A888,livelo!B:AC,27,0)</f>
        <v>#N/A</v>
      </c>
      <c r="E888" t="e">
        <f>VLOOKUP(A888,livelo!B:D,3,0)</f>
        <v>#N/A</v>
      </c>
      <c r="F888" s="1" t="e">
        <f t="shared" si="33"/>
        <v>#N/A</v>
      </c>
      <c r="G888" t="e">
        <f t="shared" si="34"/>
        <v>#N/A</v>
      </c>
      <c r="H888">
        <f>SUMIF(livelo!B:B,'dados livelo'!A888,livelo!AI:AI)</f>
        <v>0</v>
      </c>
    </row>
    <row r="889" spans="2:8">
      <c r="B889" t="e">
        <f>VLOOKUP(A889,livelo!B:AE,29,0)</f>
        <v>#N/A</v>
      </c>
      <c r="C889" t="e">
        <f>VLOOKUP(A889,livelo!B:AH,32,0)</f>
        <v>#N/A</v>
      </c>
      <c r="D889" t="e">
        <f>VLOOKUP(A889,livelo!B:AC,27,0)</f>
        <v>#N/A</v>
      </c>
      <c r="E889" t="e">
        <f>VLOOKUP(A889,livelo!B:D,3,0)</f>
        <v>#N/A</v>
      </c>
      <c r="F889" s="1" t="e">
        <f t="shared" si="33"/>
        <v>#N/A</v>
      </c>
      <c r="G889" t="e">
        <f t="shared" si="34"/>
        <v>#N/A</v>
      </c>
      <c r="H889">
        <f>SUMIF(livelo!B:B,'dados livelo'!A889,livelo!AI:AI)</f>
        <v>0</v>
      </c>
    </row>
    <row r="890" spans="2:8">
      <c r="B890" t="e">
        <f>VLOOKUP(A890,livelo!B:AE,29,0)</f>
        <v>#N/A</v>
      </c>
      <c r="C890" t="e">
        <f>VLOOKUP(A890,livelo!B:AH,32,0)</f>
        <v>#N/A</v>
      </c>
      <c r="D890" t="e">
        <f>VLOOKUP(A890,livelo!B:AC,27,0)</f>
        <v>#N/A</v>
      </c>
      <c r="E890" t="e">
        <f>VLOOKUP(A890,livelo!B:D,3,0)</f>
        <v>#N/A</v>
      </c>
      <c r="F890" s="1" t="e">
        <f t="shared" si="33"/>
        <v>#N/A</v>
      </c>
      <c r="G890" t="e">
        <f t="shared" si="34"/>
        <v>#N/A</v>
      </c>
      <c r="H890">
        <f>SUMIF(livelo!B:B,'dados livelo'!A890,livelo!AI:AI)</f>
        <v>0</v>
      </c>
    </row>
    <row r="891" spans="2:8">
      <c r="B891" t="e">
        <f>VLOOKUP(A891,livelo!B:AE,29,0)</f>
        <v>#N/A</v>
      </c>
      <c r="C891" t="e">
        <f>VLOOKUP(A891,livelo!B:AH,32,0)</f>
        <v>#N/A</v>
      </c>
      <c r="D891" t="e">
        <f>VLOOKUP(A891,livelo!B:AC,27,0)</f>
        <v>#N/A</v>
      </c>
      <c r="E891" t="e">
        <f>VLOOKUP(A891,livelo!B:D,3,0)</f>
        <v>#N/A</v>
      </c>
      <c r="F891" s="1" t="e">
        <f t="shared" si="33"/>
        <v>#N/A</v>
      </c>
      <c r="G891" t="e">
        <f t="shared" si="34"/>
        <v>#N/A</v>
      </c>
      <c r="H891">
        <f>SUMIF(livelo!B:B,'dados livelo'!A891,livelo!AI:AI)</f>
        <v>0</v>
      </c>
    </row>
    <row r="892" spans="2:8">
      <c r="B892" t="e">
        <f>VLOOKUP(A892,livelo!B:AE,29,0)</f>
        <v>#N/A</v>
      </c>
      <c r="C892" t="e">
        <f>VLOOKUP(A892,livelo!B:AH,32,0)</f>
        <v>#N/A</v>
      </c>
      <c r="D892" t="e">
        <f>VLOOKUP(A892,livelo!B:AC,27,0)</f>
        <v>#N/A</v>
      </c>
      <c r="E892" t="e">
        <f>VLOOKUP(A892,livelo!B:D,3,0)</f>
        <v>#N/A</v>
      </c>
      <c r="F892" s="1" t="e">
        <f t="shared" si="33"/>
        <v>#N/A</v>
      </c>
      <c r="G892" t="e">
        <f t="shared" si="34"/>
        <v>#N/A</v>
      </c>
      <c r="H892">
        <f>SUMIF(livelo!B:B,'dados livelo'!A892,livelo!AI:AI)</f>
        <v>0</v>
      </c>
    </row>
    <row r="893" spans="2:8">
      <c r="B893" t="e">
        <f>VLOOKUP(A893,livelo!B:AE,29,0)</f>
        <v>#N/A</v>
      </c>
      <c r="C893" t="e">
        <f>VLOOKUP(A893,livelo!B:AH,32,0)</f>
        <v>#N/A</v>
      </c>
      <c r="D893" t="e">
        <f>VLOOKUP(A893,livelo!B:AC,27,0)</f>
        <v>#N/A</v>
      </c>
      <c r="E893" t="e">
        <f>VLOOKUP(A893,livelo!B:D,3,0)</f>
        <v>#N/A</v>
      </c>
      <c r="F893" s="1" t="e">
        <f t="shared" si="33"/>
        <v>#N/A</v>
      </c>
      <c r="G893" t="e">
        <f t="shared" si="34"/>
        <v>#N/A</v>
      </c>
      <c r="H893">
        <f>SUMIF(livelo!B:B,'dados livelo'!A893,livelo!AI:AI)</f>
        <v>0</v>
      </c>
    </row>
    <row r="894" spans="2:8">
      <c r="B894" t="e">
        <f>VLOOKUP(A894,livelo!B:AE,29,0)</f>
        <v>#N/A</v>
      </c>
      <c r="C894" t="e">
        <f>VLOOKUP(A894,livelo!B:AH,32,0)</f>
        <v>#N/A</v>
      </c>
      <c r="D894" t="e">
        <f>VLOOKUP(A894,livelo!B:AC,27,0)</f>
        <v>#N/A</v>
      </c>
      <c r="E894" t="e">
        <f>VLOOKUP(A894,livelo!B:D,3,0)</f>
        <v>#N/A</v>
      </c>
      <c r="F894" s="1" t="e">
        <f t="shared" si="33"/>
        <v>#N/A</v>
      </c>
      <c r="G894" t="e">
        <f t="shared" si="34"/>
        <v>#N/A</v>
      </c>
      <c r="H894">
        <f>SUMIF(livelo!B:B,'dados livelo'!A894,livelo!AI:AI)</f>
        <v>0</v>
      </c>
    </row>
    <row r="895" spans="2:8">
      <c r="B895" t="e">
        <f>VLOOKUP(A895,livelo!B:AE,29,0)</f>
        <v>#N/A</v>
      </c>
      <c r="C895" t="e">
        <f>VLOOKUP(A895,livelo!B:AH,32,0)</f>
        <v>#N/A</v>
      </c>
      <c r="D895" t="e">
        <f>VLOOKUP(A895,livelo!B:AC,27,0)</f>
        <v>#N/A</v>
      </c>
      <c r="E895" t="e">
        <f>VLOOKUP(A895,livelo!B:D,3,0)</f>
        <v>#N/A</v>
      </c>
      <c r="F895" s="1" t="e">
        <f t="shared" si="33"/>
        <v>#N/A</v>
      </c>
      <c r="G895" t="e">
        <f t="shared" si="34"/>
        <v>#N/A</v>
      </c>
      <c r="H895">
        <f>SUMIF(livelo!B:B,'dados livelo'!A895,livelo!AI:AI)</f>
        <v>0</v>
      </c>
    </row>
    <row r="896" spans="2:8">
      <c r="B896" t="e">
        <f>VLOOKUP(A896,livelo!B:AE,29,0)</f>
        <v>#N/A</v>
      </c>
      <c r="C896" t="e">
        <f>VLOOKUP(A896,livelo!B:AH,32,0)</f>
        <v>#N/A</v>
      </c>
      <c r="D896" t="e">
        <f>VLOOKUP(A896,livelo!B:AC,27,0)</f>
        <v>#N/A</v>
      </c>
      <c r="E896" t="e">
        <f>VLOOKUP(A896,livelo!B:D,3,0)</f>
        <v>#N/A</v>
      </c>
      <c r="F896" s="1" t="e">
        <f t="shared" si="33"/>
        <v>#N/A</v>
      </c>
      <c r="G896" t="e">
        <f t="shared" si="34"/>
        <v>#N/A</v>
      </c>
      <c r="H896">
        <f>SUMIF(livelo!B:B,'dados livelo'!A896,livelo!AI:AI)</f>
        <v>0</v>
      </c>
    </row>
    <row r="897" spans="2:8">
      <c r="B897" t="e">
        <f>VLOOKUP(A897,livelo!B:AE,29,0)</f>
        <v>#N/A</v>
      </c>
      <c r="C897" t="e">
        <f>VLOOKUP(A897,livelo!B:AH,32,0)</f>
        <v>#N/A</v>
      </c>
      <c r="D897" t="e">
        <f>VLOOKUP(A897,livelo!B:AC,27,0)</f>
        <v>#N/A</v>
      </c>
      <c r="E897" t="e">
        <f>VLOOKUP(A897,livelo!B:D,3,0)</f>
        <v>#N/A</v>
      </c>
      <c r="F897" s="1" t="e">
        <f t="shared" si="33"/>
        <v>#N/A</v>
      </c>
      <c r="G897" t="e">
        <f t="shared" si="34"/>
        <v>#N/A</v>
      </c>
      <c r="H897">
        <f>SUMIF(livelo!B:B,'dados livelo'!A897,livelo!AI:AI)</f>
        <v>0</v>
      </c>
    </row>
    <row r="898" spans="2:8">
      <c r="B898" t="e">
        <f>VLOOKUP(A898,livelo!B:AE,29,0)</f>
        <v>#N/A</v>
      </c>
      <c r="C898" t="e">
        <f>VLOOKUP(A898,livelo!B:AH,32,0)</f>
        <v>#N/A</v>
      </c>
      <c r="D898" t="e">
        <f>VLOOKUP(A898,livelo!B:AC,27,0)</f>
        <v>#N/A</v>
      </c>
      <c r="E898" t="e">
        <f>VLOOKUP(A898,livelo!B:D,3,0)</f>
        <v>#N/A</v>
      </c>
      <c r="F898" s="1" t="e">
        <f t="shared" ref="F898:F961" si="35">MID(E898,1,10)</f>
        <v>#N/A</v>
      </c>
      <c r="G898" t="e">
        <f t="shared" ref="G898:G961" si="36">DATEVALUE(F898)</f>
        <v>#N/A</v>
      </c>
      <c r="H898">
        <f>SUMIF(livelo!B:B,'dados livelo'!A898,livelo!AI:AI)</f>
        <v>0</v>
      </c>
    </row>
    <row r="899" spans="2:8">
      <c r="B899" t="e">
        <f>VLOOKUP(A899,livelo!B:AE,29,0)</f>
        <v>#N/A</v>
      </c>
      <c r="C899" t="e">
        <f>VLOOKUP(A899,livelo!B:AH,32,0)</f>
        <v>#N/A</v>
      </c>
      <c r="D899" t="e">
        <f>VLOOKUP(A899,livelo!B:AC,27,0)</f>
        <v>#N/A</v>
      </c>
      <c r="E899" t="e">
        <f>VLOOKUP(A899,livelo!B:D,3,0)</f>
        <v>#N/A</v>
      </c>
      <c r="F899" s="1" t="e">
        <f t="shared" si="35"/>
        <v>#N/A</v>
      </c>
      <c r="G899" t="e">
        <f t="shared" si="36"/>
        <v>#N/A</v>
      </c>
      <c r="H899">
        <f>SUMIF(livelo!B:B,'dados livelo'!A899,livelo!AI:AI)</f>
        <v>0</v>
      </c>
    </row>
    <row r="900" spans="2:8">
      <c r="B900" t="e">
        <f>VLOOKUP(A900,livelo!B:AE,29,0)</f>
        <v>#N/A</v>
      </c>
      <c r="C900" t="e">
        <f>VLOOKUP(A900,livelo!B:AH,32,0)</f>
        <v>#N/A</v>
      </c>
      <c r="D900" t="e">
        <f>VLOOKUP(A900,livelo!B:AC,27,0)</f>
        <v>#N/A</v>
      </c>
      <c r="E900" t="e">
        <f>VLOOKUP(A900,livelo!B:D,3,0)</f>
        <v>#N/A</v>
      </c>
      <c r="F900" s="1" t="e">
        <f t="shared" si="35"/>
        <v>#N/A</v>
      </c>
      <c r="G900" t="e">
        <f t="shared" si="36"/>
        <v>#N/A</v>
      </c>
      <c r="H900">
        <f>SUMIF(livelo!B:B,'dados livelo'!A900,livelo!AI:AI)</f>
        <v>0</v>
      </c>
    </row>
    <row r="901" spans="2:8">
      <c r="B901" t="e">
        <f>VLOOKUP(A901,livelo!B:AE,29,0)</f>
        <v>#N/A</v>
      </c>
      <c r="C901" t="e">
        <f>VLOOKUP(A901,livelo!B:AH,32,0)</f>
        <v>#N/A</v>
      </c>
      <c r="D901" t="e">
        <f>VLOOKUP(A901,livelo!B:AC,27,0)</f>
        <v>#N/A</v>
      </c>
      <c r="E901" t="e">
        <f>VLOOKUP(A901,livelo!B:D,3,0)</f>
        <v>#N/A</v>
      </c>
      <c r="F901" s="1" t="e">
        <f t="shared" si="35"/>
        <v>#N/A</v>
      </c>
      <c r="G901" t="e">
        <f t="shared" si="36"/>
        <v>#N/A</v>
      </c>
      <c r="H901">
        <f>SUMIF(livelo!B:B,'dados livelo'!A901,livelo!AI:AI)</f>
        <v>0</v>
      </c>
    </row>
    <row r="902" spans="2:8">
      <c r="B902" t="e">
        <f>VLOOKUP(A902,livelo!B:AE,29,0)</f>
        <v>#N/A</v>
      </c>
      <c r="C902" t="e">
        <f>VLOOKUP(A902,livelo!B:AH,32,0)</f>
        <v>#N/A</v>
      </c>
      <c r="D902" t="e">
        <f>VLOOKUP(A902,livelo!B:AC,27,0)</f>
        <v>#N/A</v>
      </c>
      <c r="E902" t="e">
        <f>VLOOKUP(A902,livelo!B:D,3,0)</f>
        <v>#N/A</v>
      </c>
      <c r="F902" s="1" t="e">
        <f t="shared" si="35"/>
        <v>#N/A</v>
      </c>
      <c r="G902" t="e">
        <f t="shared" si="36"/>
        <v>#N/A</v>
      </c>
      <c r="H902">
        <f>SUMIF(livelo!B:B,'dados livelo'!A902,livelo!AI:AI)</f>
        <v>0</v>
      </c>
    </row>
    <row r="903" spans="2:8">
      <c r="B903" t="e">
        <f>VLOOKUP(A903,livelo!B:AE,29,0)</f>
        <v>#N/A</v>
      </c>
      <c r="C903" t="e">
        <f>VLOOKUP(A903,livelo!B:AH,32,0)</f>
        <v>#N/A</v>
      </c>
      <c r="D903" t="e">
        <f>VLOOKUP(A903,livelo!B:AC,27,0)</f>
        <v>#N/A</v>
      </c>
      <c r="E903" t="e">
        <f>VLOOKUP(A903,livelo!B:D,3,0)</f>
        <v>#N/A</v>
      </c>
      <c r="F903" s="1" t="e">
        <f t="shared" si="35"/>
        <v>#N/A</v>
      </c>
      <c r="G903" t="e">
        <f t="shared" si="36"/>
        <v>#N/A</v>
      </c>
      <c r="H903">
        <f>SUMIF(livelo!B:B,'dados livelo'!A903,livelo!AI:AI)</f>
        <v>0</v>
      </c>
    </row>
    <row r="904" spans="2:8">
      <c r="B904" t="e">
        <f>VLOOKUP(A904,livelo!B:AE,29,0)</f>
        <v>#N/A</v>
      </c>
      <c r="C904" t="e">
        <f>VLOOKUP(A904,livelo!B:AH,32,0)</f>
        <v>#N/A</v>
      </c>
      <c r="D904" t="e">
        <f>VLOOKUP(A904,livelo!B:AC,27,0)</f>
        <v>#N/A</v>
      </c>
      <c r="E904" t="e">
        <f>VLOOKUP(A904,livelo!B:D,3,0)</f>
        <v>#N/A</v>
      </c>
      <c r="F904" s="1" t="e">
        <f t="shared" si="35"/>
        <v>#N/A</v>
      </c>
      <c r="G904" t="e">
        <f t="shared" si="36"/>
        <v>#N/A</v>
      </c>
      <c r="H904">
        <f>SUMIF(livelo!B:B,'dados livelo'!A904,livelo!AI:AI)</f>
        <v>0</v>
      </c>
    </row>
    <row r="905" spans="2:8">
      <c r="B905" t="e">
        <f>VLOOKUP(A905,livelo!B:AE,29,0)</f>
        <v>#N/A</v>
      </c>
      <c r="C905" t="e">
        <f>VLOOKUP(A905,livelo!B:AH,32,0)</f>
        <v>#N/A</v>
      </c>
      <c r="D905" t="e">
        <f>VLOOKUP(A905,livelo!B:AC,27,0)</f>
        <v>#N/A</v>
      </c>
      <c r="E905" t="e">
        <f>VLOOKUP(A905,livelo!B:D,3,0)</f>
        <v>#N/A</v>
      </c>
      <c r="F905" s="1" t="e">
        <f t="shared" si="35"/>
        <v>#N/A</v>
      </c>
      <c r="G905" t="e">
        <f t="shared" si="36"/>
        <v>#N/A</v>
      </c>
      <c r="H905">
        <f>SUMIF(livelo!B:B,'dados livelo'!A905,livelo!AI:AI)</f>
        <v>0</v>
      </c>
    </row>
    <row r="906" spans="2:8">
      <c r="B906" t="e">
        <f>VLOOKUP(A906,livelo!B:AE,29,0)</f>
        <v>#N/A</v>
      </c>
      <c r="C906" t="e">
        <f>VLOOKUP(A906,livelo!B:AH,32,0)</f>
        <v>#N/A</v>
      </c>
      <c r="D906" t="e">
        <f>VLOOKUP(A906,livelo!B:AC,27,0)</f>
        <v>#N/A</v>
      </c>
      <c r="E906" t="e">
        <f>VLOOKUP(A906,livelo!B:D,3,0)</f>
        <v>#N/A</v>
      </c>
      <c r="F906" s="1" t="e">
        <f t="shared" si="35"/>
        <v>#N/A</v>
      </c>
      <c r="G906" t="e">
        <f t="shared" si="36"/>
        <v>#N/A</v>
      </c>
      <c r="H906">
        <f>SUMIF(livelo!B:B,'dados livelo'!A906,livelo!AI:AI)</f>
        <v>0</v>
      </c>
    </row>
    <row r="907" spans="2:8">
      <c r="B907" t="e">
        <f>VLOOKUP(A907,livelo!B:AE,29,0)</f>
        <v>#N/A</v>
      </c>
      <c r="C907" t="e">
        <f>VLOOKUP(A907,livelo!B:AH,32,0)</f>
        <v>#N/A</v>
      </c>
      <c r="D907" t="e">
        <f>VLOOKUP(A907,livelo!B:AC,27,0)</f>
        <v>#N/A</v>
      </c>
      <c r="E907" t="e">
        <f>VLOOKUP(A907,livelo!B:D,3,0)</f>
        <v>#N/A</v>
      </c>
      <c r="F907" s="1" t="e">
        <f t="shared" si="35"/>
        <v>#N/A</v>
      </c>
      <c r="G907" t="e">
        <f t="shared" si="36"/>
        <v>#N/A</v>
      </c>
      <c r="H907">
        <f>SUMIF(livelo!B:B,'dados livelo'!A907,livelo!AI:AI)</f>
        <v>0</v>
      </c>
    </row>
    <row r="908" spans="2:8">
      <c r="B908" t="e">
        <f>VLOOKUP(A908,livelo!B:AE,29,0)</f>
        <v>#N/A</v>
      </c>
      <c r="C908" t="e">
        <f>VLOOKUP(A908,livelo!B:AH,32,0)</f>
        <v>#N/A</v>
      </c>
      <c r="D908" t="e">
        <f>VLOOKUP(A908,livelo!B:AC,27,0)</f>
        <v>#N/A</v>
      </c>
      <c r="E908" t="e">
        <f>VLOOKUP(A908,livelo!B:D,3,0)</f>
        <v>#N/A</v>
      </c>
      <c r="F908" s="1" t="e">
        <f t="shared" si="35"/>
        <v>#N/A</v>
      </c>
      <c r="G908" t="e">
        <f t="shared" si="36"/>
        <v>#N/A</v>
      </c>
      <c r="H908">
        <f>SUMIF(livelo!B:B,'dados livelo'!A908,livelo!AI:AI)</f>
        <v>0</v>
      </c>
    </row>
    <row r="909" spans="2:8">
      <c r="B909" t="e">
        <f>VLOOKUP(A909,livelo!B:AE,29,0)</f>
        <v>#N/A</v>
      </c>
      <c r="C909" t="e">
        <f>VLOOKUP(A909,livelo!B:AH,32,0)</f>
        <v>#N/A</v>
      </c>
      <c r="D909" t="e">
        <f>VLOOKUP(A909,livelo!B:AC,27,0)</f>
        <v>#N/A</v>
      </c>
      <c r="E909" t="e">
        <f>VLOOKUP(A909,livelo!B:D,3,0)</f>
        <v>#N/A</v>
      </c>
      <c r="F909" s="1" t="e">
        <f t="shared" si="35"/>
        <v>#N/A</v>
      </c>
      <c r="G909" t="e">
        <f t="shared" si="36"/>
        <v>#N/A</v>
      </c>
      <c r="H909">
        <f>SUMIF(livelo!B:B,'dados livelo'!A909,livelo!AI:AI)</f>
        <v>0</v>
      </c>
    </row>
    <row r="910" spans="2:8">
      <c r="B910" t="e">
        <f>VLOOKUP(A910,livelo!B:AE,29,0)</f>
        <v>#N/A</v>
      </c>
      <c r="C910" t="e">
        <f>VLOOKUP(A910,livelo!B:AH,32,0)</f>
        <v>#N/A</v>
      </c>
      <c r="D910" t="e">
        <f>VLOOKUP(A910,livelo!B:AC,27,0)</f>
        <v>#N/A</v>
      </c>
      <c r="E910" t="e">
        <f>VLOOKUP(A910,livelo!B:D,3,0)</f>
        <v>#N/A</v>
      </c>
      <c r="F910" s="1" t="e">
        <f t="shared" si="35"/>
        <v>#N/A</v>
      </c>
      <c r="G910" t="e">
        <f t="shared" si="36"/>
        <v>#N/A</v>
      </c>
      <c r="H910">
        <f>SUMIF(livelo!B:B,'dados livelo'!A910,livelo!AI:AI)</f>
        <v>0</v>
      </c>
    </row>
    <row r="911" spans="2:8">
      <c r="B911" t="e">
        <f>VLOOKUP(A911,livelo!B:AE,29,0)</f>
        <v>#N/A</v>
      </c>
      <c r="C911" t="e">
        <f>VLOOKUP(A911,livelo!B:AH,32,0)</f>
        <v>#N/A</v>
      </c>
      <c r="D911" t="e">
        <f>VLOOKUP(A911,livelo!B:AC,27,0)</f>
        <v>#N/A</v>
      </c>
      <c r="E911" t="e">
        <f>VLOOKUP(A911,livelo!B:D,3,0)</f>
        <v>#N/A</v>
      </c>
      <c r="F911" s="1" t="e">
        <f t="shared" si="35"/>
        <v>#N/A</v>
      </c>
      <c r="G911" t="e">
        <f t="shared" si="36"/>
        <v>#N/A</v>
      </c>
      <c r="H911">
        <f>SUMIF(livelo!B:B,'dados livelo'!A911,livelo!AI:AI)</f>
        <v>0</v>
      </c>
    </row>
    <row r="912" spans="2:8">
      <c r="B912" t="e">
        <f>VLOOKUP(A912,livelo!B:AE,29,0)</f>
        <v>#N/A</v>
      </c>
      <c r="C912" t="e">
        <f>VLOOKUP(A912,livelo!B:AH,32,0)</f>
        <v>#N/A</v>
      </c>
      <c r="D912" t="e">
        <f>VLOOKUP(A912,livelo!B:AC,27,0)</f>
        <v>#N/A</v>
      </c>
      <c r="E912" t="e">
        <f>VLOOKUP(A912,livelo!B:D,3,0)</f>
        <v>#N/A</v>
      </c>
      <c r="F912" s="1" t="e">
        <f t="shared" si="35"/>
        <v>#N/A</v>
      </c>
      <c r="G912" t="e">
        <f t="shared" si="36"/>
        <v>#N/A</v>
      </c>
      <c r="H912">
        <f>SUMIF(livelo!B:B,'dados livelo'!A912,livelo!AI:AI)</f>
        <v>0</v>
      </c>
    </row>
    <row r="913" spans="2:8">
      <c r="B913" t="e">
        <f>VLOOKUP(A913,livelo!B:AE,29,0)</f>
        <v>#N/A</v>
      </c>
      <c r="C913" t="e">
        <f>VLOOKUP(A913,livelo!B:AH,32,0)</f>
        <v>#N/A</v>
      </c>
      <c r="D913" t="e">
        <f>VLOOKUP(A913,livelo!B:AC,27,0)</f>
        <v>#N/A</v>
      </c>
      <c r="E913" t="e">
        <f>VLOOKUP(A913,livelo!B:D,3,0)</f>
        <v>#N/A</v>
      </c>
      <c r="F913" s="1" t="e">
        <f t="shared" si="35"/>
        <v>#N/A</v>
      </c>
      <c r="G913" t="e">
        <f t="shared" si="36"/>
        <v>#N/A</v>
      </c>
      <c r="H913">
        <f>SUMIF(livelo!B:B,'dados livelo'!A913,livelo!AI:AI)</f>
        <v>0</v>
      </c>
    </row>
    <row r="914" spans="2:8">
      <c r="B914" t="e">
        <f>VLOOKUP(A914,livelo!B:AE,29,0)</f>
        <v>#N/A</v>
      </c>
      <c r="C914" t="e">
        <f>VLOOKUP(A914,livelo!B:AH,32,0)</f>
        <v>#N/A</v>
      </c>
      <c r="D914" t="e">
        <f>VLOOKUP(A914,livelo!B:AC,27,0)</f>
        <v>#N/A</v>
      </c>
      <c r="E914" t="e">
        <f>VLOOKUP(A914,livelo!B:D,3,0)</f>
        <v>#N/A</v>
      </c>
      <c r="F914" s="1" t="e">
        <f t="shared" si="35"/>
        <v>#N/A</v>
      </c>
      <c r="G914" t="e">
        <f t="shared" si="36"/>
        <v>#N/A</v>
      </c>
      <c r="H914">
        <f>SUMIF(livelo!B:B,'dados livelo'!A914,livelo!AI:AI)</f>
        <v>0</v>
      </c>
    </row>
    <row r="915" spans="2:8">
      <c r="B915" t="e">
        <f>VLOOKUP(A915,livelo!B:AE,29,0)</f>
        <v>#N/A</v>
      </c>
      <c r="C915" t="e">
        <f>VLOOKUP(A915,livelo!B:AH,32,0)</f>
        <v>#N/A</v>
      </c>
      <c r="D915" t="e">
        <f>VLOOKUP(A915,livelo!B:AC,27,0)</f>
        <v>#N/A</v>
      </c>
      <c r="E915" t="e">
        <f>VLOOKUP(A915,livelo!B:D,3,0)</f>
        <v>#N/A</v>
      </c>
      <c r="F915" s="1" t="e">
        <f t="shared" si="35"/>
        <v>#N/A</v>
      </c>
      <c r="G915" t="e">
        <f t="shared" si="36"/>
        <v>#N/A</v>
      </c>
      <c r="H915">
        <f>SUMIF(livelo!B:B,'dados livelo'!A915,livelo!AI:AI)</f>
        <v>0</v>
      </c>
    </row>
    <row r="916" spans="2:8">
      <c r="B916" t="e">
        <f>VLOOKUP(A916,livelo!B:AE,29,0)</f>
        <v>#N/A</v>
      </c>
      <c r="C916" t="e">
        <f>VLOOKUP(A916,livelo!B:AH,32,0)</f>
        <v>#N/A</v>
      </c>
      <c r="D916" t="e">
        <f>VLOOKUP(A916,livelo!B:AC,27,0)</f>
        <v>#N/A</v>
      </c>
      <c r="E916" t="e">
        <f>VLOOKUP(A916,livelo!B:D,3,0)</f>
        <v>#N/A</v>
      </c>
      <c r="F916" s="1" t="e">
        <f t="shared" si="35"/>
        <v>#N/A</v>
      </c>
      <c r="G916" t="e">
        <f t="shared" si="36"/>
        <v>#N/A</v>
      </c>
      <c r="H916">
        <f>SUMIF(livelo!B:B,'dados livelo'!A916,livelo!AI:AI)</f>
        <v>0</v>
      </c>
    </row>
    <row r="917" spans="2:8">
      <c r="B917" t="e">
        <f>VLOOKUP(A917,livelo!B:AE,29,0)</f>
        <v>#N/A</v>
      </c>
      <c r="C917" t="e">
        <f>VLOOKUP(A917,livelo!B:AH,32,0)</f>
        <v>#N/A</v>
      </c>
      <c r="D917" t="e">
        <f>VLOOKUP(A917,livelo!B:AC,27,0)</f>
        <v>#N/A</v>
      </c>
      <c r="E917" t="e">
        <f>VLOOKUP(A917,livelo!B:D,3,0)</f>
        <v>#N/A</v>
      </c>
      <c r="F917" s="1" t="e">
        <f t="shared" si="35"/>
        <v>#N/A</v>
      </c>
      <c r="G917" t="e">
        <f t="shared" si="36"/>
        <v>#N/A</v>
      </c>
      <c r="H917">
        <f>SUMIF(livelo!B:B,'dados livelo'!A917,livelo!AI:AI)</f>
        <v>0</v>
      </c>
    </row>
    <row r="918" spans="2:8">
      <c r="B918" t="e">
        <f>VLOOKUP(A918,livelo!B:AE,29,0)</f>
        <v>#N/A</v>
      </c>
      <c r="C918" t="e">
        <f>VLOOKUP(A918,livelo!B:AH,32,0)</f>
        <v>#N/A</v>
      </c>
      <c r="D918" t="e">
        <f>VLOOKUP(A918,livelo!B:AC,27,0)</f>
        <v>#N/A</v>
      </c>
      <c r="E918" t="e">
        <f>VLOOKUP(A918,livelo!B:D,3,0)</f>
        <v>#N/A</v>
      </c>
      <c r="F918" s="1" t="e">
        <f t="shared" si="35"/>
        <v>#N/A</v>
      </c>
      <c r="G918" t="e">
        <f t="shared" si="36"/>
        <v>#N/A</v>
      </c>
      <c r="H918">
        <f>SUMIF(livelo!B:B,'dados livelo'!A918,livelo!AI:AI)</f>
        <v>0</v>
      </c>
    </row>
    <row r="919" spans="2:8">
      <c r="B919" t="e">
        <f>VLOOKUP(A919,livelo!B:AE,29,0)</f>
        <v>#N/A</v>
      </c>
      <c r="C919" t="e">
        <f>VLOOKUP(A919,livelo!B:AH,32,0)</f>
        <v>#N/A</v>
      </c>
      <c r="D919" t="e">
        <f>VLOOKUP(A919,livelo!B:AC,27,0)</f>
        <v>#N/A</v>
      </c>
      <c r="E919" t="e">
        <f>VLOOKUP(A919,livelo!B:D,3,0)</f>
        <v>#N/A</v>
      </c>
      <c r="F919" s="1" t="e">
        <f t="shared" si="35"/>
        <v>#N/A</v>
      </c>
      <c r="G919" t="e">
        <f t="shared" si="36"/>
        <v>#N/A</v>
      </c>
      <c r="H919">
        <f>SUMIF(livelo!B:B,'dados livelo'!A919,livelo!AI:AI)</f>
        <v>0</v>
      </c>
    </row>
    <row r="920" spans="2:8">
      <c r="B920" t="e">
        <f>VLOOKUP(A920,livelo!B:AE,29,0)</f>
        <v>#N/A</v>
      </c>
      <c r="C920" t="e">
        <f>VLOOKUP(A920,livelo!B:AH,32,0)</f>
        <v>#N/A</v>
      </c>
      <c r="D920" t="e">
        <f>VLOOKUP(A920,livelo!B:AC,27,0)</f>
        <v>#N/A</v>
      </c>
      <c r="E920" t="e">
        <f>VLOOKUP(A920,livelo!B:D,3,0)</f>
        <v>#N/A</v>
      </c>
      <c r="F920" s="1" t="e">
        <f t="shared" si="35"/>
        <v>#N/A</v>
      </c>
      <c r="G920" t="e">
        <f t="shared" si="36"/>
        <v>#N/A</v>
      </c>
      <c r="H920">
        <f>SUMIF(livelo!B:B,'dados livelo'!A920,livelo!AI:AI)</f>
        <v>0</v>
      </c>
    </row>
    <row r="921" spans="2:8">
      <c r="B921" t="e">
        <f>VLOOKUP(A921,livelo!B:AE,29,0)</f>
        <v>#N/A</v>
      </c>
      <c r="C921" t="e">
        <f>VLOOKUP(A921,livelo!B:AH,32,0)</f>
        <v>#N/A</v>
      </c>
      <c r="D921" t="e">
        <f>VLOOKUP(A921,livelo!B:AC,27,0)</f>
        <v>#N/A</v>
      </c>
      <c r="E921" t="e">
        <f>VLOOKUP(A921,livelo!B:D,3,0)</f>
        <v>#N/A</v>
      </c>
      <c r="F921" s="1" t="e">
        <f t="shared" si="35"/>
        <v>#N/A</v>
      </c>
      <c r="G921" t="e">
        <f t="shared" si="36"/>
        <v>#N/A</v>
      </c>
      <c r="H921">
        <f>SUMIF(livelo!B:B,'dados livelo'!A921,livelo!AI:AI)</f>
        <v>0</v>
      </c>
    </row>
    <row r="922" spans="2:8">
      <c r="B922" t="e">
        <f>VLOOKUP(A922,livelo!B:AE,29,0)</f>
        <v>#N/A</v>
      </c>
      <c r="C922" t="e">
        <f>VLOOKUP(A922,livelo!B:AH,32,0)</f>
        <v>#N/A</v>
      </c>
      <c r="D922" t="e">
        <f>VLOOKUP(A922,livelo!B:AC,27,0)</f>
        <v>#N/A</v>
      </c>
      <c r="E922" t="e">
        <f>VLOOKUP(A922,livelo!B:D,3,0)</f>
        <v>#N/A</v>
      </c>
      <c r="F922" s="1" t="e">
        <f t="shared" si="35"/>
        <v>#N/A</v>
      </c>
      <c r="G922" t="e">
        <f t="shared" si="36"/>
        <v>#N/A</v>
      </c>
      <c r="H922">
        <f>SUMIF(livelo!B:B,'dados livelo'!A922,livelo!AI:AI)</f>
        <v>0</v>
      </c>
    </row>
    <row r="923" spans="2:8">
      <c r="B923" t="e">
        <f>VLOOKUP(A923,livelo!B:AE,29,0)</f>
        <v>#N/A</v>
      </c>
      <c r="C923" t="e">
        <f>VLOOKUP(A923,livelo!B:AH,32,0)</f>
        <v>#N/A</v>
      </c>
      <c r="D923" t="e">
        <f>VLOOKUP(A923,livelo!B:AC,27,0)</f>
        <v>#N/A</v>
      </c>
      <c r="E923" t="e">
        <f>VLOOKUP(A923,livelo!B:D,3,0)</f>
        <v>#N/A</v>
      </c>
      <c r="F923" s="1" t="e">
        <f t="shared" si="35"/>
        <v>#N/A</v>
      </c>
      <c r="G923" t="e">
        <f t="shared" si="36"/>
        <v>#N/A</v>
      </c>
      <c r="H923">
        <f>SUMIF(livelo!B:B,'dados livelo'!A923,livelo!AI:AI)</f>
        <v>0</v>
      </c>
    </row>
    <row r="924" spans="2:8">
      <c r="B924" t="e">
        <f>VLOOKUP(A924,livelo!B:AE,29,0)</f>
        <v>#N/A</v>
      </c>
      <c r="C924" t="e">
        <f>VLOOKUP(A924,livelo!B:AH,32,0)</f>
        <v>#N/A</v>
      </c>
      <c r="D924" t="e">
        <f>VLOOKUP(A924,livelo!B:AC,27,0)</f>
        <v>#N/A</v>
      </c>
      <c r="E924" t="e">
        <f>VLOOKUP(A924,livelo!B:D,3,0)</f>
        <v>#N/A</v>
      </c>
      <c r="F924" s="1" t="e">
        <f t="shared" si="35"/>
        <v>#N/A</v>
      </c>
      <c r="G924" t="e">
        <f t="shared" si="36"/>
        <v>#N/A</v>
      </c>
      <c r="H924">
        <f>SUMIF(livelo!B:B,'dados livelo'!A924,livelo!AI:AI)</f>
        <v>0</v>
      </c>
    </row>
    <row r="925" spans="2:8">
      <c r="B925" t="e">
        <f>VLOOKUP(A925,livelo!B:AE,29,0)</f>
        <v>#N/A</v>
      </c>
      <c r="C925" t="e">
        <f>VLOOKUP(A925,livelo!B:AH,32,0)</f>
        <v>#N/A</v>
      </c>
      <c r="D925" t="e">
        <f>VLOOKUP(A925,livelo!B:AC,27,0)</f>
        <v>#N/A</v>
      </c>
      <c r="E925" t="e">
        <f>VLOOKUP(A925,livelo!B:D,3,0)</f>
        <v>#N/A</v>
      </c>
      <c r="F925" s="1" t="e">
        <f t="shared" si="35"/>
        <v>#N/A</v>
      </c>
      <c r="G925" t="e">
        <f t="shared" si="36"/>
        <v>#N/A</v>
      </c>
      <c r="H925">
        <f>SUMIF(livelo!B:B,'dados livelo'!A925,livelo!AI:AI)</f>
        <v>0</v>
      </c>
    </row>
    <row r="926" spans="2:8">
      <c r="B926" t="e">
        <f>VLOOKUP(A926,livelo!B:AE,29,0)</f>
        <v>#N/A</v>
      </c>
      <c r="C926" t="e">
        <f>VLOOKUP(A926,livelo!B:AH,32,0)</f>
        <v>#N/A</v>
      </c>
      <c r="D926" t="e">
        <f>VLOOKUP(A926,livelo!B:AC,27,0)</f>
        <v>#N/A</v>
      </c>
      <c r="E926" t="e">
        <f>VLOOKUP(A926,livelo!B:D,3,0)</f>
        <v>#N/A</v>
      </c>
      <c r="F926" s="1" t="e">
        <f t="shared" si="35"/>
        <v>#N/A</v>
      </c>
      <c r="G926" t="e">
        <f t="shared" si="36"/>
        <v>#N/A</v>
      </c>
      <c r="H926">
        <f>SUMIF(livelo!B:B,'dados livelo'!A926,livelo!AI:AI)</f>
        <v>0</v>
      </c>
    </row>
    <row r="927" spans="2:8">
      <c r="B927" t="e">
        <f>VLOOKUP(A927,livelo!B:AE,29,0)</f>
        <v>#N/A</v>
      </c>
      <c r="C927" t="e">
        <f>VLOOKUP(A927,livelo!B:AH,32,0)</f>
        <v>#N/A</v>
      </c>
      <c r="D927" t="e">
        <f>VLOOKUP(A927,livelo!B:AC,27,0)</f>
        <v>#N/A</v>
      </c>
      <c r="E927" t="e">
        <f>VLOOKUP(A927,livelo!B:D,3,0)</f>
        <v>#N/A</v>
      </c>
      <c r="F927" s="1" t="e">
        <f t="shared" si="35"/>
        <v>#N/A</v>
      </c>
      <c r="G927" t="e">
        <f t="shared" si="36"/>
        <v>#N/A</v>
      </c>
      <c r="H927">
        <f>SUMIF(livelo!B:B,'dados livelo'!A927,livelo!AI:AI)</f>
        <v>0</v>
      </c>
    </row>
    <row r="928" spans="2:8">
      <c r="B928" t="e">
        <f>VLOOKUP(A928,livelo!B:AE,29,0)</f>
        <v>#N/A</v>
      </c>
      <c r="C928" t="e">
        <f>VLOOKUP(A928,livelo!B:AH,32,0)</f>
        <v>#N/A</v>
      </c>
      <c r="D928" t="e">
        <f>VLOOKUP(A928,livelo!B:AC,27,0)</f>
        <v>#N/A</v>
      </c>
      <c r="E928" t="e">
        <f>VLOOKUP(A928,livelo!B:D,3,0)</f>
        <v>#N/A</v>
      </c>
      <c r="F928" s="1" t="e">
        <f t="shared" si="35"/>
        <v>#N/A</v>
      </c>
      <c r="G928" t="e">
        <f t="shared" si="36"/>
        <v>#N/A</v>
      </c>
      <c r="H928">
        <f>SUMIF(livelo!B:B,'dados livelo'!A928,livelo!AI:AI)</f>
        <v>0</v>
      </c>
    </row>
    <row r="929" spans="2:8">
      <c r="B929" t="e">
        <f>VLOOKUP(A929,livelo!B:AE,29,0)</f>
        <v>#N/A</v>
      </c>
      <c r="C929" t="e">
        <f>VLOOKUP(A929,livelo!B:AH,32,0)</f>
        <v>#N/A</v>
      </c>
      <c r="D929" t="e">
        <f>VLOOKUP(A929,livelo!B:AC,27,0)</f>
        <v>#N/A</v>
      </c>
      <c r="E929" t="e">
        <f>VLOOKUP(A929,livelo!B:D,3,0)</f>
        <v>#N/A</v>
      </c>
      <c r="F929" s="1" t="e">
        <f t="shared" si="35"/>
        <v>#N/A</v>
      </c>
      <c r="G929" t="e">
        <f t="shared" si="36"/>
        <v>#N/A</v>
      </c>
      <c r="H929">
        <f>SUMIF(livelo!B:B,'dados livelo'!A929,livelo!AI:AI)</f>
        <v>0</v>
      </c>
    </row>
    <row r="930" spans="2:8">
      <c r="B930" t="e">
        <f>VLOOKUP(A930,livelo!B:AE,29,0)</f>
        <v>#N/A</v>
      </c>
      <c r="C930" t="e">
        <f>VLOOKUP(A930,livelo!B:AH,32,0)</f>
        <v>#N/A</v>
      </c>
      <c r="D930" t="e">
        <f>VLOOKUP(A930,livelo!B:AC,27,0)</f>
        <v>#N/A</v>
      </c>
      <c r="E930" t="e">
        <f>VLOOKUP(A930,livelo!B:D,3,0)</f>
        <v>#N/A</v>
      </c>
      <c r="F930" s="1" t="e">
        <f t="shared" si="35"/>
        <v>#N/A</v>
      </c>
      <c r="G930" t="e">
        <f t="shared" si="36"/>
        <v>#N/A</v>
      </c>
      <c r="H930">
        <f>SUMIF(livelo!B:B,'dados livelo'!A930,livelo!AI:AI)</f>
        <v>0</v>
      </c>
    </row>
    <row r="931" spans="2:8">
      <c r="B931" t="e">
        <f>VLOOKUP(A931,livelo!B:AE,29,0)</f>
        <v>#N/A</v>
      </c>
      <c r="C931" t="e">
        <f>VLOOKUP(A931,livelo!B:AH,32,0)</f>
        <v>#N/A</v>
      </c>
      <c r="D931" t="e">
        <f>VLOOKUP(A931,livelo!B:AC,27,0)</f>
        <v>#N/A</v>
      </c>
      <c r="E931" t="e">
        <f>VLOOKUP(A931,livelo!B:D,3,0)</f>
        <v>#N/A</v>
      </c>
      <c r="F931" s="1" t="e">
        <f t="shared" si="35"/>
        <v>#N/A</v>
      </c>
      <c r="G931" t="e">
        <f t="shared" si="36"/>
        <v>#N/A</v>
      </c>
      <c r="H931">
        <f>SUMIF(livelo!B:B,'dados livelo'!A931,livelo!AI:AI)</f>
        <v>0</v>
      </c>
    </row>
    <row r="932" spans="2:8">
      <c r="B932" t="e">
        <f>VLOOKUP(A932,livelo!B:AE,29,0)</f>
        <v>#N/A</v>
      </c>
      <c r="C932" t="e">
        <f>VLOOKUP(A932,livelo!B:AH,32,0)</f>
        <v>#N/A</v>
      </c>
      <c r="D932" t="e">
        <f>VLOOKUP(A932,livelo!B:AC,27,0)</f>
        <v>#N/A</v>
      </c>
      <c r="E932" t="e">
        <f>VLOOKUP(A932,livelo!B:D,3,0)</f>
        <v>#N/A</v>
      </c>
      <c r="F932" s="1" t="e">
        <f t="shared" si="35"/>
        <v>#N/A</v>
      </c>
      <c r="G932" t="e">
        <f t="shared" si="36"/>
        <v>#N/A</v>
      </c>
      <c r="H932">
        <f>SUMIF(livelo!B:B,'dados livelo'!A932,livelo!AI:AI)</f>
        <v>0</v>
      </c>
    </row>
    <row r="933" spans="2:8">
      <c r="B933" t="e">
        <f>VLOOKUP(A933,livelo!B:AE,29,0)</f>
        <v>#N/A</v>
      </c>
      <c r="C933" t="e">
        <f>VLOOKUP(A933,livelo!B:AH,32,0)</f>
        <v>#N/A</v>
      </c>
      <c r="D933" t="e">
        <f>VLOOKUP(A933,livelo!B:AC,27,0)</f>
        <v>#N/A</v>
      </c>
      <c r="E933" t="e">
        <f>VLOOKUP(A933,livelo!B:D,3,0)</f>
        <v>#N/A</v>
      </c>
      <c r="F933" s="1" t="e">
        <f t="shared" si="35"/>
        <v>#N/A</v>
      </c>
      <c r="G933" t="e">
        <f t="shared" si="36"/>
        <v>#N/A</v>
      </c>
      <c r="H933">
        <f>SUMIF(livelo!B:B,'dados livelo'!A933,livelo!AI:AI)</f>
        <v>0</v>
      </c>
    </row>
    <row r="934" spans="2:8">
      <c r="B934" t="e">
        <f>VLOOKUP(A934,livelo!B:AE,29,0)</f>
        <v>#N/A</v>
      </c>
      <c r="C934" t="e">
        <f>VLOOKUP(A934,livelo!B:AH,32,0)</f>
        <v>#N/A</v>
      </c>
      <c r="D934" t="e">
        <f>VLOOKUP(A934,livelo!B:AC,27,0)</f>
        <v>#N/A</v>
      </c>
      <c r="E934" t="e">
        <f>VLOOKUP(A934,livelo!B:D,3,0)</f>
        <v>#N/A</v>
      </c>
      <c r="F934" s="1" t="e">
        <f t="shared" si="35"/>
        <v>#N/A</v>
      </c>
      <c r="G934" t="e">
        <f t="shared" si="36"/>
        <v>#N/A</v>
      </c>
      <c r="H934">
        <f>SUMIF(livelo!B:B,'dados livelo'!A934,livelo!AI:AI)</f>
        <v>0</v>
      </c>
    </row>
    <row r="935" spans="2:8">
      <c r="B935" t="e">
        <f>VLOOKUP(A935,livelo!B:AE,29,0)</f>
        <v>#N/A</v>
      </c>
      <c r="C935" t="e">
        <f>VLOOKUP(A935,livelo!B:AH,32,0)</f>
        <v>#N/A</v>
      </c>
      <c r="D935" t="e">
        <f>VLOOKUP(A935,livelo!B:AC,27,0)</f>
        <v>#N/A</v>
      </c>
      <c r="E935" t="e">
        <f>VLOOKUP(A935,livelo!B:D,3,0)</f>
        <v>#N/A</v>
      </c>
      <c r="F935" s="1" t="e">
        <f t="shared" si="35"/>
        <v>#N/A</v>
      </c>
      <c r="G935" t="e">
        <f t="shared" si="36"/>
        <v>#N/A</v>
      </c>
      <c r="H935">
        <f>SUMIF(livelo!B:B,'dados livelo'!A935,livelo!AI:AI)</f>
        <v>0</v>
      </c>
    </row>
    <row r="936" spans="2:8">
      <c r="B936" t="e">
        <f>VLOOKUP(A936,livelo!B:AE,29,0)</f>
        <v>#N/A</v>
      </c>
      <c r="C936" t="e">
        <f>VLOOKUP(A936,livelo!B:AH,32,0)</f>
        <v>#N/A</v>
      </c>
      <c r="D936" t="e">
        <f>VLOOKUP(A936,livelo!B:AC,27,0)</f>
        <v>#N/A</v>
      </c>
      <c r="E936" t="e">
        <f>VLOOKUP(A936,livelo!B:D,3,0)</f>
        <v>#N/A</v>
      </c>
      <c r="F936" s="1" t="e">
        <f t="shared" si="35"/>
        <v>#N/A</v>
      </c>
      <c r="G936" t="e">
        <f t="shared" si="36"/>
        <v>#N/A</v>
      </c>
      <c r="H936">
        <f>SUMIF(livelo!B:B,'dados livelo'!A936,livelo!AI:AI)</f>
        <v>0</v>
      </c>
    </row>
    <row r="937" spans="2:8">
      <c r="B937" t="e">
        <f>VLOOKUP(A937,livelo!B:AE,29,0)</f>
        <v>#N/A</v>
      </c>
      <c r="C937" t="e">
        <f>VLOOKUP(A937,livelo!B:AH,32,0)</f>
        <v>#N/A</v>
      </c>
      <c r="D937" t="e">
        <f>VLOOKUP(A937,livelo!B:AC,27,0)</f>
        <v>#N/A</v>
      </c>
      <c r="E937" t="e">
        <f>VLOOKUP(A937,livelo!B:D,3,0)</f>
        <v>#N/A</v>
      </c>
      <c r="F937" s="1" t="e">
        <f t="shared" si="35"/>
        <v>#N/A</v>
      </c>
      <c r="G937" t="e">
        <f t="shared" si="36"/>
        <v>#N/A</v>
      </c>
      <c r="H937">
        <f>SUMIF(livelo!B:B,'dados livelo'!A937,livelo!AI:AI)</f>
        <v>0</v>
      </c>
    </row>
    <row r="938" spans="2:8">
      <c r="B938" t="e">
        <f>VLOOKUP(A938,livelo!B:AE,29,0)</f>
        <v>#N/A</v>
      </c>
      <c r="C938" t="e">
        <f>VLOOKUP(A938,livelo!B:AH,32,0)</f>
        <v>#N/A</v>
      </c>
      <c r="D938" t="e">
        <f>VLOOKUP(A938,livelo!B:AC,27,0)</f>
        <v>#N/A</v>
      </c>
      <c r="E938" t="e">
        <f>VLOOKUP(A938,livelo!B:D,3,0)</f>
        <v>#N/A</v>
      </c>
      <c r="F938" s="1" t="e">
        <f t="shared" si="35"/>
        <v>#N/A</v>
      </c>
      <c r="G938" t="e">
        <f t="shared" si="36"/>
        <v>#N/A</v>
      </c>
      <c r="H938">
        <f>SUMIF(livelo!B:B,'dados livelo'!A938,livelo!AI:AI)</f>
        <v>0</v>
      </c>
    </row>
    <row r="939" spans="2:8">
      <c r="B939" t="e">
        <f>VLOOKUP(A939,livelo!B:AE,29,0)</f>
        <v>#N/A</v>
      </c>
      <c r="C939" t="e">
        <f>VLOOKUP(A939,livelo!B:AH,32,0)</f>
        <v>#N/A</v>
      </c>
      <c r="D939" t="e">
        <f>VLOOKUP(A939,livelo!B:AC,27,0)</f>
        <v>#N/A</v>
      </c>
      <c r="E939" t="e">
        <f>VLOOKUP(A939,livelo!B:D,3,0)</f>
        <v>#N/A</v>
      </c>
      <c r="F939" s="1" t="e">
        <f t="shared" si="35"/>
        <v>#N/A</v>
      </c>
      <c r="G939" t="e">
        <f t="shared" si="36"/>
        <v>#N/A</v>
      </c>
      <c r="H939">
        <f>SUMIF(livelo!B:B,'dados livelo'!A939,livelo!AI:AI)</f>
        <v>0</v>
      </c>
    </row>
    <row r="940" spans="2:8">
      <c r="B940" t="e">
        <f>VLOOKUP(A940,livelo!B:AE,29,0)</f>
        <v>#N/A</v>
      </c>
      <c r="C940" t="e">
        <f>VLOOKUP(A940,livelo!B:AH,32,0)</f>
        <v>#N/A</v>
      </c>
      <c r="D940" t="e">
        <f>VLOOKUP(A940,livelo!B:AC,27,0)</f>
        <v>#N/A</v>
      </c>
      <c r="E940" t="e">
        <f>VLOOKUP(A940,livelo!B:D,3,0)</f>
        <v>#N/A</v>
      </c>
      <c r="F940" s="1" t="e">
        <f t="shared" si="35"/>
        <v>#N/A</v>
      </c>
      <c r="G940" t="e">
        <f t="shared" si="36"/>
        <v>#N/A</v>
      </c>
      <c r="H940">
        <f>SUMIF(livelo!B:B,'dados livelo'!A940,livelo!AI:AI)</f>
        <v>0</v>
      </c>
    </row>
    <row r="941" spans="2:8">
      <c r="B941" t="e">
        <f>VLOOKUP(A941,livelo!B:AE,29,0)</f>
        <v>#N/A</v>
      </c>
      <c r="C941" t="e">
        <f>VLOOKUP(A941,livelo!B:AH,32,0)</f>
        <v>#N/A</v>
      </c>
      <c r="D941" t="e">
        <f>VLOOKUP(A941,livelo!B:AC,27,0)</f>
        <v>#N/A</v>
      </c>
      <c r="E941" t="e">
        <f>VLOOKUP(A941,livelo!B:D,3,0)</f>
        <v>#N/A</v>
      </c>
      <c r="F941" s="1" t="e">
        <f t="shared" si="35"/>
        <v>#N/A</v>
      </c>
      <c r="G941" t="e">
        <f t="shared" si="36"/>
        <v>#N/A</v>
      </c>
      <c r="H941">
        <f>SUMIF(livelo!B:B,'dados livelo'!A941,livelo!AI:AI)</f>
        <v>0</v>
      </c>
    </row>
    <row r="942" spans="2:8">
      <c r="B942" t="e">
        <f>VLOOKUP(A942,livelo!B:AE,29,0)</f>
        <v>#N/A</v>
      </c>
      <c r="C942" t="e">
        <f>VLOOKUP(A942,livelo!B:AH,32,0)</f>
        <v>#N/A</v>
      </c>
      <c r="D942" t="e">
        <f>VLOOKUP(A942,livelo!B:AC,27,0)</f>
        <v>#N/A</v>
      </c>
      <c r="E942" t="e">
        <f>VLOOKUP(A942,livelo!B:D,3,0)</f>
        <v>#N/A</v>
      </c>
      <c r="F942" s="1" t="e">
        <f t="shared" si="35"/>
        <v>#N/A</v>
      </c>
      <c r="G942" t="e">
        <f t="shared" si="36"/>
        <v>#N/A</v>
      </c>
      <c r="H942">
        <f>SUMIF(livelo!B:B,'dados livelo'!A942,livelo!AI:AI)</f>
        <v>0</v>
      </c>
    </row>
    <row r="943" spans="2:8">
      <c r="B943" t="e">
        <f>VLOOKUP(A943,livelo!B:AE,29,0)</f>
        <v>#N/A</v>
      </c>
      <c r="C943" t="e">
        <f>VLOOKUP(A943,livelo!B:AH,32,0)</f>
        <v>#N/A</v>
      </c>
      <c r="D943" t="e">
        <f>VLOOKUP(A943,livelo!B:AC,27,0)</f>
        <v>#N/A</v>
      </c>
      <c r="E943" t="e">
        <f>VLOOKUP(A943,livelo!B:D,3,0)</f>
        <v>#N/A</v>
      </c>
      <c r="F943" s="1" t="e">
        <f t="shared" si="35"/>
        <v>#N/A</v>
      </c>
      <c r="G943" t="e">
        <f t="shared" si="36"/>
        <v>#N/A</v>
      </c>
      <c r="H943">
        <f>SUMIF(livelo!B:B,'dados livelo'!A943,livelo!AI:AI)</f>
        <v>0</v>
      </c>
    </row>
    <row r="944" spans="2:8">
      <c r="B944" t="e">
        <f>VLOOKUP(A944,livelo!B:AE,29,0)</f>
        <v>#N/A</v>
      </c>
      <c r="C944" t="e">
        <f>VLOOKUP(A944,livelo!B:AH,32,0)</f>
        <v>#N/A</v>
      </c>
      <c r="D944" t="e">
        <f>VLOOKUP(A944,livelo!B:AC,27,0)</f>
        <v>#N/A</v>
      </c>
      <c r="E944" t="e">
        <f>VLOOKUP(A944,livelo!B:D,3,0)</f>
        <v>#N/A</v>
      </c>
      <c r="F944" s="1" t="e">
        <f t="shared" si="35"/>
        <v>#N/A</v>
      </c>
      <c r="G944" t="e">
        <f t="shared" si="36"/>
        <v>#N/A</v>
      </c>
      <c r="H944">
        <f>SUMIF(livelo!B:B,'dados livelo'!A944,livelo!AI:AI)</f>
        <v>0</v>
      </c>
    </row>
    <row r="945" spans="2:8">
      <c r="B945" t="e">
        <f>VLOOKUP(A945,livelo!B:AE,29,0)</f>
        <v>#N/A</v>
      </c>
      <c r="C945" t="e">
        <f>VLOOKUP(A945,livelo!B:AH,32,0)</f>
        <v>#N/A</v>
      </c>
      <c r="D945" t="e">
        <f>VLOOKUP(A945,livelo!B:AC,27,0)</f>
        <v>#N/A</v>
      </c>
      <c r="E945" t="e">
        <f>VLOOKUP(A945,livelo!B:D,3,0)</f>
        <v>#N/A</v>
      </c>
      <c r="F945" s="1" t="e">
        <f t="shared" si="35"/>
        <v>#N/A</v>
      </c>
      <c r="G945" t="e">
        <f t="shared" si="36"/>
        <v>#N/A</v>
      </c>
      <c r="H945">
        <f>SUMIF(livelo!B:B,'dados livelo'!A945,livelo!AI:AI)</f>
        <v>0</v>
      </c>
    </row>
    <row r="946" spans="2:8">
      <c r="B946" t="e">
        <f>VLOOKUP(A946,livelo!B:AE,29,0)</f>
        <v>#N/A</v>
      </c>
      <c r="C946" t="e">
        <f>VLOOKUP(A946,livelo!B:AH,32,0)</f>
        <v>#N/A</v>
      </c>
      <c r="D946" t="e">
        <f>VLOOKUP(A946,livelo!B:AC,27,0)</f>
        <v>#N/A</v>
      </c>
      <c r="E946" t="e">
        <f>VLOOKUP(A946,livelo!B:D,3,0)</f>
        <v>#N/A</v>
      </c>
      <c r="F946" s="1" t="e">
        <f t="shared" si="35"/>
        <v>#N/A</v>
      </c>
      <c r="G946" t="e">
        <f t="shared" si="36"/>
        <v>#N/A</v>
      </c>
      <c r="H946">
        <f>SUMIF(livelo!B:B,'dados livelo'!A946,livelo!AI:AI)</f>
        <v>0</v>
      </c>
    </row>
    <row r="947" spans="2:8">
      <c r="B947" t="e">
        <f>VLOOKUP(A947,livelo!B:AE,29,0)</f>
        <v>#N/A</v>
      </c>
      <c r="C947" t="e">
        <f>VLOOKUP(A947,livelo!B:AH,32,0)</f>
        <v>#N/A</v>
      </c>
      <c r="D947" t="e">
        <f>VLOOKUP(A947,livelo!B:AC,27,0)</f>
        <v>#N/A</v>
      </c>
      <c r="E947" t="e">
        <f>VLOOKUP(A947,livelo!B:D,3,0)</f>
        <v>#N/A</v>
      </c>
      <c r="F947" s="1" t="e">
        <f t="shared" si="35"/>
        <v>#N/A</v>
      </c>
      <c r="G947" t="e">
        <f t="shared" si="36"/>
        <v>#N/A</v>
      </c>
      <c r="H947">
        <f>SUMIF(livelo!B:B,'dados livelo'!A947,livelo!AI:AI)</f>
        <v>0</v>
      </c>
    </row>
    <row r="948" spans="2:8">
      <c r="B948" t="e">
        <f>VLOOKUP(A948,livelo!B:AE,29,0)</f>
        <v>#N/A</v>
      </c>
      <c r="C948" t="e">
        <f>VLOOKUP(A948,livelo!B:AH,32,0)</f>
        <v>#N/A</v>
      </c>
      <c r="D948" t="e">
        <f>VLOOKUP(A948,livelo!B:AC,27,0)</f>
        <v>#N/A</v>
      </c>
      <c r="E948" t="e">
        <f>VLOOKUP(A948,livelo!B:D,3,0)</f>
        <v>#N/A</v>
      </c>
      <c r="F948" s="1" t="e">
        <f t="shared" si="35"/>
        <v>#N/A</v>
      </c>
      <c r="G948" t="e">
        <f t="shared" si="36"/>
        <v>#N/A</v>
      </c>
      <c r="H948">
        <f>SUMIF(livelo!B:B,'dados livelo'!A948,livelo!AI:AI)</f>
        <v>0</v>
      </c>
    </row>
    <row r="949" spans="2:8">
      <c r="B949" t="e">
        <f>VLOOKUP(A949,livelo!B:AE,29,0)</f>
        <v>#N/A</v>
      </c>
      <c r="C949" t="e">
        <f>VLOOKUP(A949,livelo!B:AH,32,0)</f>
        <v>#N/A</v>
      </c>
      <c r="D949" t="e">
        <f>VLOOKUP(A949,livelo!B:AC,27,0)</f>
        <v>#N/A</v>
      </c>
      <c r="E949" t="e">
        <f>VLOOKUP(A949,livelo!B:D,3,0)</f>
        <v>#N/A</v>
      </c>
      <c r="F949" s="1" t="e">
        <f t="shared" si="35"/>
        <v>#N/A</v>
      </c>
      <c r="G949" t="e">
        <f t="shared" si="36"/>
        <v>#N/A</v>
      </c>
      <c r="H949">
        <f>SUMIF(livelo!B:B,'dados livelo'!A949,livelo!AI:AI)</f>
        <v>0</v>
      </c>
    </row>
    <row r="950" spans="2:8">
      <c r="B950" t="e">
        <f>VLOOKUP(A950,livelo!B:AE,29,0)</f>
        <v>#N/A</v>
      </c>
      <c r="C950" t="e">
        <f>VLOOKUP(A950,livelo!B:AH,32,0)</f>
        <v>#N/A</v>
      </c>
      <c r="D950" t="e">
        <f>VLOOKUP(A950,livelo!B:AC,27,0)</f>
        <v>#N/A</v>
      </c>
      <c r="E950" t="e">
        <f>VLOOKUP(A950,livelo!B:D,3,0)</f>
        <v>#N/A</v>
      </c>
      <c r="F950" s="1" t="e">
        <f t="shared" si="35"/>
        <v>#N/A</v>
      </c>
      <c r="G950" t="e">
        <f t="shared" si="36"/>
        <v>#N/A</v>
      </c>
      <c r="H950">
        <f>SUMIF(livelo!B:B,'dados livelo'!A950,livelo!AI:AI)</f>
        <v>0</v>
      </c>
    </row>
    <row r="951" spans="2:8">
      <c r="B951" t="e">
        <f>VLOOKUP(A951,livelo!B:AE,29,0)</f>
        <v>#N/A</v>
      </c>
      <c r="C951" t="e">
        <f>VLOOKUP(A951,livelo!B:AH,32,0)</f>
        <v>#N/A</v>
      </c>
      <c r="D951" t="e">
        <f>VLOOKUP(A951,livelo!B:AC,27,0)</f>
        <v>#N/A</v>
      </c>
      <c r="E951" t="e">
        <f>VLOOKUP(A951,livelo!B:D,3,0)</f>
        <v>#N/A</v>
      </c>
      <c r="F951" s="1" t="e">
        <f t="shared" si="35"/>
        <v>#N/A</v>
      </c>
      <c r="G951" t="e">
        <f t="shared" si="36"/>
        <v>#N/A</v>
      </c>
      <c r="H951">
        <f>SUMIF(livelo!B:B,'dados livelo'!A951,livelo!AI:AI)</f>
        <v>0</v>
      </c>
    </row>
    <row r="952" spans="2:8">
      <c r="B952" t="e">
        <f>VLOOKUP(A952,livelo!B:AE,29,0)</f>
        <v>#N/A</v>
      </c>
      <c r="C952" t="e">
        <f>VLOOKUP(A952,livelo!B:AH,32,0)</f>
        <v>#N/A</v>
      </c>
      <c r="D952" t="e">
        <f>VLOOKUP(A952,livelo!B:AC,27,0)</f>
        <v>#N/A</v>
      </c>
      <c r="E952" t="e">
        <f>VLOOKUP(A952,livelo!B:D,3,0)</f>
        <v>#N/A</v>
      </c>
      <c r="F952" s="1" t="e">
        <f t="shared" si="35"/>
        <v>#N/A</v>
      </c>
      <c r="G952" t="e">
        <f t="shared" si="36"/>
        <v>#N/A</v>
      </c>
      <c r="H952">
        <f>SUMIF(livelo!B:B,'dados livelo'!A952,livelo!AI:AI)</f>
        <v>0</v>
      </c>
    </row>
    <row r="953" spans="2:8">
      <c r="B953" t="e">
        <f>VLOOKUP(A953,livelo!B:AE,29,0)</f>
        <v>#N/A</v>
      </c>
      <c r="C953" t="e">
        <f>VLOOKUP(A953,livelo!B:AH,32,0)</f>
        <v>#N/A</v>
      </c>
      <c r="D953" t="e">
        <f>VLOOKUP(A953,livelo!B:AC,27,0)</f>
        <v>#N/A</v>
      </c>
      <c r="E953" t="e">
        <f>VLOOKUP(A953,livelo!B:D,3,0)</f>
        <v>#N/A</v>
      </c>
      <c r="F953" s="1" t="e">
        <f t="shared" si="35"/>
        <v>#N/A</v>
      </c>
      <c r="G953" t="e">
        <f t="shared" si="36"/>
        <v>#N/A</v>
      </c>
      <c r="H953">
        <f>SUMIF(livelo!B:B,'dados livelo'!A953,livelo!AI:AI)</f>
        <v>0</v>
      </c>
    </row>
    <row r="954" spans="2:8">
      <c r="B954" t="e">
        <f>VLOOKUP(A954,livelo!B:AE,29,0)</f>
        <v>#N/A</v>
      </c>
      <c r="C954" t="e">
        <f>VLOOKUP(A954,livelo!B:AH,32,0)</f>
        <v>#N/A</v>
      </c>
      <c r="D954" t="e">
        <f>VLOOKUP(A954,livelo!B:AC,27,0)</f>
        <v>#N/A</v>
      </c>
      <c r="E954" t="e">
        <f>VLOOKUP(A954,livelo!B:D,3,0)</f>
        <v>#N/A</v>
      </c>
      <c r="F954" s="1" t="e">
        <f t="shared" si="35"/>
        <v>#N/A</v>
      </c>
      <c r="G954" t="e">
        <f t="shared" si="36"/>
        <v>#N/A</v>
      </c>
      <c r="H954">
        <f>SUMIF(livelo!B:B,'dados livelo'!A954,livelo!AI:AI)</f>
        <v>0</v>
      </c>
    </row>
    <row r="955" spans="2:8">
      <c r="B955" t="e">
        <f>VLOOKUP(A955,livelo!B:AE,29,0)</f>
        <v>#N/A</v>
      </c>
      <c r="C955" t="e">
        <f>VLOOKUP(A955,livelo!B:AH,32,0)</f>
        <v>#N/A</v>
      </c>
      <c r="D955" t="e">
        <f>VLOOKUP(A955,livelo!B:AC,27,0)</f>
        <v>#N/A</v>
      </c>
      <c r="E955" t="e">
        <f>VLOOKUP(A955,livelo!B:D,3,0)</f>
        <v>#N/A</v>
      </c>
      <c r="F955" s="1" t="e">
        <f t="shared" si="35"/>
        <v>#N/A</v>
      </c>
      <c r="G955" t="e">
        <f t="shared" si="36"/>
        <v>#N/A</v>
      </c>
      <c r="H955">
        <f>SUMIF(livelo!B:B,'dados livelo'!A955,livelo!AI:AI)</f>
        <v>0</v>
      </c>
    </row>
    <row r="956" spans="2:8">
      <c r="B956" t="e">
        <f>VLOOKUP(A956,livelo!B:AE,29,0)</f>
        <v>#N/A</v>
      </c>
      <c r="C956" t="e">
        <f>VLOOKUP(A956,livelo!B:AH,32,0)</f>
        <v>#N/A</v>
      </c>
      <c r="D956" t="e">
        <f>VLOOKUP(A956,livelo!B:AC,27,0)</f>
        <v>#N/A</v>
      </c>
      <c r="E956" t="e">
        <f>VLOOKUP(A956,livelo!B:D,3,0)</f>
        <v>#N/A</v>
      </c>
      <c r="F956" s="1" t="e">
        <f t="shared" si="35"/>
        <v>#N/A</v>
      </c>
      <c r="G956" t="e">
        <f t="shared" si="36"/>
        <v>#N/A</v>
      </c>
      <c r="H956">
        <f>SUMIF(livelo!B:B,'dados livelo'!A956,livelo!AI:AI)</f>
        <v>0</v>
      </c>
    </row>
    <row r="957" spans="2:8">
      <c r="B957" t="e">
        <f>VLOOKUP(A957,livelo!B:AE,29,0)</f>
        <v>#N/A</v>
      </c>
      <c r="C957" t="e">
        <f>VLOOKUP(A957,livelo!B:AH,32,0)</f>
        <v>#N/A</v>
      </c>
      <c r="D957" t="e">
        <f>VLOOKUP(A957,livelo!B:AC,27,0)</f>
        <v>#N/A</v>
      </c>
      <c r="E957" t="e">
        <f>VLOOKUP(A957,livelo!B:D,3,0)</f>
        <v>#N/A</v>
      </c>
      <c r="F957" s="1" t="e">
        <f t="shared" si="35"/>
        <v>#N/A</v>
      </c>
      <c r="G957" t="e">
        <f t="shared" si="36"/>
        <v>#N/A</v>
      </c>
      <c r="H957">
        <f>SUMIF(livelo!B:B,'dados livelo'!A957,livelo!AI:AI)</f>
        <v>0</v>
      </c>
    </row>
    <row r="958" spans="2:8">
      <c r="B958" t="e">
        <f>VLOOKUP(A958,livelo!B:AE,29,0)</f>
        <v>#N/A</v>
      </c>
      <c r="C958" t="e">
        <f>VLOOKUP(A958,livelo!B:AH,32,0)</f>
        <v>#N/A</v>
      </c>
      <c r="D958" t="e">
        <f>VLOOKUP(A958,livelo!B:AC,27,0)</f>
        <v>#N/A</v>
      </c>
      <c r="E958" t="e">
        <f>VLOOKUP(A958,livelo!B:D,3,0)</f>
        <v>#N/A</v>
      </c>
      <c r="F958" s="1" t="e">
        <f t="shared" si="35"/>
        <v>#N/A</v>
      </c>
      <c r="G958" t="e">
        <f t="shared" si="36"/>
        <v>#N/A</v>
      </c>
      <c r="H958">
        <f>SUMIF(livelo!B:B,'dados livelo'!A958,livelo!AI:AI)</f>
        <v>0</v>
      </c>
    </row>
    <row r="959" spans="2:8">
      <c r="B959" t="e">
        <f>VLOOKUP(A959,livelo!B:AE,29,0)</f>
        <v>#N/A</v>
      </c>
      <c r="C959" t="e">
        <f>VLOOKUP(A959,livelo!B:AH,32,0)</f>
        <v>#N/A</v>
      </c>
      <c r="D959" t="e">
        <f>VLOOKUP(A959,livelo!B:AC,27,0)</f>
        <v>#N/A</v>
      </c>
      <c r="E959" t="e">
        <f>VLOOKUP(A959,livelo!B:D,3,0)</f>
        <v>#N/A</v>
      </c>
      <c r="F959" s="1" t="e">
        <f t="shared" si="35"/>
        <v>#N/A</v>
      </c>
      <c r="G959" t="e">
        <f t="shared" si="36"/>
        <v>#N/A</v>
      </c>
      <c r="H959">
        <f>SUMIF(livelo!B:B,'dados livelo'!A959,livelo!AI:AI)</f>
        <v>0</v>
      </c>
    </row>
    <row r="960" spans="2:8">
      <c r="B960" t="e">
        <f>VLOOKUP(A960,livelo!B:AE,29,0)</f>
        <v>#N/A</v>
      </c>
      <c r="C960" t="e">
        <f>VLOOKUP(A960,livelo!B:AH,32,0)</f>
        <v>#N/A</v>
      </c>
      <c r="D960" t="e">
        <f>VLOOKUP(A960,livelo!B:AC,27,0)</f>
        <v>#N/A</v>
      </c>
      <c r="E960" t="e">
        <f>VLOOKUP(A960,livelo!B:D,3,0)</f>
        <v>#N/A</v>
      </c>
      <c r="F960" s="1" t="e">
        <f t="shared" si="35"/>
        <v>#N/A</v>
      </c>
      <c r="G960" t="e">
        <f t="shared" si="36"/>
        <v>#N/A</v>
      </c>
      <c r="H960">
        <f>SUMIF(livelo!B:B,'dados livelo'!A960,livelo!AI:AI)</f>
        <v>0</v>
      </c>
    </row>
    <row r="961" spans="2:8">
      <c r="B961" t="e">
        <f>VLOOKUP(A961,livelo!B:AE,29,0)</f>
        <v>#N/A</v>
      </c>
      <c r="C961" t="e">
        <f>VLOOKUP(A961,livelo!B:AH,32,0)</f>
        <v>#N/A</v>
      </c>
      <c r="D961" t="e">
        <f>VLOOKUP(A961,livelo!B:AC,27,0)</f>
        <v>#N/A</v>
      </c>
      <c r="E961" t="e">
        <f>VLOOKUP(A961,livelo!B:D,3,0)</f>
        <v>#N/A</v>
      </c>
      <c r="F961" s="1" t="e">
        <f t="shared" si="35"/>
        <v>#N/A</v>
      </c>
      <c r="G961" t="e">
        <f t="shared" si="36"/>
        <v>#N/A</v>
      </c>
      <c r="H961">
        <f>SUMIF(livelo!B:B,'dados livelo'!A961,livelo!AI:AI)</f>
        <v>0</v>
      </c>
    </row>
    <row r="962" spans="2:8">
      <c r="B962" t="e">
        <f>VLOOKUP(A962,livelo!B:AE,29,0)</f>
        <v>#N/A</v>
      </c>
      <c r="C962" t="e">
        <f>VLOOKUP(A962,livelo!B:AH,32,0)</f>
        <v>#N/A</v>
      </c>
      <c r="D962" t="e">
        <f>VLOOKUP(A962,livelo!B:AC,27,0)</f>
        <v>#N/A</v>
      </c>
      <c r="E962" t="e">
        <f>VLOOKUP(A962,livelo!B:D,3,0)</f>
        <v>#N/A</v>
      </c>
      <c r="F962" s="1" t="e">
        <f t="shared" ref="F962:F970" si="37">MID(E962,1,10)</f>
        <v>#N/A</v>
      </c>
      <c r="G962" t="e">
        <f t="shared" ref="G962:G970" si="38">DATEVALUE(F962)</f>
        <v>#N/A</v>
      </c>
      <c r="H962">
        <f>SUMIF(livelo!B:B,'dados livelo'!A962,livelo!AI:AI)</f>
        <v>0</v>
      </c>
    </row>
    <row r="963" spans="2:8">
      <c r="B963" t="e">
        <f>VLOOKUP(A963,livelo!B:AE,29,0)</f>
        <v>#N/A</v>
      </c>
      <c r="C963" t="e">
        <f>VLOOKUP(A963,livelo!B:AH,32,0)</f>
        <v>#N/A</v>
      </c>
      <c r="D963" t="e">
        <f>VLOOKUP(A963,livelo!B:AC,27,0)</f>
        <v>#N/A</v>
      </c>
      <c r="E963" t="e">
        <f>VLOOKUP(A963,livelo!B:D,3,0)</f>
        <v>#N/A</v>
      </c>
      <c r="F963" s="1" t="e">
        <f t="shared" si="37"/>
        <v>#N/A</v>
      </c>
      <c r="G963" t="e">
        <f t="shared" si="38"/>
        <v>#N/A</v>
      </c>
      <c r="H963">
        <f>SUMIF(livelo!B:B,'dados livelo'!A963,livelo!AI:AI)</f>
        <v>0</v>
      </c>
    </row>
    <row r="964" spans="2:8">
      <c r="B964" t="e">
        <f>VLOOKUP(A964,livelo!B:AE,29,0)</f>
        <v>#N/A</v>
      </c>
      <c r="C964" t="e">
        <f>VLOOKUP(A964,livelo!B:AH,32,0)</f>
        <v>#N/A</v>
      </c>
      <c r="D964" t="e">
        <f>VLOOKUP(A964,livelo!B:AC,27,0)</f>
        <v>#N/A</v>
      </c>
      <c r="E964" t="e">
        <f>VLOOKUP(A964,livelo!B:D,3,0)</f>
        <v>#N/A</v>
      </c>
      <c r="F964" s="1" t="e">
        <f t="shared" si="37"/>
        <v>#N/A</v>
      </c>
      <c r="G964" t="e">
        <f t="shared" si="38"/>
        <v>#N/A</v>
      </c>
      <c r="H964">
        <f>SUMIF(livelo!B:B,'dados livelo'!A964,livelo!AI:AI)</f>
        <v>0</v>
      </c>
    </row>
    <row r="965" spans="2:8">
      <c r="B965" t="e">
        <f>VLOOKUP(A965,livelo!B:AE,29,0)</f>
        <v>#N/A</v>
      </c>
      <c r="C965" t="e">
        <f>VLOOKUP(A965,livelo!B:AH,32,0)</f>
        <v>#N/A</v>
      </c>
      <c r="D965" t="e">
        <f>VLOOKUP(A965,livelo!B:AC,27,0)</f>
        <v>#N/A</v>
      </c>
      <c r="E965" t="e">
        <f>VLOOKUP(A965,livelo!B:D,3,0)</f>
        <v>#N/A</v>
      </c>
      <c r="F965" s="1" t="e">
        <f t="shared" si="37"/>
        <v>#N/A</v>
      </c>
      <c r="G965" t="e">
        <f t="shared" si="38"/>
        <v>#N/A</v>
      </c>
      <c r="H965">
        <f>SUMIF(livelo!B:B,'dados livelo'!A965,livelo!AI:AI)</f>
        <v>0</v>
      </c>
    </row>
    <row r="966" spans="2:8">
      <c r="B966" t="e">
        <f>VLOOKUP(A966,livelo!B:AE,29,0)</f>
        <v>#N/A</v>
      </c>
      <c r="C966" t="e">
        <f>VLOOKUP(A966,livelo!B:AH,32,0)</f>
        <v>#N/A</v>
      </c>
      <c r="D966" t="e">
        <f>VLOOKUP(A966,livelo!B:AC,27,0)</f>
        <v>#N/A</v>
      </c>
      <c r="E966" t="e">
        <f>VLOOKUP(A966,livelo!B:D,3,0)</f>
        <v>#N/A</v>
      </c>
      <c r="F966" s="1" t="e">
        <f t="shared" si="37"/>
        <v>#N/A</v>
      </c>
      <c r="G966" t="e">
        <f t="shared" si="38"/>
        <v>#N/A</v>
      </c>
      <c r="H966">
        <f>SUMIF(livelo!B:B,'dados livelo'!A966,livelo!AI:AI)</f>
        <v>0</v>
      </c>
    </row>
    <row r="967" spans="2:8">
      <c r="B967" t="e">
        <f>VLOOKUP(A967,livelo!B:AE,29,0)</f>
        <v>#N/A</v>
      </c>
      <c r="C967" t="e">
        <f>VLOOKUP(A967,livelo!B:AH,32,0)</f>
        <v>#N/A</v>
      </c>
      <c r="D967" t="e">
        <f>VLOOKUP(A967,livelo!B:AC,27,0)</f>
        <v>#N/A</v>
      </c>
      <c r="E967" t="e">
        <f>VLOOKUP(A967,livelo!B:D,3,0)</f>
        <v>#N/A</v>
      </c>
      <c r="F967" s="1" t="e">
        <f t="shared" si="37"/>
        <v>#N/A</v>
      </c>
      <c r="G967" t="e">
        <f t="shared" si="38"/>
        <v>#N/A</v>
      </c>
      <c r="H967">
        <f>SUMIF(livelo!B:B,'dados livelo'!A967,livelo!AI:AI)</f>
        <v>0</v>
      </c>
    </row>
    <row r="968" spans="2:8">
      <c r="B968" t="e">
        <f>VLOOKUP(A968,livelo!B:AE,29,0)</f>
        <v>#N/A</v>
      </c>
      <c r="C968" t="e">
        <f>VLOOKUP(A968,livelo!B:AH,32,0)</f>
        <v>#N/A</v>
      </c>
      <c r="D968" t="e">
        <f>VLOOKUP(A968,livelo!B:AC,27,0)</f>
        <v>#N/A</v>
      </c>
      <c r="E968" t="e">
        <f>VLOOKUP(A968,livelo!B:D,3,0)</f>
        <v>#N/A</v>
      </c>
      <c r="F968" s="1" t="e">
        <f t="shared" si="37"/>
        <v>#N/A</v>
      </c>
      <c r="G968" t="e">
        <f t="shared" si="38"/>
        <v>#N/A</v>
      </c>
      <c r="H968">
        <f>SUMIF(livelo!B:B,'dados livelo'!A968,livelo!AI:AI)</f>
        <v>0</v>
      </c>
    </row>
    <row r="969" spans="2:8">
      <c r="B969" t="e">
        <f>VLOOKUP(A969,livelo!B:AE,29,0)</f>
        <v>#N/A</v>
      </c>
      <c r="C969" t="e">
        <f>VLOOKUP(A969,livelo!B:AH,32,0)</f>
        <v>#N/A</v>
      </c>
      <c r="D969" t="e">
        <f>VLOOKUP(A969,livelo!B:AC,27,0)</f>
        <v>#N/A</v>
      </c>
      <c r="E969" t="e">
        <f>VLOOKUP(A969,livelo!B:D,3,0)</f>
        <v>#N/A</v>
      </c>
      <c r="F969" s="1" t="e">
        <f t="shared" si="37"/>
        <v>#N/A</v>
      </c>
      <c r="G969" t="e">
        <f t="shared" si="38"/>
        <v>#N/A</v>
      </c>
      <c r="H969">
        <f>SUMIF(livelo!B:B,'dados livelo'!A969,livelo!AI:AI)</f>
        <v>0</v>
      </c>
    </row>
    <row r="970" spans="2:8">
      <c r="B970" t="e">
        <f>VLOOKUP(A970,livelo!B:AE,29,0)</f>
        <v>#N/A</v>
      </c>
      <c r="C970" t="e">
        <f>VLOOKUP(A970,livelo!B:AH,32,0)</f>
        <v>#N/A</v>
      </c>
      <c r="D970" t="e">
        <f>VLOOKUP(A970,livelo!B:AC,27,0)</f>
        <v>#N/A</v>
      </c>
      <c r="E970" t="e">
        <f>VLOOKUP(A970,livelo!B:D,3,0)</f>
        <v>#N/A</v>
      </c>
      <c r="F970" s="1" t="e">
        <f t="shared" si="37"/>
        <v>#N/A</v>
      </c>
      <c r="G970" t="e">
        <f t="shared" si="38"/>
        <v>#N/A</v>
      </c>
      <c r="H970">
        <f>SUMIF(livelo!B:B,'dados livelo'!A970,livelo!AI:AI)</f>
        <v>0</v>
      </c>
    </row>
  </sheetData>
  <autoFilter ref="A1:A970" xr:uid="{4EB25455-362D-4620-89C3-7E1412C73D16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52DBB-1688-4708-AB7A-778EE8D24949}">
  <sheetPr filterMode="1"/>
  <dimension ref="A1:EU834"/>
  <sheetViews>
    <sheetView workbookViewId="0"/>
  </sheetViews>
  <sheetFormatPr baseColWidth="10" defaultColWidth="8.83203125" defaultRowHeight="15"/>
  <cols>
    <col min="1" max="1" width="10.5" style="14" bestFit="1" customWidth="1"/>
    <col min="7" max="7" width="17.6640625" bestFit="1" customWidth="1"/>
    <col min="11" max="11" width="11.5" bestFit="1" customWidth="1"/>
  </cols>
  <sheetData>
    <row r="1" spans="1:151">
      <c r="B1" s="27" t="s">
        <v>140</v>
      </c>
      <c r="C1" s="27" t="s">
        <v>141</v>
      </c>
      <c r="D1" s="27" t="s">
        <v>142</v>
      </c>
      <c r="E1" s="27" t="s">
        <v>143</v>
      </c>
      <c r="F1" s="27" t="s">
        <v>42</v>
      </c>
      <c r="G1" s="27" t="s">
        <v>144</v>
      </c>
      <c r="H1" s="27" t="s">
        <v>145</v>
      </c>
      <c r="I1" s="27" t="s">
        <v>146</v>
      </c>
      <c r="J1" s="27" t="s">
        <v>18</v>
      </c>
      <c r="K1" s="27" t="s">
        <v>147</v>
      </c>
      <c r="L1" s="27" t="s">
        <v>148</v>
      </c>
      <c r="M1" s="27" t="s">
        <v>149</v>
      </c>
      <c r="N1" s="27" t="s">
        <v>150</v>
      </c>
      <c r="O1" s="27" t="s">
        <v>26</v>
      </c>
      <c r="P1" s="27" t="s">
        <v>151</v>
      </c>
      <c r="Q1" s="27" t="s">
        <v>152</v>
      </c>
      <c r="R1" s="27" t="s">
        <v>153</v>
      </c>
      <c r="S1" s="27" t="s">
        <v>154</v>
      </c>
      <c r="T1" s="27" t="s">
        <v>155</v>
      </c>
      <c r="U1" s="27" t="s">
        <v>156</v>
      </c>
      <c r="V1" s="27" t="s">
        <v>157</v>
      </c>
      <c r="W1" s="27" t="s">
        <v>158</v>
      </c>
      <c r="X1" s="27" t="s">
        <v>159</v>
      </c>
      <c r="Y1" s="27" t="s">
        <v>160</v>
      </c>
      <c r="Z1" s="27" t="s">
        <v>161</v>
      </c>
      <c r="AA1" s="27" t="s">
        <v>162</v>
      </c>
      <c r="AB1" s="27" t="s">
        <v>163</v>
      </c>
      <c r="AC1" s="27" t="s">
        <v>164</v>
      </c>
      <c r="AD1" s="27" t="s">
        <v>165</v>
      </c>
      <c r="AE1" s="27" t="s">
        <v>166</v>
      </c>
      <c r="AF1" s="27" t="s">
        <v>167</v>
      </c>
      <c r="AG1" s="27" t="s">
        <v>168</v>
      </c>
      <c r="AH1" s="27" t="s">
        <v>169</v>
      </c>
      <c r="AI1" s="27" t="s">
        <v>170</v>
      </c>
      <c r="AJ1" s="27" t="s">
        <v>171</v>
      </c>
      <c r="AK1" s="27" t="s">
        <v>172</v>
      </c>
      <c r="AL1" s="27" t="s">
        <v>173</v>
      </c>
      <c r="AM1" s="27" t="s">
        <v>174</v>
      </c>
      <c r="AN1" s="27" t="s">
        <v>175</v>
      </c>
      <c r="AO1" s="27" t="s">
        <v>176</v>
      </c>
      <c r="AP1" s="27" t="s">
        <v>177</v>
      </c>
      <c r="AQ1" s="27" t="s">
        <v>178</v>
      </c>
      <c r="AR1" s="27" t="s">
        <v>179</v>
      </c>
      <c r="AS1" s="27" t="s">
        <v>180</v>
      </c>
      <c r="AT1" s="27" t="s">
        <v>181</v>
      </c>
      <c r="AU1" s="27" t="s">
        <v>182</v>
      </c>
      <c r="AV1" s="27" t="s">
        <v>183</v>
      </c>
      <c r="AW1" s="27" t="s">
        <v>184</v>
      </c>
      <c r="AX1" s="27" t="s">
        <v>185</v>
      </c>
      <c r="AY1" s="27" t="s">
        <v>186</v>
      </c>
      <c r="AZ1" s="27" t="s">
        <v>187</v>
      </c>
      <c r="BA1" s="27" t="s">
        <v>188</v>
      </c>
      <c r="BB1" s="27" t="s">
        <v>189</v>
      </c>
      <c r="BC1" s="27" t="s">
        <v>190</v>
      </c>
      <c r="BD1" s="27" t="s">
        <v>191</v>
      </c>
      <c r="BE1" s="27" t="s">
        <v>192</v>
      </c>
      <c r="BF1" s="27" t="s">
        <v>193</v>
      </c>
      <c r="BG1" s="27" t="s">
        <v>194</v>
      </c>
      <c r="BH1" s="27" t="s">
        <v>195</v>
      </c>
      <c r="BI1" s="27" t="s">
        <v>196</v>
      </c>
      <c r="BJ1" s="27" t="s">
        <v>197</v>
      </c>
      <c r="BK1" s="27" t="s">
        <v>198</v>
      </c>
      <c r="BL1" s="27" t="s">
        <v>199</v>
      </c>
      <c r="BM1" s="27" t="s">
        <v>200</v>
      </c>
      <c r="BN1" s="27" t="s">
        <v>201</v>
      </c>
      <c r="BO1" s="27" t="s">
        <v>202</v>
      </c>
      <c r="BP1" s="27" t="s">
        <v>203</v>
      </c>
      <c r="BQ1" s="27" t="s">
        <v>204</v>
      </c>
      <c r="BR1" s="27" t="s">
        <v>205</v>
      </c>
      <c r="BS1" s="27" t="s">
        <v>206</v>
      </c>
      <c r="BT1" s="27" t="s">
        <v>207</v>
      </c>
      <c r="BU1" s="27" t="s">
        <v>208</v>
      </c>
      <c r="BV1" s="27" t="s">
        <v>209</v>
      </c>
      <c r="BW1" s="27" t="s">
        <v>210</v>
      </c>
      <c r="BX1" s="27" t="s">
        <v>211</v>
      </c>
      <c r="BY1" s="27" t="s">
        <v>212</v>
      </c>
      <c r="BZ1" s="27" t="s">
        <v>213</v>
      </c>
      <c r="CA1" s="27" t="s">
        <v>214</v>
      </c>
      <c r="CB1" s="27" t="s">
        <v>215</v>
      </c>
      <c r="CC1" s="27" t="s">
        <v>216</v>
      </c>
      <c r="CD1" s="27" t="s">
        <v>217</v>
      </c>
      <c r="CE1" s="27" t="s">
        <v>218</v>
      </c>
      <c r="CF1" s="27" t="s">
        <v>219</v>
      </c>
      <c r="CG1" s="27" t="s">
        <v>220</v>
      </c>
      <c r="CH1" s="27" t="s">
        <v>221</v>
      </c>
      <c r="CI1" s="27" t="s">
        <v>222</v>
      </c>
      <c r="CJ1" s="27" t="s">
        <v>223</v>
      </c>
      <c r="CK1" s="27" t="s">
        <v>224</v>
      </c>
      <c r="CL1" s="27" t="s">
        <v>225</v>
      </c>
      <c r="CM1" s="27" t="s">
        <v>226</v>
      </c>
      <c r="CN1" s="27" t="s">
        <v>227</v>
      </c>
      <c r="CO1" s="27" t="s">
        <v>228</v>
      </c>
      <c r="CP1" s="27" t="s">
        <v>229</v>
      </c>
      <c r="CQ1" s="27" t="s">
        <v>230</v>
      </c>
      <c r="CR1" s="27" t="s">
        <v>231</v>
      </c>
      <c r="CS1" s="27" t="s">
        <v>232</v>
      </c>
      <c r="CT1" s="27" t="s">
        <v>233</v>
      </c>
      <c r="CU1" s="27" t="s">
        <v>234</v>
      </c>
      <c r="CV1" s="27" t="s">
        <v>235</v>
      </c>
      <c r="CW1" s="27" t="s">
        <v>236</v>
      </c>
      <c r="CX1" s="27" t="s">
        <v>237</v>
      </c>
      <c r="CY1" s="27" t="s">
        <v>238</v>
      </c>
      <c r="CZ1" s="27" t="s">
        <v>239</v>
      </c>
      <c r="DA1" s="27" t="s">
        <v>240</v>
      </c>
      <c r="DB1" s="27" t="s">
        <v>241</v>
      </c>
      <c r="DC1" s="27" t="s">
        <v>242</v>
      </c>
      <c r="DD1" s="27" t="s">
        <v>243</v>
      </c>
      <c r="DE1" s="27" t="s">
        <v>244</v>
      </c>
      <c r="DF1" s="27" t="s">
        <v>245</v>
      </c>
      <c r="DG1" s="27" t="s">
        <v>246</v>
      </c>
      <c r="DH1" s="27" t="s">
        <v>247</v>
      </c>
      <c r="DI1" s="27" t="s">
        <v>248</v>
      </c>
      <c r="DJ1" s="27" t="s">
        <v>249</v>
      </c>
      <c r="DK1" s="27" t="s">
        <v>250</v>
      </c>
      <c r="DL1" s="27" t="s">
        <v>251</v>
      </c>
      <c r="DM1" s="27" t="s">
        <v>252</v>
      </c>
      <c r="DN1" s="27" t="s">
        <v>253</v>
      </c>
      <c r="DO1" s="27" t="s">
        <v>254</v>
      </c>
      <c r="DP1" s="27" t="s">
        <v>255</v>
      </c>
      <c r="DQ1" s="27" t="s">
        <v>256</v>
      </c>
      <c r="DR1" s="27" t="s">
        <v>257</v>
      </c>
      <c r="DS1" s="27" t="s">
        <v>258</v>
      </c>
      <c r="DT1" s="27" t="s">
        <v>259</v>
      </c>
      <c r="DU1" s="27" t="s">
        <v>260</v>
      </c>
      <c r="DV1" s="27" t="s">
        <v>261</v>
      </c>
      <c r="DW1" s="27" t="s">
        <v>262</v>
      </c>
      <c r="DX1" s="27" t="s">
        <v>263</v>
      </c>
      <c r="DY1" s="27" t="s">
        <v>264</v>
      </c>
      <c r="DZ1" s="27" t="s">
        <v>265</v>
      </c>
      <c r="EA1" s="27" t="s">
        <v>266</v>
      </c>
      <c r="EB1" s="27" t="s">
        <v>267</v>
      </c>
      <c r="EC1" s="27" t="s">
        <v>268</v>
      </c>
      <c r="ED1" s="27" t="s">
        <v>269</v>
      </c>
      <c r="EE1" s="27" t="s">
        <v>270</v>
      </c>
      <c r="EF1" s="27" t="s">
        <v>271</v>
      </c>
      <c r="EG1" s="27" t="s">
        <v>272</v>
      </c>
      <c r="EH1" s="27" t="s">
        <v>273</v>
      </c>
      <c r="EI1" s="27" t="s">
        <v>274</v>
      </c>
      <c r="EJ1" s="27" t="s">
        <v>275</v>
      </c>
      <c r="EK1" s="27" t="s">
        <v>276</v>
      </c>
      <c r="EL1" s="27" t="s">
        <v>277</v>
      </c>
      <c r="EM1" s="27" t="s">
        <v>278</v>
      </c>
      <c r="EN1" s="27" t="s">
        <v>279</v>
      </c>
      <c r="EO1" s="27" t="s">
        <v>280</v>
      </c>
      <c r="EP1" s="27" t="s">
        <v>281</v>
      </c>
      <c r="EQ1" s="27" t="s">
        <v>282</v>
      </c>
      <c r="ER1" s="27" t="s">
        <v>283</v>
      </c>
      <c r="ES1" s="27" t="s">
        <v>284</v>
      </c>
      <c r="ET1" s="27" t="s">
        <v>285</v>
      </c>
      <c r="EU1" s="27" t="s">
        <v>286</v>
      </c>
    </row>
    <row r="2" spans="1:151">
      <c r="A2" s="15">
        <f t="shared" ref="A2:A65" si="0">DATEVALUE(G2)</f>
        <v>44701</v>
      </c>
      <c r="B2" t="s">
        <v>13428</v>
      </c>
      <c r="C2" t="s">
        <v>13429</v>
      </c>
      <c r="D2" t="s">
        <v>13430</v>
      </c>
      <c r="F2" t="s">
        <v>891</v>
      </c>
      <c r="G2" t="s">
        <v>13431</v>
      </c>
      <c r="I2">
        <v>139.9</v>
      </c>
      <c r="J2">
        <v>177.9</v>
      </c>
      <c r="K2">
        <v>177.9</v>
      </c>
      <c r="L2">
        <v>38</v>
      </c>
      <c r="M2" t="s">
        <v>13432</v>
      </c>
      <c r="N2" t="s">
        <v>13433</v>
      </c>
      <c r="O2" t="s">
        <v>13434</v>
      </c>
      <c r="P2" t="s">
        <v>288</v>
      </c>
      <c r="Q2" t="s">
        <v>13435</v>
      </c>
      <c r="R2" t="s">
        <v>13436</v>
      </c>
      <c r="S2" t="s">
        <v>13437</v>
      </c>
      <c r="U2" t="s">
        <v>13438</v>
      </c>
      <c r="V2" t="s">
        <v>11009</v>
      </c>
      <c r="W2" t="s">
        <v>127</v>
      </c>
      <c r="X2" t="s">
        <v>2</v>
      </c>
      <c r="Z2" t="s">
        <v>13439</v>
      </c>
      <c r="AB2" t="s">
        <v>13440</v>
      </c>
      <c r="AE2" t="s">
        <v>13441</v>
      </c>
      <c r="AG2" t="s">
        <v>13432</v>
      </c>
      <c r="AH2" t="s">
        <v>13433</v>
      </c>
      <c r="AI2" t="s">
        <v>13434</v>
      </c>
      <c r="AJ2" t="s">
        <v>288</v>
      </c>
      <c r="AK2" t="s">
        <v>13435</v>
      </c>
      <c r="AL2" t="s">
        <v>13442</v>
      </c>
      <c r="AM2" t="s">
        <v>13443</v>
      </c>
      <c r="AO2" t="s">
        <v>13444</v>
      </c>
      <c r="AP2" t="s">
        <v>11009</v>
      </c>
      <c r="AQ2" t="s">
        <v>127</v>
      </c>
      <c r="AR2" t="s">
        <v>2</v>
      </c>
      <c r="AT2" t="s">
        <v>13439</v>
      </c>
      <c r="AU2" t="s">
        <v>13445</v>
      </c>
      <c r="AW2" t="s">
        <v>13446</v>
      </c>
      <c r="AX2" t="s">
        <v>9698</v>
      </c>
      <c r="AY2">
        <v>0</v>
      </c>
      <c r="AZ2" t="s">
        <v>289</v>
      </c>
      <c r="BA2" t="s">
        <v>4651</v>
      </c>
      <c r="BB2" t="s">
        <v>3159</v>
      </c>
      <c r="BC2" t="s">
        <v>13447</v>
      </c>
      <c r="BE2" t="s">
        <v>13448</v>
      </c>
      <c r="BJ2" t="s">
        <v>13449</v>
      </c>
      <c r="BK2" t="s">
        <v>13450</v>
      </c>
      <c r="BL2" t="s">
        <v>4</v>
      </c>
      <c r="BM2">
        <v>1</v>
      </c>
      <c r="BN2">
        <v>139.9</v>
      </c>
      <c r="BO2">
        <v>139.9</v>
      </c>
    </row>
    <row r="3" spans="1:151">
      <c r="A3" s="15">
        <f t="shared" si="0"/>
        <v>44701</v>
      </c>
      <c r="B3" t="s">
        <v>13451</v>
      </c>
      <c r="C3" t="s">
        <v>13452</v>
      </c>
      <c r="D3" t="s">
        <v>13430</v>
      </c>
      <c r="F3" t="s">
        <v>2100</v>
      </c>
      <c r="G3" t="s">
        <v>13453</v>
      </c>
      <c r="I3">
        <v>139.9</v>
      </c>
      <c r="J3">
        <v>177.9</v>
      </c>
      <c r="K3">
        <v>177.9</v>
      </c>
      <c r="L3">
        <v>38</v>
      </c>
      <c r="M3" t="s">
        <v>13454</v>
      </c>
      <c r="N3" t="s">
        <v>13433</v>
      </c>
      <c r="O3" t="s">
        <v>13434</v>
      </c>
      <c r="P3" t="s">
        <v>288</v>
      </c>
      <c r="Q3" t="s">
        <v>13455</v>
      </c>
      <c r="R3" t="s">
        <v>13436</v>
      </c>
      <c r="S3" t="s">
        <v>13437</v>
      </c>
      <c r="U3" t="s">
        <v>13438</v>
      </c>
      <c r="V3" t="s">
        <v>11009</v>
      </c>
      <c r="W3" t="s">
        <v>127</v>
      </c>
      <c r="X3" t="s">
        <v>2</v>
      </c>
      <c r="Z3" t="s">
        <v>13456</v>
      </c>
      <c r="AB3" t="s">
        <v>13440</v>
      </c>
      <c r="AE3" t="s">
        <v>13457</v>
      </c>
      <c r="AG3" t="s">
        <v>13454</v>
      </c>
      <c r="AH3" t="s">
        <v>13433</v>
      </c>
      <c r="AI3" t="s">
        <v>13434</v>
      </c>
      <c r="AJ3" t="s">
        <v>288</v>
      </c>
      <c r="AK3" t="s">
        <v>13455</v>
      </c>
      <c r="AL3" t="s">
        <v>13442</v>
      </c>
      <c r="AM3" t="s">
        <v>13443</v>
      </c>
      <c r="AO3" t="s">
        <v>13444</v>
      </c>
      <c r="AP3" t="s">
        <v>11009</v>
      </c>
      <c r="AQ3" t="s">
        <v>127</v>
      </c>
      <c r="AR3" t="s">
        <v>2</v>
      </c>
      <c r="AT3" t="s">
        <v>13456</v>
      </c>
      <c r="AU3" t="s">
        <v>13445</v>
      </c>
      <c r="AW3" t="s">
        <v>13458</v>
      </c>
      <c r="AX3" t="s">
        <v>13459</v>
      </c>
      <c r="AY3">
        <v>0</v>
      </c>
      <c r="AZ3" t="s">
        <v>289</v>
      </c>
      <c r="BA3" t="s">
        <v>4651</v>
      </c>
      <c r="BB3" t="s">
        <v>3159</v>
      </c>
      <c r="BC3" t="s">
        <v>13447</v>
      </c>
      <c r="BF3" t="s">
        <v>13453</v>
      </c>
      <c r="BI3" t="s">
        <v>13460</v>
      </c>
      <c r="BJ3" t="s">
        <v>13449</v>
      </c>
      <c r="BK3" t="s">
        <v>13450</v>
      </c>
      <c r="BL3" t="s">
        <v>4</v>
      </c>
      <c r="BM3">
        <v>1</v>
      </c>
      <c r="BN3">
        <v>139.9</v>
      </c>
      <c r="BO3">
        <v>139.9</v>
      </c>
    </row>
    <row r="4" spans="1:151">
      <c r="A4" s="15">
        <f t="shared" si="0"/>
        <v>44704</v>
      </c>
      <c r="B4" t="s">
        <v>13461</v>
      </c>
      <c r="C4" t="s">
        <v>13462</v>
      </c>
      <c r="D4" t="s">
        <v>292</v>
      </c>
      <c r="F4" t="s">
        <v>891</v>
      </c>
      <c r="G4" t="s">
        <v>13463</v>
      </c>
      <c r="H4" t="s">
        <v>287</v>
      </c>
      <c r="I4">
        <v>89.97</v>
      </c>
      <c r="J4">
        <v>114.94</v>
      </c>
      <c r="K4">
        <v>114.94</v>
      </c>
      <c r="L4">
        <v>24.97</v>
      </c>
      <c r="M4" t="s">
        <v>13464</v>
      </c>
      <c r="N4" t="s">
        <v>13465</v>
      </c>
      <c r="O4" t="s">
        <v>13466</v>
      </c>
      <c r="P4" t="s">
        <v>288</v>
      </c>
      <c r="Q4" t="s">
        <v>13467</v>
      </c>
      <c r="R4" t="s">
        <v>13468</v>
      </c>
      <c r="S4" t="s">
        <v>13469</v>
      </c>
      <c r="U4" t="s">
        <v>13470</v>
      </c>
      <c r="V4" t="s">
        <v>1336</v>
      </c>
      <c r="W4" t="s">
        <v>127</v>
      </c>
      <c r="X4" t="s">
        <v>2</v>
      </c>
      <c r="Z4" t="s">
        <v>13471</v>
      </c>
      <c r="AE4" t="s">
        <v>13472</v>
      </c>
      <c r="AG4" t="s">
        <v>13464</v>
      </c>
      <c r="AH4" t="s">
        <v>13465</v>
      </c>
      <c r="AI4" t="s">
        <v>13466</v>
      </c>
      <c r="AJ4" t="s">
        <v>288</v>
      </c>
      <c r="AK4" t="s">
        <v>13467</v>
      </c>
      <c r="AL4" t="s">
        <v>13468</v>
      </c>
      <c r="AM4" t="s">
        <v>13469</v>
      </c>
      <c r="AO4" t="s">
        <v>13470</v>
      </c>
      <c r="AP4" t="s">
        <v>1336</v>
      </c>
      <c r="AQ4" t="s">
        <v>127</v>
      </c>
      <c r="AR4" t="s">
        <v>2</v>
      </c>
      <c r="AT4" t="s">
        <v>13471</v>
      </c>
      <c r="AW4" t="s">
        <v>13473</v>
      </c>
      <c r="AY4">
        <v>0</v>
      </c>
      <c r="AZ4" t="s">
        <v>1543</v>
      </c>
      <c r="BA4" t="s">
        <v>3698</v>
      </c>
      <c r="BE4" t="s">
        <v>13474</v>
      </c>
      <c r="BJ4" t="s">
        <v>11136</v>
      </c>
      <c r="BK4" t="s">
        <v>6625</v>
      </c>
      <c r="BL4" t="s">
        <v>4</v>
      </c>
      <c r="BM4">
        <v>1</v>
      </c>
      <c r="BN4">
        <v>89.97</v>
      </c>
      <c r="BO4">
        <v>89.97</v>
      </c>
    </row>
    <row r="5" spans="1:151">
      <c r="A5" s="15">
        <f t="shared" si="0"/>
        <v>44729</v>
      </c>
      <c r="B5" t="s">
        <v>13475</v>
      </c>
      <c r="C5" t="s">
        <v>13476</v>
      </c>
      <c r="D5" t="s">
        <v>292</v>
      </c>
      <c r="F5" t="s">
        <v>2100</v>
      </c>
      <c r="G5" t="s">
        <v>13477</v>
      </c>
      <c r="H5" t="s">
        <v>287</v>
      </c>
      <c r="I5">
        <v>29.99</v>
      </c>
      <c r="J5">
        <v>54.959999999999987</v>
      </c>
      <c r="K5">
        <v>54.959999999999987</v>
      </c>
      <c r="L5">
        <v>24.97</v>
      </c>
      <c r="M5" t="s">
        <v>13478</v>
      </c>
      <c r="N5" t="s">
        <v>13479</v>
      </c>
      <c r="O5" t="s">
        <v>13480</v>
      </c>
      <c r="P5" t="s">
        <v>288</v>
      </c>
      <c r="Q5" t="s">
        <v>13481</v>
      </c>
      <c r="R5" t="s">
        <v>13482</v>
      </c>
      <c r="S5" t="s">
        <v>9018</v>
      </c>
      <c r="U5" t="s">
        <v>13483</v>
      </c>
      <c r="V5" t="s">
        <v>13484</v>
      </c>
      <c r="W5" t="s">
        <v>13485</v>
      </c>
      <c r="X5" t="s">
        <v>2</v>
      </c>
      <c r="Z5" t="s">
        <v>13486</v>
      </c>
      <c r="AE5" t="s">
        <v>13487</v>
      </c>
      <c r="AG5" t="s">
        <v>13478</v>
      </c>
      <c r="AH5" t="s">
        <v>13479</v>
      </c>
      <c r="AI5" t="s">
        <v>13480</v>
      </c>
      <c r="AJ5" t="s">
        <v>288</v>
      </c>
      <c r="AK5" t="s">
        <v>13481</v>
      </c>
      <c r="AL5" t="s">
        <v>13482</v>
      </c>
      <c r="AM5" t="s">
        <v>9018</v>
      </c>
      <c r="AO5" t="s">
        <v>13483</v>
      </c>
      <c r="AP5" t="s">
        <v>13484</v>
      </c>
      <c r="AQ5" t="s">
        <v>13485</v>
      </c>
      <c r="AR5" t="s">
        <v>2</v>
      </c>
      <c r="AT5" t="s">
        <v>13486</v>
      </c>
      <c r="AW5" t="s">
        <v>13488</v>
      </c>
      <c r="AX5" t="s">
        <v>9698</v>
      </c>
      <c r="AY5">
        <v>0</v>
      </c>
      <c r="AZ5" t="s">
        <v>289</v>
      </c>
      <c r="BA5" t="s">
        <v>3776</v>
      </c>
      <c r="BB5" t="s">
        <v>4630</v>
      </c>
      <c r="BC5" t="s">
        <v>13489</v>
      </c>
      <c r="BF5" t="s">
        <v>13490</v>
      </c>
      <c r="BI5" t="s">
        <v>13491</v>
      </c>
      <c r="BJ5" t="s">
        <v>13492</v>
      </c>
      <c r="BK5" t="s">
        <v>293</v>
      </c>
      <c r="BL5" t="s">
        <v>4</v>
      </c>
      <c r="BM5">
        <v>1</v>
      </c>
      <c r="BN5">
        <v>29.99</v>
      </c>
      <c r="BO5">
        <v>29.99</v>
      </c>
    </row>
    <row r="6" spans="1:151">
      <c r="A6" s="15">
        <f t="shared" si="0"/>
        <v>44729</v>
      </c>
      <c r="B6" t="s">
        <v>13493</v>
      </c>
      <c r="C6" t="s">
        <v>13494</v>
      </c>
      <c r="D6" t="s">
        <v>292</v>
      </c>
      <c r="F6" t="s">
        <v>2100</v>
      </c>
      <c r="G6" t="s">
        <v>13495</v>
      </c>
      <c r="H6" t="s">
        <v>287</v>
      </c>
      <c r="I6">
        <v>29.99</v>
      </c>
      <c r="J6">
        <v>47.83</v>
      </c>
      <c r="K6">
        <v>47.83</v>
      </c>
      <c r="L6">
        <v>17.84</v>
      </c>
      <c r="M6" t="s">
        <v>13496</v>
      </c>
      <c r="N6" t="s">
        <v>13497</v>
      </c>
      <c r="O6" t="s">
        <v>13498</v>
      </c>
      <c r="P6" t="s">
        <v>8574</v>
      </c>
      <c r="Q6" t="s">
        <v>13499</v>
      </c>
      <c r="R6" t="s">
        <v>13500</v>
      </c>
      <c r="S6" t="s">
        <v>6162</v>
      </c>
      <c r="U6" t="s">
        <v>13501</v>
      </c>
      <c r="V6" t="s">
        <v>4935</v>
      </c>
      <c r="W6" t="s">
        <v>13502</v>
      </c>
      <c r="X6" t="s">
        <v>7</v>
      </c>
      <c r="Z6" t="s">
        <v>13503</v>
      </c>
      <c r="AE6" t="s">
        <v>13504</v>
      </c>
      <c r="AG6" t="s">
        <v>13496</v>
      </c>
      <c r="AH6" t="s">
        <v>13497</v>
      </c>
      <c r="AI6" t="s">
        <v>13498</v>
      </c>
      <c r="AJ6" t="s">
        <v>8574</v>
      </c>
      <c r="AK6" t="s">
        <v>13499</v>
      </c>
      <c r="AL6" t="s">
        <v>13500</v>
      </c>
      <c r="AM6" t="s">
        <v>6162</v>
      </c>
      <c r="AO6" t="s">
        <v>13501</v>
      </c>
      <c r="AP6" t="s">
        <v>4935</v>
      </c>
      <c r="AQ6" t="s">
        <v>13502</v>
      </c>
      <c r="AR6" t="s">
        <v>7</v>
      </c>
      <c r="AT6" t="s">
        <v>13503</v>
      </c>
      <c r="AW6" t="s">
        <v>13505</v>
      </c>
      <c r="AX6" t="s">
        <v>9698</v>
      </c>
      <c r="AY6">
        <v>0</v>
      </c>
      <c r="AZ6" t="s">
        <v>5678</v>
      </c>
      <c r="BA6" t="s">
        <v>12556</v>
      </c>
      <c r="BC6" t="s">
        <v>13506</v>
      </c>
      <c r="BF6" t="s">
        <v>13507</v>
      </c>
      <c r="BI6" t="s">
        <v>13508</v>
      </c>
      <c r="BJ6" t="s">
        <v>13509</v>
      </c>
      <c r="BK6" t="s">
        <v>300</v>
      </c>
      <c r="BL6" t="s">
        <v>4</v>
      </c>
      <c r="BM6">
        <v>1</v>
      </c>
      <c r="BN6">
        <v>29.99</v>
      </c>
      <c r="BO6">
        <v>29.99</v>
      </c>
    </row>
    <row r="7" spans="1:151">
      <c r="A7" s="15">
        <f t="shared" si="0"/>
        <v>44734</v>
      </c>
      <c r="B7" t="s">
        <v>13510</v>
      </c>
      <c r="C7" t="s">
        <v>13511</v>
      </c>
      <c r="D7" t="s">
        <v>292</v>
      </c>
      <c r="F7" t="s">
        <v>2100</v>
      </c>
      <c r="G7" t="s">
        <v>13512</v>
      </c>
      <c r="H7" t="s">
        <v>287</v>
      </c>
      <c r="I7">
        <v>29.99</v>
      </c>
      <c r="J7">
        <v>54.959999999999987</v>
      </c>
      <c r="K7">
        <v>54.959999999999987</v>
      </c>
      <c r="L7">
        <v>24.97</v>
      </c>
      <c r="M7" t="s">
        <v>3519</v>
      </c>
      <c r="N7" t="s">
        <v>13513</v>
      </c>
      <c r="O7" t="s">
        <v>13514</v>
      </c>
      <c r="P7" t="s">
        <v>288</v>
      </c>
      <c r="Q7" t="s">
        <v>13515</v>
      </c>
      <c r="R7" t="s">
        <v>13516</v>
      </c>
      <c r="S7" t="s">
        <v>13517</v>
      </c>
      <c r="V7" t="s">
        <v>124</v>
      </c>
      <c r="W7" t="s">
        <v>9753</v>
      </c>
      <c r="X7" t="s">
        <v>2</v>
      </c>
      <c r="Z7" t="s">
        <v>13518</v>
      </c>
      <c r="AE7" t="s">
        <v>13519</v>
      </c>
      <c r="AG7" t="s">
        <v>3519</v>
      </c>
      <c r="AH7" t="s">
        <v>13513</v>
      </c>
      <c r="AI7" t="s">
        <v>13514</v>
      </c>
      <c r="AJ7" t="s">
        <v>288</v>
      </c>
      <c r="AK7" t="s">
        <v>13515</v>
      </c>
      <c r="AL7" t="s">
        <v>13516</v>
      </c>
      <c r="AM7" t="s">
        <v>13517</v>
      </c>
      <c r="AP7" t="s">
        <v>124</v>
      </c>
      <c r="AQ7" t="s">
        <v>9753</v>
      </c>
      <c r="AR7" t="s">
        <v>2</v>
      </c>
      <c r="AT7" t="s">
        <v>13518</v>
      </c>
      <c r="AW7" t="s">
        <v>13520</v>
      </c>
      <c r="AX7" t="s">
        <v>9698</v>
      </c>
      <c r="AY7">
        <v>0</v>
      </c>
      <c r="AZ7" t="s">
        <v>1543</v>
      </c>
      <c r="BA7" t="s">
        <v>3698</v>
      </c>
      <c r="BC7" t="s">
        <v>13521</v>
      </c>
      <c r="BF7" t="s">
        <v>13522</v>
      </c>
      <c r="BI7" t="s">
        <v>13523</v>
      </c>
      <c r="BJ7" t="s">
        <v>13492</v>
      </c>
      <c r="BK7" t="s">
        <v>293</v>
      </c>
      <c r="BL7" t="s">
        <v>4</v>
      </c>
      <c r="BM7">
        <v>1</v>
      </c>
      <c r="BN7">
        <v>29.99</v>
      </c>
      <c r="BO7">
        <v>29.99</v>
      </c>
    </row>
    <row r="8" spans="1:151">
      <c r="A8" s="15">
        <f t="shared" si="0"/>
        <v>44736</v>
      </c>
      <c r="B8" t="s">
        <v>13524</v>
      </c>
      <c r="C8" t="s">
        <v>13525</v>
      </c>
      <c r="D8" t="s">
        <v>292</v>
      </c>
      <c r="F8" t="s">
        <v>891</v>
      </c>
      <c r="G8" t="s">
        <v>13526</v>
      </c>
      <c r="H8" t="s">
        <v>287</v>
      </c>
      <c r="I8">
        <v>29.99</v>
      </c>
      <c r="J8">
        <v>40.11</v>
      </c>
      <c r="K8">
        <v>40.11</v>
      </c>
      <c r="L8">
        <v>10.119999999999999</v>
      </c>
      <c r="M8" t="s">
        <v>1265</v>
      </c>
      <c r="N8" t="s">
        <v>13527</v>
      </c>
      <c r="O8" t="s">
        <v>13528</v>
      </c>
      <c r="P8" t="s">
        <v>4971</v>
      </c>
      <c r="Q8" t="s">
        <v>13529</v>
      </c>
      <c r="R8" t="s">
        <v>13530</v>
      </c>
      <c r="S8" t="s">
        <v>7787</v>
      </c>
      <c r="U8" t="s">
        <v>13531</v>
      </c>
      <c r="V8" t="s">
        <v>4935</v>
      </c>
      <c r="W8" t="s">
        <v>9499</v>
      </c>
      <c r="X8" t="s">
        <v>7</v>
      </c>
      <c r="Z8" t="s">
        <v>9500</v>
      </c>
      <c r="AE8" t="s">
        <v>13532</v>
      </c>
      <c r="AG8" t="s">
        <v>13533</v>
      </c>
      <c r="AH8" t="s">
        <v>13534</v>
      </c>
      <c r="AI8" t="s">
        <v>13528</v>
      </c>
      <c r="AJ8" t="s">
        <v>4971</v>
      </c>
      <c r="AK8" t="s">
        <v>13529</v>
      </c>
      <c r="AL8" t="s">
        <v>13535</v>
      </c>
      <c r="AM8" t="s">
        <v>5831</v>
      </c>
      <c r="AO8" t="s">
        <v>13536</v>
      </c>
      <c r="AP8" t="s">
        <v>4364</v>
      </c>
      <c r="AQ8" t="s">
        <v>138</v>
      </c>
      <c r="AR8" t="s">
        <v>7</v>
      </c>
      <c r="AT8" t="s">
        <v>13537</v>
      </c>
      <c r="AW8" t="s">
        <v>13538</v>
      </c>
      <c r="AY8">
        <v>0</v>
      </c>
      <c r="AZ8" t="s">
        <v>5678</v>
      </c>
      <c r="BA8" t="s">
        <v>12556</v>
      </c>
      <c r="BC8" t="s">
        <v>13539</v>
      </c>
      <c r="BE8" t="s">
        <v>13540</v>
      </c>
      <c r="BJ8" t="s">
        <v>13492</v>
      </c>
      <c r="BK8" t="s">
        <v>293</v>
      </c>
      <c r="BL8" t="s">
        <v>4</v>
      </c>
      <c r="BM8">
        <v>1</v>
      </c>
      <c r="BN8">
        <v>29.99</v>
      </c>
      <c r="BO8">
        <v>29.99</v>
      </c>
    </row>
    <row r="9" spans="1:151">
      <c r="A9" s="15">
        <f t="shared" si="0"/>
        <v>44742</v>
      </c>
      <c r="B9" t="s">
        <v>13541</v>
      </c>
      <c r="C9" t="s">
        <v>13542</v>
      </c>
      <c r="D9" t="s">
        <v>292</v>
      </c>
      <c r="F9" t="s">
        <v>2100</v>
      </c>
      <c r="G9" t="s">
        <v>13543</v>
      </c>
      <c r="H9" t="s">
        <v>287</v>
      </c>
      <c r="I9">
        <v>59.98</v>
      </c>
      <c r="J9">
        <v>84.949999999999989</v>
      </c>
      <c r="K9">
        <v>84.949999999999989</v>
      </c>
      <c r="L9">
        <v>24.97</v>
      </c>
      <c r="M9" t="s">
        <v>5088</v>
      </c>
      <c r="N9" t="s">
        <v>5089</v>
      </c>
      <c r="O9" t="s">
        <v>12218</v>
      </c>
      <c r="P9" t="s">
        <v>288</v>
      </c>
      <c r="Q9" t="s">
        <v>5091</v>
      </c>
      <c r="R9" t="s">
        <v>5092</v>
      </c>
      <c r="S9" t="s">
        <v>5093</v>
      </c>
      <c r="U9" t="s">
        <v>5094</v>
      </c>
      <c r="V9" t="s">
        <v>5095</v>
      </c>
      <c r="W9" t="s">
        <v>127</v>
      </c>
      <c r="X9" t="s">
        <v>2</v>
      </c>
      <c r="Z9" t="s">
        <v>13544</v>
      </c>
      <c r="AE9" t="s">
        <v>13545</v>
      </c>
      <c r="AG9" t="s">
        <v>5088</v>
      </c>
      <c r="AH9" t="s">
        <v>11806</v>
      </c>
      <c r="AI9" t="s">
        <v>12218</v>
      </c>
      <c r="AJ9" t="s">
        <v>288</v>
      </c>
      <c r="AK9" t="s">
        <v>12219</v>
      </c>
      <c r="AL9" t="s">
        <v>5092</v>
      </c>
      <c r="AM9" t="s">
        <v>5093</v>
      </c>
      <c r="AO9" t="s">
        <v>5094</v>
      </c>
      <c r="AP9" t="s">
        <v>5095</v>
      </c>
      <c r="AQ9" t="s">
        <v>127</v>
      </c>
      <c r="AR9" t="s">
        <v>2</v>
      </c>
      <c r="AT9" t="s">
        <v>13544</v>
      </c>
      <c r="AW9" t="s">
        <v>13546</v>
      </c>
      <c r="AX9" t="s">
        <v>13547</v>
      </c>
      <c r="AY9">
        <v>0</v>
      </c>
      <c r="AZ9" t="s">
        <v>289</v>
      </c>
      <c r="BA9" t="s">
        <v>3776</v>
      </c>
      <c r="BB9" t="s">
        <v>11428</v>
      </c>
      <c r="BC9" t="s">
        <v>13548</v>
      </c>
      <c r="BF9" t="s">
        <v>13549</v>
      </c>
      <c r="BI9" t="s">
        <v>13550</v>
      </c>
      <c r="BJ9" t="s">
        <v>13492</v>
      </c>
      <c r="BK9" t="s">
        <v>293</v>
      </c>
      <c r="BL9" t="s">
        <v>4</v>
      </c>
      <c r="BM9">
        <v>2</v>
      </c>
      <c r="BN9">
        <v>29.99</v>
      </c>
      <c r="BO9">
        <v>59.98</v>
      </c>
    </row>
    <row r="10" spans="1:151">
      <c r="A10" s="15">
        <f t="shared" si="0"/>
        <v>44745</v>
      </c>
      <c r="B10" t="s">
        <v>13551</v>
      </c>
      <c r="C10" t="s">
        <v>13552</v>
      </c>
      <c r="D10" t="s">
        <v>292</v>
      </c>
      <c r="F10" t="s">
        <v>2100</v>
      </c>
      <c r="G10" t="s">
        <v>13553</v>
      </c>
      <c r="H10" t="s">
        <v>287</v>
      </c>
      <c r="I10">
        <v>39.99</v>
      </c>
      <c r="J10">
        <v>64.16</v>
      </c>
      <c r="K10">
        <v>64.16</v>
      </c>
      <c r="L10">
        <v>24.17</v>
      </c>
      <c r="M10" t="s">
        <v>13554</v>
      </c>
      <c r="N10" t="s">
        <v>13555</v>
      </c>
      <c r="O10" t="s">
        <v>13556</v>
      </c>
      <c r="P10" t="s">
        <v>3217</v>
      </c>
      <c r="Q10" t="s">
        <v>13557</v>
      </c>
      <c r="R10" t="s">
        <v>13558</v>
      </c>
      <c r="S10" t="s">
        <v>7691</v>
      </c>
      <c r="U10" t="s">
        <v>13559</v>
      </c>
      <c r="V10" t="s">
        <v>1192</v>
      </c>
      <c r="W10" t="s">
        <v>1188</v>
      </c>
      <c r="X10" t="s">
        <v>5</v>
      </c>
      <c r="Z10" t="s">
        <v>13560</v>
      </c>
      <c r="AE10" t="s">
        <v>13561</v>
      </c>
      <c r="AG10" t="s">
        <v>13554</v>
      </c>
      <c r="AH10" t="s">
        <v>13555</v>
      </c>
      <c r="AI10" t="s">
        <v>13556</v>
      </c>
      <c r="AJ10" t="s">
        <v>3217</v>
      </c>
      <c r="AK10" t="s">
        <v>13557</v>
      </c>
      <c r="AL10" t="s">
        <v>13558</v>
      </c>
      <c r="AM10" t="s">
        <v>7691</v>
      </c>
      <c r="AO10" t="s">
        <v>13559</v>
      </c>
      <c r="AP10" t="s">
        <v>1192</v>
      </c>
      <c r="AQ10" t="s">
        <v>1188</v>
      </c>
      <c r="AR10" t="s">
        <v>5</v>
      </c>
      <c r="AT10" t="s">
        <v>13560</v>
      </c>
      <c r="AW10" t="s">
        <v>13562</v>
      </c>
      <c r="AX10" t="s">
        <v>9698</v>
      </c>
      <c r="AY10">
        <v>0</v>
      </c>
      <c r="AZ10" t="s">
        <v>289</v>
      </c>
      <c r="BA10" t="s">
        <v>3776</v>
      </c>
      <c r="BB10" t="s">
        <v>3159</v>
      </c>
      <c r="BC10" t="s">
        <v>13563</v>
      </c>
      <c r="BF10" t="s">
        <v>13564</v>
      </c>
      <c r="BI10" t="s">
        <v>13565</v>
      </c>
      <c r="BJ10" t="s">
        <v>13566</v>
      </c>
      <c r="BK10" t="s">
        <v>6312</v>
      </c>
      <c r="BL10" t="s">
        <v>4</v>
      </c>
      <c r="BM10">
        <v>1</v>
      </c>
      <c r="BN10">
        <v>39.99</v>
      </c>
      <c r="BO10">
        <v>39.99</v>
      </c>
    </row>
    <row r="11" spans="1:151">
      <c r="A11" s="15">
        <f t="shared" si="0"/>
        <v>44747</v>
      </c>
      <c r="B11" t="s">
        <v>13567</v>
      </c>
      <c r="C11" t="s">
        <v>13568</v>
      </c>
      <c r="D11" t="s">
        <v>292</v>
      </c>
      <c r="F11" t="s">
        <v>2100</v>
      </c>
      <c r="G11" t="s">
        <v>13569</v>
      </c>
      <c r="H11" t="s">
        <v>287</v>
      </c>
      <c r="I11">
        <v>89.97</v>
      </c>
      <c r="J11">
        <v>116.62</v>
      </c>
      <c r="K11">
        <v>116.62</v>
      </c>
      <c r="L11">
        <v>26.65</v>
      </c>
      <c r="M11" t="s">
        <v>13570</v>
      </c>
      <c r="N11" t="s">
        <v>13571</v>
      </c>
      <c r="O11" t="s">
        <v>13572</v>
      </c>
      <c r="P11" t="s">
        <v>12870</v>
      </c>
      <c r="Q11" t="s">
        <v>13573</v>
      </c>
      <c r="R11" t="s">
        <v>12905</v>
      </c>
      <c r="S11" t="s">
        <v>12906</v>
      </c>
      <c r="U11" t="s">
        <v>13574</v>
      </c>
      <c r="V11" t="s">
        <v>3663</v>
      </c>
      <c r="W11" t="s">
        <v>2229</v>
      </c>
      <c r="X11" t="s">
        <v>2228</v>
      </c>
      <c r="Z11" t="s">
        <v>13575</v>
      </c>
      <c r="AE11" t="s">
        <v>13576</v>
      </c>
      <c r="AG11" t="s">
        <v>13570</v>
      </c>
      <c r="AH11" t="s">
        <v>13571</v>
      </c>
      <c r="AI11" t="s">
        <v>13572</v>
      </c>
      <c r="AJ11" t="s">
        <v>12870</v>
      </c>
      <c r="AK11" t="s">
        <v>13573</v>
      </c>
      <c r="AL11" t="s">
        <v>12905</v>
      </c>
      <c r="AM11" t="s">
        <v>12906</v>
      </c>
      <c r="AO11" t="s">
        <v>13574</v>
      </c>
      <c r="AP11" t="s">
        <v>3663</v>
      </c>
      <c r="AQ11" t="s">
        <v>2229</v>
      </c>
      <c r="AR11" t="s">
        <v>2228</v>
      </c>
      <c r="AT11" t="s">
        <v>13575</v>
      </c>
      <c r="AW11" t="s">
        <v>13577</v>
      </c>
      <c r="AX11" t="s">
        <v>9698</v>
      </c>
      <c r="AY11">
        <v>0</v>
      </c>
      <c r="AZ11" t="s">
        <v>5678</v>
      </c>
      <c r="BA11" t="s">
        <v>12556</v>
      </c>
      <c r="BC11" t="s">
        <v>13578</v>
      </c>
      <c r="BF11" t="s">
        <v>13579</v>
      </c>
      <c r="BI11" t="s">
        <v>13580</v>
      </c>
      <c r="BJ11" t="s">
        <v>13492</v>
      </c>
      <c r="BK11" t="s">
        <v>293</v>
      </c>
      <c r="BL11" t="s">
        <v>4</v>
      </c>
      <c r="BM11">
        <v>3</v>
      </c>
      <c r="BN11">
        <v>29.99</v>
      </c>
      <c r="BO11">
        <v>89.97</v>
      </c>
    </row>
    <row r="12" spans="1:151">
      <c r="A12" s="15">
        <f t="shared" si="0"/>
        <v>44749</v>
      </c>
      <c r="B12" t="s">
        <v>13581</v>
      </c>
      <c r="C12" t="s">
        <v>13582</v>
      </c>
      <c r="D12" t="s">
        <v>292</v>
      </c>
      <c r="F12" t="s">
        <v>2100</v>
      </c>
      <c r="G12" t="s">
        <v>13583</v>
      </c>
      <c r="H12" t="s">
        <v>287</v>
      </c>
      <c r="I12">
        <v>39.99</v>
      </c>
      <c r="J12">
        <v>59.36</v>
      </c>
      <c r="K12">
        <v>59.36</v>
      </c>
      <c r="L12">
        <v>24.17</v>
      </c>
      <c r="M12" t="s">
        <v>3790</v>
      </c>
      <c r="N12" t="s">
        <v>5296</v>
      </c>
      <c r="O12" t="s">
        <v>13584</v>
      </c>
      <c r="P12" t="s">
        <v>288</v>
      </c>
      <c r="Q12" t="s">
        <v>13585</v>
      </c>
      <c r="R12" t="s">
        <v>13586</v>
      </c>
      <c r="S12" t="s">
        <v>13587</v>
      </c>
      <c r="U12" t="s">
        <v>13588</v>
      </c>
      <c r="V12" t="s">
        <v>1467</v>
      </c>
      <c r="W12" t="s">
        <v>6481</v>
      </c>
      <c r="X12" t="s">
        <v>2</v>
      </c>
      <c r="Z12" t="s">
        <v>13589</v>
      </c>
      <c r="AE12" t="s">
        <v>13590</v>
      </c>
      <c r="AG12" t="s">
        <v>3790</v>
      </c>
      <c r="AH12" t="s">
        <v>13591</v>
      </c>
      <c r="AI12" t="s">
        <v>13584</v>
      </c>
      <c r="AJ12" t="s">
        <v>288</v>
      </c>
      <c r="AK12" t="s">
        <v>13585</v>
      </c>
      <c r="AL12" t="s">
        <v>13586</v>
      </c>
      <c r="AM12" t="s">
        <v>13587</v>
      </c>
      <c r="AO12" t="s">
        <v>13588</v>
      </c>
      <c r="AP12" t="s">
        <v>1467</v>
      </c>
      <c r="AQ12" t="s">
        <v>6481</v>
      </c>
      <c r="AR12" t="s">
        <v>2</v>
      </c>
      <c r="AT12" t="s">
        <v>13589</v>
      </c>
      <c r="AW12" t="s">
        <v>13592</v>
      </c>
      <c r="AX12" t="s">
        <v>9698</v>
      </c>
      <c r="AY12">
        <v>4.8</v>
      </c>
      <c r="AZ12" t="s">
        <v>289</v>
      </c>
      <c r="BA12" t="s">
        <v>3776</v>
      </c>
      <c r="BB12" t="s">
        <v>11428</v>
      </c>
      <c r="BC12" t="s">
        <v>13593</v>
      </c>
      <c r="BF12" t="s">
        <v>13594</v>
      </c>
      <c r="BI12" t="s">
        <v>13595</v>
      </c>
      <c r="BJ12" t="s">
        <v>13566</v>
      </c>
      <c r="BK12" t="s">
        <v>6312</v>
      </c>
      <c r="BL12" t="s">
        <v>4</v>
      </c>
      <c r="BM12">
        <v>1</v>
      </c>
      <c r="BN12">
        <v>39.99</v>
      </c>
      <c r="BO12">
        <v>39.99</v>
      </c>
    </row>
    <row r="13" spans="1:151">
      <c r="A13" s="15">
        <f t="shared" si="0"/>
        <v>44755</v>
      </c>
      <c r="B13" t="s">
        <v>13596</v>
      </c>
      <c r="C13" t="s">
        <v>13597</v>
      </c>
      <c r="D13" t="s">
        <v>292</v>
      </c>
      <c r="F13" t="s">
        <v>2100</v>
      </c>
      <c r="G13" t="s">
        <v>13598</v>
      </c>
      <c r="H13" t="s">
        <v>287</v>
      </c>
      <c r="I13">
        <v>29.99</v>
      </c>
      <c r="J13">
        <v>59.709999999999987</v>
      </c>
      <c r="K13">
        <v>59.709999999999987</v>
      </c>
      <c r="L13">
        <v>29.72</v>
      </c>
      <c r="M13" t="s">
        <v>2518</v>
      </c>
      <c r="N13" t="s">
        <v>13599</v>
      </c>
      <c r="O13" t="s">
        <v>13600</v>
      </c>
      <c r="P13" t="s">
        <v>4737</v>
      </c>
      <c r="Q13" t="s">
        <v>13601</v>
      </c>
      <c r="R13" t="s">
        <v>13602</v>
      </c>
      <c r="S13" t="s">
        <v>13603</v>
      </c>
      <c r="T13" t="s">
        <v>13604</v>
      </c>
      <c r="U13" t="s">
        <v>13605</v>
      </c>
      <c r="V13" t="s">
        <v>13606</v>
      </c>
      <c r="W13" t="s">
        <v>13607</v>
      </c>
      <c r="X13" t="s">
        <v>2</v>
      </c>
      <c r="Z13" t="s">
        <v>13608</v>
      </c>
      <c r="AE13" t="s">
        <v>13609</v>
      </c>
      <c r="AG13" t="s">
        <v>2518</v>
      </c>
      <c r="AH13" t="s">
        <v>13599</v>
      </c>
      <c r="AI13" t="s">
        <v>13600</v>
      </c>
      <c r="AJ13" t="s">
        <v>4737</v>
      </c>
      <c r="AK13" t="s">
        <v>13610</v>
      </c>
      <c r="AL13" t="s">
        <v>13602</v>
      </c>
      <c r="AM13" t="s">
        <v>13603</v>
      </c>
      <c r="AO13" t="s">
        <v>13605</v>
      </c>
      <c r="AP13" t="s">
        <v>13606</v>
      </c>
      <c r="AQ13" t="s">
        <v>13607</v>
      </c>
      <c r="AR13" t="s">
        <v>2</v>
      </c>
      <c r="AT13" t="s">
        <v>13608</v>
      </c>
      <c r="AW13" t="s">
        <v>13611</v>
      </c>
      <c r="AX13" t="s">
        <v>13612</v>
      </c>
      <c r="AY13">
        <v>0</v>
      </c>
      <c r="AZ13" t="s">
        <v>289</v>
      </c>
      <c r="BA13" t="s">
        <v>3776</v>
      </c>
      <c r="BB13" t="s">
        <v>3159</v>
      </c>
      <c r="BC13" t="s">
        <v>13613</v>
      </c>
      <c r="BF13" t="s">
        <v>13614</v>
      </c>
      <c r="BI13" t="s">
        <v>13615</v>
      </c>
      <c r="BJ13" t="s">
        <v>13492</v>
      </c>
      <c r="BK13" t="s">
        <v>293</v>
      </c>
      <c r="BL13" t="s">
        <v>4</v>
      </c>
      <c r="BM13">
        <v>1</v>
      </c>
      <c r="BN13">
        <v>29.99</v>
      </c>
      <c r="BO13">
        <v>29.99</v>
      </c>
    </row>
    <row r="14" spans="1:151">
      <c r="A14" s="15">
        <f t="shared" si="0"/>
        <v>44757</v>
      </c>
      <c r="B14" t="s">
        <v>13616</v>
      </c>
      <c r="C14" t="s">
        <v>13617</v>
      </c>
      <c r="D14" t="s">
        <v>292</v>
      </c>
      <c r="F14" t="s">
        <v>2100</v>
      </c>
      <c r="G14" t="s">
        <v>13618</v>
      </c>
      <c r="H14" t="s">
        <v>287</v>
      </c>
      <c r="I14">
        <v>29.99</v>
      </c>
      <c r="J14">
        <v>58.569999999999993</v>
      </c>
      <c r="K14">
        <v>58.569999999999993</v>
      </c>
      <c r="L14">
        <v>28.58</v>
      </c>
      <c r="M14" t="s">
        <v>13619</v>
      </c>
      <c r="N14" t="s">
        <v>13620</v>
      </c>
      <c r="O14" t="s">
        <v>13621</v>
      </c>
      <c r="P14" t="s">
        <v>7222</v>
      </c>
      <c r="Q14" t="s">
        <v>13622</v>
      </c>
      <c r="R14" t="s">
        <v>13623</v>
      </c>
      <c r="S14" t="s">
        <v>13624</v>
      </c>
      <c r="T14" t="s">
        <v>13625</v>
      </c>
      <c r="U14" t="s">
        <v>13626</v>
      </c>
      <c r="V14" t="s">
        <v>13627</v>
      </c>
      <c r="W14" t="s">
        <v>13628</v>
      </c>
      <c r="X14" t="s">
        <v>11</v>
      </c>
      <c r="Z14" t="s">
        <v>13629</v>
      </c>
      <c r="AE14" t="s">
        <v>13630</v>
      </c>
      <c r="AG14" t="s">
        <v>13619</v>
      </c>
      <c r="AH14" t="s">
        <v>13620</v>
      </c>
      <c r="AI14" t="s">
        <v>13621</v>
      </c>
      <c r="AJ14" t="s">
        <v>7222</v>
      </c>
      <c r="AK14" t="s">
        <v>13631</v>
      </c>
      <c r="AL14" t="s">
        <v>13623</v>
      </c>
      <c r="AM14" t="s">
        <v>13624</v>
      </c>
      <c r="AO14" t="s">
        <v>13626</v>
      </c>
      <c r="AP14" t="s">
        <v>13627</v>
      </c>
      <c r="AQ14" t="s">
        <v>13628</v>
      </c>
      <c r="AR14" t="s">
        <v>11</v>
      </c>
      <c r="AT14" t="s">
        <v>13629</v>
      </c>
      <c r="AW14" t="s">
        <v>13632</v>
      </c>
      <c r="AX14" t="s">
        <v>13633</v>
      </c>
      <c r="AY14">
        <v>0</v>
      </c>
      <c r="AZ14" t="s">
        <v>5678</v>
      </c>
      <c r="BA14" t="s">
        <v>12556</v>
      </c>
      <c r="BC14" t="s">
        <v>13634</v>
      </c>
      <c r="BF14" t="s">
        <v>13635</v>
      </c>
      <c r="BI14" t="s">
        <v>13636</v>
      </c>
      <c r="BJ14" t="s">
        <v>13492</v>
      </c>
      <c r="BK14" t="s">
        <v>293</v>
      </c>
      <c r="BL14" t="s">
        <v>4</v>
      </c>
      <c r="BM14">
        <v>1</v>
      </c>
      <c r="BN14">
        <v>29.99</v>
      </c>
      <c r="BO14">
        <v>29.99</v>
      </c>
    </row>
    <row r="15" spans="1:151">
      <c r="A15" s="15">
        <f t="shared" si="0"/>
        <v>44761</v>
      </c>
      <c r="B15" t="s">
        <v>13637</v>
      </c>
      <c r="C15" t="s">
        <v>13638</v>
      </c>
      <c r="D15" t="s">
        <v>292</v>
      </c>
      <c r="F15" t="s">
        <v>2100</v>
      </c>
      <c r="G15" t="s">
        <v>13639</v>
      </c>
      <c r="H15" t="s">
        <v>287</v>
      </c>
      <c r="I15">
        <v>43.98</v>
      </c>
      <c r="J15">
        <v>73.94</v>
      </c>
      <c r="K15">
        <v>73.94</v>
      </c>
      <c r="L15">
        <v>29.96</v>
      </c>
      <c r="M15" t="s">
        <v>7483</v>
      </c>
      <c r="N15" t="s">
        <v>10497</v>
      </c>
      <c r="O15" t="s">
        <v>13640</v>
      </c>
      <c r="P15" t="s">
        <v>8975</v>
      </c>
      <c r="Q15" t="s">
        <v>13641</v>
      </c>
      <c r="R15" t="s">
        <v>13642</v>
      </c>
      <c r="S15" t="s">
        <v>13643</v>
      </c>
      <c r="T15" t="s">
        <v>13644</v>
      </c>
      <c r="U15" t="s">
        <v>13645</v>
      </c>
      <c r="V15" t="s">
        <v>13646</v>
      </c>
      <c r="W15" t="s">
        <v>1838</v>
      </c>
      <c r="X15" t="s">
        <v>1837</v>
      </c>
      <c r="Z15" t="s">
        <v>13647</v>
      </c>
      <c r="AE15" t="s">
        <v>13648</v>
      </c>
      <c r="AG15" t="s">
        <v>7483</v>
      </c>
      <c r="AH15" t="s">
        <v>10497</v>
      </c>
      <c r="AI15" t="s">
        <v>13640</v>
      </c>
      <c r="AJ15" t="s">
        <v>8975</v>
      </c>
      <c r="AK15" t="s">
        <v>13641</v>
      </c>
      <c r="AL15" t="s">
        <v>13642</v>
      </c>
      <c r="AM15" t="s">
        <v>13643</v>
      </c>
      <c r="AO15" t="s">
        <v>13645</v>
      </c>
      <c r="AP15" t="s">
        <v>13646</v>
      </c>
      <c r="AQ15" t="s">
        <v>1838</v>
      </c>
      <c r="AR15" t="s">
        <v>1837</v>
      </c>
      <c r="AT15" t="s">
        <v>13647</v>
      </c>
      <c r="AW15" t="s">
        <v>13649</v>
      </c>
      <c r="AX15" t="s">
        <v>13650</v>
      </c>
      <c r="AY15">
        <v>0</v>
      </c>
      <c r="AZ15" t="s">
        <v>289</v>
      </c>
      <c r="BA15" t="s">
        <v>3776</v>
      </c>
      <c r="BB15" t="s">
        <v>3159</v>
      </c>
      <c r="BC15" t="s">
        <v>13651</v>
      </c>
      <c r="BF15" t="s">
        <v>13639</v>
      </c>
      <c r="BI15" t="s">
        <v>13652</v>
      </c>
      <c r="BJ15" t="s">
        <v>13509</v>
      </c>
      <c r="BK15" t="s">
        <v>300</v>
      </c>
      <c r="BL15" t="s">
        <v>4</v>
      </c>
      <c r="BM15">
        <v>2</v>
      </c>
      <c r="BN15">
        <v>21.99</v>
      </c>
      <c r="BO15">
        <v>43.98</v>
      </c>
    </row>
    <row r="16" spans="1:151">
      <c r="A16" s="15">
        <f t="shared" si="0"/>
        <v>44766</v>
      </c>
      <c r="B16" t="s">
        <v>13653</v>
      </c>
      <c r="C16" t="s">
        <v>13654</v>
      </c>
      <c r="D16" t="s">
        <v>292</v>
      </c>
      <c r="F16" t="s">
        <v>2100</v>
      </c>
      <c r="G16" t="s">
        <v>13655</v>
      </c>
      <c r="H16" t="s">
        <v>287</v>
      </c>
      <c r="I16">
        <v>29.99</v>
      </c>
      <c r="J16">
        <v>47.83</v>
      </c>
      <c r="K16">
        <v>47.83</v>
      </c>
      <c r="L16">
        <v>17.84</v>
      </c>
      <c r="M16" t="s">
        <v>2119</v>
      </c>
      <c r="N16" t="s">
        <v>13656</v>
      </c>
      <c r="O16" t="s">
        <v>13657</v>
      </c>
      <c r="P16" t="s">
        <v>8574</v>
      </c>
      <c r="Q16" t="s">
        <v>13658</v>
      </c>
      <c r="R16" t="s">
        <v>13659</v>
      </c>
      <c r="S16" t="s">
        <v>13660</v>
      </c>
      <c r="T16" t="s">
        <v>13661</v>
      </c>
      <c r="U16" t="s">
        <v>13662</v>
      </c>
      <c r="V16" t="s">
        <v>124</v>
      </c>
      <c r="W16" t="s">
        <v>3860</v>
      </c>
      <c r="X16" t="s">
        <v>7</v>
      </c>
      <c r="Z16" t="s">
        <v>13663</v>
      </c>
      <c r="AE16" t="s">
        <v>13664</v>
      </c>
      <c r="AG16" t="s">
        <v>2119</v>
      </c>
      <c r="AH16" t="s">
        <v>13656</v>
      </c>
      <c r="AI16" t="s">
        <v>13657</v>
      </c>
      <c r="AJ16" t="s">
        <v>8574</v>
      </c>
      <c r="AK16" t="s">
        <v>13665</v>
      </c>
      <c r="AL16" t="s">
        <v>13659</v>
      </c>
      <c r="AM16" t="s">
        <v>13660</v>
      </c>
      <c r="AO16" t="s">
        <v>13662</v>
      </c>
      <c r="AP16" t="s">
        <v>124</v>
      </c>
      <c r="AQ16" t="s">
        <v>3860</v>
      </c>
      <c r="AR16" t="s">
        <v>7</v>
      </c>
      <c r="AT16" t="s">
        <v>13663</v>
      </c>
      <c r="AW16" t="s">
        <v>13666</v>
      </c>
      <c r="AX16" t="s">
        <v>13667</v>
      </c>
      <c r="AY16">
        <v>0</v>
      </c>
      <c r="AZ16" t="s">
        <v>1543</v>
      </c>
      <c r="BA16" t="s">
        <v>3698</v>
      </c>
      <c r="BC16" t="s">
        <v>13668</v>
      </c>
      <c r="BF16" t="s">
        <v>13655</v>
      </c>
      <c r="BI16" t="s">
        <v>13669</v>
      </c>
      <c r="BJ16" t="s">
        <v>13492</v>
      </c>
      <c r="BK16" t="s">
        <v>293</v>
      </c>
      <c r="BL16" t="s">
        <v>4</v>
      </c>
      <c r="BM16">
        <v>1</v>
      </c>
      <c r="BN16">
        <v>29.99</v>
      </c>
      <c r="BO16">
        <v>29.99</v>
      </c>
    </row>
    <row r="17" spans="1:73">
      <c r="A17" s="15">
        <f t="shared" si="0"/>
        <v>44767</v>
      </c>
      <c r="B17" t="s">
        <v>13670</v>
      </c>
      <c r="C17" t="s">
        <v>13671</v>
      </c>
      <c r="D17" t="s">
        <v>292</v>
      </c>
      <c r="F17" t="s">
        <v>2100</v>
      </c>
      <c r="G17" t="s">
        <v>13672</v>
      </c>
      <c r="H17" t="s">
        <v>287</v>
      </c>
      <c r="I17">
        <v>29.99</v>
      </c>
      <c r="J17">
        <v>58.39</v>
      </c>
      <c r="K17">
        <v>58.39</v>
      </c>
      <c r="L17">
        <v>28.4</v>
      </c>
      <c r="M17" t="s">
        <v>6561</v>
      </c>
      <c r="N17" t="s">
        <v>13673</v>
      </c>
      <c r="O17" t="s">
        <v>13674</v>
      </c>
      <c r="P17" t="s">
        <v>7513</v>
      </c>
      <c r="Q17" t="s">
        <v>13675</v>
      </c>
      <c r="R17" t="s">
        <v>13676</v>
      </c>
      <c r="S17" t="s">
        <v>13677</v>
      </c>
      <c r="T17" t="s">
        <v>13678</v>
      </c>
      <c r="U17" t="s">
        <v>13679</v>
      </c>
      <c r="V17" t="s">
        <v>13680</v>
      </c>
      <c r="W17" t="s">
        <v>1661</v>
      </c>
      <c r="X17" t="s">
        <v>1660</v>
      </c>
      <c r="Z17" t="s">
        <v>13681</v>
      </c>
      <c r="AE17" t="s">
        <v>13682</v>
      </c>
      <c r="AG17" t="s">
        <v>6561</v>
      </c>
      <c r="AH17" t="s">
        <v>13673</v>
      </c>
      <c r="AI17" t="s">
        <v>13674</v>
      </c>
      <c r="AJ17" t="s">
        <v>7513</v>
      </c>
      <c r="AK17" t="s">
        <v>13675</v>
      </c>
      <c r="AL17" t="s">
        <v>13676</v>
      </c>
      <c r="AM17" t="s">
        <v>13677</v>
      </c>
      <c r="AO17" t="s">
        <v>13679</v>
      </c>
      <c r="AP17" t="s">
        <v>13680</v>
      </c>
      <c r="AQ17" t="s">
        <v>1661</v>
      </c>
      <c r="AR17" t="s">
        <v>1660</v>
      </c>
      <c r="AT17" t="s">
        <v>13681</v>
      </c>
      <c r="AW17" t="s">
        <v>13683</v>
      </c>
      <c r="AX17" t="s">
        <v>13684</v>
      </c>
      <c r="AY17">
        <v>0</v>
      </c>
      <c r="AZ17" t="s">
        <v>289</v>
      </c>
      <c r="BA17" t="s">
        <v>3776</v>
      </c>
      <c r="BB17" t="s">
        <v>4946</v>
      </c>
      <c r="BC17" t="s">
        <v>13685</v>
      </c>
      <c r="BF17" t="s">
        <v>13686</v>
      </c>
      <c r="BI17" t="s">
        <v>13687</v>
      </c>
      <c r="BJ17" t="s">
        <v>13492</v>
      </c>
      <c r="BK17" t="s">
        <v>293</v>
      </c>
      <c r="BL17" t="s">
        <v>4</v>
      </c>
      <c r="BM17">
        <v>1</v>
      </c>
      <c r="BN17">
        <v>29.99</v>
      </c>
      <c r="BO17">
        <v>29.99</v>
      </c>
    </row>
    <row r="18" spans="1:73">
      <c r="A18" s="15">
        <f t="shared" si="0"/>
        <v>44770</v>
      </c>
      <c r="B18" t="s">
        <v>13688</v>
      </c>
      <c r="C18" t="s">
        <v>13689</v>
      </c>
      <c r="D18" t="s">
        <v>292</v>
      </c>
      <c r="F18" t="s">
        <v>2100</v>
      </c>
      <c r="G18" t="s">
        <v>13690</v>
      </c>
      <c r="H18" t="s">
        <v>287</v>
      </c>
      <c r="I18">
        <v>20.25</v>
      </c>
      <c r="J18">
        <v>80.59</v>
      </c>
      <c r="K18">
        <v>80.59</v>
      </c>
      <c r="L18">
        <v>60.34</v>
      </c>
      <c r="M18" t="s">
        <v>13691</v>
      </c>
      <c r="N18" t="s">
        <v>13692</v>
      </c>
      <c r="O18" t="s">
        <v>13693</v>
      </c>
      <c r="P18" t="s">
        <v>6958</v>
      </c>
      <c r="Q18" t="s">
        <v>13694</v>
      </c>
      <c r="R18" t="s">
        <v>13695</v>
      </c>
      <c r="S18" t="s">
        <v>3767</v>
      </c>
      <c r="T18" t="s">
        <v>13696</v>
      </c>
      <c r="U18" t="s">
        <v>13697</v>
      </c>
      <c r="V18" t="s">
        <v>13698</v>
      </c>
      <c r="W18" t="s">
        <v>13699</v>
      </c>
      <c r="X18" t="s">
        <v>131</v>
      </c>
      <c r="Z18" t="s">
        <v>13700</v>
      </c>
      <c r="AE18" t="s">
        <v>13701</v>
      </c>
      <c r="AG18" t="s">
        <v>13691</v>
      </c>
      <c r="AH18" t="s">
        <v>13692</v>
      </c>
      <c r="AI18" t="s">
        <v>13693</v>
      </c>
      <c r="AJ18" t="s">
        <v>6958</v>
      </c>
      <c r="AK18" t="s">
        <v>13694</v>
      </c>
      <c r="AL18" t="s">
        <v>13695</v>
      </c>
      <c r="AM18" t="s">
        <v>3767</v>
      </c>
      <c r="AO18" t="s">
        <v>13697</v>
      </c>
      <c r="AP18" t="s">
        <v>13698</v>
      </c>
      <c r="AQ18" t="s">
        <v>13699</v>
      </c>
      <c r="AR18" t="s">
        <v>131</v>
      </c>
      <c r="AT18" t="s">
        <v>13700</v>
      </c>
      <c r="AW18" t="s">
        <v>13702</v>
      </c>
      <c r="AX18" t="s">
        <v>13703</v>
      </c>
      <c r="AY18">
        <v>0</v>
      </c>
      <c r="AZ18" t="s">
        <v>289</v>
      </c>
      <c r="BA18" t="s">
        <v>3776</v>
      </c>
      <c r="BB18" t="s">
        <v>4703</v>
      </c>
      <c r="BC18" t="s">
        <v>13704</v>
      </c>
      <c r="BF18" t="s">
        <v>13705</v>
      </c>
      <c r="BI18" t="s">
        <v>13706</v>
      </c>
      <c r="BJ18" t="s">
        <v>13566</v>
      </c>
      <c r="BK18" t="s">
        <v>6312</v>
      </c>
      <c r="BL18" t="s">
        <v>4</v>
      </c>
      <c r="BM18">
        <v>1</v>
      </c>
      <c r="BN18">
        <v>20.25</v>
      </c>
      <c r="BO18">
        <v>20.25</v>
      </c>
    </row>
    <row r="19" spans="1:73">
      <c r="A19" s="15">
        <f t="shared" si="0"/>
        <v>44772</v>
      </c>
      <c r="B19" t="s">
        <v>13707</v>
      </c>
      <c r="C19" t="s">
        <v>13708</v>
      </c>
      <c r="D19" t="s">
        <v>292</v>
      </c>
      <c r="F19" t="s">
        <v>2100</v>
      </c>
      <c r="G19" t="s">
        <v>13709</v>
      </c>
      <c r="H19" t="s">
        <v>287</v>
      </c>
      <c r="I19">
        <v>59.98</v>
      </c>
      <c r="J19">
        <v>85.21</v>
      </c>
      <c r="K19">
        <v>85.21</v>
      </c>
      <c r="L19">
        <v>25.23</v>
      </c>
      <c r="M19" t="s">
        <v>10242</v>
      </c>
      <c r="N19" t="s">
        <v>13710</v>
      </c>
      <c r="O19" t="s">
        <v>13711</v>
      </c>
      <c r="P19" t="s">
        <v>5579</v>
      </c>
      <c r="Q19" t="s">
        <v>13712</v>
      </c>
      <c r="R19" t="s">
        <v>13713</v>
      </c>
      <c r="S19" t="s">
        <v>13714</v>
      </c>
      <c r="T19" t="s">
        <v>13715</v>
      </c>
      <c r="V19" t="s">
        <v>13716</v>
      </c>
      <c r="W19" t="s">
        <v>13717</v>
      </c>
      <c r="X19" t="s">
        <v>8</v>
      </c>
      <c r="Z19" t="s">
        <v>13718</v>
      </c>
      <c r="AE19" t="s">
        <v>13719</v>
      </c>
      <c r="AG19" t="s">
        <v>10242</v>
      </c>
      <c r="AH19" t="s">
        <v>13710</v>
      </c>
      <c r="AI19" t="s">
        <v>13711</v>
      </c>
      <c r="AJ19" t="s">
        <v>5579</v>
      </c>
      <c r="AK19" t="s">
        <v>13712</v>
      </c>
      <c r="AL19" t="s">
        <v>13713</v>
      </c>
      <c r="AM19" t="s">
        <v>13714</v>
      </c>
      <c r="AP19" t="s">
        <v>13716</v>
      </c>
      <c r="AQ19" t="s">
        <v>13717</v>
      </c>
      <c r="AR19" t="s">
        <v>8</v>
      </c>
      <c r="AT19" t="s">
        <v>13718</v>
      </c>
      <c r="AW19" t="s">
        <v>13720</v>
      </c>
      <c r="AX19" t="s">
        <v>13721</v>
      </c>
      <c r="AY19">
        <v>0</v>
      </c>
      <c r="AZ19" t="s">
        <v>289</v>
      </c>
      <c r="BA19" t="s">
        <v>3776</v>
      </c>
      <c r="BB19" t="s">
        <v>10858</v>
      </c>
      <c r="BC19" t="s">
        <v>13722</v>
      </c>
      <c r="BF19" t="s">
        <v>13723</v>
      </c>
      <c r="BI19" t="s">
        <v>13724</v>
      </c>
      <c r="BJ19" t="s">
        <v>13492</v>
      </c>
      <c r="BK19" t="s">
        <v>293</v>
      </c>
      <c r="BL19" t="s">
        <v>4</v>
      </c>
      <c r="BM19">
        <v>2</v>
      </c>
      <c r="BN19">
        <v>29.99</v>
      </c>
      <c r="BO19">
        <v>59.98</v>
      </c>
    </row>
    <row r="20" spans="1:73">
      <c r="A20" s="15">
        <f t="shared" si="0"/>
        <v>44774</v>
      </c>
      <c r="B20" t="s">
        <v>13725</v>
      </c>
      <c r="C20" t="s">
        <v>13726</v>
      </c>
      <c r="D20" t="s">
        <v>292</v>
      </c>
      <c r="F20" t="s">
        <v>891</v>
      </c>
      <c r="G20" t="s">
        <v>13727</v>
      </c>
      <c r="H20" t="s">
        <v>287</v>
      </c>
      <c r="I20">
        <v>20.25</v>
      </c>
      <c r="J20">
        <v>48.11</v>
      </c>
      <c r="K20">
        <v>48.11</v>
      </c>
      <c r="L20">
        <v>27.86</v>
      </c>
      <c r="M20" t="s">
        <v>13728</v>
      </c>
      <c r="N20" t="s">
        <v>13729</v>
      </c>
      <c r="O20" t="s">
        <v>13730</v>
      </c>
      <c r="P20" t="s">
        <v>2772</v>
      </c>
      <c r="Q20" t="s">
        <v>13731</v>
      </c>
      <c r="R20" t="s">
        <v>13732</v>
      </c>
      <c r="S20" t="s">
        <v>8479</v>
      </c>
      <c r="T20" t="s">
        <v>13733</v>
      </c>
      <c r="V20" t="s">
        <v>13734</v>
      </c>
      <c r="W20" t="s">
        <v>873</v>
      </c>
      <c r="X20" t="s">
        <v>2</v>
      </c>
      <c r="Z20" t="s">
        <v>13735</v>
      </c>
      <c r="AE20" t="s">
        <v>13736</v>
      </c>
      <c r="AG20" t="s">
        <v>13728</v>
      </c>
      <c r="AH20" t="s">
        <v>13729</v>
      </c>
      <c r="AI20" t="s">
        <v>13730</v>
      </c>
      <c r="AJ20" t="s">
        <v>2772</v>
      </c>
      <c r="AK20" t="s">
        <v>13731</v>
      </c>
      <c r="AL20" t="s">
        <v>13732</v>
      </c>
      <c r="AM20" t="s">
        <v>8479</v>
      </c>
      <c r="AP20" t="s">
        <v>13734</v>
      </c>
      <c r="AQ20" t="s">
        <v>873</v>
      </c>
      <c r="AR20" t="s">
        <v>2</v>
      </c>
      <c r="AT20" t="s">
        <v>13735</v>
      </c>
      <c r="AW20" t="s">
        <v>13737</v>
      </c>
      <c r="AX20" t="s">
        <v>13738</v>
      </c>
      <c r="AY20">
        <v>0</v>
      </c>
      <c r="AZ20" t="s">
        <v>1543</v>
      </c>
      <c r="BA20" t="s">
        <v>3698</v>
      </c>
      <c r="BC20" t="s">
        <v>13739</v>
      </c>
      <c r="BE20" t="s">
        <v>13740</v>
      </c>
      <c r="BF20" t="s">
        <v>13741</v>
      </c>
      <c r="BI20" t="s">
        <v>13742</v>
      </c>
      <c r="BJ20" t="s">
        <v>13566</v>
      </c>
      <c r="BK20" t="s">
        <v>6312</v>
      </c>
      <c r="BL20" t="s">
        <v>4</v>
      </c>
      <c r="BM20">
        <v>1</v>
      </c>
      <c r="BN20">
        <v>20.25</v>
      </c>
      <c r="BO20">
        <v>20.25</v>
      </c>
    </row>
    <row r="21" spans="1:73">
      <c r="A21" s="15">
        <f t="shared" si="0"/>
        <v>44777</v>
      </c>
      <c r="B21" t="s">
        <v>13743</v>
      </c>
      <c r="C21" t="s">
        <v>13744</v>
      </c>
      <c r="D21" t="s">
        <v>292</v>
      </c>
      <c r="F21" t="s">
        <v>2100</v>
      </c>
      <c r="G21" t="s">
        <v>13745</v>
      </c>
      <c r="H21" t="s">
        <v>287</v>
      </c>
      <c r="I21">
        <v>89.97</v>
      </c>
      <c r="J21">
        <v>114.94</v>
      </c>
      <c r="K21">
        <v>114.94</v>
      </c>
      <c r="L21">
        <v>24.97</v>
      </c>
      <c r="M21" t="s">
        <v>13746</v>
      </c>
      <c r="N21" t="s">
        <v>13747</v>
      </c>
      <c r="O21" t="s">
        <v>13748</v>
      </c>
      <c r="P21" t="s">
        <v>288</v>
      </c>
      <c r="Q21" t="s">
        <v>13749</v>
      </c>
      <c r="R21" t="s">
        <v>13750</v>
      </c>
      <c r="S21" t="s">
        <v>13751</v>
      </c>
      <c r="T21" t="s">
        <v>13752</v>
      </c>
      <c r="U21" t="s">
        <v>13753</v>
      </c>
      <c r="V21" t="s">
        <v>13754</v>
      </c>
      <c r="W21" t="s">
        <v>127</v>
      </c>
      <c r="X21" t="s">
        <v>2</v>
      </c>
      <c r="Z21" t="s">
        <v>13755</v>
      </c>
      <c r="AE21" t="s">
        <v>13756</v>
      </c>
      <c r="AG21" t="s">
        <v>13746</v>
      </c>
      <c r="AH21" t="s">
        <v>13747</v>
      </c>
      <c r="AI21" t="s">
        <v>13748</v>
      </c>
      <c r="AJ21" t="s">
        <v>288</v>
      </c>
      <c r="AK21" t="s">
        <v>13749</v>
      </c>
      <c r="AL21" t="s">
        <v>13750</v>
      </c>
      <c r="AM21" t="s">
        <v>13751</v>
      </c>
      <c r="AO21" t="s">
        <v>13753</v>
      </c>
      <c r="AP21" t="s">
        <v>13754</v>
      </c>
      <c r="AQ21" t="s">
        <v>127</v>
      </c>
      <c r="AR21" t="s">
        <v>2</v>
      </c>
      <c r="AT21" t="s">
        <v>13755</v>
      </c>
      <c r="AW21" t="s">
        <v>13757</v>
      </c>
      <c r="AX21" t="s">
        <v>13758</v>
      </c>
      <c r="AY21">
        <v>0</v>
      </c>
      <c r="AZ21" t="s">
        <v>289</v>
      </c>
      <c r="BA21" t="s">
        <v>3776</v>
      </c>
      <c r="BB21" t="s">
        <v>4946</v>
      </c>
      <c r="BC21" t="s">
        <v>13759</v>
      </c>
      <c r="BF21" t="s">
        <v>13760</v>
      </c>
      <c r="BI21" t="s">
        <v>13761</v>
      </c>
      <c r="BJ21" t="s">
        <v>13762</v>
      </c>
      <c r="BK21" t="s">
        <v>6625</v>
      </c>
      <c r="BL21" t="s">
        <v>4</v>
      </c>
      <c r="BM21">
        <v>1</v>
      </c>
      <c r="BN21">
        <v>89.97</v>
      </c>
      <c r="BO21">
        <v>89.97</v>
      </c>
    </row>
    <row r="22" spans="1:73">
      <c r="A22" s="15">
        <f t="shared" si="0"/>
        <v>44778</v>
      </c>
      <c r="B22" t="s">
        <v>13763</v>
      </c>
      <c r="C22" t="s">
        <v>13764</v>
      </c>
      <c r="D22" t="s">
        <v>292</v>
      </c>
      <c r="F22" t="s">
        <v>2100</v>
      </c>
      <c r="G22" t="s">
        <v>13765</v>
      </c>
      <c r="H22" t="s">
        <v>287</v>
      </c>
      <c r="I22">
        <v>40.5</v>
      </c>
      <c r="J22">
        <v>64.319999999999993</v>
      </c>
      <c r="K22">
        <v>64.319999999999993</v>
      </c>
      <c r="L22">
        <v>23.82</v>
      </c>
      <c r="M22" t="s">
        <v>4986</v>
      </c>
      <c r="N22" t="s">
        <v>867</v>
      </c>
      <c r="O22" t="s">
        <v>13766</v>
      </c>
      <c r="P22" t="s">
        <v>4913</v>
      </c>
      <c r="Q22" t="s">
        <v>13767</v>
      </c>
      <c r="R22" t="s">
        <v>13768</v>
      </c>
      <c r="S22" t="s">
        <v>12922</v>
      </c>
      <c r="T22" t="s">
        <v>13769</v>
      </c>
      <c r="U22" t="s">
        <v>13770</v>
      </c>
      <c r="V22" t="s">
        <v>13771</v>
      </c>
      <c r="W22" t="s">
        <v>2685</v>
      </c>
      <c r="X22" t="s">
        <v>135</v>
      </c>
      <c r="Z22" t="s">
        <v>13772</v>
      </c>
      <c r="AE22" t="s">
        <v>13773</v>
      </c>
      <c r="AG22" t="s">
        <v>4986</v>
      </c>
      <c r="AH22" t="s">
        <v>13774</v>
      </c>
      <c r="AI22" t="s">
        <v>13766</v>
      </c>
      <c r="AJ22" t="s">
        <v>4913</v>
      </c>
      <c r="AK22" t="s">
        <v>13767</v>
      </c>
      <c r="AL22" t="s">
        <v>13768</v>
      </c>
      <c r="AM22" t="s">
        <v>12922</v>
      </c>
      <c r="AO22" t="s">
        <v>13770</v>
      </c>
      <c r="AP22" t="s">
        <v>13771</v>
      </c>
      <c r="AQ22" t="s">
        <v>2685</v>
      </c>
      <c r="AR22" t="s">
        <v>135</v>
      </c>
      <c r="AT22" t="s">
        <v>13772</v>
      </c>
      <c r="AW22" t="s">
        <v>13775</v>
      </c>
      <c r="AX22" t="s">
        <v>13776</v>
      </c>
      <c r="AY22">
        <v>0</v>
      </c>
      <c r="AZ22" t="s">
        <v>289</v>
      </c>
      <c r="BA22" t="s">
        <v>3776</v>
      </c>
      <c r="BB22" t="s">
        <v>8871</v>
      </c>
      <c r="BC22" t="s">
        <v>13777</v>
      </c>
      <c r="BF22" t="s">
        <v>13778</v>
      </c>
      <c r="BI22" t="s">
        <v>13779</v>
      </c>
      <c r="BJ22" t="s">
        <v>13566</v>
      </c>
      <c r="BK22" t="s">
        <v>6312</v>
      </c>
      <c r="BL22" t="s">
        <v>4</v>
      </c>
      <c r="BM22">
        <v>2</v>
      </c>
      <c r="BN22">
        <v>20.25</v>
      </c>
      <c r="BO22">
        <v>40.5</v>
      </c>
    </row>
    <row r="23" spans="1:73">
      <c r="A23" s="15">
        <f t="shared" si="0"/>
        <v>44780</v>
      </c>
      <c r="B23" t="s">
        <v>13780</v>
      </c>
      <c r="C23" t="s">
        <v>13781</v>
      </c>
      <c r="D23" t="s">
        <v>292</v>
      </c>
      <c r="F23" t="s">
        <v>2100</v>
      </c>
      <c r="G23" t="s">
        <v>13782</v>
      </c>
      <c r="H23" t="s">
        <v>287</v>
      </c>
      <c r="I23">
        <v>20.25</v>
      </c>
      <c r="J23">
        <v>43.09</v>
      </c>
      <c r="K23">
        <v>43.09</v>
      </c>
      <c r="L23">
        <v>22.84</v>
      </c>
      <c r="M23" t="s">
        <v>7147</v>
      </c>
      <c r="N23" t="s">
        <v>13783</v>
      </c>
      <c r="O23" t="s">
        <v>13784</v>
      </c>
      <c r="P23" t="s">
        <v>4661</v>
      </c>
      <c r="Q23" t="s">
        <v>13785</v>
      </c>
      <c r="R23" t="s">
        <v>13786</v>
      </c>
      <c r="S23" t="s">
        <v>13787</v>
      </c>
      <c r="U23" t="s">
        <v>13788</v>
      </c>
      <c r="V23" t="s">
        <v>10586</v>
      </c>
      <c r="W23" t="s">
        <v>3332</v>
      </c>
      <c r="X23" t="s">
        <v>11</v>
      </c>
      <c r="Z23" t="s">
        <v>13789</v>
      </c>
      <c r="AE23" t="s">
        <v>13790</v>
      </c>
      <c r="AG23" t="s">
        <v>7147</v>
      </c>
      <c r="AH23" t="s">
        <v>13783</v>
      </c>
      <c r="AI23" t="s">
        <v>13784</v>
      </c>
      <c r="AJ23" t="s">
        <v>4661</v>
      </c>
      <c r="AK23" t="s">
        <v>13785</v>
      </c>
      <c r="AL23" t="s">
        <v>13786</v>
      </c>
      <c r="AM23" t="s">
        <v>13787</v>
      </c>
      <c r="AO23" t="s">
        <v>13788</v>
      </c>
      <c r="AP23" t="s">
        <v>10586</v>
      </c>
      <c r="AQ23" t="s">
        <v>3332</v>
      </c>
      <c r="AR23" t="s">
        <v>11</v>
      </c>
      <c r="AT23" t="s">
        <v>13789</v>
      </c>
      <c r="AW23" t="s">
        <v>13791</v>
      </c>
      <c r="AX23" t="s">
        <v>13792</v>
      </c>
      <c r="AY23">
        <v>0</v>
      </c>
      <c r="AZ23" t="s">
        <v>289</v>
      </c>
      <c r="BA23" t="s">
        <v>3776</v>
      </c>
      <c r="BB23" t="s">
        <v>3159</v>
      </c>
      <c r="BC23" t="s">
        <v>13793</v>
      </c>
      <c r="BF23" t="s">
        <v>13794</v>
      </c>
      <c r="BI23" t="s">
        <v>13795</v>
      </c>
      <c r="BJ23" t="s">
        <v>13566</v>
      </c>
      <c r="BK23" t="s">
        <v>6312</v>
      </c>
      <c r="BL23" t="s">
        <v>4</v>
      </c>
      <c r="BM23">
        <v>1</v>
      </c>
      <c r="BN23">
        <v>20.25</v>
      </c>
      <c r="BO23">
        <v>20.25</v>
      </c>
    </row>
    <row r="24" spans="1:73">
      <c r="A24" s="15">
        <f t="shared" si="0"/>
        <v>44785</v>
      </c>
      <c r="B24" t="s">
        <v>13796</v>
      </c>
      <c r="C24" t="s">
        <v>13797</v>
      </c>
      <c r="D24" t="s">
        <v>292</v>
      </c>
      <c r="F24" t="s">
        <v>2100</v>
      </c>
      <c r="G24" t="s">
        <v>13798</v>
      </c>
      <c r="H24" t="s">
        <v>287</v>
      </c>
      <c r="I24">
        <v>101.25</v>
      </c>
      <c r="J24">
        <v>130.63999999999999</v>
      </c>
      <c r="K24">
        <v>130.63999999999999</v>
      </c>
      <c r="L24">
        <v>29.39</v>
      </c>
      <c r="M24" t="s">
        <v>2518</v>
      </c>
      <c r="N24" t="s">
        <v>13799</v>
      </c>
      <c r="O24" t="s">
        <v>13800</v>
      </c>
      <c r="P24" t="s">
        <v>3217</v>
      </c>
      <c r="Q24" t="s">
        <v>13801</v>
      </c>
      <c r="R24" t="s">
        <v>13802</v>
      </c>
      <c r="S24" t="s">
        <v>13803</v>
      </c>
      <c r="U24" t="s">
        <v>13804</v>
      </c>
      <c r="V24" t="s">
        <v>1429</v>
      </c>
      <c r="W24" t="s">
        <v>1188</v>
      </c>
      <c r="X24" t="s">
        <v>5</v>
      </c>
      <c r="Z24" t="s">
        <v>13805</v>
      </c>
      <c r="AE24" t="s">
        <v>13806</v>
      </c>
      <c r="AG24" t="s">
        <v>2518</v>
      </c>
      <c r="AH24" t="s">
        <v>4173</v>
      </c>
      <c r="AI24" t="s">
        <v>13800</v>
      </c>
      <c r="AJ24" t="s">
        <v>3217</v>
      </c>
      <c r="AK24" t="s">
        <v>13801</v>
      </c>
      <c r="AL24" t="s">
        <v>13802</v>
      </c>
      <c r="AM24" t="s">
        <v>13803</v>
      </c>
      <c r="AO24" t="s">
        <v>13804</v>
      </c>
      <c r="AP24" t="s">
        <v>1429</v>
      </c>
      <c r="AQ24" t="s">
        <v>1188</v>
      </c>
      <c r="AR24" t="s">
        <v>5</v>
      </c>
      <c r="AT24" t="s">
        <v>13805</v>
      </c>
      <c r="AW24" t="s">
        <v>13807</v>
      </c>
      <c r="AX24" t="s">
        <v>12419</v>
      </c>
      <c r="AY24">
        <v>0</v>
      </c>
      <c r="AZ24" t="s">
        <v>289</v>
      </c>
      <c r="BA24" t="s">
        <v>3776</v>
      </c>
      <c r="BB24" t="s">
        <v>4946</v>
      </c>
      <c r="BC24" t="s">
        <v>13808</v>
      </c>
      <c r="BF24" t="s">
        <v>13809</v>
      </c>
      <c r="BI24" t="s">
        <v>13810</v>
      </c>
      <c r="BJ24" t="s">
        <v>13566</v>
      </c>
      <c r="BK24" t="s">
        <v>6312</v>
      </c>
      <c r="BL24" t="s">
        <v>4</v>
      </c>
      <c r="BM24">
        <v>5</v>
      </c>
      <c r="BN24">
        <v>20.25</v>
      </c>
      <c r="BO24">
        <v>101.25</v>
      </c>
    </row>
    <row r="25" spans="1:73">
      <c r="A25" s="15">
        <f t="shared" si="0"/>
        <v>44789</v>
      </c>
      <c r="B25" t="s">
        <v>13811</v>
      </c>
      <c r="C25" t="s">
        <v>13812</v>
      </c>
      <c r="D25" t="s">
        <v>292</v>
      </c>
      <c r="F25" t="s">
        <v>2100</v>
      </c>
      <c r="G25" t="s">
        <v>13813</v>
      </c>
      <c r="H25" t="s">
        <v>287</v>
      </c>
      <c r="I25">
        <v>20.25</v>
      </c>
      <c r="J25">
        <v>45.09</v>
      </c>
      <c r="K25">
        <v>45.09</v>
      </c>
      <c r="L25">
        <v>24.84</v>
      </c>
      <c r="M25" t="s">
        <v>13814</v>
      </c>
      <c r="N25" t="s">
        <v>13815</v>
      </c>
      <c r="O25" t="s">
        <v>13816</v>
      </c>
      <c r="P25" t="s">
        <v>6590</v>
      </c>
      <c r="Q25" t="s">
        <v>13817</v>
      </c>
      <c r="R25" t="s">
        <v>13818</v>
      </c>
      <c r="S25" t="s">
        <v>13819</v>
      </c>
      <c r="U25" t="s">
        <v>124</v>
      </c>
      <c r="V25" t="s">
        <v>1336</v>
      </c>
      <c r="W25" t="s">
        <v>13820</v>
      </c>
      <c r="X25" t="s">
        <v>8</v>
      </c>
      <c r="Z25" t="s">
        <v>13821</v>
      </c>
      <c r="AE25" t="s">
        <v>13822</v>
      </c>
      <c r="AG25" t="s">
        <v>13814</v>
      </c>
      <c r="AH25" t="s">
        <v>13815</v>
      </c>
      <c r="AI25" t="s">
        <v>13816</v>
      </c>
      <c r="AJ25" t="s">
        <v>6590</v>
      </c>
      <c r="AK25" t="s">
        <v>13817</v>
      </c>
      <c r="AL25" t="s">
        <v>13818</v>
      </c>
      <c r="AM25" t="s">
        <v>13819</v>
      </c>
      <c r="AO25" t="s">
        <v>124</v>
      </c>
      <c r="AP25" t="s">
        <v>1336</v>
      </c>
      <c r="AQ25" t="s">
        <v>13820</v>
      </c>
      <c r="AR25" t="s">
        <v>8</v>
      </c>
      <c r="AT25" t="s">
        <v>13821</v>
      </c>
      <c r="AW25" t="s">
        <v>13823</v>
      </c>
      <c r="AX25" t="s">
        <v>12419</v>
      </c>
      <c r="AY25">
        <v>0</v>
      </c>
      <c r="AZ25" t="s">
        <v>5678</v>
      </c>
      <c r="BA25" t="s">
        <v>12556</v>
      </c>
      <c r="BC25" t="s">
        <v>13824</v>
      </c>
      <c r="BF25" t="s">
        <v>13825</v>
      </c>
      <c r="BI25" t="s">
        <v>13826</v>
      </c>
      <c r="BJ25" t="s">
        <v>13566</v>
      </c>
      <c r="BK25" t="s">
        <v>6312</v>
      </c>
      <c r="BL25" t="s">
        <v>4</v>
      </c>
      <c r="BM25">
        <v>1</v>
      </c>
      <c r="BN25">
        <v>20.25</v>
      </c>
      <c r="BO25">
        <v>20.25</v>
      </c>
    </row>
    <row r="26" spans="1:73">
      <c r="A26" s="15">
        <f t="shared" si="0"/>
        <v>44801</v>
      </c>
      <c r="B26" t="s">
        <v>13827</v>
      </c>
      <c r="C26" t="s">
        <v>13828</v>
      </c>
      <c r="D26" t="s">
        <v>292</v>
      </c>
      <c r="F26" t="s">
        <v>2100</v>
      </c>
      <c r="G26" t="s">
        <v>13829</v>
      </c>
      <c r="H26" t="s">
        <v>287</v>
      </c>
      <c r="I26">
        <v>60.75</v>
      </c>
      <c r="J26">
        <v>87.49</v>
      </c>
      <c r="K26">
        <v>87.49</v>
      </c>
      <c r="L26">
        <v>26.74</v>
      </c>
      <c r="M26" t="s">
        <v>13830</v>
      </c>
      <c r="N26" t="s">
        <v>13831</v>
      </c>
      <c r="O26" t="s">
        <v>13832</v>
      </c>
      <c r="P26" t="s">
        <v>3217</v>
      </c>
      <c r="Q26" t="s">
        <v>13833</v>
      </c>
      <c r="R26" t="s">
        <v>13834</v>
      </c>
      <c r="S26" t="s">
        <v>5207</v>
      </c>
      <c r="U26" t="s">
        <v>13835</v>
      </c>
      <c r="V26" t="s">
        <v>4297</v>
      </c>
      <c r="W26" t="s">
        <v>1188</v>
      </c>
      <c r="X26" t="s">
        <v>5</v>
      </c>
      <c r="Z26" t="s">
        <v>13836</v>
      </c>
      <c r="AE26" t="s">
        <v>13837</v>
      </c>
      <c r="AG26" t="s">
        <v>13830</v>
      </c>
      <c r="AH26" t="s">
        <v>13831</v>
      </c>
      <c r="AI26" t="s">
        <v>13832</v>
      </c>
      <c r="AJ26" t="s">
        <v>3217</v>
      </c>
      <c r="AK26" t="s">
        <v>13833</v>
      </c>
      <c r="AL26" t="s">
        <v>13834</v>
      </c>
      <c r="AM26" t="s">
        <v>5207</v>
      </c>
      <c r="AO26" t="s">
        <v>13835</v>
      </c>
      <c r="AP26" t="s">
        <v>4297</v>
      </c>
      <c r="AQ26" t="s">
        <v>1188</v>
      </c>
      <c r="AR26" t="s">
        <v>5</v>
      </c>
      <c r="AT26" t="s">
        <v>13836</v>
      </c>
      <c r="AW26" t="s">
        <v>13838</v>
      </c>
      <c r="AX26" t="s">
        <v>9698</v>
      </c>
      <c r="AY26">
        <v>0</v>
      </c>
      <c r="AZ26" t="s">
        <v>289</v>
      </c>
      <c r="BA26" t="s">
        <v>3776</v>
      </c>
      <c r="BB26" t="s">
        <v>4946</v>
      </c>
      <c r="BC26" t="s">
        <v>13839</v>
      </c>
      <c r="BF26" t="s">
        <v>13840</v>
      </c>
      <c r="BI26" t="s">
        <v>13841</v>
      </c>
      <c r="BJ26" t="s">
        <v>13566</v>
      </c>
      <c r="BK26" t="s">
        <v>6312</v>
      </c>
      <c r="BL26" t="s">
        <v>4</v>
      </c>
      <c r="BM26">
        <v>3</v>
      </c>
      <c r="BN26">
        <v>20.25</v>
      </c>
      <c r="BO26">
        <v>60.75</v>
      </c>
    </row>
    <row r="27" spans="1:73">
      <c r="A27" s="15">
        <f t="shared" si="0"/>
        <v>44802</v>
      </c>
      <c r="B27" t="s">
        <v>13842</v>
      </c>
      <c r="C27" t="s">
        <v>13843</v>
      </c>
      <c r="D27" t="s">
        <v>292</v>
      </c>
      <c r="F27" t="s">
        <v>2100</v>
      </c>
      <c r="G27" t="s">
        <v>13844</v>
      </c>
      <c r="H27" t="s">
        <v>287</v>
      </c>
      <c r="I27">
        <v>20.25</v>
      </c>
      <c r="J27">
        <v>43.1</v>
      </c>
      <c r="K27">
        <v>43.1</v>
      </c>
      <c r="L27">
        <v>22.85</v>
      </c>
      <c r="M27" t="s">
        <v>13845</v>
      </c>
      <c r="N27" t="s">
        <v>13846</v>
      </c>
      <c r="O27" t="s">
        <v>13847</v>
      </c>
      <c r="P27" t="s">
        <v>5579</v>
      </c>
      <c r="Q27" t="s">
        <v>13848</v>
      </c>
      <c r="R27" t="s">
        <v>11411</v>
      </c>
      <c r="S27" t="s">
        <v>13849</v>
      </c>
      <c r="V27" t="s">
        <v>13850</v>
      </c>
      <c r="W27" t="s">
        <v>13851</v>
      </c>
      <c r="X27" t="s">
        <v>8</v>
      </c>
      <c r="Z27" t="s">
        <v>13852</v>
      </c>
      <c r="AE27" t="s">
        <v>13853</v>
      </c>
      <c r="AG27" t="s">
        <v>13845</v>
      </c>
      <c r="AH27" t="s">
        <v>13846</v>
      </c>
      <c r="AI27" t="s">
        <v>13847</v>
      </c>
      <c r="AJ27" t="s">
        <v>5579</v>
      </c>
      <c r="AK27" t="s">
        <v>13848</v>
      </c>
      <c r="AL27" t="s">
        <v>11411</v>
      </c>
      <c r="AM27" t="s">
        <v>13849</v>
      </c>
      <c r="AP27" t="s">
        <v>13850</v>
      </c>
      <c r="AQ27" t="s">
        <v>13851</v>
      </c>
      <c r="AR27" t="s">
        <v>8</v>
      </c>
      <c r="AT27" t="s">
        <v>13852</v>
      </c>
      <c r="AW27" t="s">
        <v>13854</v>
      </c>
      <c r="AX27" t="s">
        <v>9698</v>
      </c>
      <c r="AY27">
        <v>0</v>
      </c>
      <c r="AZ27" t="s">
        <v>289</v>
      </c>
      <c r="BA27" t="s">
        <v>3776</v>
      </c>
      <c r="BB27" t="s">
        <v>3159</v>
      </c>
      <c r="BC27" t="s">
        <v>13855</v>
      </c>
      <c r="BF27" t="s">
        <v>13856</v>
      </c>
      <c r="BI27" t="s">
        <v>13857</v>
      </c>
      <c r="BJ27" t="s">
        <v>13566</v>
      </c>
      <c r="BK27" t="s">
        <v>6312</v>
      </c>
      <c r="BL27" t="s">
        <v>4</v>
      </c>
      <c r="BM27">
        <v>1</v>
      </c>
      <c r="BN27">
        <v>20.25</v>
      </c>
      <c r="BO27">
        <v>20.25</v>
      </c>
    </row>
    <row r="28" spans="1:73">
      <c r="A28" s="15">
        <f t="shared" si="0"/>
        <v>44804</v>
      </c>
      <c r="B28" t="s">
        <v>13858</v>
      </c>
      <c r="C28" t="s">
        <v>13859</v>
      </c>
      <c r="D28" t="s">
        <v>292</v>
      </c>
      <c r="F28" t="s">
        <v>2100</v>
      </c>
      <c r="G28" t="s">
        <v>13860</v>
      </c>
      <c r="H28" t="s">
        <v>287</v>
      </c>
      <c r="I28">
        <v>29.99</v>
      </c>
      <c r="J28">
        <v>53.75</v>
      </c>
      <c r="K28">
        <v>53.75</v>
      </c>
      <c r="L28">
        <v>23.76</v>
      </c>
      <c r="M28" t="s">
        <v>7960</v>
      </c>
      <c r="N28" t="s">
        <v>9897</v>
      </c>
      <c r="O28" t="s">
        <v>13861</v>
      </c>
      <c r="P28" t="s">
        <v>288</v>
      </c>
      <c r="Q28" t="s">
        <v>13862</v>
      </c>
      <c r="R28" t="s">
        <v>13863</v>
      </c>
      <c r="S28" t="s">
        <v>8701</v>
      </c>
      <c r="U28" t="s">
        <v>13864</v>
      </c>
      <c r="V28" t="s">
        <v>13865</v>
      </c>
      <c r="W28" t="s">
        <v>127</v>
      </c>
      <c r="X28" t="s">
        <v>2</v>
      </c>
      <c r="Z28" t="s">
        <v>13866</v>
      </c>
      <c r="AE28" t="s">
        <v>13867</v>
      </c>
      <c r="AG28" t="s">
        <v>7960</v>
      </c>
      <c r="AH28" t="s">
        <v>9897</v>
      </c>
      <c r="AI28" t="s">
        <v>13861</v>
      </c>
      <c r="AJ28" t="s">
        <v>288</v>
      </c>
      <c r="AK28" t="s">
        <v>13862</v>
      </c>
      <c r="AL28" t="s">
        <v>13863</v>
      </c>
      <c r="AM28" t="s">
        <v>8701</v>
      </c>
      <c r="AO28" t="s">
        <v>13864</v>
      </c>
      <c r="AP28" t="s">
        <v>13865</v>
      </c>
      <c r="AQ28" t="s">
        <v>127</v>
      </c>
      <c r="AR28" t="s">
        <v>2</v>
      </c>
      <c r="AT28" t="s">
        <v>13866</v>
      </c>
      <c r="AW28" t="s">
        <v>13868</v>
      </c>
      <c r="AX28" t="s">
        <v>9698</v>
      </c>
      <c r="AY28">
        <v>0</v>
      </c>
      <c r="AZ28" t="s">
        <v>289</v>
      </c>
      <c r="BA28" t="s">
        <v>3776</v>
      </c>
      <c r="BB28" t="s">
        <v>4946</v>
      </c>
      <c r="BC28" t="s">
        <v>13869</v>
      </c>
      <c r="BF28" t="s">
        <v>13870</v>
      </c>
      <c r="BI28" t="s">
        <v>13871</v>
      </c>
      <c r="BJ28" t="s">
        <v>13872</v>
      </c>
      <c r="BK28" t="s">
        <v>3670</v>
      </c>
      <c r="BL28" t="s">
        <v>4</v>
      </c>
      <c r="BM28">
        <v>1</v>
      </c>
      <c r="BN28">
        <v>29.99</v>
      </c>
      <c r="BO28">
        <v>29.99</v>
      </c>
    </row>
    <row r="29" spans="1:73">
      <c r="A29" s="15">
        <f t="shared" si="0"/>
        <v>44805</v>
      </c>
      <c r="B29" t="s">
        <v>13873</v>
      </c>
      <c r="C29" t="s">
        <v>13874</v>
      </c>
      <c r="D29" t="s">
        <v>292</v>
      </c>
      <c r="F29" t="s">
        <v>2100</v>
      </c>
      <c r="G29" t="s">
        <v>13875</v>
      </c>
      <c r="H29" t="s">
        <v>287</v>
      </c>
      <c r="I29">
        <v>59.98</v>
      </c>
      <c r="J29">
        <v>88.89</v>
      </c>
      <c r="K29">
        <v>88.89</v>
      </c>
      <c r="L29">
        <v>28.91</v>
      </c>
      <c r="M29" t="s">
        <v>3535</v>
      </c>
      <c r="N29" t="s">
        <v>13876</v>
      </c>
      <c r="O29" t="s">
        <v>13877</v>
      </c>
      <c r="P29" t="s">
        <v>8215</v>
      </c>
      <c r="Q29" t="s">
        <v>13878</v>
      </c>
      <c r="R29" t="s">
        <v>13879</v>
      </c>
      <c r="S29" t="s">
        <v>6494</v>
      </c>
      <c r="U29" t="s">
        <v>4571</v>
      </c>
      <c r="V29" t="s">
        <v>6333</v>
      </c>
      <c r="W29" t="s">
        <v>6334</v>
      </c>
      <c r="X29" t="s">
        <v>12</v>
      </c>
      <c r="Z29" t="s">
        <v>13880</v>
      </c>
      <c r="AE29" t="s">
        <v>13881</v>
      </c>
      <c r="AG29" t="s">
        <v>3535</v>
      </c>
      <c r="AH29" t="s">
        <v>13876</v>
      </c>
      <c r="AI29" t="s">
        <v>13877</v>
      </c>
      <c r="AJ29" t="s">
        <v>8215</v>
      </c>
      <c r="AK29" t="s">
        <v>13878</v>
      </c>
      <c r="AL29" t="s">
        <v>13879</v>
      </c>
      <c r="AM29" t="s">
        <v>6494</v>
      </c>
      <c r="AO29" t="s">
        <v>4571</v>
      </c>
      <c r="AP29" t="s">
        <v>6333</v>
      </c>
      <c r="AQ29" t="s">
        <v>6334</v>
      </c>
      <c r="AR29" t="s">
        <v>12</v>
      </c>
      <c r="AT29" t="s">
        <v>13880</v>
      </c>
      <c r="AW29" t="s">
        <v>13882</v>
      </c>
      <c r="AX29" t="s">
        <v>9698</v>
      </c>
      <c r="AY29">
        <v>0</v>
      </c>
      <c r="AZ29" t="s">
        <v>1543</v>
      </c>
      <c r="BA29" t="s">
        <v>3698</v>
      </c>
      <c r="BC29" t="s">
        <v>13883</v>
      </c>
      <c r="BF29" t="s">
        <v>13875</v>
      </c>
      <c r="BI29" t="s">
        <v>13884</v>
      </c>
      <c r="BJ29" t="s">
        <v>13872</v>
      </c>
      <c r="BK29" t="s">
        <v>3670</v>
      </c>
      <c r="BL29" t="s">
        <v>4</v>
      </c>
      <c r="BM29">
        <v>1</v>
      </c>
      <c r="BN29">
        <v>29.99</v>
      </c>
      <c r="BO29">
        <v>29.99</v>
      </c>
      <c r="BP29" t="s">
        <v>13492</v>
      </c>
      <c r="BQ29" t="s">
        <v>293</v>
      </c>
      <c r="BR29" t="s">
        <v>4</v>
      </c>
      <c r="BS29">
        <v>1</v>
      </c>
      <c r="BT29">
        <v>29.99</v>
      </c>
      <c r="BU29">
        <v>29.99</v>
      </c>
    </row>
    <row r="30" spans="1:73">
      <c r="A30" s="15">
        <f t="shared" si="0"/>
        <v>44817</v>
      </c>
      <c r="B30" t="s">
        <v>13885</v>
      </c>
      <c r="C30" t="s">
        <v>13886</v>
      </c>
      <c r="D30" t="s">
        <v>292</v>
      </c>
      <c r="F30" t="s">
        <v>2100</v>
      </c>
      <c r="G30" t="s">
        <v>13887</v>
      </c>
      <c r="H30" t="s">
        <v>287</v>
      </c>
      <c r="I30">
        <v>20.25</v>
      </c>
      <c r="J30">
        <v>44.010000000000012</v>
      </c>
      <c r="K30">
        <v>44.010000000000012</v>
      </c>
      <c r="L30">
        <v>23.76</v>
      </c>
      <c r="M30" t="s">
        <v>1944</v>
      </c>
      <c r="N30" t="s">
        <v>13888</v>
      </c>
      <c r="O30" t="s">
        <v>13889</v>
      </c>
      <c r="P30" t="s">
        <v>288</v>
      </c>
      <c r="Q30" t="s">
        <v>13890</v>
      </c>
      <c r="R30" t="s">
        <v>13891</v>
      </c>
      <c r="S30" t="s">
        <v>11488</v>
      </c>
      <c r="U30" t="s">
        <v>13892</v>
      </c>
      <c r="V30" t="s">
        <v>13893</v>
      </c>
      <c r="W30" t="s">
        <v>5195</v>
      </c>
      <c r="X30" t="s">
        <v>2</v>
      </c>
      <c r="Z30" t="s">
        <v>13894</v>
      </c>
      <c r="AE30" t="s">
        <v>13895</v>
      </c>
      <c r="AG30" t="s">
        <v>1944</v>
      </c>
      <c r="AH30" t="s">
        <v>13591</v>
      </c>
      <c r="AI30" t="s">
        <v>13889</v>
      </c>
      <c r="AJ30" t="s">
        <v>288</v>
      </c>
      <c r="AK30" t="s">
        <v>13890</v>
      </c>
      <c r="AL30" t="s">
        <v>13891</v>
      </c>
      <c r="AM30" t="s">
        <v>11488</v>
      </c>
      <c r="AO30" t="s">
        <v>13892</v>
      </c>
      <c r="AP30" t="s">
        <v>13893</v>
      </c>
      <c r="AQ30" t="s">
        <v>5195</v>
      </c>
      <c r="AR30" t="s">
        <v>2</v>
      </c>
      <c r="AT30" t="s">
        <v>13894</v>
      </c>
      <c r="AW30" t="s">
        <v>13896</v>
      </c>
      <c r="AX30" t="s">
        <v>9698</v>
      </c>
      <c r="AY30">
        <v>0</v>
      </c>
      <c r="AZ30" t="s">
        <v>289</v>
      </c>
      <c r="BA30" t="s">
        <v>3776</v>
      </c>
      <c r="BB30" t="s">
        <v>12060</v>
      </c>
      <c r="BC30" t="s">
        <v>13897</v>
      </c>
      <c r="BF30" t="s">
        <v>13898</v>
      </c>
      <c r="BI30" t="s">
        <v>13899</v>
      </c>
      <c r="BJ30" t="s">
        <v>13566</v>
      </c>
      <c r="BK30" t="s">
        <v>6312</v>
      </c>
      <c r="BL30" t="s">
        <v>4</v>
      </c>
      <c r="BM30">
        <v>1</v>
      </c>
      <c r="BN30">
        <v>20.25</v>
      </c>
      <c r="BO30">
        <v>20.25</v>
      </c>
    </row>
    <row r="31" spans="1:73">
      <c r="A31" s="15">
        <f t="shared" si="0"/>
        <v>44828</v>
      </c>
      <c r="B31" t="s">
        <v>13900</v>
      </c>
      <c r="C31" t="s">
        <v>13901</v>
      </c>
      <c r="D31" t="s">
        <v>292</v>
      </c>
      <c r="F31" t="s">
        <v>2100</v>
      </c>
      <c r="G31" t="s">
        <v>13902</v>
      </c>
      <c r="H31" t="s">
        <v>287</v>
      </c>
      <c r="I31">
        <v>39.99</v>
      </c>
      <c r="J31">
        <v>51.34</v>
      </c>
      <c r="K31">
        <v>51.34</v>
      </c>
      <c r="L31">
        <v>11.35</v>
      </c>
      <c r="M31" t="s">
        <v>5624</v>
      </c>
      <c r="N31" t="s">
        <v>13903</v>
      </c>
      <c r="O31" t="s">
        <v>13904</v>
      </c>
      <c r="P31" t="s">
        <v>13905</v>
      </c>
      <c r="Q31" t="s">
        <v>13906</v>
      </c>
      <c r="R31" t="s">
        <v>13907</v>
      </c>
      <c r="S31" t="s">
        <v>13908</v>
      </c>
      <c r="U31" t="s">
        <v>13909</v>
      </c>
      <c r="V31" t="s">
        <v>13910</v>
      </c>
      <c r="W31" t="s">
        <v>13911</v>
      </c>
      <c r="X31" t="s">
        <v>10</v>
      </c>
      <c r="Z31" t="s">
        <v>13912</v>
      </c>
      <c r="AE31" t="s">
        <v>13913</v>
      </c>
      <c r="AG31" t="s">
        <v>5624</v>
      </c>
      <c r="AH31" t="s">
        <v>13903</v>
      </c>
      <c r="AI31" t="s">
        <v>13904</v>
      </c>
      <c r="AJ31" t="s">
        <v>13905</v>
      </c>
      <c r="AK31" t="s">
        <v>13906</v>
      </c>
      <c r="AL31" t="s">
        <v>13914</v>
      </c>
      <c r="AM31" t="s">
        <v>13915</v>
      </c>
      <c r="AO31" t="s">
        <v>13909</v>
      </c>
      <c r="AP31" t="s">
        <v>13916</v>
      </c>
      <c r="AQ31" t="s">
        <v>138</v>
      </c>
      <c r="AR31" t="s">
        <v>7</v>
      </c>
      <c r="AT31" t="s">
        <v>13917</v>
      </c>
      <c r="AW31" t="s">
        <v>13918</v>
      </c>
      <c r="AX31" t="s">
        <v>12419</v>
      </c>
      <c r="AY31">
        <v>0</v>
      </c>
      <c r="AZ31" t="s">
        <v>289</v>
      </c>
      <c r="BA31" t="s">
        <v>3776</v>
      </c>
      <c r="BB31" t="s">
        <v>4703</v>
      </c>
      <c r="BC31" t="s">
        <v>13919</v>
      </c>
      <c r="BF31" t="s">
        <v>13902</v>
      </c>
      <c r="BI31" t="s">
        <v>13920</v>
      </c>
      <c r="BJ31" t="s">
        <v>13566</v>
      </c>
      <c r="BK31" t="s">
        <v>6312</v>
      </c>
      <c r="BL31" t="s">
        <v>4</v>
      </c>
      <c r="BM31">
        <v>1</v>
      </c>
      <c r="BN31">
        <v>39.99</v>
      </c>
      <c r="BO31">
        <v>39.99</v>
      </c>
    </row>
    <row r="32" spans="1:73">
      <c r="A32" s="15">
        <f t="shared" si="0"/>
        <v>44829</v>
      </c>
      <c r="B32" t="s">
        <v>13921</v>
      </c>
      <c r="C32" t="s">
        <v>13922</v>
      </c>
      <c r="D32" t="s">
        <v>292</v>
      </c>
      <c r="F32" t="s">
        <v>2100</v>
      </c>
      <c r="G32" t="s">
        <v>13923</v>
      </c>
      <c r="H32" t="s">
        <v>287</v>
      </c>
      <c r="I32">
        <v>29.99</v>
      </c>
      <c r="J32">
        <v>54.93</v>
      </c>
      <c r="K32">
        <v>54.93</v>
      </c>
      <c r="L32">
        <v>24.94</v>
      </c>
      <c r="M32" t="s">
        <v>2994</v>
      </c>
      <c r="N32" t="s">
        <v>13924</v>
      </c>
      <c r="O32" t="s">
        <v>13925</v>
      </c>
      <c r="P32" t="s">
        <v>3767</v>
      </c>
      <c r="Q32" t="s">
        <v>13926</v>
      </c>
      <c r="R32" t="s">
        <v>13927</v>
      </c>
      <c r="S32" t="s">
        <v>10377</v>
      </c>
      <c r="U32" t="s">
        <v>13928</v>
      </c>
      <c r="V32" t="s">
        <v>13929</v>
      </c>
      <c r="W32" t="s">
        <v>7252</v>
      </c>
      <c r="X32" t="s">
        <v>2</v>
      </c>
      <c r="Z32" t="s">
        <v>13930</v>
      </c>
      <c r="AE32" t="s">
        <v>13931</v>
      </c>
      <c r="AG32" t="s">
        <v>2994</v>
      </c>
      <c r="AH32" t="s">
        <v>13924</v>
      </c>
      <c r="AI32" t="s">
        <v>13925</v>
      </c>
      <c r="AJ32" t="s">
        <v>3767</v>
      </c>
      <c r="AK32" t="s">
        <v>13926</v>
      </c>
      <c r="AL32" t="s">
        <v>13927</v>
      </c>
      <c r="AM32" t="s">
        <v>10377</v>
      </c>
      <c r="AO32" t="s">
        <v>13928</v>
      </c>
      <c r="AP32" t="s">
        <v>13929</v>
      </c>
      <c r="AQ32" t="s">
        <v>7252</v>
      </c>
      <c r="AR32" t="s">
        <v>2</v>
      </c>
      <c r="AT32" t="s">
        <v>13930</v>
      </c>
      <c r="AW32" t="s">
        <v>13932</v>
      </c>
      <c r="AX32" t="s">
        <v>9106</v>
      </c>
      <c r="AY32">
        <v>0</v>
      </c>
      <c r="AZ32" t="s">
        <v>289</v>
      </c>
      <c r="BA32" t="s">
        <v>3776</v>
      </c>
      <c r="BB32" t="s">
        <v>4946</v>
      </c>
      <c r="BC32" t="s">
        <v>13933</v>
      </c>
      <c r="BF32" t="s">
        <v>13934</v>
      </c>
      <c r="BI32" t="s">
        <v>13935</v>
      </c>
      <c r="BJ32" t="s">
        <v>13492</v>
      </c>
      <c r="BK32" t="s">
        <v>293</v>
      </c>
      <c r="BL32" t="s">
        <v>4</v>
      </c>
      <c r="BM32">
        <v>1</v>
      </c>
      <c r="BN32">
        <v>29.99</v>
      </c>
      <c r="BO32">
        <v>29.99</v>
      </c>
    </row>
    <row r="33" spans="1:85">
      <c r="A33" s="15">
        <f t="shared" si="0"/>
        <v>44833</v>
      </c>
      <c r="B33" t="s">
        <v>13936</v>
      </c>
      <c r="C33" t="s">
        <v>13937</v>
      </c>
      <c r="D33" t="s">
        <v>292</v>
      </c>
      <c r="F33" t="s">
        <v>2100</v>
      </c>
      <c r="G33" t="s">
        <v>13938</v>
      </c>
      <c r="H33" t="s">
        <v>287</v>
      </c>
      <c r="I33">
        <v>29.99</v>
      </c>
      <c r="J33">
        <v>53.54</v>
      </c>
      <c r="K33">
        <v>53.54</v>
      </c>
      <c r="L33">
        <v>23.55</v>
      </c>
      <c r="M33" t="s">
        <v>12200</v>
      </c>
      <c r="N33" t="s">
        <v>12201</v>
      </c>
      <c r="O33" t="s">
        <v>12202</v>
      </c>
      <c r="P33" t="s">
        <v>288</v>
      </c>
      <c r="Q33" t="s">
        <v>12203</v>
      </c>
      <c r="R33" t="s">
        <v>12204</v>
      </c>
      <c r="S33" t="s">
        <v>12205</v>
      </c>
      <c r="U33" t="s">
        <v>12206</v>
      </c>
      <c r="V33" t="s">
        <v>12207</v>
      </c>
      <c r="W33" t="s">
        <v>127</v>
      </c>
      <c r="X33" t="s">
        <v>2</v>
      </c>
      <c r="Z33" t="s">
        <v>12208</v>
      </c>
      <c r="AE33" t="s">
        <v>12209</v>
      </c>
      <c r="AG33" t="s">
        <v>12210</v>
      </c>
      <c r="AH33" t="s">
        <v>12211</v>
      </c>
      <c r="AI33" t="s">
        <v>12202</v>
      </c>
      <c r="AJ33" t="s">
        <v>288</v>
      </c>
      <c r="AK33" t="s">
        <v>12203</v>
      </c>
      <c r="AL33" t="s">
        <v>12204</v>
      </c>
      <c r="AM33" t="s">
        <v>12205</v>
      </c>
      <c r="AO33" t="s">
        <v>12206</v>
      </c>
      <c r="AP33" t="s">
        <v>12207</v>
      </c>
      <c r="AQ33" t="s">
        <v>127</v>
      </c>
      <c r="AR33" t="s">
        <v>2</v>
      </c>
      <c r="AT33" t="s">
        <v>12208</v>
      </c>
      <c r="AW33" t="s">
        <v>13939</v>
      </c>
      <c r="AX33" t="s">
        <v>9698</v>
      </c>
      <c r="AY33">
        <v>0</v>
      </c>
      <c r="AZ33" t="s">
        <v>289</v>
      </c>
      <c r="BA33" t="s">
        <v>3776</v>
      </c>
      <c r="BB33" t="s">
        <v>4946</v>
      </c>
      <c r="BC33" t="s">
        <v>13940</v>
      </c>
      <c r="BF33" t="s">
        <v>13941</v>
      </c>
      <c r="BI33" t="s">
        <v>13942</v>
      </c>
      <c r="BJ33" t="s">
        <v>13872</v>
      </c>
      <c r="BK33" t="s">
        <v>3670</v>
      </c>
      <c r="BL33" t="s">
        <v>4</v>
      </c>
      <c r="BM33">
        <v>1</v>
      </c>
      <c r="BN33">
        <v>29.99</v>
      </c>
      <c r="BO33">
        <v>29.99</v>
      </c>
    </row>
    <row r="34" spans="1:85">
      <c r="A34" s="15">
        <f t="shared" si="0"/>
        <v>44837</v>
      </c>
      <c r="B34" t="s">
        <v>13943</v>
      </c>
      <c r="C34" t="s">
        <v>13944</v>
      </c>
      <c r="D34" t="s">
        <v>292</v>
      </c>
      <c r="F34" t="s">
        <v>2100</v>
      </c>
      <c r="G34" t="s">
        <v>13945</v>
      </c>
      <c r="H34" t="s">
        <v>287</v>
      </c>
      <c r="I34">
        <v>39.99</v>
      </c>
      <c r="J34">
        <v>63.540000000000013</v>
      </c>
      <c r="K34">
        <v>63.540000000000013</v>
      </c>
      <c r="L34">
        <v>23.55</v>
      </c>
      <c r="M34" t="s">
        <v>10791</v>
      </c>
      <c r="N34" t="s">
        <v>13946</v>
      </c>
      <c r="O34" t="s">
        <v>13947</v>
      </c>
      <c r="P34" t="s">
        <v>3767</v>
      </c>
      <c r="Q34" t="s">
        <v>13948</v>
      </c>
      <c r="R34" t="s">
        <v>13949</v>
      </c>
      <c r="S34" t="s">
        <v>13950</v>
      </c>
      <c r="U34" t="s">
        <v>13951</v>
      </c>
      <c r="V34" t="s">
        <v>13952</v>
      </c>
      <c r="W34" t="s">
        <v>5209</v>
      </c>
      <c r="X34" t="s">
        <v>2</v>
      </c>
      <c r="Z34" t="s">
        <v>13953</v>
      </c>
      <c r="AE34" t="s">
        <v>13954</v>
      </c>
      <c r="AG34" t="s">
        <v>10791</v>
      </c>
      <c r="AH34" t="s">
        <v>13946</v>
      </c>
      <c r="AI34" t="s">
        <v>13947</v>
      </c>
      <c r="AJ34" t="s">
        <v>3767</v>
      </c>
      <c r="AK34" t="s">
        <v>13948</v>
      </c>
      <c r="AL34" t="s">
        <v>13955</v>
      </c>
      <c r="AM34" t="s">
        <v>13956</v>
      </c>
      <c r="AO34" t="s">
        <v>13957</v>
      </c>
      <c r="AP34" t="s">
        <v>13958</v>
      </c>
      <c r="AQ34" t="s">
        <v>5209</v>
      </c>
      <c r="AR34" t="s">
        <v>2</v>
      </c>
      <c r="AT34" t="s">
        <v>13959</v>
      </c>
      <c r="AW34" t="s">
        <v>13960</v>
      </c>
      <c r="AX34" t="s">
        <v>12419</v>
      </c>
      <c r="AY34">
        <v>0</v>
      </c>
      <c r="AZ34" t="s">
        <v>289</v>
      </c>
      <c r="BA34" t="s">
        <v>3776</v>
      </c>
      <c r="BB34" t="s">
        <v>4630</v>
      </c>
      <c r="BC34" t="s">
        <v>13961</v>
      </c>
      <c r="BF34" t="s">
        <v>13962</v>
      </c>
      <c r="BI34" t="s">
        <v>13963</v>
      </c>
      <c r="BJ34" t="s">
        <v>13566</v>
      </c>
      <c r="BK34" t="s">
        <v>6312</v>
      </c>
      <c r="BL34" t="s">
        <v>4</v>
      </c>
      <c r="BM34">
        <v>1</v>
      </c>
      <c r="BN34">
        <v>39.99</v>
      </c>
      <c r="BO34">
        <v>39.99</v>
      </c>
    </row>
    <row r="35" spans="1:85">
      <c r="A35" s="15">
        <f t="shared" si="0"/>
        <v>44850</v>
      </c>
      <c r="B35" t="s">
        <v>13964</v>
      </c>
      <c r="C35" t="s">
        <v>13965</v>
      </c>
      <c r="D35" t="s">
        <v>292</v>
      </c>
      <c r="F35" t="s">
        <v>2100</v>
      </c>
      <c r="G35" t="s">
        <v>13966</v>
      </c>
      <c r="H35" t="s">
        <v>287</v>
      </c>
      <c r="I35">
        <v>39.99</v>
      </c>
      <c r="J35">
        <v>64.960000000000008</v>
      </c>
      <c r="K35">
        <v>64.960000000000008</v>
      </c>
      <c r="L35">
        <v>24.97</v>
      </c>
      <c r="M35" t="s">
        <v>13967</v>
      </c>
      <c r="N35" t="s">
        <v>2421</v>
      </c>
      <c r="O35" t="s">
        <v>13968</v>
      </c>
      <c r="P35" t="s">
        <v>288</v>
      </c>
      <c r="Q35" t="s">
        <v>13969</v>
      </c>
      <c r="R35" t="s">
        <v>13970</v>
      </c>
      <c r="S35" t="s">
        <v>13971</v>
      </c>
      <c r="U35" t="s">
        <v>1412</v>
      </c>
      <c r="V35" t="s">
        <v>13972</v>
      </c>
      <c r="W35" t="s">
        <v>127</v>
      </c>
      <c r="X35" t="s">
        <v>2</v>
      </c>
      <c r="Z35" t="s">
        <v>13973</v>
      </c>
      <c r="AE35" t="s">
        <v>13974</v>
      </c>
      <c r="AG35" t="s">
        <v>13967</v>
      </c>
      <c r="AH35" t="s">
        <v>2421</v>
      </c>
      <c r="AI35" t="s">
        <v>13968</v>
      </c>
      <c r="AJ35" t="s">
        <v>288</v>
      </c>
      <c r="AK35" t="s">
        <v>13969</v>
      </c>
      <c r="AL35" t="s">
        <v>13970</v>
      </c>
      <c r="AM35" t="s">
        <v>13971</v>
      </c>
      <c r="AO35" t="s">
        <v>1412</v>
      </c>
      <c r="AP35" t="s">
        <v>13972</v>
      </c>
      <c r="AQ35" t="s">
        <v>127</v>
      </c>
      <c r="AR35" t="s">
        <v>2</v>
      </c>
      <c r="AT35" t="s">
        <v>13973</v>
      </c>
      <c r="AW35" t="s">
        <v>13975</v>
      </c>
      <c r="AX35" t="s">
        <v>9698</v>
      </c>
      <c r="AY35">
        <v>0</v>
      </c>
      <c r="AZ35" t="s">
        <v>289</v>
      </c>
      <c r="BA35" t="s">
        <v>3776</v>
      </c>
      <c r="BB35" t="s">
        <v>12221</v>
      </c>
      <c r="BC35" t="s">
        <v>13976</v>
      </c>
      <c r="BF35" t="s">
        <v>13966</v>
      </c>
      <c r="BI35" t="s">
        <v>13977</v>
      </c>
      <c r="BJ35" t="s">
        <v>13566</v>
      </c>
      <c r="BK35" t="s">
        <v>6312</v>
      </c>
      <c r="BL35" t="s">
        <v>4</v>
      </c>
      <c r="BM35">
        <v>1</v>
      </c>
      <c r="BN35">
        <v>39.99</v>
      </c>
      <c r="BO35">
        <v>39.99</v>
      </c>
    </row>
    <row r="36" spans="1:85">
      <c r="A36" s="15">
        <f t="shared" si="0"/>
        <v>44854</v>
      </c>
      <c r="B36" t="s">
        <v>13978</v>
      </c>
      <c r="C36" t="s">
        <v>13979</v>
      </c>
      <c r="D36" t="s">
        <v>292</v>
      </c>
      <c r="F36" t="s">
        <v>2100</v>
      </c>
      <c r="G36" t="s">
        <v>13980</v>
      </c>
      <c r="H36" t="s">
        <v>287</v>
      </c>
      <c r="I36">
        <v>89.97</v>
      </c>
      <c r="J36">
        <v>124.61</v>
      </c>
      <c r="K36">
        <v>124.61</v>
      </c>
      <c r="L36">
        <v>34.64</v>
      </c>
      <c r="M36" t="s">
        <v>3519</v>
      </c>
      <c r="N36" t="s">
        <v>13981</v>
      </c>
      <c r="O36" t="s">
        <v>13982</v>
      </c>
      <c r="P36" t="s">
        <v>7222</v>
      </c>
      <c r="Q36" t="s">
        <v>13983</v>
      </c>
      <c r="R36" t="s">
        <v>13984</v>
      </c>
      <c r="S36" t="s">
        <v>12550</v>
      </c>
      <c r="U36" t="s">
        <v>13985</v>
      </c>
      <c r="V36" t="s">
        <v>2618</v>
      </c>
      <c r="W36" t="s">
        <v>13986</v>
      </c>
      <c r="X36" t="s">
        <v>11</v>
      </c>
      <c r="Z36" t="s">
        <v>13987</v>
      </c>
      <c r="AE36" t="s">
        <v>13988</v>
      </c>
      <c r="AG36" t="s">
        <v>3519</v>
      </c>
      <c r="AH36" t="s">
        <v>13981</v>
      </c>
      <c r="AI36" t="s">
        <v>13982</v>
      </c>
      <c r="AJ36" t="s">
        <v>7222</v>
      </c>
      <c r="AK36" t="s">
        <v>13983</v>
      </c>
      <c r="AL36" t="s">
        <v>13984</v>
      </c>
      <c r="AM36" t="s">
        <v>12550</v>
      </c>
      <c r="AO36" t="s">
        <v>13985</v>
      </c>
      <c r="AP36" t="s">
        <v>2618</v>
      </c>
      <c r="AQ36" t="s">
        <v>13986</v>
      </c>
      <c r="AR36" t="s">
        <v>11</v>
      </c>
      <c r="AT36" t="s">
        <v>13987</v>
      </c>
      <c r="AW36" t="s">
        <v>13989</v>
      </c>
      <c r="AX36" t="s">
        <v>9698</v>
      </c>
      <c r="AY36">
        <v>0</v>
      </c>
      <c r="AZ36" t="s">
        <v>1543</v>
      </c>
      <c r="BA36" t="s">
        <v>3698</v>
      </c>
      <c r="BC36" t="s">
        <v>13990</v>
      </c>
      <c r="BF36" t="s">
        <v>13991</v>
      </c>
      <c r="BI36" t="s">
        <v>13992</v>
      </c>
      <c r="BJ36" t="s">
        <v>13762</v>
      </c>
      <c r="BK36" t="s">
        <v>6625</v>
      </c>
      <c r="BL36" t="s">
        <v>4</v>
      </c>
      <c r="BM36">
        <v>1</v>
      </c>
      <c r="BN36">
        <v>89.97</v>
      </c>
      <c r="BO36">
        <v>89.97</v>
      </c>
    </row>
    <row r="37" spans="1:85">
      <c r="A37" s="15">
        <f t="shared" si="0"/>
        <v>44856</v>
      </c>
      <c r="B37" t="s">
        <v>13993</v>
      </c>
      <c r="C37" t="s">
        <v>13994</v>
      </c>
      <c r="D37" t="s">
        <v>292</v>
      </c>
      <c r="F37" t="s">
        <v>2100</v>
      </c>
      <c r="G37" t="s">
        <v>13995</v>
      </c>
      <c r="H37" t="s">
        <v>287</v>
      </c>
      <c r="I37">
        <v>99.9</v>
      </c>
      <c r="J37">
        <v>120.91</v>
      </c>
      <c r="K37">
        <v>120.91</v>
      </c>
      <c r="L37">
        <v>21.01</v>
      </c>
      <c r="M37" t="s">
        <v>9180</v>
      </c>
      <c r="N37" t="s">
        <v>13996</v>
      </c>
      <c r="O37" t="s">
        <v>13997</v>
      </c>
      <c r="P37" t="s">
        <v>3217</v>
      </c>
      <c r="Q37" t="s">
        <v>13998</v>
      </c>
      <c r="R37" t="s">
        <v>7874</v>
      </c>
      <c r="S37" t="s">
        <v>12163</v>
      </c>
      <c r="U37" t="s">
        <v>13999</v>
      </c>
      <c r="V37" t="s">
        <v>7876</v>
      </c>
      <c r="W37" t="s">
        <v>1188</v>
      </c>
      <c r="X37" t="s">
        <v>5</v>
      </c>
      <c r="Z37" t="s">
        <v>7877</v>
      </c>
      <c r="AE37" t="s">
        <v>14000</v>
      </c>
      <c r="AG37" t="s">
        <v>9180</v>
      </c>
      <c r="AH37" t="s">
        <v>13996</v>
      </c>
      <c r="AI37" t="s">
        <v>13997</v>
      </c>
      <c r="AJ37" t="s">
        <v>3217</v>
      </c>
      <c r="AK37" t="s">
        <v>13998</v>
      </c>
      <c r="AL37" t="s">
        <v>7874</v>
      </c>
      <c r="AM37" t="s">
        <v>12163</v>
      </c>
      <c r="AO37" t="s">
        <v>13999</v>
      </c>
      <c r="AP37" t="s">
        <v>7876</v>
      </c>
      <c r="AQ37" t="s">
        <v>1188</v>
      </c>
      <c r="AR37" t="s">
        <v>5</v>
      </c>
      <c r="AT37" t="s">
        <v>7877</v>
      </c>
      <c r="AW37" t="s">
        <v>14001</v>
      </c>
      <c r="AX37" t="s">
        <v>9698</v>
      </c>
      <c r="AY37">
        <v>0</v>
      </c>
      <c r="AZ37" t="s">
        <v>1543</v>
      </c>
      <c r="BA37" t="s">
        <v>3698</v>
      </c>
      <c r="BC37" t="s">
        <v>14002</v>
      </c>
      <c r="BF37" t="s">
        <v>14003</v>
      </c>
      <c r="BI37" t="s">
        <v>14004</v>
      </c>
      <c r="BJ37" t="s">
        <v>14005</v>
      </c>
      <c r="BK37" t="s">
        <v>6292</v>
      </c>
      <c r="BL37" t="s">
        <v>4</v>
      </c>
      <c r="BM37">
        <v>1</v>
      </c>
      <c r="BN37">
        <v>99.9</v>
      </c>
      <c r="BO37">
        <v>99.9</v>
      </c>
    </row>
    <row r="38" spans="1:85">
      <c r="A38" s="15">
        <f t="shared" si="0"/>
        <v>44856</v>
      </c>
      <c r="B38" t="s">
        <v>14006</v>
      </c>
      <c r="C38" t="s">
        <v>14007</v>
      </c>
      <c r="D38" t="s">
        <v>292</v>
      </c>
      <c r="F38" t="s">
        <v>2100</v>
      </c>
      <c r="G38" t="s">
        <v>14008</v>
      </c>
      <c r="H38" t="s">
        <v>287</v>
      </c>
      <c r="I38">
        <v>39.99</v>
      </c>
      <c r="J38">
        <v>61</v>
      </c>
      <c r="K38">
        <v>61</v>
      </c>
      <c r="L38">
        <v>21.01</v>
      </c>
      <c r="M38" t="s">
        <v>14009</v>
      </c>
      <c r="N38" t="s">
        <v>14010</v>
      </c>
      <c r="O38" t="s">
        <v>14011</v>
      </c>
      <c r="P38" t="s">
        <v>288</v>
      </c>
      <c r="Q38" t="s">
        <v>14012</v>
      </c>
      <c r="R38" t="s">
        <v>14013</v>
      </c>
      <c r="S38" t="s">
        <v>5254</v>
      </c>
      <c r="U38" t="s">
        <v>14014</v>
      </c>
      <c r="V38" t="s">
        <v>14015</v>
      </c>
      <c r="W38" t="s">
        <v>127</v>
      </c>
      <c r="X38" t="s">
        <v>2</v>
      </c>
      <c r="Z38" t="s">
        <v>14016</v>
      </c>
      <c r="AE38" t="s">
        <v>14017</v>
      </c>
      <c r="AG38" t="s">
        <v>14018</v>
      </c>
      <c r="AH38" t="s">
        <v>14019</v>
      </c>
      <c r="AI38" t="s">
        <v>14011</v>
      </c>
      <c r="AJ38" t="s">
        <v>288</v>
      </c>
      <c r="AK38" t="s">
        <v>14012</v>
      </c>
      <c r="AL38" t="s">
        <v>14013</v>
      </c>
      <c r="AM38" t="s">
        <v>5254</v>
      </c>
      <c r="AO38" t="s">
        <v>14014</v>
      </c>
      <c r="AP38" t="s">
        <v>14015</v>
      </c>
      <c r="AQ38" t="s">
        <v>127</v>
      </c>
      <c r="AR38" t="s">
        <v>2</v>
      </c>
      <c r="AT38" t="s">
        <v>14016</v>
      </c>
      <c r="AW38" t="s">
        <v>14020</v>
      </c>
      <c r="AX38" t="s">
        <v>9698</v>
      </c>
      <c r="AY38">
        <v>0</v>
      </c>
      <c r="AZ38" t="s">
        <v>289</v>
      </c>
      <c r="BA38" t="s">
        <v>3776</v>
      </c>
      <c r="BB38" t="s">
        <v>12221</v>
      </c>
      <c r="BC38" t="s">
        <v>14021</v>
      </c>
      <c r="BF38" t="s">
        <v>14008</v>
      </c>
      <c r="BI38" t="s">
        <v>14022</v>
      </c>
      <c r="BJ38" t="s">
        <v>13566</v>
      </c>
      <c r="BK38" t="s">
        <v>6312</v>
      </c>
      <c r="BL38" t="s">
        <v>4</v>
      </c>
      <c r="BM38">
        <v>1</v>
      </c>
      <c r="BN38">
        <v>39.99</v>
      </c>
      <c r="BO38">
        <v>39.99</v>
      </c>
    </row>
    <row r="39" spans="1:85">
      <c r="A39" s="15">
        <f t="shared" si="0"/>
        <v>44857</v>
      </c>
      <c r="B39" t="s">
        <v>14023</v>
      </c>
      <c r="C39" t="s">
        <v>14024</v>
      </c>
      <c r="D39" t="s">
        <v>292</v>
      </c>
      <c r="F39" t="s">
        <v>2100</v>
      </c>
      <c r="G39" t="s">
        <v>14025</v>
      </c>
      <c r="H39" t="s">
        <v>287</v>
      </c>
      <c r="I39">
        <v>119.97</v>
      </c>
      <c r="J39">
        <v>142.49</v>
      </c>
      <c r="K39">
        <v>142.49</v>
      </c>
      <c r="L39">
        <v>22.52</v>
      </c>
      <c r="M39" t="s">
        <v>2039</v>
      </c>
      <c r="N39" t="s">
        <v>14026</v>
      </c>
      <c r="O39" t="s">
        <v>14027</v>
      </c>
      <c r="P39" t="s">
        <v>288</v>
      </c>
      <c r="Q39" t="s">
        <v>14028</v>
      </c>
      <c r="R39" t="s">
        <v>14029</v>
      </c>
      <c r="S39" t="s">
        <v>14030</v>
      </c>
      <c r="U39" t="s">
        <v>14031</v>
      </c>
      <c r="V39" t="s">
        <v>14032</v>
      </c>
      <c r="W39" t="s">
        <v>127</v>
      </c>
      <c r="X39" t="s">
        <v>2</v>
      </c>
      <c r="Z39" t="s">
        <v>14033</v>
      </c>
      <c r="AE39" t="s">
        <v>14034</v>
      </c>
      <c r="AG39" t="s">
        <v>14035</v>
      </c>
      <c r="AH39" t="s">
        <v>14026</v>
      </c>
      <c r="AI39" t="s">
        <v>14027</v>
      </c>
      <c r="AJ39" t="s">
        <v>288</v>
      </c>
      <c r="AK39" t="s">
        <v>14028</v>
      </c>
      <c r="AL39" t="s">
        <v>14029</v>
      </c>
      <c r="AM39" t="s">
        <v>14030</v>
      </c>
      <c r="AO39" t="s">
        <v>14031</v>
      </c>
      <c r="AP39" t="s">
        <v>14032</v>
      </c>
      <c r="AQ39" t="s">
        <v>127</v>
      </c>
      <c r="AR39" t="s">
        <v>2</v>
      </c>
      <c r="AT39" t="s">
        <v>14033</v>
      </c>
      <c r="AW39" t="s">
        <v>14036</v>
      </c>
      <c r="AX39" t="s">
        <v>9698</v>
      </c>
      <c r="AY39">
        <v>0</v>
      </c>
      <c r="AZ39" t="s">
        <v>289</v>
      </c>
      <c r="BA39" t="s">
        <v>3776</v>
      </c>
      <c r="BB39" t="s">
        <v>3159</v>
      </c>
      <c r="BC39" t="s">
        <v>14037</v>
      </c>
      <c r="BF39" t="s">
        <v>14025</v>
      </c>
      <c r="BI39" t="s">
        <v>14038</v>
      </c>
      <c r="BJ39" t="s">
        <v>14039</v>
      </c>
      <c r="BK39" t="s">
        <v>12514</v>
      </c>
      <c r="BL39" t="s">
        <v>4</v>
      </c>
      <c r="BM39">
        <v>1</v>
      </c>
      <c r="BN39">
        <v>39.99</v>
      </c>
      <c r="BO39">
        <v>39.99</v>
      </c>
      <c r="BP39" t="s">
        <v>14040</v>
      </c>
      <c r="BQ39" t="s">
        <v>14041</v>
      </c>
      <c r="BR39" t="s">
        <v>4</v>
      </c>
      <c r="BS39">
        <v>1</v>
      </c>
      <c r="BT39">
        <v>39.99</v>
      </c>
      <c r="BU39">
        <v>39.99</v>
      </c>
      <c r="BV39" t="s">
        <v>13566</v>
      </c>
      <c r="BW39" t="s">
        <v>6312</v>
      </c>
      <c r="BX39" t="s">
        <v>4</v>
      </c>
      <c r="BY39">
        <v>1</v>
      </c>
      <c r="BZ39">
        <v>39.99</v>
      </c>
      <c r="CA39">
        <v>39.99</v>
      </c>
    </row>
    <row r="40" spans="1:85">
      <c r="A40" s="15">
        <f t="shared" si="0"/>
        <v>44863</v>
      </c>
      <c r="B40" t="s">
        <v>14042</v>
      </c>
      <c r="C40" t="s">
        <v>14043</v>
      </c>
      <c r="D40" t="s">
        <v>292</v>
      </c>
      <c r="F40" t="s">
        <v>2100</v>
      </c>
      <c r="G40" t="s">
        <v>14044</v>
      </c>
      <c r="H40" t="s">
        <v>287</v>
      </c>
      <c r="I40">
        <v>29.99</v>
      </c>
      <c r="J40">
        <v>55.22</v>
      </c>
      <c r="K40">
        <v>55.22</v>
      </c>
      <c r="L40">
        <v>25.23</v>
      </c>
      <c r="M40" t="s">
        <v>13774</v>
      </c>
      <c r="N40" t="s">
        <v>14045</v>
      </c>
      <c r="O40" t="s">
        <v>14046</v>
      </c>
      <c r="P40" t="s">
        <v>6203</v>
      </c>
      <c r="Q40" t="s">
        <v>14047</v>
      </c>
      <c r="R40" t="s">
        <v>14048</v>
      </c>
      <c r="S40" t="s">
        <v>10883</v>
      </c>
      <c r="U40" t="s">
        <v>14049</v>
      </c>
      <c r="V40" t="s">
        <v>14050</v>
      </c>
      <c r="W40" t="s">
        <v>14051</v>
      </c>
      <c r="X40" t="s">
        <v>6</v>
      </c>
      <c r="Z40" t="s">
        <v>14052</v>
      </c>
      <c r="AE40" t="s">
        <v>14053</v>
      </c>
      <c r="AG40" t="s">
        <v>13774</v>
      </c>
      <c r="AH40" t="s">
        <v>14054</v>
      </c>
      <c r="AI40" t="s">
        <v>14046</v>
      </c>
      <c r="AJ40" t="s">
        <v>6203</v>
      </c>
      <c r="AK40" t="s">
        <v>14047</v>
      </c>
      <c r="AL40" t="s">
        <v>14048</v>
      </c>
      <c r="AM40" t="s">
        <v>10883</v>
      </c>
      <c r="AO40" t="s">
        <v>14049</v>
      </c>
      <c r="AP40" t="s">
        <v>14050</v>
      </c>
      <c r="AQ40" t="s">
        <v>14051</v>
      </c>
      <c r="AR40" t="s">
        <v>6</v>
      </c>
      <c r="AT40" t="s">
        <v>14052</v>
      </c>
      <c r="AW40" t="s">
        <v>14055</v>
      </c>
      <c r="AX40" t="s">
        <v>14056</v>
      </c>
      <c r="AY40">
        <v>0</v>
      </c>
      <c r="AZ40" t="s">
        <v>289</v>
      </c>
      <c r="BA40" t="s">
        <v>3776</v>
      </c>
      <c r="BB40" t="s">
        <v>8871</v>
      </c>
      <c r="BC40" t="s">
        <v>14057</v>
      </c>
      <c r="BF40" t="s">
        <v>14058</v>
      </c>
      <c r="BI40" t="s">
        <v>14059</v>
      </c>
      <c r="BJ40" t="s">
        <v>11888</v>
      </c>
      <c r="BK40" t="s">
        <v>293</v>
      </c>
      <c r="BL40" t="s">
        <v>4</v>
      </c>
      <c r="BM40">
        <v>1</v>
      </c>
      <c r="BN40">
        <v>29.99</v>
      </c>
      <c r="BO40">
        <v>29.99</v>
      </c>
    </row>
    <row r="41" spans="1:85">
      <c r="A41" s="15">
        <f t="shared" si="0"/>
        <v>44868</v>
      </c>
      <c r="B41" t="s">
        <v>14060</v>
      </c>
      <c r="C41" t="s">
        <v>14061</v>
      </c>
      <c r="D41" t="s">
        <v>292</v>
      </c>
      <c r="F41" t="s">
        <v>2100</v>
      </c>
      <c r="G41" t="s">
        <v>14062</v>
      </c>
      <c r="H41" t="s">
        <v>287</v>
      </c>
      <c r="I41">
        <v>29.99</v>
      </c>
      <c r="J41">
        <v>55.22</v>
      </c>
      <c r="K41">
        <v>55.22</v>
      </c>
      <c r="L41">
        <v>25.23</v>
      </c>
      <c r="M41" t="s">
        <v>14063</v>
      </c>
      <c r="N41" t="s">
        <v>14064</v>
      </c>
      <c r="O41" t="s">
        <v>14065</v>
      </c>
      <c r="P41" t="s">
        <v>12870</v>
      </c>
      <c r="Q41" t="s">
        <v>14066</v>
      </c>
      <c r="R41" t="s">
        <v>14067</v>
      </c>
      <c r="S41" t="s">
        <v>11316</v>
      </c>
      <c r="U41" t="s">
        <v>14068</v>
      </c>
      <c r="V41" t="s">
        <v>14069</v>
      </c>
      <c r="W41" t="s">
        <v>9807</v>
      </c>
      <c r="X41" t="s">
        <v>12875</v>
      </c>
      <c r="Z41" t="s">
        <v>14070</v>
      </c>
      <c r="AE41" t="s">
        <v>14071</v>
      </c>
      <c r="AG41" t="s">
        <v>14063</v>
      </c>
      <c r="AH41" t="s">
        <v>14064</v>
      </c>
      <c r="AI41" t="s">
        <v>14065</v>
      </c>
      <c r="AJ41" t="s">
        <v>12870</v>
      </c>
      <c r="AK41" t="s">
        <v>14066</v>
      </c>
      <c r="AL41" t="s">
        <v>14072</v>
      </c>
      <c r="AM41" t="s">
        <v>14073</v>
      </c>
      <c r="AO41" t="s">
        <v>14068</v>
      </c>
      <c r="AP41" t="s">
        <v>14074</v>
      </c>
      <c r="AQ41" t="s">
        <v>9807</v>
      </c>
      <c r="AR41" t="s">
        <v>12875</v>
      </c>
      <c r="AT41" t="s">
        <v>14075</v>
      </c>
      <c r="AW41" t="s">
        <v>14076</v>
      </c>
      <c r="AX41" t="s">
        <v>9698</v>
      </c>
      <c r="AY41">
        <v>0</v>
      </c>
      <c r="AZ41" t="s">
        <v>289</v>
      </c>
      <c r="BA41" t="s">
        <v>3776</v>
      </c>
      <c r="BB41" t="s">
        <v>4703</v>
      </c>
      <c r="BC41" t="s">
        <v>14077</v>
      </c>
      <c r="BF41" t="s">
        <v>14062</v>
      </c>
      <c r="BI41" t="s">
        <v>14078</v>
      </c>
      <c r="BJ41" t="s">
        <v>11888</v>
      </c>
      <c r="BK41" t="s">
        <v>293</v>
      </c>
      <c r="BL41" t="s">
        <v>4</v>
      </c>
      <c r="BM41">
        <v>1</v>
      </c>
      <c r="BN41">
        <v>29.99</v>
      </c>
      <c r="BO41">
        <v>29.99</v>
      </c>
    </row>
    <row r="42" spans="1:85">
      <c r="A42" s="15">
        <f t="shared" si="0"/>
        <v>44875</v>
      </c>
      <c r="B42" t="s">
        <v>14079</v>
      </c>
      <c r="C42" t="s">
        <v>14080</v>
      </c>
      <c r="D42" t="s">
        <v>292</v>
      </c>
      <c r="F42" t="s">
        <v>2100</v>
      </c>
      <c r="G42" t="s">
        <v>14081</v>
      </c>
      <c r="H42" t="s">
        <v>287</v>
      </c>
      <c r="I42">
        <v>23.99</v>
      </c>
      <c r="J42">
        <v>45</v>
      </c>
      <c r="K42">
        <v>45</v>
      </c>
      <c r="L42">
        <v>21.01</v>
      </c>
      <c r="M42" t="s">
        <v>907</v>
      </c>
      <c r="N42" t="s">
        <v>14082</v>
      </c>
      <c r="O42" t="s">
        <v>14083</v>
      </c>
      <c r="P42" t="s">
        <v>288</v>
      </c>
      <c r="Q42" t="s">
        <v>14084</v>
      </c>
      <c r="R42" t="s">
        <v>14085</v>
      </c>
      <c r="S42" t="s">
        <v>5831</v>
      </c>
      <c r="V42" t="s">
        <v>124</v>
      </c>
      <c r="W42" t="s">
        <v>14086</v>
      </c>
      <c r="X42" t="s">
        <v>2</v>
      </c>
      <c r="Z42" t="s">
        <v>14087</v>
      </c>
      <c r="AE42" t="s">
        <v>14088</v>
      </c>
      <c r="AG42" t="s">
        <v>907</v>
      </c>
      <c r="AH42" t="s">
        <v>14082</v>
      </c>
      <c r="AI42" t="s">
        <v>14083</v>
      </c>
      <c r="AJ42" t="s">
        <v>288</v>
      </c>
      <c r="AK42" t="s">
        <v>14084</v>
      </c>
      <c r="AL42" t="s">
        <v>14085</v>
      </c>
      <c r="AM42" t="s">
        <v>5831</v>
      </c>
      <c r="AP42" t="s">
        <v>124</v>
      </c>
      <c r="AQ42" t="s">
        <v>14086</v>
      </c>
      <c r="AR42" t="s">
        <v>2</v>
      </c>
      <c r="AT42" t="s">
        <v>14087</v>
      </c>
      <c r="AW42" t="s">
        <v>14089</v>
      </c>
      <c r="AX42" t="s">
        <v>9698</v>
      </c>
      <c r="AY42">
        <v>0</v>
      </c>
      <c r="AZ42" t="s">
        <v>1543</v>
      </c>
      <c r="BA42" t="s">
        <v>3698</v>
      </c>
      <c r="BC42" t="s">
        <v>14090</v>
      </c>
      <c r="BF42" t="s">
        <v>14081</v>
      </c>
      <c r="BI42" t="s">
        <v>14091</v>
      </c>
      <c r="BJ42" t="s">
        <v>11872</v>
      </c>
      <c r="BK42" t="s">
        <v>300</v>
      </c>
      <c r="BL42" t="s">
        <v>4</v>
      </c>
      <c r="BM42">
        <v>1</v>
      </c>
      <c r="BN42">
        <v>23.99</v>
      </c>
      <c r="BO42">
        <v>23.99</v>
      </c>
    </row>
    <row r="43" spans="1:85">
      <c r="A43" s="15">
        <f t="shared" si="0"/>
        <v>44878</v>
      </c>
      <c r="B43" t="s">
        <v>14092</v>
      </c>
      <c r="C43" t="s">
        <v>14093</v>
      </c>
      <c r="D43" t="s">
        <v>292</v>
      </c>
      <c r="F43" t="s">
        <v>2100</v>
      </c>
      <c r="G43" t="s">
        <v>14094</v>
      </c>
      <c r="H43" t="s">
        <v>287</v>
      </c>
      <c r="I43">
        <v>39.99</v>
      </c>
      <c r="J43">
        <v>62.94</v>
      </c>
      <c r="K43">
        <v>62.94</v>
      </c>
      <c r="L43">
        <v>22.95</v>
      </c>
      <c r="M43" t="s">
        <v>14095</v>
      </c>
      <c r="N43" t="s">
        <v>14096</v>
      </c>
      <c r="O43" t="s">
        <v>14097</v>
      </c>
      <c r="P43" t="s">
        <v>3690</v>
      </c>
      <c r="Q43" t="s">
        <v>14098</v>
      </c>
      <c r="R43" t="s">
        <v>3692</v>
      </c>
      <c r="S43" t="s">
        <v>14099</v>
      </c>
      <c r="U43" t="s">
        <v>14100</v>
      </c>
      <c r="V43" t="s">
        <v>3695</v>
      </c>
      <c r="W43" t="s">
        <v>3189</v>
      </c>
      <c r="X43" t="s">
        <v>132</v>
      </c>
      <c r="Z43" t="s">
        <v>3696</v>
      </c>
      <c r="AE43" t="s">
        <v>14101</v>
      </c>
      <c r="AG43" t="s">
        <v>14095</v>
      </c>
      <c r="AH43" t="s">
        <v>14096</v>
      </c>
      <c r="AI43" t="s">
        <v>14097</v>
      </c>
      <c r="AJ43" t="s">
        <v>3690</v>
      </c>
      <c r="AK43" t="s">
        <v>14098</v>
      </c>
      <c r="AL43" t="s">
        <v>3692</v>
      </c>
      <c r="AM43" t="s">
        <v>14099</v>
      </c>
      <c r="AO43" t="s">
        <v>14100</v>
      </c>
      <c r="AP43" t="s">
        <v>3695</v>
      </c>
      <c r="AQ43" t="s">
        <v>3189</v>
      </c>
      <c r="AR43" t="s">
        <v>132</v>
      </c>
      <c r="AT43" t="s">
        <v>3696</v>
      </c>
      <c r="AW43" t="s">
        <v>14102</v>
      </c>
      <c r="AX43" t="s">
        <v>9698</v>
      </c>
      <c r="AY43">
        <v>0</v>
      </c>
      <c r="AZ43" t="s">
        <v>289</v>
      </c>
      <c r="BA43" t="s">
        <v>3776</v>
      </c>
      <c r="BB43" t="s">
        <v>4630</v>
      </c>
      <c r="BC43" t="s">
        <v>14103</v>
      </c>
      <c r="BF43" t="s">
        <v>14094</v>
      </c>
      <c r="BI43" t="s">
        <v>14104</v>
      </c>
      <c r="BJ43" t="s">
        <v>14105</v>
      </c>
      <c r="BK43" t="s">
        <v>4780</v>
      </c>
      <c r="BL43" t="s">
        <v>4</v>
      </c>
      <c r="BM43">
        <v>1</v>
      </c>
      <c r="BN43">
        <v>39.99</v>
      </c>
      <c r="BO43">
        <v>39.99</v>
      </c>
    </row>
    <row r="44" spans="1:85">
      <c r="A44" s="15">
        <f t="shared" si="0"/>
        <v>44878</v>
      </c>
      <c r="B44" t="s">
        <v>14106</v>
      </c>
      <c r="C44" t="s">
        <v>14107</v>
      </c>
      <c r="D44" t="s">
        <v>292</v>
      </c>
      <c r="F44" t="s">
        <v>2100</v>
      </c>
      <c r="G44" t="s">
        <v>14108</v>
      </c>
      <c r="H44" t="s">
        <v>287</v>
      </c>
      <c r="I44">
        <v>29.99</v>
      </c>
      <c r="J44">
        <v>51</v>
      </c>
      <c r="K44">
        <v>51</v>
      </c>
      <c r="L44">
        <v>21.01</v>
      </c>
      <c r="M44" t="s">
        <v>14109</v>
      </c>
      <c r="N44" t="s">
        <v>1587</v>
      </c>
      <c r="O44" t="s">
        <v>14110</v>
      </c>
      <c r="P44" t="s">
        <v>288</v>
      </c>
      <c r="Q44" t="s">
        <v>14111</v>
      </c>
      <c r="R44" t="s">
        <v>14112</v>
      </c>
      <c r="S44" t="s">
        <v>14113</v>
      </c>
      <c r="U44" t="s">
        <v>14114</v>
      </c>
      <c r="V44" t="s">
        <v>12710</v>
      </c>
      <c r="W44" t="s">
        <v>127</v>
      </c>
      <c r="X44" t="s">
        <v>2</v>
      </c>
      <c r="Z44" t="s">
        <v>14115</v>
      </c>
      <c r="AE44" t="s">
        <v>14116</v>
      </c>
      <c r="AG44" t="s">
        <v>14109</v>
      </c>
      <c r="AH44" t="s">
        <v>5296</v>
      </c>
      <c r="AI44" t="s">
        <v>14110</v>
      </c>
      <c r="AJ44" t="s">
        <v>288</v>
      </c>
      <c r="AK44" t="s">
        <v>14111</v>
      </c>
      <c r="AL44" t="s">
        <v>14112</v>
      </c>
      <c r="AM44" t="s">
        <v>14113</v>
      </c>
      <c r="AO44" t="s">
        <v>14114</v>
      </c>
      <c r="AP44" t="s">
        <v>12710</v>
      </c>
      <c r="AQ44" t="s">
        <v>127</v>
      </c>
      <c r="AR44" t="s">
        <v>2</v>
      </c>
      <c r="AT44" t="s">
        <v>14115</v>
      </c>
      <c r="AW44" t="s">
        <v>14117</v>
      </c>
      <c r="AX44" t="s">
        <v>9698</v>
      </c>
      <c r="AY44">
        <v>0</v>
      </c>
      <c r="AZ44" t="s">
        <v>289</v>
      </c>
      <c r="BA44" t="s">
        <v>3776</v>
      </c>
      <c r="BB44" t="s">
        <v>4946</v>
      </c>
      <c r="BC44" t="s">
        <v>14118</v>
      </c>
      <c r="BF44" t="s">
        <v>14119</v>
      </c>
      <c r="BI44" t="s">
        <v>14120</v>
      </c>
      <c r="BJ44" t="s">
        <v>14121</v>
      </c>
      <c r="BK44" t="s">
        <v>3670</v>
      </c>
      <c r="BL44" t="s">
        <v>4</v>
      </c>
      <c r="BM44">
        <v>1</v>
      </c>
      <c r="BN44">
        <v>29.99</v>
      </c>
      <c r="BO44">
        <v>29.99</v>
      </c>
    </row>
    <row r="45" spans="1:85">
      <c r="A45" s="15">
        <f t="shared" si="0"/>
        <v>44879</v>
      </c>
      <c r="B45" t="s">
        <v>14122</v>
      </c>
      <c r="C45" t="s">
        <v>14123</v>
      </c>
      <c r="D45" t="s">
        <v>292</v>
      </c>
      <c r="F45" t="s">
        <v>2100</v>
      </c>
      <c r="G45" t="s">
        <v>14124</v>
      </c>
      <c r="H45" t="s">
        <v>287</v>
      </c>
      <c r="I45">
        <v>150.96</v>
      </c>
      <c r="J45">
        <v>176.64</v>
      </c>
      <c r="K45">
        <v>176.64</v>
      </c>
      <c r="L45">
        <v>25.68</v>
      </c>
      <c r="M45" t="s">
        <v>14125</v>
      </c>
      <c r="N45" t="s">
        <v>13876</v>
      </c>
      <c r="O45" t="s">
        <v>14126</v>
      </c>
      <c r="P45" t="s">
        <v>3186</v>
      </c>
      <c r="Q45" t="s">
        <v>14127</v>
      </c>
      <c r="R45" t="s">
        <v>14128</v>
      </c>
      <c r="S45" t="s">
        <v>14129</v>
      </c>
      <c r="U45" t="s">
        <v>14130</v>
      </c>
      <c r="V45" t="s">
        <v>124</v>
      </c>
      <c r="W45" t="s">
        <v>14131</v>
      </c>
      <c r="X45" t="s">
        <v>12</v>
      </c>
      <c r="Z45" t="s">
        <v>14132</v>
      </c>
      <c r="AE45" t="s">
        <v>14133</v>
      </c>
      <c r="AG45" t="s">
        <v>14134</v>
      </c>
      <c r="AH45" t="s">
        <v>3976</v>
      </c>
      <c r="AI45" t="s">
        <v>14126</v>
      </c>
      <c r="AJ45" t="s">
        <v>3186</v>
      </c>
      <c r="AK45" t="s">
        <v>14127</v>
      </c>
      <c r="AL45" t="s">
        <v>14128</v>
      </c>
      <c r="AM45" t="s">
        <v>14129</v>
      </c>
      <c r="AO45" t="s">
        <v>14130</v>
      </c>
      <c r="AP45" t="s">
        <v>124</v>
      </c>
      <c r="AQ45" t="s">
        <v>14131</v>
      </c>
      <c r="AR45" t="s">
        <v>12</v>
      </c>
      <c r="AT45" t="s">
        <v>14132</v>
      </c>
      <c r="AW45" t="s">
        <v>14135</v>
      </c>
      <c r="AX45" t="s">
        <v>12419</v>
      </c>
      <c r="AY45">
        <v>0</v>
      </c>
      <c r="AZ45" t="s">
        <v>289</v>
      </c>
      <c r="BA45" t="s">
        <v>3776</v>
      </c>
      <c r="BB45" t="s">
        <v>10858</v>
      </c>
      <c r="BC45" t="s">
        <v>14136</v>
      </c>
      <c r="BF45" t="s">
        <v>14137</v>
      </c>
      <c r="BI45" t="s">
        <v>14138</v>
      </c>
      <c r="BJ45" t="s">
        <v>14139</v>
      </c>
      <c r="BK45" t="s">
        <v>13272</v>
      </c>
      <c r="BL45" t="s">
        <v>4</v>
      </c>
      <c r="BM45">
        <v>1</v>
      </c>
      <c r="BN45">
        <v>56.99</v>
      </c>
      <c r="BO45">
        <v>56.99</v>
      </c>
      <c r="BP45" t="s">
        <v>11888</v>
      </c>
      <c r="BQ45" t="s">
        <v>293</v>
      </c>
      <c r="BR45" t="s">
        <v>4</v>
      </c>
      <c r="BS45">
        <v>1</v>
      </c>
      <c r="BT45">
        <v>29.99</v>
      </c>
      <c r="BU45">
        <v>29.99</v>
      </c>
      <c r="BV45" t="s">
        <v>14105</v>
      </c>
      <c r="BW45" t="s">
        <v>4780</v>
      </c>
      <c r="BX45" t="s">
        <v>4</v>
      </c>
      <c r="BY45">
        <v>1</v>
      </c>
      <c r="BZ45">
        <v>39.99</v>
      </c>
      <c r="CA45">
        <v>39.99</v>
      </c>
      <c r="CB45" t="s">
        <v>11872</v>
      </c>
      <c r="CC45" t="s">
        <v>300</v>
      </c>
      <c r="CD45" t="s">
        <v>4</v>
      </c>
      <c r="CE45">
        <v>1</v>
      </c>
      <c r="CF45">
        <v>23.99</v>
      </c>
      <c r="CG45">
        <v>23.99</v>
      </c>
    </row>
    <row r="46" spans="1:85">
      <c r="A46" s="15">
        <f t="shared" si="0"/>
        <v>44880</v>
      </c>
      <c r="B46" t="s">
        <v>14140</v>
      </c>
      <c r="C46" t="s">
        <v>14141</v>
      </c>
      <c r="D46" t="s">
        <v>292</v>
      </c>
      <c r="F46" t="s">
        <v>2100</v>
      </c>
      <c r="G46" t="s">
        <v>14142</v>
      </c>
      <c r="H46" t="s">
        <v>287</v>
      </c>
      <c r="I46">
        <v>29.99</v>
      </c>
      <c r="J46">
        <v>48.819999999999993</v>
      </c>
      <c r="K46">
        <v>48.819999999999993</v>
      </c>
      <c r="L46">
        <v>18.829999999999998</v>
      </c>
      <c r="M46" t="s">
        <v>6125</v>
      </c>
      <c r="N46" t="s">
        <v>12001</v>
      </c>
      <c r="O46" t="s">
        <v>14143</v>
      </c>
      <c r="P46" t="s">
        <v>7916</v>
      </c>
      <c r="Q46" t="s">
        <v>14144</v>
      </c>
      <c r="R46" t="s">
        <v>14145</v>
      </c>
      <c r="S46" t="s">
        <v>9942</v>
      </c>
      <c r="U46" t="s">
        <v>1412</v>
      </c>
      <c r="V46" t="s">
        <v>124</v>
      </c>
      <c r="W46" t="s">
        <v>9200</v>
      </c>
      <c r="X46" t="s">
        <v>8</v>
      </c>
      <c r="Z46" t="s">
        <v>9201</v>
      </c>
      <c r="AE46" t="s">
        <v>14146</v>
      </c>
      <c r="AG46" t="s">
        <v>6125</v>
      </c>
      <c r="AH46" t="s">
        <v>12001</v>
      </c>
      <c r="AI46" t="s">
        <v>14143</v>
      </c>
      <c r="AJ46" t="s">
        <v>7916</v>
      </c>
      <c r="AK46" t="s">
        <v>14144</v>
      </c>
      <c r="AL46" t="s">
        <v>14145</v>
      </c>
      <c r="AM46" t="s">
        <v>9942</v>
      </c>
      <c r="AO46" t="s">
        <v>1412</v>
      </c>
      <c r="AP46" t="s">
        <v>124</v>
      </c>
      <c r="AQ46" t="s">
        <v>9200</v>
      </c>
      <c r="AR46" t="s">
        <v>8</v>
      </c>
      <c r="AT46" t="s">
        <v>9201</v>
      </c>
      <c r="AW46" t="s">
        <v>14147</v>
      </c>
      <c r="AX46" t="s">
        <v>12419</v>
      </c>
      <c r="AY46">
        <v>0</v>
      </c>
      <c r="AZ46" t="s">
        <v>289</v>
      </c>
      <c r="BA46" t="s">
        <v>3776</v>
      </c>
      <c r="BB46" t="s">
        <v>12221</v>
      </c>
      <c r="BC46" t="s">
        <v>14148</v>
      </c>
      <c r="BF46" t="s">
        <v>14149</v>
      </c>
      <c r="BI46" t="s">
        <v>14150</v>
      </c>
      <c r="BJ46" t="s">
        <v>11888</v>
      </c>
      <c r="BK46" t="s">
        <v>293</v>
      </c>
      <c r="BL46" t="s">
        <v>4</v>
      </c>
      <c r="BM46">
        <v>1</v>
      </c>
      <c r="BN46">
        <v>29.99</v>
      </c>
      <c r="BO46">
        <v>29.99</v>
      </c>
    </row>
    <row r="47" spans="1:85">
      <c r="A47" s="15">
        <f t="shared" si="0"/>
        <v>44882</v>
      </c>
      <c r="B47" t="s">
        <v>14151</v>
      </c>
      <c r="C47" t="s">
        <v>14152</v>
      </c>
      <c r="D47" t="s">
        <v>292</v>
      </c>
      <c r="F47" t="s">
        <v>2100</v>
      </c>
      <c r="G47" t="s">
        <v>14153</v>
      </c>
      <c r="H47" t="s">
        <v>287</v>
      </c>
      <c r="I47">
        <v>29.99</v>
      </c>
      <c r="J47">
        <v>51</v>
      </c>
      <c r="K47">
        <v>51</v>
      </c>
      <c r="L47">
        <v>21.01</v>
      </c>
      <c r="M47" t="s">
        <v>2806</v>
      </c>
      <c r="N47" t="s">
        <v>10941</v>
      </c>
      <c r="O47" t="s">
        <v>14154</v>
      </c>
      <c r="P47" t="s">
        <v>288</v>
      </c>
      <c r="Q47" t="s">
        <v>14155</v>
      </c>
      <c r="R47" t="s">
        <v>14156</v>
      </c>
      <c r="S47" t="s">
        <v>9555</v>
      </c>
      <c r="V47" t="s">
        <v>14157</v>
      </c>
      <c r="W47" t="s">
        <v>127</v>
      </c>
      <c r="X47" t="s">
        <v>2</v>
      </c>
      <c r="Z47" t="s">
        <v>14158</v>
      </c>
      <c r="AE47" t="s">
        <v>14159</v>
      </c>
      <c r="AG47" t="s">
        <v>8232</v>
      </c>
      <c r="AH47" t="s">
        <v>14160</v>
      </c>
      <c r="AI47" t="s">
        <v>14154</v>
      </c>
      <c r="AJ47" t="s">
        <v>288</v>
      </c>
      <c r="AK47" t="s">
        <v>14155</v>
      </c>
      <c r="AL47" t="s">
        <v>14156</v>
      </c>
      <c r="AM47" t="s">
        <v>9555</v>
      </c>
      <c r="AP47" t="s">
        <v>14157</v>
      </c>
      <c r="AQ47" t="s">
        <v>127</v>
      </c>
      <c r="AR47" t="s">
        <v>2</v>
      </c>
      <c r="AT47" t="s">
        <v>14158</v>
      </c>
      <c r="AW47" t="s">
        <v>14161</v>
      </c>
      <c r="AX47" t="s">
        <v>12419</v>
      </c>
      <c r="AY47">
        <v>0</v>
      </c>
      <c r="AZ47" t="s">
        <v>289</v>
      </c>
      <c r="BA47" t="s">
        <v>3776</v>
      </c>
      <c r="BB47" t="s">
        <v>4946</v>
      </c>
      <c r="BC47" t="s">
        <v>14162</v>
      </c>
      <c r="BF47" t="s">
        <v>14163</v>
      </c>
      <c r="BI47" t="s">
        <v>14164</v>
      </c>
      <c r="BJ47" t="s">
        <v>11888</v>
      </c>
      <c r="BK47" t="s">
        <v>293</v>
      </c>
      <c r="BL47" t="s">
        <v>4</v>
      </c>
      <c r="BM47">
        <v>1</v>
      </c>
      <c r="BN47">
        <v>29.99</v>
      </c>
      <c r="BO47">
        <v>29.99</v>
      </c>
    </row>
    <row r="48" spans="1:85">
      <c r="A48" s="15">
        <f t="shared" si="0"/>
        <v>44883</v>
      </c>
      <c r="B48" t="s">
        <v>14165</v>
      </c>
      <c r="C48" t="s">
        <v>14166</v>
      </c>
      <c r="D48" t="s">
        <v>292</v>
      </c>
      <c r="F48" t="s">
        <v>2100</v>
      </c>
      <c r="G48" t="s">
        <v>14167</v>
      </c>
      <c r="H48" t="s">
        <v>287</v>
      </c>
      <c r="I48">
        <v>89.97</v>
      </c>
      <c r="J48">
        <v>110.98</v>
      </c>
      <c r="K48">
        <v>110.98</v>
      </c>
      <c r="L48">
        <v>21.01</v>
      </c>
      <c r="M48" t="s">
        <v>2896</v>
      </c>
      <c r="N48" t="s">
        <v>14168</v>
      </c>
      <c r="O48" t="s">
        <v>14169</v>
      </c>
      <c r="P48" t="s">
        <v>288</v>
      </c>
      <c r="Q48" t="s">
        <v>14170</v>
      </c>
      <c r="R48" t="s">
        <v>14171</v>
      </c>
      <c r="S48" t="s">
        <v>10883</v>
      </c>
      <c r="U48" t="s">
        <v>14172</v>
      </c>
      <c r="V48" t="s">
        <v>14173</v>
      </c>
      <c r="W48" t="s">
        <v>127</v>
      </c>
      <c r="X48" t="s">
        <v>2</v>
      </c>
      <c r="Z48" t="s">
        <v>14174</v>
      </c>
      <c r="AE48" t="s">
        <v>14175</v>
      </c>
      <c r="AG48" t="s">
        <v>2896</v>
      </c>
      <c r="AH48" t="s">
        <v>14168</v>
      </c>
      <c r="AI48" t="s">
        <v>14169</v>
      </c>
      <c r="AJ48" t="s">
        <v>288</v>
      </c>
      <c r="AK48" t="s">
        <v>14170</v>
      </c>
      <c r="AL48" t="s">
        <v>14171</v>
      </c>
      <c r="AM48" t="s">
        <v>10883</v>
      </c>
      <c r="AO48" t="s">
        <v>14172</v>
      </c>
      <c r="AP48" t="s">
        <v>14173</v>
      </c>
      <c r="AQ48" t="s">
        <v>127</v>
      </c>
      <c r="AR48" t="s">
        <v>2</v>
      </c>
      <c r="AT48" t="s">
        <v>14174</v>
      </c>
      <c r="AW48" t="s">
        <v>14176</v>
      </c>
      <c r="AX48" t="s">
        <v>12419</v>
      </c>
      <c r="AY48">
        <v>0</v>
      </c>
      <c r="AZ48" t="s">
        <v>289</v>
      </c>
      <c r="BA48" t="s">
        <v>3776</v>
      </c>
      <c r="BB48" t="s">
        <v>4703</v>
      </c>
      <c r="BC48" t="s">
        <v>14177</v>
      </c>
      <c r="BF48" t="s">
        <v>14178</v>
      </c>
      <c r="BI48" t="s">
        <v>14179</v>
      </c>
      <c r="BJ48" t="s">
        <v>11888</v>
      </c>
      <c r="BK48" t="s">
        <v>293</v>
      </c>
      <c r="BL48" t="s">
        <v>4</v>
      </c>
      <c r="BM48">
        <v>3</v>
      </c>
      <c r="BN48">
        <v>29.99</v>
      </c>
      <c r="BO48">
        <v>89.97</v>
      </c>
    </row>
    <row r="49" spans="1:67">
      <c r="A49" s="15">
        <f t="shared" si="0"/>
        <v>44883</v>
      </c>
      <c r="B49" t="s">
        <v>14180</v>
      </c>
      <c r="C49" t="s">
        <v>14181</v>
      </c>
      <c r="D49" t="s">
        <v>292</v>
      </c>
      <c r="F49" t="s">
        <v>2100</v>
      </c>
      <c r="G49" t="s">
        <v>14182</v>
      </c>
      <c r="H49" t="s">
        <v>287</v>
      </c>
      <c r="I49">
        <v>29.99</v>
      </c>
      <c r="J49">
        <v>51</v>
      </c>
      <c r="K49">
        <v>51</v>
      </c>
      <c r="L49">
        <v>21.01</v>
      </c>
      <c r="M49" t="s">
        <v>14183</v>
      </c>
      <c r="N49" t="s">
        <v>14184</v>
      </c>
      <c r="O49" t="s">
        <v>14185</v>
      </c>
      <c r="P49" t="s">
        <v>288</v>
      </c>
      <c r="Q49" t="s">
        <v>14186</v>
      </c>
      <c r="R49" t="s">
        <v>6411</v>
      </c>
      <c r="S49" t="s">
        <v>3634</v>
      </c>
      <c r="U49" t="s">
        <v>2136</v>
      </c>
      <c r="V49" t="s">
        <v>6413</v>
      </c>
      <c r="W49" t="s">
        <v>127</v>
      </c>
      <c r="X49" t="s">
        <v>2</v>
      </c>
      <c r="Z49" t="s">
        <v>14187</v>
      </c>
      <c r="AE49" t="s">
        <v>14188</v>
      </c>
      <c r="AG49" t="s">
        <v>14183</v>
      </c>
      <c r="AH49" t="s">
        <v>14184</v>
      </c>
      <c r="AI49" t="s">
        <v>14185</v>
      </c>
      <c r="AJ49" t="s">
        <v>288</v>
      </c>
      <c r="AK49" t="s">
        <v>14186</v>
      </c>
      <c r="AL49" t="s">
        <v>6411</v>
      </c>
      <c r="AM49" t="s">
        <v>3634</v>
      </c>
      <c r="AO49" t="s">
        <v>2136</v>
      </c>
      <c r="AP49" t="s">
        <v>6413</v>
      </c>
      <c r="AQ49" t="s">
        <v>127</v>
      </c>
      <c r="AR49" t="s">
        <v>2</v>
      </c>
      <c r="AT49" t="s">
        <v>14187</v>
      </c>
      <c r="AW49" t="s">
        <v>14189</v>
      </c>
      <c r="AX49" t="s">
        <v>12419</v>
      </c>
      <c r="AY49">
        <v>0</v>
      </c>
      <c r="AZ49" t="s">
        <v>1543</v>
      </c>
      <c r="BA49" t="s">
        <v>3698</v>
      </c>
      <c r="BC49" t="s">
        <v>14190</v>
      </c>
      <c r="BF49" t="s">
        <v>14191</v>
      </c>
      <c r="BI49" t="s">
        <v>14192</v>
      </c>
      <c r="BJ49" t="s">
        <v>14121</v>
      </c>
      <c r="BK49" t="s">
        <v>3670</v>
      </c>
      <c r="BL49" t="s">
        <v>4</v>
      </c>
      <c r="BM49">
        <v>1</v>
      </c>
      <c r="BN49">
        <v>29.99</v>
      </c>
      <c r="BO49">
        <v>29.99</v>
      </c>
    </row>
    <row r="50" spans="1:67">
      <c r="A50" s="15">
        <f t="shared" si="0"/>
        <v>44884</v>
      </c>
      <c r="B50" t="s">
        <v>14193</v>
      </c>
      <c r="C50" t="s">
        <v>14194</v>
      </c>
      <c r="D50" t="s">
        <v>292</v>
      </c>
      <c r="F50" t="s">
        <v>891</v>
      </c>
      <c r="G50" t="s">
        <v>14195</v>
      </c>
      <c r="H50" t="s">
        <v>287</v>
      </c>
      <c r="I50">
        <v>39.99</v>
      </c>
      <c r="J50">
        <v>61</v>
      </c>
      <c r="K50">
        <v>61</v>
      </c>
      <c r="L50">
        <v>21.01</v>
      </c>
      <c r="M50" t="s">
        <v>4502</v>
      </c>
      <c r="N50" t="s">
        <v>14196</v>
      </c>
      <c r="O50" t="s">
        <v>14197</v>
      </c>
      <c r="P50" t="s">
        <v>288</v>
      </c>
      <c r="Q50" t="s">
        <v>14198</v>
      </c>
      <c r="R50" t="s">
        <v>14199</v>
      </c>
      <c r="S50" t="s">
        <v>5922</v>
      </c>
      <c r="U50" t="s">
        <v>1490</v>
      </c>
      <c r="V50" t="s">
        <v>7587</v>
      </c>
      <c r="W50" t="s">
        <v>127</v>
      </c>
      <c r="X50" t="s">
        <v>2</v>
      </c>
      <c r="Z50" t="s">
        <v>14200</v>
      </c>
      <c r="AE50" t="s">
        <v>14201</v>
      </c>
      <c r="AG50" t="s">
        <v>4502</v>
      </c>
      <c r="AH50" t="s">
        <v>14196</v>
      </c>
      <c r="AI50" t="s">
        <v>14197</v>
      </c>
      <c r="AJ50" t="s">
        <v>288</v>
      </c>
      <c r="AK50" t="s">
        <v>14198</v>
      </c>
      <c r="AL50" t="s">
        <v>14199</v>
      </c>
      <c r="AM50" t="s">
        <v>5922</v>
      </c>
      <c r="AO50" t="s">
        <v>1490</v>
      </c>
      <c r="AP50" t="s">
        <v>7587</v>
      </c>
      <c r="AQ50" t="s">
        <v>127</v>
      </c>
      <c r="AR50" t="s">
        <v>2</v>
      </c>
      <c r="AT50" t="s">
        <v>14200</v>
      </c>
      <c r="AW50" t="s">
        <v>14202</v>
      </c>
      <c r="AY50">
        <v>0</v>
      </c>
      <c r="AZ50" t="s">
        <v>1543</v>
      </c>
      <c r="BA50" t="s">
        <v>3698</v>
      </c>
      <c r="BC50" t="s">
        <v>14203</v>
      </c>
      <c r="BE50" t="s">
        <v>14204</v>
      </c>
      <c r="BJ50" t="s">
        <v>14205</v>
      </c>
      <c r="BK50" t="s">
        <v>6312</v>
      </c>
      <c r="BL50" t="s">
        <v>4</v>
      </c>
      <c r="BM50">
        <v>1</v>
      </c>
      <c r="BN50">
        <v>39.99</v>
      </c>
      <c r="BO50">
        <v>39.99</v>
      </c>
    </row>
    <row r="51" spans="1:67">
      <c r="A51" s="15">
        <f t="shared" si="0"/>
        <v>44886</v>
      </c>
      <c r="B51" t="s">
        <v>14206</v>
      </c>
      <c r="C51" t="s">
        <v>14207</v>
      </c>
      <c r="D51" t="s">
        <v>292</v>
      </c>
      <c r="F51" t="s">
        <v>2100</v>
      </c>
      <c r="G51" t="s">
        <v>14208</v>
      </c>
      <c r="H51" t="s">
        <v>287</v>
      </c>
      <c r="I51">
        <v>23.99</v>
      </c>
      <c r="J51">
        <v>46.849999999999987</v>
      </c>
      <c r="K51">
        <v>46.849999999999987</v>
      </c>
      <c r="L51">
        <v>22.86</v>
      </c>
      <c r="M51" t="s">
        <v>14209</v>
      </c>
      <c r="N51" t="s">
        <v>14210</v>
      </c>
      <c r="O51" t="s">
        <v>14211</v>
      </c>
      <c r="P51" t="s">
        <v>7222</v>
      </c>
      <c r="Q51" t="s">
        <v>14212</v>
      </c>
      <c r="R51" t="s">
        <v>14213</v>
      </c>
      <c r="S51" t="s">
        <v>14214</v>
      </c>
      <c r="U51" t="s">
        <v>14215</v>
      </c>
      <c r="V51" t="s">
        <v>9498</v>
      </c>
      <c r="W51" t="s">
        <v>3021</v>
      </c>
      <c r="X51" t="s">
        <v>10</v>
      </c>
      <c r="Z51" t="s">
        <v>14216</v>
      </c>
      <c r="AE51" t="s">
        <v>14217</v>
      </c>
      <c r="AG51" t="s">
        <v>14209</v>
      </c>
      <c r="AH51" t="s">
        <v>14210</v>
      </c>
      <c r="AI51" t="s">
        <v>14211</v>
      </c>
      <c r="AJ51" t="s">
        <v>7222</v>
      </c>
      <c r="AK51" t="s">
        <v>14212</v>
      </c>
      <c r="AL51" t="s">
        <v>14213</v>
      </c>
      <c r="AM51" t="s">
        <v>14214</v>
      </c>
      <c r="AO51" t="s">
        <v>14215</v>
      </c>
      <c r="AP51" t="s">
        <v>9498</v>
      </c>
      <c r="AQ51" t="s">
        <v>3021</v>
      </c>
      <c r="AR51" t="s">
        <v>10</v>
      </c>
      <c r="AT51" t="s">
        <v>14216</v>
      </c>
      <c r="AW51" t="s">
        <v>14218</v>
      </c>
      <c r="AX51" t="s">
        <v>14219</v>
      </c>
      <c r="AY51">
        <v>0</v>
      </c>
      <c r="AZ51" t="s">
        <v>289</v>
      </c>
      <c r="BA51" t="s">
        <v>3776</v>
      </c>
      <c r="BB51" t="s">
        <v>4946</v>
      </c>
      <c r="BC51" t="s">
        <v>14220</v>
      </c>
      <c r="BF51" t="s">
        <v>14221</v>
      </c>
      <c r="BI51" t="s">
        <v>14222</v>
      </c>
      <c r="BJ51" t="s">
        <v>11872</v>
      </c>
      <c r="BK51" t="s">
        <v>300</v>
      </c>
      <c r="BL51" t="s">
        <v>4</v>
      </c>
      <c r="BM51">
        <v>1</v>
      </c>
      <c r="BN51">
        <v>23.99</v>
      </c>
      <c r="BO51">
        <v>23.99</v>
      </c>
    </row>
    <row r="52" spans="1:67">
      <c r="A52" s="15">
        <f t="shared" si="0"/>
        <v>44887</v>
      </c>
      <c r="B52" t="s">
        <v>14223</v>
      </c>
      <c r="C52" t="s">
        <v>14224</v>
      </c>
      <c r="D52" t="s">
        <v>292</v>
      </c>
      <c r="F52" t="s">
        <v>891</v>
      </c>
      <c r="G52" t="s">
        <v>14225</v>
      </c>
      <c r="H52" t="s">
        <v>287</v>
      </c>
      <c r="I52">
        <v>84.92</v>
      </c>
      <c r="J52">
        <v>105.93</v>
      </c>
      <c r="K52">
        <v>105.93</v>
      </c>
      <c r="L52">
        <v>21.01</v>
      </c>
      <c r="M52" t="s">
        <v>14226</v>
      </c>
      <c r="N52" t="s">
        <v>14227</v>
      </c>
      <c r="O52" t="s">
        <v>14228</v>
      </c>
      <c r="P52" t="s">
        <v>8795</v>
      </c>
      <c r="Q52" t="s">
        <v>14229</v>
      </c>
      <c r="R52" t="s">
        <v>14230</v>
      </c>
      <c r="S52" t="s">
        <v>13905</v>
      </c>
      <c r="V52" t="s">
        <v>14231</v>
      </c>
      <c r="W52" t="s">
        <v>127</v>
      </c>
      <c r="X52" t="s">
        <v>2</v>
      </c>
      <c r="Z52" t="s">
        <v>14232</v>
      </c>
      <c r="AE52" t="s">
        <v>14233</v>
      </c>
      <c r="AG52" t="s">
        <v>14226</v>
      </c>
      <c r="AH52" t="s">
        <v>14227</v>
      </c>
      <c r="AI52" t="s">
        <v>14228</v>
      </c>
      <c r="AJ52" t="s">
        <v>8795</v>
      </c>
      <c r="AK52" t="s">
        <v>14229</v>
      </c>
      <c r="AL52" t="s">
        <v>14230</v>
      </c>
      <c r="AM52" t="s">
        <v>13905</v>
      </c>
      <c r="AP52" t="s">
        <v>14231</v>
      </c>
      <c r="AQ52" t="s">
        <v>127</v>
      </c>
      <c r="AR52" t="s">
        <v>2</v>
      </c>
      <c r="AT52" t="s">
        <v>14232</v>
      </c>
      <c r="AW52" t="s">
        <v>14234</v>
      </c>
      <c r="AY52">
        <v>0</v>
      </c>
      <c r="AZ52" t="s">
        <v>1543</v>
      </c>
      <c r="BA52" t="s">
        <v>3698</v>
      </c>
      <c r="BC52" t="s">
        <v>14235</v>
      </c>
      <c r="BE52" t="s">
        <v>14236</v>
      </c>
      <c r="BJ52" t="s">
        <v>14005</v>
      </c>
      <c r="BK52" t="s">
        <v>6292</v>
      </c>
      <c r="BL52" t="s">
        <v>4</v>
      </c>
      <c r="BM52">
        <v>1</v>
      </c>
      <c r="BN52">
        <v>84.92</v>
      </c>
      <c r="BO52">
        <v>84.92</v>
      </c>
    </row>
    <row r="53" spans="1:67">
      <c r="A53" s="15">
        <f t="shared" si="0"/>
        <v>44887</v>
      </c>
      <c r="B53" t="s">
        <v>14237</v>
      </c>
      <c r="C53" t="s">
        <v>14238</v>
      </c>
      <c r="D53" t="s">
        <v>292</v>
      </c>
      <c r="F53" t="s">
        <v>2100</v>
      </c>
      <c r="G53" t="s">
        <v>14239</v>
      </c>
      <c r="H53" t="s">
        <v>287</v>
      </c>
      <c r="I53">
        <v>84.92</v>
      </c>
      <c r="J53">
        <v>97.440000000000012</v>
      </c>
      <c r="K53">
        <v>97.440000000000012</v>
      </c>
      <c r="L53">
        <v>21.01</v>
      </c>
      <c r="M53" t="s">
        <v>14226</v>
      </c>
      <c r="N53" t="s">
        <v>14227</v>
      </c>
      <c r="O53" t="s">
        <v>14228</v>
      </c>
      <c r="P53" t="s">
        <v>8795</v>
      </c>
      <c r="Q53" t="s">
        <v>14240</v>
      </c>
      <c r="R53" t="s">
        <v>14230</v>
      </c>
      <c r="S53" t="s">
        <v>13905</v>
      </c>
      <c r="V53" t="s">
        <v>14231</v>
      </c>
      <c r="W53" t="s">
        <v>127</v>
      </c>
      <c r="X53" t="s">
        <v>2</v>
      </c>
      <c r="Z53" t="s">
        <v>14241</v>
      </c>
      <c r="AE53" t="s">
        <v>14242</v>
      </c>
      <c r="AG53" t="s">
        <v>14226</v>
      </c>
      <c r="AH53" t="s">
        <v>14227</v>
      </c>
      <c r="AI53" t="s">
        <v>14228</v>
      </c>
      <c r="AJ53" t="s">
        <v>8795</v>
      </c>
      <c r="AK53" t="s">
        <v>14240</v>
      </c>
      <c r="AL53" t="s">
        <v>14230</v>
      </c>
      <c r="AM53" t="s">
        <v>13905</v>
      </c>
      <c r="AP53" t="s">
        <v>14231</v>
      </c>
      <c r="AQ53" t="s">
        <v>127</v>
      </c>
      <c r="AR53" t="s">
        <v>2</v>
      </c>
      <c r="AT53" t="s">
        <v>14241</v>
      </c>
      <c r="AW53" t="s">
        <v>14243</v>
      </c>
      <c r="AX53" t="s">
        <v>12419</v>
      </c>
      <c r="AY53">
        <v>8.49</v>
      </c>
      <c r="AZ53" t="s">
        <v>1543</v>
      </c>
      <c r="BA53" t="s">
        <v>3698</v>
      </c>
      <c r="BC53" t="s">
        <v>14244</v>
      </c>
      <c r="BF53" t="s">
        <v>14245</v>
      </c>
      <c r="BI53" t="s">
        <v>14246</v>
      </c>
      <c r="BJ53" t="s">
        <v>14005</v>
      </c>
      <c r="BK53" t="s">
        <v>6292</v>
      </c>
      <c r="BL53" t="s">
        <v>4</v>
      </c>
      <c r="BM53">
        <v>1</v>
      </c>
      <c r="BN53">
        <v>84.92</v>
      </c>
      <c r="BO53">
        <v>84.92</v>
      </c>
    </row>
    <row r="54" spans="1:67">
      <c r="A54" s="15">
        <f t="shared" si="0"/>
        <v>44887</v>
      </c>
      <c r="B54" t="s">
        <v>14247</v>
      </c>
      <c r="C54" t="s">
        <v>14248</v>
      </c>
      <c r="D54" t="s">
        <v>292</v>
      </c>
      <c r="F54" t="s">
        <v>2100</v>
      </c>
      <c r="G54" t="s">
        <v>14249</v>
      </c>
      <c r="H54" t="s">
        <v>287</v>
      </c>
      <c r="I54">
        <v>33.99</v>
      </c>
      <c r="J54">
        <v>49</v>
      </c>
      <c r="K54">
        <v>49</v>
      </c>
      <c r="L54">
        <v>15.01</v>
      </c>
      <c r="M54" t="s">
        <v>964</v>
      </c>
      <c r="N54" t="s">
        <v>1800</v>
      </c>
      <c r="O54" t="s">
        <v>14250</v>
      </c>
      <c r="P54" t="s">
        <v>8574</v>
      </c>
      <c r="Q54" t="s">
        <v>14251</v>
      </c>
      <c r="R54" t="s">
        <v>14252</v>
      </c>
      <c r="S54" t="s">
        <v>13208</v>
      </c>
      <c r="U54" t="s">
        <v>14253</v>
      </c>
      <c r="V54" t="s">
        <v>14254</v>
      </c>
      <c r="W54" t="s">
        <v>3860</v>
      </c>
      <c r="X54" t="s">
        <v>7</v>
      </c>
      <c r="Z54" t="s">
        <v>14255</v>
      </c>
      <c r="AE54" t="s">
        <v>14256</v>
      </c>
      <c r="AG54" t="s">
        <v>9374</v>
      </c>
      <c r="AH54" t="s">
        <v>1800</v>
      </c>
      <c r="AI54" t="s">
        <v>14250</v>
      </c>
      <c r="AJ54" t="s">
        <v>8574</v>
      </c>
      <c r="AK54" t="s">
        <v>14251</v>
      </c>
      <c r="AL54" t="s">
        <v>14252</v>
      </c>
      <c r="AM54" t="s">
        <v>13208</v>
      </c>
      <c r="AO54" t="s">
        <v>14253</v>
      </c>
      <c r="AP54" t="s">
        <v>14254</v>
      </c>
      <c r="AQ54" t="s">
        <v>3860</v>
      </c>
      <c r="AR54" t="s">
        <v>7</v>
      </c>
      <c r="AT54" t="s">
        <v>14255</v>
      </c>
      <c r="AW54" t="s">
        <v>14257</v>
      </c>
      <c r="AX54" t="s">
        <v>12419</v>
      </c>
      <c r="AY54">
        <v>0</v>
      </c>
      <c r="AZ54" t="s">
        <v>1543</v>
      </c>
      <c r="BA54" t="s">
        <v>3698</v>
      </c>
      <c r="BC54" t="s">
        <v>14258</v>
      </c>
      <c r="BF54" t="s">
        <v>14259</v>
      </c>
      <c r="BI54" t="s">
        <v>14260</v>
      </c>
      <c r="BJ54" t="s">
        <v>14205</v>
      </c>
      <c r="BK54" t="s">
        <v>6312</v>
      </c>
      <c r="BL54" t="s">
        <v>4</v>
      </c>
      <c r="BM54">
        <v>1</v>
      </c>
      <c r="BN54">
        <v>33.99</v>
      </c>
      <c r="BO54">
        <v>33.99</v>
      </c>
    </row>
    <row r="55" spans="1:67">
      <c r="A55" s="15">
        <f t="shared" si="0"/>
        <v>44890</v>
      </c>
      <c r="B55" t="s">
        <v>14261</v>
      </c>
      <c r="C55" t="s">
        <v>14262</v>
      </c>
      <c r="D55" t="s">
        <v>292</v>
      </c>
      <c r="F55" t="s">
        <v>2100</v>
      </c>
      <c r="G55" t="s">
        <v>14263</v>
      </c>
      <c r="H55" t="s">
        <v>287</v>
      </c>
      <c r="I55">
        <v>25.49</v>
      </c>
      <c r="J55">
        <v>46.43</v>
      </c>
      <c r="K55">
        <v>46.43</v>
      </c>
      <c r="L55">
        <v>20.94</v>
      </c>
      <c r="M55" t="s">
        <v>3535</v>
      </c>
      <c r="N55" t="s">
        <v>14264</v>
      </c>
      <c r="O55" t="s">
        <v>14265</v>
      </c>
      <c r="P55" t="s">
        <v>4913</v>
      </c>
      <c r="Q55" t="s">
        <v>14266</v>
      </c>
      <c r="R55" t="s">
        <v>14267</v>
      </c>
      <c r="S55" t="s">
        <v>14268</v>
      </c>
      <c r="U55" t="s">
        <v>14269</v>
      </c>
      <c r="V55" t="s">
        <v>14270</v>
      </c>
      <c r="W55" t="s">
        <v>14271</v>
      </c>
      <c r="X55" t="s">
        <v>135</v>
      </c>
      <c r="Z55" t="s">
        <v>14272</v>
      </c>
      <c r="AE55" t="s">
        <v>14273</v>
      </c>
      <c r="AG55" t="s">
        <v>7117</v>
      </c>
      <c r="AH55" t="s">
        <v>14274</v>
      </c>
      <c r="AI55" t="s">
        <v>14265</v>
      </c>
      <c r="AJ55" t="s">
        <v>4913</v>
      </c>
      <c r="AK55" t="s">
        <v>14266</v>
      </c>
      <c r="AL55" t="s">
        <v>14267</v>
      </c>
      <c r="AM55" t="s">
        <v>14268</v>
      </c>
      <c r="AO55" t="s">
        <v>14269</v>
      </c>
      <c r="AP55" t="s">
        <v>14270</v>
      </c>
      <c r="AQ55" t="s">
        <v>14271</v>
      </c>
      <c r="AR55" t="s">
        <v>135</v>
      </c>
      <c r="AT55" t="s">
        <v>14272</v>
      </c>
      <c r="AW55" t="s">
        <v>14275</v>
      </c>
      <c r="AX55" t="s">
        <v>12419</v>
      </c>
      <c r="AY55">
        <v>0</v>
      </c>
      <c r="AZ55" t="s">
        <v>289</v>
      </c>
      <c r="BA55" t="s">
        <v>3776</v>
      </c>
      <c r="BB55" t="s">
        <v>4703</v>
      </c>
      <c r="BC55" t="s">
        <v>14276</v>
      </c>
      <c r="BF55" t="s">
        <v>14263</v>
      </c>
      <c r="BI55" t="s">
        <v>14277</v>
      </c>
      <c r="BJ55" t="s">
        <v>11872</v>
      </c>
      <c r="BK55" t="s">
        <v>300</v>
      </c>
      <c r="BL55" t="s">
        <v>4</v>
      </c>
      <c r="BM55">
        <v>1</v>
      </c>
      <c r="BN55">
        <v>25.49</v>
      </c>
      <c r="BO55">
        <v>25.49</v>
      </c>
    </row>
    <row r="56" spans="1:67">
      <c r="A56" s="15">
        <f t="shared" si="0"/>
        <v>44890</v>
      </c>
      <c r="B56" t="s">
        <v>14278</v>
      </c>
      <c r="C56" t="s">
        <v>14279</v>
      </c>
      <c r="D56" t="s">
        <v>292</v>
      </c>
      <c r="F56" t="s">
        <v>2100</v>
      </c>
      <c r="G56" t="s">
        <v>14280</v>
      </c>
      <c r="H56" t="s">
        <v>287</v>
      </c>
      <c r="I56">
        <v>25.49</v>
      </c>
      <c r="J56">
        <v>46.5</v>
      </c>
      <c r="K56">
        <v>46.5</v>
      </c>
      <c r="L56">
        <v>21.01</v>
      </c>
      <c r="M56" t="s">
        <v>9180</v>
      </c>
      <c r="N56" t="s">
        <v>14281</v>
      </c>
      <c r="O56" t="s">
        <v>14282</v>
      </c>
      <c r="P56" t="s">
        <v>5579</v>
      </c>
      <c r="Q56" t="s">
        <v>14283</v>
      </c>
      <c r="R56" t="s">
        <v>14284</v>
      </c>
      <c r="S56" t="s">
        <v>2136</v>
      </c>
      <c r="U56" t="s">
        <v>12126</v>
      </c>
      <c r="V56" t="s">
        <v>14285</v>
      </c>
      <c r="W56" t="s">
        <v>137</v>
      </c>
      <c r="X56" t="s">
        <v>8</v>
      </c>
      <c r="Z56" t="s">
        <v>14286</v>
      </c>
      <c r="AE56" t="s">
        <v>14287</v>
      </c>
      <c r="AG56" t="s">
        <v>9180</v>
      </c>
      <c r="AH56" t="s">
        <v>14281</v>
      </c>
      <c r="AI56" t="s">
        <v>14282</v>
      </c>
      <c r="AJ56" t="s">
        <v>5579</v>
      </c>
      <c r="AK56" t="s">
        <v>14283</v>
      </c>
      <c r="AL56" t="s">
        <v>14288</v>
      </c>
      <c r="AM56" t="s">
        <v>3602</v>
      </c>
      <c r="AO56" t="s">
        <v>14289</v>
      </c>
      <c r="AP56" t="s">
        <v>4263</v>
      </c>
      <c r="AQ56" t="s">
        <v>127</v>
      </c>
      <c r="AR56" t="s">
        <v>2</v>
      </c>
      <c r="AT56" t="s">
        <v>14290</v>
      </c>
      <c r="AW56" t="s">
        <v>14291</v>
      </c>
      <c r="AX56" t="s">
        <v>12419</v>
      </c>
      <c r="AY56">
        <v>0</v>
      </c>
      <c r="AZ56" t="s">
        <v>289</v>
      </c>
      <c r="BA56" t="s">
        <v>3776</v>
      </c>
      <c r="BB56" t="s">
        <v>4630</v>
      </c>
      <c r="BC56" t="s">
        <v>14292</v>
      </c>
      <c r="BF56" t="s">
        <v>14280</v>
      </c>
      <c r="BI56" t="s">
        <v>14293</v>
      </c>
      <c r="BJ56" t="s">
        <v>14121</v>
      </c>
      <c r="BK56" t="s">
        <v>3670</v>
      </c>
      <c r="BL56" t="s">
        <v>4</v>
      </c>
      <c r="BM56">
        <v>1</v>
      </c>
      <c r="BN56">
        <v>25.49</v>
      </c>
      <c r="BO56">
        <v>25.49</v>
      </c>
    </row>
    <row r="57" spans="1:67">
      <c r="A57" s="15">
        <f t="shared" si="0"/>
        <v>44890</v>
      </c>
      <c r="B57" t="s">
        <v>14294</v>
      </c>
      <c r="C57" t="s">
        <v>14295</v>
      </c>
      <c r="D57" t="s">
        <v>292</v>
      </c>
      <c r="F57" t="s">
        <v>2100</v>
      </c>
      <c r="G57" t="s">
        <v>14296</v>
      </c>
      <c r="H57" t="s">
        <v>287</v>
      </c>
      <c r="I57">
        <v>25.49</v>
      </c>
      <c r="J57">
        <v>46.5</v>
      </c>
      <c r="K57">
        <v>46.5</v>
      </c>
      <c r="L57">
        <v>21.01</v>
      </c>
      <c r="M57" t="s">
        <v>6464</v>
      </c>
      <c r="N57" t="s">
        <v>14297</v>
      </c>
      <c r="O57" t="s">
        <v>14298</v>
      </c>
      <c r="P57" t="s">
        <v>8132</v>
      </c>
      <c r="Q57" t="s">
        <v>14299</v>
      </c>
      <c r="R57" t="s">
        <v>14300</v>
      </c>
      <c r="S57" t="s">
        <v>14301</v>
      </c>
      <c r="U57" t="s">
        <v>14302</v>
      </c>
      <c r="V57" t="s">
        <v>14303</v>
      </c>
      <c r="W57" t="s">
        <v>1555</v>
      </c>
      <c r="X57" t="s">
        <v>2</v>
      </c>
      <c r="Z57" t="s">
        <v>14304</v>
      </c>
      <c r="AE57" t="s">
        <v>14305</v>
      </c>
      <c r="AG57" t="s">
        <v>6464</v>
      </c>
      <c r="AH57" t="s">
        <v>14297</v>
      </c>
      <c r="AI57" t="s">
        <v>14298</v>
      </c>
      <c r="AJ57" t="s">
        <v>8132</v>
      </c>
      <c r="AK57" t="s">
        <v>14299</v>
      </c>
      <c r="AL57" t="s">
        <v>14306</v>
      </c>
      <c r="AM57" t="s">
        <v>14307</v>
      </c>
      <c r="AP57" t="s">
        <v>14308</v>
      </c>
      <c r="AQ57" t="s">
        <v>1555</v>
      </c>
      <c r="AR57" t="s">
        <v>2</v>
      </c>
      <c r="AT57" t="s">
        <v>14309</v>
      </c>
      <c r="AW57" t="s">
        <v>14310</v>
      </c>
      <c r="AX57" t="s">
        <v>12419</v>
      </c>
      <c r="AY57">
        <v>0</v>
      </c>
      <c r="AZ57" t="s">
        <v>289</v>
      </c>
      <c r="BA57" t="s">
        <v>3776</v>
      </c>
      <c r="BB57" t="s">
        <v>10858</v>
      </c>
      <c r="BC57" t="s">
        <v>14311</v>
      </c>
      <c r="BF57" t="s">
        <v>14296</v>
      </c>
      <c r="BI57" t="s">
        <v>14312</v>
      </c>
      <c r="BJ57" t="s">
        <v>14121</v>
      </c>
      <c r="BK57" t="s">
        <v>3670</v>
      </c>
      <c r="BL57" t="s">
        <v>4</v>
      </c>
      <c r="BM57">
        <v>1</v>
      </c>
      <c r="BN57">
        <v>25.49</v>
      </c>
      <c r="BO57">
        <v>25.49</v>
      </c>
    </row>
    <row r="58" spans="1:67">
      <c r="A58" s="15">
        <f t="shared" si="0"/>
        <v>44891</v>
      </c>
      <c r="B58" t="s">
        <v>14313</v>
      </c>
      <c r="C58" t="s">
        <v>14314</v>
      </c>
      <c r="D58" t="s">
        <v>292</v>
      </c>
      <c r="F58" t="s">
        <v>2100</v>
      </c>
      <c r="G58" t="s">
        <v>14315</v>
      </c>
      <c r="H58" t="s">
        <v>287</v>
      </c>
      <c r="I58">
        <v>25.49</v>
      </c>
      <c r="J58">
        <v>48.36</v>
      </c>
      <c r="K58">
        <v>48.36</v>
      </c>
      <c r="L58">
        <v>22.87</v>
      </c>
      <c r="M58" t="s">
        <v>14316</v>
      </c>
      <c r="N58" t="s">
        <v>14317</v>
      </c>
      <c r="O58" t="s">
        <v>14318</v>
      </c>
      <c r="P58" t="s">
        <v>5688</v>
      </c>
      <c r="Q58" t="s">
        <v>14319</v>
      </c>
      <c r="R58" t="s">
        <v>14320</v>
      </c>
      <c r="S58" t="s">
        <v>9007</v>
      </c>
      <c r="U58" t="s">
        <v>10852</v>
      </c>
      <c r="V58" t="s">
        <v>14321</v>
      </c>
      <c r="W58" t="s">
        <v>4175</v>
      </c>
      <c r="X58" t="s">
        <v>14</v>
      </c>
      <c r="Z58" t="s">
        <v>14322</v>
      </c>
      <c r="AE58" t="s">
        <v>14323</v>
      </c>
      <c r="AG58" t="s">
        <v>14316</v>
      </c>
      <c r="AH58" t="s">
        <v>14317</v>
      </c>
      <c r="AI58" t="s">
        <v>14318</v>
      </c>
      <c r="AJ58" t="s">
        <v>5688</v>
      </c>
      <c r="AK58" t="s">
        <v>14319</v>
      </c>
      <c r="AL58" t="s">
        <v>14320</v>
      </c>
      <c r="AM58" t="s">
        <v>9007</v>
      </c>
      <c r="AO58" t="s">
        <v>10852</v>
      </c>
      <c r="AP58" t="s">
        <v>14321</v>
      </c>
      <c r="AQ58" t="s">
        <v>4175</v>
      </c>
      <c r="AR58" t="s">
        <v>14</v>
      </c>
      <c r="AT58" t="s">
        <v>14322</v>
      </c>
      <c r="AW58" t="s">
        <v>14324</v>
      </c>
      <c r="AX58" t="s">
        <v>12419</v>
      </c>
      <c r="AY58">
        <v>0</v>
      </c>
      <c r="AZ58" t="s">
        <v>289</v>
      </c>
      <c r="BA58" t="s">
        <v>3776</v>
      </c>
      <c r="BB58" t="s">
        <v>4703</v>
      </c>
      <c r="BC58" t="s">
        <v>14325</v>
      </c>
      <c r="BF58" t="s">
        <v>14315</v>
      </c>
      <c r="BI58" t="s">
        <v>14326</v>
      </c>
      <c r="BJ58" t="s">
        <v>11888</v>
      </c>
      <c r="BK58" t="s">
        <v>293</v>
      </c>
      <c r="BL58" t="s">
        <v>4</v>
      </c>
      <c r="BM58">
        <v>1</v>
      </c>
      <c r="BN58">
        <v>25.49</v>
      </c>
      <c r="BO58">
        <v>25.49</v>
      </c>
    </row>
    <row r="59" spans="1:67">
      <c r="A59" s="15">
        <f t="shared" si="0"/>
        <v>44891</v>
      </c>
      <c r="B59" t="s">
        <v>14327</v>
      </c>
      <c r="C59" t="s">
        <v>14328</v>
      </c>
      <c r="D59" t="s">
        <v>292</v>
      </c>
      <c r="F59" t="s">
        <v>2100</v>
      </c>
      <c r="G59" t="s">
        <v>14329</v>
      </c>
      <c r="H59" t="s">
        <v>287</v>
      </c>
      <c r="I59">
        <v>76.47</v>
      </c>
      <c r="J59">
        <v>97.48</v>
      </c>
      <c r="K59">
        <v>97.48</v>
      </c>
      <c r="L59">
        <v>21.01</v>
      </c>
      <c r="M59" t="s">
        <v>14330</v>
      </c>
      <c r="N59" t="s">
        <v>14331</v>
      </c>
      <c r="O59" t="s">
        <v>14332</v>
      </c>
      <c r="P59" t="s">
        <v>288</v>
      </c>
      <c r="Q59" t="s">
        <v>14333</v>
      </c>
      <c r="R59" t="s">
        <v>14334</v>
      </c>
      <c r="S59" t="s">
        <v>10439</v>
      </c>
      <c r="V59" t="s">
        <v>14335</v>
      </c>
      <c r="W59" t="s">
        <v>14336</v>
      </c>
      <c r="X59" t="s">
        <v>2</v>
      </c>
      <c r="Z59" t="s">
        <v>14337</v>
      </c>
      <c r="AE59" t="s">
        <v>14338</v>
      </c>
      <c r="AG59" t="s">
        <v>14330</v>
      </c>
      <c r="AH59" t="s">
        <v>14339</v>
      </c>
      <c r="AI59" t="s">
        <v>14332</v>
      </c>
      <c r="AJ59" t="s">
        <v>288</v>
      </c>
      <c r="AK59" t="s">
        <v>14333</v>
      </c>
      <c r="AL59" t="s">
        <v>14334</v>
      </c>
      <c r="AM59" t="s">
        <v>10439</v>
      </c>
      <c r="AP59" t="s">
        <v>14335</v>
      </c>
      <c r="AQ59" t="s">
        <v>14336</v>
      </c>
      <c r="AR59" t="s">
        <v>2</v>
      </c>
      <c r="AT59" t="s">
        <v>14337</v>
      </c>
      <c r="AW59" t="s">
        <v>14340</v>
      </c>
      <c r="AX59" t="s">
        <v>9698</v>
      </c>
      <c r="AY59">
        <v>0</v>
      </c>
      <c r="AZ59" t="s">
        <v>289</v>
      </c>
      <c r="BA59" t="s">
        <v>3776</v>
      </c>
      <c r="BB59" t="s">
        <v>4630</v>
      </c>
      <c r="BC59" t="s">
        <v>14341</v>
      </c>
      <c r="BF59" t="s">
        <v>14342</v>
      </c>
      <c r="BI59" t="s">
        <v>14343</v>
      </c>
      <c r="BJ59" t="s">
        <v>14121</v>
      </c>
      <c r="BK59" t="s">
        <v>3670</v>
      </c>
      <c r="BL59" t="s">
        <v>4</v>
      </c>
      <c r="BM59">
        <v>3</v>
      </c>
      <c r="BN59">
        <v>25.49</v>
      </c>
      <c r="BO59">
        <v>76.47</v>
      </c>
    </row>
    <row r="60" spans="1:67">
      <c r="A60" s="15">
        <f t="shared" si="0"/>
        <v>44892</v>
      </c>
      <c r="B60" t="s">
        <v>14344</v>
      </c>
      <c r="C60" t="s">
        <v>14345</v>
      </c>
      <c r="D60" t="s">
        <v>292</v>
      </c>
      <c r="F60" t="s">
        <v>2100</v>
      </c>
      <c r="G60" t="s">
        <v>14346</v>
      </c>
      <c r="H60" t="s">
        <v>287</v>
      </c>
      <c r="I60">
        <v>25.49</v>
      </c>
      <c r="J60">
        <v>50.72</v>
      </c>
      <c r="K60">
        <v>50.72</v>
      </c>
      <c r="L60">
        <v>25.23</v>
      </c>
      <c r="M60" t="s">
        <v>14347</v>
      </c>
      <c r="N60" t="s">
        <v>1550</v>
      </c>
      <c r="O60" t="s">
        <v>14348</v>
      </c>
      <c r="P60" t="s">
        <v>12936</v>
      </c>
      <c r="Q60" t="s">
        <v>14349</v>
      </c>
      <c r="R60" t="s">
        <v>14350</v>
      </c>
      <c r="S60" t="s">
        <v>14351</v>
      </c>
      <c r="U60" t="s">
        <v>14352</v>
      </c>
      <c r="V60" t="s">
        <v>14353</v>
      </c>
      <c r="W60" t="s">
        <v>1395</v>
      </c>
      <c r="X60" t="s">
        <v>14354</v>
      </c>
      <c r="Z60" t="s">
        <v>14355</v>
      </c>
      <c r="AE60" t="s">
        <v>14356</v>
      </c>
      <c r="AG60" t="s">
        <v>14357</v>
      </c>
      <c r="AH60" t="s">
        <v>1550</v>
      </c>
      <c r="AI60" t="s">
        <v>14348</v>
      </c>
      <c r="AJ60" t="s">
        <v>12936</v>
      </c>
      <c r="AK60" t="s">
        <v>14349</v>
      </c>
      <c r="AL60" t="s">
        <v>14350</v>
      </c>
      <c r="AM60" t="s">
        <v>14351</v>
      </c>
      <c r="AO60" t="s">
        <v>14352</v>
      </c>
      <c r="AP60" t="s">
        <v>14353</v>
      </c>
      <c r="AQ60" t="s">
        <v>1395</v>
      </c>
      <c r="AR60" t="s">
        <v>14354</v>
      </c>
      <c r="AT60" t="s">
        <v>14355</v>
      </c>
      <c r="AW60" t="s">
        <v>14358</v>
      </c>
      <c r="AX60" t="s">
        <v>9698</v>
      </c>
      <c r="AY60">
        <v>0</v>
      </c>
      <c r="AZ60" t="s">
        <v>1543</v>
      </c>
      <c r="BA60" t="s">
        <v>3698</v>
      </c>
      <c r="BC60" t="s">
        <v>14359</v>
      </c>
      <c r="BF60" t="s">
        <v>14360</v>
      </c>
      <c r="BI60" t="s">
        <v>14361</v>
      </c>
      <c r="BJ60" t="s">
        <v>14121</v>
      </c>
      <c r="BK60" t="s">
        <v>3670</v>
      </c>
      <c r="BL60" t="s">
        <v>4</v>
      </c>
      <c r="BM60">
        <v>1</v>
      </c>
      <c r="BN60">
        <v>25.49</v>
      </c>
      <c r="BO60">
        <v>25.49</v>
      </c>
    </row>
    <row r="61" spans="1:67">
      <c r="A61" s="15">
        <f t="shared" si="0"/>
        <v>44893</v>
      </c>
      <c r="B61" t="s">
        <v>14362</v>
      </c>
      <c r="C61" t="s">
        <v>14363</v>
      </c>
      <c r="D61" t="s">
        <v>292</v>
      </c>
      <c r="F61" t="s">
        <v>2100</v>
      </c>
      <c r="G61" t="s">
        <v>14364</v>
      </c>
      <c r="H61" t="s">
        <v>287</v>
      </c>
      <c r="I61">
        <v>50.98</v>
      </c>
      <c r="J61">
        <v>58.88</v>
      </c>
      <c r="K61">
        <v>58.88</v>
      </c>
      <c r="L61">
        <v>7.9</v>
      </c>
      <c r="M61" t="s">
        <v>14365</v>
      </c>
      <c r="N61" t="s">
        <v>1550</v>
      </c>
      <c r="O61" t="s">
        <v>14366</v>
      </c>
      <c r="P61" t="s">
        <v>4971</v>
      </c>
      <c r="Q61" t="s">
        <v>14367</v>
      </c>
      <c r="R61" t="s">
        <v>14368</v>
      </c>
      <c r="S61" t="s">
        <v>6162</v>
      </c>
      <c r="U61" t="s">
        <v>14369</v>
      </c>
      <c r="V61" t="s">
        <v>6132</v>
      </c>
      <c r="W61" t="s">
        <v>138</v>
      </c>
      <c r="X61" t="s">
        <v>7</v>
      </c>
      <c r="Z61" t="s">
        <v>14370</v>
      </c>
      <c r="AE61" t="s">
        <v>14371</v>
      </c>
      <c r="AG61" t="s">
        <v>14365</v>
      </c>
      <c r="AH61" t="s">
        <v>1550</v>
      </c>
      <c r="AI61" t="s">
        <v>14366</v>
      </c>
      <c r="AJ61" t="s">
        <v>4971</v>
      </c>
      <c r="AK61" t="s">
        <v>14367</v>
      </c>
      <c r="AL61" t="s">
        <v>14368</v>
      </c>
      <c r="AM61" t="s">
        <v>6162</v>
      </c>
      <c r="AO61" t="s">
        <v>14369</v>
      </c>
      <c r="AP61" t="s">
        <v>6132</v>
      </c>
      <c r="AQ61" t="s">
        <v>138</v>
      </c>
      <c r="AR61" t="s">
        <v>7</v>
      </c>
      <c r="AT61" t="s">
        <v>14370</v>
      </c>
      <c r="AW61" t="s">
        <v>14372</v>
      </c>
      <c r="AX61" t="s">
        <v>12419</v>
      </c>
      <c r="AY61">
        <v>0</v>
      </c>
      <c r="AZ61" t="s">
        <v>1543</v>
      </c>
      <c r="BA61" t="s">
        <v>3698</v>
      </c>
      <c r="BC61" t="s">
        <v>14373</v>
      </c>
      <c r="BF61" t="s">
        <v>14364</v>
      </c>
      <c r="BI61" t="s">
        <v>14374</v>
      </c>
      <c r="BJ61" t="s">
        <v>14121</v>
      </c>
      <c r="BK61" t="s">
        <v>3670</v>
      </c>
      <c r="BL61" t="s">
        <v>4</v>
      </c>
      <c r="BM61">
        <v>2</v>
      </c>
      <c r="BN61">
        <v>25.49</v>
      </c>
      <c r="BO61">
        <v>50.98</v>
      </c>
    </row>
    <row r="62" spans="1:67">
      <c r="A62" s="15">
        <f t="shared" si="0"/>
        <v>44893</v>
      </c>
      <c r="B62" t="s">
        <v>14375</v>
      </c>
      <c r="C62" t="s">
        <v>14376</v>
      </c>
      <c r="D62" t="s">
        <v>292</v>
      </c>
      <c r="F62" t="s">
        <v>2100</v>
      </c>
      <c r="G62" t="s">
        <v>14377</v>
      </c>
      <c r="H62" t="s">
        <v>287</v>
      </c>
      <c r="I62">
        <v>25.49</v>
      </c>
      <c r="J62">
        <v>40.340000000000003</v>
      </c>
      <c r="K62">
        <v>40.340000000000003</v>
      </c>
      <c r="L62">
        <v>14.85</v>
      </c>
      <c r="M62" t="s">
        <v>14378</v>
      </c>
      <c r="N62" t="s">
        <v>9658</v>
      </c>
      <c r="O62" t="s">
        <v>14379</v>
      </c>
      <c r="P62" t="s">
        <v>877</v>
      </c>
      <c r="Q62" t="s">
        <v>14380</v>
      </c>
      <c r="R62" t="s">
        <v>14381</v>
      </c>
      <c r="S62" t="s">
        <v>14382</v>
      </c>
      <c r="U62" t="s">
        <v>14383</v>
      </c>
      <c r="V62" t="s">
        <v>1067</v>
      </c>
      <c r="W62" t="s">
        <v>136</v>
      </c>
      <c r="X62" t="s">
        <v>126</v>
      </c>
      <c r="Z62" t="s">
        <v>14384</v>
      </c>
      <c r="AE62" t="s">
        <v>14385</v>
      </c>
      <c r="AG62" t="s">
        <v>14386</v>
      </c>
      <c r="AH62" t="s">
        <v>9658</v>
      </c>
      <c r="AI62" t="s">
        <v>14379</v>
      </c>
      <c r="AJ62" t="s">
        <v>877</v>
      </c>
      <c r="AK62" t="s">
        <v>14380</v>
      </c>
      <c r="AL62" t="s">
        <v>14381</v>
      </c>
      <c r="AM62" t="s">
        <v>14382</v>
      </c>
      <c r="AO62" t="s">
        <v>14383</v>
      </c>
      <c r="AP62" t="s">
        <v>1067</v>
      </c>
      <c r="AQ62" t="s">
        <v>136</v>
      </c>
      <c r="AR62" t="s">
        <v>126</v>
      </c>
      <c r="AT62" t="s">
        <v>14384</v>
      </c>
      <c r="AW62" t="s">
        <v>14387</v>
      </c>
      <c r="AX62" t="s">
        <v>9698</v>
      </c>
      <c r="AY62">
        <v>0</v>
      </c>
      <c r="AZ62" t="s">
        <v>289</v>
      </c>
      <c r="BA62" t="s">
        <v>3776</v>
      </c>
      <c r="BB62" t="s">
        <v>4703</v>
      </c>
      <c r="BC62" t="s">
        <v>14388</v>
      </c>
      <c r="BF62" t="s">
        <v>14377</v>
      </c>
      <c r="BI62" t="s">
        <v>14389</v>
      </c>
      <c r="BJ62" t="s">
        <v>14121</v>
      </c>
      <c r="BK62" t="s">
        <v>3670</v>
      </c>
      <c r="BL62" t="s">
        <v>4</v>
      </c>
      <c r="BM62">
        <v>1</v>
      </c>
      <c r="BN62">
        <v>25.49</v>
      </c>
      <c r="BO62">
        <v>25.49</v>
      </c>
    </row>
    <row r="63" spans="1:67">
      <c r="A63" s="15">
        <f t="shared" si="0"/>
        <v>44894</v>
      </c>
      <c r="B63" t="s">
        <v>14390</v>
      </c>
      <c r="C63" t="s">
        <v>14391</v>
      </c>
      <c r="D63" t="s">
        <v>292</v>
      </c>
      <c r="F63" t="s">
        <v>2100</v>
      </c>
      <c r="G63" t="s">
        <v>14392</v>
      </c>
      <c r="H63" t="s">
        <v>287</v>
      </c>
      <c r="I63">
        <v>35.99</v>
      </c>
      <c r="J63">
        <v>60.33</v>
      </c>
      <c r="K63">
        <v>60.33</v>
      </c>
      <c r="L63">
        <v>24.34</v>
      </c>
      <c r="M63" t="s">
        <v>14125</v>
      </c>
      <c r="N63" t="s">
        <v>13876</v>
      </c>
      <c r="O63" t="s">
        <v>14126</v>
      </c>
      <c r="P63" t="s">
        <v>3186</v>
      </c>
      <c r="Q63" t="s">
        <v>14393</v>
      </c>
      <c r="R63" t="s">
        <v>14128</v>
      </c>
      <c r="S63" t="s">
        <v>14129</v>
      </c>
      <c r="U63" t="s">
        <v>14130</v>
      </c>
      <c r="V63" t="s">
        <v>124</v>
      </c>
      <c r="W63" t="s">
        <v>14131</v>
      </c>
      <c r="X63" t="s">
        <v>12</v>
      </c>
      <c r="Z63" t="s">
        <v>14394</v>
      </c>
      <c r="AE63" t="s">
        <v>14395</v>
      </c>
      <c r="AG63" t="s">
        <v>14134</v>
      </c>
      <c r="AH63" t="s">
        <v>3976</v>
      </c>
      <c r="AI63" t="s">
        <v>14126</v>
      </c>
      <c r="AJ63" t="s">
        <v>3186</v>
      </c>
      <c r="AK63" t="s">
        <v>14393</v>
      </c>
      <c r="AL63" t="s">
        <v>14128</v>
      </c>
      <c r="AM63" t="s">
        <v>14129</v>
      </c>
      <c r="AO63" t="s">
        <v>14130</v>
      </c>
      <c r="AP63" t="s">
        <v>124</v>
      </c>
      <c r="AQ63" t="s">
        <v>14131</v>
      </c>
      <c r="AR63" t="s">
        <v>12</v>
      </c>
      <c r="AT63" t="s">
        <v>14394</v>
      </c>
      <c r="AW63" t="s">
        <v>14396</v>
      </c>
      <c r="AX63" t="s">
        <v>9698</v>
      </c>
      <c r="AY63">
        <v>0</v>
      </c>
      <c r="AZ63" t="s">
        <v>289</v>
      </c>
      <c r="BA63" t="s">
        <v>3776</v>
      </c>
      <c r="BB63" t="s">
        <v>11428</v>
      </c>
      <c r="BC63" t="s">
        <v>14397</v>
      </c>
      <c r="BF63" t="s">
        <v>14398</v>
      </c>
      <c r="BI63" t="s">
        <v>14399</v>
      </c>
      <c r="BJ63" t="s">
        <v>14400</v>
      </c>
      <c r="BK63" t="s">
        <v>11962</v>
      </c>
      <c r="BL63" t="s">
        <v>4</v>
      </c>
      <c r="BM63">
        <v>1</v>
      </c>
      <c r="BN63">
        <v>35.99</v>
      </c>
      <c r="BO63">
        <v>35.99</v>
      </c>
    </row>
    <row r="64" spans="1:67">
      <c r="A64" s="15">
        <f t="shared" si="0"/>
        <v>44895</v>
      </c>
      <c r="B64" t="s">
        <v>14401</v>
      </c>
      <c r="C64" t="s">
        <v>14402</v>
      </c>
      <c r="D64" t="s">
        <v>292</v>
      </c>
      <c r="F64" t="s">
        <v>2100</v>
      </c>
      <c r="G64" t="s">
        <v>14403</v>
      </c>
      <c r="H64" t="s">
        <v>287</v>
      </c>
      <c r="I64">
        <v>33.99</v>
      </c>
      <c r="J64">
        <v>52.82</v>
      </c>
      <c r="K64">
        <v>52.82</v>
      </c>
      <c r="L64">
        <v>18.829999999999998</v>
      </c>
      <c r="M64" t="s">
        <v>5458</v>
      </c>
      <c r="N64" t="s">
        <v>2326</v>
      </c>
      <c r="O64" t="s">
        <v>14404</v>
      </c>
      <c r="P64" t="s">
        <v>6222</v>
      </c>
      <c r="Q64" t="s">
        <v>14405</v>
      </c>
      <c r="R64" t="s">
        <v>14406</v>
      </c>
      <c r="S64" t="s">
        <v>14407</v>
      </c>
      <c r="U64" t="s">
        <v>14408</v>
      </c>
      <c r="V64" t="s">
        <v>14409</v>
      </c>
      <c r="W64" t="s">
        <v>5370</v>
      </c>
      <c r="X64" t="s">
        <v>8</v>
      </c>
      <c r="Z64" t="s">
        <v>14410</v>
      </c>
      <c r="AE64" t="s">
        <v>14411</v>
      </c>
      <c r="AG64" t="s">
        <v>5458</v>
      </c>
      <c r="AH64" t="s">
        <v>2326</v>
      </c>
      <c r="AI64" t="s">
        <v>14404</v>
      </c>
      <c r="AJ64" t="s">
        <v>6222</v>
      </c>
      <c r="AK64" t="s">
        <v>14405</v>
      </c>
      <c r="AL64" t="s">
        <v>14406</v>
      </c>
      <c r="AM64" t="s">
        <v>14407</v>
      </c>
      <c r="AO64" t="s">
        <v>14408</v>
      </c>
      <c r="AP64" t="s">
        <v>14409</v>
      </c>
      <c r="AQ64" t="s">
        <v>5370</v>
      </c>
      <c r="AR64" t="s">
        <v>8</v>
      </c>
      <c r="AT64" t="s">
        <v>14410</v>
      </c>
      <c r="AW64" t="s">
        <v>14412</v>
      </c>
      <c r="AX64" t="s">
        <v>9698</v>
      </c>
      <c r="AY64">
        <v>0</v>
      </c>
      <c r="AZ64" t="s">
        <v>1543</v>
      </c>
      <c r="BA64" t="s">
        <v>3698</v>
      </c>
      <c r="BC64" t="s">
        <v>14413</v>
      </c>
      <c r="BF64" t="s">
        <v>14414</v>
      </c>
      <c r="BI64" t="s">
        <v>14415</v>
      </c>
      <c r="BJ64" t="s">
        <v>14205</v>
      </c>
      <c r="BK64" t="s">
        <v>6312</v>
      </c>
      <c r="BL64" t="s">
        <v>4</v>
      </c>
      <c r="BM64">
        <v>1</v>
      </c>
      <c r="BN64">
        <v>33.99</v>
      </c>
      <c r="BO64">
        <v>33.99</v>
      </c>
    </row>
    <row r="65" spans="1:85">
      <c r="A65" s="15">
        <f t="shared" si="0"/>
        <v>44895</v>
      </c>
      <c r="B65" t="s">
        <v>14416</v>
      </c>
      <c r="C65" t="s">
        <v>14417</v>
      </c>
      <c r="D65" t="s">
        <v>292</v>
      </c>
      <c r="F65" t="s">
        <v>2100</v>
      </c>
      <c r="G65" t="s">
        <v>14418</v>
      </c>
      <c r="H65" t="s">
        <v>287</v>
      </c>
      <c r="I65">
        <v>50.999999999999993</v>
      </c>
      <c r="J65">
        <v>72.009999999999991</v>
      </c>
      <c r="K65">
        <v>72.009999999999991</v>
      </c>
      <c r="L65">
        <v>21.01</v>
      </c>
      <c r="M65" t="s">
        <v>7483</v>
      </c>
      <c r="N65" t="s">
        <v>14419</v>
      </c>
      <c r="O65" t="s">
        <v>14420</v>
      </c>
      <c r="P65" t="s">
        <v>3217</v>
      </c>
      <c r="Q65" t="s">
        <v>14421</v>
      </c>
      <c r="R65" t="s">
        <v>1489</v>
      </c>
      <c r="S65" t="s">
        <v>13264</v>
      </c>
      <c r="U65" t="s">
        <v>3258</v>
      </c>
      <c r="V65" t="s">
        <v>1192</v>
      </c>
      <c r="W65" t="s">
        <v>1188</v>
      </c>
      <c r="X65" t="s">
        <v>5</v>
      </c>
      <c r="Z65" t="s">
        <v>13265</v>
      </c>
      <c r="AE65" t="s">
        <v>14422</v>
      </c>
      <c r="AG65" t="s">
        <v>7483</v>
      </c>
      <c r="AH65" t="s">
        <v>14419</v>
      </c>
      <c r="AI65" t="s">
        <v>14420</v>
      </c>
      <c r="AJ65" t="s">
        <v>3217</v>
      </c>
      <c r="AK65" t="s">
        <v>14421</v>
      </c>
      <c r="AL65" t="s">
        <v>1489</v>
      </c>
      <c r="AM65" t="s">
        <v>13264</v>
      </c>
      <c r="AO65" t="s">
        <v>3258</v>
      </c>
      <c r="AP65" t="s">
        <v>1192</v>
      </c>
      <c r="AQ65" t="s">
        <v>1188</v>
      </c>
      <c r="AR65" t="s">
        <v>5</v>
      </c>
      <c r="AT65" t="s">
        <v>13265</v>
      </c>
      <c r="AW65" t="s">
        <v>14423</v>
      </c>
      <c r="AX65" t="s">
        <v>9698</v>
      </c>
      <c r="AY65">
        <v>0</v>
      </c>
      <c r="AZ65" t="s">
        <v>289</v>
      </c>
      <c r="BA65" t="s">
        <v>3776</v>
      </c>
      <c r="BB65" t="s">
        <v>12060</v>
      </c>
      <c r="BC65" t="s">
        <v>14424</v>
      </c>
      <c r="BF65" t="s">
        <v>14425</v>
      </c>
      <c r="BI65" t="s">
        <v>14426</v>
      </c>
      <c r="BJ65" t="s">
        <v>14427</v>
      </c>
      <c r="BK65" t="s">
        <v>14428</v>
      </c>
      <c r="BL65" t="s">
        <v>4</v>
      </c>
      <c r="BM65">
        <v>1</v>
      </c>
      <c r="BN65">
        <v>0.01</v>
      </c>
      <c r="BO65">
        <v>0.01</v>
      </c>
      <c r="BP65" t="s">
        <v>14121</v>
      </c>
      <c r="BQ65" t="s">
        <v>3670</v>
      </c>
      <c r="BR65" t="s">
        <v>4</v>
      </c>
      <c r="BS65">
        <v>2</v>
      </c>
      <c r="BT65">
        <v>25.49</v>
      </c>
      <c r="BU65">
        <v>50.98</v>
      </c>
      <c r="BV65" t="s">
        <v>14429</v>
      </c>
      <c r="BW65" t="s">
        <v>14430</v>
      </c>
      <c r="BX65" t="s">
        <v>4</v>
      </c>
      <c r="BY65">
        <v>1</v>
      </c>
      <c r="BZ65">
        <v>0.01</v>
      </c>
      <c r="CA65">
        <v>0.01</v>
      </c>
    </row>
    <row r="66" spans="1:85">
      <c r="A66" s="15">
        <f t="shared" ref="A66:A129" si="1">DATEVALUE(G66)</f>
        <v>44895</v>
      </c>
      <c r="B66" t="s">
        <v>14431</v>
      </c>
      <c r="C66" t="s">
        <v>14432</v>
      </c>
      <c r="D66" t="s">
        <v>292</v>
      </c>
      <c r="F66" t="s">
        <v>891</v>
      </c>
      <c r="G66" t="s">
        <v>14433</v>
      </c>
      <c r="H66" t="s">
        <v>287</v>
      </c>
      <c r="I66">
        <v>25.49</v>
      </c>
      <c r="J66">
        <v>46.43</v>
      </c>
      <c r="K66">
        <v>46.43</v>
      </c>
      <c r="L66">
        <v>20.94</v>
      </c>
      <c r="M66" t="s">
        <v>10479</v>
      </c>
      <c r="N66" t="s">
        <v>14434</v>
      </c>
      <c r="O66" t="s">
        <v>14435</v>
      </c>
      <c r="P66" t="s">
        <v>3202</v>
      </c>
      <c r="Q66" t="s">
        <v>14436</v>
      </c>
      <c r="R66" t="s">
        <v>14437</v>
      </c>
      <c r="S66" t="s">
        <v>14438</v>
      </c>
      <c r="U66" t="s">
        <v>14439</v>
      </c>
      <c r="V66" t="s">
        <v>14440</v>
      </c>
      <c r="W66" t="s">
        <v>1444</v>
      </c>
      <c r="X66" t="s">
        <v>8</v>
      </c>
      <c r="Z66" t="s">
        <v>14441</v>
      </c>
      <c r="AE66" t="s">
        <v>14442</v>
      </c>
      <c r="AG66" t="s">
        <v>10479</v>
      </c>
      <c r="AH66" t="s">
        <v>14434</v>
      </c>
      <c r="AI66" t="s">
        <v>14435</v>
      </c>
      <c r="AJ66" t="s">
        <v>3202</v>
      </c>
      <c r="AK66" t="s">
        <v>14436</v>
      </c>
      <c r="AL66" t="s">
        <v>14437</v>
      </c>
      <c r="AM66" t="s">
        <v>14438</v>
      </c>
      <c r="AO66" t="s">
        <v>14439</v>
      </c>
      <c r="AP66" t="s">
        <v>14440</v>
      </c>
      <c r="AQ66" t="s">
        <v>1444</v>
      </c>
      <c r="AR66" t="s">
        <v>8</v>
      </c>
      <c r="AT66" t="s">
        <v>14441</v>
      </c>
      <c r="AW66" t="s">
        <v>14443</v>
      </c>
      <c r="AY66">
        <v>0</v>
      </c>
      <c r="AZ66" t="s">
        <v>5678</v>
      </c>
      <c r="BA66" t="s">
        <v>12556</v>
      </c>
      <c r="BC66" t="s">
        <v>14444</v>
      </c>
      <c r="BE66" t="s">
        <v>14445</v>
      </c>
      <c r="BJ66" t="s">
        <v>14121</v>
      </c>
      <c r="BK66" t="s">
        <v>3670</v>
      </c>
      <c r="BL66" t="s">
        <v>4</v>
      </c>
      <c r="BM66">
        <v>1</v>
      </c>
      <c r="BN66">
        <v>25.49</v>
      </c>
      <c r="BO66">
        <v>25.49</v>
      </c>
    </row>
    <row r="67" spans="1:85">
      <c r="A67" s="15">
        <f t="shared" si="1"/>
        <v>44896</v>
      </c>
      <c r="B67" t="s">
        <v>14446</v>
      </c>
      <c r="C67" t="s">
        <v>14447</v>
      </c>
      <c r="D67" t="s">
        <v>292</v>
      </c>
      <c r="F67" t="s">
        <v>2100</v>
      </c>
      <c r="G67" t="s">
        <v>14448</v>
      </c>
      <c r="H67" t="s">
        <v>287</v>
      </c>
      <c r="I67">
        <v>25.49</v>
      </c>
      <c r="J67">
        <v>49.83</v>
      </c>
      <c r="K67">
        <v>49.83</v>
      </c>
      <c r="L67">
        <v>24.34</v>
      </c>
      <c r="M67" t="s">
        <v>2881</v>
      </c>
      <c r="N67" t="s">
        <v>3167</v>
      </c>
      <c r="O67" t="s">
        <v>14449</v>
      </c>
      <c r="P67" t="s">
        <v>6997</v>
      </c>
      <c r="Q67" t="s">
        <v>14450</v>
      </c>
      <c r="R67" t="s">
        <v>14451</v>
      </c>
      <c r="S67" t="s">
        <v>10508</v>
      </c>
      <c r="U67" t="s">
        <v>1412</v>
      </c>
      <c r="V67" t="s">
        <v>14452</v>
      </c>
      <c r="W67" t="s">
        <v>14453</v>
      </c>
      <c r="X67" t="s">
        <v>8</v>
      </c>
      <c r="Z67" t="s">
        <v>14454</v>
      </c>
      <c r="AE67" t="s">
        <v>14455</v>
      </c>
      <c r="AG67" t="s">
        <v>2881</v>
      </c>
      <c r="AH67" t="s">
        <v>14456</v>
      </c>
      <c r="AI67" t="s">
        <v>14449</v>
      </c>
      <c r="AJ67" t="s">
        <v>6997</v>
      </c>
      <c r="AK67" t="s">
        <v>14450</v>
      </c>
      <c r="AL67" t="s">
        <v>14451</v>
      </c>
      <c r="AM67" t="s">
        <v>10508</v>
      </c>
      <c r="AO67" t="s">
        <v>1412</v>
      </c>
      <c r="AP67" t="s">
        <v>14452</v>
      </c>
      <c r="AQ67" t="s">
        <v>14453</v>
      </c>
      <c r="AR67" t="s">
        <v>8</v>
      </c>
      <c r="AT67" t="s">
        <v>14454</v>
      </c>
      <c r="AW67" t="s">
        <v>14457</v>
      </c>
      <c r="AX67" t="s">
        <v>9698</v>
      </c>
      <c r="AY67">
        <v>0</v>
      </c>
      <c r="AZ67" t="s">
        <v>1543</v>
      </c>
      <c r="BA67" t="s">
        <v>3698</v>
      </c>
      <c r="BC67" t="s">
        <v>14458</v>
      </c>
      <c r="BF67" t="s">
        <v>14448</v>
      </c>
      <c r="BI67" t="s">
        <v>14459</v>
      </c>
      <c r="BJ67" t="s">
        <v>14121</v>
      </c>
      <c r="BK67" t="s">
        <v>3670</v>
      </c>
      <c r="BL67" t="s">
        <v>4</v>
      </c>
      <c r="BM67">
        <v>1</v>
      </c>
      <c r="BN67">
        <v>25.49</v>
      </c>
      <c r="BO67">
        <v>25.49</v>
      </c>
    </row>
    <row r="68" spans="1:85">
      <c r="A68" s="15">
        <f t="shared" si="1"/>
        <v>44896</v>
      </c>
      <c r="B68" t="s">
        <v>14460</v>
      </c>
      <c r="C68" t="s">
        <v>14461</v>
      </c>
      <c r="D68" t="s">
        <v>292</v>
      </c>
      <c r="F68" t="s">
        <v>2100</v>
      </c>
      <c r="G68" t="s">
        <v>14462</v>
      </c>
      <c r="H68" t="s">
        <v>287</v>
      </c>
      <c r="I68">
        <v>76.489999999999995</v>
      </c>
      <c r="J68">
        <v>97.5</v>
      </c>
      <c r="K68">
        <v>97.5</v>
      </c>
      <c r="L68">
        <v>21.01</v>
      </c>
      <c r="M68" t="s">
        <v>2205</v>
      </c>
      <c r="N68" t="s">
        <v>14463</v>
      </c>
      <c r="O68" t="s">
        <v>14464</v>
      </c>
      <c r="P68" t="s">
        <v>6612</v>
      </c>
      <c r="Q68" t="s">
        <v>14465</v>
      </c>
      <c r="R68" t="s">
        <v>14466</v>
      </c>
      <c r="S68" t="s">
        <v>14467</v>
      </c>
      <c r="U68" t="s">
        <v>14468</v>
      </c>
      <c r="V68" t="s">
        <v>14469</v>
      </c>
      <c r="W68" t="s">
        <v>11397</v>
      </c>
      <c r="X68" t="s">
        <v>2</v>
      </c>
      <c r="Z68" t="s">
        <v>14470</v>
      </c>
      <c r="AE68" t="s">
        <v>14471</v>
      </c>
      <c r="AG68" t="s">
        <v>2205</v>
      </c>
      <c r="AH68" t="s">
        <v>14463</v>
      </c>
      <c r="AI68" t="s">
        <v>14464</v>
      </c>
      <c r="AJ68" t="s">
        <v>6612</v>
      </c>
      <c r="AK68" t="s">
        <v>14465</v>
      </c>
      <c r="AL68" t="s">
        <v>14466</v>
      </c>
      <c r="AM68" t="s">
        <v>14467</v>
      </c>
      <c r="AO68" t="s">
        <v>14468</v>
      </c>
      <c r="AP68" t="s">
        <v>14469</v>
      </c>
      <c r="AQ68" t="s">
        <v>11397</v>
      </c>
      <c r="AR68" t="s">
        <v>2</v>
      </c>
      <c r="AT68" t="s">
        <v>14470</v>
      </c>
      <c r="AW68" t="s">
        <v>14472</v>
      </c>
      <c r="AX68" t="s">
        <v>9698</v>
      </c>
      <c r="AY68">
        <v>0</v>
      </c>
      <c r="AZ68" t="s">
        <v>289</v>
      </c>
      <c r="BA68" t="s">
        <v>3776</v>
      </c>
      <c r="BB68" t="s">
        <v>4946</v>
      </c>
      <c r="BC68" t="s">
        <v>14473</v>
      </c>
      <c r="BF68" t="s">
        <v>14474</v>
      </c>
      <c r="BI68" t="s">
        <v>14475</v>
      </c>
      <c r="BJ68" t="s">
        <v>14429</v>
      </c>
      <c r="BK68" t="s">
        <v>14430</v>
      </c>
      <c r="BL68" t="s">
        <v>4</v>
      </c>
      <c r="BM68">
        <v>1</v>
      </c>
      <c r="BN68">
        <v>0.01</v>
      </c>
      <c r="BO68">
        <v>0.01</v>
      </c>
      <c r="BP68" t="s">
        <v>14427</v>
      </c>
      <c r="BQ68" t="s">
        <v>14428</v>
      </c>
      <c r="BR68" t="s">
        <v>4</v>
      </c>
      <c r="BS68">
        <v>1</v>
      </c>
      <c r="BT68">
        <v>0.01</v>
      </c>
      <c r="BU68">
        <v>0.01</v>
      </c>
      <c r="BV68" t="s">
        <v>13762</v>
      </c>
      <c r="BW68" t="s">
        <v>6625</v>
      </c>
      <c r="BX68" t="s">
        <v>4</v>
      </c>
      <c r="BY68">
        <v>1</v>
      </c>
      <c r="BZ68">
        <v>76.47</v>
      </c>
      <c r="CA68">
        <v>76.47</v>
      </c>
    </row>
    <row r="69" spans="1:85">
      <c r="A69" s="15">
        <f t="shared" si="1"/>
        <v>44897</v>
      </c>
      <c r="B69" t="s">
        <v>14476</v>
      </c>
      <c r="C69" t="s">
        <v>14477</v>
      </c>
      <c r="D69" t="s">
        <v>292</v>
      </c>
      <c r="F69" t="s">
        <v>2100</v>
      </c>
      <c r="G69" t="s">
        <v>14478</v>
      </c>
      <c r="H69" t="s">
        <v>287</v>
      </c>
      <c r="I69">
        <v>50.999999999999993</v>
      </c>
      <c r="J69">
        <v>66.91</v>
      </c>
      <c r="K69">
        <v>66.91</v>
      </c>
      <c r="L69">
        <v>21.01</v>
      </c>
      <c r="M69" t="s">
        <v>14479</v>
      </c>
      <c r="N69" t="s">
        <v>14480</v>
      </c>
      <c r="O69" t="s">
        <v>14481</v>
      </c>
      <c r="P69" t="s">
        <v>5579</v>
      </c>
      <c r="Q69" t="s">
        <v>14482</v>
      </c>
      <c r="R69" t="s">
        <v>14483</v>
      </c>
      <c r="S69" t="s">
        <v>14484</v>
      </c>
      <c r="U69" t="s">
        <v>14485</v>
      </c>
      <c r="V69" t="s">
        <v>14486</v>
      </c>
      <c r="W69" t="s">
        <v>127</v>
      </c>
      <c r="X69" t="s">
        <v>2</v>
      </c>
      <c r="Z69" t="s">
        <v>14487</v>
      </c>
      <c r="AE69" t="s">
        <v>14488</v>
      </c>
      <c r="AG69" t="s">
        <v>14479</v>
      </c>
      <c r="AH69" t="s">
        <v>14480</v>
      </c>
      <c r="AI69" t="s">
        <v>14481</v>
      </c>
      <c r="AJ69" t="s">
        <v>5579</v>
      </c>
      <c r="AK69" t="s">
        <v>14482</v>
      </c>
      <c r="AL69" t="s">
        <v>14483</v>
      </c>
      <c r="AM69" t="s">
        <v>14484</v>
      </c>
      <c r="AO69" t="s">
        <v>14485</v>
      </c>
      <c r="AP69" t="s">
        <v>14486</v>
      </c>
      <c r="AQ69" t="s">
        <v>127</v>
      </c>
      <c r="AR69" t="s">
        <v>2</v>
      </c>
      <c r="AT69" t="s">
        <v>14487</v>
      </c>
      <c r="AW69" t="s">
        <v>14489</v>
      </c>
      <c r="AX69" t="s">
        <v>9698</v>
      </c>
      <c r="AY69">
        <v>5.0999999999999996</v>
      </c>
      <c r="AZ69" t="s">
        <v>5678</v>
      </c>
      <c r="BA69" t="s">
        <v>12556</v>
      </c>
      <c r="BC69" t="s">
        <v>14490</v>
      </c>
      <c r="BF69" t="s">
        <v>14491</v>
      </c>
      <c r="BI69" t="s">
        <v>14492</v>
      </c>
      <c r="BJ69" t="s">
        <v>14429</v>
      </c>
      <c r="BK69" t="s">
        <v>14430</v>
      </c>
      <c r="BL69" t="s">
        <v>4</v>
      </c>
      <c r="BM69">
        <v>1</v>
      </c>
      <c r="BN69">
        <v>0.01</v>
      </c>
      <c r="BO69">
        <v>0.01</v>
      </c>
      <c r="BP69" t="s">
        <v>11888</v>
      </c>
      <c r="BQ69" t="s">
        <v>293</v>
      </c>
      <c r="BR69" t="s">
        <v>4</v>
      </c>
      <c r="BS69">
        <v>1</v>
      </c>
      <c r="BT69">
        <v>25.49</v>
      </c>
      <c r="BU69">
        <v>25.49</v>
      </c>
      <c r="BV69" t="s">
        <v>14121</v>
      </c>
      <c r="BW69" t="s">
        <v>3670</v>
      </c>
      <c r="BX69" t="s">
        <v>4</v>
      </c>
      <c r="BY69">
        <v>1</v>
      </c>
      <c r="BZ69">
        <v>25.49</v>
      </c>
      <c r="CA69">
        <v>25.49</v>
      </c>
      <c r="CB69" t="s">
        <v>14427</v>
      </c>
      <c r="CC69" t="s">
        <v>14428</v>
      </c>
      <c r="CD69" t="s">
        <v>4</v>
      </c>
      <c r="CE69">
        <v>1</v>
      </c>
      <c r="CF69">
        <v>0.01</v>
      </c>
      <c r="CG69">
        <v>0.01</v>
      </c>
    </row>
    <row r="70" spans="1:85">
      <c r="A70" s="15">
        <f t="shared" si="1"/>
        <v>44897</v>
      </c>
      <c r="B70" t="s">
        <v>14493</v>
      </c>
      <c r="C70" t="s">
        <v>14494</v>
      </c>
      <c r="D70" t="s">
        <v>292</v>
      </c>
      <c r="F70" t="s">
        <v>2100</v>
      </c>
      <c r="G70" t="s">
        <v>14495</v>
      </c>
      <c r="H70" t="s">
        <v>287</v>
      </c>
      <c r="I70">
        <v>33.99</v>
      </c>
      <c r="J70">
        <v>52.82</v>
      </c>
      <c r="K70">
        <v>52.82</v>
      </c>
      <c r="L70">
        <v>18.829999999999998</v>
      </c>
      <c r="M70" t="s">
        <v>14496</v>
      </c>
      <c r="N70" t="s">
        <v>14497</v>
      </c>
      <c r="O70" t="s">
        <v>14498</v>
      </c>
      <c r="P70" t="s">
        <v>4913</v>
      </c>
      <c r="Q70" t="s">
        <v>14499</v>
      </c>
      <c r="R70" t="s">
        <v>14500</v>
      </c>
      <c r="S70" t="s">
        <v>14501</v>
      </c>
      <c r="U70" t="s">
        <v>14502</v>
      </c>
      <c r="V70" t="s">
        <v>4118</v>
      </c>
      <c r="W70" t="s">
        <v>2685</v>
      </c>
      <c r="X70" t="s">
        <v>135</v>
      </c>
      <c r="Z70" t="s">
        <v>14503</v>
      </c>
      <c r="AE70" t="s">
        <v>14504</v>
      </c>
      <c r="AG70" t="s">
        <v>14496</v>
      </c>
      <c r="AH70" t="s">
        <v>14497</v>
      </c>
      <c r="AI70" t="s">
        <v>14498</v>
      </c>
      <c r="AJ70" t="s">
        <v>4913</v>
      </c>
      <c r="AK70" t="s">
        <v>14499</v>
      </c>
      <c r="AL70" t="s">
        <v>14505</v>
      </c>
      <c r="AM70" t="s">
        <v>14506</v>
      </c>
      <c r="AO70" t="s">
        <v>14507</v>
      </c>
      <c r="AP70" t="s">
        <v>870</v>
      </c>
      <c r="AQ70" t="s">
        <v>2685</v>
      </c>
      <c r="AR70" t="s">
        <v>135</v>
      </c>
      <c r="AT70" t="s">
        <v>14508</v>
      </c>
      <c r="AW70" t="s">
        <v>14509</v>
      </c>
      <c r="AX70" t="s">
        <v>9698</v>
      </c>
      <c r="AY70">
        <v>0</v>
      </c>
      <c r="AZ70" t="s">
        <v>5678</v>
      </c>
      <c r="BA70" t="s">
        <v>12556</v>
      </c>
      <c r="BC70" t="s">
        <v>14510</v>
      </c>
      <c r="BF70" t="s">
        <v>14511</v>
      </c>
      <c r="BI70" t="s">
        <v>14512</v>
      </c>
      <c r="BJ70" t="s">
        <v>14205</v>
      </c>
      <c r="BK70" t="s">
        <v>6312</v>
      </c>
      <c r="BL70" t="s">
        <v>4</v>
      </c>
      <c r="BM70">
        <v>1</v>
      </c>
      <c r="BN70">
        <v>33.99</v>
      </c>
      <c r="BO70">
        <v>33.99</v>
      </c>
    </row>
    <row r="71" spans="1:85">
      <c r="A71" s="15">
        <f t="shared" si="1"/>
        <v>44901</v>
      </c>
      <c r="B71" t="s">
        <v>14513</v>
      </c>
      <c r="C71" t="s">
        <v>14514</v>
      </c>
      <c r="D71" t="s">
        <v>292</v>
      </c>
      <c r="F71" t="s">
        <v>2100</v>
      </c>
      <c r="G71" t="s">
        <v>14515</v>
      </c>
      <c r="H71" t="s">
        <v>287</v>
      </c>
      <c r="I71">
        <v>67.98</v>
      </c>
      <c r="J71">
        <v>90.5</v>
      </c>
      <c r="K71">
        <v>90.5</v>
      </c>
      <c r="L71">
        <v>22.52</v>
      </c>
      <c r="M71" t="s">
        <v>14516</v>
      </c>
      <c r="N71" t="s">
        <v>9658</v>
      </c>
      <c r="O71" t="s">
        <v>14517</v>
      </c>
      <c r="P71" t="s">
        <v>3767</v>
      </c>
      <c r="Q71" t="s">
        <v>14518</v>
      </c>
      <c r="R71" t="s">
        <v>14519</v>
      </c>
      <c r="S71" t="s">
        <v>14520</v>
      </c>
      <c r="U71" t="s">
        <v>14521</v>
      </c>
      <c r="V71" t="s">
        <v>14522</v>
      </c>
      <c r="W71" t="s">
        <v>14523</v>
      </c>
      <c r="X71" t="s">
        <v>2</v>
      </c>
      <c r="Z71" t="s">
        <v>14524</v>
      </c>
      <c r="AE71" t="s">
        <v>14525</v>
      </c>
      <c r="AG71" t="s">
        <v>14516</v>
      </c>
      <c r="AH71" t="s">
        <v>9658</v>
      </c>
      <c r="AI71" t="s">
        <v>14517</v>
      </c>
      <c r="AJ71" t="s">
        <v>3767</v>
      </c>
      <c r="AK71" t="s">
        <v>14518</v>
      </c>
      <c r="AL71" t="s">
        <v>14519</v>
      </c>
      <c r="AM71" t="s">
        <v>14520</v>
      </c>
      <c r="AO71" t="s">
        <v>14521</v>
      </c>
      <c r="AP71" t="s">
        <v>14522</v>
      </c>
      <c r="AQ71" t="s">
        <v>14523</v>
      </c>
      <c r="AR71" t="s">
        <v>2</v>
      </c>
      <c r="AT71" t="s">
        <v>14524</v>
      </c>
      <c r="AW71" t="s">
        <v>14526</v>
      </c>
      <c r="AX71" t="s">
        <v>9698</v>
      </c>
      <c r="AY71">
        <v>0</v>
      </c>
      <c r="AZ71" t="s">
        <v>1543</v>
      </c>
      <c r="BA71" t="s">
        <v>3698</v>
      </c>
      <c r="BC71" t="s">
        <v>14527</v>
      </c>
      <c r="BF71" t="s">
        <v>14528</v>
      </c>
      <c r="BI71" t="s">
        <v>14529</v>
      </c>
      <c r="BJ71" t="s">
        <v>14205</v>
      </c>
      <c r="BK71" t="s">
        <v>6312</v>
      </c>
      <c r="BL71" t="s">
        <v>4</v>
      </c>
      <c r="BM71">
        <v>2</v>
      </c>
      <c r="BN71">
        <v>33.99</v>
      </c>
      <c r="BO71">
        <v>67.98</v>
      </c>
    </row>
    <row r="72" spans="1:85">
      <c r="A72" s="15">
        <f t="shared" si="1"/>
        <v>44902</v>
      </c>
      <c r="B72" t="s">
        <v>14530</v>
      </c>
      <c r="C72" t="s">
        <v>14531</v>
      </c>
      <c r="D72" t="s">
        <v>292</v>
      </c>
      <c r="F72" t="s">
        <v>2100</v>
      </c>
      <c r="G72" t="s">
        <v>14532</v>
      </c>
      <c r="H72" t="s">
        <v>287</v>
      </c>
      <c r="I72">
        <v>152.94</v>
      </c>
      <c r="J72">
        <v>175.46</v>
      </c>
      <c r="K72">
        <v>175.46</v>
      </c>
      <c r="L72">
        <v>22.52</v>
      </c>
      <c r="M72" t="s">
        <v>9642</v>
      </c>
      <c r="N72" t="s">
        <v>14533</v>
      </c>
      <c r="O72" t="s">
        <v>14534</v>
      </c>
      <c r="P72" t="s">
        <v>3217</v>
      </c>
      <c r="Q72" t="s">
        <v>14535</v>
      </c>
      <c r="R72" t="s">
        <v>14536</v>
      </c>
      <c r="S72" t="s">
        <v>7787</v>
      </c>
      <c r="U72" t="s">
        <v>14537</v>
      </c>
      <c r="V72" t="s">
        <v>14538</v>
      </c>
      <c r="W72" t="s">
        <v>1188</v>
      </c>
      <c r="X72" t="s">
        <v>5</v>
      </c>
      <c r="Z72" t="s">
        <v>14539</v>
      </c>
      <c r="AE72" t="s">
        <v>14540</v>
      </c>
      <c r="AG72" t="s">
        <v>9642</v>
      </c>
      <c r="AH72" t="s">
        <v>14533</v>
      </c>
      <c r="AI72" t="s">
        <v>14534</v>
      </c>
      <c r="AJ72" t="s">
        <v>3217</v>
      </c>
      <c r="AK72" t="s">
        <v>14535</v>
      </c>
      <c r="AL72" t="s">
        <v>14536</v>
      </c>
      <c r="AM72" t="s">
        <v>7787</v>
      </c>
      <c r="AO72" t="s">
        <v>14537</v>
      </c>
      <c r="AP72" t="s">
        <v>14538</v>
      </c>
      <c r="AQ72" t="s">
        <v>1188</v>
      </c>
      <c r="AR72" t="s">
        <v>5</v>
      </c>
      <c r="AT72" t="s">
        <v>14539</v>
      </c>
      <c r="AW72" t="s">
        <v>14541</v>
      </c>
      <c r="AX72" t="s">
        <v>9698</v>
      </c>
      <c r="AY72">
        <v>0</v>
      </c>
      <c r="AZ72" t="s">
        <v>289</v>
      </c>
      <c r="BA72" t="s">
        <v>3776</v>
      </c>
      <c r="BB72" t="s">
        <v>4703</v>
      </c>
      <c r="BC72" t="s">
        <v>14542</v>
      </c>
      <c r="BF72" t="s">
        <v>14543</v>
      </c>
      <c r="BI72" t="s">
        <v>14544</v>
      </c>
      <c r="BJ72" t="s">
        <v>13762</v>
      </c>
      <c r="BK72" t="s">
        <v>6625</v>
      </c>
      <c r="BL72" t="s">
        <v>4</v>
      </c>
      <c r="BM72">
        <v>2</v>
      </c>
      <c r="BN72">
        <v>76.47</v>
      </c>
      <c r="BO72">
        <v>152.94</v>
      </c>
    </row>
    <row r="73" spans="1:85">
      <c r="A73" s="15">
        <f t="shared" si="1"/>
        <v>44904</v>
      </c>
      <c r="B73" t="s">
        <v>14545</v>
      </c>
      <c r="C73" t="s">
        <v>14546</v>
      </c>
      <c r="D73" t="s">
        <v>292</v>
      </c>
      <c r="F73" t="s">
        <v>2100</v>
      </c>
      <c r="G73" t="s">
        <v>14547</v>
      </c>
      <c r="H73" t="s">
        <v>287</v>
      </c>
      <c r="I73">
        <v>101.96</v>
      </c>
      <c r="J73">
        <v>126.3</v>
      </c>
      <c r="K73">
        <v>126.3</v>
      </c>
      <c r="L73">
        <v>24.34</v>
      </c>
      <c r="M73" t="s">
        <v>14548</v>
      </c>
      <c r="N73" t="s">
        <v>14549</v>
      </c>
      <c r="O73" t="s">
        <v>14550</v>
      </c>
      <c r="P73" t="s">
        <v>4913</v>
      </c>
      <c r="Q73" t="s">
        <v>14551</v>
      </c>
      <c r="R73" t="s">
        <v>14552</v>
      </c>
      <c r="S73" t="s">
        <v>2605</v>
      </c>
      <c r="U73" t="s">
        <v>14553</v>
      </c>
      <c r="V73" t="s">
        <v>12585</v>
      </c>
      <c r="W73" t="s">
        <v>14554</v>
      </c>
      <c r="X73" t="s">
        <v>135</v>
      </c>
      <c r="Z73" t="s">
        <v>14555</v>
      </c>
      <c r="AE73" t="s">
        <v>14556</v>
      </c>
      <c r="AG73" t="s">
        <v>14557</v>
      </c>
      <c r="AH73" t="s">
        <v>886</v>
      </c>
      <c r="AI73" t="s">
        <v>14550</v>
      </c>
      <c r="AJ73" t="s">
        <v>4913</v>
      </c>
      <c r="AK73" t="s">
        <v>14551</v>
      </c>
      <c r="AL73" t="s">
        <v>14552</v>
      </c>
      <c r="AM73" t="s">
        <v>2605</v>
      </c>
      <c r="AO73" t="s">
        <v>14553</v>
      </c>
      <c r="AP73" t="s">
        <v>12585</v>
      </c>
      <c r="AQ73" t="s">
        <v>14554</v>
      </c>
      <c r="AR73" t="s">
        <v>135</v>
      </c>
      <c r="AT73" t="s">
        <v>14555</v>
      </c>
      <c r="AW73" t="s">
        <v>14558</v>
      </c>
      <c r="AX73" t="s">
        <v>9698</v>
      </c>
      <c r="AY73">
        <v>0</v>
      </c>
      <c r="AZ73" t="s">
        <v>289</v>
      </c>
      <c r="BA73" t="s">
        <v>3776</v>
      </c>
      <c r="BB73" t="s">
        <v>3159</v>
      </c>
      <c r="BC73" t="s">
        <v>14559</v>
      </c>
      <c r="BF73" t="s">
        <v>14560</v>
      </c>
      <c r="BI73" t="s">
        <v>14561</v>
      </c>
      <c r="BJ73" t="s">
        <v>11888</v>
      </c>
      <c r="BK73" t="s">
        <v>293</v>
      </c>
      <c r="BL73" t="s">
        <v>4</v>
      </c>
      <c r="BM73">
        <v>4</v>
      </c>
      <c r="BN73">
        <v>25.49</v>
      </c>
      <c r="BO73">
        <v>101.96</v>
      </c>
    </row>
    <row r="74" spans="1:85">
      <c r="A74" s="15">
        <f t="shared" si="1"/>
        <v>44905</v>
      </c>
      <c r="B74" t="s">
        <v>14562</v>
      </c>
      <c r="C74" t="s">
        <v>14563</v>
      </c>
      <c r="D74" t="s">
        <v>292</v>
      </c>
      <c r="F74" t="s">
        <v>2100</v>
      </c>
      <c r="G74" t="s">
        <v>14564</v>
      </c>
      <c r="H74" t="s">
        <v>287</v>
      </c>
      <c r="I74">
        <v>67.98</v>
      </c>
      <c r="J74">
        <v>93.37</v>
      </c>
      <c r="K74">
        <v>93.37</v>
      </c>
      <c r="L74">
        <v>25.39</v>
      </c>
      <c r="M74" t="s">
        <v>8390</v>
      </c>
      <c r="N74" t="s">
        <v>8391</v>
      </c>
      <c r="O74" t="s">
        <v>8392</v>
      </c>
      <c r="P74" t="s">
        <v>8393</v>
      </c>
      <c r="Q74" t="s">
        <v>14565</v>
      </c>
      <c r="R74" t="s">
        <v>8395</v>
      </c>
      <c r="S74" t="s">
        <v>8396</v>
      </c>
      <c r="U74" t="s">
        <v>14566</v>
      </c>
      <c r="V74" t="s">
        <v>124</v>
      </c>
      <c r="W74" t="s">
        <v>3332</v>
      </c>
      <c r="X74" t="s">
        <v>11</v>
      </c>
      <c r="Z74" t="s">
        <v>14567</v>
      </c>
      <c r="AE74" t="s">
        <v>14568</v>
      </c>
      <c r="AG74" t="s">
        <v>8390</v>
      </c>
      <c r="AH74" t="s">
        <v>8391</v>
      </c>
      <c r="AI74" t="s">
        <v>8392</v>
      </c>
      <c r="AJ74" t="s">
        <v>8393</v>
      </c>
      <c r="AK74" t="s">
        <v>14565</v>
      </c>
      <c r="AL74" t="s">
        <v>8399</v>
      </c>
      <c r="AM74" t="s">
        <v>8396</v>
      </c>
      <c r="AO74" t="s">
        <v>14566</v>
      </c>
      <c r="AP74" t="s">
        <v>124</v>
      </c>
      <c r="AQ74" t="s">
        <v>3332</v>
      </c>
      <c r="AR74" t="s">
        <v>11</v>
      </c>
      <c r="AT74" t="s">
        <v>14567</v>
      </c>
      <c r="AW74" t="s">
        <v>14569</v>
      </c>
      <c r="AX74" t="s">
        <v>14570</v>
      </c>
      <c r="AY74">
        <v>0</v>
      </c>
      <c r="AZ74" t="s">
        <v>1543</v>
      </c>
      <c r="BA74" t="s">
        <v>3698</v>
      </c>
      <c r="BC74" t="s">
        <v>14571</v>
      </c>
      <c r="BF74" t="s">
        <v>14564</v>
      </c>
      <c r="BI74" t="s">
        <v>14572</v>
      </c>
      <c r="BJ74" t="s">
        <v>14205</v>
      </c>
      <c r="BK74" t="s">
        <v>6312</v>
      </c>
      <c r="BL74" t="s">
        <v>4</v>
      </c>
      <c r="BM74">
        <v>2</v>
      </c>
      <c r="BN74">
        <v>33.99</v>
      </c>
      <c r="BO74">
        <v>67.98</v>
      </c>
    </row>
    <row r="75" spans="1:85">
      <c r="A75" s="15">
        <f t="shared" si="1"/>
        <v>44907</v>
      </c>
      <c r="B75" t="s">
        <v>14573</v>
      </c>
      <c r="C75" t="s">
        <v>14574</v>
      </c>
      <c r="D75" t="s">
        <v>292</v>
      </c>
      <c r="F75" t="s">
        <v>891</v>
      </c>
      <c r="G75" t="s">
        <v>14575</v>
      </c>
      <c r="H75" t="s">
        <v>287</v>
      </c>
      <c r="I75">
        <v>25.49</v>
      </c>
      <c r="J75">
        <v>48.36</v>
      </c>
      <c r="K75">
        <v>48.36</v>
      </c>
      <c r="L75">
        <v>22.87</v>
      </c>
      <c r="M75" t="s">
        <v>4583</v>
      </c>
      <c r="N75" t="s">
        <v>4813</v>
      </c>
      <c r="O75" t="s">
        <v>14576</v>
      </c>
      <c r="P75" t="s">
        <v>2136</v>
      </c>
      <c r="Q75" t="s">
        <v>14577</v>
      </c>
      <c r="R75" t="s">
        <v>14578</v>
      </c>
      <c r="S75" t="s">
        <v>4991</v>
      </c>
      <c r="U75" t="s">
        <v>6391</v>
      </c>
      <c r="V75" t="s">
        <v>14579</v>
      </c>
      <c r="W75" t="s">
        <v>3021</v>
      </c>
      <c r="X75" t="s">
        <v>10</v>
      </c>
      <c r="Z75" t="s">
        <v>14580</v>
      </c>
      <c r="AE75" t="s">
        <v>14581</v>
      </c>
      <c r="AG75" t="s">
        <v>4583</v>
      </c>
      <c r="AH75" t="s">
        <v>4813</v>
      </c>
      <c r="AI75" t="s">
        <v>14576</v>
      </c>
      <c r="AJ75" t="s">
        <v>2136</v>
      </c>
      <c r="AK75" t="s">
        <v>14577</v>
      </c>
      <c r="AL75" t="s">
        <v>14578</v>
      </c>
      <c r="AM75" t="s">
        <v>4991</v>
      </c>
      <c r="AO75" t="s">
        <v>6391</v>
      </c>
      <c r="AP75" t="s">
        <v>14579</v>
      </c>
      <c r="AQ75" t="s">
        <v>3021</v>
      </c>
      <c r="AR75" t="s">
        <v>10</v>
      </c>
      <c r="AT75" t="s">
        <v>14580</v>
      </c>
      <c r="AW75" t="s">
        <v>14582</v>
      </c>
      <c r="AY75">
        <v>0</v>
      </c>
      <c r="AZ75" t="s">
        <v>1543</v>
      </c>
      <c r="BA75" t="s">
        <v>3698</v>
      </c>
      <c r="BC75" t="s">
        <v>14583</v>
      </c>
      <c r="BE75" t="s">
        <v>14584</v>
      </c>
      <c r="BJ75" t="s">
        <v>11872</v>
      </c>
      <c r="BK75" t="s">
        <v>300</v>
      </c>
      <c r="BL75" t="s">
        <v>4</v>
      </c>
      <c r="BM75">
        <v>1</v>
      </c>
      <c r="BN75">
        <v>25.49</v>
      </c>
      <c r="BO75">
        <v>25.49</v>
      </c>
    </row>
    <row r="76" spans="1:85">
      <c r="A76" s="15">
        <f t="shared" si="1"/>
        <v>44910</v>
      </c>
      <c r="B76" t="s">
        <v>14585</v>
      </c>
      <c r="C76" t="s">
        <v>14586</v>
      </c>
      <c r="D76" t="s">
        <v>292</v>
      </c>
      <c r="F76" t="s">
        <v>2100</v>
      </c>
      <c r="G76" t="s">
        <v>14587</v>
      </c>
      <c r="H76" t="s">
        <v>287</v>
      </c>
      <c r="I76">
        <v>33.99</v>
      </c>
      <c r="J76">
        <v>55</v>
      </c>
      <c r="K76">
        <v>55</v>
      </c>
      <c r="L76">
        <v>21.01</v>
      </c>
      <c r="M76" t="s">
        <v>1944</v>
      </c>
      <c r="N76" t="s">
        <v>1800</v>
      </c>
      <c r="O76" t="s">
        <v>14588</v>
      </c>
      <c r="P76" t="s">
        <v>288</v>
      </c>
      <c r="Q76" t="s">
        <v>14589</v>
      </c>
      <c r="R76" t="s">
        <v>14590</v>
      </c>
      <c r="S76" t="s">
        <v>14591</v>
      </c>
      <c r="U76" t="s">
        <v>14592</v>
      </c>
      <c r="V76" t="s">
        <v>14593</v>
      </c>
      <c r="W76" t="s">
        <v>127</v>
      </c>
      <c r="X76" t="s">
        <v>2</v>
      </c>
      <c r="Z76" t="s">
        <v>14594</v>
      </c>
      <c r="AE76" t="s">
        <v>14595</v>
      </c>
      <c r="AG76" t="s">
        <v>1944</v>
      </c>
      <c r="AH76" t="s">
        <v>14596</v>
      </c>
      <c r="AI76" t="s">
        <v>14588</v>
      </c>
      <c r="AJ76" t="s">
        <v>288</v>
      </c>
      <c r="AK76" t="s">
        <v>14589</v>
      </c>
      <c r="AL76" t="s">
        <v>14590</v>
      </c>
      <c r="AM76" t="s">
        <v>14591</v>
      </c>
      <c r="AO76" t="s">
        <v>14592</v>
      </c>
      <c r="AP76" t="s">
        <v>14593</v>
      </c>
      <c r="AQ76" t="s">
        <v>127</v>
      </c>
      <c r="AR76" t="s">
        <v>2</v>
      </c>
      <c r="AT76" t="s">
        <v>14594</v>
      </c>
      <c r="AW76" t="s">
        <v>14597</v>
      </c>
      <c r="AX76" t="s">
        <v>9698</v>
      </c>
      <c r="AY76">
        <v>0</v>
      </c>
      <c r="AZ76" t="s">
        <v>289</v>
      </c>
      <c r="BA76" t="s">
        <v>3776</v>
      </c>
      <c r="BB76" t="s">
        <v>12221</v>
      </c>
      <c r="BC76" t="s">
        <v>14598</v>
      </c>
      <c r="BF76" t="s">
        <v>14599</v>
      </c>
      <c r="BI76" t="s">
        <v>14600</v>
      </c>
      <c r="BJ76" t="s">
        <v>14205</v>
      </c>
      <c r="BK76" t="s">
        <v>6312</v>
      </c>
      <c r="BL76" t="s">
        <v>4</v>
      </c>
      <c r="BM76">
        <v>1</v>
      </c>
      <c r="BN76">
        <v>33.99</v>
      </c>
      <c r="BO76">
        <v>33.99</v>
      </c>
    </row>
    <row r="77" spans="1:85">
      <c r="A77" s="15">
        <f t="shared" si="1"/>
        <v>44914</v>
      </c>
      <c r="B77" t="s">
        <v>14601</v>
      </c>
      <c r="C77" t="s">
        <v>14602</v>
      </c>
      <c r="D77" t="s">
        <v>292</v>
      </c>
      <c r="F77" t="s">
        <v>2100</v>
      </c>
      <c r="G77" t="s">
        <v>14603</v>
      </c>
      <c r="H77" t="s">
        <v>287</v>
      </c>
      <c r="I77">
        <v>25.49</v>
      </c>
      <c r="J77">
        <v>54.04</v>
      </c>
      <c r="K77">
        <v>54.04</v>
      </c>
      <c r="L77">
        <v>28.55</v>
      </c>
      <c r="M77" t="s">
        <v>14604</v>
      </c>
      <c r="N77" t="s">
        <v>14605</v>
      </c>
      <c r="O77" t="s">
        <v>14606</v>
      </c>
      <c r="P77" t="s">
        <v>10439</v>
      </c>
      <c r="Q77" t="s">
        <v>14607</v>
      </c>
      <c r="R77" t="s">
        <v>14608</v>
      </c>
      <c r="S77" t="s">
        <v>5487</v>
      </c>
      <c r="V77" t="s">
        <v>124</v>
      </c>
      <c r="W77" t="s">
        <v>14609</v>
      </c>
      <c r="X77" t="s">
        <v>10</v>
      </c>
      <c r="Z77" t="s">
        <v>14610</v>
      </c>
      <c r="AE77" t="s">
        <v>14611</v>
      </c>
      <c r="AG77" t="s">
        <v>14604</v>
      </c>
      <c r="AH77" t="s">
        <v>14605</v>
      </c>
      <c r="AI77" t="s">
        <v>14606</v>
      </c>
      <c r="AJ77" t="s">
        <v>10439</v>
      </c>
      <c r="AK77" t="s">
        <v>14607</v>
      </c>
      <c r="AL77" t="s">
        <v>14608</v>
      </c>
      <c r="AM77" t="s">
        <v>5487</v>
      </c>
      <c r="AP77" t="s">
        <v>124</v>
      </c>
      <c r="AQ77" t="s">
        <v>14609</v>
      </c>
      <c r="AR77" t="s">
        <v>10</v>
      </c>
      <c r="AT77" t="s">
        <v>14610</v>
      </c>
      <c r="AW77" t="s">
        <v>14612</v>
      </c>
      <c r="AX77" t="s">
        <v>9698</v>
      </c>
      <c r="AY77">
        <v>0</v>
      </c>
      <c r="AZ77" t="s">
        <v>1543</v>
      </c>
      <c r="BA77" t="s">
        <v>3698</v>
      </c>
      <c r="BC77" t="s">
        <v>14613</v>
      </c>
      <c r="BF77" t="s">
        <v>14614</v>
      </c>
      <c r="BI77" t="s">
        <v>14615</v>
      </c>
      <c r="BJ77" t="s">
        <v>11888</v>
      </c>
      <c r="BK77" t="s">
        <v>293</v>
      </c>
      <c r="BL77" t="s">
        <v>4</v>
      </c>
      <c r="BM77">
        <v>1</v>
      </c>
      <c r="BN77">
        <v>25.49</v>
      </c>
      <c r="BO77">
        <v>25.49</v>
      </c>
    </row>
    <row r="78" spans="1:85">
      <c r="A78" s="15">
        <f t="shared" si="1"/>
        <v>44916</v>
      </c>
      <c r="B78" t="s">
        <v>14616</v>
      </c>
      <c r="C78" t="s">
        <v>14617</v>
      </c>
      <c r="D78" t="s">
        <v>292</v>
      </c>
      <c r="F78" t="s">
        <v>2100</v>
      </c>
      <c r="G78" t="s">
        <v>14618</v>
      </c>
      <c r="H78" t="s">
        <v>287</v>
      </c>
      <c r="I78">
        <v>25.49</v>
      </c>
      <c r="J78">
        <v>50.72</v>
      </c>
      <c r="K78">
        <v>50.72</v>
      </c>
      <c r="L78">
        <v>25.23</v>
      </c>
      <c r="M78" t="s">
        <v>14183</v>
      </c>
      <c r="N78" t="s">
        <v>14619</v>
      </c>
      <c r="O78" t="s">
        <v>14620</v>
      </c>
      <c r="P78" t="s">
        <v>4661</v>
      </c>
      <c r="Q78" t="s">
        <v>14621</v>
      </c>
      <c r="R78" t="s">
        <v>14622</v>
      </c>
      <c r="S78" t="s">
        <v>14623</v>
      </c>
      <c r="U78" t="s">
        <v>14624</v>
      </c>
      <c r="V78" t="s">
        <v>14625</v>
      </c>
      <c r="W78" t="s">
        <v>14626</v>
      </c>
      <c r="X78" t="s">
        <v>6</v>
      </c>
      <c r="Z78" t="s">
        <v>14627</v>
      </c>
      <c r="AE78" t="s">
        <v>14628</v>
      </c>
      <c r="AG78" t="s">
        <v>14183</v>
      </c>
      <c r="AH78" t="s">
        <v>14619</v>
      </c>
      <c r="AI78" t="s">
        <v>14620</v>
      </c>
      <c r="AJ78" t="s">
        <v>4661</v>
      </c>
      <c r="AK78" t="s">
        <v>14621</v>
      </c>
      <c r="AL78" t="s">
        <v>14622</v>
      </c>
      <c r="AM78" t="s">
        <v>14623</v>
      </c>
      <c r="AO78" t="s">
        <v>14624</v>
      </c>
      <c r="AP78" t="s">
        <v>14625</v>
      </c>
      <c r="AQ78" t="s">
        <v>14626</v>
      </c>
      <c r="AR78" t="s">
        <v>6</v>
      </c>
      <c r="AT78" t="s">
        <v>14627</v>
      </c>
      <c r="AW78" t="s">
        <v>14629</v>
      </c>
      <c r="AX78" t="s">
        <v>12419</v>
      </c>
      <c r="AY78">
        <v>0</v>
      </c>
      <c r="AZ78" t="s">
        <v>289</v>
      </c>
      <c r="BA78" t="s">
        <v>3776</v>
      </c>
      <c r="BB78" t="s">
        <v>4630</v>
      </c>
      <c r="BC78" t="s">
        <v>14630</v>
      </c>
      <c r="BF78" t="s">
        <v>14618</v>
      </c>
      <c r="BI78" t="s">
        <v>14631</v>
      </c>
      <c r="BJ78" t="s">
        <v>14121</v>
      </c>
      <c r="BK78" t="s">
        <v>3670</v>
      </c>
      <c r="BL78" t="s">
        <v>4</v>
      </c>
      <c r="BM78">
        <v>1</v>
      </c>
      <c r="BN78">
        <v>25.49</v>
      </c>
      <c r="BO78">
        <v>25.49</v>
      </c>
    </row>
    <row r="79" spans="1:85">
      <c r="A79" s="15">
        <f t="shared" si="1"/>
        <v>44923</v>
      </c>
      <c r="B79" t="s">
        <v>14632</v>
      </c>
      <c r="C79" t="s">
        <v>14633</v>
      </c>
      <c r="D79" t="s">
        <v>292</v>
      </c>
      <c r="F79" t="s">
        <v>2100</v>
      </c>
      <c r="G79" t="s">
        <v>14634</v>
      </c>
      <c r="H79" t="s">
        <v>287</v>
      </c>
      <c r="I79">
        <v>25.49</v>
      </c>
      <c r="J79">
        <v>46.5</v>
      </c>
      <c r="K79">
        <v>46.5</v>
      </c>
      <c r="L79">
        <v>21.01</v>
      </c>
      <c r="M79" t="s">
        <v>14635</v>
      </c>
      <c r="N79" t="s">
        <v>14636</v>
      </c>
      <c r="O79" t="s">
        <v>14637</v>
      </c>
      <c r="P79" t="s">
        <v>288</v>
      </c>
      <c r="Q79" t="s">
        <v>14638</v>
      </c>
      <c r="R79" t="s">
        <v>14639</v>
      </c>
      <c r="S79" t="s">
        <v>14640</v>
      </c>
      <c r="U79" t="s">
        <v>3159</v>
      </c>
      <c r="V79" t="s">
        <v>14641</v>
      </c>
      <c r="W79" t="s">
        <v>127</v>
      </c>
      <c r="X79" t="s">
        <v>2</v>
      </c>
      <c r="Z79" t="s">
        <v>14642</v>
      </c>
      <c r="AE79" t="s">
        <v>14643</v>
      </c>
      <c r="AG79" t="s">
        <v>14635</v>
      </c>
      <c r="AH79" t="s">
        <v>14636</v>
      </c>
      <c r="AI79" t="s">
        <v>14637</v>
      </c>
      <c r="AJ79" t="s">
        <v>288</v>
      </c>
      <c r="AK79" t="s">
        <v>14638</v>
      </c>
      <c r="AL79" t="s">
        <v>14639</v>
      </c>
      <c r="AM79" t="s">
        <v>14640</v>
      </c>
      <c r="AO79" t="s">
        <v>3159</v>
      </c>
      <c r="AP79" t="s">
        <v>14641</v>
      </c>
      <c r="AQ79" t="s">
        <v>127</v>
      </c>
      <c r="AR79" t="s">
        <v>2</v>
      </c>
      <c r="AT79" t="s">
        <v>14642</v>
      </c>
      <c r="AW79" t="s">
        <v>14644</v>
      </c>
      <c r="AX79" t="s">
        <v>12419</v>
      </c>
      <c r="AY79">
        <v>0</v>
      </c>
      <c r="AZ79" t="s">
        <v>289</v>
      </c>
      <c r="BA79" t="s">
        <v>3776</v>
      </c>
      <c r="BB79" t="s">
        <v>8871</v>
      </c>
      <c r="BC79" t="s">
        <v>14645</v>
      </c>
      <c r="BF79" t="s">
        <v>14646</v>
      </c>
      <c r="BI79" t="s">
        <v>14647</v>
      </c>
      <c r="BJ79" t="s">
        <v>11888</v>
      </c>
      <c r="BK79" t="s">
        <v>293</v>
      </c>
      <c r="BL79" t="s">
        <v>4</v>
      </c>
      <c r="BM79">
        <v>1</v>
      </c>
      <c r="BN79">
        <v>25.49</v>
      </c>
      <c r="BO79">
        <v>25.49</v>
      </c>
    </row>
    <row r="80" spans="1:85">
      <c r="A80" s="15">
        <f t="shared" si="1"/>
        <v>44924</v>
      </c>
      <c r="B80" t="s">
        <v>14648</v>
      </c>
      <c r="C80" t="s">
        <v>14649</v>
      </c>
      <c r="D80" t="s">
        <v>292</v>
      </c>
      <c r="F80" t="s">
        <v>891</v>
      </c>
      <c r="G80" t="s">
        <v>14650</v>
      </c>
      <c r="H80" t="s">
        <v>287</v>
      </c>
      <c r="I80">
        <v>76.47</v>
      </c>
      <c r="J80">
        <v>105.75</v>
      </c>
      <c r="K80">
        <v>105.75</v>
      </c>
      <c r="L80">
        <v>29.28</v>
      </c>
      <c r="M80" t="s">
        <v>1712</v>
      </c>
      <c r="N80" t="s">
        <v>3976</v>
      </c>
      <c r="O80" t="s">
        <v>14651</v>
      </c>
      <c r="P80" t="s">
        <v>4737</v>
      </c>
      <c r="Q80" t="s">
        <v>14652</v>
      </c>
      <c r="R80" t="s">
        <v>14653</v>
      </c>
      <c r="S80" t="s">
        <v>8117</v>
      </c>
      <c r="U80" t="s">
        <v>8117</v>
      </c>
      <c r="V80" t="s">
        <v>6455</v>
      </c>
      <c r="W80" t="s">
        <v>14654</v>
      </c>
      <c r="X80" t="s">
        <v>2</v>
      </c>
      <c r="Z80" t="s">
        <v>14655</v>
      </c>
      <c r="AE80" t="s">
        <v>14656</v>
      </c>
      <c r="AG80" t="s">
        <v>14657</v>
      </c>
      <c r="AH80" t="s">
        <v>4605</v>
      </c>
      <c r="AI80" t="s">
        <v>14651</v>
      </c>
      <c r="AJ80" t="s">
        <v>4737</v>
      </c>
      <c r="AK80" t="s">
        <v>14652</v>
      </c>
      <c r="AL80" t="s">
        <v>14653</v>
      </c>
      <c r="AM80" t="s">
        <v>8117</v>
      </c>
      <c r="AO80" t="s">
        <v>8117</v>
      </c>
      <c r="AP80" t="s">
        <v>6455</v>
      </c>
      <c r="AQ80" t="s">
        <v>14654</v>
      </c>
      <c r="AR80" t="s">
        <v>2</v>
      </c>
      <c r="AT80" t="s">
        <v>14655</v>
      </c>
      <c r="AW80" t="s">
        <v>14658</v>
      </c>
      <c r="AY80">
        <v>0</v>
      </c>
      <c r="AZ80" t="s">
        <v>1543</v>
      </c>
      <c r="BA80" t="s">
        <v>3698</v>
      </c>
      <c r="BC80" t="s">
        <v>14659</v>
      </c>
      <c r="BE80" t="s">
        <v>14660</v>
      </c>
      <c r="BJ80" t="s">
        <v>14121</v>
      </c>
      <c r="BK80" t="s">
        <v>3670</v>
      </c>
      <c r="BL80" t="s">
        <v>4</v>
      </c>
      <c r="BM80">
        <v>3</v>
      </c>
      <c r="BN80">
        <v>25.49</v>
      </c>
      <c r="BO80">
        <v>76.47</v>
      </c>
    </row>
    <row r="81" spans="1:79">
      <c r="A81" s="15">
        <f t="shared" si="1"/>
        <v>44924</v>
      </c>
      <c r="B81" t="s">
        <v>14661</v>
      </c>
      <c r="C81" t="s">
        <v>14662</v>
      </c>
      <c r="D81" t="s">
        <v>292</v>
      </c>
      <c r="F81" t="s">
        <v>2100</v>
      </c>
      <c r="G81" t="s">
        <v>14663</v>
      </c>
      <c r="H81" t="s">
        <v>287</v>
      </c>
      <c r="I81">
        <v>33.99</v>
      </c>
      <c r="J81">
        <v>56.91</v>
      </c>
      <c r="K81">
        <v>56.91</v>
      </c>
      <c r="L81">
        <v>22.92</v>
      </c>
      <c r="M81" t="s">
        <v>14664</v>
      </c>
      <c r="N81" t="s">
        <v>14665</v>
      </c>
      <c r="O81" t="s">
        <v>14666</v>
      </c>
      <c r="P81" t="s">
        <v>4661</v>
      </c>
      <c r="Q81" t="s">
        <v>14667</v>
      </c>
      <c r="R81" t="s">
        <v>14668</v>
      </c>
      <c r="S81" t="s">
        <v>14669</v>
      </c>
      <c r="U81" t="s">
        <v>14670</v>
      </c>
      <c r="V81" t="s">
        <v>14671</v>
      </c>
      <c r="W81" t="s">
        <v>1680</v>
      </c>
      <c r="X81" t="s">
        <v>6</v>
      </c>
      <c r="Z81" t="s">
        <v>14672</v>
      </c>
      <c r="AE81" t="s">
        <v>14673</v>
      </c>
      <c r="AG81" t="s">
        <v>14664</v>
      </c>
      <c r="AH81" t="s">
        <v>14665</v>
      </c>
      <c r="AI81" t="s">
        <v>14666</v>
      </c>
      <c r="AJ81" t="s">
        <v>4661</v>
      </c>
      <c r="AK81" t="s">
        <v>14667</v>
      </c>
      <c r="AL81" t="s">
        <v>14668</v>
      </c>
      <c r="AM81" t="s">
        <v>14669</v>
      </c>
      <c r="AO81" t="s">
        <v>14670</v>
      </c>
      <c r="AP81" t="s">
        <v>14671</v>
      </c>
      <c r="AQ81" t="s">
        <v>1680</v>
      </c>
      <c r="AR81" t="s">
        <v>6</v>
      </c>
      <c r="AT81" t="s">
        <v>14672</v>
      </c>
      <c r="AW81" t="s">
        <v>14674</v>
      </c>
      <c r="AX81" t="s">
        <v>14675</v>
      </c>
      <c r="AY81">
        <v>0</v>
      </c>
      <c r="AZ81" t="s">
        <v>289</v>
      </c>
      <c r="BA81" t="s">
        <v>3776</v>
      </c>
      <c r="BB81" t="s">
        <v>8871</v>
      </c>
      <c r="BC81" t="s">
        <v>14676</v>
      </c>
      <c r="BF81" t="s">
        <v>14677</v>
      </c>
      <c r="BI81" t="s">
        <v>14678</v>
      </c>
      <c r="BJ81" t="s">
        <v>14205</v>
      </c>
      <c r="BK81" t="s">
        <v>6312</v>
      </c>
      <c r="BL81" t="s">
        <v>4</v>
      </c>
      <c r="BM81">
        <v>1</v>
      </c>
      <c r="BN81">
        <v>33.99</v>
      </c>
      <c r="BO81">
        <v>33.99</v>
      </c>
    </row>
    <row r="82" spans="1:79">
      <c r="A82" s="15">
        <f t="shared" si="1"/>
        <v>44925</v>
      </c>
      <c r="B82" t="s">
        <v>14679</v>
      </c>
      <c r="C82" t="s">
        <v>14680</v>
      </c>
      <c r="D82" t="s">
        <v>292</v>
      </c>
      <c r="F82" t="s">
        <v>2100</v>
      </c>
      <c r="G82" t="s">
        <v>14681</v>
      </c>
      <c r="H82" t="s">
        <v>287</v>
      </c>
      <c r="I82">
        <v>271.89999999999998</v>
      </c>
      <c r="J82">
        <v>296.64</v>
      </c>
      <c r="K82">
        <v>296.64</v>
      </c>
      <c r="L82">
        <v>24.74</v>
      </c>
      <c r="M82" t="s">
        <v>9180</v>
      </c>
      <c r="N82" t="s">
        <v>14682</v>
      </c>
      <c r="O82" t="s">
        <v>14683</v>
      </c>
      <c r="P82" t="s">
        <v>288</v>
      </c>
      <c r="Q82" t="s">
        <v>14684</v>
      </c>
      <c r="R82" t="s">
        <v>14685</v>
      </c>
      <c r="S82" t="s">
        <v>4737</v>
      </c>
      <c r="U82" t="s">
        <v>11183</v>
      </c>
      <c r="V82" t="s">
        <v>14686</v>
      </c>
      <c r="W82" t="s">
        <v>127</v>
      </c>
      <c r="X82" t="s">
        <v>2</v>
      </c>
      <c r="Z82" t="s">
        <v>14687</v>
      </c>
      <c r="AE82" t="s">
        <v>14688</v>
      </c>
      <c r="AG82" t="s">
        <v>9180</v>
      </c>
      <c r="AH82" t="s">
        <v>14682</v>
      </c>
      <c r="AI82" t="s">
        <v>14683</v>
      </c>
      <c r="AJ82" t="s">
        <v>288</v>
      </c>
      <c r="AK82" t="s">
        <v>14684</v>
      </c>
      <c r="AL82" t="s">
        <v>14689</v>
      </c>
      <c r="AM82" t="s">
        <v>14690</v>
      </c>
      <c r="AO82" t="s">
        <v>11183</v>
      </c>
      <c r="AP82" t="s">
        <v>14686</v>
      </c>
      <c r="AQ82" t="s">
        <v>127</v>
      </c>
      <c r="AR82" t="s">
        <v>2</v>
      </c>
      <c r="AT82" t="s">
        <v>14691</v>
      </c>
      <c r="AW82" t="s">
        <v>14692</v>
      </c>
      <c r="AX82" t="s">
        <v>9698</v>
      </c>
      <c r="AY82">
        <v>0</v>
      </c>
      <c r="AZ82" t="s">
        <v>289</v>
      </c>
      <c r="BA82" t="s">
        <v>3776</v>
      </c>
      <c r="BB82" t="s">
        <v>3736</v>
      </c>
      <c r="BC82" t="s">
        <v>14693</v>
      </c>
      <c r="BF82" t="s">
        <v>14694</v>
      </c>
      <c r="BI82" t="s">
        <v>14695</v>
      </c>
      <c r="BJ82" t="s">
        <v>11888</v>
      </c>
      <c r="BK82" t="s">
        <v>293</v>
      </c>
      <c r="BL82" t="s">
        <v>4</v>
      </c>
      <c r="BM82">
        <v>4</v>
      </c>
      <c r="BN82">
        <v>25.49</v>
      </c>
      <c r="BO82">
        <v>101.96</v>
      </c>
      <c r="BP82" t="s">
        <v>11872</v>
      </c>
      <c r="BQ82" t="s">
        <v>300</v>
      </c>
      <c r="BR82" t="s">
        <v>4</v>
      </c>
      <c r="BS82">
        <v>4</v>
      </c>
      <c r="BT82">
        <v>25.49</v>
      </c>
      <c r="BU82">
        <v>101.96</v>
      </c>
      <c r="BV82" t="s">
        <v>14205</v>
      </c>
      <c r="BW82" t="s">
        <v>6312</v>
      </c>
      <c r="BX82" t="s">
        <v>4</v>
      </c>
      <c r="BY82">
        <v>2</v>
      </c>
      <c r="BZ82">
        <v>33.99</v>
      </c>
      <c r="CA82">
        <v>67.98</v>
      </c>
    </row>
    <row r="83" spans="1:79">
      <c r="A83" s="15">
        <f t="shared" si="1"/>
        <v>44928</v>
      </c>
      <c r="B83" t="s">
        <v>14696</v>
      </c>
      <c r="C83" t="s">
        <v>14697</v>
      </c>
      <c r="D83" t="s">
        <v>292</v>
      </c>
      <c r="F83" t="s">
        <v>2100</v>
      </c>
      <c r="G83" t="s">
        <v>14698</v>
      </c>
      <c r="H83" t="s">
        <v>287</v>
      </c>
      <c r="I83">
        <v>33.99</v>
      </c>
      <c r="J83">
        <v>55</v>
      </c>
      <c r="K83">
        <v>55</v>
      </c>
      <c r="L83">
        <v>21.01</v>
      </c>
      <c r="M83" t="s">
        <v>6326</v>
      </c>
      <c r="N83" t="s">
        <v>14699</v>
      </c>
      <c r="O83" t="s">
        <v>14700</v>
      </c>
      <c r="P83" t="s">
        <v>8132</v>
      </c>
      <c r="Q83" t="s">
        <v>14701</v>
      </c>
      <c r="R83" t="s">
        <v>14702</v>
      </c>
      <c r="S83" t="s">
        <v>14703</v>
      </c>
      <c r="V83" t="s">
        <v>14704</v>
      </c>
      <c r="W83" t="s">
        <v>1555</v>
      </c>
      <c r="X83" t="s">
        <v>2</v>
      </c>
      <c r="Z83" t="s">
        <v>14705</v>
      </c>
      <c r="AE83" t="s">
        <v>14706</v>
      </c>
      <c r="AG83" t="s">
        <v>14707</v>
      </c>
      <c r="AH83" t="s">
        <v>1945</v>
      </c>
      <c r="AI83" t="s">
        <v>14700</v>
      </c>
      <c r="AJ83" t="s">
        <v>8132</v>
      </c>
      <c r="AK83" t="s">
        <v>14701</v>
      </c>
      <c r="AL83" t="s">
        <v>14702</v>
      </c>
      <c r="AM83" t="s">
        <v>14703</v>
      </c>
      <c r="AP83" t="s">
        <v>14704</v>
      </c>
      <c r="AQ83" t="s">
        <v>1555</v>
      </c>
      <c r="AR83" t="s">
        <v>2</v>
      </c>
      <c r="AT83" t="s">
        <v>14705</v>
      </c>
      <c r="AW83" t="s">
        <v>14708</v>
      </c>
      <c r="AX83" t="s">
        <v>9698</v>
      </c>
      <c r="AY83">
        <v>0</v>
      </c>
      <c r="AZ83" t="s">
        <v>1543</v>
      </c>
      <c r="BA83" t="s">
        <v>3698</v>
      </c>
      <c r="BC83" t="s">
        <v>14709</v>
      </c>
      <c r="BF83" t="s">
        <v>14698</v>
      </c>
      <c r="BI83" t="s">
        <v>14710</v>
      </c>
      <c r="BJ83" t="s">
        <v>14205</v>
      </c>
      <c r="BK83" t="s">
        <v>6312</v>
      </c>
      <c r="BL83" t="s">
        <v>4</v>
      </c>
      <c r="BM83">
        <v>1</v>
      </c>
      <c r="BN83">
        <v>33.99</v>
      </c>
      <c r="BO83">
        <v>33.99</v>
      </c>
    </row>
    <row r="84" spans="1:79">
      <c r="A84" s="15">
        <f t="shared" si="1"/>
        <v>44930</v>
      </c>
      <c r="B84" t="s">
        <v>14711</v>
      </c>
      <c r="C84" t="s">
        <v>14712</v>
      </c>
      <c r="D84" t="s">
        <v>292</v>
      </c>
      <c r="F84" t="s">
        <v>2100</v>
      </c>
      <c r="G84" t="s">
        <v>14713</v>
      </c>
      <c r="H84" t="s">
        <v>287</v>
      </c>
      <c r="I84">
        <v>33.99</v>
      </c>
      <c r="J84">
        <v>62.59</v>
      </c>
      <c r="K84">
        <v>62.59</v>
      </c>
      <c r="L84">
        <v>28.6</v>
      </c>
      <c r="M84" t="s">
        <v>14714</v>
      </c>
      <c r="N84" t="s">
        <v>14715</v>
      </c>
      <c r="O84" t="s">
        <v>14716</v>
      </c>
      <c r="P84" t="s">
        <v>304</v>
      </c>
      <c r="Q84" t="s">
        <v>14717</v>
      </c>
      <c r="R84" t="s">
        <v>14718</v>
      </c>
      <c r="S84" t="s">
        <v>14719</v>
      </c>
      <c r="U84" t="s">
        <v>14720</v>
      </c>
      <c r="V84" t="s">
        <v>14721</v>
      </c>
      <c r="W84" t="s">
        <v>14722</v>
      </c>
      <c r="X84" t="s">
        <v>11</v>
      </c>
      <c r="Z84" t="s">
        <v>14723</v>
      </c>
      <c r="AE84" t="s">
        <v>14724</v>
      </c>
      <c r="AG84" t="s">
        <v>14714</v>
      </c>
      <c r="AH84" t="s">
        <v>14715</v>
      </c>
      <c r="AI84" t="s">
        <v>14716</v>
      </c>
      <c r="AJ84" t="s">
        <v>304</v>
      </c>
      <c r="AK84" t="s">
        <v>14717</v>
      </c>
      <c r="AL84" t="s">
        <v>14718</v>
      </c>
      <c r="AM84" t="s">
        <v>14719</v>
      </c>
      <c r="AO84" t="s">
        <v>14720</v>
      </c>
      <c r="AP84" t="s">
        <v>14721</v>
      </c>
      <c r="AQ84" t="s">
        <v>14722</v>
      </c>
      <c r="AR84" t="s">
        <v>11</v>
      </c>
      <c r="AT84" t="s">
        <v>14723</v>
      </c>
      <c r="AW84" t="s">
        <v>14725</v>
      </c>
      <c r="AX84" t="s">
        <v>9106</v>
      </c>
      <c r="AY84">
        <v>0</v>
      </c>
      <c r="AZ84" t="s">
        <v>5678</v>
      </c>
      <c r="BA84" t="s">
        <v>12556</v>
      </c>
      <c r="BC84" t="s">
        <v>14726</v>
      </c>
      <c r="BF84" t="s">
        <v>14727</v>
      </c>
      <c r="BI84" t="s">
        <v>14728</v>
      </c>
      <c r="BJ84" t="s">
        <v>14205</v>
      </c>
      <c r="BK84" t="s">
        <v>6312</v>
      </c>
      <c r="BL84" t="s">
        <v>4</v>
      </c>
      <c r="BM84">
        <v>1</v>
      </c>
      <c r="BN84">
        <v>33.99</v>
      </c>
      <c r="BO84">
        <v>33.99</v>
      </c>
    </row>
    <row r="85" spans="1:79">
      <c r="A85" s="15">
        <f t="shared" si="1"/>
        <v>44933</v>
      </c>
      <c r="B85" t="s">
        <v>14729</v>
      </c>
      <c r="C85" t="s">
        <v>14730</v>
      </c>
      <c r="D85" t="s">
        <v>292</v>
      </c>
      <c r="F85" t="s">
        <v>2100</v>
      </c>
      <c r="G85" t="s">
        <v>14731</v>
      </c>
      <c r="H85" t="s">
        <v>287</v>
      </c>
      <c r="I85">
        <v>33.99</v>
      </c>
      <c r="J85">
        <v>58.33</v>
      </c>
      <c r="K85">
        <v>58.33</v>
      </c>
      <c r="L85">
        <v>24.34</v>
      </c>
      <c r="M85" t="s">
        <v>11647</v>
      </c>
      <c r="N85" t="s">
        <v>14732</v>
      </c>
      <c r="O85" t="s">
        <v>14733</v>
      </c>
      <c r="P85" t="s">
        <v>9018</v>
      </c>
      <c r="Q85" t="s">
        <v>14734</v>
      </c>
      <c r="R85" t="s">
        <v>14735</v>
      </c>
      <c r="S85" t="s">
        <v>14736</v>
      </c>
      <c r="T85" t="s">
        <v>14737</v>
      </c>
      <c r="U85" t="s">
        <v>14738</v>
      </c>
      <c r="V85" t="s">
        <v>14739</v>
      </c>
      <c r="W85" t="s">
        <v>14740</v>
      </c>
      <c r="X85" t="s">
        <v>8</v>
      </c>
      <c r="Z85" t="s">
        <v>14741</v>
      </c>
      <c r="AE85" t="s">
        <v>14742</v>
      </c>
      <c r="AG85" t="s">
        <v>11647</v>
      </c>
      <c r="AH85" t="s">
        <v>14732</v>
      </c>
      <c r="AI85" t="s">
        <v>14733</v>
      </c>
      <c r="AJ85" t="s">
        <v>9018</v>
      </c>
      <c r="AK85" t="s">
        <v>14734</v>
      </c>
      <c r="AL85" t="s">
        <v>14735</v>
      </c>
      <c r="AM85" t="s">
        <v>14736</v>
      </c>
      <c r="AO85" t="s">
        <v>14738</v>
      </c>
      <c r="AP85" t="s">
        <v>14739</v>
      </c>
      <c r="AQ85" t="s">
        <v>14740</v>
      </c>
      <c r="AR85" t="s">
        <v>8</v>
      </c>
      <c r="AT85" t="s">
        <v>14741</v>
      </c>
      <c r="AW85" t="s">
        <v>14743</v>
      </c>
      <c r="AX85" t="s">
        <v>14744</v>
      </c>
      <c r="AY85">
        <v>0</v>
      </c>
      <c r="AZ85" t="s">
        <v>1543</v>
      </c>
      <c r="BA85" t="s">
        <v>3698</v>
      </c>
      <c r="BC85" t="s">
        <v>14745</v>
      </c>
      <c r="BF85" t="s">
        <v>14746</v>
      </c>
      <c r="BI85" t="s">
        <v>14747</v>
      </c>
      <c r="BJ85" t="s">
        <v>14205</v>
      </c>
      <c r="BK85" t="s">
        <v>6312</v>
      </c>
      <c r="BL85" t="s">
        <v>4</v>
      </c>
      <c r="BM85">
        <v>1</v>
      </c>
      <c r="BN85">
        <v>33.99</v>
      </c>
      <c r="BO85">
        <v>33.99</v>
      </c>
    </row>
    <row r="86" spans="1:79">
      <c r="A86" s="15">
        <f t="shared" si="1"/>
        <v>44934</v>
      </c>
      <c r="B86" t="s">
        <v>14748</v>
      </c>
      <c r="C86" t="s">
        <v>14749</v>
      </c>
      <c r="D86" t="s">
        <v>292</v>
      </c>
      <c r="F86" t="s">
        <v>2100</v>
      </c>
      <c r="G86" t="s">
        <v>14750</v>
      </c>
      <c r="H86" t="s">
        <v>287</v>
      </c>
      <c r="I86">
        <v>25.49</v>
      </c>
      <c r="J86">
        <v>46.5</v>
      </c>
      <c r="K86">
        <v>46.5</v>
      </c>
      <c r="L86">
        <v>21.01</v>
      </c>
      <c r="M86" t="s">
        <v>7483</v>
      </c>
      <c r="N86" t="s">
        <v>12320</v>
      </c>
      <c r="O86" t="s">
        <v>12321</v>
      </c>
      <c r="P86" t="s">
        <v>3217</v>
      </c>
      <c r="Q86" t="s">
        <v>14751</v>
      </c>
      <c r="R86" t="s">
        <v>12323</v>
      </c>
      <c r="S86" t="s">
        <v>12324</v>
      </c>
      <c r="U86" t="s">
        <v>12325</v>
      </c>
      <c r="V86" t="s">
        <v>7603</v>
      </c>
      <c r="W86" t="s">
        <v>1188</v>
      </c>
      <c r="X86" t="s">
        <v>5</v>
      </c>
      <c r="Z86" t="s">
        <v>14752</v>
      </c>
      <c r="AE86" t="s">
        <v>14753</v>
      </c>
      <c r="AG86" t="s">
        <v>7483</v>
      </c>
      <c r="AH86" t="s">
        <v>12320</v>
      </c>
      <c r="AI86" t="s">
        <v>12321</v>
      </c>
      <c r="AJ86" t="s">
        <v>3217</v>
      </c>
      <c r="AK86" t="s">
        <v>14751</v>
      </c>
      <c r="AL86" t="s">
        <v>12323</v>
      </c>
      <c r="AM86" t="s">
        <v>12324</v>
      </c>
      <c r="AO86" t="s">
        <v>12325</v>
      </c>
      <c r="AP86" t="s">
        <v>7603</v>
      </c>
      <c r="AQ86" t="s">
        <v>1188</v>
      </c>
      <c r="AR86" t="s">
        <v>5</v>
      </c>
      <c r="AT86" t="s">
        <v>14752</v>
      </c>
      <c r="AW86" t="s">
        <v>14754</v>
      </c>
      <c r="AX86" t="s">
        <v>12419</v>
      </c>
      <c r="AY86">
        <v>0</v>
      </c>
      <c r="AZ86" t="s">
        <v>289</v>
      </c>
      <c r="BA86" t="s">
        <v>3776</v>
      </c>
      <c r="BB86" t="s">
        <v>8871</v>
      </c>
      <c r="BC86" t="s">
        <v>14755</v>
      </c>
      <c r="BF86" t="s">
        <v>14750</v>
      </c>
      <c r="BI86" t="s">
        <v>14756</v>
      </c>
      <c r="BJ86" t="s">
        <v>11888</v>
      </c>
      <c r="BK86" t="s">
        <v>293</v>
      </c>
      <c r="BL86" t="s">
        <v>4</v>
      </c>
      <c r="BM86">
        <v>1</v>
      </c>
      <c r="BN86">
        <v>25.49</v>
      </c>
      <c r="BO86">
        <v>25.49</v>
      </c>
    </row>
    <row r="87" spans="1:79">
      <c r="A87" s="15">
        <f t="shared" si="1"/>
        <v>44935</v>
      </c>
      <c r="B87" t="s">
        <v>14757</v>
      </c>
      <c r="C87" t="s">
        <v>14758</v>
      </c>
      <c r="D87" t="s">
        <v>292</v>
      </c>
      <c r="F87" t="s">
        <v>2100</v>
      </c>
      <c r="G87" t="s">
        <v>14759</v>
      </c>
      <c r="H87" t="s">
        <v>287</v>
      </c>
      <c r="I87">
        <v>50.98</v>
      </c>
      <c r="J87">
        <v>58.88</v>
      </c>
      <c r="K87">
        <v>58.88</v>
      </c>
      <c r="L87">
        <v>7.9</v>
      </c>
      <c r="M87" t="s">
        <v>14760</v>
      </c>
      <c r="N87" t="s">
        <v>14761</v>
      </c>
      <c r="O87" t="s">
        <v>14762</v>
      </c>
      <c r="P87" t="s">
        <v>4971</v>
      </c>
      <c r="Q87" t="s">
        <v>14763</v>
      </c>
      <c r="R87" t="s">
        <v>14764</v>
      </c>
      <c r="S87" t="s">
        <v>14765</v>
      </c>
      <c r="U87" t="s">
        <v>14766</v>
      </c>
      <c r="V87" t="s">
        <v>866</v>
      </c>
      <c r="W87" t="s">
        <v>138</v>
      </c>
      <c r="X87" t="s">
        <v>7</v>
      </c>
      <c r="Z87" t="s">
        <v>14767</v>
      </c>
      <c r="AE87" t="s">
        <v>14768</v>
      </c>
      <c r="AG87" t="s">
        <v>14760</v>
      </c>
      <c r="AH87" t="s">
        <v>14761</v>
      </c>
      <c r="AI87" t="s">
        <v>14762</v>
      </c>
      <c r="AJ87" t="s">
        <v>4971</v>
      </c>
      <c r="AK87" t="s">
        <v>14763</v>
      </c>
      <c r="AL87" t="s">
        <v>14769</v>
      </c>
      <c r="AM87" t="s">
        <v>5548</v>
      </c>
      <c r="AO87" t="s">
        <v>14770</v>
      </c>
      <c r="AP87" t="s">
        <v>14771</v>
      </c>
      <c r="AQ87" t="s">
        <v>138</v>
      </c>
      <c r="AR87" t="s">
        <v>7</v>
      </c>
      <c r="AT87" t="s">
        <v>14772</v>
      </c>
      <c r="AW87" t="s">
        <v>14773</v>
      </c>
      <c r="AX87" t="s">
        <v>12419</v>
      </c>
      <c r="AY87">
        <v>0</v>
      </c>
      <c r="AZ87" t="s">
        <v>289</v>
      </c>
      <c r="BA87" t="s">
        <v>3776</v>
      </c>
      <c r="BB87" t="s">
        <v>4946</v>
      </c>
      <c r="BC87" t="s">
        <v>14774</v>
      </c>
      <c r="BF87" t="s">
        <v>14775</v>
      </c>
      <c r="BI87" t="s">
        <v>14776</v>
      </c>
      <c r="BJ87" t="s">
        <v>14121</v>
      </c>
      <c r="BK87" t="s">
        <v>3670</v>
      </c>
      <c r="BL87" t="s">
        <v>4</v>
      </c>
      <c r="BM87">
        <v>1</v>
      </c>
      <c r="BN87">
        <v>25.49</v>
      </c>
      <c r="BO87">
        <v>25.49</v>
      </c>
      <c r="BP87" t="s">
        <v>11888</v>
      </c>
      <c r="BQ87" t="s">
        <v>293</v>
      </c>
      <c r="BR87" t="s">
        <v>4</v>
      </c>
      <c r="BS87">
        <v>1</v>
      </c>
      <c r="BT87">
        <v>25.49</v>
      </c>
      <c r="BU87">
        <v>25.49</v>
      </c>
    </row>
    <row r="88" spans="1:79">
      <c r="A88" s="15">
        <f t="shared" si="1"/>
        <v>44939</v>
      </c>
      <c r="B88" t="s">
        <v>14777</v>
      </c>
      <c r="C88" t="s">
        <v>14778</v>
      </c>
      <c r="D88" t="s">
        <v>292</v>
      </c>
      <c r="F88" t="s">
        <v>2100</v>
      </c>
      <c r="G88" t="s">
        <v>14779</v>
      </c>
      <c r="H88" t="s">
        <v>287</v>
      </c>
      <c r="I88">
        <v>33.99</v>
      </c>
      <c r="J88">
        <v>62.59</v>
      </c>
      <c r="K88">
        <v>62.59</v>
      </c>
      <c r="L88">
        <v>28.6</v>
      </c>
      <c r="M88" t="s">
        <v>14780</v>
      </c>
      <c r="N88" t="s">
        <v>4813</v>
      </c>
      <c r="O88" t="s">
        <v>14781</v>
      </c>
      <c r="P88" t="s">
        <v>10332</v>
      </c>
      <c r="Q88" t="s">
        <v>14782</v>
      </c>
      <c r="R88" t="s">
        <v>14783</v>
      </c>
      <c r="S88" t="s">
        <v>14784</v>
      </c>
      <c r="T88" t="s">
        <v>14785</v>
      </c>
      <c r="U88" t="s">
        <v>14786</v>
      </c>
      <c r="V88" t="s">
        <v>124</v>
      </c>
      <c r="W88" t="s">
        <v>14787</v>
      </c>
      <c r="X88" t="s">
        <v>6</v>
      </c>
      <c r="Z88" t="s">
        <v>14788</v>
      </c>
      <c r="AE88" t="s">
        <v>14789</v>
      </c>
      <c r="AG88" t="s">
        <v>14780</v>
      </c>
      <c r="AH88" t="s">
        <v>4813</v>
      </c>
      <c r="AI88" t="s">
        <v>14781</v>
      </c>
      <c r="AJ88" t="s">
        <v>10332</v>
      </c>
      <c r="AK88" t="s">
        <v>14782</v>
      </c>
      <c r="AL88" t="s">
        <v>14783</v>
      </c>
      <c r="AM88" t="s">
        <v>14784</v>
      </c>
      <c r="AO88" t="s">
        <v>14786</v>
      </c>
      <c r="AP88" t="s">
        <v>124</v>
      </c>
      <c r="AQ88" t="s">
        <v>14787</v>
      </c>
      <c r="AR88" t="s">
        <v>6</v>
      </c>
      <c r="AT88" t="s">
        <v>14788</v>
      </c>
      <c r="AW88" t="s">
        <v>14790</v>
      </c>
      <c r="AX88" t="s">
        <v>14744</v>
      </c>
      <c r="AY88">
        <v>0</v>
      </c>
      <c r="AZ88" t="s">
        <v>289</v>
      </c>
      <c r="BA88" t="s">
        <v>3776</v>
      </c>
      <c r="BB88" t="s">
        <v>3159</v>
      </c>
      <c r="BC88" t="s">
        <v>14791</v>
      </c>
      <c r="BF88" t="s">
        <v>14792</v>
      </c>
      <c r="BI88" t="s">
        <v>14793</v>
      </c>
      <c r="BJ88" t="s">
        <v>14205</v>
      </c>
      <c r="BK88" t="s">
        <v>6312</v>
      </c>
      <c r="BL88" t="s">
        <v>4</v>
      </c>
      <c r="BM88">
        <v>1</v>
      </c>
      <c r="BN88">
        <v>33.99</v>
      </c>
      <c r="BO88">
        <v>33.99</v>
      </c>
    </row>
    <row r="89" spans="1:79">
      <c r="A89" s="15">
        <f t="shared" si="1"/>
        <v>44941</v>
      </c>
      <c r="B89" t="s">
        <v>14794</v>
      </c>
      <c r="C89" t="s">
        <v>14795</v>
      </c>
      <c r="D89" t="s">
        <v>292</v>
      </c>
      <c r="F89" t="s">
        <v>2100</v>
      </c>
      <c r="G89" t="s">
        <v>14796</v>
      </c>
      <c r="H89" t="s">
        <v>287</v>
      </c>
      <c r="I89">
        <v>25.49</v>
      </c>
      <c r="J89">
        <v>46.5</v>
      </c>
      <c r="K89">
        <v>46.5</v>
      </c>
      <c r="L89">
        <v>21.01</v>
      </c>
      <c r="M89" t="s">
        <v>14797</v>
      </c>
      <c r="N89" t="s">
        <v>8361</v>
      </c>
      <c r="O89" t="s">
        <v>14798</v>
      </c>
      <c r="P89" t="s">
        <v>288</v>
      </c>
      <c r="Q89" t="s">
        <v>14799</v>
      </c>
      <c r="R89" t="s">
        <v>14800</v>
      </c>
      <c r="S89" t="s">
        <v>14801</v>
      </c>
      <c r="U89" t="s">
        <v>14802</v>
      </c>
      <c r="V89" t="s">
        <v>14803</v>
      </c>
      <c r="W89" t="s">
        <v>127</v>
      </c>
      <c r="X89" t="s">
        <v>2</v>
      </c>
      <c r="Z89" t="s">
        <v>14804</v>
      </c>
      <c r="AE89" t="s">
        <v>14805</v>
      </c>
      <c r="AG89" t="s">
        <v>14797</v>
      </c>
      <c r="AH89" t="s">
        <v>8361</v>
      </c>
      <c r="AI89" t="s">
        <v>14798</v>
      </c>
      <c r="AJ89" t="s">
        <v>288</v>
      </c>
      <c r="AK89" t="s">
        <v>14799</v>
      </c>
      <c r="AL89" t="s">
        <v>14806</v>
      </c>
      <c r="AM89" t="s">
        <v>14807</v>
      </c>
      <c r="AO89" t="s">
        <v>14802</v>
      </c>
      <c r="AP89" t="s">
        <v>14808</v>
      </c>
      <c r="AQ89" t="s">
        <v>127</v>
      </c>
      <c r="AR89" t="s">
        <v>2</v>
      </c>
      <c r="AT89" t="s">
        <v>14809</v>
      </c>
      <c r="AW89" t="s">
        <v>14810</v>
      </c>
      <c r="AX89" t="s">
        <v>9698</v>
      </c>
      <c r="AY89">
        <v>0</v>
      </c>
      <c r="AZ89" t="s">
        <v>289</v>
      </c>
      <c r="BA89" t="s">
        <v>3776</v>
      </c>
      <c r="BB89" t="s">
        <v>8871</v>
      </c>
      <c r="BC89" t="s">
        <v>14811</v>
      </c>
      <c r="BF89" t="s">
        <v>14796</v>
      </c>
      <c r="BI89" t="s">
        <v>14812</v>
      </c>
      <c r="BJ89" t="s">
        <v>11888</v>
      </c>
      <c r="BK89" t="s">
        <v>293</v>
      </c>
      <c r="BL89" t="s">
        <v>4</v>
      </c>
      <c r="BM89">
        <v>1</v>
      </c>
      <c r="BN89">
        <v>25.49</v>
      </c>
      <c r="BO89">
        <v>25.49</v>
      </c>
    </row>
    <row r="90" spans="1:79">
      <c r="A90" s="15">
        <f t="shared" si="1"/>
        <v>44944</v>
      </c>
      <c r="B90" t="s">
        <v>14813</v>
      </c>
      <c r="C90" t="s">
        <v>14814</v>
      </c>
      <c r="D90" t="s">
        <v>292</v>
      </c>
      <c r="F90" t="s">
        <v>2100</v>
      </c>
      <c r="G90" t="s">
        <v>14815</v>
      </c>
      <c r="H90" t="s">
        <v>287</v>
      </c>
      <c r="I90">
        <v>33.99</v>
      </c>
      <c r="J90">
        <v>56.91</v>
      </c>
      <c r="K90">
        <v>56.91</v>
      </c>
      <c r="L90">
        <v>22.92</v>
      </c>
      <c r="M90" t="s">
        <v>14816</v>
      </c>
      <c r="N90" t="s">
        <v>3536</v>
      </c>
      <c r="O90" t="s">
        <v>14817</v>
      </c>
      <c r="P90" t="s">
        <v>8393</v>
      </c>
      <c r="Q90" t="s">
        <v>14818</v>
      </c>
      <c r="R90" t="s">
        <v>14819</v>
      </c>
      <c r="S90" t="s">
        <v>14820</v>
      </c>
      <c r="V90" t="s">
        <v>14821</v>
      </c>
      <c r="W90" t="s">
        <v>3332</v>
      </c>
      <c r="X90" t="s">
        <v>11</v>
      </c>
      <c r="Z90" t="s">
        <v>14822</v>
      </c>
      <c r="AE90" t="s">
        <v>14823</v>
      </c>
      <c r="AG90" t="s">
        <v>14816</v>
      </c>
      <c r="AH90" t="s">
        <v>3536</v>
      </c>
      <c r="AI90" t="s">
        <v>14817</v>
      </c>
      <c r="AJ90" t="s">
        <v>8393</v>
      </c>
      <c r="AK90" t="s">
        <v>14818</v>
      </c>
      <c r="AL90" t="s">
        <v>14819</v>
      </c>
      <c r="AM90" t="s">
        <v>14820</v>
      </c>
      <c r="AP90" t="s">
        <v>14821</v>
      </c>
      <c r="AQ90" t="s">
        <v>3332</v>
      </c>
      <c r="AR90" t="s">
        <v>11</v>
      </c>
      <c r="AT90" t="s">
        <v>14822</v>
      </c>
      <c r="AW90" t="s">
        <v>14824</v>
      </c>
      <c r="AX90" t="s">
        <v>11868</v>
      </c>
      <c r="AY90">
        <v>0</v>
      </c>
      <c r="AZ90" t="s">
        <v>289</v>
      </c>
      <c r="BA90" t="s">
        <v>3776</v>
      </c>
      <c r="BB90" t="s">
        <v>12221</v>
      </c>
      <c r="BC90" t="s">
        <v>14825</v>
      </c>
      <c r="BF90" t="s">
        <v>14826</v>
      </c>
      <c r="BI90" t="s">
        <v>14827</v>
      </c>
      <c r="BJ90" t="s">
        <v>14205</v>
      </c>
      <c r="BK90" t="s">
        <v>6312</v>
      </c>
      <c r="BL90" t="s">
        <v>4</v>
      </c>
      <c r="BM90">
        <v>1</v>
      </c>
      <c r="BN90">
        <v>33.99</v>
      </c>
      <c r="BO90">
        <v>33.99</v>
      </c>
    </row>
    <row r="91" spans="1:79">
      <c r="A91" s="15">
        <f t="shared" si="1"/>
        <v>44945</v>
      </c>
      <c r="B91" t="s">
        <v>14828</v>
      </c>
      <c r="C91" t="s">
        <v>14829</v>
      </c>
      <c r="D91" t="s">
        <v>292</v>
      </c>
      <c r="F91" t="s">
        <v>2100</v>
      </c>
      <c r="G91" t="s">
        <v>14830</v>
      </c>
      <c r="H91" t="s">
        <v>287</v>
      </c>
      <c r="I91">
        <v>25.49</v>
      </c>
      <c r="J91">
        <v>46.5</v>
      </c>
      <c r="K91">
        <v>46.5</v>
      </c>
      <c r="L91">
        <v>21.01</v>
      </c>
      <c r="M91" t="s">
        <v>9145</v>
      </c>
      <c r="N91" t="s">
        <v>14831</v>
      </c>
      <c r="O91" t="s">
        <v>14832</v>
      </c>
      <c r="P91" t="s">
        <v>288</v>
      </c>
      <c r="Q91" t="s">
        <v>14833</v>
      </c>
      <c r="R91" t="s">
        <v>14834</v>
      </c>
      <c r="S91" t="s">
        <v>304</v>
      </c>
      <c r="V91" t="s">
        <v>14835</v>
      </c>
      <c r="W91" t="s">
        <v>127</v>
      </c>
      <c r="X91" t="s">
        <v>2</v>
      </c>
      <c r="Z91" t="s">
        <v>14836</v>
      </c>
      <c r="AE91" t="s">
        <v>14837</v>
      </c>
      <c r="AG91" t="s">
        <v>9145</v>
      </c>
      <c r="AH91" t="s">
        <v>14831</v>
      </c>
      <c r="AI91" t="s">
        <v>14832</v>
      </c>
      <c r="AJ91" t="s">
        <v>288</v>
      </c>
      <c r="AK91" t="s">
        <v>14833</v>
      </c>
      <c r="AL91" t="s">
        <v>14834</v>
      </c>
      <c r="AM91" t="s">
        <v>304</v>
      </c>
      <c r="AP91" t="s">
        <v>14835</v>
      </c>
      <c r="AQ91" t="s">
        <v>127</v>
      </c>
      <c r="AR91" t="s">
        <v>2</v>
      </c>
      <c r="AT91" t="s">
        <v>14836</v>
      </c>
      <c r="AW91" t="s">
        <v>14838</v>
      </c>
      <c r="AX91" t="s">
        <v>9698</v>
      </c>
      <c r="AY91">
        <v>0</v>
      </c>
      <c r="AZ91" t="s">
        <v>289</v>
      </c>
      <c r="BA91" t="s">
        <v>3776</v>
      </c>
      <c r="BB91" t="s">
        <v>3159</v>
      </c>
      <c r="BC91" t="s">
        <v>14839</v>
      </c>
      <c r="BF91" t="s">
        <v>14840</v>
      </c>
      <c r="BI91" t="s">
        <v>14841</v>
      </c>
      <c r="BJ91" t="s">
        <v>14121</v>
      </c>
      <c r="BK91" t="s">
        <v>3670</v>
      </c>
      <c r="BL91" t="s">
        <v>4</v>
      </c>
      <c r="BM91">
        <v>1</v>
      </c>
      <c r="BN91">
        <v>25.49</v>
      </c>
      <c r="BO91">
        <v>25.49</v>
      </c>
    </row>
    <row r="92" spans="1:79">
      <c r="A92" s="15">
        <f t="shared" si="1"/>
        <v>44945</v>
      </c>
      <c r="B92" t="s">
        <v>14842</v>
      </c>
      <c r="C92" t="s">
        <v>14843</v>
      </c>
      <c r="D92" t="s">
        <v>292</v>
      </c>
      <c r="F92" t="s">
        <v>2100</v>
      </c>
      <c r="G92" t="s">
        <v>14844</v>
      </c>
      <c r="H92" t="s">
        <v>287</v>
      </c>
      <c r="I92">
        <v>65.959999999999994</v>
      </c>
      <c r="J92">
        <v>84.789999999999992</v>
      </c>
      <c r="K92">
        <v>84.789999999999992</v>
      </c>
      <c r="L92">
        <v>18.829999999999998</v>
      </c>
      <c r="M92" t="s">
        <v>14845</v>
      </c>
      <c r="N92" t="s">
        <v>14846</v>
      </c>
      <c r="O92" t="s">
        <v>14847</v>
      </c>
      <c r="P92" t="s">
        <v>5207</v>
      </c>
      <c r="Q92" t="s">
        <v>14848</v>
      </c>
      <c r="R92" t="s">
        <v>14849</v>
      </c>
      <c r="S92" t="s">
        <v>4703</v>
      </c>
      <c r="U92" t="s">
        <v>14850</v>
      </c>
      <c r="V92" t="s">
        <v>14851</v>
      </c>
      <c r="W92" t="s">
        <v>6446</v>
      </c>
      <c r="X92" t="s">
        <v>12</v>
      </c>
      <c r="Z92" t="s">
        <v>14852</v>
      </c>
      <c r="AE92" t="s">
        <v>14853</v>
      </c>
      <c r="AG92" t="s">
        <v>14845</v>
      </c>
      <c r="AH92" t="s">
        <v>14846</v>
      </c>
      <c r="AI92" t="s">
        <v>14847</v>
      </c>
      <c r="AJ92" t="s">
        <v>5207</v>
      </c>
      <c r="AK92" t="s">
        <v>14848</v>
      </c>
      <c r="AL92" t="s">
        <v>14849</v>
      </c>
      <c r="AM92" t="s">
        <v>4703</v>
      </c>
      <c r="AO92" t="s">
        <v>14850</v>
      </c>
      <c r="AP92" t="s">
        <v>14851</v>
      </c>
      <c r="AQ92" t="s">
        <v>6446</v>
      </c>
      <c r="AR92" t="s">
        <v>12</v>
      </c>
      <c r="AT92" t="s">
        <v>14852</v>
      </c>
      <c r="AW92" t="s">
        <v>14854</v>
      </c>
      <c r="AX92" t="s">
        <v>9282</v>
      </c>
      <c r="AY92">
        <v>0</v>
      </c>
      <c r="AZ92" t="s">
        <v>289</v>
      </c>
      <c r="BA92" t="s">
        <v>3776</v>
      </c>
      <c r="BB92" t="s">
        <v>3159</v>
      </c>
      <c r="BC92" t="s">
        <v>14855</v>
      </c>
      <c r="BF92" t="s">
        <v>14856</v>
      </c>
      <c r="BI92" t="s">
        <v>14857</v>
      </c>
      <c r="BJ92" t="s">
        <v>14121</v>
      </c>
      <c r="BK92" t="s">
        <v>3670</v>
      </c>
      <c r="BL92" t="s">
        <v>4</v>
      </c>
      <c r="BM92">
        <v>2</v>
      </c>
      <c r="BN92">
        <v>32.979999999999997</v>
      </c>
      <c r="BO92">
        <v>65.959999999999994</v>
      </c>
    </row>
    <row r="93" spans="1:79">
      <c r="A93" s="15">
        <f t="shared" si="1"/>
        <v>44947</v>
      </c>
      <c r="B93" t="s">
        <v>14858</v>
      </c>
      <c r="C93" t="s">
        <v>14859</v>
      </c>
      <c r="D93" t="s">
        <v>292</v>
      </c>
      <c r="F93" t="s">
        <v>2100</v>
      </c>
      <c r="G93" t="s">
        <v>14860</v>
      </c>
      <c r="H93" t="s">
        <v>287</v>
      </c>
      <c r="I93">
        <v>43.98</v>
      </c>
      <c r="J93">
        <v>70.789999999999992</v>
      </c>
      <c r="K93">
        <v>70.789999999999992</v>
      </c>
      <c r="L93">
        <v>26.81</v>
      </c>
      <c r="M93" t="s">
        <v>14760</v>
      </c>
      <c r="N93" t="s">
        <v>14861</v>
      </c>
      <c r="O93" t="s">
        <v>14862</v>
      </c>
      <c r="P93" t="s">
        <v>6612</v>
      </c>
      <c r="Q93" t="s">
        <v>14863</v>
      </c>
      <c r="R93" t="s">
        <v>2905</v>
      </c>
      <c r="S93" t="s">
        <v>14864</v>
      </c>
      <c r="V93" t="s">
        <v>14865</v>
      </c>
      <c r="W93" t="s">
        <v>14533</v>
      </c>
      <c r="X93" t="s">
        <v>2</v>
      </c>
      <c r="Z93" t="s">
        <v>14866</v>
      </c>
      <c r="AE93" t="s">
        <v>14867</v>
      </c>
      <c r="AG93" t="s">
        <v>14760</v>
      </c>
      <c r="AH93" t="s">
        <v>14861</v>
      </c>
      <c r="AI93" t="s">
        <v>14862</v>
      </c>
      <c r="AJ93" t="s">
        <v>6612</v>
      </c>
      <c r="AK93" t="s">
        <v>14863</v>
      </c>
      <c r="AL93" t="s">
        <v>2905</v>
      </c>
      <c r="AM93" t="s">
        <v>14864</v>
      </c>
      <c r="AP93" t="s">
        <v>14865</v>
      </c>
      <c r="AQ93" t="s">
        <v>14533</v>
      </c>
      <c r="AR93" t="s">
        <v>2</v>
      </c>
      <c r="AT93" t="s">
        <v>14866</v>
      </c>
      <c r="AW93" t="s">
        <v>14868</v>
      </c>
      <c r="AX93" t="s">
        <v>9282</v>
      </c>
      <c r="AY93">
        <v>0</v>
      </c>
      <c r="AZ93" t="s">
        <v>289</v>
      </c>
      <c r="BA93" t="s">
        <v>3776</v>
      </c>
      <c r="BB93" t="s">
        <v>8871</v>
      </c>
      <c r="BC93" t="s">
        <v>14869</v>
      </c>
      <c r="BF93" t="s">
        <v>14870</v>
      </c>
      <c r="BI93" t="s">
        <v>14871</v>
      </c>
      <c r="BJ93" t="s">
        <v>14205</v>
      </c>
      <c r="BK93" t="s">
        <v>6312</v>
      </c>
      <c r="BL93" t="s">
        <v>4</v>
      </c>
      <c r="BM93">
        <v>1</v>
      </c>
      <c r="BN93">
        <v>43.98</v>
      </c>
      <c r="BO93">
        <v>43.98</v>
      </c>
    </row>
    <row r="94" spans="1:79">
      <c r="A94" s="15">
        <f t="shared" si="1"/>
        <v>44950</v>
      </c>
      <c r="B94" t="s">
        <v>14872</v>
      </c>
      <c r="C94" t="s">
        <v>14873</v>
      </c>
      <c r="D94" t="s">
        <v>292</v>
      </c>
      <c r="F94" t="s">
        <v>2100</v>
      </c>
      <c r="G94" t="s">
        <v>14874</v>
      </c>
      <c r="H94" t="s">
        <v>287</v>
      </c>
      <c r="I94">
        <v>125.94</v>
      </c>
      <c r="J94">
        <v>150.28</v>
      </c>
      <c r="K94">
        <v>150.28</v>
      </c>
      <c r="L94">
        <v>24.34</v>
      </c>
      <c r="M94" t="s">
        <v>14875</v>
      </c>
      <c r="N94" t="s">
        <v>14876</v>
      </c>
      <c r="O94" t="s">
        <v>14877</v>
      </c>
      <c r="P94" t="s">
        <v>3217</v>
      </c>
      <c r="Q94" t="s">
        <v>14878</v>
      </c>
      <c r="R94" t="s">
        <v>14879</v>
      </c>
      <c r="S94" t="s">
        <v>14880</v>
      </c>
      <c r="V94" t="s">
        <v>124</v>
      </c>
      <c r="W94" t="s">
        <v>14881</v>
      </c>
      <c r="X94" t="s">
        <v>12</v>
      </c>
      <c r="Z94" t="s">
        <v>14882</v>
      </c>
      <c r="AE94" t="s">
        <v>14883</v>
      </c>
      <c r="AG94" t="s">
        <v>14875</v>
      </c>
      <c r="AH94" t="s">
        <v>14884</v>
      </c>
      <c r="AI94" t="s">
        <v>14877</v>
      </c>
      <c r="AJ94" t="s">
        <v>3217</v>
      </c>
      <c r="AK94" t="s">
        <v>14878</v>
      </c>
      <c r="AL94" t="s">
        <v>14879</v>
      </c>
      <c r="AM94" t="s">
        <v>14880</v>
      </c>
      <c r="AP94" t="s">
        <v>124</v>
      </c>
      <c r="AQ94" t="s">
        <v>14881</v>
      </c>
      <c r="AR94" t="s">
        <v>12</v>
      </c>
      <c r="AT94" t="s">
        <v>14882</v>
      </c>
      <c r="AW94" t="s">
        <v>14885</v>
      </c>
      <c r="AX94" t="s">
        <v>9698</v>
      </c>
      <c r="AY94">
        <v>0</v>
      </c>
      <c r="AZ94" t="s">
        <v>1543</v>
      </c>
      <c r="BA94" t="s">
        <v>3698</v>
      </c>
      <c r="BC94" t="s">
        <v>14886</v>
      </c>
      <c r="BF94" t="s">
        <v>14874</v>
      </c>
      <c r="BI94" t="s">
        <v>14887</v>
      </c>
      <c r="BJ94" t="s">
        <v>14121</v>
      </c>
      <c r="BK94" t="s">
        <v>3670</v>
      </c>
      <c r="BL94" t="s">
        <v>4</v>
      </c>
      <c r="BM94">
        <v>2</v>
      </c>
      <c r="BN94">
        <v>32.979999999999997</v>
      </c>
      <c r="BO94">
        <v>65.959999999999994</v>
      </c>
      <c r="BP94" t="s">
        <v>11888</v>
      </c>
      <c r="BQ94" t="s">
        <v>293</v>
      </c>
      <c r="BR94" t="s">
        <v>4</v>
      </c>
      <c r="BS94">
        <v>2</v>
      </c>
      <c r="BT94">
        <v>29.99</v>
      </c>
      <c r="BU94">
        <v>59.98</v>
      </c>
    </row>
    <row r="95" spans="1:79">
      <c r="A95" s="15">
        <f t="shared" si="1"/>
        <v>44950</v>
      </c>
      <c r="B95" t="s">
        <v>14888</v>
      </c>
      <c r="C95" t="s">
        <v>14889</v>
      </c>
      <c r="D95" t="s">
        <v>292</v>
      </c>
      <c r="F95" t="s">
        <v>2100</v>
      </c>
      <c r="G95" t="s">
        <v>14890</v>
      </c>
      <c r="H95" t="s">
        <v>287</v>
      </c>
      <c r="I95">
        <v>29.99</v>
      </c>
      <c r="J95">
        <v>56.8</v>
      </c>
      <c r="K95">
        <v>56.8</v>
      </c>
      <c r="L95">
        <v>26.81</v>
      </c>
      <c r="M95" t="s">
        <v>8339</v>
      </c>
      <c r="N95" t="s">
        <v>1800</v>
      </c>
      <c r="O95" t="s">
        <v>14891</v>
      </c>
      <c r="P95" t="s">
        <v>2772</v>
      </c>
      <c r="Q95" t="s">
        <v>14892</v>
      </c>
      <c r="R95" t="s">
        <v>14893</v>
      </c>
      <c r="S95" t="s">
        <v>9018</v>
      </c>
      <c r="U95" t="s">
        <v>859</v>
      </c>
      <c r="V95" t="s">
        <v>14894</v>
      </c>
      <c r="W95" t="s">
        <v>14895</v>
      </c>
      <c r="X95" t="s">
        <v>2</v>
      </c>
      <c r="Z95" t="s">
        <v>14896</v>
      </c>
      <c r="AE95" t="s">
        <v>14897</v>
      </c>
      <c r="AG95" t="s">
        <v>8339</v>
      </c>
      <c r="AH95" t="s">
        <v>1800</v>
      </c>
      <c r="AI95" t="s">
        <v>14891</v>
      </c>
      <c r="AJ95" t="s">
        <v>2772</v>
      </c>
      <c r="AK95" t="s">
        <v>14892</v>
      </c>
      <c r="AL95" t="s">
        <v>14893</v>
      </c>
      <c r="AM95" t="s">
        <v>9018</v>
      </c>
      <c r="AO95" t="s">
        <v>859</v>
      </c>
      <c r="AP95" t="s">
        <v>14894</v>
      </c>
      <c r="AQ95" t="s">
        <v>14895</v>
      </c>
      <c r="AR95" t="s">
        <v>2</v>
      </c>
      <c r="AT95" t="s">
        <v>14896</v>
      </c>
      <c r="AW95" t="s">
        <v>14898</v>
      </c>
      <c r="AX95" t="s">
        <v>13394</v>
      </c>
      <c r="AY95">
        <v>0</v>
      </c>
      <c r="AZ95" t="s">
        <v>289</v>
      </c>
      <c r="BA95" t="s">
        <v>3776</v>
      </c>
      <c r="BB95" t="s">
        <v>4946</v>
      </c>
      <c r="BC95" t="s">
        <v>14899</v>
      </c>
      <c r="BF95" t="s">
        <v>14900</v>
      </c>
      <c r="BI95" t="s">
        <v>14901</v>
      </c>
      <c r="BJ95" t="s">
        <v>11888</v>
      </c>
      <c r="BK95" t="s">
        <v>293</v>
      </c>
      <c r="BL95" t="s">
        <v>4</v>
      </c>
      <c r="BM95">
        <v>1</v>
      </c>
      <c r="BN95">
        <v>29.99</v>
      </c>
      <c r="BO95">
        <v>29.99</v>
      </c>
    </row>
    <row r="96" spans="1:79">
      <c r="A96" s="15">
        <f t="shared" si="1"/>
        <v>44955</v>
      </c>
      <c r="B96" t="s">
        <v>14902</v>
      </c>
      <c r="C96" t="s">
        <v>14903</v>
      </c>
      <c r="D96" t="s">
        <v>292</v>
      </c>
      <c r="F96" t="s">
        <v>2100</v>
      </c>
      <c r="G96" t="s">
        <v>14904</v>
      </c>
      <c r="H96" t="s">
        <v>287</v>
      </c>
      <c r="I96">
        <v>32.979999999999997</v>
      </c>
      <c r="J96">
        <v>47.83</v>
      </c>
      <c r="K96">
        <v>47.83</v>
      </c>
      <c r="L96">
        <v>14.85</v>
      </c>
      <c r="M96" t="s">
        <v>13830</v>
      </c>
      <c r="N96" t="s">
        <v>13085</v>
      </c>
      <c r="O96" t="s">
        <v>14905</v>
      </c>
      <c r="P96" t="s">
        <v>877</v>
      </c>
      <c r="Q96" t="s">
        <v>14906</v>
      </c>
      <c r="R96" t="s">
        <v>14907</v>
      </c>
      <c r="S96" t="s">
        <v>14908</v>
      </c>
      <c r="T96" t="s">
        <v>14909</v>
      </c>
      <c r="U96" t="s">
        <v>2124</v>
      </c>
      <c r="V96" t="s">
        <v>2124</v>
      </c>
      <c r="W96" t="s">
        <v>136</v>
      </c>
      <c r="X96" t="s">
        <v>126</v>
      </c>
      <c r="Z96" t="s">
        <v>14910</v>
      </c>
      <c r="AE96" t="s">
        <v>14911</v>
      </c>
      <c r="AG96" t="s">
        <v>13830</v>
      </c>
      <c r="AH96" t="s">
        <v>13085</v>
      </c>
      <c r="AI96" t="s">
        <v>14905</v>
      </c>
      <c r="AJ96" t="s">
        <v>877</v>
      </c>
      <c r="AK96" t="s">
        <v>14906</v>
      </c>
      <c r="AL96" t="s">
        <v>14907</v>
      </c>
      <c r="AM96" t="s">
        <v>14908</v>
      </c>
      <c r="AO96" t="s">
        <v>2124</v>
      </c>
      <c r="AP96" t="s">
        <v>2124</v>
      </c>
      <c r="AQ96" t="s">
        <v>136</v>
      </c>
      <c r="AR96" t="s">
        <v>126</v>
      </c>
      <c r="AT96" t="s">
        <v>14910</v>
      </c>
      <c r="AW96" t="s">
        <v>14912</v>
      </c>
      <c r="AX96" t="s">
        <v>13758</v>
      </c>
      <c r="AY96">
        <v>0</v>
      </c>
      <c r="AZ96" t="s">
        <v>1543</v>
      </c>
      <c r="BA96" t="s">
        <v>3698</v>
      </c>
      <c r="BC96" t="s">
        <v>14913</v>
      </c>
      <c r="BF96" t="s">
        <v>14914</v>
      </c>
      <c r="BI96" t="s">
        <v>14915</v>
      </c>
      <c r="BJ96" t="s">
        <v>14121</v>
      </c>
      <c r="BK96" t="s">
        <v>3670</v>
      </c>
      <c r="BL96" t="s">
        <v>4</v>
      </c>
      <c r="BM96">
        <v>1</v>
      </c>
      <c r="BN96">
        <v>32.979999999999997</v>
      </c>
      <c r="BO96">
        <v>32.979999999999997</v>
      </c>
    </row>
    <row r="97" spans="1:73">
      <c r="A97" s="15">
        <f t="shared" si="1"/>
        <v>44956</v>
      </c>
      <c r="B97" t="s">
        <v>14916</v>
      </c>
      <c r="C97" t="s">
        <v>14917</v>
      </c>
      <c r="D97" t="s">
        <v>292</v>
      </c>
      <c r="F97" t="s">
        <v>2100</v>
      </c>
      <c r="G97" t="s">
        <v>14918</v>
      </c>
      <c r="H97" t="s">
        <v>287</v>
      </c>
      <c r="I97">
        <v>59.98</v>
      </c>
      <c r="J97">
        <v>80.989999999999995</v>
      </c>
      <c r="K97">
        <v>80.989999999999995</v>
      </c>
      <c r="L97">
        <v>21.01</v>
      </c>
      <c r="M97" t="s">
        <v>4068</v>
      </c>
      <c r="N97" t="s">
        <v>6455</v>
      </c>
      <c r="O97" t="s">
        <v>14919</v>
      </c>
      <c r="P97" t="s">
        <v>2772</v>
      </c>
      <c r="Q97" t="s">
        <v>14920</v>
      </c>
      <c r="R97" t="s">
        <v>14921</v>
      </c>
      <c r="S97" t="s">
        <v>14922</v>
      </c>
      <c r="U97" t="s">
        <v>14923</v>
      </c>
      <c r="V97" t="s">
        <v>2618</v>
      </c>
      <c r="W97" t="s">
        <v>14924</v>
      </c>
      <c r="X97" t="s">
        <v>2</v>
      </c>
      <c r="Z97" t="s">
        <v>14925</v>
      </c>
      <c r="AE97" t="s">
        <v>14926</v>
      </c>
      <c r="AG97" t="s">
        <v>4068</v>
      </c>
      <c r="AH97" t="s">
        <v>6455</v>
      </c>
      <c r="AI97" t="s">
        <v>14919</v>
      </c>
      <c r="AJ97" t="s">
        <v>2772</v>
      </c>
      <c r="AK97" t="s">
        <v>14920</v>
      </c>
      <c r="AL97" t="s">
        <v>14927</v>
      </c>
      <c r="AM97" t="s">
        <v>7708</v>
      </c>
      <c r="AO97" t="s">
        <v>14928</v>
      </c>
      <c r="AP97" t="s">
        <v>14929</v>
      </c>
      <c r="AQ97" t="s">
        <v>127</v>
      </c>
      <c r="AR97" t="s">
        <v>2</v>
      </c>
      <c r="AT97" t="s">
        <v>14930</v>
      </c>
      <c r="AW97" t="s">
        <v>14931</v>
      </c>
      <c r="AX97" t="s">
        <v>13394</v>
      </c>
      <c r="AY97">
        <v>0</v>
      </c>
      <c r="AZ97" t="s">
        <v>289</v>
      </c>
      <c r="BA97" t="s">
        <v>3776</v>
      </c>
      <c r="BB97" t="s">
        <v>12221</v>
      </c>
      <c r="BC97" t="s">
        <v>14932</v>
      </c>
      <c r="BF97" t="s">
        <v>14933</v>
      </c>
      <c r="BI97" t="s">
        <v>14934</v>
      </c>
      <c r="BJ97" t="s">
        <v>11888</v>
      </c>
      <c r="BK97" t="s">
        <v>293</v>
      </c>
      <c r="BL97" t="s">
        <v>4</v>
      </c>
      <c r="BM97">
        <v>2</v>
      </c>
      <c r="BN97">
        <v>29.99</v>
      </c>
      <c r="BO97">
        <v>59.98</v>
      </c>
    </row>
    <row r="98" spans="1:73">
      <c r="A98" s="15">
        <f t="shared" si="1"/>
        <v>44958</v>
      </c>
      <c r="B98" t="s">
        <v>14935</v>
      </c>
      <c r="C98" t="s">
        <v>14936</v>
      </c>
      <c r="D98" t="s">
        <v>292</v>
      </c>
      <c r="F98" t="s">
        <v>2100</v>
      </c>
      <c r="G98" t="s">
        <v>14937</v>
      </c>
      <c r="H98" t="s">
        <v>287</v>
      </c>
      <c r="I98">
        <v>32.979999999999997</v>
      </c>
      <c r="J98">
        <v>62.94</v>
      </c>
      <c r="K98">
        <v>62.94</v>
      </c>
      <c r="L98">
        <v>29.96</v>
      </c>
      <c r="M98" t="s">
        <v>14938</v>
      </c>
      <c r="N98" t="s">
        <v>14939</v>
      </c>
      <c r="O98" t="s">
        <v>14940</v>
      </c>
      <c r="P98" t="s">
        <v>5688</v>
      </c>
      <c r="Q98" t="s">
        <v>14941</v>
      </c>
      <c r="R98" t="s">
        <v>14942</v>
      </c>
      <c r="S98" t="s">
        <v>11278</v>
      </c>
      <c r="U98" t="s">
        <v>14943</v>
      </c>
      <c r="V98" t="s">
        <v>124</v>
      </c>
      <c r="W98" t="s">
        <v>14944</v>
      </c>
      <c r="X98" t="s">
        <v>14</v>
      </c>
      <c r="Z98" t="s">
        <v>14945</v>
      </c>
      <c r="AE98" t="s">
        <v>14946</v>
      </c>
      <c r="AG98" t="s">
        <v>14947</v>
      </c>
      <c r="AH98" t="s">
        <v>1587</v>
      </c>
      <c r="AI98" t="s">
        <v>14940</v>
      </c>
      <c r="AJ98" t="s">
        <v>5688</v>
      </c>
      <c r="AK98" t="s">
        <v>14941</v>
      </c>
      <c r="AL98" t="s">
        <v>14942</v>
      </c>
      <c r="AM98" t="s">
        <v>11278</v>
      </c>
      <c r="AO98" t="s">
        <v>14943</v>
      </c>
      <c r="AP98" t="s">
        <v>124</v>
      </c>
      <c r="AQ98" t="s">
        <v>14944</v>
      </c>
      <c r="AR98" t="s">
        <v>14</v>
      </c>
      <c r="AT98" t="s">
        <v>14945</v>
      </c>
      <c r="AW98" t="s">
        <v>14948</v>
      </c>
      <c r="AX98" t="s">
        <v>9698</v>
      </c>
      <c r="AY98">
        <v>0</v>
      </c>
      <c r="AZ98" t="s">
        <v>289</v>
      </c>
      <c r="BA98" t="s">
        <v>3776</v>
      </c>
      <c r="BB98" t="s">
        <v>4946</v>
      </c>
      <c r="BC98" t="s">
        <v>14949</v>
      </c>
      <c r="BF98" t="s">
        <v>14950</v>
      </c>
      <c r="BI98" t="s">
        <v>14951</v>
      </c>
      <c r="BJ98" t="s">
        <v>14121</v>
      </c>
      <c r="BK98" t="s">
        <v>3670</v>
      </c>
      <c r="BL98" t="s">
        <v>4</v>
      </c>
      <c r="BM98">
        <v>1</v>
      </c>
      <c r="BN98">
        <v>32.979999999999997</v>
      </c>
      <c r="BO98">
        <v>32.979999999999997</v>
      </c>
    </row>
    <row r="99" spans="1:73">
      <c r="A99" s="15">
        <f t="shared" si="1"/>
        <v>44961</v>
      </c>
      <c r="B99" t="s">
        <v>14952</v>
      </c>
      <c r="C99" t="s">
        <v>14953</v>
      </c>
      <c r="D99" t="s">
        <v>292</v>
      </c>
      <c r="F99" t="s">
        <v>2100</v>
      </c>
      <c r="G99" t="s">
        <v>14954</v>
      </c>
      <c r="H99" t="s">
        <v>287</v>
      </c>
      <c r="I99">
        <v>32.979999999999997</v>
      </c>
      <c r="J99">
        <v>56.23</v>
      </c>
      <c r="K99">
        <v>56.23</v>
      </c>
      <c r="L99">
        <v>23.25</v>
      </c>
      <c r="M99" t="s">
        <v>14955</v>
      </c>
      <c r="N99" t="s">
        <v>14956</v>
      </c>
      <c r="O99" t="s">
        <v>14957</v>
      </c>
      <c r="P99" t="s">
        <v>288</v>
      </c>
      <c r="Q99" t="s">
        <v>14958</v>
      </c>
      <c r="R99" t="s">
        <v>7378</v>
      </c>
      <c r="S99" t="s">
        <v>14959</v>
      </c>
      <c r="U99" t="s">
        <v>14960</v>
      </c>
      <c r="V99" t="s">
        <v>14961</v>
      </c>
      <c r="W99" t="s">
        <v>127</v>
      </c>
      <c r="X99" t="s">
        <v>2</v>
      </c>
      <c r="Z99" t="s">
        <v>14962</v>
      </c>
      <c r="AE99" t="s">
        <v>14963</v>
      </c>
      <c r="AG99" t="s">
        <v>14955</v>
      </c>
      <c r="AH99" t="s">
        <v>14956</v>
      </c>
      <c r="AI99" t="s">
        <v>14957</v>
      </c>
      <c r="AJ99" t="s">
        <v>288</v>
      </c>
      <c r="AK99" t="s">
        <v>14958</v>
      </c>
      <c r="AL99" t="s">
        <v>7378</v>
      </c>
      <c r="AM99" t="s">
        <v>14959</v>
      </c>
      <c r="AO99" t="s">
        <v>14960</v>
      </c>
      <c r="AP99" t="s">
        <v>14961</v>
      </c>
      <c r="AQ99" t="s">
        <v>127</v>
      </c>
      <c r="AR99" t="s">
        <v>2</v>
      </c>
      <c r="AT99" t="s">
        <v>14962</v>
      </c>
      <c r="AW99" t="s">
        <v>14964</v>
      </c>
      <c r="AX99" t="s">
        <v>9698</v>
      </c>
      <c r="AY99">
        <v>0</v>
      </c>
      <c r="AZ99" t="s">
        <v>289</v>
      </c>
      <c r="BA99" t="s">
        <v>3776</v>
      </c>
      <c r="BB99" t="s">
        <v>10858</v>
      </c>
      <c r="BC99" t="s">
        <v>14965</v>
      </c>
      <c r="BF99" t="s">
        <v>14966</v>
      </c>
      <c r="BI99" t="s">
        <v>14967</v>
      </c>
      <c r="BJ99" t="s">
        <v>11888</v>
      </c>
      <c r="BK99" t="s">
        <v>293</v>
      </c>
      <c r="BL99" t="s">
        <v>4</v>
      </c>
      <c r="BM99">
        <v>1</v>
      </c>
      <c r="BN99">
        <v>32.979999999999997</v>
      </c>
      <c r="BO99">
        <v>32.979999999999997</v>
      </c>
    </row>
    <row r="100" spans="1:73">
      <c r="A100" s="15">
        <f t="shared" si="1"/>
        <v>44963</v>
      </c>
      <c r="B100" t="s">
        <v>14968</v>
      </c>
      <c r="C100" t="s">
        <v>14969</v>
      </c>
      <c r="D100" t="s">
        <v>292</v>
      </c>
      <c r="F100" t="s">
        <v>2100</v>
      </c>
      <c r="G100" t="s">
        <v>14970</v>
      </c>
      <c r="H100" t="s">
        <v>287</v>
      </c>
      <c r="I100">
        <v>39.89</v>
      </c>
      <c r="J100">
        <v>63.14</v>
      </c>
      <c r="K100">
        <v>63.14</v>
      </c>
      <c r="L100">
        <v>23.25</v>
      </c>
      <c r="M100" t="s">
        <v>1304</v>
      </c>
      <c r="N100" t="s">
        <v>3944</v>
      </c>
      <c r="O100" t="s">
        <v>14971</v>
      </c>
      <c r="P100" t="s">
        <v>288</v>
      </c>
      <c r="Q100" t="s">
        <v>14972</v>
      </c>
      <c r="R100" t="s">
        <v>14973</v>
      </c>
      <c r="S100" t="s">
        <v>14974</v>
      </c>
      <c r="U100" t="s">
        <v>859</v>
      </c>
      <c r="V100" t="s">
        <v>14975</v>
      </c>
      <c r="W100" t="s">
        <v>127</v>
      </c>
      <c r="X100" t="s">
        <v>2</v>
      </c>
      <c r="Z100" t="s">
        <v>14976</v>
      </c>
      <c r="AE100" t="s">
        <v>14977</v>
      </c>
      <c r="AG100" t="s">
        <v>1304</v>
      </c>
      <c r="AH100" t="s">
        <v>3944</v>
      </c>
      <c r="AI100" t="s">
        <v>14971</v>
      </c>
      <c r="AJ100" t="s">
        <v>288</v>
      </c>
      <c r="AK100" t="s">
        <v>14972</v>
      </c>
      <c r="AL100" t="s">
        <v>14978</v>
      </c>
      <c r="AM100" t="s">
        <v>14979</v>
      </c>
      <c r="AO100" t="s">
        <v>14980</v>
      </c>
      <c r="AP100" t="s">
        <v>3812</v>
      </c>
      <c r="AQ100" t="s">
        <v>127</v>
      </c>
      <c r="AR100" t="s">
        <v>2</v>
      </c>
      <c r="AT100" t="s">
        <v>14981</v>
      </c>
      <c r="AW100" t="s">
        <v>14982</v>
      </c>
      <c r="AX100" t="s">
        <v>12419</v>
      </c>
      <c r="AY100">
        <v>0</v>
      </c>
      <c r="AZ100" t="s">
        <v>5678</v>
      </c>
      <c r="BA100" t="s">
        <v>12556</v>
      </c>
      <c r="BC100" t="s">
        <v>14983</v>
      </c>
      <c r="BF100" t="s">
        <v>14984</v>
      </c>
      <c r="BI100" t="s">
        <v>14985</v>
      </c>
      <c r="BJ100" t="s">
        <v>14139</v>
      </c>
      <c r="BK100" t="s">
        <v>13272</v>
      </c>
      <c r="BL100" t="s">
        <v>4</v>
      </c>
      <c r="BM100">
        <v>1</v>
      </c>
      <c r="BN100">
        <v>39.89</v>
      </c>
      <c r="BO100">
        <v>39.89</v>
      </c>
    </row>
    <row r="101" spans="1:73">
      <c r="A101" s="15">
        <f t="shared" si="1"/>
        <v>44965</v>
      </c>
      <c r="B101" t="s">
        <v>14986</v>
      </c>
      <c r="C101" t="s">
        <v>14987</v>
      </c>
      <c r="D101" t="s">
        <v>292</v>
      </c>
      <c r="F101" t="s">
        <v>2100</v>
      </c>
      <c r="G101" t="s">
        <v>14988</v>
      </c>
      <c r="H101" t="s">
        <v>287</v>
      </c>
      <c r="I101">
        <v>43.98</v>
      </c>
      <c r="J101">
        <v>75.56</v>
      </c>
      <c r="K101">
        <v>75.56</v>
      </c>
      <c r="L101">
        <v>31.58</v>
      </c>
      <c r="M101" t="s">
        <v>3535</v>
      </c>
      <c r="N101" t="s">
        <v>10497</v>
      </c>
      <c r="O101" t="s">
        <v>14989</v>
      </c>
      <c r="P101" t="s">
        <v>7513</v>
      </c>
      <c r="Q101" t="s">
        <v>14990</v>
      </c>
      <c r="R101" t="s">
        <v>14991</v>
      </c>
      <c r="S101" t="s">
        <v>14992</v>
      </c>
      <c r="U101" t="s">
        <v>14993</v>
      </c>
      <c r="V101" t="s">
        <v>124</v>
      </c>
      <c r="W101" t="s">
        <v>14994</v>
      </c>
      <c r="X101" t="s">
        <v>1660</v>
      </c>
      <c r="Z101" t="s">
        <v>14995</v>
      </c>
      <c r="AE101" t="s">
        <v>14996</v>
      </c>
      <c r="AG101" t="s">
        <v>3535</v>
      </c>
      <c r="AH101" t="s">
        <v>10497</v>
      </c>
      <c r="AI101" t="s">
        <v>14989</v>
      </c>
      <c r="AJ101" t="s">
        <v>7513</v>
      </c>
      <c r="AK101" t="s">
        <v>14990</v>
      </c>
      <c r="AL101" t="s">
        <v>14991</v>
      </c>
      <c r="AM101" t="s">
        <v>14992</v>
      </c>
      <c r="AO101" t="s">
        <v>14993</v>
      </c>
      <c r="AP101" t="s">
        <v>124</v>
      </c>
      <c r="AQ101" t="s">
        <v>14994</v>
      </c>
      <c r="AR101" t="s">
        <v>1660</v>
      </c>
      <c r="AT101" t="s">
        <v>14995</v>
      </c>
      <c r="AW101" t="s">
        <v>14997</v>
      </c>
      <c r="AX101" t="s">
        <v>9698</v>
      </c>
      <c r="AY101">
        <v>0</v>
      </c>
      <c r="AZ101" t="s">
        <v>1543</v>
      </c>
      <c r="BA101" t="s">
        <v>3698</v>
      </c>
      <c r="BC101" t="s">
        <v>14998</v>
      </c>
      <c r="BF101" t="s">
        <v>14988</v>
      </c>
      <c r="BI101" t="s">
        <v>14999</v>
      </c>
      <c r="BJ101" t="s">
        <v>14205</v>
      </c>
      <c r="BK101" t="s">
        <v>6312</v>
      </c>
      <c r="BL101" t="s">
        <v>4</v>
      </c>
      <c r="BM101">
        <v>1</v>
      </c>
      <c r="BN101">
        <v>43.98</v>
      </c>
      <c r="BO101">
        <v>43.98</v>
      </c>
    </row>
    <row r="102" spans="1:73">
      <c r="A102" s="15">
        <f t="shared" si="1"/>
        <v>44967</v>
      </c>
      <c r="B102" t="s">
        <v>11850</v>
      </c>
      <c r="C102" t="s">
        <v>11851</v>
      </c>
      <c r="D102" t="s">
        <v>292</v>
      </c>
      <c r="F102" t="s">
        <v>2100</v>
      </c>
      <c r="G102" t="s">
        <v>11852</v>
      </c>
      <c r="H102" t="s">
        <v>287</v>
      </c>
      <c r="I102">
        <v>32.979999999999997</v>
      </c>
      <c r="J102">
        <v>66.12</v>
      </c>
      <c r="K102">
        <v>66.12</v>
      </c>
      <c r="L102">
        <v>33.14</v>
      </c>
      <c r="M102" t="s">
        <v>11853</v>
      </c>
      <c r="N102" t="s">
        <v>11854</v>
      </c>
      <c r="O102" t="s">
        <v>11855</v>
      </c>
      <c r="P102" t="s">
        <v>5736</v>
      </c>
      <c r="Q102" t="s">
        <v>11856</v>
      </c>
      <c r="R102" t="s">
        <v>11857</v>
      </c>
      <c r="S102" t="s">
        <v>11858</v>
      </c>
      <c r="U102" t="s">
        <v>859</v>
      </c>
      <c r="V102" t="s">
        <v>124</v>
      </c>
      <c r="W102" t="s">
        <v>11859</v>
      </c>
      <c r="X102" t="s">
        <v>9</v>
      </c>
      <c r="Z102" t="s">
        <v>11860</v>
      </c>
      <c r="AE102" t="s">
        <v>11861</v>
      </c>
      <c r="AG102" t="s">
        <v>11862</v>
      </c>
      <c r="AH102" t="s">
        <v>11863</v>
      </c>
      <c r="AI102" t="s">
        <v>11855</v>
      </c>
      <c r="AJ102" t="s">
        <v>5736</v>
      </c>
      <c r="AK102" t="s">
        <v>11856</v>
      </c>
      <c r="AL102" t="s">
        <v>11864</v>
      </c>
      <c r="AM102" t="s">
        <v>11865</v>
      </c>
      <c r="AO102" t="s">
        <v>1412</v>
      </c>
      <c r="AP102" t="s">
        <v>11866</v>
      </c>
      <c r="AQ102" t="s">
        <v>11859</v>
      </c>
      <c r="AR102" t="s">
        <v>9</v>
      </c>
      <c r="AT102" t="s">
        <v>11860</v>
      </c>
      <c r="AW102" t="s">
        <v>11867</v>
      </c>
      <c r="AX102" t="s">
        <v>11868</v>
      </c>
      <c r="AY102">
        <v>0</v>
      </c>
      <c r="AZ102" t="s">
        <v>289</v>
      </c>
      <c r="BA102" t="s">
        <v>3776</v>
      </c>
      <c r="BB102" t="s">
        <v>4946</v>
      </c>
      <c r="BC102" t="s">
        <v>11869</v>
      </c>
      <c r="BF102" t="s">
        <v>11870</v>
      </c>
      <c r="BI102" t="s">
        <v>11871</v>
      </c>
      <c r="BJ102" t="s">
        <v>11872</v>
      </c>
      <c r="BK102" t="s">
        <v>300</v>
      </c>
      <c r="BL102" t="s">
        <v>4</v>
      </c>
      <c r="BM102">
        <v>1</v>
      </c>
      <c r="BN102">
        <v>32.979999999999997</v>
      </c>
      <c r="BO102">
        <v>32.979999999999997</v>
      </c>
    </row>
    <row r="103" spans="1:73">
      <c r="A103" s="15">
        <f t="shared" si="1"/>
        <v>44968</v>
      </c>
      <c r="B103" t="s">
        <v>11873</v>
      </c>
      <c r="C103" t="s">
        <v>11874</v>
      </c>
      <c r="D103" t="s">
        <v>292</v>
      </c>
      <c r="F103" t="s">
        <v>2100</v>
      </c>
      <c r="G103" t="s">
        <v>11875</v>
      </c>
      <c r="H103" t="s">
        <v>287</v>
      </c>
      <c r="I103">
        <v>32.979999999999997</v>
      </c>
      <c r="J103">
        <v>50.64</v>
      </c>
      <c r="K103">
        <v>50.64</v>
      </c>
      <c r="L103">
        <v>17.66</v>
      </c>
      <c r="M103" t="s">
        <v>11876</v>
      </c>
      <c r="N103" t="s">
        <v>3976</v>
      </c>
      <c r="O103" t="s">
        <v>11877</v>
      </c>
      <c r="P103" t="s">
        <v>877</v>
      </c>
      <c r="Q103" t="s">
        <v>11878</v>
      </c>
      <c r="R103" t="s">
        <v>11879</v>
      </c>
      <c r="S103" t="s">
        <v>288</v>
      </c>
      <c r="U103" t="s">
        <v>11880</v>
      </c>
      <c r="V103" t="s">
        <v>1067</v>
      </c>
      <c r="W103" t="s">
        <v>136</v>
      </c>
      <c r="X103" t="s">
        <v>126</v>
      </c>
      <c r="Z103" t="s">
        <v>11881</v>
      </c>
      <c r="AE103" t="s">
        <v>11882</v>
      </c>
      <c r="AG103" t="s">
        <v>11876</v>
      </c>
      <c r="AH103" t="s">
        <v>11883</v>
      </c>
      <c r="AI103" t="s">
        <v>11877</v>
      </c>
      <c r="AJ103" t="s">
        <v>877</v>
      </c>
      <c r="AK103" t="s">
        <v>11878</v>
      </c>
      <c r="AL103" t="s">
        <v>11879</v>
      </c>
      <c r="AM103" t="s">
        <v>288</v>
      </c>
      <c r="AO103" t="s">
        <v>11880</v>
      </c>
      <c r="AP103" t="s">
        <v>1067</v>
      </c>
      <c r="AQ103" t="s">
        <v>136</v>
      </c>
      <c r="AR103" t="s">
        <v>126</v>
      </c>
      <c r="AT103" t="s">
        <v>11881</v>
      </c>
      <c r="AW103" t="s">
        <v>11884</v>
      </c>
      <c r="AX103" t="s">
        <v>9698</v>
      </c>
      <c r="AY103">
        <v>0</v>
      </c>
      <c r="AZ103" t="s">
        <v>289</v>
      </c>
      <c r="BA103" t="s">
        <v>3776</v>
      </c>
      <c r="BB103" t="s">
        <v>3159</v>
      </c>
      <c r="BC103" t="s">
        <v>11885</v>
      </c>
      <c r="BF103" t="s">
        <v>11886</v>
      </c>
      <c r="BI103" t="s">
        <v>11887</v>
      </c>
      <c r="BJ103" t="s">
        <v>11888</v>
      </c>
      <c r="BK103" t="s">
        <v>293</v>
      </c>
      <c r="BL103" t="s">
        <v>4</v>
      </c>
      <c r="BM103">
        <v>1</v>
      </c>
      <c r="BN103">
        <v>32.979999999999997</v>
      </c>
      <c r="BO103">
        <v>32.979999999999997</v>
      </c>
    </row>
    <row r="104" spans="1:73">
      <c r="A104" s="15">
        <f t="shared" si="1"/>
        <v>44969</v>
      </c>
      <c r="B104" t="s">
        <v>11889</v>
      </c>
      <c r="C104" t="s">
        <v>11890</v>
      </c>
      <c r="D104" t="s">
        <v>292</v>
      </c>
      <c r="F104" t="s">
        <v>891</v>
      </c>
      <c r="G104" t="s">
        <v>11891</v>
      </c>
      <c r="H104" t="s">
        <v>287</v>
      </c>
      <c r="I104">
        <v>65.959999999999994</v>
      </c>
      <c r="J104">
        <v>90.929999999999993</v>
      </c>
      <c r="K104">
        <v>90.929999999999993</v>
      </c>
      <c r="L104">
        <v>24.97</v>
      </c>
      <c r="M104" t="s">
        <v>8339</v>
      </c>
      <c r="N104" t="s">
        <v>11892</v>
      </c>
      <c r="O104" t="s">
        <v>11893</v>
      </c>
      <c r="P104" t="s">
        <v>288</v>
      </c>
      <c r="Q104" t="s">
        <v>11894</v>
      </c>
      <c r="R104" t="s">
        <v>11895</v>
      </c>
      <c r="S104" t="s">
        <v>11896</v>
      </c>
      <c r="U104" t="s">
        <v>11897</v>
      </c>
      <c r="V104" t="s">
        <v>11898</v>
      </c>
      <c r="W104" t="s">
        <v>127</v>
      </c>
      <c r="X104" t="s">
        <v>2</v>
      </c>
      <c r="Z104" t="s">
        <v>11899</v>
      </c>
      <c r="AE104" t="s">
        <v>11900</v>
      </c>
      <c r="AG104" t="s">
        <v>8339</v>
      </c>
      <c r="AH104" t="s">
        <v>11892</v>
      </c>
      <c r="AI104" t="s">
        <v>11893</v>
      </c>
      <c r="AJ104" t="s">
        <v>288</v>
      </c>
      <c r="AK104" t="s">
        <v>11894</v>
      </c>
      <c r="AL104" t="s">
        <v>11895</v>
      </c>
      <c r="AM104" t="s">
        <v>11896</v>
      </c>
      <c r="AO104" t="s">
        <v>11897</v>
      </c>
      <c r="AP104" t="s">
        <v>11898</v>
      </c>
      <c r="AQ104" t="s">
        <v>127</v>
      </c>
      <c r="AR104" t="s">
        <v>2</v>
      </c>
      <c r="AT104" t="s">
        <v>11899</v>
      </c>
      <c r="AW104" t="s">
        <v>11901</v>
      </c>
      <c r="AY104">
        <v>0</v>
      </c>
      <c r="AZ104" t="s">
        <v>1543</v>
      </c>
      <c r="BA104" t="s">
        <v>3698</v>
      </c>
      <c r="BC104" t="s">
        <v>11902</v>
      </c>
      <c r="BE104" t="s">
        <v>11903</v>
      </c>
      <c r="BJ104" t="s">
        <v>11872</v>
      </c>
      <c r="BK104" t="s">
        <v>300</v>
      </c>
      <c r="BL104" t="s">
        <v>4</v>
      </c>
      <c r="BM104">
        <v>2</v>
      </c>
      <c r="BN104">
        <v>32.979999999999997</v>
      </c>
      <c r="BO104">
        <v>65.959999999999994</v>
      </c>
    </row>
    <row r="105" spans="1:73">
      <c r="A105" s="15">
        <f t="shared" si="1"/>
        <v>44969</v>
      </c>
      <c r="B105" t="s">
        <v>11904</v>
      </c>
      <c r="C105" t="s">
        <v>11905</v>
      </c>
      <c r="D105" t="s">
        <v>292</v>
      </c>
      <c r="F105" t="s">
        <v>2100</v>
      </c>
      <c r="G105" t="s">
        <v>11906</v>
      </c>
      <c r="H105" t="s">
        <v>287</v>
      </c>
      <c r="I105">
        <v>65.959999999999994</v>
      </c>
      <c r="J105">
        <v>77.789999999999992</v>
      </c>
      <c r="K105">
        <v>77.789999999999992</v>
      </c>
      <c r="L105">
        <v>11.83</v>
      </c>
      <c r="M105" t="s">
        <v>8339</v>
      </c>
      <c r="N105" t="s">
        <v>11892</v>
      </c>
      <c r="O105" t="s">
        <v>11893</v>
      </c>
      <c r="P105" t="s">
        <v>288</v>
      </c>
      <c r="Q105" t="s">
        <v>11894</v>
      </c>
      <c r="R105" t="s">
        <v>11895</v>
      </c>
      <c r="S105" t="s">
        <v>11896</v>
      </c>
      <c r="U105" t="s">
        <v>11897</v>
      </c>
      <c r="V105" t="s">
        <v>11898</v>
      </c>
      <c r="W105" t="s">
        <v>127</v>
      </c>
      <c r="X105" t="s">
        <v>2</v>
      </c>
      <c r="Z105" t="s">
        <v>11899</v>
      </c>
      <c r="AE105" t="s">
        <v>11900</v>
      </c>
      <c r="AG105" t="s">
        <v>8339</v>
      </c>
      <c r="AH105" t="s">
        <v>11892</v>
      </c>
      <c r="AI105" t="s">
        <v>11893</v>
      </c>
      <c r="AJ105" t="s">
        <v>288</v>
      </c>
      <c r="AK105" t="s">
        <v>11894</v>
      </c>
      <c r="AL105" t="s">
        <v>11895</v>
      </c>
      <c r="AM105" t="s">
        <v>11896</v>
      </c>
      <c r="AO105" t="s">
        <v>11897</v>
      </c>
      <c r="AP105" t="s">
        <v>11898</v>
      </c>
      <c r="AQ105" t="s">
        <v>127</v>
      </c>
      <c r="AR105" t="s">
        <v>2</v>
      </c>
      <c r="AT105" t="s">
        <v>11899</v>
      </c>
      <c r="AW105" t="s">
        <v>11907</v>
      </c>
      <c r="AX105" t="s">
        <v>9698</v>
      </c>
      <c r="AY105">
        <v>0</v>
      </c>
      <c r="AZ105" t="s">
        <v>289</v>
      </c>
      <c r="BA105" t="s">
        <v>3776</v>
      </c>
      <c r="BB105" t="s">
        <v>3159</v>
      </c>
      <c r="BC105" t="s">
        <v>11908</v>
      </c>
      <c r="BF105" t="s">
        <v>11909</v>
      </c>
      <c r="BI105" t="s">
        <v>11910</v>
      </c>
      <c r="BJ105" t="s">
        <v>11872</v>
      </c>
      <c r="BK105" t="s">
        <v>300</v>
      </c>
      <c r="BL105" t="s">
        <v>4</v>
      </c>
      <c r="BM105">
        <v>2</v>
      </c>
      <c r="BN105">
        <v>32.979999999999997</v>
      </c>
      <c r="BO105">
        <v>65.959999999999994</v>
      </c>
    </row>
    <row r="106" spans="1:73">
      <c r="A106" s="15">
        <f t="shared" si="1"/>
        <v>44970</v>
      </c>
      <c r="B106" t="s">
        <v>11911</v>
      </c>
      <c r="C106" t="s">
        <v>11912</v>
      </c>
      <c r="D106" t="s">
        <v>292</v>
      </c>
      <c r="F106" t="s">
        <v>2100</v>
      </c>
      <c r="G106" t="s">
        <v>11913</v>
      </c>
      <c r="H106" t="s">
        <v>287</v>
      </c>
      <c r="I106">
        <v>32.979999999999997</v>
      </c>
      <c r="J106">
        <v>59.789999999999992</v>
      </c>
      <c r="K106">
        <v>59.789999999999992</v>
      </c>
      <c r="L106">
        <v>26.81</v>
      </c>
      <c r="M106" t="s">
        <v>11914</v>
      </c>
      <c r="N106" t="s">
        <v>11915</v>
      </c>
      <c r="O106" t="s">
        <v>11916</v>
      </c>
      <c r="P106" t="s">
        <v>6612</v>
      </c>
      <c r="Q106" t="s">
        <v>11917</v>
      </c>
      <c r="R106" t="s">
        <v>11918</v>
      </c>
      <c r="S106" t="s">
        <v>3186</v>
      </c>
      <c r="U106" t="s">
        <v>859</v>
      </c>
      <c r="V106" t="s">
        <v>11919</v>
      </c>
      <c r="W106" t="s">
        <v>11920</v>
      </c>
      <c r="X106" t="s">
        <v>2</v>
      </c>
      <c r="Z106" t="s">
        <v>11921</v>
      </c>
      <c r="AE106" t="s">
        <v>11922</v>
      </c>
      <c r="AG106" t="s">
        <v>11914</v>
      </c>
      <c r="AH106" t="s">
        <v>11915</v>
      </c>
      <c r="AI106" t="s">
        <v>11916</v>
      </c>
      <c r="AJ106" t="s">
        <v>6612</v>
      </c>
      <c r="AK106" t="s">
        <v>11917</v>
      </c>
      <c r="AL106" t="s">
        <v>11918</v>
      </c>
      <c r="AM106" t="s">
        <v>3186</v>
      </c>
      <c r="AO106" t="s">
        <v>859</v>
      </c>
      <c r="AP106" t="s">
        <v>11919</v>
      </c>
      <c r="AQ106" t="s">
        <v>11920</v>
      </c>
      <c r="AR106" t="s">
        <v>2</v>
      </c>
      <c r="AT106" t="s">
        <v>11921</v>
      </c>
      <c r="AW106" t="s">
        <v>11923</v>
      </c>
      <c r="AX106" t="s">
        <v>9282</v>
      </c>
      <c r="AY106">
        <v>0</v>
      </c>
      <c r="AZ106" t="s">
        <v>289</v>
      </c>
      <c r="BA106" t="s">
        <v>3776</v>
      </c>
      <c r="BB106" t="s">
        <v>4703</v>
      </c>
      <c r="BC106" t="s">
        <v>11924</v>
      </c>
      <c r="BF106" t="s">
        <v>11925</v>
      </c>
      <c r="BI106" t="s">
        <v>11926</v>
      </c>
      <c r="BJ106" t="s">
        <v>11888</v>
      </c>
      <c r="BK106" t="s">
        <v>293</v>
      </c>
      <c r="BL106" t="s">
        <v>4</v>
      </c>
      <c r="BM106">
        <v>1</v>
      </c>
      <c r="BN106">
        <v>32.979999999999997</v>
      </c>
      <c r="BO106">
        <v>32.979999999999997</v>
      </c>
    </row>
    <row r="107" spans="1:73">
      <c r="A107" s="15">
        <f t="shared" si="1"/>
        <v>44973</v>
      </c>
      <c r="B107" t="s">
        <v>11927</v>
      </c>
      <c r="C107" t="s">
        <v>11928</v>
      </c>
      <c r="D107" t="s">
        <v>292</v>
      </c>
      <c r="F107" t="s">
        <v>2100</v>
      </c>
      <c r="G107" t="s">
        <v>11929</v>
      </c>
      <c r="H107" t="s">
        <v>287</v>
      </c>
      <c r="I107">
        <v>43.98</v>
      </c>
      <c r="J107">
        <v>72.64</v>
      </c>
      <c r="K107">
        <v>72.64</v>
      </c>
      <c r="L107">
        <v>28.66</v>
      </c>
      <c r="M107" t="s">
        <v>11930</v>
      </c>
      <c r="N107" t="s">
        <v>11931</v>
      </c>
      <c r="O107" t="s">
        <v>11932</v>
      </c>
      <c r="P107" t="s">
        <v>304</v>
      </c>
      <c r="Q107" t="s">
        <v>11933</v>
      </c>
      <c r="R107" t="s">
        <v>11934</v>
      </c>
      <c r="S107" t="s">
        <v>11935</v>
      </c>
      <c r="U107" t="s">
        <v>11936</v>
      </c>
      <c r="V107" t="s">
        <v>4935</v>
      </c>
      <c r="W107" t="s">
        <v>5125</v>
      </c>
      <c r="X107" t="s">
        <v>11</v>
      </c>
      <c r="Z107" t="s">
        <v>11937</v>
      </c>
      <c r="AE107" t="s">
        <v>11938</v>
      </c>
      <c r="AG107" t="s">
        <v>11930</v>
      </c>
      <c r="AH107" t="s">
        <v>11931</v>
      </c>
      <c r="AI107" t="s">
        <v>11932</v>
      </c>
      <c r="AJ107" t="s">
        <v>304</v>
      </c>
      <c r="AK107" t="s">
        <v>11933</v>
      </c>
      <c r="AL107" t="s">
        <v>11934</v>
      </c>
      <c r="AM107" t="s">
        <v>11935</v>
      </c>
      <c r="AO107" t="s">
        <v>11936</v>
      </c>
      <c r="AP107" t="s">
        <v>4935</v>
      </c>
      <c r="AQ107" t="s">
        <v>5125</v>
      </c>
      <c r="AR107" t="s">
        <v>11</v>
      </c>
      <c r="AT107" t="s">
        <v>11937</v>
      </c>
      <c r="AW107" t="s">
        <v>11939</v>
      </c>
      <c r="AX107" t="s">
        <v>11940</v>
      </c>
      <c r="AY107">
        <v>0</v>
      </c>
      <c r="AZ107" t="s">
        <v>289</v>
      </c>
      <c r="BA107" t="s">
        <v>3776</v>
      </c>
      <c r="BB107" t="s">
        <v>4703</v>
      </c>
      <c r="BC107" t="s">
        <v>11941</v>
      </c>
      <c r="BF107" t="s">
        <v>11929</v>
      </c>
      <c r="BI107" t="s">
        <v>11942</v>
      </c>
      <c r="BJ107" t="s">
        <v>11943</v>
      </c>
      <c r="BK107" t="s">
        <v>6312</v>
      </c>
      <c r="BL107" t="s">
        <v>4</v>
      </c>
      <c r="BM107">
        <v>1</v>
      </c>
      <c r="BN107">
        <v>43.98</v>
      </c>
      <c r="BO107">
        <v>43.98</v>
      </c>
    </row>
    <row r="108" spans="1:73">
      <c r="A108" s="15">
        <f t="shared" si="1"/>
        <v>44979</v>
      </c>
      <c r="B108" t="s">
        <v>11944</v>
      </c>
      <c r="C108" t="s">
        <v>11945</v>
      </c>
      <c r="D108" t="s">
        <v>292</v>
      </c>
      <c r="F108" t="s">
        <v>2100</v>
      </c>
      <c r="G108" t="s">
        <v>11946</v>
      </c>
      <c r="H108" t="s">
        <v>287</v>
      </c>
      <c r="I108">
        <v>35.99</v>
      </c>
      <c r="J108">
        <v>59.63</v>
      </c>
      <c r="K108">
        <v>59.63</v>
      </c>
      <c r="L108">
        <v>23.64</v>
      </c>
      <c r="M108" t="s">
        <v>2072</v>
      </c>
      <c r="N108" t="s">
        <v>11947</v>
      </c>
      <c r="O108" t="s">
        <v>11948</v>
      </c>
      <c r="P108" t="s">
        <v>288</v>
      </c>
      <c r="Q108" t="s">
        <v>11949</v>
      </c>
      <c r="R108" t="s">
        <v>11950</v>
      </c>
      <c r="S108" t="s">
        <v>5207</v>
      </c>
      <c r="U108" t="s">
        <v>11951</v>
      </c>
      <c r="V108" t="s">
        <v>11952</v>
      </c>
      <c r="W108" t="s">
        <v>3048</v>
      </c>
      <c r="X108" t="s">
        <v>2</v>
      </c>
      <c r="Z108" t="s">
        <v>11953</v>
      </c>
      <c r="AE108" t="s">
        <v>11954</v>
      </c>
      <c r="AG108" t="s">
        <v>11955</v>
      </c>
      <c r="AH108" t="s">
        <v>11956</v>
      </c>
      <c r="AI108" t="s">
        <v>11948</v>
      </c>
      <c r="AJ108" t="s">
        <v>288</v>
      </c>
      <c r="AK108" t="s">
        <v>11949</v>
      </c>
      <c r="AL108" t="s">
        <v>11950</v>
      </c>
      <c r="AM108" t="s">
        <v>5207</v>
      </c>
      <c r="AO108" t="s">
        <v>11951</v>
      </c>
      <c r="AP108" t="s">
        <v>11952</v>
      </c>
      <c r="AQ108" t="s">
        <v>3048</v>
      </c>
      <c r="AR108" t="s">
        <v>2</v>
      </c>
      <c r="AT108" t="s">
        <v>11953</v>
      </c>
      <c r="AW108" t="s">
        <v>11957</v>
      </c>
      <c r="AX108" t="s">
        <v>9698</v>
      </c>
      <c r="AY108">
        <v>0</v>
      </c>
      <c r="AZ108" t="s">
        <v>289</v>
      </c>
      <c r="BA108" t="s">
        <v>3776</v>
      </c>
      <c r="BB108" t="s">
        <v>4630</v>
      </c>
      <c r="BC108" t="s">
        <v>11958</v>
      </c>
      <c r="BF108" t="s">
        <v>11959</v>
      </c>
      <c r="BI108" t="s">
        <v>11960</v>
      </c>
      <c r="BJ108" t="s">
        <v>11961</v>
      </c>
      <c r="BK108" t="s">
        <v>11962</v>
      </c>
      <c r="BL108" t="s">
        <v>4</v>
      </c>
      <c r="BM108">
        <v>1</v>
      </c>
      <c r="BN108">
        <v>35.99</v>
      </c>
      <c r="BO108">
        <v>35.99</v>
      </c>
    </row>
    <row r="109" spans="1:73">
      <c r="A109" s="15">
        <f t="shared" si="1"/>
        <v>45002</v>
      </c>
      <c r="B109" t="s">
        <v>11963</v>
      </c>
      <c r="C109" t="s">
        <v>11964</v>
      </c>
      <c r="D109" t="s">
        <v>292</v>
      </c>
      <c r="F109" t="s">
        <v>2100</v>
      </c>
      <c r="G109" t="s">
        <v>11965</v>
      </c>
      <c r="H109" t="s">
        <v>287</v>
      </c>
      <c r="I109">
        <v>43.98</v>
      </c>
      <c r="J109">
        <v>73.89</v>
      </c>
      <c r="K109">
        <v>73.89</v>
      </c>
      <c r="L109">
        <v>29.91</v>
      </c>
      <c r="M109" t="s">
        <v>3853</v>
      </c>
      <c r="N109" t="s">
        <v>11966</v>
      </c>
      <c r="O109" t="s">
        <v>11967</v>
      </c>
      <c r="P109" t="s">
        <v>6958</v>
      </c>
      <c r="Q109" t="s">
        <v>11968</v>
      </c>
      <c r="R109" t="s">
        <v>11969</v>
      </c>
      <c r="S109" t="s">
        <v>11970</v>
      </c>
      <c r="U109" t="s">
        <v>11971</v>
      </c>
      <c r="V109" t="s">
        <v>11972</v>
      </c>
      <c r="W109" t="s">
        <v>6962</v>
      </c>
      <c r="X109" t="s">
        <v>131</v>
      </c>
      <c r="Z109" t="s">
        <v>11973</v>
      </c>
      <c r="AE109" t="s">
        <v>11974</v>
      </c>
      <c r="AG109" t="s">
        <v>3853</v>
      </c>
      <c r="AH109" t="s">
        <v>11966</v>
      </c>
      <c r="AI109" t="s">
        <v>11967</v>
      </c>
      <c r="AJ109" t="s">
        <v>6958</v>
      </c>
      <c r="AK109" t="s">
        <v>11968</v>
      </c>
      <c r="AL109" t="s">
        <v>11969</v>
      </c>
      <c r="AM109" t="s">
        <v>11970</v>
      </c>
      <c r="AO109" t="s">
        <v>11971</v>
      </c>
      <c r="AP109" t="s">
        <v>11972</v>
      </c>
      <c r="AQ109" t="s">
        <v>6962</v>
      </c>
      <c r="AR109" t="s">
        <v>131</v>
      </c>
      <c r="AT109" t="s">
        <v>11973</v>
      </c>
      <c r="AW109" t="s">
        <v>11975</v>
      </c>
      <c r="AX109" t="s">
        <v>9282</v>
      </c>
      <c r="AY109">
        <v>0</v>
      </c>
      <c r="AZ109" t="s">
        <v>289</v>
      </c>
      <c r="BA109" t="s">
        <v>3776</v>
      </c>
      <c r="BB109" t="s">
        <v>4703</v>
      </c>
      <c r="BC109" t="s">
        <v>11976</v>
      </c>
      <c r="BF109" t="s">
        <v>11977</v>
      </c>
      <c r="BI109" t="s">
        <v>11978</v>
      </c>
      <c r="BJ109" t="s">
        <v>11943</v>
      </c>
      <c r="BK109" t="s">
        <v>6312</v>
      </c>
      <c r="BL109" t="s">
        <v>4</v>
      </c>
      <c r="BM109">
        <v>1</v>
      </c>
      <c r="BN109">
        <v>43.98</v>
      </c>
      <c r="BO109">
        <v>43.98</v>
      </c>
    </row>
    <row r="110" spans="1:73">
      <c r="A110" s="15">
        <f t="shared" si="1"/>
        <v>45004</v>
      </c>
      <c r="B110" t="s">
        <v>11979</v>
      </c>
      <c r="C110" t="s">
        <v>11980</v>
      </c>
      <c r="D110" t="s">
        <v>292</v>
      </c>
      <c r="F110" t="s">
        <v>2100</v>
      </c>
      <c r="G110" t="s">
        <v>11981</v>
      </c>
      <c r="H110" t="s">
        <v>287</v>
      </c>
      <c r="I110">
        <v>43.98</v>
      </c>
      <c r="J110">
        <v>73.179999999999993</v>
      </c>
      <c r="K110">
        <v>73.179999999999993</v>
      </c>
      <c r="L110">
        <v>29.2</v>
      </c>
      <c r="M110" t="s">
        <v>11982</v>
      </c>
      <c r="N110" t="s">
        <v>11983</v>
      </c>
      <c r="O110" t="s">
        <v>11984</v>
      </c>
      <c r="P110" t="s">
        <v>304</v>
      </c>
      <c r="Q110" t="s">
        <v>11985</v>
      </c>
      <c r="R110" t="s">
        <v>11986</v>
      </c>
      <c r="S110" t="s">
        <v>11987</v>
      </c>
      <c r="U110" t="s">
        <v>11988</v>
      </c>
      <c r="V110" t="s">
        <v>3663</v>
      </c>
      <c r="W110" t="s">
        <v>2885</v>
      </c>
      <c r="X110" t="s">
        <v>11</v>
      </c>
      <c r="Z110" t="s">
        <v>11989</v>
      </c>
      <c r="AE110" t="s">
        <v>11990</v>
      </c>
      <c r="AG110" t="s">
        <v>11982</v>
      </c>
      <c r="AH110" t="s">
        <v>11983</v>
      </c>
      <c r="AI110" t="s">
        <v>11984</v>
      </c>
      <c r="AJ110" t="s">
        <v>304</v>
      </c>
      <c r="AK110" t="s">
        <v>11985</v>
      </c>
      <c r="AL110" t="s">
        <v>11991</v>
      </c>
      <c r="AM110" t="s">
        <v>11992</v>
      </c>
      <c r="AP110" t="s">
        <v>3663</v>
      </c>
      <c r="AQ110" t="s">
        <v>2885</v>
      </c>
      <c r="AR110" t="s">
        <v>11</v>
      </c>
      <c r="AT110" t="s">
        <v>11993</v>
      </c>
      <c r="AW110" t="s">
        <v>11994</v>
      </c>
      <c r="AX110" t="s">
        <v>9282</v>
      </c>
      <c r="AY110">
        <v>0</v>
      </c>
      <c r="AZ110" t="s">
        <v>1543</v>
      </c>
      <c r="BA110" t="s">
        <v>3698</v>
      </c>
      <c r="BC110" t="s">
        <v>11995</v>
      </c>
      <c r="BF110" t="s">
        <v>11996</v>
      </c>
      <c r="BI110" t="s">
        <v>11997</v>
      </c>
      <c r="BJ110" t="s">
        <v>11943</v>
      </c>
      <c r="BK110" t="s">
        <v>6312</v>
      </c>
      <c r="BL110" t="s">
        <v>4</v>
      </c>
      <c r="BM110">
        <v>1</v>
      </c>
      <c r="BN110">
        <v>43.98</v>
      </c>
      <c r="BO110">
        <v>43.98</v>
      </c>
    </row>
    <row r="111" spans="1:73">
      <c r="A111" s="15">
        <f t="shared" si="1"/>
        <v>45011</v>
      </c>
      <c r="B111" t="s">
        <v>11998</v>
      </c>
      <c r="C111" t="s">
        <v>11999</v>
      </c>
      <c r="D111" t="s">
        <v>292</v>
      </c>
      <c r="F111" t="s">
        <v>2100</v>
      </c>
      <c r="G111" t="s">
        <v>12000</v>
      </c>
      <c r="H111" t="s">
        <v>287</v>
      </c>
      <c r="I111">
        <v>77.97</v>
      </c>
      <c r="J111">
        <v>104.52</v>
      </c>
      <c r="K111">
        <v>104.52</v>
      </c>
      <c r="L111">
        <v>26.55</v>
      </c>
      <c r="M111" t="s">
        <v>8390</v>
      </c>
      <c r="N111" t="s">
        <v>12001</v>
      </c>
      <c r="O111" t="s">
        <v>12002</v>
      </c>
      <c r="P111" t="s">
        <v>288</v>
      </c>
      <c r="Q111" t="s">
        <v>12003</v>
      </c>
      <c r="R111" t="s">
        <v>12004</v>
      </c>
      <c r="S111" t="s">
        <v>12005</v>
      </c>
      <c r="V111" t="s">
        <v>12006</v>
      </c>
      <c r="W111" t="s">
        <v>127</v>
      </c>
      <c r="X111" t="s">
        <v>2</v>
      </c>
      <c r="Z111" t="s">
        <v>12007</v>
      </c>
      <c r="AE111" t="s">
        <v>12008</v>
      </c>
      <c r="AG111" t="s">
        <v>8390</v>
      </c>
      <c r="AH111" t="s">
        <v>12001</v>
      </c>
      <c r="AI111" t="s">
        <v>12002</v>
      </c>
      <c r="AJ111" t="s">
        <v>288</v>
      </c>
      <c r="AK111" t="s">
        <v>12003</v>
      </c>
      <c r="AL111" t="s">
        <v>12004</v>
      </c>
      <c r="AM111" t="s">
        <v>12005</v>
      </c>
      <c r="AP111" t="s">
        <v>12006</v>
      </c>
      <c r="AQ111" t="s">
        <v>127</v>
      </c>
      <c r="AR111" t="s">
        <v>2</v>
      </c>
      <c r="AT111" t="s">
        <v>12007</v>
      </c>
      <c r="AW111" t="s">
        <v>12009</v>
      </c>
      <c r="AX111" t="s">
        <v>9698</v>
      </c>
      <c r="AY111">
        <v>0</v>
      </c>
      <c r="AZ111" t="s">
        <v>289</v>
      </c>
      <c r="BA111" t="s">
        <v>3776</v>
      </c>
      <c r="BB111" t="s">
        <v>3159</v>
      </c>
      <c r="BC111" t="s">
        <v>12010</v>
      </c>
      <c r="BF111" t="s">
        <v>12011</v>
      </c>
      <c r="BI111" t="s">
        <v>12012</v>
      </c>
      <c r="BJ111" t="s">
        <v>3702</v>
      </c>
      <c r="BK111" t="s">
        <v>293</v>
      </c>
      <c r="BL111" t="s">
        <v>4</v>
      </c>
      <c r="BM111">
        <v>1</v>
      </c>
      <c r="BN111">
        <v>32.979999999999997</v>
      </c>
      <c r="BO111">
        <v>32.979999999999997</v>
      </c>
      <c r="BP111" t="s">
        <v>11961</v>
      </c>
      <c r="BQ111" t="s">
        <v>11962</v>
      </c>
      <c r="BR111" t="s">
        <v>4</v>
      </c>
      <c r="BS111">
        <v>1</v>
      </c>
      <c r="BT111">
        <v>44.99</v>
      </c>
      <c r="BU111">
        <v>44.99</v>
      </c>
    </row>
    <row r="112" spans="1:73">
      <c r="A112" s="15">
        <f t="shared" si="1"/>
        <v>45013</v>
      </c>
      <c r="B112" t="s">
        <v>12013</v>
      </c>
      <c r="C112" t="s">
        <v>12014</v>
      </c>
      <c r="D112" t="s">
        <v>292</v>
      </c>
      <c r="F112" t="s">
        <v>2100</v>
      </c>
      <c r="G112" t="s">
        <v>12015</v>
      </c>
      <c r="H112" t="s">
        <v>287</v>
      </c>
      <c r="I112">
        <v>32.979999999999997</v>
      </c>
      <c r="J112">
        <v>56.66</v>
      </c>
      <c r="K112">
        <v>56.66</v>
      </c>
      <c r="L112">
        <v>23.68</v>
      </c>
      <c r="M112" t="s">
        <v>9180</v>
      </c>
      <c r="N112" t="s">
        <v>12016</v>
      </c>
      <c r="O112" t="s">
        <v>12017</v>
      </c>
      <c r="P112" t="s">
        <v>288</v>
      </c>
      <c r="Q112" t="s">
        <v>12018</v>
      </c>
      <c r="R112" t="s">
        <v>12019</v>
      </c>
      <c r="S112" t="s">
        <v>12020</v>
      </c>
      <c r="U112" t="s">
        <v>12021</v>
      </c>
      <c r="V112" t="s">
        <v>8591</v>
      </c>
      <c r="W112" t="s">
        <v>127</v>
      </c>
      <c r="X112" t="s">
        <v>2</v>
      </c>
      <c r="Z112" t="s">
        <v>12022</v>
      </c>
      <c r="AE112" t="s">
        <v>12023</v>
      </c>
      <c r="AG112" t="s">
        <v>9180</v>
      </c>
      <c r="AH112" t="s">
        <v>12024</v>
      </c>
      <c r="AI112" t="s">
        <v>12017</v>
      </c>
      <c r="AJ112" t="s">
        <v>288</v>
      </c>
      <c r="AK112" t="s">
        <v>12018</v>
      </c>
      <c r="AL112" t="s">
        <v>12025</v>
      </c>
      <c r="AM112" t="s">
        <v>12026</v>
      </c>
      <c r="AO112" t="s">
        <v>12027</v>
      </c>
      <c r="AP112" t="s">
        <v>12028</v>
      </c>
      <c r="AQ112" t="s">
        <v>127</v>
      </c>
      <c r="AR112" t="s">
        <v>2</v>
      </c>
      <c r="AT112" t="s">
        <v>12029</v>
      </c>
      <c r="AW112" t="s">
        <v>12030</v>
      </c>
      <c r="AX112" t="s">
        <v>9282</v>
      </c>
      <c r="AY112">
        <v>0</v>
      </c>
      <c r="AZ112" t="s">
        <v>289</v>
      </c>
      <c r="BA112" t="s">
        <v>3776</v>
      </c>
      <c r="BB112" t="s">
        <v>3159</v>
      </c>
      <c r="BC112" t="s">
        <v>12031</v>
      </c>
      <c r="BF112" t="s">
        <v>12032</v>
      </c>
      <c r="BI112" t="s">
        <v>12033</v>
      </c>
      <c r="BJ112" t="s">
        <v>6863</v>
      </c>
      <c r="BK112" t="s">
        <v>3670</v>
      </c>
      <c r="BL112" t="s">
        <v>4</v>
      </c>
      <c r="BM112">
        <v>1</v>
      </c>
      <c r="BN112">
        <v>32.979999999999997</v>
      </c>
      <c r="BO112">
        <v>32.979999999999997</v>
      </c>
    </row>
    <row r="113" spans="1:73">
      <c r="A113" s="15">
        <f t="shared" si="1"/>
        <v>45018</v>
      </c>
      <c r="B113" t="s">
        <v>12034</v>
      </c>
      <c r="C113" t="s">
        <v>12035</v>
      </c>
      <c r="D113" t="s">
        <v>292</v>
      </c>
      <c r="F113" t="s">
        <v>2100</v>
      </c>
      <c r="G113" t="s">
        <v>12036</v>
      </c>
      <c r="H113" t="s">
        <v>287</v>
      </c>
      <c r="I113">
        <v>32.979999999999997</v>
      </c>
      <c r="J113">
        <v>52.37</v>
      </c>
      <c r="K113">
        <v>52.37</v>
      </c>
      <c r="L113">
        <v>19.39</v>
      </c>
      <c r="M113" t="s">
        <v>12037</v>
      </c>
      <c r="N113" t="s">
        <v>3961</v>
      </c>
      <c r="O113" t="s">
        <v>12038</v>
      </c>
      <c r="P113" t="s">
        <v>877</v>
      </c>
      <c r="Q113" t="s">
        <v>12039</v>
      </c>
      <c r="R113" t="s">
        <v>12040</v>
      </c>
      <c r="S113" t="s">
        <v>6997</v>
      </c>
      <c r="U113" t="s">
        <v>12041</v>
      </c>
      <c r="V113" t="s">
        <v>5662</v>
      </c>
      <c r="W113" t="s">
        <v>136</v>
      </c>
      <c r="X113" t="s">
        <v>126</v>
      </c>
      <c r="Z113" t="s">
        <v>12042</v>
      </c>
      <c r="AE113" t="s">
        <v>12043</v>
      </c>
      <c r="AG113" t="s">
        <v>12037</v>
      </c>
      <c r="AH113" t="s">
        <v>3961</v>
      </c>
      <c r="AI113" t="s">
        <v>12038</v>
      </c>
      <c r="AJ113" t="s">
        <v>877</v>
      </c>
      <c r="AK113" t="s">
        <v>12039</v>
      </c>
      <c r="AL113" t="s">
        <v>12040</v>
      </c>
      <c r="AM113" t="s">
        <v>6997</v>
      </c>
      <c r="AO113" t="s">
        <v>12041</v>
      </c>
      <c r="AP113" t="s">
        <v>5662</v>
      </c>
      <c r="AQ113" t="s">
        <v>136</v>
      </c>
      <c r="AR113" t="s">
        <v>126</v>
      </c>
      <c r="AT113" t="s">
        <v>12042</v>
      </c>
      <c r="AW113" t="s">
        <v>12044</v>
      </c>
      <c r="AX113" t="s">
        <v>9698</v>
      </c>
      <c r="AY113">
        <v>0</v>
      </c>
      <c r="AZ113" t="s">
        <v>1543</v>
      </c>
      <c r="BA113" t="s">
        <v>3698</v>
      </c>
      <c r="BC113" t="s">
        <v>12045</v>
      </c>
      <c r="BF113" t="s">
        <v>12036</v>
      </c>
      <c r="BI113" t="s">
        <v>12046</v>
      </c>
      <c r="BJ113" t="s">
        <v>6863</v>
      </c>
      <c r="BK113" t="s">
        <v>3670</v>
      </c>
      <c r="BL113" t="s">
        <v>4</v>
      </c>
      <c r="BM113">
        <v>1</v>
      </c>
      <c r="BN113">
        <v>32.979999999999997</v>
      </c>
      <c r="BO113">
        <v>32.979999999999997</v>
      </c>
    </row>
    <row r="114" spans="1:73">
      <c r="A114" s="15">
        <f t="shared" si="1"/>
        <v>45020</v>
      </c>
      <c r="B114" t="s">
        <v>12047</v>
      </c>
      <c r="C114" t="s">
        <v>12048</v>
      </c>
      <c r="D114" t="s">
        <v>292</v>
      </c>
      <c r="F114" t="s">
        <v>2100</v>
      </c>
      <c r="G114" t="s">
        <v>12049</v>
      </c>
      <c r="H114" t="s">
        <v>287</v>
      </c>
      <c r="I114">
        <v>87.96</v>
      </c>
      <c r="J114">
        <v>100.11</v>
      </c>
      <c r="K114">
        <v>100.11</v>
      </c>
      <c r="L114">
        <v>12.15</v>
      </c>
      <c r="M114" t="s">
        <v>6111</v>
      </c>
      <c r="N114" t="s">
        <v>12050</v>
      </c>
      <c r="O114" t="s">
        <v>12051</v>
      </c>
      <c r="P114" t="s">
        <v>4971</v>
      </c>
      <c r="Q114" t="s">
        <v>12052</v>
      </c>
      <c r="R114" t="s">
        <v>12053</v>
      </c>
      <c r="S114" t="s">
        <v>12054</v>
      </c>
      <c r="U114" t="s">
        <v>12055</v>
      </c>
      <c r="V114" t="s">
        <v>12056</v>
      </c>
      <c r="W114" t="s">
        <v>138</v>
      </c>
      <c r="X114" t="s">
        <v>7</v>
      </c>
      <c r="Z114" t="s">
        <v>12057</v>
      </c>
      <c r="AE114" t="s">
        <v>12058</v>
      </c>
      <c r="AG114" t="s">
        <v>6111</v>
      </c>
      <c r="AH114" t="s">
        <v>12050</v>
      </c>
      <c r="AI114" t="s">
        <v>12051</v>
      </c>
      <c r="AJ114" t="s">
        <v>4971</v>
      </c>
      <c r="AK114" t="s">
        <v>12052</v>
      </c>
      <c r="AL114" t="s">
        <v>12053</v>
      </c>
      <c r="AM114" t="s">
        <v>12054</v>
      </c>
      <c r="AO114" t="s">
        <v>12055</v>
      </c>
      <c r="AP114" t="s">
        <v>12056</v>
      </c>
      <c r="AQ114" t="s">
        <v>138</v>
      </c>
      <c r="AR114" t="s">
        <v>7</v>
      </c>
      <c r="AT114" t="s">
        <v>12057</v>
      </c>
      <c r="AW114" t="s">
        <v>12059</v>
      </c>
      <c r="AX114" t="s">
        <v>9698</v>
      </c>
      <c r="AY114">
        <v>0</v>
      </c>
      <c r="AZ114" t="s">
        <v>289</v>
      </c>
      <c r="BA114" t="s">
        <v>3776</v>
      </c>
      <c r="BB114" t="s">
        <v>12060</v>
      </c>
      <c r="BC114" t="s">
        <v>12061</v>
      </c>
      <c r="BF114" t="s">
        <v>12062</v>
      </c>
      <c r="BI114" t="s">
        <v>12063</v>
      </c>
      <c r="BJ114" t="s">
        <v>11943</v>
      </c>
      <c r="BK114" t="s">
        <v>6312</v>
      </c>
      <c r="BL114" t="s">
        <v>4</v>
      </c>
      <c r="BM114">
        <v>2</v>
      </c>
      <c r="BN114">
        <v>43.98</v>
      </c>
      <c r="BO114">
        <v>87.96</v>
      </c>
    </row>
    <row r="115" spans="1:73">
      <c r="A115" s="15">
        <f t="shared" si="1"/>
        <v>45022</v>
      </c>
      <c r="B115" t="s">
        <v>12064</v>
      </c>
      <c r="C115" t="s">
        <v>12065</v>
      </c>
      <c r="D115" t="s">
        <v>292</v>
      </c>
      <c r="F115" t="s">
        <v>2100</v>
      </c>
      <c r="G115" t="s">
        <v>12066</v>
      </c>
      <c r="H115" t="s">
        <v>287</v>
      </c>
      <c r="I115">
        <v>76.47</v>
      </c>
      <c r="J115">
        <v>100.48</v>
      </c>
      <c r="K115">
        <v>100.48</v>
      </c>
      <c r="L115">
        <v>24.01</v>
      </c>
      <c r="M115" t="s">
        <v>12067</v>
      </c>
      <c r="N115" t="s">
        <v>12068</v>
      </c>
      <c r="O115" t="s">
        <v>12069</v>
      </c>
      <c r="P115" t="s">
        <v>288</v>
      </c>
      <c r="Q115" t="s">
        <v>12070</v>
      </c>
      <c r="R115" t="s">
        <v>12071</v>
      </c>
      <c r="S115" t="s">
        <v>12072</v>
      </c>
      <c r="V115" t="s">
        <v>12073</v>
      </c>
      <c r="W115" t="s">
        <v>12074</v>
      </c>
      <c r="X115" t="s">
        <v>2</v>
      </c>
      <c r="Z115" t="s">
        <v>12075</v>
      </c>
      <c r="AE115" t="s">
        <v>12076</v>
      </c>
      <c r="AG115" t="s">
        <v>12067</v>
      </c>
      <c r="AH115" t="s">
        <v>12068</v>
      </c>
      <c r="AI115" t="s">
        <v>12069</v>
      </c>
      <c r="AJ115" t="s">
        <v>288</v>
      </c>
      <c r="AK115" t="s">
        <v>12070</v>
      </c>
      <c r="AL115" t="s">
        <v>12071</v>
      </c>
      <c r="AM115" t="s">
        <v>12072</v>
      </c>
      <c r="AP115" t="s">
        <v>12073</v>
      </c>
      <c r="AQ115" t="s">
        <v>12074</v>
      </c>
      <c r="AR115" t="s">
        <v>2</v>
      </c>
      <c r="AT115" t="s">
        <v>12075</v>
      </c>
      <c r="AW115" t="s">
        <v>12077</v>
      </c>
      <c r="AX115" t="s">
        <v>9282</v>
      </c>
      <c r="AY115">
        <v>0</v>
      </c>
      <c r="AZ115" t="s">
        <v>289</v>
      </c>
      <c r="BA115" t="s">
        <v>3776</v>
      </c>
      <c r="BB115" t="s">
        <v>4703</v>
      </c>
      <c r="BC115" t="s">
        <v>12078</v>
      </c>
      <c r="BF115" t="s">
        <v>12079</v>
      </c>
      <c r="BI115" t="s">
        <v>12080</v>
      </c>
      <c r="BJ115" t="s">
        <v>6624</v>
      </c>
      <c r="BK115" t="s">
        <v>6625</v>
      </c>
      <c r="BL115" t="s">
        <v>4</v>
      </c>
      <c r="BM115">
        <v>1</v>
      </c>
      <c r="BN115">
        <v>76.47</v>
      </c>
      <c r="BO115">
        <v>76.47</v>
      </c>
    </row>
    <row r="116" spans="1:73">
      <c r="A116" s="15">
        <f t="shared" si="1"/>
        <v>45023</v>
      </c>
      <c r="B116" t="s">
        <v>12081</v>
      </c>
      <c r="C116" t="s">
        <v>12082</v>
      </c>
      <c r="D116" t="s">
        <v>292</v>
      </c>
      <c r="F116" t="s">
        <v>2100</v>
      </c>
      <c r="G116" t="s">
        <v>12083</v>
      </c>
      <c r="H116" t="s">
        <v>287</v>
      </c>
      <c r="I116">
        <v>32.979999999999997</v>
      </c>
      <c r="J116">
        <v>60.51</v>
      </c>
      <c r="K116">
        <v>60.51</v>
      </c>
      <c r="L116">
        <v>27.53</v>
      </c>
      <c r="M116" t="s">
        <v>12084</v>
      </c>
      <c r="N116" t="s">
        <v>12085</v>
      </c>
      <c r="O116" t="s">
        <v>12086</v>
      </c>
      <c r="P116" t="s">
        <v>8393</v>
      </c>
      <c r="Q116" t="s">
        <v>12087</v>
      </c>
      <c r="R116" t="s">
        <v>12088</v>
      </c>
      <c r="S116" t="s">
        <v>12089</v>
      </c>
      <c r="U116" t="s">
        <v>12090</v>
      </c>
      <c r="V116" t="s">
        <v>12091</v>
      </c>
      <c r="W116" t="s">
        <v>3332</v>
      </c>
      <c r="X116" t="s">
        <v>11</v>
      </c>
      <c r="Z116" t="s">
        <v>12092</v>
      </c>
      <c r="AE116" t="s">
        <v>12093</v>
      </c>
      <c r="AG116" t="s">
        <v>12084</v>
      </c>
      <c r="AH116" t="s">
        <v>12085</v>
      </c>
      <c r="AI116" t="s">
        <v>12086</v>
      </c>
      <c r="AJ116" t="s">
        <v>8393</v>
      </c>
      <c r="AK116" t="s">
        <v>12087</v>
      </c>
      <c r="AL116" t="s">
        <v>12088</v>
      </c>
      <c r="AM116" t="s">
        <v>12089</v>
      </c>
      <c r="AO116" t="s">
        <v>12090</v>
      </c>
      <c r="AP116" t="s">
        <v>12091</v>
      </c>
      <c r="AQ116" t="s">
        <v>3332</v>
      </c>
      <c r="AR116" t="s">
        <v>11</v>
      </c>
      <c r="AT116" t="s">
        <v>12092</v>
      </c>
      <c r="AW116" t="s">
        <v>12094</v>
      </c>
      <c r="AX116" t="s">
        <v>9282</v>
      </c>
      <c r="AY116">
        <v>0</v>
      </c>
      <c r="AZ116" t="s">
        <v>289</v>
      </c>
      <c r="BA116" t="s">
        <v>3776</v>
      </c>
      <c r="BB116" t="s">
        <v>4630</v>
      </c>
      <c r="BC116" t="s">
        <v>12095</v>
      </c>
      <c r="BF116" t="s">
        <v>12096</v>
      </c>
      <c r="BI116" t="s">
        <v>12097</v>
      </c>
      <c r="BJ116" t="s">
        <v>6863</v>
      </c>
      <c r="BK116" t="s">
        <v>3670</v>
      </c>
      <c r="BL116" t="s">
        <v>4</v>
      </c>
      <c r="BM116">
        <v>1</v>
      </c>
      <c r="BN116">
        <v>32.979999999999997</v>
      </c>
      <c r="BO116">
        <v>32.979999999999997</v>
      </c>
    </row>
    <row r="117" spans="1:73">
      <c r="A117" s="15">
        <f t="shared" si="1"/>
        <v>45031</v>
      </c>
      <c r="B117" t="s">
        <v>12098</v>
      </c>
      <c r="C117" t="s">
        <v>12099</v>
      </c>
      <c r="D117" t="s">
        <v>292</v>
      </c>
      <c r="F117" t="s">
        <v>2100</v>
      </c>
      <c r="G117" t="s">
        <v>12100</v>
      </c>
      <c r="H117" t="s">
        <v>287</v>
      </c>
      <c r="I117">
        <v>32.979999999999997</v>
      </c>
      <c r="J117">
        <v>65.419999999999987</v>
      </c>
      <c r="K117">
        <v>65.419999999999987</v>
      </c>
      <c r="L117">
        <v>32.44</v>
      </c>
      <c r="M117" t="s">
        <v>12101</v>
      </c>
      <c r="N117" t="s">
        <v>2519</v>
      </c>
      <c r="O117" t="s">
        <v>12102</v>
      </c>
      <c r="P117" t="s">
        <v>3634</v>
      </c>
      <c r="Q117" t="s">
        <v>12103</v>
      </c>
      <c r="R117" t="s">
        <v>12104</v>
      </c>
      <c r="S117" t="s">
        <v>12105</v>
      </c>
      <c r="V117" t="s">
        <v>12106</v>
      </c>
      <c r="W117" t="s">
        <v>12107</v>
      </c>
      <c r="X117" t="s">
        <v>9</v>
      </c>
      <c r="Z117" t="s">
        <v>12108</v>
      </c>
      <c r="AE117" t="s">
        <v>12109</v>
      </c>
      <c r="AG117" t="s">
        <v>12101</v>
      </c>
      <c r="AH117" t="s">
        <v>2519</v>
      </c>
      <c r="AI117" t="s">
        <v>12102</v>
      </c>
      <c r="AJ117" t="s">
        <v>3634</v>
      </c>
      <c r="AK117" t="s">
        <v>12103</v>
      </c>
      <c r="AL117" t="s">
        <v>12104</v>
      </c>
      <c r="AM117" t="s">
        <v>12105</v>
      </c>
      <c r="AP117" t="s">
        <v>12106</v>
      </c>
      <c r="AQ117" t="s">
        <v>12107</v>
      </c>
      <c r="AR117" t="s">
        <v>9</v>
      </c>
      <c r="AT117" t="s">
        <v>12108</v>
      </c>
      <c r="AW117" t="s">
        <v>12110</v>
      </c>
      <c r="AX117" t="s">
        <v>9282</v>
      </c>
      <c r="AY117">
        <v>0</v>
      </c>
      <c r="AZ117" t="s">
        <v>289</v>
      </c>
      <c r="BA117" t="s">
        <v>3776</v>
      </c>
      <c r="BB117" t="s">
        <v>10858</v>
      </c>
      <c r="BC117" t="s">
        <v>12111</v>
      </c>
      <c r="BF117" t="s">
        <v>12100</v>
      </c>
      <c r="BI117" t="s">
        <v>12112</v>
      </c>
      <c r="BJ117" t="s">
        <v>3702</v>
      </c>
      <c r="BK117" t="s">
        <v>293</v>
      </c>
      <c r="BL117" t="s">
        <v>4</v>
      </c>
      <c r="BM117">
        <v>1</v>
      </c>
      <c r="BN117">
        <v>32.979999999999997</v>
      </c>
      <c r="BO117">
        <v>32.979999999999997</v>
      </c>
    </row>
    <row r="118" spans="1:73">
      <c r="A118" s="15">
        <f t="shared" si="1"/>
        <v>45032</v>
      </c>
      <c r="B118" t="s">
        <v>12113</v>
      </c>
      <c r="C118" t="s">
        <v>12114</v>
      </c>
      <c r="D118" t="s">
        <v>292</v>
      </c>
      <c r="F118" t="s">
        <v>2100</v>
      </c>
      <c r="G118" t="s">
        <v>12115</v>
      </c>
      <c r="H118" t="s">
        <v>287</v>
      </c>
      <c r="I118">
        <v>32.979999999999997</v>
      </c>
      <c r="J118">
        <v>61.11</v>
      </c>
      <c r="K118">
        <v>61.11</v>
      </c>
      <c r="L118">
        <v>28.13</v>
      </c>
      <c r="M118" t="s">
        <v>12116</v>
      </c>
      <c r="N118" t="s">
        <v>6694</v>
      </c>
      <c r="O118" t="s">
        <v>12117</v>
      </c>
      <c r="P118" t="s">
        <v>12118</v>
      </c>
      <c r="Q118" t="s">
        <v>12119</v>
      </c>
      <c r="R118" t="s">
        <v>12120</v>
      </c>
      <c r="S118" t="s">
        <v>2108</v>
      </c>
      <c r="U118" t="s">
        <v>12121</v>
      </c>
      <c r="V118" t="s">
        <v>12122</v>
      </c>
      <c r="W118" t="s">
        <v>2046</v>
      </c>
      <c r="X118" t="s">
        <v>131</v>
      </c>
      <c r="Z118" t="s">
        <v>12123</v>
      </c>
      <c r="AE118" t="s">
        <v>12124</v>
      </c>
      <c r="AG118" t="s">
        <v>12116</v>
      </c>
      <c r="AH118" t="s">
        <v>6694</v>
      </c>
      <c r="AI118" t="s">
        <v>12117</v>
      </c>
      <c r="AJ118" t="s">
        <v>12118</v>
      </c>
      <c r="AK118" t="s">
        <v>12119</v>
      </c>
      <c r="AL118" t="s">
        <v>12125</v>
      </c>
      <c r="AM118" t="s">
        <v>6997</v>
      </c>
      <c r="AO118" t="s">
        <v>12126</v>
      </c>
      <c r="AP118" t="s">
        <v>10497</v>
      </c>
      <c r="AQ118" t="s">
        <v>2046</v>
      </c>
      <c r="AR118" t="s">
        <v>131</v>
      </c>
      <c r="AT118" t="s">
        <v>12127</v>
      </c>
      <c r="AW118" t="s">
        <v>12128</v>
      </c>
      <c r="AX118" t="s">
        <v>9282</v>
      </c>
      <c r="AY118">
        <v>0</v>
      </c>
      <c r="AZ118" t="s">
        <v>289</v>
      </c>
      <c r="BA118" t="s">
        <v>3776</v>
      </c>
      <c r="BB118" t="s">
        <v>8871</v>
      </c>
      <c r="BC118" t="s">
        <v>12129</v>
      </c>
      <c r="BF118" t="s">
        <v>12130</v>
      </c>
      <c r="BI118" t="s">
        <v>12131</v>
      </c>
      <c r="BJ118" t="s">
        <v>3702</v>
      </c>
      <c r="BK118" t="s">
        <v>293</v>
      </c>
      <c r="BL118" t="s">
        <v>4</v>
      </c>
      <c r="BM118">
        <v>1</v>
      </c>
      <c r="BN118">
        <v>32.979999999999997</v>
      </c>
      <c r="BO118">
        <v>32.979999999999997</v>
      </c>
    </row>
    <row r="119" spans="1:73">
      <c r="A119" s="15">
        <f t="shared" si="1"/>
        <v>45034</v>
      </c>
      <c r="B119" t="s">
        <v>12132</v>
      </c>
      <c r="C119" t="s">
        <v>12133</v>
      </c>
      <c r="D119" t="s">
        <v>292</v>
      </c>
      <c r="F119" t="s">
        <v>2100</v>
      </c>
      <c r="G119" t="s">
        <v>12134</v>
      </c>
      <c r="H119" t="s">
        <v>287</v>
      </c>
      <c r="I119">
        <v>109.45</v>
      </c>
      <c r="J119">
        <v>129.08000000000001</v>
      </c>
      <c r="K119">
        <v>129.08000000000001</v>
      </c>
      <c r="L119">
        <v>19.63</v>
      </c>
      <c r="M119" t="s">
        <v>5396</v>
      </c>
      <c r="N119" t="s">
        <v>12135</v>
      </c>
      <c r="O119" t="s">
        <v>12136</v>
      </c>
      <c r="P119" t="s">
        <v>877</v>
      </c>
      <c r="Q119" t="s">
        <v>12137</v>
      </c>
      <c r="R119" t="s">
        <v>12138</v>
      </c>
      <c r="S119" t="s">
        <v>5123</v>
      </c>
      <c r="V119" t="s">
        <v>1239</v>
      </c>
      <c r="W119" t="s">
        <v>136</v>
      </c>
      <c r="X119" t="s">
        <v>126</v>
      </c>
      <c r="Z119" t="s">
        <v>12139</v>
      </c>
      <c r="AE119" t="s">
        <v>12140</v>
      </c>
      <c r="AG119" t="s">
        <v>5396</v>
      </c>
      <c r="AH119" t="s">
        <v>12135</v>
      </c>
      <c r="AI119" t="s">
        <v>12136</v>
      </c>
      <c r="AJ119" t="s">
        <v>877</v>
      </c>
      <c r="AK119" t="s">
        <v>12137</v>
      </c>
      <c r="AL119" t="s">
        <v>12138</v>
      </c>
      <c r="AM119" t="s">
        <v>5123</v>
      </c>
      <c r="AP119" t="s">
        <v>1239</v>
      </c>
      <c r="AQ119" t="s">
        <v>136</v>
      </c>
      <c r="AR119" t="s">
        <v>126</v>
      </c>
      <c r="AT119" t="s">
        <v>12139</v>
      </c>
      <c r="AW119" t="s">
        <v>12141</v>
      </c>
      <c r="AX119" t="s">
        <v>9698</v>
      </c>
      <c r="AY119">
        <v>0</v>
      </c>
      <c r="AZ119" t="s">
        <v>1543</v>
      </c>
      <c r="BA119" t="s">
        <v>3698</v>
      </c>
      <c r="BC119" t="s">
        <v>12142</v>
      </c>
      <c r="BF119" t="s">
        <v>12134</v>
      </c>
      <c r="BI119" t="s">
        <v>12143</v>
      </c>
      <c r="BJ119" t="s">
        <v>3702</v>
      </c>
      <c r="BK119" t="s">
        <v>293</v>
      </c>
      <c r="BL119" t="s">
        <v>4</v>
      </c>
      <c r="BM119">
        <v>1</v>
      </c>
      <c r="BN119">
        <v>32.979999999999997</v>
      </c>
      <c r="BO119">
        <v>32.979999999999997</v>
      </c>
      <c r="BP119" t="s">
        <v>6624</v>
      </c>
      <c r="BQ119" t="s">
        <v>6625</v>
      </c>
      <c r="BR119" t="s">
        <v>4</v>
      </c>
      <c r="BS119">
        <v>1</v>
      </c>
      <c r="BT119">
        <v>76.47</v>
      </c>
      <c r="BU119">
        <v>76.47</v>
      </c>
    </row>
    <row r="120" spans="1:73">
      <c r="A120" s="15">
        <f t="shared" si="1"/>
        <v>45043</v>
      </c>
      <c r="B120" t="s">
        <v>12144</v>
      </c>
      <c r="C120" t="s">
        <v>12145</v>
      </c>
      <c r="D120" t="s">
        <v>292</v>
      </c>
      <c r="F120" t="s">
        <v>2100</v>
      </c>
      <c r="G120" t="s">
        <v>12146</v>
      </c>
      <c r="H120" t="s">
        <v>287</v>
      </c>
      <c r="I120">
        <v>32.979999999999997</v>
      </c>
      <c r="J120">
        <v>56.66</v>
      </c>
      <c r="K120">
        <v>56.66</v>
      </c>
      <c r="L120">
        <v>23.68</v>
      </c>
      <c r="M120" t="s">
        <v>1265</v>
      </c>
      <c r="N120" t="s">
        <v>12147</v>
      </c>
      <c r="O120" t="s">
        <v>12148</v>
      </c>
      <c r="P120" t="s">
        <v>3217</v>
      </c>
      <c r="Q120" t="s">
        <v>12149</v>
      </c>
      <c r="R120" t="s">
        <v>12150</v>
      </c>
      <c r="S120" t="s">
        <v>12151</v>
      </c>
      <c r="U120" t="s">
        <v>12152</v>
      </c>
      <c r="V120" t="s">
        <v>870</v>
      </c>
      <c r="W120" t="s">
        <v>839</v>
      </c>
      <c r="X120" t="s">
        <v>5</v>
      </c>
      <c r="Z120" t="s">
        <v>12153</v>
      </c>
      <c r="AE120" t="s">
        <v>12154</v>
      </c>
      <c r="AG120" t="s">
        <v>1265</v>
      </c>
      <c r="AH120" t="s">
        <v>12147</v>
      </c>
      <c r="AI120" t="s">
        <v>12148</v>
      </c>
      <c r="AJ120" t="s">
        <v>3217</v>
      </c>
      <c r="AK120" t="s">
        <v>12149</v>
      </c>
      <c r="AL120" t="s">
        <v>12150</v>
      </c>
      <c r="AM120" t="s">
        <v>12151</v>
      </c>
      <c r="AO120" t="s">
        <v>12152</v>
      </c>
      <c r="AP120" t="s">
        <v>870</v>
      </c>
      <c r="AQ120" t="s">
        <v>839</v>
      </c>
      <c r="AR120" t="s">
        <v>5</v>
      </c>
      <c r="AT120" t="s">
        <v>12153</v>
      </c>
      <c r="AW120" t="s">
        <v>12155</v>
      </c>
      <c r="AX120" t="s">
        <v>9698</v>
      </c>
      <c r="AY120">
        <v>0</v>
      </c>
      <c r="AZ120" t="s">
        <v>289</v>
      </c>
      <c r="BA120" t="s">
        <v>3776</v>
      </c>
      <c r="BB120" t="s">
        <v>10858</v>
      </c>
      <c r="BC120" t="s">
        <v>12156</v>
      </c>
      <c r="BF120" t="s">
        <v>12146</v>
      </c>
      <c r="BI120" t="s">
        <v>12157</v>
      </c>
      <c r="BJ120" t="s">
        <v>6863</v>
      </c>
      <c r="BK120" t="s">
        <v>3670</v>
      </c>
      <c r="BL120" t="s">
        <v>4</v>
      </c>
      <c r="BM120">
        <v>1</v>
      </c>
      <c r="BN120">
        <v>32.979999999999997</v>
      </c>
      <c r="BO120">
        <v>32.979999999999997</v>
      </c>
    </row>
    <row r="121" spans="1:73">
      <c r="A121" s="15">
        <f t="shared" si="1"/>
        <v>45052</v>
      </c>
      <c r="B121" t="s">
        <v>12158</v>
      </c>
      <c r="C121" t="s">
        <v>12159</v>
      </c>
      <c r="D121" t="s">
        <v>292</v>
      </c>
      <c r="F121" t="s">
        <v>2100</v>
      </c>
      <c r="G121" t="s">
        <v>12160</v>
      </c>
      <c r="H121" t="s">
        <v>287</v>
      </c>
      <c r="I121">
        <v>76.47</v>
      </c>
      <c r="J121">
        <v>105.16</v>
      </c>
      <c r="K121">
        <v>105.16</v>
      </c>
      <c r="L121">
        <v>28.69</v>
      </c>
      <c r="M121" t="s">
        <v>7181</v>
      </c>
      <c r="N121" t="s">
        <v>12161</v>
      </c>
      <c r="O121" t="s">
        <v>12162</v>
      </c>
      <c r="P121" t="s">
        <v>12163</v>
      </c>
      <c r="Q121" t="s">
        <v>12164</v>
      </c>
      <c r="R121" t="s">
        <v>12165</v>
      </c>
      <c r="S121" t="s">
        <v>7528</v>
      </c>
      <c r="U121" t="s">
        <v>1412</v>
      </c>
      <c r="V121" t="s">
        <v>124</v>
      </c>
      <c r="W121" t="s">
        <v>12166</v>
      </c>
      <c r="X121" t="s">
        <v>12167</v>
      </c>
      <c r="Z121" t="s">
        <v>12168</v>
      </c>
      <c r="AE121" t="s">
        <v>12169</v>
      </c>
      <c r="AG121" t="s">
        <v>7181</v>
      </c>
      <c r="AH121" t="s">
        <v>12161</v>
      </c>
      <c r="AI121" t="s">
        <v>12162</v>
      </c>
      <c r="AJ121" t="s">
        <v>12163</v>
      </c>
      <c r="AK121" t="s">
        <v>12164</v>
      </c>
      <c r="AL121" t="s">
        <v>12170</v>
      </c>
      <c r="AM121" t="s">
        <v>12171</v>
      </c>
      <c r="AO121" t="s">
        <v>12172</v>
      </c>
      <c r="AP121" t="s">
        <v>124</v>
      </c>
      <c r="AQ121" t="s">
        <v>12166</v>
      </c>
      <c r="AR121" t="s">
        <v>12167</v>
      </c>
      <c r="AT121" t="s">
        <v>12168</v>
      </c>
      <c r="AW121" t="s">
        <v>12173</v>
      </c>
      <c r="AX121" t="s">
        <v>9698</v>
      </c>
      <c r="AY121">
        <v>0</v>
      </c>
      <c r="AZ121" t="s">
        <v>289</v>
      </c>
      <c r="BA121" t="s">
        <v>3776</v>
      </c>
      <c r="BB121" t="s">
        <v>4946</v>
      </c>
      <c r="BC121" t="s">
        <v>12174</v>
      </c>
      <c r="BF121" t="s">
        <v>12160</v>
      </c>
      <c r="BI121" t="s">
        <v>12175</v>
      </c>
      <c r="BJ121" t="s">
        <v>6624</v>
      </c>
      <c r="BK121" t="s">
        <v>6625</v>
      </c>
      <c r="BL121" t="s">
        <v>4</v>
      </c>
      <c r="BM121">
        <v>1</v>
      </c>
      <c r="BN121">
        <v>76.47</v>
      </c>
      <c r="BO121">
        <v>76.47</v>
      </c>
    </row>
    <row r="122" spans="1:73">
      <c r="A122" s="15">
        <f t="shared" si="1"/>
        <v>45052</v>
      </c>
      <c r="B122" t="s">
        <v>12176</v>
      </c>
      <c r="C122" t="s">
        <v>12177</v>
      </c>
      <c r="D122" t="s">
        <v>292</v>
      </c>
      <c r="F122" t="s">
        <v>2100</v>
      </c>
      <c r="G122" t="s">
        <v>12178</v>
      </c>
      <c r="H122" t="s">
        <v>287</v>
      </c>
      <c r="I122">
        <v>32.979999999999997</v>
      </c>
      <c r="J122">
        <v>56.61</v>
      </c>
      <c r="K122">
        <v>56.61</v>
      </c>
      <c r="L122">
        <v>23.63</v>
      </c>
      <c r="M122" t="s">
        <v>12179</v>
      </c>
      <c r="N122" t="s">
        <v>12180</v>
      </c>
      <c r="O122" t="s">
        <v>12181</v>
      </c>
      <c r="P122" t="s">
        <v>288</v>
      </c>
      <c r="Q122" t="s">
        <v>12182</v>
      </c>
      <c r="R122" t="s">
        <v>12183</v>
      </c>
      <c r="S122" t="s">
        <v>11970</v>
      </c>
      <c r="U122" t="s">
        <v>12184</v>
      </c>
      <c r="V122" t="s">
        <v>12185</v>
      </c>
      <c r="W122" t="s">
        <v>6481</v>
      </c>
      <c r="X122" t="s">
        <v>2</v>
      </c>
      <c r="Z122" t="s">
        <v>12186</v>
      </c>
      <c r="AE122" t="s">
        <v>12187</v>
      </c>
      <c r="AG122" t="s">
        <v>12188</v>
      </c>
      <c r="AH122" t="s">
        <v>2010</v>
      </c>
      <c r="AI122" t="s">
        <v>12181</v>
      </c>
      <c r="AJ122" t="s">
        <v>288</v>
      </c>
      <c r="AK122" t="s">
        <v>12182</v>
      </c>
      <c r="AL122" t="s">
        <v>12189</v>
      </c>
      <c r="AM122" t="s">
        <v>9101</v>
      </c>
      <c r="AO122" t="s">
        <v>12190</v>
      </c>
      <c r="AP122" t="s">
        <v>12191</v>
      </c>
      <c r="AQ122" t="s">
        <v>6481</v>
      </c>
      <c r="AR122" t="s">
        <v>2</v>
      </c>
      <c r="AT122" t="s">
        <v>12192</v>
      </c>
      <c r="AW122" t="s">
        <v>12193</v>
      </c>
      <c r="AX122" t="s">
        <v>9698</v>
      </c>
      <c r="AY122">
        <v>0</v>
      </c>
      <c r="AZ122" t="s">
        <v>289</v>
      </c>
      <c r="BA122" t="s">
        <v>3776</v>
      </c>
      <c r="BB122" t="s">
        <v>2772</v>
      </c>
      <c r="BC122" t="s">
        <v>12194</v>
      </c>
      <c r="BF122" t="s">
        <v>12195</v>
      </c>
      <c r="BI122" t="s">
        <v>12196</v>
      </c>
      <c r="BJ122" t="s">
        <v>3702</v>
      </c>
      <c r="BK122" t="s">
        <v>293</v>
      </c>
      <c r="BL122" t="s">
        <v>4</v>
      </c>
      <c r="BM122">
        <v>1</v>
      </c>
      <c r="BN122">
        <v>32.979999999999997</v>
      </c>
      <c r="BO122">
        <v>32.979999999999997</v>
      </c>
    </row>
    <row r="123" spans="1:73">
      <c r="A123" s="15">
        <f t="shared" si="1"/>
        <v>45053</v>
      </c>
      <c r="B123" t="s">
        <v>12197</v>
      </c>
      <c r="C123" t="s">
        <v>12198</v>
      </c>
      <c r="D123" t="s">
        <v>292</v>
      </c>
      <c r="F123" t="s">
        <v>2100</v>
      </c>
      <c r="G123" t="s">
        <v>12199</v>
      </c>
      <c r="H123" t="s">
        <v>287</v>
      </c>
      <c r="I123">
        <v>32.979999999999997</v>
      </c>
      <c r="J123">
        <v>56.61</v>
      </c>
      <c r="K123">
        <v>56.61</v>
      </c>
      <c r="L123">
        <v>23.63</v>
      </c>
      <c r="M123" t="s">
        <v>12200</v>
      </c>
      <c r="N123" t="s">
        <v>12201</v>
      </c>
      <c r="O123" t="s">
        <v>12202</v>
      </c>
      <c r="P123" t="s">
        <v>288</v>
      </c>
      <c r="Q123" t="s">
        <v>12203</v>
      </c>
      <c r="R123" t="s">
        <v>12204</v>
      </c>
      <c r="S123" t="s">
        <v>12205</v>
      </c>
      <c r="U123" t="s">
        <v>12206</v>
      </c>
      <c r="V123" t="s">
        <v>12207</v>
      </c>
      <c r="W123" t="s">
        <v>127</v>
      </c>
      <c r="X123" t="s">
        <v>2</v>
      </c>
      <c r="Z123" t="s">
        <v>12208</v>
      </c>
      <c r="AE123" t="s">
        <v>12209</v>
      </c>
      <c r="AG123" t="s">
        <v>12210</v>
      </c>
      <c r="AH123" t="s">
        <v>12211</v>
      </c>
      <c r="AI123" t="s">
        <v>12202</v>
      </c>
      <c r="AJ123" t="s">
        <v>288</v>
      </c>
      <c r="AK123" t="s">
        <v>12203</v>
      </c>
      <c r="AL123" t="s">
        <v>12204</v>
      </c>
      <c r="AM123" t="s">
        <v>12205</v>
      </c>
      <c r="AO123" t="s">
        <v>12206</v>
      </c>
      <c r="AP123" t="s">
        <v>12207</v>
      </c>
      <c r="AQ123" t="s">
        <v>127</v>
      </c>
      <c r="AR123" t="s">
        <v>2</v>
      </c>
      <c r="AT123" t="s">
        <v>12208</v>
      </c>
      <c r="AW123" t="s">
        <v>12212</v>
      </c>
      <c r="AX123" t="s">
        <v>9698</v>
      </c>
      <c r="AY123">
        <v>0</v>
      </c>
      <c r="AZ123" t="s">
        <v>289</v>
      </c>
      <c r="BA123" t="s">
        <v>3776</v>
      </c>
      <c r="BB123" t="s">
        <v>4630</v>
      </c>
      <c r="BC123" t="s">
        <v>12213</v>
      </c>
      <c r="BF123" t="s">
        <v>12199</v>
      </c>
      <c r="BI123" t="s">
        <v>12214</v>
      </c>
      <c r="BJ123" t="s">
        <v>6863</v>
      </c>
      <c r="BK123" t="s">
        <v>3670</v>
      </c>
      <c r="BL123" t="s">
        <v>4</v>
      </c>
      <c r="BM123">
        <v>1</v>
      </c>
      <c r="BN123">
        <v>32.979999999999997</v>
      </c>
      <c r="BO123">
        <v>32.979999999999997</v>
      </c>
    </row>
    <row r="124" spans="1:73">
      <c r="A124" s="15">
        <f t="shared" si="1"/>
        <v>45054</v>
      </c>
      <c r="B124" t="s">
        <v>12215</v>
      </c>
      <c r="C124" t="s">
        <v>12216</v>
      </c>
      <c r="D124" t="s">
        <v>292</v>
      </c>
      <c r="F124" t="s">
        <v>2100</v>
      </c>
      <c r="G124" t="s">
        <v>12217</v>
      </c>
      <c r="H124" t="s">
        <v>287</v>
      </c>
      <c r="I124">
        <v>65.959999999999994</v>
      </c>
      <c r="J124">
        <v>92.44</v>
      </c>
      <c r="K124">
        <v>92.44</v>
      </c>
      <c r="L124">
        <v>26.48</v>
      </c>
      <c r="M124" t="s">
        <v>5088</v>
      </c>
      <c r="N124" t="s">
        <v>5089</v>
      </c>
      <c r="O124" t="s">
        <v>12218</v>
      </c>
      <c r="P124" t="s">
        <v>288</v>
      </c>
      <c r="Q124" t="s">
        <v>12219</v>
      </c>
      <c r="R124" t="s">
        <v>5092</v>
      </c>
      <c r="S124" t="s">
        <v>5093</v>
      </c>
      <c r="U124" t="s">
        <v>5094</v>
      </c>
      <c r="V124" t="s">
        <v>5095</v>
      </c>
      <c r="W124" t="s">
        <v>127</v>
      </c>
      <c r="X124" t="s">
        <v>2</v>
      </c>
      <c r="Z124" t="s">
        <v>5096</v>
      </c>
      <c r="AE124" t="s">
        <v>5097</v>
      </c>
      <c r="AG124" t="s">
        <v>5088</v>
      </c>
      <c r="AH124" t="s">
        <v>11806</v>
      </c>
      <c r="AI124" t="s">
        <v>12218</v>
      </c>
      <c r="AJ124" t="s">
        <v>288</v>
      </c>
      <c r="AK124" t="s">
        <v>12219</v>
      </c>
      <c r="AL124" t="s">
        <v>5092</v>
      </c>
      <c r="AM124" t="s">
        <v>5093</v>
      </c>
      <c r="AO124" t="s">
        <v>5094</v>
      </c>
      <c r="AP124" t="s">
        <v>5095</v>
      </c>
      <c r="AQ124" t="s">
        <v>127</v>
      </c>
      <c r="AR124" t="s">
        <v>2</v>
      </c>
      <c r="AT124" t="s">
        <v>5096</v>
      </c>
      <c r="AW124" t="s">
        <v>12220</v>
      </c>
      <c r="AX124" t="s">
        <v>9698</v>
      </c>
      <c r="AY124">
        <v>0</v>
      </c>
      <c r="AZ124" t="s">
        <v>289</v>
      </c>
      <c r="BA124" t="s">
        <v>3776</v>
      </c>
      <c r="BB124" t="s">
        <v>12221</v>
      </c>
      <c r="BC124" t="s">
        <v>12222</v>
      </c>
      <c r="BF124" t="s">
        <v>12223</v>
      </c>
      <c r="BI124" t="s">
        <v>12224</v>
      </c>
      <c r="BJ124" t="s">
        <v>3702</v>
      </c>
      <c r="BK124" t="s">
        <v>293</v>
      </c>
      <c r="BL124" t="s">
        <v>4</v>
      </c>
      <c r="BM124">
        <v>1</v>
      </c>
      <c r="BN124">
        <v>32.979999999999997</v>
      </c>
      <c r="BO124">
        <v>32.979999999999997</v>
      </c>
      <c r="BP124" t="s">
        <v>6863</v>
      </c>
      <c r="BQ124" t="s">
        <v>3670</v>
      </c>
      <c r="BR124" t="s">
        <v>4</v>
      </c>
      <c r="BS124">
        <v>1</v>
      </c>
      <c r="BT124">
        <v>32.979999999999997</v>
      </c>
      <c r="BU124">
        <v>32.979999999999997</v>
      </c>
    </row>
    <row r="125" spans="1:73">
      <c r="A125" s="15">
        <f t="shared" si="1"/>
        <v>45056</v>
      </c>
      <c r="B125" t="s">
        <v>12225</v>
      </c>
      <c r="C125" t="s">
        <v>12226</v>
      </c>
      <c r="D125" t="s">
        <v>292</v>
      </c>
      <c r="F125" t="s">
        <v>2100</v>
      </c>
      <c r="G125" t="s">
        <v>12227</v>
      </c>
      <c r="H125" t="s">
        <v>287</v>
      </c>
      <c r="I125">
        <v>65.959999999999994</v>
      </c>
      <c r="J125">
        <v>95.919999999999987</v>
      </c>
      <c r="K125">
        <v>95.919999999999987</v>
      </c>
      <c r="L125">
        <v>29.96</v>
      </c>
      <c r="M125" t="s">
        <v>1765</v>
      </c>
      <c r="N125" t="s">
        <v>12228</v>
      </c>
      <c r="O125" t="s">
        <v>12229</v>
      </c>
      <c r="P125" t="s">
        <v>288</v>
      </c>
      <c r="Q125" t="s">
        <v>12230</v>
      </c>
      <c r="R125" t="s">
        <v>12231</v>
      </c>
      <c r="S125" t="s">
        <v>12232</v>
      </c>
      <c r="V125" t="s">
        <v>12233</v>
      </c>
      <c r="W125" t="s">
        <v>12234</v>
      </c>
      <c r="X125" t="s">
        <v>2</v>
      </c>
      <c r="Z125" t="s">
        <v>12235</v>
      </c>
      <c r="AE125" t="s">
        <v>12236</v>
      </c>
      <c r="AG125" t="s">
        <v>1765</v>
      </c>
      <c r="AH125" t="s">
        <v>12228</v>
      </c>
      <c r="AI125" t="s">
        <v>12229</v>
      </c>
      <c r="AJ125" t="s">
        <v>288</v>
      </c>
      <c r="AK125" t="s">
        <v>12230</v>
      </c>
      <c r="AL125" t="s">
        <v>12231</v>
      </c>
      <c r="AM125" t="s">
        <v>12232</v>
      </c>
      <c r="AP125" t="s">
        <v>12233</v>
      </c>
      <c r="AQ125" t="s">
        <v>12234</v>
      </c>
      <c r="AR125" t="s">
        <v>2</v>
      </c>
      <c r="AT125" t="s">
        <v>12235</v>
      </c>
      <c r="AW125" t="s">
        <v>12237</v>
      </c>
      <c r="AX125" t="s">
        <v>9698</v>
      </c>
      <c r="AY125">
        <v>0</v>
      </c>
      <c r="AZ125" t="s">
        <v>1543</v>
      </c>
      <c r="BA125" t="s">
        <v>3698</v>
      </c>
      <c r="BC125" t="s">
        <v>12238</v>
      </c>
      <c r="BF125" t="s">
        <v>12227</v>
      </c>
      <c r="BI125" t="s">
        <v>12239</v>
      </c>
      <c r="BJ125" t="s">
        <v>6863</v>
      </c>
      <c r="BK125" t="s">
        <v>3670</v>
      </c>
      <c r="BL125" t="s">
        <v>4</v>
      </c>
      <c r="BM125">
        <v>2</v>
      </c>
      <c r="BN125">
        <v>32.979999999999997</v>
      </c>
      <c r="BO125">
        <v>65.959999999999994</v>
      </c>
    </row>
    <row r="126" spans="1:73">
      <c r="A126" s="15">
        <f t="shared" si="1"/>
        <v>45056</v>
      </c>
      <c r="B126" t="s">
        <v>12240</v>
      </c>
      <c r="C126" t="s">
        <v>12241</v>
      </c>
      <c r="D126" t="s">
        <v>292</v>
      </c>
      <c r="F126" t="s">
        <v>2100</v>
      </c>
      <c r="G126" t="s">
        <v>12242</v>
      </c>
      <c r="H126" t="s">
        <v>287</v>
      </c>
      <c r="I126">
        <v>32.979999999999997</v>
      </c>
      <c r="J126">
        <v>62.94</v>
      </c>
      <c r="K126">
        <v>62.94</v>
      </c>
      <c r="L126">
        <v>29.96</v>
      </c>
      <c r="M126" t="s">
        <v>12243</v>
      </c>
      <c r="N126" t="s">
        <v>1945</v>
      </c>
      <c r="O126" t="s">
        <v>12244</v>
      </c>
      <c r="P126" t="s">
        <v>288</v>
      </c>
      <c r="Q126" t="s">
        <v>12245</v>
      </c>
      <c r="R126" t="s">
        <v>12246</v>
      </c>
      <c r="S126" t="s">
        <v>11488</v>
      </c>
      <c r="V126" t="s">
        <v>12247</v>
      </c>
      <c r="W126" t="s">
        <v>127</v>
      </c>
      <c r="X126" t="s">
        <v>2</v>
      </c>
      <c r="Z126" t="s">
        <v>12248</v>
      </c>
      <c r="AE126" t="s">
        <v>12249</v>
      </c>
      <c r="AG126" t="s">
        <v>12243</v>
      </c>
      <c r="AH126" t="s">
        <v>1945</v>
      </c>
      <c r="AI126" t="s">
        <v>12244</v>
      </c>
      <c r="AJ126" t="s">
        <v>288</v>
      </c>
      <c r="AK126" t="s">
        <v>12245</v>
      </c>
      <c r="AL126" t="s">
        <v>12246</v>
      </c>
      <c r="AM126" t="s">
        <v>11488</v>
      </c>
      <c r="AP126" t="s">
        <v>12247</v>
      </c>
      <c r="AQ126" t="s">
        <v>127</v>
      </c>
      <c r="AR126" t="s">
        <v>2</v>
      </c>
      <c r="AT126" t="s">
        <v>12248</v>
      </c>
      <c r="AW126" t="s">
        <v>12250</v>
      </c>
      <c r="AY126">
        <v>0</v>
      </c>
      <c r="AZ126" t="s">
        <v>289</v>
      </c>
      <c r="BA126" t="s">
        <v>3776</v>
      </c>
      <c r="BB126" t="s">
        <v>4630</v>
      </c>
      <c r="BC126" t="s">
        <v>12251</v>
      </c>
      <c r="BF126" t="s">
        <v>12242</v>
      </c>
      <c r="BI126" t="s">
        <v>12252</v>
      </c>
      <c r="BJ126" t="s">
        <v>12253</v>
      </c>
      <c r="BK126" t="s">
        <v>300</v>
      </c>
      <c r="BL126" t="s">
        <v>4</v>
      </c>
      <c r="BM126">
        <v>1</v>
      </c>
      <c r="BN126">
        <v>32.979999999999997</v>
      </c>
      <c r="BO126">
        <v>32.979999999999997</v>
      </c>
    </row>
    <row r="127" spans="1:73">
      <c r="A127" s="15">
        <f t="shared" si="1"/>
        <v>45056</v>
      </c>
      <c r="B127" t="s">
        <v>12254</v>
      </c>
      <c r="C127" t="s">
        <v>12255</v>
      </c>
      <c r="D127" t="s">
        <v>292</v>
      </c>
      <c r="F127" t="s">
        <v>2100</v>
      </c>
      <c r="G127" t="s">
        <v>12256</v>
      </c>
      <c r="H127" t="s">
        <v>287</v>
      </c>
      <c r="I127">
        <v>32.979999999999997</v>
      </c>
      <c r="J127">
        <v>58.4</v>
      </c>
      <c r="K127">
        <v>58.4</v>
      </c>
      <c r="L127">
        <v>25.42</v>
      </c>
      <c r="M127" t="s">
        <v>12257</v>
      </c>
      <c r="N127" t="s">
        <v>12258</v>
      </c>
      <c r="O127" t="s">
        <v>12259</v>
      </c>
      <c r="P127" t="s">
        <v>3767</v>
      </c>
      <c r="Q127" t="s">
        <v>12260</v>
      </c>
      <c r="R127" t="s">
        <v>12261</v>
      </c>
      <c r="S127" t="s">
        <v>9018</v>
      </c>
      <c r="V127" t="s">
        <v>12262</v>
      </c>
      <c r="W127" t="s">
        <v>5225</v>
      </c>
      <c r="X127" t="s">
        <v>2</v>
      </c>
      <c r="Z127" t="s">
        <v>12263</v>
      </c>
      <c r="AE127" t="s">
        <v>12264</v>
      </c>
      <c r="AG127" t="s">
        <v>12257</v>
      </c>
      <c r="AH127" t="s">
        <v>12258</v>
      </c>
      <c r="AI127" t="s">
        <v>12259</v>
      </c>
      <c r="AJ127" t="s">
        <v>3767</v>
      </c>
      <c r="AK127" t="s">
        <v>12260</v>
      </c>
      <c r="AL127" t="s">
        <v>12261</v>
      </c>
      <c r="AM127" t="s">
        <v>9018</v>
      </c>
      <c r="AP127" t="s">
        <v>12262</v>
      </c>
      <c r="AQ127" t="s">
        <v>5225</v>
      </c>
      <c r="AR127" t="s">
        <v>2</v>
      </c>
      <c r="AT127" t="s">
        <v>12263</v>
      </c>
      <c r="AW127" t="s">
        <v>12265</v>
      </c>
      <c r="AX127" t="s">
        <v>9698</v>
      </c>
      <c r="AY127">
        <v>0</v>
      </c>
      <c r="AZ127" t="s">
        <v>289</v>
      </c>
      <c r="BA127" t="s">
        <v>3776</v>
      </c>
      <c r="BB127" t="s">
        <v>2772</v>
      </c>
      <c r="BC127" t="s">
        <v>12266</v>
      </c>
      <c r="BF127" t="s">
        <v>12256</v>
      </c>
      <c r="BI127" t="s">
        <v>12267</v>
      </c>
      <c r="BJ127" t="s">
        <v>3702</v>
      </c>
      <c r="BK127" t="s">
        <v>293</v>
      </c>
      <c r="BL127" t="s">
        <v>4</v>
      </c>
      <c r="BM127">
        <v>1</v>
      </c>
      <c r="BN127">
        <v>32.979999999999997</v>
      </c>
      <c r="BO127">
        <v>32.979999999999997</v>
      </c>
    </row>
    <row r="128" spans="1:73">
      <c r="A128" s="15">
        <f t="shared" si="1"/>
        <v>45057</v>
      </c>
      <c r="B128" t="s">
        <v>12268</v>
      </c>
      <c r="C128" t="s">
        <v>12269</v>
      </c>
      <c r="D128" t="s">
        <v>292</v>
      </c>
      <c r="F128" t="s">
        <v>2100</v>
      </c>
      <c r="G128" t="s">
        <v>12270</v>
      </c>
      <c r="H128" t="s">
        <v>287</v>
      </c>
      <c r="I128">
        <v>76.47</v>
      </c>
      <c r="J128">
        <v>99.11</v>
      </c>
      <c r="K128">
        <v>99.11</v>
      </c>
      <c r="L128">
        <v>22.64</v>
      </c>
      <c r="M128" t="s">
        <v>12271</v>
      </c>
      <c r="N128" t="s">
        <v>12272</v>
      </c>
      <c r="O128" t="s">
        <v>12273</v>
      </c>
      <c r="P128" t="s">
        <v>3767</v>
      </c>
      <c r="Q128" t="s">
        <v>12274</v>
      </c>
      <c r="R128" t="s">
        <v>12275</v>
      </c>
      <c r="S128" t="s">
        <v>12276</v>
      </c>
      <c r="U128" t="s">
        <v>12277</v>
      </c>
      <c r="V128" t="s">
        <v>12278</v>
      </c>
      <c r="W128" t="s">
        <v>2186</v>
      </c>
      <c r="X128" t="s">
        <v>2</v>
      </c>
      <c r="Z128" t="s">
        <v>12279</v>
      </c>
      <c r="AE128" t="s">
        <v>12280</v>
      </c>
      <c r="AG128" t="s">
        <v>12271</v>
      </c>
      <c r="AH128" t="s">
        <v>12272</v>
      </c>
      <c r="AI128" t="s">
        <v>12273</v>
      </c>
      <c r="AJ128" t="s">
        <v>3767</v>
      </c>
      <c r="AK128" t="s">
        <v>12274</v>
      </c>
      <c r="AL128" t="s">
        <v>12275</v>
      </c>
      <c r="AM128" t="s">
        <v>12276</v>
      </c>
      <c r="AO128" t="s">
        <v>12277</v>
      </c>
      <c r="AP128" t="s">
        <v>12278</v>
      </c>
      <c r="AQ128" t="s">
        <v>2186</v>
      </c>
      <c r="AR128" t="s">
        <v>2</v>
      </c>
      <c r="AT128" t="s">
        <v>12279</v>
      </c>
      <c r="AW128" t="s">
        <v>12281</v>
      </c>
      <c r="AX128" t="s">
        <v>9698</v>
      </c>
      <c r="AY128">
        <v>0</v>
      </c>
      <c r="AZ128" t="s">
        <v>1543</v>
      </c>
      <c r="BA128" t="s">
        <v>3698</v>
      </c>
      <c r="BC128" t="s">
        <v>12282</v>
      </c>
      <c r="BF128" t="s">
        <v>12270</v>
      </c>
      <c r="BI128" t="s">
        <v>12283</v>
      </c>
      <c r="BJ128" t="s">
        <v>6624</v>
      </c>
      <c r="BK128" t="s">
        <v>6625</v>
      </c>
      <c r="BL128" t="s">
        <v>4</v>
      </c>
      <c r="BM128">
        <v>1</v>
      </c>
      <c r="BN128">
        <v>76.47</v>
      </c>
      <c r="BO128">
        <v>76.47</v>
      </c>
    </row>
    <row r="129" spans="1:85">
      <c r="A129" s="15">
        <f t="shared" si="1"/>
        <v>45058</v>
      </c>
      <c r="B129" t="s">
        <v>12284</v>
      </c>
      <c r="C129" t="s">
        <v>12285</v>
      </c>
      <c r="D129" t="s">
        <v>292</v>
      </c>
      <c r="F129" t="s">
        <v>2100</v>
      </c>
      <c r="G129" t="s">
        <v>12286</v>
      </c>
      <c r="H129" t="s">
        <v>287</v>
      </c>
      <c r="I129">
        <v>31.49</v>
      </c>
      <c r="J129">
        <v>60.63</v>
      </c>
      <c r="K129">
        <v>60.63</v>
      </c>
      <c r="L129">
        <v>29.14</v>
      </c>
      <c r="M129" t="s">
        <v>12287</v>
      </c>
      <c r="N129" t="s">
        <v>12288</v>
      </c>
      <c r="O129" t="s">
        <v>12289</v>
      </c>
      <c r="P129" t="s">
        <v>8586</v>
      </c>
      <c r="Q129" t="s">
        <v>12290</v>
      </c>
      <c r="R129" t="s">
        <v>12291</v>
      </c>
      <c r="S129" t="s">
        <v>12292</v>
      </c>
      <c r="U129" t="s">
        <v>12293</v>
      </c>
      <c r="V129" t="s">
        <v>12294</v>
      </c>
      <c r="W129" t="s">
        <v>5631</v>
      </c>
      <c r="X129" t="s">
        <v>10</v>
      </c>
      <c r="Z129" t="s">
        <v>12295</v>
      </c>
      <c r="AE129" t="s">
        <v>12296</v>
      </c>
      <c r="AG129" t="s">
        <v>12287</v>
      </c>
      <c r="AH129" t="s">
        <v>12288</v>
      </c>
      <c r="AI129" t="s">
        <v>12289</v>
      </c>
      <c r="AJ129" t="s">
        <v>8586</v>
      </c>
      <c r="AK129" t="s">
        <v>12290</v>
      </c>
      <c r="AL129" t="s">
        <v>12297</v>
      </c>
      <c r="AM129" t="s">
        <v>7222</v>
      </c>
      <c r="AP129" t="s">
        <v>3097</v>
      </c>
      <c r="AQ129" t="s">
        <v>5631</v>
      </c>
      <c r="AR129" t="s">
        <v>10</v>
      </c>
      <c r="AT129" t="s">
        <v>12298</v>
      </c>
      <c r="AW129" t="s">
        <v>12299</v>
      </c>
      <c r="AX129" t="s">
        <v>9698</v>
      </c>
      <c r="AY129">
        <v>0</v>
      </c>
      <c r="AZ129" t="s">
        <v>289</v>
      </c>
      <c r="BA129" t="s">
        <v>3776</v>
      </c>
      <c r="BB129" t="s">
        <v>8871</v>
      </c>
      <c r="BC129" t="s">
        <v>12300</v>
      </c>
      <c r="BF129" t="s">
        <v>12301</v>
      </c>
      <c r="BI129" t="s">
        <v>12302</v>
      </c>
      <c r="BJ129" t="s">
        <v>11961</v>
      </c>
      <c r="BK129" t="s">
        <v>11962</v>
      </c>
      <c r="BL129" t="s">
        <v>4</v>
      </c>
      <c r="BM129">
        <v>1</v>
      </c>
      <c r="BN129">
        <v>31.49</v>
      </c>
      <c r="BO129">
        <v>31.49</v>
      </c>
    </row>
    <row r="130" spans="1:85">
      <c r="A130" s="15">
        <f t="shared" ref="A130:A193" si="2">DATEVALUE(G130)</f>
        <v>45062</v>
      </c>
      <c r="B130" t="s">
        <v>12303</v>
      </c>
      <c r="C130" t="s">
        <v>12304</v>
      </c>
      <c r="D130" t="s">
        <v>292</v>
      </c>
      <c r="F130" t="s">
        <v>2100</v>
      </c>
      <c r="G130" t="s">
        <v>12305</v>
      </c>
      <c r="H130" t="s">
        <v>287</v>
      </c>
      <c r="I130">
        <v>31.49</v>
      </c>
      <c r="J130">
        <v>61.099999999999987</v>
      </c>
      <c r="K130">
        <v>61.099999999999987</v>
      </c>
      <c r="L130">
        <v>29.61</v>
      </c>
      <c r="M130" t="s">
        <v>4551</v>
      </c>
      <c r="N130" t="s">
        <v>10497</v>
      </c>
      <c r="O130" t="s">
        <v>12306</v>
      </c>
      <c r="P130" t="s">
        <v>3634</v>
      </c>
      <c r="Q130" t="s">
        <v>12307</v>
      </c>
      <c r="R130" t="s">
        <v>12308</v>
      </c>
      <c r="S130" t="s">
        <v>8750</v>
      </c>
      <c r="U130" t="s">
        <v>10647</v>
      </c>
      <c r="V130" t="s">
        <v>12309</v>
      </c>
      <c r="W130" t="s">
        <v>12310</v>
      </c>
      <c r="X130" t="s">
        <v>9</v>
      </c>
      <c r="Z130" t="s">
        <v>12311</v>
      </c>
      <c r="AE130" t="s">
        <v>12312</v>
      </c>
      <c r="AG130" t="s">
        <v>9896</v>
      </c>
      <c r="AH130" t="s">
        <v>10986</v>
      </c>
      <c r="AI130" t="s">
        <v>12306</v>
      </c>
      <c r="AJ130" t="s">
        <v>3634</v>
      </c>
      <c r="AK130" t="s">
        <v>12307</v>
      </c>
      <c r="AL130" t="s">
        <v>12308</v>
      </c>
      <c r="AM130" t="s">
        <v>8750</v>
      </c>
      <c r="AO130" t="s">
        <v>10647</v>
      </c>
      <c r="AP130" t="s">
        <v>12309</v>
      </c>
      <c r="AQ130" t="s">
        <v>12310</v>
      </c>
      <c r="AR130" t="s">
        <v>9</v>
      </c>
      <c r="AT130" t="s">
        <v>12311</v>
      </c>
      <c r="AW130" t="s">
        <v>12313</v>
      </c>
      <c r="AY130">
        <v>0</v>
      </c>
      <c r="AZ130" t="s">
        <v>289</v>
      </c>
      <c r="BA130" t="s">
        <v>3776</v>
      </c>
      <c r="BB130" t="s">
        <v>4630</v>
      </c>
      <c r="BC130" t="s">
        <v>12314</v>
      </c>
      <c r="BF130" t="s">
        <v>12315</v>
      </c>
      <c r="BI130" t="s">
        <v>12316</v>
      </c>
      <c r="BJ130" t="s">
        <v>11961</v>
      </c>
      <c r="BK130" t="s">
        <v>11962</v>
      </c>
      <c r="BL130" t="s">
        <v>4</v>
      </c>
      <c r="BM130">
        <v>1</v>
      </c>
      <c r="BN130">
        <v>31.49</v>
      </c>
      <c r="BO130">
        <v>31.49</v>
      </c>
    </row>
    <row r="131" spans="1:85" hidden="1">
      <c r="A131" s="15">
        <f t="shared" si="2"/>
        <v>45062</v>
      </c>
      <c r="B131" t="s">
        <v>12317</v>
      </c>
      <c r="C131" t="s">
        <v>12318</v>
      </c>
      <c r="D131" t="s">
        <v>292</v>
      </c>
      <c r="F131" t="s">
        <v>2100</v>
      </c>
      <c r="G131" t="s">
        <v>12319</v>
      </c>
      <c r="H131" t="s">
        <v>287</v>
      </c>
      <c r="I131">
        <v>98.94</v>
      </c>
      <c r="J131">
        <v>125.09</v>
      </c>
      <c r="K131">
        <v>125.09</v>
      </c>
      <c r="L131">
        <v>26.15</v>
      </c>
      <c r="M131" t="s">
        <v>7483</v>
      </c>
      <c r="N131" t="s">
        <v>12320</v>
      </c>
      <c r="O131" t="s">
        <v>12321</v>
      </c>
      <c r="P131" t="s">
        <v>3217</v>
      </c>
      <c r="Q131" t="s">
        <v>12322</v>
      </c>
      <c r="R131" t="s">
        <v>12323</v>
      </c>
      <c r="S131" t="s">
        <v>12324</v>
      </c>
      <c r="U131" t="s">
        <v>12325</v>
      </c>
      <c r="V131" t="s">
        <v>7603</v>
      </c>
      <c r="W131" t="s">
        <v>1188</v>
      </c>
      <c r="X131" t="s">
        <v>5</v>
      </c>
      <c r="Z131" t="s">
        <v>12326</v>
      </c>
      <c r="AE131" t="s">
        <v>12327</v>
      </c>
      <c r="AG131" t="s">
        <v>7483</v>
      </c>
      <c r="AH131" t="s">
        <v>12320</v>
      </c>
      <c r="AI131" t="s">
        <v>12321</v>
      </c>
      <c r="AJ131" t="s">
        <v>3217</v>
      </c>
      <c r="AK131" t="s">
        <v>12322</v>
      </c>
      <c r="AL131" t="s">
        <v>12323</v>
      </c>
      <c r="AM131" t="s">
        <v>12324</v>
      </c>
      <c r="AO131" t="s">
        <v>12325</v>
      </c>
      <c r="AP131" t="s">
        <v>7603</v>
      </c>
      <c r="AQ131" t="s">
        <v>1188</v>
      </c>
      <c r="AR131" t="s">
        <v>5</v>
      </c>
      <c r="AT131" t="s">
        <v>12326</v>
      </c>
      <c r="AW131" t="s">
        <v>12328</v>
      </c>
      <c r="AY131">
        <v>0</v>
      </c>
      <c r="AZ131" t="s">
        <v>289</v>
      </c>
      <c r="BA131" t="s">
        <v>3776</v>
      </c>
      <c r="BB131" t="s">
        <v>4630</v>
      </c>
      <c r="BC131" t="s">
        <v>12329</v>
      </c>
      <c r="BF131" t="s">
        <v>12319</v>
      </c>
      <c r="BI131" t="s">
        <v>12330</v>
      </c>
      <c r="BJ131" t="s">
        <v>3702</v>
      </c>
      <c r="BK131" t="s">
        <v>293</v>
      </c>
      <c r="BL131" t="s">
        <v>4</v>
      </c>
      <c r="BM131">
        <v>3</v>
      </c>
      <c r="BN131">
        <v>32.979999999999997</v>
      </c>
      <c r="BO131">
        <v>98.94</v>
      </c>
    </row>
    <row r="132" spans="1:85" hidden="1">
      <c r="A132" s="15">
        <f t="shared" si="2"/>
        <v>45063</v>
      </c>
      <c r="B132" t="s">
        <v>12331</v>
      </c>
      <c r="C132" t="s">
        <v>12332</v>
      </c>
      <c r="D132" t="s">
        <v>292</v>
      </c>
      <c r="F132" t="s">
        <v>2100</v>
      </c>
      <c r="G132" t="s">
        <v>12333</v>
      </c>
      <c r="H132" t="s">
        <v>287</v>
      </c>
      <c r="I132">
        <v>131.94</v>
      </c>
      <c r="J132">
        <v>143.74</v>
      </c>
      <c r="K132">
        <v>143.74</v>
      </c>
      <c r="L132">
        <v>11.8</v>
      </c>
      <c r="M132" t="s">
        <v>4968</v>
      </c>
      <c r="N132" t="s">
        <v>12334</v>
      </c>
      <c r="O132" t="s">
        <v>12335</v>
      </c>
      <c r="P132" t="s">
        <v>288</v>
      </c>
      <c r="Q132" t="s">
        <v>12336</v>
      </c>
      <c r="R132" t="s">
        <v>12337</v>
      </c>
      <c r="S132" t="s">
        <v>6019</v>
      </c>
      <c r="V132" t="s">
        <v>12338</v>
      </c>
      <c r="W132" t="s">
        <v>2094</v>
      </c>
      <c r="X132" t="s">
        <v>2</v>
      </c>
      <c r="Z132" t="s">
        <v>12339</v>
      </c>
      <c r="AE132" t="s">
        <v>12340</v>
      </c>
      <c r="AG132" t="s">
        <v>3379</v>
      </c>
      <c r="AH132" t="s">
        <v>12334</v>
      </c>
      <c r="AI132" t="s">
        <v>12335</v>
      </c>
      <c r="AJ132" t="s">
        <v>288</v>
      </c>
      <c r="AK132" t="s">
        <v>12336</v>
      </c>
      <c r="AL132" t="s">
        <v>12337</v>
      </c>
      <c r="AM132" t="s">
        <v>6019</v>
      </c>
      <c r="AP132" t="s">
        <v>12338</v>
      </c>
      <c r="AQ132" t="s">
        <v>2094</v>
      </c>
      <c r="AR132" t="s">
        <v>2</v>
      </c>
      <c r="AT132" t="s">
        <v>12339</v>
      </c>
      <c r="AW132" t="s">
        <v>12341</v>
      </c>
      <c r="AY132">
        <v>0</v>
      </c>
      <c r="AZ132" t="s">
        <v>289</v>
      </c>
      <c r="BA132" t="s">
        <v>3776</v>
      </c>
      <c r="BB132" t="s">
        <v>4703</v>
      </c>
      <c r="BC132" t="s">
        <v>12342</v>
      </c>
      <c r="BF132" t="s">
        <v>12343</v>
      </c>
      <c r="BI132" t="s">
        <v>12344</v>
      </c>
      <c r="BJ132" t="s">
        <v>11943</v>
      </c>
      <c r="BK132" t="s">
        <v>6312</v>
      </c>
      <c r="BL132" t="s">
        <v>4</v>
      </c>
      <c r="BM132">
        <v>3</v>
      </c>
      <c r="BN132">
        <v>43.98</v>
      </c>
      <c r="BO132">
        <v>131.94</v>
      </c>
    </row>
    <row r="133" spans="1:85" hidden="1">
      <c r="A133" s="15">
        <f t="shared" si="2"/>
        <v>45065</v>
      </c>
      <c r="B133" t="s">
        <v>12345</v>
      </c>
      <c r="C133" t="s">
        <v>12346</v>
      </c>
      <c r="D133" t="s">
        <v>292</v>
      </c>
      <c r="F133" t="s">
        <v>2100</v>
      </c>
      <c r="G133" t="s">
        <v>12347</v>
      </c>
      <c r="H133" t="s">
        <v>287</v>
      </c>
      <c r="I133">
        <v>32.979999999999997</v>
      </c>
      <c r="J133">
        <v>56.55</v>
      </c>
      <c r="K133">
        <v>56.55</v>
      </c>
      <c r="L133">
        <v>23.57</v>
      </c>
      <c r="M133" t="s">
        <v>4968</v>
      </c>
      <c r="N133" t="s">
        <v>6029</v>
      </c>
      <c r="O133" t="s">
        <v>12348</v>
      </c>
      <c r="P133" t="s">
        <v>288</v>
      </c>
      <c r="Q133" t="s">
        <v>12349</v>
      </c>
      <c r="R133" t="s">
        <v>12350</v>
      </c>
      <c r="S133" t="s">
        <v>12351</v>
      </c>
      <c r="U133" t="s">
        <v>12352</v>
      </c>
      <c r="V133" t="s">
        <v>10885</v>
      </c>
      <c r="W133" t="s">
        <v>127</v>
      </c>
      <c r="X133" t="s">
        <v>2</v>
      </c>
      <c r="Z133" t="s">
        <v>12353</v>
      </c>
      <c r="AE133" t="s">
        <v>12354</v>
      </c>
      <c r="AG133" t="s">
        <v>4968</v>
      </c>
      <c r="AH133" t="s">
        <v>6029</v>
      </c>
      <c r="AI133" t="s">
        <v>12348</v>
      </c>
      <c r="AJ133" t="s">
        <v>288</v>
      </c>
      <c r="AK133" t="s">
        <v>12349</v>
      </c>
      <c r="AL133" t="s">
        <v>12350</v>
      </c>
      <c r="AM133" t="s">
        <v>12351</v>
      </c>
      <c r="AO133" t="s">
        <v>12352</v>
      </c>
      <c r="AP133" t="s">
        <v>10885</v>
      </c>
      <c r="AQ133" t="s">
        <v>127</v>
      </c>
      <c r="AR133" t="s">
        <v>2</v>
      </c>
      <c r="AT133" t="s">
        <v>12353</v>
      </c>
      <c r="AW133" t="s">
        <v>12355</v>
      </c>
      <c r="AY133">
        <v>0</v>
      </c>
      <c r="AZ133" t="s">
        <v>289</v>
      </c>
      <c r="BA133" t="s">
        <v>3776</v>
      </c>
      <c r="BB133" t="s">
        <v>3159</v>
      </c>
      <c r="BC133" t="s">
        <v>12356</v>
      </c>
      <c r="BF133" t="s">
        <v>12347</v>
      </c>
      <c r="BI133" t="s">
        <v>12357</v>
      </c>
      <c r="BJ133" t="s">
        <v>6863</v>
      </c>
      <c r="BK133" t="s">
        <v>3670</v>
      </c>
      <c r="BL133" t="s">
        <v>4</v>
      </c>
      <c r="BM133">
        <v>1</v>
      </c>
      <c r="BN133">
        <v>32.979999999999997</v>
      </c>
      <c r="BO133">
        <v>32.979999999999997</v>
      </c>
    </row>
    <row r="134" spans="1:85" hidden="1">
      <c r="A134" s="15">
        <f t="shared" si="2"/>
        <v>45070</v>
      </c>
      <c r="B134" t="s">
        <v>12358</v>
      </c>
      <c r="C134" t="s">
        <v>12359</v>
      </c>
      <c r="D134" t="s">
        <v>292</v>
      </c>
      <c r="F134" t="s">
        <v>2100</v>
      </c>
      <c r="G134" t="s">
        <v>12360</v>
      </c>
      <c r="H134" t="s">
        <v>287</v>
      </c>
      <c r="I134">
        <v>43.98</v>
      </c>
      <c r="J134">
        <v>67.55</v>
      </c>
      <c r="K134">
        <v>67.55</v>
      </c>
      <c r="L134">
        <v>23.57</v>
      </c>
      <c r="M134" t="s">
        <v>6372</v>
      </c>
      <c r="N134" t="s">
        <v>12361</v>
      </c>
      <c r="O134" t="s">
        <v>12362</v>
      </c>
      <c r="P134" t="s">
        <v>288</v>
      </c>
      <c r="Q134" t="s">
        <v>12363</v>
      </c>
      <c r="R134" t="s">
        <v>12364</v>
      </c>
      <c r="S134" t="s">
        <v>12365</v>
      </c>
      <c r="U134" t="s">
        <v>12366</v>
      </c>
      <c r="V134" t="s">
        <v>12367</v>
      </c>
      <c r="W134" t="s">
        <v>5209</v>
      </c>
      <c r="X134" t="s">
        <v>2</v>
      </c>
      <c r="Z134" t="s">
        <v>12368</v>
      </c>
      <c r="AE134" t="s">
        <v>12369</v>
      </c>
      <c r="AG134" t="s">
        <v>6372</v>
      </c>
      <c r="AH134" t="s">
        <v>12361</v>
      </c>
      <c r="AI134" t="s">
        <v>12362</v>
      </c>
      <c r="AJ134" t="s">
        <v>288</v>
      </c>
      <c r="AK134" t="s">
        <v>12363</v>
      </c>
      <c r="AL134" t="s">
        <v>12370</v>
      </c>
      <c r="AM134" t="s">
        <v>12371</v>
      </c>
      <c r="AO134" t="s">
        <v>12366</v>
      </c>
      <c r="AP134" t="s">
        <v>12372</v>
      </c>
      <c r="AQ134" t="s">
        <v>5209</v>
      </c>
      <c r="AR134" t="s">
        <v>2</v>
      </c>
      <c r="AT134" t="s">
        <v>12373</v>
      </c>
      <c r="AW134" t="s">
        <v>12374</v>
      </c>
      <c r="AX134" t="s">
        <v>12375</v>
      </c>
      <c r="AY134">
        <v>0</v>
      </c>
      <c r="AZ134" t="s">
        <v>289</v>
      </c>
      <c r="BA134" t="s">
        <v>3776</v>
      </c>
      <c r="BB134" t="s">
        <v>10858</v>
      </c>
      <c r="BC134" t="s">
        <v>12376</v>
      </c>
      <c r="BF134" t="s">
        <v>12360</v>
      </c>
      <c r="BI134" t="s">
        <v>12377</v>
      </c>
      <c r="BJ134" t="s">
        <v>11943</v>
      </c>
      <c r="BK134" t="s">
        <v>6312</v>
      </c>
      <c r="BL134" t="s">
        <v>4</v>
      </c>
      <c r="BM134">
        <v>1</v>
      </c>
      <c r="BN134">
        <v>43.98</v>
      </c>
      <c r="BO134">
        <v>43.98</v>
      </c>
    </row>
    <row r="135" spans="1:85" hidden="1">
      <c r="A135" s="15">
        <f t="shared" si="2"/>
        <v>45070</v>
      </c>
      <c r="B135" t="s">
        <v>12378</v>
      </c>
      <c r="C135" t="s">
        <v>12379</v>
      </c>
      <c r="D135" t="s">
        <v>292</v>
      </c>
      <c r="F135" t="s">
        <v>891</v>
      </c>
      <c r="G135" t="s">
        <v>12380</v>
      </c>
      <c r="H135" t="s">
        <v>287</v>
      </c>
      <c r="I135">
        <v>32.979999999999997</v>
      </c>
      <c r="J135">
        <v>62.94</v>
      </c>
      <c r="K135">
        <v>62.94</v>
      </c>
      <c r="L135">
        <v>29.96</v>
      </c>
      <c r="M135" t="s">
        <v>12381</v>
      </c>
      <c r="N135" t="s">
        <v>12382</v>
      </c>
      <c r="O135" t="s">
        <v>12383</v>
      </c>
      <c r="P135" t="s">
        <v>3217</v>
      </c>
      <c r="Q135" t="s">
        <v>12384</v>
      </c>
      <c r="R135" t="s">
        <v>12385</v>
      </c>
      <c r="S135" t="s">
        <v>6346</v>
      </c>
      <c r="U135" t="s">
        <v>859</v>
      </c>
      <c r="V135" t="s">
        <v>12386</v>
      </c>
      <c r="W135" t="s">
        <v>839</v>
      </c>
      <c r="X135" t="s">
        <v>5</v>
      </c>
      <c r="Z135" t="s">
        <v>12387</v>
      </c>
      <c r="AE135" t="s">
        <v>12388</v>
      </c>
      <c r="AG135" t="s">
        <v>12381</v>
      </c>
      <c r="AH135" t="s">
        <v>12382</v>
      </c>
      <c r="AI135" t="s">
        <v>12383</v>
      </c>
      <c r="AJ135" t="s">
        <v>3217</v>
      </c>
      <c r="AK135" t="s">
        <v>12384</v>
      </c>
      <c r="AL135" t="s">
        <v>12385</v>
      </c>
      <c r="AM135" t="s">
        <v>6346</v>
      </c>
      <c r="AO135" t="s">
        <v>859</v>
      </c>
      <c r="AP135" t="s">
        <v>12386</v>
      </c>
      <c r="AQ135" t="s">
        <v>839</v>
      </c>
      <c r="AR135" t="s">
        <v>5</v>
      </c>
      <c r="AT135" t="s">
        <v>12387</v>
      </c>
      <c r="AW135" t="s">
        <v>12389</v>
      </c>
      <c r="AY135">
        <v>0</v>
      </c>
      <c r="AZ135" t="s">
        <v>1543</v>
      </c>
      <c r="BA135" t="s">
        <v>3698</v>
      </c>
      <c r="BC135" t="s">
        <v>12390</v>
      </c>
      <c r="BE135" t="s">
        <v>12391</v>
      </c>
      <c r="BJ135" t="s">
        <v>3702</v>
      </c>
      <c r="BK135" t="s">
        <v>293</v>
      </c>
      <c r="BL135" t="s">
        <v>4</v>
      </c>
      <c r="BM135">
        <v>1</v>
      </c>
      <c r="BN135">
        <v>32.979999999999997</v>
      </c>
      <c r="BO135">
        <v>32.979999999999997</v>
      </c>
    </row>
    <row r="136" spans="1:85" hidden="1">
      <c r="A136" s="15">
        <f t="shared" si="2"/>
        <v>45070</v>
      </c>
      <c r="B136" t="s">
        <v>12392</v>
      </c>
      <c r="C136" t="s">
        <v>12393</v>
      </c>
      <c r="D136" t="s">
        <v>292</v>
      </c>
      <c r="F136" t="s">
        <v>2100</v>
      </c>
      <c r="G136" t="s">
        <v>12394</v>
      </c>
      <c r="H136" t="s">
        <v>287</v>
      </c>
      <c r="I136">
        <v>65.959999999999994</v>
      </c>
      <c r="J136">
        <v>93.55</v>
      </c>
      <c r="K136">
        <v>93.55</v>
      </c>
      <c r="L136">
        <v>27.59</v>
      </c>
      <c r="M136" t="s">
        <v>12395</v>
      </c>
      <c r="N136" t="s">
        <v>12396</v>
      </c>
      <c r="O136" t="s">
        <v>12397</v>
      </c>
      <c r="P136" t="s">
        <v>288</v>
      </c>
      <c r="Q136" t="s">
        <v>12398</v>
      </c>
      <c r="R136" t="s">
        <v>12399</v>
      </c>
      <c r="S136" t="s">
        <v>1124</v>
      </c>
      <c r="U136" t="s">
        <v>12400</v>
      </c>
      <c r="V136" t="s">
        <v>12401</v>
      </c>
      <c r="W136" t="s">
        <v>127</v>
      </c>
      <c r="X136" t="s">
        <v>2</v>
      </c>
      <c r="Z136" t="s">
        <v>12402</v>
      </c>
      <c r="AE136" t="s">
        <v>12403</v>
      </c>
      <c r="AG136" t="s">
        <v>12395</v>
      </c>
      <c r="AH136" t="s">
        <v>12396</v>
      </c>
      <c r="AI136" t="s">
        <v>12397</v>
      </c>
      <c r="AJ136" t="s">
        <v>288</v>
      </c>
      <c r="AK136" t="s">
        <v>12398</v>
      </c>
      <c r="AL136" t="s">
        <v>12399</v>
      </c>
      <c r="AM136" t="s">
        <v>1124</v>
      </c>
      <c r="AO136" t="s">
        <v>12400</v>
      </c>
      <c r="AP136" t="s">
        <v>12401</v>
      </c>
      <c r="AQ136" t="s">
        <v>127</v>
      </c>
      <c r="AR136" t="s">
        <v>2</v>
      </c>
      <c r="AT136" t="s">
        <v>12402</v>
      </c>
      <c r="AW136" t="s">
        <v>12404</v>
      </c>
      <c r="AY136">
        <v>0</v>
      </c>
      <c r="AZ136" t="s">
        <v>1543</v>
      </c>
      <c r="BA136" t="s">
        <v>3698</v>
      </c>
      <c r="BC136" t="s">
        <v>12405</v>
      </c>
      <c r="BF136" t="s">
        <v>12406</v>
      </c>
      <c r="BI136" t="s">
        <v>12407</v>
      </c>
      <c r="BJ136" t="s">
        <v>6863</v>
      </c>
      <c r="BK136" t="s">
        <v>3670</v>
      </c>
      <c r="BL136" t="s">
        <v>4</v>
      </c>
      <c r="BM136">
        <v>2</v>
      </c>
      <c r="BN136">
        <v>32.979999999999997</v>
      </c>
      <c r="BO136">
        <v>65.959999999999994</v>
      </c>
    </row>
    <row r="137" spans="1:85" hidden="1">
      <c r="A137" s="15">
        <f t="shared" si="2"/>
        <v>45082</v>
      </c>
      <c r="B137" t="s">
        <v>12408</v>
      </c>
      <c r="C137" t="s">
        <v>12409</v>
      </c>
      <c r="D137" t="s">
        <v>292</v>
      </c>
      <c r="F137" t="s">
        <v>2100</v>
      </c>
      <c r="G137" t="s">
        <v>12410</v>
      </c>
      <c r="H137" t="s">
        <v>287</v>
      </c>
      <c r="I137">
        <v>87.96</v>
      </c>
      <c r="J137">
        <v>114.38</v>
      </c>
      <c r="K137">
        <v>114.38</v>
      </c>
      <c r="L137">
        <v>26.42</v>
      </c>
      <c r="M137" t="s">
        <v>10693</v>
      </c>
      <c r="N137" t="s">
        <v>12411</v>
      </c>
      <c r="O137" t="s">
        <v>12412</v>
      </c>
      <c r="P137" t="s">
        <v>288</v>
      </c>
      <c r="Q137" t="s">
        <v>12413</v>
      </c>
      <c r="R137" t="s">
        <v>5644</v>
      </c>
      <c r="S137" t="s">
        <v>8586</v>
      </c>
      <c r="U137" t="s">
        <v>12414</v>
      </c>
      <c r="V137" t="s">
        <v>12415</v>
      </c>
      <c r="W137" t="s">
        <v>3797</v>
      </c>
      <c r="X137" t="s">
        <v>2</v>
      </c>
      <c r="Z137" t="s">
        <v>12416</v>
      </c>
      <c r="AE137" t="s">
        <v>12417</v>
      </c>
      <c r="AG137" t="s">
        <v>10693</v>
      </c>
      <c r="AH137" t="s">
        <v>12411</v>
      </c>
      <c r="AI137" t="s">
        <v>12412</v>
      </c>
      <c r="AJ137" t="s">
        <v>288</v>
      </c>
      <c r="AK137" t="s">
        <v>12413</v>
      </c>
      <c r="AL137" t="s">
        <v>5644</v>
      </c>
      <c r="AM137" t="s">
        <v>8586</v>
      </c>
      <c r="AO137" t="s">
        <v>12414</v>
      </c>
      <c r="AP137" t="s">
        <v>12415</v>
      </c>
      <c r="AQ137" t="s">
        <v>3797</v>
      </c>
      <c r="AR137" t="s">
        <v>2</v>
      </c>
      <c r="AT137" t="s">
        <v>12416</v>
      </c>
      <c r="AW137" t="s">
        <v>12418</v>
      </c>
      <c r="AX137" t="s">
        <v>12419</v>
      </c>
      <c r="AY137">
        <v>0</v>
      </c>
      <c r="AZ137" t="s">
        <v>289</v>
      </c>
      <c r="BA137" t="s">
        <v>3776</v>
      </c>
      <c r="BB137" t="s">
        <v>4946</v>
      </c>
      <c r="BC137" t="s">
        <v>12420</v>
      </c>
      <c r="BF137" t="s">
        <v>12410</v>
      </c>
      <c r="BI137" t="s">
        <v>12421</v>
      </c>
      <c r="BJ137" t="s">
        <v>6739</v>
      </c>
      <c r="BK137" t="s">
        <v>6312</v>
      </c>
      <c r="BL137" t="s">
        <v>4</v>
      </c>
      <c r="BM137">
        <v>2</v>
      </c>
      <c r="BN137">
        <v>43.98</v>
      </c>
      <c r="BO137">
        <v>87.96</v>
      </c>
    </row>
    <row r="138" spans="1:85" hidden="1">
      <c r="A138" s="15">
        <f t="shared" si="2"/>
        <v>45086</v>
      </c>
      <c r="B138" t="s">
        <v>12422</v>
      </c>
      <c r="C138" t="s">
        <v>12423</v>
      </c>
      <c r="D138" t="s">
        <v>292</v>
      </c>
      <c r="F138" t="s">
        <v>2100</v>
      </c>
      <c r="G138" t="s">
        <v>12424</v>
      </c>
      <c r="H138" t="s">
        <v>287</v>
      </c>
      <c r="I138">
        <v>76.47</v>
      </c>
      <c r="J138">
        <v>87.82</v>
      </c>
      <c r="K138">
        <v>87.82</v>
      </c>
      <c r="L138">
        <v>11.35</v>
      </c>
      <c r="M138" t="s">
        <v>4968</v>
      </c>
      <c r="N138" t="s">
        <v>12425</v>
      </c>
      <c r="O138" t="s">
        <v>12426</v>
      </c>
      <c r="P138" t="s">
        <v>8215</v>
      </c>
      <c r="Q138" t="s">
        <v>12427</v>
      </c>
      <c r="R138" t="s">
        <v>12428</v>
      </c>
      <c r="S138" t="s">
        <v>12429</v>
      </c>
      <c r="U138" t="s">
        <v>12430</v>
      </c>
      <c r="V138" t="s">
        <v>5176</v>
      </c>
      <c r="W138" t="s">
        <v>138</v>
      </c>
      <c r="X138" t="s">
        <v>7</v>
      </c>
      <c r="Z138" t="s">
        <v>12431</v>
      </c>
      <c r="AE138" t="s">
        <v>12432</v>
      </c>
      <c r="AG138" t="s">
        <v>4968</v>
      </c>
      <c r="AH138" t="s">
        <v>12425</v>
      </c>
      <c r="AI138" t="s">
        <v>12426</v>
      </c>
      <c r="AJ138" t="s">
        <v>8215</v>
      </c>
      <c r="AK138" t="s">
        <v>12427</v>
      </c>
      <c r="AL138" t="s">
        <v>12428</v>
      </c>
      <c r="AM138" t="s">
        <v>12429</v>
      </c>
      <c r="AO138" t="s">
        <v>12430</v>
      </c>
      <c r="AP138" t="s">
        <v>5176</v>
      </c>
      <c r="AQ138" t="s">
        <v>138</v>
      </c>
      <c r="AR138" t="s">
        <v>7</v>
      </c>
      <c r="AT138" t="s">
        <v>12431</v>
      </c>
      <c r="AW138" t="s">
        <v>12433</v>
      </c>
      <c r="AX138" t="s">
        <v>12419</v>
      </c>
      <c r="AY138">
        <v>0</v>
      </c>
      <c r="AZ138" t="s">
        <v>289</v>
      </c>
      <c r="BA138" t="s">
        <v>3776</v>
      </c>
      <c r="BB138" t="s">
        <v>4946</v>
      </c>
      <c r="BC138" t="s">
        <v>12434</v>
      </c>
      <c r="BF138" t="s">
        <v>12435</v>
      </c>
      <c r="BI138" t="s">
        <v>12436</v>
      </c>
      <c r="BJ138" t="s">
        <v>6624</v>
      </c>
      <c r="BK138" t="s">
        <v>6625</v>
      </c>
      <c r="BL138" t="s">
        <v>4</v>
      </c>
      <c r="BM138">
        <v>1</v>
      </c>
      <c r="BN138">
        <v>76.47</v>
      </c>
      <c r="BO138">
        <v>76.47</v>
      </c>
    </row>
    <row r="139" spans="1:85" hidden="1">
      <c r="A139" s="15">
        <f t="shared" si="2"/>
        <v>45090</v>
      </c>
      <c r="B139" t="s">
        <v>12437</v>
      </c>
      <c r="C139" t="s">
        <v>12438</v>
      </c>
      <c r="D139" t="s">
        <v>292</v>
      </c>
      <c r="F139" t="s">
        <v>2100</v>
      </c>
      <c r="G139" t="s">
        <v>12439</v>
      </c>
      <c r="H139" t="s">
        <v>287</v>
      </c>
      <c r="I139">
        <v>76.47</v>
      </c>
      <c r="J139">
        <v>102.5</v>
      </c>
      <c r="K139">
        <v>102.5</v>
      </c>
      <c r="L139">
        <v>26.03</v>
      </c>
      <c r="M139" t="s">
        <v>2518</v>
      </c>
      <c r="N139" t="s">
        <v>12440</v>
      </c>
      <c r="O139" t="s">
        <v>12441</v>
      </c>
      <c r="P139" t="s">
        <v>288</v>
      </c>
      <c r="Q139" t="s">
        <v>12442</v>
      </c>
      <c r="R139" t="s">
        <v>12443</v>
      </c>
      <c r="S139" t="s">
        <v>12444</v>
      </c>
      <c r="U139" t="s">
        <v>12445</v>
      </c>
      <c r="V139" t="s">
        <v>12386</v>
      </c>
      <c r="W139" t="s">
        <v>3021</v>
      </c>
      <c r="X139" t="s">
        <v>10</v>
      </c>
      <c r="Z139" t="s">
        <v>12446</v>
      </c>
      <c r="AE139" t="s">
        <v>12447</v>
      </c>
      <c r="AG139" t="s">
        <v>2518</v>
      </c>
      <c r="AH139" t="s">
        <v>12440</v>
      </c>
      <c r="AI139" t="s">
        <v>12441</v>
      </c>
      <c r="AJ139" t="s">
        <v>288</v>
      </c>
      <c r="AK139" t="s">
        <v>12442</v>
      </c>
      <c r="AL139" t="s">
        <v>12443</v>
      </c>
      <c r="AM139" t="s">
        <v>12444</v>
      </c>
      <c r="AO139" t="s">
        <v>12445</v>
      </c>
      <c r="AP139" t="s">
        <v>12386</v>
      </c>
      <c r="AQ139" t="s">
        <v>3021</v>
      </c>
      <c r="AR139" t="s">
        <v>10</v>
      </c>
      <c r="AT139" t="s">
        <v>12446</v>
      </c>
      <c r="AW139" t="s">
        <v>12448</v>
      </c>
      <c r="AX139" t="s">
        <v>12419</v>
      </c>
      <c r="AY139">
        <v>0</v>
      </c>
      <c r="AZ139" t="s">
        <v>289</v>
      </c>
      <c r="BA139" t="s">
        <v>3776</v>
      </c>
      <c r="BB139" t="s">
        <v>3159</v>
      </c>
      <c r="BC139" t="s">
        <v>12449</v>
      </c>
      <c r="BF139" t="s">
        <v>12450</v>
      </c>
      <c r="BI139" t="s">
        <v>12451</v>
      </c>
      <c r="BJ139" t="s">
        <v>6624</v>
      </c>
      <c r="BK139" t="s">
        <v>6625</v>
      </c>
      <c r="BL139" t="s">
        <v>4</v>
      </c>
      <c r="BM139">
        <v>1</v>
      </c>
      <c r="BN139">
        <v>76.47</v>
      </c>
      <c r="BO139">
        <v>76.47</v>
      </c>
    </row>
    <row r="140" spans="1:85" hidden="1">
      <c r="A140" s="15">
        <f t="shared" si="2"/>
        <v>45090</v>
      </c>
      <c r="B140" t="s">
        <v>12452</v>
      </c>
      <c r="C140" t="s">
        <v>12453</v>
      </c>
      <c r="D140" t="s">
        <v>292</v>
      </c>
      <c r="F140" t="s">
        <v>2100</v>
      </c>
      <c r="G140" t="s">
        <v>12454</v>
      </c>
      <c r="H140" t="s">
        <v>287</v>
      </c>
      <c r="I140">
        <v>43.98</v>
      </c>
      <c r="J140">
        <v>76.650000000000006</v>
      </c>
      <c r="K140">
        <v>76.650000000000006</v>
      </c>
      <c r="L140">
        <v>32.67</v>
      </c>
      <c r="M140" t="s">
        <v>2072</v>
      </c>
      <c r="N140" t="s">
        <v>12455</v>
      </c>
      <c r="O140" t="s">
        <v>12456</v>
      </c>
      <c r="P140" t="s">
        <v>3634</v>
      </c>
      <c r="Q140" t="s">
        <v>12457</v>
      </c>
      <c r="R140" t="s">
        <v>12458</v>
      </c>
      <c r="S140" t="s">
        <v>4946</v>
      </c>
      <c r="U140" t="s">
        <v>12459</v>
      </c>
      <c r="V140" t="s">
        <v>12460</v>
      </c>
      <c r="W140" t="s">
        <v>12461</v>
      </c>
      <c r="X140" t="s">
        <v>9</v>
      </c>
      <c r="Z140" t="s">
        <v>12462</v>
      </c>
      <c r="AE140" t="s">
        <v>12463</v>
      </c>
      <c r="AG140" t="s">
        <v>2072</v>
      </c>
      <c r="AH140" t="s">
        <v>12455</v>
      </c>
      <c r="AI140" t="s">
        <v>12456</v>
      </c>
      <c r="AJ140" t="s">
        <v>3634</v>
      </c>
      <c r="AK140" t="s">
        <v>12457</v>
      </c>
      <c r="AL140" t="s">
        <v>5644</v>
      </c>
      <c r="AM140" t="s">
        <v>4884</v>
      </c>
      <c r="AO140" t="s">
        <v>12464</v>
      </c>
      <c r="AP140" t="s">
        <v>12460</v>
      </c>
      <c r="AQ140" t="s">
        <v>12461</v>
      </c>
      <c r="AR140" t="s">
        <v>9</v>
      </c>
      <c r="AT140" t="s">
        <v>12465</v>
      </c>
      <c r="AW140" t="s">
        <v>12466</v>
      </c>
      <c r="AX140" t="s">
        <v>12419</v>
      </c>
      <c r="AY140">
        <v>0</v>
      </c>
      <c r="AZ140" t="s">
        <v>289</v>
      </c>
      <c r="BA140" t="s">
        <v>3776</v>
      </c>
      <c r="BB140" t="s">
        <v>8871</v>
      </c>
      <c r="BC140" t="s">
        <v>12467</v>
      </c>
      <c r="BF140" t="s">
        <v>12454</v>
      </c>
      <c r="BI140" t="s">
        <v>12468</v>
      </c>
      <c r="BJ140" t="s">
        <v>6739</v>
      </c>
      <c r="BK140" t="s">
        <v>6312</v>
      </c>
      <c r="BL140" t="s">
        <v>4</v>
      </c>
      <c r="BM140">
        <v>1</v>
      </c>
      <c r="BN140">
        <v>43.98</v>
      </c>
      <c r="BO140">
        <v>43.98</v>
      </c>
    </row>
    <row r="141" spans="1:85" hidden="1">
      <c r="A141" s="15">
        <f t="shared" si="2"/>
        <v>45094</v>
      </c>
      <c r="B141" t="s">
        <v>12469</v>
      </c>
      <c r="C141" t="s">
        <v>12470</v>
      </c>
      <c r="D141" t="s">
        <v>292</v>
      </c>
      <c r="F141" t="s">
        <v>2100</v>
      </c>
      <c r="G141" t="s">
        <v>12471</v>
      </c>
      <c r="H141" t="s">
        <v>287</v>
      </c>
      <c r="I141">
        <v>32.979999999999997</v>
      </c>
      <c r="J141">
        <v>57.819999999999993</v>
      </c>
      <c r="K141">
        <v>57.819999999999993</v>
      </c>
      <c r="L141">
        <v>24.84</v>
      </c>
      <c r="M141" t="s">
        <v>12472</v>
      </c>
      <c r="N141" t="s">
        <v>12473</v>
      </c>
      <c r="O141" t="s">
        <v>12474</v>
      </c>
      <c r="P141" t="s">
        <v>8013</v>
      </c>
      <c r="Q141" t="s">
        <v>12475</v>
      </c>
      <c r="R141" t="s">
        <v>12476</v>
      </c>
      <c r="S141" t="s">
        <v>6222</v>
      </c>
      <c r="U141" t="s">
        <v>12477</v>
      </c>
      <c r="V141" t="s">
        <v>12478</v>
      </c>
      <c r="W141" t="s">
        <v>1289</v>
      </c>
      <c r="X141" t="s">
        <v>5</v>
      </c>
      <c r="Z141" t="s">
        <v>12479</v>
      </c>
      <c r="AE141" t="s">
        <v>12480</v>
      </c>
      <c r="AG141" t="s">
        <v>12472</v>
      </c>
      <c r="AH141" t="s">
        <v>12473</v>
      </c>
      <c r="AI141" t="s">
        <v>12474</v>
      </c>
      <c r="AJ141" t="s">
        <v>8013</v>
      </c>
      <c r="AK141" t="s">
        <v>12475</v>
      </c>
      <c r="AL141" t="s">
        <v>12476</v>
      </c>
      <c r="AM141" t="s">
        <v>6222</v>
      </c>
      <c r="AO141" t="s">
        <v>12477</v>
      </c>
      <c r="AP141" t="s">
        <v>12478</v>
      </c>
      <c r="AQ141" t="s">
        <v>1289</v>
      </c>
      <c r="AR141" t="s">
        <v>5</v>
      </c>
      <c r="AT141" t="s">
        <v>12479</v>
      </c>
      <c r="AW141" t="s">
        <v>12481</v>
      </c>
      <c r="AX141" t="s">
        <v>12419</v>
      </c>
      <c r="AY141">
        <v>0</v>
      </c>
      <c r="AZ141" t="s">
        <v>1543</v>
      </c>
      <c r="BA141" t="s">
        <v>3698</v>
      </c>
      <c r="BC141" t="s">
        <v>12482</v>
      </c>
      <c r="BF141" t="s">
        <v>12471</v>
      </c>
      <c r="BI141" t="s">
        <v>12483</v>
      </c>
      <c r="BJ141" t="s">
        <v>3702</v>
      </c>
      <c r="BK141" t="s">
        <v>293</v>
      </c>
      <c r="BL141" t="s">
        <v>4</v>
      </c>
      <c r="BM141">
        <v>1</v>
      </c>
      <c r="BN141">
        <v>32.979999999999997</v>
      </c>
      <c r="BO141">
        <v>32.979999999999997</v>
      </c>
    </row>
    <row r="142" spans="1:85" hidden="1">
      <c r="A142" s="15">
        <f t="shared" si="2"/>
        <v>45096</v>
      </c>
      <c r="B142" t="s">
        <v>12484</v>
      </c>
      <c r="C142" t="s">
        <v>12485</v>
      </c>
      <c r="D142" t="s">
        <v>292</v>
      </c>
      <c r="F142" t="s">
        <v>2100</v>
      </c>
      <c r="G142" t="s">
        <v>12486</v>
      </c>
      <c r="H142" t="s">
        <v>287</v>
      </c>
      <c r="I142">
        <v>71.97</v>
      </c>
      <c r="J142">
        <v>101.93</v>
      </c>
      <c r="K142">
        <v>101.93</v>
      </c>
      <c r="L142">
        <v>29.96</v>
      </c>
      <c r="M142" t="s">
        <v>8430</v>
      </c>
      <c r="N142" t="s">
        <v>3944</v>
      </c>
      <c r="O142" t="s">
        <v>12487</v>
      </c>
      <c r="P142" t="s">
        <v>288</v>
      </c>
      <c r="Q142" t="s">
        <v>12488</v>
      </c>
      <c r="R142" t="s">
        <v>12489</v>
      </c>
      <c r="S142" t="s">
        <v>5025</v>
      </c>
      <c r="U142" t="s">
        <v>12490</v>
      </c>
      <c r="V142" t="s">
        <v>12233</v>
      </c>
      <c r="W142" t="s">
        <v>12234</v>
      </c>
      <c r="X142" t="s">
        <v>2</v>
      </c>
      <c r="Z142" t="s">
        <v>12491</v>
      </c>
      <c r="AE142" t="s">
        <v>12492</v>
      </c>
      <c r="AG142" t="s">
        <v>8430</v>
      </c>
      <c r="AH142" t="s">
        <v>3944</v>
      </c>
      <c r="AI142" t="s">
        <v>12487</v>
      </c>
      <c r="AJ142" t="s">
        <v>288</v>
      </c>
      <c r="AK142" t="s">
        <v>12488</v>
      </c>
      <c r="AL142" t="s">
        <v>12489</v>
      </c>
      <c r="AM142" t="s">
        <v>5025</v>
      </c>
      <c r="AO142" t="s">
        <v>12490</v>
      </c>
      <c r="AP142" t="s">
        <v>12233</v>
      </c>
      <c r="AQ142" t="s">
        <v>12234</v>
      </c>
      <c r="AR142" t="s">
        <v>2</v>
      </c>
      <c r="AT142" t="s">
        <v>12491</v>
      </c>
      <c r="AW142" t="s">
        <v>12493</v>
      </c>
      <c r="AX142" t="s">
        <v>12419</v>
      </c>
      <c r="AY142">
        <v>0</v>
      </c>
      <c r="AZ142" t="s">
        <v>289</v>
      </c>
      <c r="BA142" t="s">
        <v>3776</v>
      </c>
      <c r="BB142" t="s">
        <v>4630</v>
      </c>
      <c r="BC142" t="s">
        <v>12494</v>
      </c>
      <c r="BF142" t="s">
        <v>12495</v>
      </c>
      <c r="BI142" t="s">
        <v>12496</v>
      </c>
      <c r="BJ142" t="s">
        <v>11420</v>
      </c>
      <c r="BK142" t="s">
        <v>4780</v>
      </c>
      <c r="BL142" t="s">
        <v>4</v>
      </c>
      <c r="BM142">
        <v>3</v>
      </c>
      <c r="BN142">
        <v>23.99</v>
      </c>
      <c r="BO142">
        <v>71.97</v>
      </c>
    </row>
    <row r="143" spans="1:85" hidden="1">
      <c r="A143" s="15">
        <f t="shared" si="2"/>
        <v>45113</v>
      </c>
      <c r="B143" t="s">
        <v>12497</v>
      </c>
      <c r="C143" t="s">
        <v>12498</v>
      </c>
      <c r="D143" t="s">
        <v>292</v>
      </c>
      <c r="F143" t="s">
        <v>2100</v>
      </c>
      <c r="G143" t="s">
        <v>12499</v>
      </c>
      <c r="H143" t="s">
        <v>287</v>
      </c>
      <c r="I143">
        <v>148.44</v>
      </c>
      <c r="J143">
        <v>170.32</v>
      </c>
      <c r="K143">
        <v>170.32</v>
      </c>
      <c r="L143">
        <v>21.88</v>
      </c>
      <c r="M143" t="s">
        <v>12500</v>
      </c>
      <c r="N143" t="s">
        <v>12501</v>
      </c>
      <c r="O143" t="s">
        <v>12502</v>
      </c>
      <c r="P143" t="s">
        <v>877</v>
      </c>
      <c r="Q143" t="s">
        <v>12503</v>
      </c>
      <c r="R143" t="s">
        <v>12504</v>
      </c>
      <c r="S143" t="s">
        <v>892</v>
      </c>
      <c r="U143" t="s">
        <v>12505</v>
      </c>
      <c r="V143" t="s">
        <v>12506</v>
      </c>
      <c r="W143" t="s">
        <v>136</v>
      </c>
      <c r="X143" t="s">
        <v>126</v>
      </c>
      <c r="Z143" t="s">
        <v>12507</v>
      </c>
      <c r="AE143" t="s">
        <v>12508</v>
      </c>
      <c r="AG143" t="s">
        <v>12509</v>
      </c>
      <c r="AH143" t="s">
        <v>12509</v>
      </c>
      <c r="AI143" t="s">
        <v>12502</v>
      </c>
      <c r="AJ143" t="s">
        <v>877</v>
      </c>
      <c r="AK143" t="s">
        <v>12503</v>
      </c>
      <c r="AL143" t="s">
        <v>12504</v>
      </c>
      <c r="AM143" t="s">
        <v>892</v>
      </c>
      <c r="AO143" t="s">
        <v>12505</v>
      </c>
      <c r="AP143" t="s">
        <v>12506</v>
      </c>
      <c r="AQ143" t="s">
        <v>136</v>
      </c>
      <c r="AR143" t="s">
        <v>126</v>
      </c>
      <c r="AT143" t="s">
        <v>12507</v>
      </c>
      <c r="AW143" t="s">
        <v>12510</v>
      </c>
      <c r="AX143" t="s">
        <v>12419</v>
      </c>
      <c r="AY143">
        <v>0</v>
      </c>
      <c r="AZ143" t="s">
        <v>289</v>
      </c>
      <c r="BA143" t="s">
        <v>3776</v>
      </c>
      <c r="BB143" t="s">
        <v>10858</v>
      </c>
      <c r="BC143" t="s">
        <v>12511</v>
      </c>
      <c r="BF143" t="s">
        <v>12499</v>
      </c>
      <c r="BI143" t="s">
        <v>12512</v>
      </c>
      <c r="BJ143" t="s">
        <v>6739</v>
      </c>
      <c r="BK143" t="s">
        <v>6312</v>
      </c>
      <c r="BL143" t="s">
        <v>4</v>
      </c>
      <c r="BM143">
        <v>1</v>
      </c>
      <c r="BN143">
        <v>43.98</v>
      </c>
      <c r="BO143">
        <v>43.98</v>
      </c>
      <c r="BP143" t="s">
        <v>12513</v>
      </c>
      <c r="BQ143" t="s">
        <v>12514</v>
      </c>
      <c r="BR143" t="s">
        <v>4</v>
      </c>
      <c r="BS143">
        <v>1</v>
      </c>
      <c r="BT143">
        <v>39.99</v>
      </c>
      <c r="BU143">
        <v>39.99</v>
      </c>
      <c r="BV143" t="s">
        <v>11961</v>
      </c>
      <c r="BW143" t="s">
        <v>11962</v>
      </c>
      <c r="BX143" t="s">
        <v>4</v>
      </c>
      <c r="BY143">
        <v>1</v>
      </c>
      <c r="BZ143">
        <v>31.49</v>
      </c>
      <c r="CA143">
        <v>31.49</v>
      </c>
      <c r="CB143" t="s">
        <v>6863</v>
      </c>
      <c r="CC143" t="s">
        <v>3670</v>
      </c>
      <c r="CD143" t="s">
        <v>4</v>
      </c>
      <c r="CE143">
        <v>1</v>
      </c>
      <c r="CF143">
        <v>32.979999999999997</v>
      </c>
      <c r="CG143">
        <v>32.979999999999997</v>
      </c>
    </row>
    <row r="144" spans="1:85" hidden="1">
      <c r="A144" s="15">
        <f t="shared" si="2"/>
        <v>45115</v>
      </c>
      <c r="B144" t="s">
        <v>12515</v>
      </c>
      <c r="C144" t="s">
        <v>12516</v>
      </c>
      <c r="D144" t="s">
        <v>292</v>
      </c>
      <c r="F144" t="s">
        <v>891</v>
      </c>
      <c r="G144" t="s">
        <v>12517</v>
      </c>
      <c r="H144" t="s">
        <v>287</v>
      </c>
      <c r="I144">
        <v>87.96</v>
      </c>
      <c r="J144">
        <v>114.18</v>
      </c>
      <c r="K144">
        <v>114.18</v>
      </c>
      <c r="L144">
        <v>26.22</v>
      </c>
      <c r="M144" t="s">
        <v>10693</v>
      </c>
      <c r="N144" t="s">
        <v>12411</v>
      </c>
      <c r="O144" t="s">
        <v>12412</v>
      </c>
      <c r="P144" t="s">
        <v>288</v>
      </c>
      <c r="Q144" t="s">
        <v>12518</v>
      </c>
      <c r="R144" t="s">
        <v>5644</v>
      </c>
      <c r="S144" t="s">
        <v>8586</v>
      </c>
      <c r="U144" t="s">
        <v>12414</v>
      </c>
      <c r="V144" t="s">
        <v>12415</v>
      </c>
      <c r="W144" t="s">
        <v>3797</v>
      </c>
      <c r="X144" t="s">
        <v>2</v>
      </c>
      <c r="Z144" t="s">
        <v>12519</v>
      </c>
      <c r="AE144" t="s">
        <v>12520</v>
      </c>
      <c r="AG144" t="s">
        <v>10693</v>
      </c>
      <c r="AH144" t="s">
        <v>12411</v>
      </c>
      <c r="AI144" t="s">
        <v>12412</v>
      </c>
      <c r="AJ144" t="s">
        <v>288</v>
      </c>
      <c r="AK144" t="s">
        <v>12518</v>
      </c>
      <c r="AL144" t="s">
        <v>5644</v>
      </c>
      <c r="AM144" t="s">
        <v>8586</v>
      </c>
      <c r="AO144" t="s">
        <v>12414</v>
      </c>
      <c r="AP144" t="s">
        <v>12415</v>
      </c>
      <c r="AQ144" t="s">
        <v>3797</v>
      </c>
      <c r="AR144" t="s">
        <v>2</v>
      </c>
      <c r="AT144" t="s">
        <v>12519</v>
      </c>
      <c r="AW144" t="s">
        <v>12521</v>
      </c>
      <c r="AY144">
        <v>0</v>
      </c>
      <c r="AZ144" t="s">
        <v>289</v>
      </c>
      <c r="BA144" t="s">
        <v>3776</v>
      </c>
      <c r="BB144" t="s">
        <v>4946</v>
      </c>
      <c r="BC144" t="s">
        <v>12522</v>
      </c>
      <c r="BE144" t="s">
        <v>12523</v>
      </c>
      <c r="BF144" t="s">
        <v>12524</v>
      </c>
      <c r="BI144" t="s">
        <v>12525</v>
      </c>
      <c r="BJ144" t="s">
        <v>6739</v>
      </c>
      <c r="BK144" t="s">
        <v>6312</v>
      </c>
      <c r="BL144" t="s">
        <v>4</v>
      </c>
      <c r="BM144">
        <v>2</v>
      </c>
      <c r="BN144">
        <v>43.98</v>
      </c>
      <c r="BO144">
        <v>87.96</v>
      </c>
    </row>
    <row r="145" spans="1:73" hidden="1">
      <c r="A145" s="15">
        <f t="shared" si="2"/>
        <v>45120</v>
      </c>
      <c r="B145" t="s">
        <v>12526</v>
      </c>
      <c r="C145" t="s">
        <v>12527</v>
      </c>
      <c r="D145" t="s">
        <v>292</v>
      </c>
      <c r="F145" t="s">
        <v>2100</v>
      </c>
      <c r="G145" t="s">
        <v>12528</v>
      </c>
      <c r="H145" t="s">
        <v>287</v>
      </c>
      <c r="I145">
        <v>108.91</v>
      </c>
      <c r="J145">
        <v>136.36000000000001</v>
      </c>
      <c r="K145">
        <v>136.36000000000001</v>
      </c>
      <c r="L145">
        <v>27.45</v>
      </c>
      <c r="M145" t="s">
        <v>3790</v>
      </c>
      <c r="N145" t="s">
        <v>12529</v>
      </c>
      <c r="O145" t="s">
        <v>12530</v>
      </c>
      <c r="P145" t="s">
        <v>5239</v>
      </c>
      <c r="Q145" t="s">
        <v>12531</v>
      </c>
      <c r="R145" t="s">
        <v>12532</v>
      </c>
      <c r="S145" t="s">
        <v>5598</v>
      </c>
      <c r="U145" t="s">
        <v>12533</v>
      </c>
      <c r="V145" t="s">
        <v>12534</v>
      </c>
      <c r="W145" t="s">
        <v>3927</v>
      </c>
      <c r="X145" t="s">
        <v>2</v>
      </c>
      <c r="Z145" t="s">
        <v>12535</v>
      </c>
      <c r="AE145" t="s">
        <v>12536</v>
      </c>
      <c r="AG145" t="s">
        <v>3790</v>
      </c>
      <c r="AH145" t="s">
        <v>12529</v>
      </c>
      <c r="AI145" t="s">
        <v>12530</v>
      </c>
      <c r="AJ145" t="s">
        <v>5239</v>
      </c>
      <c r="AK145" t="s">
        <v>12531</v>
      </c>
      <c r="AL145" t="s">
        <v>12532</v>
      </c>
      <c r="AM145" t="s">
        <v>5598</v>
      </c>
      <c r="AO145" t="s">
        <v>12533</v>
      </c>
      <c r="AP145" t="s">
        <v>12534</v>
      </c>
      <c r="AQ145" t="s">
        <v>3927</v>
      </c>
      <c r="AR145" t="s">
        <v>2</v>
      </c>
      <c r="AT145" t="s">
        <v>12535</v>
      </c>
      <c r="AW145" t="s">
        <v>12537</v>
      </c>
      <c r="AX145" t="s">
        <v>9698</v>
      </c>
      <c r="AY145">
        <v>0</v>
      </c>
      <c r="AZ145" t="s">
        <v>289</v>
      </c>
      <c r="BA145" t="s">
        <v>3776</v>
      </c>
      <c r="BB145" t="s">
        <v>8871</v>
      </c>
      <c r="BC145" t="s">
        <v>12538</v>
      </c>
      <c r="BF145" t="s">
        <v>12539</v>
      </c>
      <c r="BI145" t="s">
        <v>12540</v>
      </c>
      <c r="BJ145" t="s">
        <v>12541</v>
      </c>
      <c r="BK145" t="s">
        <v>6292</v>
      </c>
      <c r="BL145" t="s">
        <v>4</v>
      </c>
      <c r="BM145">
        <v>1</v>
      </c>
      <c r="BN145">
        <v>84.92</v>
      </c>
      <c r="BO145">
        <v>84.92</v>
      </c>
      <c r="BP145" t="s">
        <v>11420</v>
      </c>
      <c r="BQ145" t="s">
        <v>4780</v>
      </c>
      <c r="BR145" t="s">
        <v>4</v>
      </c>
      <c r="BS145">
        <v>1</v>
      </c>
      <c r="BT145">
        <v>23.99</v>
      </c>
      <c r="BU145">
        <v>23.99</v>
      </c>
    </row>
    <row r="146" spans="1:73" hidden="1">
      <c r="A146" s="15">
        <f t="shared" si="2"/>
        <v>45128</v>
      </c>
      <c r="B146" t="s">
        <v>12542</v>
      </c>
      <c r="C146" t="s">
        <v>12543</v>
      </c>
      <c r="D146" t="s">
        <v>292</v>
      </c>
      <c r="F146" t="s">
        <v>891</v>
      </c>
      <c r="G146" t="s">
        <v>12544</v>
      </c>
      <c r="H146" t="s">
        <v>287</v>
      </c>
      <c r="I146">
        <v>43.98</v>
      </c>
      <c r="J146">
        <v>70.949999999999989</v>
      </c>
      <c r="K146">
        <v>70.949999999999989</v>
      </c>
      <c r="L146">
        <v>26.97</v>
      </c>
      <c r="M146" t="s">
        <v>12545</v>
      </c>
      <c r="N146" t="s">
        <v>12546</v>
      </c>
      <c r="O146" t="s">
        <v>12547</v>
      </c>
      <c r="P146" t="s">
        <v>6019</v>
      </c>
      <c r="Q146" t="s">
        <v>12548</v>
      </c>
      <c r="R146" t="s">
        <v>12549</v>
      </c>
      <c r="S146" t="s">
        <v>12550</v>
      </c>
      <c r="U146" t="s">
        <v>1412</v>
      </c>
      <c r="V146" t="s">
        <v>12551</v>
      </c>
      <c r="W146" t="s">
        <v>4528</v>
      </c>
      <c r="X146" t="s">
        <v>2</v>
      </c>
      <c r="Z146" t="s">
        <v>12552</v>
      </c>
      <c r="AE146" t="s">
        <v>12553</v>
      </c>
      <c r="AG146" t="s">
        <v>12554</v>
      </c>
      <c r="AH146" t="s">
        <v>4813</v>
      </c>
      <c r="AI146" t="s">
        <v>12547</v>
      </c>
      <c r="AJ146" t="s">
        <v>6019</v>
      </c>
      <c r="AK146" t="s">
        <v>12548</v>
      </c>
      <c r="AL146" t="s">
        <v>12549</v>
      </c>
      <c r="AM146" t="s">
        <v>12550</v>
      </c>
      <c r="AO146" t="s">
        <v>1412</v>
      </c>
      <c r="AP146" t="s">
        <v>12551</v>
      </c>
      <c r="AQ146" t="s">
        <v>4528</v>
      </c>
      <c r="AR146" t="s">
        <v>2</v>
      </c>
      <c r="AT146" t="s">
        <v>12552</v>
      </c>
      <c r="AW146" t="s">
        <v>12555</v>
      </c>
      <c r="AY146">
        <v>0</v>
      </c>
      <c r="AZ146" t="s">
        <v>5678</v>
      </c>
      <c r="BA146" t="s">
        <v>12556</v>
      </c>
      <c r="BC146" t="s">
        <v>12557</v>
      </c>
      <c r="BE146" t="s">
        <v>12558</v>
      </c>
      <c r="BJ146" t="s">
        <v>6739</v>
      </c>
      <c r="BK146" t="s">
        <v>6312</v>
      </c>
      <c r="BL146" t="s">
        <v>4</v>
      </c>
      <c r="BM146">
        <v>1</v>
      </c>
      <c r="BN146">
        <v>43.98</v>
      </c>
      <c r="BO146">
        <v>43.98</v>
      </c>
    </row>
    <row r="147" spans="1:73" hidden="1">
      <c r="A147" s="15">
        <f t="shared" si="2"/>
        <v>45128</v>
      </c>
      <c r="B147" t="s">
        <v>12559</v>
      </c>
      <c r="C147" t="s">
        <v>12560</v>
      </c>
      <c r="D147" t="s">
        <v>292</v>
      </c>
      <c r="F147" t="s">
        <v>2100</v>
      </c>
      <c r="G147" t="s">
        <v>12561</v>
      </c>
      <c r="H147" t="s">
        <v>287</v>
      </c>
      <c r="I147">
        <v>31.49</v>
      </c>
      <c r="J147">
        <v>58.459999999999987</v>
      </c>
      <c r="K147">
        <v>58.459999999999987</v>
      </c>
      <c r="L147">
        <v>26.97</v>
      </c>
      <c r="M147" t="s">
        <v>12562</v>
      </c>
      <c r="N147" t="s">
        <v>12563</v>
      </c>
      <c r="O147" t="s">
        <v>12564</v>
      </c>
      <c r="P147" t="s">
        <v>5239</v>
      </c>
      <c r="Q147" t="s">
        <v>12565</v>
      </c>
      <c r="R147" t="s">
        <v>12566</v>
      </c>
      <c r="S147" t="s">
        <v>12567</v>
      </c>
      <c r="V147" t="s">
        <v>12568</v>
      </c>
      <c r="W147" t="s">
        <v>12569</v>
      </c>
      <c r="X147" t="s">
        <v>2</v>
      </c>
      <c r="Z147" t="s">
        <v>12570</v>
      </c>
      <c r="AE147" t="s">
        <v>12571</v>
      </c>
      <c r="AG147" t="s">
        <v>12562</v>
      </c>
      <c r="AH147" t="s">
        <v>12563</v>
      </c>
      <c r="AI147" t="s">
        <v>12564</v>
      </c>
      <c r="AJ147" t="s">
        <v>5239</v>
      </c>
      <c r="AK147" t="s">
        <v>12565</v>
      </c>
      <c r="AL147" t="s">
        <v>12566</v>
      </c>
      <c r="AM147" t="s">
        <v>12567</v>
      </c>
      <c r="AP147" t="s">
        <v>12568</v>
      </c>
      <c r="AQ147" t="s">
        <v>12569</v>
      </c>
      <c r="AR147" t="s">
        <v>2</v>
      </c>
      <c r="AT147" t="s">
        <v>12570</v>
      </c>
      <c r="AW147" t="s">
        <v>12572</v>
      </c>
      <c r="AX147" t="s">
        <v>12419</v>
      </c>
      <c r="AY147">
        <v>0</v>
      </c>
      <c r="AZ147" t="s">
        <v>289</v>
      </c>
      <c r="BA147" t="s">
        <v>3776</v>
      </c>
      <c r="BB147" t="s">
        <v>4946</v>
      </c>
      <c r="BC147" t="s">
        <v>12573</v>
      </c>
      <c r="BF147" t="s">
        <v>12574</v>
      </c>
      <c r="BI147" t="s">
        <v>12575</v>
      </c>
      <c r="BJ147" t="s">
        <v>11961</v>
      </c>
      <c r="BK147" t="s">
        <v>11962</v>
      </c>
      <c r="BL147" t="s">
        <v>4</v>
      </c>
      <c r="BM147">
        <v>1</v>
      </c>
      <c r="BN147">
        <v>31.49</v>
      </c>
      <c r="BO147">
        <v>31.49</v>
      </c>
    </row>
    <row r="148" spans="1:73" hidden="1">
      <c r="A148" s="15">
        <f t="shared" si="2"/>
        <v>45132</v>
      </c>
      <c r="B148" t="s">
        <v>12576</v>
      </c>
      <c r="C148" t="s">
        <v>12577</v>
      </c>
      <c r="D148" t="s">
        <v>292</v>
      </c>
      <c r="F148" t="s">
        <v>2100</v>
      </c>
      <c r="G148" t="s">
        <v>12578</v>
      </c>
      <c r="H148" t="s">
        <v>287</v>
      </c>
      <c r="I148">
        <v>76.47</v>
      </c>
      <c r="J148">
        <v>88.899999999999991</v>
      </c>
      <c r="K148">
        <v>88.899999999999991</v>
      </c>
      <c r="L148">
        <v>20.079999999999998</v>
      </c>
      <c r="M148" t="s">
        <v>12579</v>
      </c>
      <c r="N148" t="s">
        <v>12580</v>
      </c>
      <c r="O148" t="s">
        <v>12581</v>
      </c>
      <c r="P148" t="s">
        <v>5579</v>
      </c>
      <c r="Q148" t="s">
        <v>12582</v>
      </c>
      <c r="R148" t="s">
        <v>12583</v>
      </c>
      <c r="S148" t="s">
        <v>10889</v>
      </c>
      <c r="U148" t="s">
        <v>12584</v>
      </c>
      <c r="V148" t="s">
        <v>12585</v>
      </c>
      <c r="W148" t="s">
        <v>137</v>
      </c>
      <c r="X148" t="s">
        <v>8</v>
      </c>
      <c r="Z148" t="s">
        <v>12586</v>
      </c>
      <c r="AE148" t="s">
        <v>12587</v>
      </c>
      <c r="AG148" t="s">
        <v>12579</v>
      </c>
      <c r="AH148" t="s">
        <v>12580</v>
      </c>
      <c r="AI148" t="s">
        <v>12581</v>
      </c>
      <c r="AJ148" t="s">
        <v>5579</v>
      </c>
      <c r="AK148" t="s">
        <v>12582</v>
      </c>
      <c r="AL148" t="s">
        <v>12583</v>
      </c>
      <c r="AM148" t="s">
        <v>10889</v>
      </c>
      <c r="AO148" t="s">
        <v>12584</v>
      </c>
      <c r="AP148" t="s">
        <v>12585</v>
      </c>
      <c r="AQ148" t="s">
        <v>137</v>
      </c>
      <c r="AR148" t="s">
        <v>8</v>
      </c>
      <c r="AT148" t="s">
        <v>12586</v>
      </c>
      <c r="AW148" t="s">
        <v>12588</v>
      </c>
      <c r="AX148" t="s">
        <v>12419</v>
      </c>
      <c r="AY148">
        <v>7.65</v>
      </c>
      <c r="AZ148" t="s">
        <v>289</v>
      </c>
      <c r="BA148" t="s">
        <v>3776</v>
      </c>
      <c r="BB148" t="s">
        <v>3159</v>
      </c>
      <c r="BC148" t="s">
        <v>12589</v>
      </c>
      <c r="BF148" t="s">
        <v>12590</v>
      </c>
      <c r="BI148" t="s">
        <v>12591</v>
      </c>
      <c r="BJ148" t="s">
        <v>6624</v>
      </c>
      <c r="BK148" t="s">
        <v>6625</v>
      </c>
      <c r="BL148" t="s">
        <v>4</v>
      </c>
      <c r="BM148">
        <v>1</v>
      </c>
      <c r="BN148">
        <v>76.47</v>
      </c>
      <c r="BO148">
        <v>76.47</v>
      </c>
    </row>
    <row r="149" spans="1:73" hidden="1">
      <c r="A149" s="15">
        <f t="shared" si="2"/>
        <v>45133</v>
      </c>
      <c r="B149" t="s">
        <v>12592</v>
      </c>
      <c r="C149" t="s">
        <v>12593</v>
      </c>
      <c r="D149" t="s">
        <v>292</v>
      </c>
      <c r="F149" t="s">
        <v>2100</v>
      </c>
      <c r="G149" t="s">
        <v>12594</v>
      </c>
      <c r="H149" t="s">
        <v>287</v>
      </c>
      <c r="I149">
        <v>65.959999999999994</v>
      </c>
      <c r="J149">
        <v>93.35</v>
      </c>
      <c r="K149">
        <v>93.35</v>
      </c>
      <c r="L149">
        <v>27.39</v>
      </c>
      <c r="M149" t="s">
        <v>9145</v>
      </c>
      <c r="N149" t="s">
        <v>12595</v>
      </c>
      <c r="O149" t="s">
        <v>12596</v>
      </c>
      <c r="P149" t="s">
        <v>5239</v>
      </c>
      <c r="Q149" t="s">
        <v>12597</v>
      </c>
      <c r="R149" t="s">
        <v>12598</v>
      </c>
      <c r="S149" t="s">
        <v>12599</v>
      </c>
      <c r="U149" t="s">
        <v>12600</v>
      </c>
      <c r="V149" t="s">
        <v>124</v>
      </c>
      <c r="W149" t="s">
        <v>3033</v>
      </c>
      <c r="X149" t="s">
        <v>2</v>
      </c>
      <c r="Z149" t="s">
        <v>12601</v>
      </c>
      <c r="AE149" t="s">
        <v>12602</v>
      </c>
      <c r="AG149" t="s">
        <v>9145</v>
      </c>
      <c r="AH149" t="s">
        <v>12595</v>
      </c>
      <c r="AI149" t="s">
        <v>12596</v>
      </c>
      <c r="AJ149" t="s">
        <v>5239</v>
      </c>
      <c r="AK149" t="s">
        <v>12597</v>
      </c>
      <c r="AL149" t="s">
        <v>12598</v>
      </c>
      <c r="AM149" t="s">
        <v>12599</v>
      </c>
      <c r="AO149" t="s">
        <v>12600</v>
      </c>
      <c r="AP149" t="s">
        <v>124</v>
      </c>
      <c r="AQ149" t="s">
        <v>3033</v>
      </c>
      <c r="AR149" t="s">
        <v>2</v>
      </c>
      <c r="AT149" t="s">
        <v>12601</v>
      </c>
      <c r="AW149" t="s">
        <v>12603</v>
      </c>
      <c r="AX149" t="s">
        <v>12419</v>
      </c>
      <c r="AY149">
        <v>0</v>
      </c>
      <c r="AZ149" t="s">
        <v>289</v>
      </c>
      <c r="BA149" t="s">
        <v>3776</v>
      </c>
      <c r="BB149" t="s">
        <v>10858</v>
      </c>
      <c r="BC149" t="s">
        <v>12604</v>
      </c>
      <c r="BF149" t="s">
        <v>12605</v>
      </c>
      <c r="BI149" t="s">
        <v>12606</v>
      </c>
      <c r="BJ149" t="s">
        <v>6863</v>
      </c>
      <c r="BK149" t="s">
        <v>3670</v>
      </c>
      <c r="BL149" t="s">
        <v>4</v>
      </c>
      <c r="BM149">
        <v>2</v>
      </c>
      <c r="BN149">
        <v>32.979999999999997</v>
      </c>
      <c r="BO149">
        <v>65.959999999999994</v>
      </c>
    </row>
    <row r="150" spans="1:73" hidden="1">
      <c r="A150" s="15">
        <f t="shared" si="2"/>
        <v>45134</v>
      </c>
      <c r="B150" t="s">
        <v>12607</v>
      </c>
      <c r="C150" t="s">
        <v>12608</v>
      </c>
      <c r="D150" t="s">
        <v>292</v>
      </c>
      <c r="F150" t="s">
        <v>2100</v>
      </c>
      <c r="G150" t="s">
        <v>12609</v>
      </c>
      <c r="H150" t="s">
        <v>287</v>
      </c>
      <c r="I150">
        <v>23.99</v>
      </c>
      <c r="J150">
        <v>50.959999999999987</v>
      </c>
      <c r="K150">
        <v>50.959999999999987</v>
      </c>
      <c r="L150">
        <v>26.97</v>
      </c>
      <c r="M150" t="s">
        <v>5203</v>
      </c>
      <c r="N150" t="s">
        <v>12610</v>
      </c>
      <c r="O150" t="s">
        <v>12611</v>
      </c>
      <c r="P150" t="s">
        <v>6612</v>
      </c>
      <c r="Q150" t="s">
        <v>12612</v>
      </c>
      <c r="R150" t="s">
        <v>12613</v>
      </c>
      <c r="S150" t="s">
        <v>9393</v>
      </c>
      <c r="U150" t="s">
        <v>12614</v>
      </c>
      <c r="V150" t="s">
        <v>12615</v>
      </c>
      <c r="W150" t="s">
        <v>12616</v>
      </c>
      <c r="X150" t="s">
        <v>2</v>
      </c>
      <c r="Z150" t="s">
        <v>12617</v>
      </c>
      <c r="AE150" t="s">
        <v>12618</v>
      </c>
      <c r="AG150" t="s">
        <v>5203</v>
      </c>
      <c r="AH150" t="s">
        <v>12610</v>
      </c>
      <c r="AI150" t="s">
        <v>12611</v>
      </c>
      <c r="AJ150" t="s">
        <v>6612</v>
      </c>
      <c r="AK150" t="s">
        <v>12612</v>
      </c>
      <c r="AL150" t="s">
        <v>12613</v>
      </c>
      <c r="AM150" t="s">
        <v>9393</v>
      </c>
      <c r="AO150" t="s">
        <v>12614</v>
      </c>
      <c r="AP150" t="s">
        <v>12615</v>
      </c>
      <c r="AQ150" t="s">
        <v>12616</v>
      </c>
      <c r="AR150" t="s">
        <v>2</v>
      </c>
      <c r="AT150" t="s">
        <v>12617</v>
      </c>
      <c r="AW150" t="s">
        <v>12619</v>
      </c>
      <c r="AX150" t="s">
        <v>12419</v>
      </c>
      <c r="AY150">
        <v>0</v>
      </c>
      <c r="AZ150" t="s">
        <v>289</v>
      </c>
      <c r="BA150" t="s">
        <v>3776</v>
      </c>
      <c r="BB150" t="s">
        <v>10858</v>
      </c>
      <c r="BC150" t="s">
        <v>12620</v>
      </c>
      <c r="BF150" t="s">
        <v>12621</v>
      </c>
      <c r="BI150" t="s">
        <v>12622</v>
      </c>
      <c r="BJ150" t="s">
        <v>11420</v>
      </c>
      <c r="BK150" t="s">
        <v>4780</v>
      </c>
      <c r="BL150" t="s">
        <v>4</v>
      </c>
      <c r="BM150">
        <v>1</v>
      </c>
      <c r="BN150">
        <v>23.99</v>
      </c>
      <c r="BO150">
        <v>23.99</v>
      </c>
    </row>
    <row r="151" spans="1:73" hidden="1">
      <c r="A151" s="15">
        <f t="shared" si="2"/>
        <v>45144</v>
      </c>
      <c r="B151" t="s">
        <v>12623</v>
      </c>
      <c r="C151" t="s">
        <v>12624</v>
      </c>
      <c r="D151" t="s">
        <v>292</v>
      </c>
      <c r="F151" t="s">
        <v>2100</v>
      </c>
      <c r="G151" t="s">
        <v>12625</v>
      </c>
      <c r="H151" t="s">
        <v>287</v>
      </c>
      <c r="I151">
        <v>76.47</v>
      </c>
      <c r="J151">
        <v>102.3</v>
      </c>
      <c r="K151">
        <v>102.3</v>
      </c>
      <c r="L151">
        <v>25.83</v>
      </c>
      <c r="M151" t="s">
        <v>4311</v>
      </c>
      <c r="N151" t="s">
        <v>12626</v>
      </c>
      <c r="O151" t="s">
        <v>12627</v>
      </c>
      <c r="P151" t="s">
        <v>2136</v>
      </c>
      <c r="Q151" t="s">
        <v>12628</v>
      </c>
      <c r="R151" t="s">
        <v>12629</v>
      </c>
      <c r="S151" t="s">
        <v>7528</v>
      </c>
      <c r="U151" t="s">
        <v>12630</v>
      </c>
      <c r="V151" t="s">
        <v>12631</v>
      </c>
      <c r="W151" t="s">
        <v>3021</v>
      </c>
      <c r="X151" t="s">
        <v>10</v>
      </c>
      <c r="Z151" t="s">
        <v>12632</v>
      </c>
      <c r="AE151" t="s">
        <v>12633</v>
      </c>
      <c r="AG151" t="s">
        <v>4311</v>
      </c>
      <c r="AH151" t="s">
        <v>12626</v>
      </c>
      <c r="AI151" t="s">
        <v>12627</v>
      </c>
      <c r="AJ151" t="s">
        <v>2136</v>
      </c>
      <c r="AK151" t="s">
        <v>12628</v>
      </c>
      <c r="AL151" t="s">
        <v>12629</v>
      </c>
      <c r="AM151" t="s">
        <v>7528</v>
      </c>
      <c r="AO151" t="s">
        <v>12630</v>
      </c>
      <c r="AP151" t="s">
        <v>12631</v>
      </c>
      <c r="AQ151" t="s">
        <v>3021</v>
      </c>
      <c r="AR151" t="s">
        <v>10</v>
      </c>
      <c r="AT151" t="s">
        <v>12632</v>
      </c>
      <c r="AW151" t="s">
        <v>12634</v>
      </c>
      <c r="AX151" t="s">
        <v>12419</v>
      </c>
      <c r="AY151">
        <v>0</v>
      </c>
      <c r="AZ151" t="s">
        <v>289</v>
      </c>
      <c r="BA151" t="s">
        <v>3776</v>
      </c>
      <c r="BB151" t="s">
        <v>4946</v>
      </c>
      <c r="BC151" t="s">
        <v>12635</v>
      </c>
      <c r="BF151" t="s">
        <v>12636</v>
      </c>
      <c r="BI151" t="s">
        <v>12637</v>
      </c>
      <c r="BJ151" t="s">
        <v>6624</v>
      </c>
      <c r="BK151" t="s">
        <v>6625</v>
      </c>
      <c r="BL151" t="s">
        <v>4</v>
      </c>
      <c r="BM151">
        <v>1</v>
      </c>
      <c r="BN151">
        <v>76.47</v>
      </c>
      <c r="BO151">
        <v>76.47</v>
      </c>
    </row>
    <row r="152" spans="1:73" hidden="1">
      <c r="A152" s="15">
        <f t="shared" si="2"/>
        <v>45163</v>
      </c>
      <c r="B152" t="s">
        <v>12638</v>
      </c>
      <c r="C152" t="s">
        <v>12639</v>
      </c>
      <c r="D152" t="s">
        <v>292</v>
      </c>
      <c r="F152" t="s">
        <v>2100</v>
      </c>
      <c r="G152" t="s">
        <v>12640</v>
      </c>
      <c r="H152" t="s">
        <v>287</v>
      </c>
      <c r="I152">
        <v>43.98</v>
      </c>
      <c r="J152">
        <v>67.37</v>
      </c>
      <c r="K152">
        <v>67.37</v>
      </c>
      <c r="L152">
        <v>23.39</v>
      </c>
      <c r="M152" t="s">
        <v>2899</v>
      </c>
      <c r="N152" t="s">
        <v>1927</v>
      </c>
      <c r="O152" t="s">
        <v>12641</v>
      </c>
      <c r="P152" t="s">
        <v>288</v>
      </c>
      <c r="Q152" t="s">
        <v>12642</v>
      </c>
      <c r="R152" t="s">
        <v>12643</v>
      </c>
      <c r="S152" t="s">
        <v>5058</v>
      </c>
      <c r="U152" t="s">
        <v>12644</v>
      </c>
      <c r="V152" t="s">
        <v>9498</v>
      </c>
      <c r="W152" t="s">
        <v>5195</v>
      </c>
      <c r="X152" t="s">
        <v>2</v>
      </c>
      <c r="Z152" t="s">
        <v>12645</v>
      </c>
      <c r="AE152" t="s">
        <v>12646</v>
      </c>
      <c r="AG152" t="s">
        <v>2899</v>
      </c>
      <c r="AH152" t="s">
        <v>1927</v>
      </c>
      <c r="AI152" t="s">
        <v>12641</v>
      </c>
      <c r="AJ152" t="s">
        <v>288</v>
      </c>
      <c r="AK152" t="s">
        <v>12642</v>
      </c>
      <c r="AL152" t="s">
        <v>12643</v>
      </c>
      <c r="AM152" t="s">
        <v>5058</v>
      </c>
      <c r="AO152" t="s">
        <v>12644</v>
      </c>
      <c r="AP152" t="s">
        <v>9498</v>
      </c>
      <c r="AQ152" t="s">
        <v>5195</v>
      </c>
      <c r="AR152" t="s">
        <v>2</v>
      </c>
      <c r="AT152" t="s">
        <v>12645</v>
      </c>
      <c r="AW152" t="s">
        <v>12647</v>
      </c>
      <c r="AX152" t="s">
        <v>12419</v>
      </c>
      <c r="AY152">
        <v>0</v>
      </c>
      <c r="AZ152" t="s">
        <v>289</v>
      </c>
      <c r="BA152" t="s">
        <v>3776</v>
      </c>
      <c r="BB152" t="s">
        <v>4630</v>
      </c>
      <c r="BC152" t="s">
        <v>12648</v>
      </c>
      <c r="BF152" t="s">
        <v>12649</v>
      </c>
      <c r="BI152" t="s">
        <v>12650</v>
      </c>
      <c r="BJ152" t="s">
        <v>6739</v>
      </c>
      <c r="BK152" t="s">
        <v>6312</v>
      </c>
      <c r="BL152" t="s">
        <v>4</v>
      </c>
      <c r="BM152">
        <v>1</v>
      </c>
      <c r="BN152">
        <v>43.98</v>
      </c>
      <c r="BO152">
        <v>43.98</v>
      </c>
    </row>
    <row r="153" spans="1:73" hidden="1">
      <c r="A153" s="15">
        <f t="shared" si="2"/>
        <v>45167</v>
      </c>
      <c r="B153" t="s">
        <v>12651</v>
      </c>
      <c r="C153" t="s">
        <v>12652</v>
      </c>
      <c r="D153" t="s">
        <v>292</v>
      </c>
      <c r="F153" t="s">
        <v>2100</v>
      </c>
      <c r="G153" t="s">
        <v>12653</v>
      </c>
      <c r="H153" t="s">
        <v>287</v>
      </c>
      <c r="I153">
        <v>76.47</v>
      </c>
      <c r="J153">
        <v>99.8</v>
      </c>
      <c r="K153">
        <v>99.8</v>
      </c>
      <c r="L153">
        <v>23.33</v>
      </c>
      <c r="M153" t="s">
        <v>12654</v>
      </c>
      <c r="N153" t="s">
        <v>12655</v>
      </c>
      <c r="O153" t="s">
        <v>12656</v>
      </c>
      <c r="P153" t="s">
        <v>3767</v>
      </c>
      <c r="Q153" t="s">
        <v>12657</v>
      </c>
      <c r="R153" t="s">
        <v>12658</v>
      </c>
      <c r="S153" t="s">
        <v>8479</v>
      </c>
      <c r="U153" t="s">
        <v>8479</v>
      </c>
      <c r="V153" t="s">
        <v>12659</v>
      </c>
      <c r="W153" t="s">
        <v>10745</v>
      </c>
      <c r="X153" t="s">
        <v>2</v>
      </c>
      <c r="Z153" t="s">
        <v>12660</v>
      </c>
      <c r="AE153" t="s">
        <v>12661</v>
      </c>
      <c r="AG153" t="s">
        <v>12654</v>
      </c>
      <c r="AH153" t="s">
        <v>12655</v>
      </c>
      <c r="AI153" t="s">
        <v>12656</v>
      </c>
      <c r="AJ153" t="s">
        <v>3767</v>
      </c>
      <c r="AK153" t="s">
        <v>12657</v>
      </c>
      <c r="AL153" t="s">
        <v>12658</v>
      </c>
      <c r="AM153" t="s">
        <v>8479</v>
      </c>
      <c r="AO153" t="s">
        <v>8479</v>
      </c>
      <c r="AP153" t="s">
        <v>12659</v>
      </c>
      <c r="AQ153" t="s">
        <v>10745</v>
      </c>
      <c r="AR153" t="s">
        <v>2</v>
      </c>
      <c r="AT153" t="s">
        <v>12660</v>
      </c>
      <c r="AW153" t="s">
        <v>12662</v>
      </c>
      <c r="AX153" t="s">
        <v>12419</v>
      </c>
      <c r="AY153">
        <v>0</v>
      </c>
      <c r="AZ153" t="s">
        <v>1543</v>
      </c>
      <c r="BA153" t="s">
        <v>3698</v>
      </c>
      <c r="BC153" t="s">
        <v>12663</v>
      </c>
      <c r="BF153" t="s">
        <v>12664</v>
      </c>
      <c r="BI153" t="s">
        <v>12665</v>
      </c>
      <c r="BJ153" t="s">
        <v>6624</v>
      </c>
      <c r="BK153" t="s">
        <v>6625</v>
      </c>
      <c r="BL153" t="s">
        <v>4</v>
      </c>
      <c r="BM153">
        <v>1</v>
      </c>
      <c r="BN153">
        <v>76.47</v>
      </c>
      <c r="BO153">
        <v>76.47</v>
      </c>
    </row>
    <row r="154" spans="1:73" hidden="1">
      <c r="A154" s="15">
        <f t="shared" si="2"/>
        <v>45170</v>
      </c>
      <c r="B154" t="s">
        <v>12666</v>
      </c>
      <c r="C154" t="s">
        <v>12667</v>
      </c>
      <c r="D154" t="s">
        <v>292</v>
      </c>
      <c r="F154" t="s">
        <v>2100</v>
      </c>
      <c r="G154" t="s">
        <v>12668</v>
      </c>
      <c r="H154" t="s">
        <v>287</v>
      </c>
      <c r="I154">
        <v>32.979999999999997</v>
      </c>
      <c r="J154">
        <v>58.81</v>
      </c>
      <c r="K154">
        <v>58.81</v>
      </c>
      <c r="L154">
        <v>25.83</v>
      </c>
      <c r="M154" t="s">
        <v>2087</v>
      </c>
      <c r="N154" t="s">
        <v>1713</v>
      </c>
      <c r="O154" t="s">
        <v>12669</v>
      </c>
      <c r="P154" t="s">
        <v>288</v>
      </c>
      <c r="Q154" t="s">
        <v>12670</v>
      </c>
      <c r="R154" t="s">
        <v>12671</v>
      </c>
      <c r="S154" t="s">
        <v>12089</v>
      </c>
      <c r="U154" t="s">
        <v>12672</v>
      </c>
      <c r="V154" t="s">
        <v>10885</v>
      </c>
      <c r="W154" t="s">
        <v>127</v>
      </c>
      <c r="X154" t="s">
        <v>2</v>
      </c>
      <c r="Z154" t="s">
        <v>12673</v>
      </c>
      <c r="AE154" t="s">
        <v>12674</v>
      </c>
      <c r="AG154" t="s">
        <v>2087</v>
      </c>
      <c r="AH154" t="s">
        <v>1713</v>
      </c>
      <c r="AI154" t="s">
        <v>12669</v>
      </c>
      <c r="AJ154" t="s">
        <v>288</v>
      </c>
      <c r="AK154" t="s">
        <v>12670</v>
      </c>
      <c r="AL154" t="s">
        <v>11277</v>
      </c>
      <c r="AM154" t="s">
        <v>5222</v>
      </c>
      <c r="AO154" t="s">
        <v>12672</v>
      </c>
      <c r="AP154" t="s">
        <v>9648</v>
      </c>
      <c r="AQ154" t="s">
        <v>127</v>
      </c>
      <c r="AR154" t="s">
        <v>2</v>
      </c>
      <c r="AT154" t="s">
        <v>12675</v>
      </c>
      <c r="AW154" t="s">
        <v>12676</v>
      </c>
      <c r="AX154" t="s">
        <v>12419</v>
      </c>
      <c r="AY154">
        <v>0</v>
      </c>
      <c r="AZ154" t="s">
        <v>289</v>
      </c>
      <c r="BA154" t="s">
        <v>3776</v>
      </c>
      <c r="BB154" t="s">
        <v>4946</v>
      </c>
      <c r="BC154" t="s">
        <v>12677</v>
      </c>
      <c r="BF154" t="s">
        <v>12678</v>
      </c>
      <c r="BI154" t="s">
        <v>12679</v>
      </c>
      <c r="BJ154" t="s">
        <v>12680</v>
      </c>
      <c r="BK154" t="s">
        <v>300</v>
      </c>
      <c r="BL154" t="s">
        <v>4</v>
      </c>
      <c r="BM154">
        <v>1</v>
      </c>
      <c r="BN154">
        <v>32.979999999999997</v>
      </c>
      <c r="BO154">
        <v>32.979999999999997</v>
      </c>
    </row>
    <row r="155" spans="1:73" hidden="1">
      <c r="A155" s="15">
        <f t="shared" si="2"/>
        <v>45180</v>
      </c>
      <c r="B155" t="s">
        <v>12681</v>
      </c>
      <c r="C155" t="s">
        <v>12682</v>
      </c>
      <c r="D155" t="s">
        <v>292</v>
      </c>
      <c r="F155" t="s">
        <v>2100</v>
      </c>
      <c r="G155" t="s">
        <v>12683</v>
      </c>
      <c r="H155" t="s">
        <v>287</v>
      </c>
      <c r="I155">
        <v>43.98</v>
      </c>
      <c r="J155">
        <v>67.819999999999993</v>
      </c>
      <c r="K155">
        <v>67.819999999999993</v>
      </c>
      <c r="L155">
        <v>23.84</v>
      </c>
      <c r="M155" t="s">
        <v>12684</v>
      </c>
      <c r="N155" t="s">
        <v>8339</v>
      </c>
      <c r="O155" t="s">
        <v>12685</v>
      </c>
      <c r="P155" t="s">
        <v>3217</v>
      </c>
      <c r="Q155" t="s">
        <v>12686</v>
      </c>
      <c r="R155" t="s">
        <v>12687</v>
      </c>
      <c r="S155" t="s">
        <v>10858</v>
      </c>
      <c r="U155" t="s">
        <v>12688</v>
      </c>
      <c r="V155" t="s">
        <v>2685</v>
      </c>
      <c r="W155" t="s">
        <v>1188</v>
      </c>
      <c r="X155" t="s">
        <v>5</v>
      </c>
      <c r="Z155" t="s">
        <v>12689</v>
      </c>
      <c r="AE155" t="s">
        <v>12690</v>
      </c>
      <c r="AG155" t="s">
        <v>12684</v>
      </c>
      <c r="AH155" t="s">
        <v>8339</v>
      </c>
      <c r="AI155" t="s">
        <v>12685</v>
      </c>
      <c r="AJ155" t="s">
        <v>3217</v>
      </c>
      <c r="AK155" t="s">
        <v>12686</v>
      </c>
      <c r="AL155" t="s">
        <v>12687</v>
      </c>
      <c r="AM155" t="s">
        <v>10858</v>
      </c>
      <c r="AO155" t="s">
        <v>12688</v>
      </c>
      <c r="AP155" t="s">
        <v>2685</v>
      </c>
      <c r="AQ155" t="s">
        <v>1188</v>
      </c>
      <c r="AR155" t="s">
        <v>5</v>
      </c>
      <c r="AT155" t="s">
        <v>12689</v>
      </c>
      <c r="AW155" t="s">
        <v>12691</v>
      </c>
      <c r="AX155" t="s">
        <v>12419</v>
      </c>
      <c r="AY155">
        <v>0</v>
      </c>
      <c r="AZ155" t="s">
        <v>1543</v>
      </c>
      <c r="BA155" t="s">
        <v>3698</v>
      </c>
      <c r="BC155" t="s">
        <v>12692</v>
      </c>
      <c r="BF155" t="s">
        <v>12693</v>
      </c>
      <c r="BI155" t="s">
        <v>12694</v>
      </c>
      <c r="BJ155" t="s">
        <v>6739</v>
      </c>
      <c r="BK155" t="s">
        <v>6312</v>
      </c>
      <c r="BL155" t="s">
        <v>4</v>
      </c>
      <c r="BM155">
        <v>1</v>
      </c>
      <c r="BN155">
        <v>43.98</v>
      </c>
      <c r="BO155">
        <v>43.98</v>
      </c>
    </row>
    <row r="156" spans="1:73" hidden="1">
      <c r="A156" s="15">
        <f t="shared" si="2"/>
        <v>45181</v>
      </c>
      <c r="B156" t="s">
        <v>12695</v>
      </c>
      <c r="C156" t="s">
        <v>12696</v>
      </c>
      <c r="D156" t="s">
        <v>292</v>
      </c>
      <c r="F156" t="s">
        <v>2100</v>
      </c>
      <c r="G156" t="s">
        <v>12697</v>
      </c>
      <c r="H156" t="s">
        <v>287</v>
      </c>
      <c r="I156">
        <v>131.94</v>
      </c>
      <c r="J156">
        <v>162.99</v>
      </c>
      <c r="K156">
        <v>162.99</v>
      </c>
      <c r="L156">
        <v>31.05</v>
      </c>
      <c r="M156" t="s">
        <v>10693</v>
      </c>
      <c r="N156" t="s">
        <v>12411</v>
      </c>
      <c r="O156" t="s">
        <v>12412</v>
      </c>
      <c r="P156" t="s">
        <v>288</v>
      </c>
      <c r="Q156" t="s">
        <v>12413</v>
      </c>
      <c r="R156" t="s">
        <v>5644</v>
      </c>
      <c r="S156" t="s">
        <v>8586</v>
      </c>
      <c r="U156" t="s">
        <v>12414</v>
      </c>
      <c r="V156" t="s">
        <v>12415</v>
      </c>
      <c r="W156" t="s">
        <v>3797</v>
      </c>
      <c r="X156" t="s">
        <v>2</v>
      </c>
      <c r="Z156" t="s">
        <v>12416</v>
      </c>
      <c r="AE156" t="s">
        <v>12417</v>
      </c>
      <c r="AG156" t="s">
        <v>10693</v>
      </c>
      <c r="AH156" t="s">
        <v>12411</v>
      </c>
      <c r="AI156" t="s">
        <v>12412</v>
      </c>
      <c r="AJ156" t="s">
        <v>288</v>
      </c>
      <c r="AK156" t="s">
        <v>12413</v>
      </c>
      <c r="AL156" t="s">
        <v>5644</v>
      </c>
      <c r="AM156" t="s">
        <v>8586</v>
      </c>
      <c r="AO156" t="s">
        <v>12414</v>
      </c>
      <c r="AP156" t="s">
        <v>12415</v>
      </c>
      <c r="AQ156" t="s">
        <v>3797</v>
      </c>
      <c r="AR156" t="s">
        <v>2</v>
      </c>
      <c r="AT156" t="s">
        <v>12416</v>
      </c>
      <c r="AW156" t="s">
        <v>12698</v>
      </c>
      <c r="AX156" t="s">
        <v>12419</v>
      </c>
      <c r="AY156">
        <v>0</v>
      </c>
      <c r="AZ156" t="s">
        <v>289</v>
      </c>
      <c r="BA156" t="s">
        <v>3776</v>
      </c>
      <c r="BB156" t="s">
        <v>4946</v>
      </c>
      <c r="BC156" t="s">
        <v>12699</v>
      </c>
      <c r="BF156" t="s">
        <v>12700</v>
      </c>
      <c r="BI156" t="s">
        <v>12701</v>
      </c>
      <c r="BJ156" t="s">
        <v>6739</v>
      </c>
      <c r="BK156" t="s">
        <v>6312</v>
      </c>
      <c r="BL156" t="s">
        <v>4</v>
      </c>
      <c r="BM156">
        <v>3</v>
      </c>
      <c r="BN156">
        <v>43.98</v>
      </c>
      <c r="BO156">
        <v>131.94</v>
      </c>
    </row>
    <row r="157" spans="1:73" hidden="1">
      <c r="A157" s="15">
        <f t="shared" si="2"/>
        <v>45182</v>
      </c>
      <c r="B157" t="s">
        <v>12702</v>
      </c>
      <c r="C157" t="s">
        <v>12703</v>
      </c>
      <c r="D157" t="s">
        <v>292</v>
      </c>
      <c r="F157" t="s">
        <v>2100</v>
      </c>
      <c r="G157" t="s">
        <v>12704</v>
      </c>
      <c r="H157" t="s">
        <v>287</v>
      </c>
      <c r="I157">
        <v>32.979999999999997</v>
      </c>
      <c r="J157">
        <v>56.37</v>
      </c>
      <c r="K157">
        <v>56.37</v>
      </c>
      <c r="L157">
        <v>23.39</v>
      </c>
      <c r="M157" t="s">
        <v>12705</v>
      </c>
      <c r="N157" t="s">
        <v>1800</v>
      </c>
      <c r="O157" t="s">
        <v>12706</v>
      </c>
      <c r="P157" t="s">
        <v>288</v>
      </c>
      <c r="Q157" t="s">
        <v>12707</v>
      </c>
      <c r="R157" t="s">
        <v>12708</v>
      </c>
      <c r="S157" t="s">
        <v>12709</v>
      </c>
      <c r="U157" t="s">
        <v>7680</v>
      </c>
      <c r="V157" t="s">
        <v>12710</v>
      </c>
      <c r="W157" t="s">
        <v>127</v>
      </c>
      <c r="X157" t="s">
        <v>2</v>
      </c>
      <c r="Z157" t="s">
        <v>12711</v>
      </c>
      <c r="AE157" t="s">
        <v>12712</v>
      </c>
      <c r="AG157" t="s">
        <v>12705</v>
      </c>
      <c r="AH157" t="s">
        <v>1800</v>
      </c>
      <c r="AI157" t="s">
        <v>12706</v>
      </c>
      <c r="AJ157" t="s">
        <v>288</v>
      </c>
      <c r="AK157" t="s">
        <v>12707</v>
      </c>
      <c r="AL157" t="s">
        <v>12708</v>
      </c>
      <c r="AM157" t="s">
        <v>12709</v>
      </c>
      <c r="AO157" t="s">
        <v>7680</v>
      </c>
      <c r="AP157" t="s">
        <v>12710</v>
      </c>
      <c r="AQ157" t="s">
        <v>127</v>
      </c>
      <c r="AR157" t="s">
        <v>2</v>
      </c>
      <c r="AT157" t="s">
        <v>12711</v>
      </c>
      <c r="AW157" t="s">
        <v>12713</v>
      </c>
      <c r="AX157" t="s">
        <v>12419</v>
      </c>
      <c r="AY157">
        <v>0</v>
      </c>
      <c r="AZ157" t="s">
        <v>1543</v>
      </c>
      <c r="BA157" t="s">
        <v>3698</v>
      </c>
      <c r="BC157" t="s">
        <v>12714</v>
      </c>
      <c r="BF157" t="s">
        <v>12715</v>
      </c>
      <c r="BI157" t="s">
        <v>12716</v>
      </c>
      <c r="BJ157" t="s">
        <v>6863</v>
      </c>
      <c r="BK157" t="s">
        <v>3670</v>
      </c>
      <c r="BL157" t="s">
        <v>4</v>
      </c>
      <c r="BM157">
        <v>1</v>
      </c>
      <c r="BN157">
        <v>32.979999999999997</v>
      </c>
      <c r="BO157">
        <v>32.979999999999997</v>
      </c>
    </row>
    <row r="158" spans="1:73" hidden="1">
      <c r="A158" s="15">
        <f t="shared" si="2"/>
        <v>45189</v>
      </c>
      <c r="B158" t="s">
        <v>12717</v>
      </c>
      <c r="C158" t="s">
        <v>12718</v>
      </c>
      <c r="D158" t="s">
        <v>292</v>
      </c>
      <c r="F158" t="s">
        <v>2100</v>
      </c>
      <c r="G158" t="s">
        <v>12719</v>
      </c>
      <c r="H158" t="s">
        <v>287</v>
      </c>
      <c r="I158">
        <v>32.979999999999997</v>
      </c>
      <c r="J158">
        <v>57.11</v>
      </c>
      <c r="K158">
        <v>57.11</v>
      </c>
      <c r="L158">
        <v>24.13</v>
      </c>
      <c r="M158" t="s">
        <v>12720</v>
      </c>
      <c r="N158" t="s">
        <v>12721</v>
      </c>
      <c r="O158" t="s">
        <v>12722</v>
      </c>
      <c r="P158" t="s">
        <v>288</v>
      </c>
      <c r="Q158" t="s">
        <v>12723</v>
      </c>
      <c r="R158" t="s">
        <v>12724</v>
      </c>
      <c r="S158" t="s">
        <v>12725</v>
      </c>
      <c r="U158" t="s">
        <v>12726</v>
      </c>
      <c r="V158" t="s">
        <v>12727</v>
      </c>
      <c r="W158" t="s">
        <v>127</v>
      </c>
      <c r="X158" t="s">
        <v>2</v>
      </c>
      <c r="Z158" t="s">
        <v>12728</v>
      </c>
      <c r="AE158" t="s">
        <v>12729</v>
      </c>
      <c r="AG158" t="s">
        <v>12720</v>
      </c>
      <c r="AH158" t="s">
        <v>12721</v>
      </c>
      <c r="AI158" t="s">
        <v>12722</v>
      </c>
      <c r="AJ158" t="s">
        <v>288</v>
      </c>
      <c r="AK158" t="s">
        <v>12723</v>
      </c>
      <c r="AL158" t="s">
        <v>12730</v>
      </c>
      <c r="AM158" t="s">
        <v>12731</v>
      </c>
      <c r="AO158" t="s">
        <v>12732</v>
      </c>
      <c r="AP158" t="s">
        <v>12727</v>
      </c>
      <c r="AQ158" t="s">
        <v>127</v>
      </c>
      <c r="AR158" t="s">
        <v>2</v>
      </c>
      <c r="AT158" t="s">
        <v>12728</v>
      </c>
      <c r="AW158" t="s">
        <v>12733</v>
      </c>
      <c r="AX158" t="s">
        <v>12419</v>
      </c>
      <c r="AY158">
        <v>0</v>
      </c>
      <c r="AZ158" t="s">
        <v>289</v>
      </c>
      <c r="BA158" t="s">
        <v>3776</v>
      </c>
      <c r="BB158" t="s">
        <v>4703</v>
      </c>
      <c r="BC158" t="s">
        <v>12734</v>
      </c>
      <c r="BF158" t="s">
        <v>12735</v>
      </c>
      <c r="BI158" t="s">
        <v>12736</v>
      </c>
      <c r="BJ158" t="s">
        <v>3702</v>
      </c>
      <c r="BK158" t="s">
        <v>293</v>
      </c>
      <c r="BL158" t="s">
        <v>4</v>
      </c>
      <c r="BM158">
        <v>1</v>
      </c>
      <c r="BN158">
        <v>32.979999999999997</v>
      </c>
      <c r="BO158">
        <v>32.979999999999997</v>
      </c>
    </row>
    <row r="159" spans="1:73" hidden="1">
      <c r="A159" s="15">
        <f t="shared" si="2"/>
        <v>45189</v>
      </c>
      <c r="B159" t="s">
        <v>12737</v>
      </c>
      <c r="C159" t="s">
        <v>12738</v>
      </c>
      <c r="D159" t="s">
        <v>292</v>
      </c>
      <c r="F159" t="s">
        <v>2100</v>
      </c>
      <c r="G159" t="s">
        <v>12739</v>
      </c>
      <c r="H159" t="s">
        <v>287</v>
      </c>
      <c r="I159">
        <v>32.979999999999997</v>
      </c>
      <c r="J159">
        <v>59.209999999999987</v>
      </c>
      <c r="K159">
        <v>59.209999999999987</v>
      </c>
      <c r="L159">
        <v>26.23</v>
      </c>
      <c r="M159" t="s">
        <v>2119</v>
      </c>
      <c r="N159" t="s">
        <v>12740</v>
      </c>
      <c r="O159" t="s">
        <v>12741</v>
      </c>
      <c r="P159" t="s">
        <v>288</v>
      </c>
      <c r="Q159" t="s">
        <v>12742</v>
      </c>
      <c r="R159" t="s">
        <v>12743</v>
      </c>
      <c r="S159" t="s">
        <v>12744</v>
      </c>
      <c r="U159" t="s">
        <v>12745</v>
      </c>
      <c r="V159" t="s">
        <v>12746</v>
      </c>
      <c r="W159" t="s">
        <v>127</v>
      </c>
      <c r="X159" t="s">
        <v>2</v>
      </c>
      <c r="Z159" t="s">
        <v>12747</v>
      </c>
      <c r="AE159" t="s">
        <v>12748</v>
      </c>
      <c r="AG159" t="s">
        <v>2119</v>
      </c>
      <c r="AH159" t="s">
        <v>12740</v>
      </c>
      <c r="AI159" t="s">
        <v>12741</v>
      </c>
      <c r="AJ159" t="s">
        <v>288</v>
      </c>
      <c r="AK159" t="s">
        <v>12742</v>
      </c>
      <c r="AL159" t="s">
        <v>12743</v>
      </c>
      <c r="AM159" t="s">
        <v>12744</v>
      </c>
      <c r="AO159" t="s">
        <v>12745</v>
      </c>
      <c r="AP159" t="s">
        <v>12746</v>
      </c>
      <c r="AQ159" t="s">
        <v>127</v>
      </c>
      <c r="AR159" t="s">
        <v>2</v>
      </c>
      <c r="AT159" t="s">
        <v>12747</v>
      </c>
      <c r="AW159" t="s">
        <v>12749</v>
      </c>
      <c r="AX159" t="s">
        <v>12419</v>
      </c>
      <c r="AY159">
        <v>0</v>
      </c>
      <c r="AZ159" t="s">
        <v>1543</v>
      </c>
      <c r="BA159" t="s">
        <v>3698</v>
      </c>
      <c r="BC159" t="s">
        <v>12750</v>
      </c>
      <c r="BF159" t="s">
        <v>12751</v>
      </c>
      <c r="BI159" t="s">
        <v>12752</v>
      </c>
      <c r="BJ159" t="s">
        <v>12680</v>
      </c>
      <c r="BK159" t="s">
        <v>300</v>
      </c>
      <c r="BL159" t="s">
        <v>4</v>
      </c>
      <c r="BM159">
        <v>1</v>
      </c>
      <c r="BN159">
        <v>32.979999999999997</v>
      </c>
      <c r="BO159">
        <v>32.979999999999997</v>
      </c>
    </row>
    <row r="160" spans="1:73" hidden="1">
      <c r="A160" s="15">
        <f t="shared" si="2"/>
        <v>45191</v>
      </c>
      <c r="B160" t="s">
        <v>12753</v>
      </c>
      <c r="C160" t="s">
        <v>12754</v>
      </c>
      <c r="D160" t="s">
        <v>292</v>
      </c>
      <c r="F160" t="s">
        <v>2100</v>
      </c>
      <c r="G160" t="s">
        <v>12755</v>
      </c>
      <c r="H160" t="s">
        <v>287</v>
      </c>
      <c r="I160">
        <v>32.979999999999997</v>
      </c>
      <c r="J160">
        <v>56.72</v>
      </c>
      <c r="K160">
        <v>56.72</v>
      </c>
      <c r="L160">
        <v>23.74</v>
      </c>
      <c r="M160" t="s">
        <v>12756</v>
      </c>
      <c r="N160" t="s">
        <v>12757</v>
      </c>
      <c r="O160" t="s">
        <v>12758</v>
      </c>
      <c r="P160" t="s">
        <v>288</v>
      </c>
      <c r="Q160" t="s">
        <v>12759</v>
      </c>
      <c r="R160" t="s">
        <v>12760</v>
      </c>
      <c r="S160" t="s">
        <v>12761</v>
      </c>
      <c r="U160" t="s">
        <v>288</v>
      </c>
      <c r="V160" t="s">
        <v>3066</v>
      </c>
      <c r="W160" t="s">
        <v>127</v>
      </c>
      <c r="X160" t="s">
        <v>2</v>
      </c>
      <c r="Z160" t="s">
        <v>12762</v>
      </c>
      <c r="AE160" t="s">
        <v>12763</v>
      </c>
      <c r="AG160" t="s">
        <v>12756</v>
      </c>
      <c r="AH160" t="s">
        <v>12757</v>
      </c>
      <c r="AI160" t="s">
        <v>12758</v>
      </c>
      <c r="AJ160" t="s">
        <v>288</v>
      </c>
      <c r="AK160" t="s">
        <v>12759</v>
      </c>
      <c r="AL160" t="s">
        <v>12760</v>
      </c>
      <c r="AM160" t="s">
        <v>12761</v>
      </c>
      <c r="AO160" t="s">
        <v>288</v>
      </c>
      <c r="AP160" t="s">
        <v>3066</v>
      </c>
      <c r="AQ160" t="s">
        <v>127</v>
      </c>
      <c r="AR160" t="s">
        <v>2</v>
      </c>
      <c r="AT160" t="s">
        <v>12762</v>
      </c>
      <c r="AW160" t="s">
        <v>12764</v>
      </c>
      <c r="AX160" t="s">
        <v>12419</v>
      </c>
      <c r="AY160">
        <v>0</v>
      </c>
      <c r="AZ160" t="s">
        <v>289</v>
      </c>
      <c r="BA160" t="s">
        <v>3776</v>
      </c>
      <c r="BB160" t="s">
        <v>3159</v>
      </c>
      <c r="BC160" t="s">
        <v>12765</v>
      </c>
      <c r="BF160" t="s">
        <v>12766</v>
      </c>
      <c r="BI160" t="s">
        <v>12767</v>
      </c>
      <c r="BJ160" t="s">
        <v>6863</v>
      </c>
      <c r="BK160" t="s">
        <v>3670</v>
      </c>
      <c r="BL160" t="s">
        <v>4</v>
      </c>
      <c r="BM160">
        <v>1</v>
      </c>
      <c r="BN160">
        <v>32.979999999999997</v>
      </c>
      <c r="BO160">
        <v>32.979999999999997</v>
      </c>
    </row>
    <row r="161" spans="1:73" hidden="1">
      <c r="A161" s="15">
        <f t="shared" si="2"/>
        <v>45192</v>
      </c>
      <c r="B161" t="s">
        <v>12768</v>
      </c>
      <c r="C161" t="s">
        <v>12769</v>
      </c>
      <c r="D161" t="s">
        <v>292</v>
      </c>
      <c r="F161" t="s">
        <v>2100</v>
      </c>
      <c r="G161" t="s">
        <v>12770</v>
      </c>
      <c r="H161" t="s">
        <v>287</v>
      </c>
      <c r="I161">
        <v>43.98</v>
      </c>
      <c r="J161">
        <v>67.72</v>
      </c>
      <c r="K161">
        <v>67.72</v>
      </c>
      <c r="L161">
        <v>23.74</v>
      </c>
      <c r="M161" t="s">
        <v>12771</v>
      </c>
      <c r="N161" t="s">
        <v>12772</v>
      </c>
      <c r="O161" t="s">
        <v>12773</v>
      </c>
      <c r="P161" t="s">
        <v>2772</v>
      </c>
      <c r="Q161" t="s">
        <v>12774</v>
      </c>
      <c r="R161" t="s">
        <v>12775</v>
      </c>
      <c r="S161" t="s">
        <v>7009</v>
      </c>
      <c r="U161" t="s">
        <v>4556</v>
      </c>
      <c r="V161" t="s">
        <v>1395</v>
      </c>
      <c r="W161" t="s">
        <v>127</v>
      </c>
      <c r="X161" t="s">
        <v>2</v>
      </c>
      <c r="Z161" t="s">
        <v>12776</v>
      </c>
      <c r="AE161" t="s">
        <v>12777</v>
      </c>
      <c r="AG161" t="s">
        <v>12771</v>
      </c>
      <c r="AH161" t="s">
        <v>12772</v>
      </c>
      <c r="AI161" t="s">
        <v>12773</v>
      </c>
      <c r="AJ161" t="s">
        <v>2772</v>
      </c>
      <c r="AK161" t="s">
        <v>12774</v>
      </c>
      <c r="AL161" t="s">
        <v>12775</v>
      </c>
      <c r="AM161" t="s">
        <v>7009</v>
      </c>
      <c r="AO161" t="s">
        <v>4556</v>
      </c>
      <c r="AP161" t="s">
        <v>1395</v>
      </c>
      <c r="AQ161" t="s">
        <v>127</v>
      </c>
      <c r="AR161" t="s">
        <v>2</v>
      </c>
      <c r="AT161" t="s">
        <v>12776</v>
      </c>
      <c r="AW161" t="s">
        <v>12778</v>
      </c>
      <c r="AX161" t="s">
        <v>12419</v>
      </c>
      <c r="AY161">
        <v>0</v>
      </c>
      <c r="AZ161" t="s">
        <v>289</v>
      </c>
      <c r="BA161" t="s">
        <v>3776</v>
      </c>
      <c r="BB161" t="s">
        <v>4703</v>
      </c>
      <c r="BC161" t="s">
        <v>12779</v>
      </c>
      <c r="BF161" t="s">
        <v>12780</v>
      </c>
      <c r="BI161" t="s">
        <v>12781</v>
      </c>
      <c r="BJ161" t="s">
        <v>6739</v>
      </c>
      <c r="BK161" t="s">
        <v>6312</v>
      </c>
      <c r="BL161" t="s">
        <v>4</v>
      </c>
      <c r="BM161">
        <v>1</v>
      </c>
      <c r="BN161">
        <v>43.98</v>
      </c>
      <c r="BO161">
        <v>43.98</v>
      </c>
    </row>
    <row r="162" spans="1:73" hidden="1">
      <c r="A162" s="15">
        <f t="shared" si="2"/>
        <v>45193</v>
      </c>
      <c r="B162" t="s">
        <v>12782</v>
      </c>
      <c r="C162" t="s">
        <v>12783</v>
      </c>
      <c r="D162" t="s">
        <v>292</v>
      </c>
      <c r="F162" t="s">
        <v>2100</v>
      </c>
      <c r="G162" t="s">
        <v>12784</v>
      </c>
      <c r="H162" t="s">
        <v>287</v>
      </c>
      <c r="I162">
        <v>20.99</v>
      </c>
      <c r="J162">
        <v>44.73</v>
      </c>
      <c r="K162">
        <v>44.73</v>
      </c>
      <c r="L162">
        <v>23.74</v>
      </c>
      <c r="M162" t="s">
        <v>4551</v>
      </c>
      <c r="N162" t="s">
        <v>12785</v>
      </c>
      <c r="O162" t="s">
        <v>12786</v>
      </c>
      <c r="P162" t="s">
        <v>288</v>
      </c>
      <c r="Q162" t="s">
        <v>12787</v>
      </c>
      <c r="R162" t="s">
        <v>12788</v>
      </c>
      <c r="S162" t="s">
        <v>3147</v>
      </c>
      <c r="V162" t="s">
        <v>12789</v>
      </c>
      <c r="W162" t="s">
        <v>127</v>
      </c>
      <c r="X162" t="s">
        <v>2</v>
      </c>
      <c r="Z162" t="s">
        <v>12790</v>
      </c>
      <c r="AE162" t="s">
        <v>12791</v>
      </c>
      <c r="AG162" t="s">
        <v>4551</v>
      </c>
      <c r="AH162" t="s">
        <v>12785</v>
      </c>
      <c r="AI162" t="s">
        <v>12786</v>
      </c>
      <c r="AJ162" t="s">
        <v>288</v>
      </c>
      <c r="AK162" t="s">
        <v>12787</v>
      </c>
      <c r="AL162" t="s">
        <v>12788</v>
      </c>
      <c r="AM162" t="s">
        <v>3147</v>
      </c>
      <c r="AP162" t="s">
        <v>12789</v>
      </c>
      <c r="AQ162" t="s">
        <v>127</v>
      </c>
      <c r="AR162" t="s">
        <v>2</v>
      </c>
      <c r="AT162" t="s">
        <v>12790</v>
      </c>
      <c r="AW162" t="s">
        <v>12792</v>
      </c>
      <c r="AX162" t="s">
        <v>12419</v>
      </c>
      <c r="AY162">
        <v>0</v>
      </c>
      <c r="AZ162" t="s">
        <v>289</v>
      </c>
      <c r="BA162" t="s">
        <v>3776</v>
      </c>
      <c r="BB162" t="s">
        <v>4630</v>
      </c>
      <c r="BC162" t="s">
        <v>12793</v>
      </c>
      <c r="BF162" t="s">
        <v>12794</v>
      </c>
      <c r="BI162" t="s">
        <v>12795</v>
      </c>
      <c r="BJ162" t="s">
        <v>12796</v>
      </c>
      <c r="BK162" t="s">
        <v>1562</v>
      </c>
      <c r="BL162" t="s">
        <v>4</v>
      </c>
      <c r="BM162">
        <v>1</v>
      </c>
      <c r="BN162">
        <v>20.99</v>
      </c>
      <c r="BO162">
        <v>20.99</v>
      </c>
    </row>
    <row r="163" spans="1:73" hidden="1">
      <c r="A163" s="15">
        <f t="shared" si="2"/>
        <v>45199</v>
      </c>
      <c r="B163" t="s">
        <v>12797</v>
      </c>
      <c r="C163" t="s">
        <v>12798</v>
      </c>
      <c r="D163" t="s">
        <v>292</v>
      </c>
      <c r="F163" t="s">
        <v>2100</v>
      </c>
      <c r="G163" t="s">
        <v>12799</v>
      </c>
      <c r="H163" t="s">
        <v>287</v>
      </c>
      <c r="I163">
        <v>65.959999999999994</v>
      </c>
      <c r="J163">
        <v>96.24</v>
      </c>
      <c r="K163">
        <v>96.24</v>
      </c>
      <c r="L163">
        <v>30.28</v>
      </c>
      <c r="M163" t="s">
        <v>12800</v>
      </c>
      <c r="N163" t="s">
        <v>12801</v>
      </c>
      <c r="O163" t="s">
        <v>12802</v>
      </c>
      <c r="P163" t="s">
        <v>6612</v>
      </c>
      <c r="Q163" t="s">
        <v>12803</v>
      </c>
      <c r="R163" t="s">
        <v>12804</v>
      </c>
      <c r="S163" t="s">
        <v>10883</v>
      </c>
      <c r="U163" t="s">
        <v>12805</v>
      </c>
      <c r="V163" t="s">
        <v>12806</v>
      </c>
      <c r="W163" t="s">
        <v>2349</v>
      </c>
      <c r="X163" t="s">
        <v>2</v>
      </c>
      <c r="Z163" t="s">
        <v>12807</v>
      </c>
      <c r="AE163" t="s">
        <v>12808</v>
      </c>
      <c r="AG163" t="s">
        <v>12800</v>
      </c>
      <c r="AH163" t="s">
        <v>12801</v>
      </c>
      <c r="AI163" t="s">
        <v>12802</v>
      </c>
      <c r="AJ163" t="s">
        <v>6612</v>
      </c>
      <c r="AK163" t="s">
        <v>12803</v>
      </c>
      <c r="AL163" t="s">
        <v>12804</v>
      </c>
      <c r="AM163" t="s">
        <v>10883</v>
      </c>
      <c r="AO163" t="s">
        <v>12805</v>
      </c>
      <c r="AP163" t="s">
        <v>12806</v>
      </c>
      <c r="AQ163" t="s">
        <v>2349</v>
      </c>
      <c r="AR163" t="s">
        <v>2</v>
      </c>
      <c r="AT163" t="s">
        <v>12807</v>
      </c>
      <c r="AW163" t="s">
        <v>12809</v>
      </c>
      <c r="AX163" t="s">
        <v>12419</v>
      </c>
      <c r="AY163">
        <v>0</v>
      </c>
      <c r="AZ163" t="s">
        <v>289</v>
      </c>
      <c r="BA163" t="s">
        <v>3776</v>
      </c>
      <c r="BB163" t="s">
        <v>4630</v>
      </c>
      <c r="BC163" t="s">
        <v>12810</v>
      </c>
      <c r="BF163" t="s">
        <v>12811</v>
      </c>
      <c r="BI163" t="s">
        <v>12812</v>
      </c>
      <c r="BJ163" t="s">
        <v>3702</v>
      </c>
      <c r="BK163" t="s">
        <v>293</v>
      </c>
      <c r="BL163" t="s">
        <v>4</v>
      </c>
      <c r="BM163">
        <v>2</v>
      </c>
      <c r="BN163">
        <v>32.979999999999997</v>
      </c>
      <c r="BO163">
        <v>65.959999999999994</v>
      </c>
    </row>
    <row r="164" spans="1:73" hidden="1">
      <c r="A164" s="15">
        <f t="shared" si="2"/>
        <v>45200</v>
      </c>
      <c r="B164" t="s">
        <v>12813</v>
      </c>
      <c r="C164" t="s">
        <v>12814</v>
      </c>
      <c r="D164" t="s">
        <v>292</v>
      </c>
      <c r="F164" t="s">
        <v>2100</v>
      </c>
      <c r="G164" t="s">
        <v>12815</v>
      </c>
      <c r="H164" t="s">
        <v>287</v>
      </c>
      <c r="I164">
        <v>65.959999999999994</v>
      </c>
      <c r="J164">
        <v>102.12</v>
      </c>
      <c r="K164">
        <v>102.12</v>
      </c>
      <c r="L164">
        <v>36.159999999999997</v>
      </c>
      <c r="M164" t="s">
        <v>12816</v>
      </c>
      <c r="N164" t="s">
        <v>12817</v>
      </c>
      <c r="O164" t="s">
        <v>12818</v>
      </c>
      <c r="P164" t="s">
        <v>8795</v>
      </c>
      <c r="Q164" t="s">
        <v>12819</v>
      </c>
      <c r="R164" t="s">
        <v>12820</v>
      </c>
      <c r="S164" t="s">
        <v>12821</v>
      </c>
      <c r="U164" t="s">
        <v>12822</v>
      </c>
      <c r="V164" t="s">
        <v>8203</v>
      </c>
      <c r="W164" t="s">
        <v>12823</v>
      </c>
      <c r="X164" t="s">
        <v>6</v>
      </c>
      <c r="Z164" t="s">
        <v>12824</v>
      </c>
      <c r="AE164" t="s">
        <v>12825</v>
      </c>
      <c r="AG164" t="s">
        <v>12816</v>
      </c>
      <c r="AH164" t="s">
        <v>12817</v>
      </c>
      <c r="AI164" t="s">
        <v>12818</v>
      </c>
      <c r="AJ164" t="s">
        <v>8795</v>
      </c>
      <c r="AK164" t="s">
        <v>12819</v>
      </c>
      <c r="AL164" t="s">
        <v>12820</v>
      </c>
      <c r="AM164" t="s">
        <v>12821</v>
      </c>
      <c r="AO164" t="s">
        <v>12822</v>
      </c>
      <c r="AP164" t="s">
        <v>8203</v>
      </c>
      <c r="AQ164" t="s">
        <v>12823</v>
      </c>
      <c r="AR164" t="s">
        <v>6</v>
      </c>
      <c r="AT164" t="s">
        <v>12824</v>
      </c>
      <c r="AW164" t="s">
        <v>12826</v>
      </c>
      <c r="AX164" t="s">
        <v>12419</v>
      </c>
      <c r="AY164">
        <v>0</v>
      </c>
      <c r="AZ164" t="s">
        <v>289</v>
      </c>
      <c r="BA164" t="s">
        <v>3776</v>
      </c>
      <c r="BB164" t="s">
        <v>4630</v>
      </c>
      <c r="BC164" t="s">
        <v>12827</v>
      </c>
      <c r="BF164" t="s">
        <v>12828</v>
      </c>
      <c r="BI164" t="s">
        <v>12829</v>
      </c>
      <c r="BJ164" t="s">
        <v>6863</v>
      </c>
      <c r="BK164" t="s">
        <v>3670</v>
      </c>
      <c r="BL164" t="s">
        <v>4</v>
      </c>
      <c r="BM164">
        <v>2</v>
      </c>
      <c r="BN164">
        <v>32.979999999999997</v>
      </c>
      <c r="BO164">
        <v>65.959999999999994</v>
      </c>
    </row>
    <row r="165" spans="1:73" hidden="1">
      <c r="A165" s="15">
        <f t="shared" si="2"/>
        <v>45203</v>
      </c>
      <c r="B165" t="s">
        <v>12830</v>
      </c>
      <c r="C165" t="s">
        <v>12831</v>
      </c>
      <c r="D165" t="s">
        <v>292</v>
      </c>
      <c r="F165" t="s">
        <v>2100</v>
      </c>
      <c r="G165" t="s">
        <v>12832</v>
      </c>
      <c r="H165" t="s">
        <v>287</v>
      </c>
      <c r="I165">
        <v>20.99</v>
      </c>
      <c r="J165">
        <v>60.929999999999993</v>
      </c>
      <c r="K165">
        <v>60.929999999999993</v>
      </c>
      <c r="L165">
        <v>39.94</v>
      </c>
      <c r="M165" t="s">
        <v>12833</v>
      </c>
      <c r="N165" t="s">
        <v>12834</v>
      </c>
      <c r="O165" t="s">
        <v>12835</v>
      </c>
      <c r="P165" t="s">
        <v>8586</v>
      </c>
      <c r="Q165" t="s">
        <v>12836</v>
      </c>
      <c r="R165" t="s">
        <v>12837</v>
      </c>
      <c r="S165" t="s">
        <v>6806</v>
      </c>
      <c r="U165" t="s">
        <v>12838</v>
      </c>
      <c r="V165" t="s">
        <v>1593</v>
      </c>
      <c r="W165" t="s">
        <v>12839</v>
      </c>
      <c r="X165" t="s">
        <v>10</v>
      </c>
      <c r="Z165" t="s">
        <v>12840</v>
      </c>
      <c r="AE165" t="s">
        <v>12841</v>
      </c>
      <c r="AG165" t="s">
        <v>12842</v>
      </c>
      <c r="AH165" t="s">
        <v>12843</v>
      </c>
      <c r="AI165" t="s">
        <v>12835</v>
      </c>
      <c r="AJ165" t="s">
        <v>8586</v>
      </c>
      <c r="AK165" t="s">
        <v>12836</v>
      </c>
      <c r="AL165" t="s">
        <v>12837</v>
      </c>
      <c r="AM165" t="s">
        <v>6806</v>
      </c>
      <c r="AO165" t="s">
        <v>12838</v>
      </c>
      <c r="AP165" t="s">
        <v>1593</v>
      </c>
      <c r="AQ165" t="s">
        <v>12839</v>
      </c>
      <c r="AR165" t="s">
        <v>10</v>
      </c>
      <c r="AT165" t="s">
        <v>12840</v>
      </c>
      <c r="AW165" t="s">
        <v>12844</v>
      </c>
      <c r="AX165" t="s">
        <v>12419</v>
      </c>
      <c r="AY165">
        <v>0</v>
      </c>
      <c r="AZ165" t="s">
        <v>1543</v>
      </c>
      <c r="BA165" t="s">
        <v>3698</v>
      </c>
      <c r="BC165" t="s">
        <v>12845</v>
      </c>
      <c r="BF165" t="s">
        <v>12846</v>
      </c>
      <c r="BI165" t="s">
        <v>12847</v>
      </c>
      <c r="BJ165" t="s">
        <v>3780</v>
      </c>
      <c r="BK165" t="s">
        <v>863</v>
      </c>
      <c r="BL165" t="s">
        <v>4</v>
      </c>
      <c r="BM165">
        <v>1</v>
      </c>
      <c r="BN165">
        <v>20.99</v>
      </c>
      <c r="BO165">
        <v>20.99</v>
      </c>
    </row>
    <row r="166" spans="1:73" hidden="1">
      <c r="A166" s="15">
        <f t="shared" si="2"/>
        <v>45206</v>
      </c>
      <c r="B166" t="s">
        <v>12848</v>
      </c>
      <c r="C166" t="s">
        <v>12849</v>
      </c>
      <c r="D166" t="s">
        <v>292</v>
      </c>
      <c r="F166" t="s">
        <v>2100</v>
      </c>
      <c r="G166" t="s">
        <v>12850</v>
      </c>
      <c r="H166" t="s">
        <v>287</v>
      </c>
      <c r="I166">
        <v>32.979999999999997</v>
      </c>
      <c r="J166">
        <v>68.930000000000007</v>
      </c>
      <c r="K166">
        <v>68.930000000000007</v>
      </c>
      <c r="L166">
        <v>35.950000000000003</v>
      </c>
      <c r="M166" t="s">
        <v>12851</v>
      </c>
      <c r="N166" t="s">
        <v>12852</v>
      </c>
      <c r="O166" t="s">
        <v>12853</v>
      </c>
      <c r="P166" t="s">
        <v>2136</v>
      </c>
      <c r="Q166" t="s">
        <v>12854</v>
      </c>
      <c r="R166" t="s">
        <v>12855</v>
      </c>
      <c r="S166" t="s">
        <v>12856</v>
      </c>
      <c r="U166" t="s">
        <v>12857</v>
      </c>
      <c r="V166" t="s">
        <v>1593</v>
      </c>
      <c r="W166" t="s">
        <v>12858</v>
      </c>
      <c r="X166" t="s">
        <v>10</v>
      </c>
      <c r="Z166" t="s">
        <v>12859</v>
      </c>
      <c r="AE166" t="s">
        <v>12860</v>
      </c>
      <c r="AG166" t="s">
        <v>2245</v>
      </c>
      <c r="AH166" t="s">
        <v>11931</v>
      </c>
      <c r="AI166" t="s">
        <v>12853</v>
      </c>
      <c r="AJ166" t="s">
        <v>2136</v>
      </c>
      <c r="AK166" t="s">
        <v>12854</v>
      </c>
      <c r="AL166" t="s">
        <v>12855</v>
      </c>
      <c r="AM166" t="s">
        <v>12856</v>
      </c>
      <c r="AO166" t="s">
        <v>12857</v>
      </c>
      <c r="AP166" t="s">
        <v>1593</v>
      </c>
      <c r="AQ166" t="s">
        <v>12858</v>
      </c>
      <c r="AR166" t="s">
        <v>10</v>
      </c>
      <c r="AT166" t="s">
        <v>12859</v>
      </c>
      <c r="AW166" t="s">
        <v>12861</v>
      </c>
      <c r="AX166" t="s">
        <v>12419</v>
      </c>
      <c r="AY166">
        <v>0</v>
      </c>
      <c r="AZ166" t="s">
        <v>5678</v>
      </c>
      <c r="BA166" t="s">
        <v>12556</v>
      </c>
      <c r="BC166" t="s">
        <v>12862</v>
      </c>
      <c r="BF166" t="s">
        <v>12863</v>
      </c>
      <c r="BI166" t="s">
        <v>12864</v>
      </c>
      <c r="BJ166" t="s">
        <v>6863</v>
      </c>
      <c r="BK166" t="s">
        <v>3670</v>
      </c>
      <c r="BL166" t="s">
        <v>4</v>
      </c>
      <c r="BM166">
        <v>1</v>
      </c>
      <c r="BN166">
        <v>32.979999999999997</v>
      </c>
      <c r="BO166">
        <v>32.979999999999997</v>
      </c>
    </row>
    <row r="167" spans="1:73" hidden="1">
      <c r="A167" s="15">
        <f t="shared" si="2"/>
        <v>45206</v>
      </c>
      <c r="B167" t="s">
        <v>12865</v>
      </c>
      <c r="C167" t="s">
        <v>12866</v>
      </c>
      <c r="D167" t="s">
        <v>292</v>
      </c>
      <c r="F167" t="s">
        <v>2100</v>
      </c>
      <c r="G167" t="s">
        <v>12867</v>
      </c>
      <c r="H167" t="s">
        <v>287</v>
      </c>
      <c r="I167">
        <v>83.96</v>
      </c>
      <c r="J167">
        <v>122.47</v>
      </c>
      <c r="K167">
        <v>122.47</v>
      </c>
      <c r="L167">
        <v>38.51</v>
      </c>
      <c r="M167" t="s">
        <v>12868</v>
      </c>
      <c r="N167" t="s">
        <v>6029</v>
      </c>
      <c r="O167" t="s">
        <v>12869</v>
      </c>
      <c r="P167" t="s">
        <v>12870</v>
      </c>
      <c r="Q167" t="s">
        <v>12871</v>
      </c>
      <c r="R167" t="s">
        <v>12872</v>
      </c>
      <c r="S167" t="s">
        <v>9555</v>
      </c>
      <c r="V167" t="s">
        <v>12873</v>
      </c>
      <c r="W167" t="s">
        <v>12874</v>
      </c>
      <c r="X167" t="s">
        <v>12875</v>
      </c>
      <c r="Z167" t="s">
        <v>12876</v>
      </c>
      <c r="AE167" t="s">
        <v>12877</v>
      </c>
      <c r="AG167" t="s">
        <v>12868</v>
      </c>
      <c r="AH167" t="s">
        <v>6029</v>
      </c>
      <c r="AI167" t="s">
        <v>12869</v>
      </c>
      <c r="AJ167" t="s">
        <v>12870</v>
      </c>
      <c r="AK167" t="s">
        <v>12871</v>
      </c>
      <c r="AL167" t="s">
        <v>12872</v>
      </c>
      <c r="AM167" t="s">
        <v>9555</v>
      </c>
      <c r="AP167" t="s">
        <v>12873</v>
      </c>
      <c r="AQ167" t="s">
        <v>12874</v>
      </c>
      <c r="AR167" t="s">
        <v>12875</v>
      </c>
      <c r="AT167" t="s">
        <v>12876</v>
      </c>
      <c r="AW167" t="s">
        <v>12878</v>
      </c>
      <c r="AX167" t="s">
        <v>12419</v>
      </c>
      <c r="AY167">
        <v>0</v>
      </c>
      <c r="AZ167" t="s">
        <v>289</v>
      </c>
      <c r="BA167" t="s">
        <v>3776</v>
      </c>
      <c r="BB167" t="s">
        <v>4630</v>
      </c>
      <c r="BC167" t="s">
        <v>12879</v>
      </c>
      <c r="BF167" t="s">
        <v>12880</v>
      </c>
      <c r="BI167" t="s">
        <v>12881</v>
      </c>
      <c r="BJ167" t="s">
        <v>3780</v>
      </c>
      <c r="BK167" t="s">
        <v>863</v>
      </c>
      <c r="BL167" t="s">
        <v>4</v>
      </c>
      <c r="BM167">
        <v>1</v>
      </c>
      <c r="BN167">
        <v>20.99</v>
      </c>
      <c r="BO167">
        <v>20.99</v>
      </c>
      <c r="BP167" t="s">
        <v>9286</v>
      </c>
      <c r="BQ167" t="s">
        <v>836</v>
      </c>
      <c r="BR167" t="s">
        <v>4</v>
      </c>
      <c r="BS167">
        <v>3</v>
      </c>
      <c r="BT167">
        <v>20.99</v>
      </c>
      <c r="BU167">
        <v>62.97</v>
      </c>
    </row>
    <row r="168" spans="1:73" hidden="1">
      <c r="A168" s="15">
        <f t="shared" si="2"/>
        <v>45208</v>
      </c>
      <c r="B168" t="s">
        <v>12882</v>
      </c>
      <c r="C168" t="s">
        <v>12883</v>
      </c>
      <c r="D168" t="s">
        <v>292</v>
      </c>
      <c r="F168" t="s">
        <v>2100</v>
      </c>
      <c r="G168" t="s">
        <v>12884</v>
      </c>
      <c r="H168" t="s">
        <v>287</v>
      </c>
      <c r="I168">
        <v>43.98</v>
      </c>
      <c r="J168">
        <v>65.97999999999999</v>
      </c>
      <c r="K168">
        <v>65.97999999999999</v>
      </c>
      <c r="L168">
        <v>22</v>
      </c>
      <c r="M168" t="s">
        <v>2119</v>
      </c>
      <c r="N168" t="s">
        <v>12885</v>
      </c>
      <c r="O168" t="s">
        <v>12886</v>
      </c>
      <c r="P168" t="s">
        <v>5579</v>
      </c>
      <c r="Q168" t="s">
        <v>12887</v>
      </c>
      <c r="R168" t="s">
        <v>12888</v>
      </c>
      <c r="S168" t="s">
        <v>12889</v>
      </c>
      <c r="U168" t="s">
        <v>12890</v>
      </c>
      <c r="V168" t="s">
        <v>12891</v>
      </c>
      <c r="W168" t="s">
        <v>137</v>
      </c>
      <c r="X168" t="s">
        <v>8</v>
      </c>
      <c r="Z168" t="s">
        <v>12892</v>
      </c>
      <c r="AE168" t="s">
        <v>12893</v>
      </c>
      <c r="AG168" t="s">
        <v>2119</v>
      </c>
      <c r="AH168" t="s">
        <v>12885</v>
      </c>
      <c r="AI168" t="s">
        <v>12886</v>
      </c>
      <c r="AJ168" t="s">
        <v>5579</v>
      </c>
      <c r="AK168" t="s">
        <v>12887</v>
      </c>
      <c r="AL168" t="s">
        <v>12888</v>
      </c>
      <c r="AM168" t="s">
        <v>12889</v>
      </c>
      <c r="AO168" t="s">
        <v>12890</v>
      </c>
      <c r="AP168" t="s">
        <v>12891</v>
      </c>
      <c r="AQ168" t="s">
        <v>137</v>
      </c>
      <c r="AR168" t="s">
        <v>8</v>
      </c>
      <c r="AT168" t="s">
        <v>12892</v>
      </c>
      <c r="AW168" t="s">
        <v>12894</v>
      </c>
      <c r="AX168" t="s">
        <v>12419</v>
      </c>
      <c r="AY168">
        <v>0</v>
      </c>
      <c r="AZ168" t="s">
        <v>289</v>
      </c>
      <c r="BA168" t="s">
        <v>3776</v>
      </c>
      <c r="BB168" t="s">
        <v>4630</v>
      </c>
      <c r="BC168" t="s">
        <v>12895</v>
      </c>
      <c r="BF168" t="s">
        <v>12896</v>
      </c>
      <c r="BI168" t="s">
        <v>12897</v>
      </c>
      <c r="BJ168" t="s">
        <v>6739</v>
      </c>
      <c r="BK168" t="s">
        <v>6312</v>
      </c>
      <c r="BL168" t="s">
        <v>4</v>
      </c>
      <c r="BM168">
        <v>1</v>
      </c>
      <c r="BN168">
        <v>43.98</v>
      </c>
      <c r="BO168">
        <v>43.98</v>
      </c>
    </row>
    <row r="169" spans="1:73" hidden="1">
      <c r="A169" s="15">
        <f t="shared" si="2"/>
        <v>45214</v>
      </c>
      <c r="B169" t="s">
        <v>12898</v>
      </c>
      <c r="C169" t="s">
        <v>12899</v>
      </c>
      <c r="D169" t="s">
        <v>292</v>
      </c>
      <c r="F169" t="s">
        <v>2100</v>
      </c>
      <c r="G169" t="s">
        <v>12900</v>
      </c>
      <c r="H169" t="s">
        <v>287</v>
      </c>
      <c r="I169">
        <v>65.959999999999994</v>
      </c>
      <c r="J169">
        <v>101.91</v>
      </c>
      <c r="K169">
        <v>101.91</v>
      </c>
      <c r="L169">
        <v>35.950000000000003</v>
      </c>
      <c r="M169" t="s">
        <v>12901</v>
      </c>
      <c r="N169" t="s">
        <v>12902</v>
      </c>
      <c r="O169" t="s">
        <v>12903</v>
      </c>
      <c r="P169" t="s">
        <v>8923</v>
      </c>
      <c r="Q169" t="s">
        <v>12904</v>
      </c>
      <c r="R169" t="s">
        <v>12905</v>
      </c>
      <c r="S169" t="s">
        <v>12906</v>
      </c>
      <c r="U169" t="s">
        <v>12907</v>
      </c>
      <c r="V169" t="s">
        <v>3663</v>
      </c>
      <c r="W169" t="s">
        <v>2229</v>
      </c>
      <c r="X169" t="s">
        <v>2228</v>
      </c>
      <c r="Z169" t="s">
        <v>12908</v>
      </c>
      <c r="AE169" t="s">
        <v>12909</v>
      </c>
      <c r="AG169" t="s">
        <v>12901</v>
      </c>
      <c r="AH169" t="s">
        <v>12902</v>
      </c>
      <c r="AI169" t="s">
        <v>12903</v>
      </c>
      <c r="AJ169" t="s">
        <v>8923</v>
      </c>
      <c r="AK169" t="s">
        <v>12904</v>
      </c>
      <c r="AL169" t="s">
        <v>12905</v>
      </c>
      <c r="AM169" t="s">
        <v>12906</v>
      </c>
      <c r="AO169" t="s">
        <v>12907</v>
      </c>
      <c r="AP169" t="s">
        <v>3663</v>
      </c>
      <c r="AQ169" t="s">
        <v>2229</v>
      </c>
      <c r="AR169" t="s">
        <v>2228</v>
      </c>
      <c r="AT169" t="s">
        <v>12908</v>
      </c>
      <c r="AW169" t="s">
        <v>12910</v>
      </c>
      <c r="AX169" t="s">
        <v>12419</v>
      </c>
      <c r="AY169">
        <v>0</v>
      </c>
      <c r="AZ169" t="s">
        <v>1543</v>
      </c>
      <c r="BA169" t="s">
        <v>3698</v>
      </c>
      <c r="BC169" t="s">
        <v>12911</v>
      </c>
      <c r="BF169" t="s">
        <v>12912</v>
      </c>
      <c r="BI169" t="s">
        <v>12913</v>
      </c>
      <c r="BJ169" t="s">
        <v>12680</v>
      </c>
      <c r="BK169" t="s">
        <v>300</v>
      </c>
      <c r="BL169" t="s">
        <v>4</v>
      </c>
      <c r="BM169">
        <v>2</v>
      </c>
      <c r="BN169">
        <v>32.979999999999997</v>
      </c>
      <c r="BO169">
        <v>65.959999999999994</v>
      </c>
    </row>
    <row r="170" spans="1:73" hidden="1">
      <c r="A170" s="15">
        <f t="shared" si="2"/>
        <v>45216</v>
      </c>
      <c r="B170" t="s">
        <v>12914</v>
      </c>
      <c r="C170" t="s">
        <v>12915</v>
      </c>
      <c r="D170" t="s">
        <v>292</v>
      </c>
      <c r="F170" t="s">
        <v>2100</v>
      </c>
      <c r="G170" t="s">
        <v>12916</v>
      </c>
      <c r="H170" t="s">
        <v>287</v>
      </c>
      <c r="I170">
        <v>32.979999999999997</v>
      </c>
      <c r="J170">
        <v>57.61</v>
      </c>
      <c r="K170">
        <v>57.61</v>
      </c>
      <c r="L170">
        <v>27.93</v>
      </c>
      <c r="M170" t="s">
        <v>12917</v>
      </c>
      <c r="N170" t="s">
        <v>12918</v>
      </c>
      <c r="O170" t="s">
        <v>12919</v>
      </c>
      <c r="P170" t="s">
        <v>3217</v>
      </c>
      <c r="Q170" t="s">
        <v>12920</v>
      </c>
      <c r="R170" t="s">
        <v>12921</v>
      </c>
      <c r="S170" t="s">
        <v>12922</v>
      </c>
      <c r="U170" t="s">
        <v>1078</v>
      </c>
      <c r="V170" t="s">
        <v>12923</v>
      </c>
      <c r="W170" t="s">
        <v>1188</v>
      </c>
      <c r="X170" t="s">
        <v>5</v>
      </c>
      <c r="Z170" t="s">
        <v>12924</v>
      </c>
      <c r="AE170" t="s">
        <v>12925</v>
      </c>
      <c r="AG170" t="s">
        <v>12917</v>
      </c>
      <c r="AH170" t="s">
        <v>12918</v>
      </c>
      <c r="AI170" t="s">
        <v>12919</v>
      </c>
      <c r="AJ170" t="s">
        <v>3217</v>
      </c>
      <c r="AK170" t="s">
        <v>12920</v>
      </c>
      <c r="AL170" t="s">
        <v>12921</v>
      </c>
      <c r="AM170" t="s">
        <v>12922</v>
      </c>
      <c r="AO170" t="s">
        <v>1078</v>
      </c>
      <c r="AP170" t="s">
        <v>12923</v>
      </c>
      <c r="AQ170" t="s">
        <v>1188</v>
      </c>
      <c r="AR170" t="s">
        <v>5</v>
      </c>
      <c r="AT170" t="s">
        <v>12924</v>
      </c>
      <c r="AW170" t="s">
        <v>12926</v>
      </c>
      <c r="AX170" t="s">
        <v>12419</v>
      </c>
      <c r="AY170">
        <v>3.3</v>
      </c>
      <c r="AZ170" t="s">
        <v>289</v>
      </c>
      <c r="BA170" t="s">
        <v>3776</v>
      </c>
      <c r="BB170" t="s">
        <v>4630</v>
      </c>
      <c r="BC170" t="s">
        <v>12927</v>
      </c>
      <c r="BF170" t="s">
        <v>12928</v>
      </c>
      <c r="BI170" t="s">
        <v>12929</v>
      </c>
      <c r="BJ170" t="s">
        <v>12680</v>
      </c>
      <c r="BK170" t="s">
        <v>300</v>
      </c>
      <c r="BL170" t="s">
        <v>4</v>
      </c>
      <c r="BM170">
        <v>1</v>
      </c>
      <c r="BN170">
        <v>32.979999999999997</v>
      </c>
      <c r="BO170">
        <v>32.979999999999997</v>
      </c>
    </row>
    <row r="171" spans="1:73" hidden="1">
      <c r="A171" s="15">
        <f t="shared" si="2"/>
        <v>45227</v>
      </c>
      <c r="B171" t="s">
        <v>12930</v>
      </c>
      <c r="C171" t="s">
        <v>12931</v>
      </c>
      <c r="D171" t="s">
        <v>292</v>
      </c>
      <c r="F171" t="s">
        <v>2100</v>
      </c>
      <c r="G171" t="s">
        <v>12932</v>
      </c>
      <c r="H171" t="s">
        <v>287</v>
      </c>
      <c r="I171">
        <v>32.979999999999997</v>
      </c>
      <c r="J171">
        <v>57.17</v>
      </c>
      <c r="K171">
        <v>57.17</v>
      </c>
      <c r="L171">
        <v>24.19</v>
      </c>
      <c r="M171" t="s">
        <v>4034</v>
      </c>
      <c r="N171" t="s">
        <v>1800</v>
      </c>
      <c r="O171" t="s">
        <v>12933</v>
      </c>
      <c r="P171" t="s">
        <v>288</v>
      </c>
      <c r="Q171" t="s">
        <v>12934</v>
      </c>
      <c r="R171" t="s">
        <v>12935</v>
      </c>
      <c r="S171" t="s">
        <v>12936</v>
      </c>
      <c r="U171" t="s">
        <v>12937</v>
      </c>
      <c r="V171" t="s">
        <v>10457</v>
      </c>
      <c r="W171" t="s">
        <v>127</v>
      </c>
      <c r="X171" t="s">
        <v>2</v>
      </c>
      <c r="Z171" t="s">
        <v>12938</v>
      </c>
      <c r="AE171" t="s">
        <v>12939</v>
      </c>
      <c r="AG171" t="s">
        <v>4034</v>
      </c>
      <c r="AH171" t="s">
        <v>1800</v>
      </c>
      <c r="AI171" t="s">
        <v>12933</v>
      </c>
      <c r="AJ171" t="s">
        <v>288</v>
      </c>
      <c r="AK171" t="s">
        <v>12934</v>
      </c>
      <c r="AL171" t="s">
        <v>12940</v>
      </c>
      <c r="AM171" t="s">
        <v>12941</v>
      </c>
      <c r="AO171" t="s">
        <v>12942</v>
      </c>
      <c r="AP171" t="s">
        <v>12943</v>
      </c>
      <c r="AQ171" t="s">
        <v>127</v>
      </c>
      <c r="AR171" t="s">
        <v>2</v>
      </c>
      <c r="AT171" t="s">
        <v>12944</v>
      </c>
      <c r="AW171" t="s">
        <v>12945</v>
      </c>
      <c r="AX171" t="s">
        <v>12419</v>
      </c>
      <c r="AY171">
        <v>0</v>
      </c>
      <c r="AZ171" t="s">
        <v>289</v>
      </c>
      <c r="BA171" t="s">
        <v>3776</v>
      </c>
      <c r="BB171" t="s">
        <v>4703</v>
      </c>
      <c r="BC171" t="s">
        <v>12946</v>
      </c>
      <c r="BF171" t="s">
        <v>12947</v>
      </c>
      <c r="BI171" t="s">
        <v>12948</v>
      </c>
      <c r="BJ171" t="s">
        <v>3702</v>
      </c>
      <c r="BK171" t="s">
        <v>293</v>
      </c>
      <c r="BL171" t="s">
        <v>4</v>
      </c>
      <c r="BM171">
        <v>1</v>
      </c>
      <c r="BN171">
        <v>32.979999999999997</v>
      </c>
      <c r="BO171">
        <v>32.979999999999997</v>
      </c>
    </row>
    <row r="172" spans="1:73" hidden="1">
      <c r="A172" s="15">
        <f t="shared" si="2"/>
        <v>45233</v>
      </c>
      <c r="B172" t="s">
        <v>12949</v>
      </c>
      <c r="C172" t="s">
        <v>12950</v>
      </c>
      <c r="D172" t="s">
        <v>292</v>
      </c>
      <c r="F172" t="s">
        <v>2100</v>
      </c>
      <c r="G172" t="s">
        <v>12951</v>
      </c>
      <c r="H172" t="s">
        <v>287</v>
      </c>
      <c r="I172">
        <v>32.979999999999997</v>
      </c>
      <c r="J172">
        <v>58.2</v>
      </c>
      <c r="K172">
        <v>58.2</v>
      </c>
      <c r="L172">
        <v>25.22</v>
      </c>
      <c r="M172" t="s">
        <v>12952</v>
      </c>
      <c r="N172" t="s">
        <v>12953</v>
      </c>
      <c r="O172" t="s">
        <v>12954</v>
      </c>
      <c r="P172" t="s">
        <v>2772</v>
      </c>
      <c r="Q172" t="s">
        <v>12955</v>
      </c>
      <c r="R172" t="s">
        <v>12956</v>
      </c>
      <c r="S172" t="s">
        <v>12936</v>
      </c>
      <c r="U172" t="s">
        <v>12957</v>
      </c>
      <c r="V172" t="s">
        <v>12958</v>
      </c>
      <c r="W172" t="s">
        <v>12959</v>
      </c>
      <c r="X172" t="s">
        <v>2</v>
      </c>
      <c r="Z172" t="s">
        <v>12960</v>
      </c>
      <c r="AE172" t="s">
        <v>12961</v>
      </c>
      <c r="AG172" t="s">
        <v>12962</v>
      </c>
      <c r="AH172" t="s">
        <v>12953</v>
      </c>
      <c r="AI172" t="s">
        <v>12954</v>
      </c>
      <c r="AJ172" t="s">
        <v>2772</v>
      </c>
      <c r="AK172" t="s">
        <v>12955</v>
      </c>
      <c r="AL172" t="s">
        <v>12956</v>
      </c>
      <c r="AM172" t="s">
        <v>12936</v>
      </c>
      <c r="AO172" t="s">
        <v>12957</v>
      </c>
      <c r="AP172" t="s">
        <v>12958</v>
      </c>
      <c r="AQ172" t="s">
        <v>12959</v>
      </c>
      <c r="AR172" t="s">
        <v>2</v>
      </c>
      <c r="AT172" t="s">
        <v>12960</v>
      </c>
      <c r="AW172" t="s">
        <v>12963</v>
      </c>
      <c r="AX172" t="s">
        <v>12419</v>
      </c>
      <c r="AY172">
        <v>0</v>
      </c>
      <c r="AZ172" t="s">
        <v>1543</v>
      </c>
      <c r="BA172" t="s">
        <v>3698</v>
      </c>
      <c r="BC172" t="s">
        <v>12964</v>
      </c>
      <c r="BF172" t="s">
        <v>12965</v>
      </c>
      <c r="BI172" t="s">
        <v>12966</v>
      </c>
      <c r="BJ172" t="s">
        <v>3702</v>
      </c>
      <c r="BK172" t="s">
        <v>293</v>
      </c>
      <c r="BL172" t="s">
        <v>4</v>
      </c>
      <c r="BM172">
        <v>1</v>
      </c>
      <c r="BN172">
        <v>32.979999999999997</v>
      </c>
      <c r="BO172">
        <v>32.979999999999997</v>
      </c>
    </row>
    <row r="173" spans="1:73" hidden="1">
      <c r="A173" s="15">
        <f t="shared" si="2"/>
        <v>45241</v>
      </c>
      <c r="B173" t="s">
        <v>12967</v>
      </c>
      <c r="C173" t="s">
        <v>12968</v>
      </c>
      <c r="D173" t="s">
        <v>292</v>
      </c>
      <c r="F173" t="s">
        <v>2100</v>
      </c>
      <c r="G173" t="s">
        <v>12969</v>
      </c>
      <c r="H173" t="s">
        <v>287</v>
      </c>
      <c r="I173">
        <v>29.99</v>
      </c>
      <c r="J173">
        <v>47.43</v>
      </c>
      <c r="K173">
        <v>47.43</v>
      </c>
      <c r="L173">
        <v>17.440000000000001</v>
      </c>
      <c r="M173" t="s">
        <v>2881</v>
      </c>
      <c r="N173" t="s">
        <v>12970</v>
      </c>
      <c r="O173" t="s">
        <v>12971</v>
      </c>
      <c r="P173" t="s">
        <v>288</v>
      </c>
      <c r="Q173" t="s">
        <v>12972</v>
      </c>
      <c r="R173" t="s">
        <v>12973</v>
      </c>
      <c r="S173" t="s">
        <v>8975</v>
      </c>
      <c r="U173" t="s">
        <v>12974</v>
      </c>
      <c r="V173" t="s">
        <v>12233</v>
      </c>
      <c r="W173" t="s">
        <v>12234</v>
      </c>
      <c r="X173" t="s">
        <v>2</v>
      </c>
      <c r="Z173" t="s">
        <v>12975</v>
      </c>
      <c r="AE173" t="s">
        <v>12976</v>
      </c>
      <c r="AG173" t="s">
        <v>12977</v>
      </c>
      <c r="AH173" t="s">
        <v>12977</v>
      </c>
      <c r="AI173" t="s">
        <v>12971</v>
      </c>
      <c r="AJ173" t="s">
        <v>288</v>
      </c>
      <c r="AK173" t="s">
        <v>12972</v>
      </c>
      <c r="AL173" t="s">
        <v>12973</v>
      </c>
      <c r="AM173" t="s">
        <v>8975</v>
      </c>
      <c r="AO173" t="s">
        <v>12974</v>
      </c>
      <c r="AP173" t="s">
        <v>12233</v>
      </c>
      <c r="AQ173" t="s">
        <v>12234</v>
      </c>
      <c r="AR173" t="s">
        <v>2</v>
      </c>
      <c r="AT173" t="s">
        <v>12975</v>
      </c>
      <c r="AW173" t="s">
        <v>12978</v>
      </c>
      <c r="AX173" t="s">
        <v>12419</v>
      </c>
      <c r="AY173">
        <v>0</v>
      </c>
      <c r="AZ173" t="s">
        <v>289</v>
      </c>
      <c r="BA173" t="s">
        <v>3776</v>
      </c>
      <c r="BB173" t="s">
        <v>3159</v>
      </c>
      <c r="BC173" t="s">
        <v>12979</v>
      </c>
      <c r="BF173" t="s">
        <v>12980</v>
      </c>
      <c r="BI173" t="s">
        <v>12981</v>
      </c>
      <c r="BJ173" t="s">
        <v>6863</v>
      </c>
      <c r="BK173" t="s">
        <v>3670</v>
      </c>
      <c r="BL173" t="s">
        <v>4</v>
      </c>
      <c r="BM173">
        <v>1</v>
      </c>
      <c r="BN173">
        <v>29.99</v>
      </c>
      <c r="BO173">
        <v>29.99</v>
      </c>
    </row>
    <row r="174" spans="1:73" hidden="1">
      <c r="A174" s="15">
        <f t="shared" si="2"/>
        <v>45242</v>
      </c>
      <c r="B174" t="s">
        <v>12982</v>
      </c>
      <c r="C174" t="s">
        <v>12983</v>
      </c>
      <c r="D174" t="s">
        <v>292</v>
      </c>
      <c r="F174" t="s">
        <v>2100</v>
      </c>
      <c r="G174" t="s">
        <v>12984</v>
      </c>
      <c r="H174" t="s">
        <v>287</v>
      </c>
      <c r="I174">
        <v>29.99</v>
      </c>
      <c r="J174">
        <v>47.43</v>
      </c>
      <c r="K174">
        <v>47.43</v>
      </c>
      <c r="L174">
        <v>17.440000000000001</v>
      </c>
      <c r="M174" t="s">
        <v>3535</v>
      </c>
      <c r="N174" t="s">
        <v>12985</v>
      </c>
      <c r="O174" t="s">
        <v>12986</v>
      </c>
      <c r="P174" t="s">
        <v>288</v>
      </c>
      <c r="Q174" t="s">
        <v>12987</v>
      </c>
      <c r="R174" t="s">
        <v>12988</v>
      </c>
      <c r="S174" t="s">
        <v>10439</v>
      </c>
      <c r="V174" t="s">
        <v>12989</v>
      </c>
      <c r="W174" t="s">
        <v>12990</v>
      </c>
      <c r="X174" t="s">
        <v>2</v>
      </c>
      <c r="Z174" t="s">
        <v>12991</v>
      </c>
      <c r="AE174" t="s">
        <v>12992</v>
      </c>
      <c r="AG174" t="s">
        <v>3535</v>
      </c>
      <c r="AH174" t="s">
        <v>12985</v>
      </c>
      <c r="AI174" t="s">
        <v>12986</v>
      </c>
      <c r="AJ174" t="s">
        <v>288</v>
      </c>
      <c r="AK174" t="s">
        <v>12987</v>
      </c>
      <c r="AL174" t="s">
        <v>12993</v>
      </c>
      <c r="AM174" t="s">
        <v>12994</v>
      </c>
      <c r="AP174" t="s">
        <v>12995</v>
      </c>
      <c r="AQ174" t="s">
        <v>9753</v>
      </c>
      <c r="AR174" t="s">
        <v>2</v>
      </c>
      <c r="AT174" t="s">
        <v>12996</v>
      </c>
      <c r="AW174" t="s">
        <v>12997</v>
      </c>
      <c r="AX174" t="s">
        <v>12419</v>
      </c>
      <c r="AY174">
        <v>0</v>
      </c>
      <c r="AZ174" t="s">
        <v>289</v>
      </c>
      <c r="BA174" t="s">
        <v>3776</v>
      </c>
      <c r="BB174" t="s">
        <v>12221</v>
      </c>
      <c r="BC174" t="s">
        <v>12998</v>
      </c>
      <c r="BF174" t="s">
        <v>12999</v>
      </c>
      <c r="BI174" t="s">
        <v>13000</v>
      </c>
      <c r="BJ174" t="s">
        <v>6863</v>
      </c>
      <c r="BK174" t="s">
        <v>3670</v>
      </c>
      <c r="BL174" t="s">
        <v>4</v>
      </c>
      <c r="BM174">
        <v>1</v>
      </c>
      <c r="BN174">
        <v>29.99</v>
      </c>
      <c r="BO174">
        <v>29.99</v>
      </c>
    </row>
    <row r="175" spans="1:73" hidden="1">
      <c r="A175" s="15">
        <f t="shared" si="2"/>
        <v>45243</v>
      </c>
      <c r="B175" t="s">
        <v>13001</v>
      </c>
      <c r="C175" t="s">
        <v>13002</v>
      </c>
      <c r="D175" t="s">
        <v>292</v>
      </c>
      <c r="F175" t="s">
        <v>2100</v>
      </c>
      <c r="G175" t="s">
        <v>13003</v>
      </c>
      <c r="H175" t="s">
        <v>287</v>
      </c>
      <c r="I175">
        <v>76.47</v>
      </c>
      <c r="J175">
        <v>96.57</v>
      </c>
      <c r="K175">
        <v>96.57</v>
      </c>
      <c r="L175">
        <v>20.100000000000001</v>
      </c>
      <c r="M175" t="s">
        <v>1157</v>
      </c>
      <c r="N175" t="s">
        <v>13004</v>
      </c>
      <c r="O175" t="s">
        <v>13005</v>
      </c>
      <c r="P175" t="s">
        <v>8574</v>
      </c>
      <c r="Q175" t="s">
        <v>13006</v>
      </c>
      <c r="R175" t="s">
        <v>13007</v>
      </c>
      <c r="S175" t="s">
        <v>2605</v>
      </c>
      <c r="U175" t="s">
        <v>13008</v>
      </c>
      <c r="V175" t="s">
        <v>13009</v>
      </c>
      <c r="W175" t="s">
        <v>13010</v>
      </c>
      <c r="X175" t="s">
        <v>7</v>
      </c>
      <c r="Z175" t="s">
        <v>13011</v>
      </c>
      <c r="AE175" t="s">
        <v>13012</v>
      </c>
      <c r="AG175" t="s">
        <v>1157</v>
      </c>
      <c r="AH175" t="s">
        <v>13004</v>
      </c>
      <c r="AI175" t="s">
        <v>13005</v>
      </c>
      <c r="AJ175" t="s">
        <v>8574</v>
      </c>
      <c r="AK175" t="s">
        <v>13006</v>
      </c>
      <c r="AL175" t="s">
        <v>13013</v>
      </c>
      <c r="AM175" t="s">
        <v>8558</v>
      </c>
      <c r="AO175" t="s">
        <v>13014</v>
      </c>
      <c r="AP175" t="s">
        <v>13015</v>
      </c>
      <c r="AQ175" t="s">
        <v>13016</v>
      </c>
      <c r="AR175" t="s">
        <v>7</v>
      </c>
      <c r="AT175" t="s">
        <v>13017</v>
      </c>
      <c r="AW175" t="s">
        <v>13018</v>
      </c>
      <c r="AX175" t="s">
        <v>12419</v>
      </c>
      <c r="AY175">
        <v>0</v>
      </c>
      <c r="AZ175" t="s">
        <v>289</v>
      </c>
      <c r="BA175" t="s">
        <v>3776</v>
      </c>
      <c r="BB175" t="s">
        <v>4703</v>
      </c>
      <c r="BC175" t="s">
        <v>13019</v>
      </c>
      <c r="BF175" t="s">
        <v>13020</v>
      </c>
      <c r="BI175" t="s">
        <v>13021</v>
      </c>
      <c r="BJ175" t="s">
        <v>6624</v>
      </c>
      <c r="BK175" t="s">
        <v>6625</v>
      </c>
      <c r="BL175" t="s">
        <v>4</v>
      </c>
      <c r="BM175">
        <v>1</v>
      </c>
      <c r="BN175">
        <v>76.47</v>
      </c>
      <c r="BO175">
        <v>76.47</v>
      </c>
    </row>
    <row r="176" spans="1:73" hidden="1">
      <c r="A176" s="15">
        <f t="shared" si="2"/>
        <v>45250</v>
      </c>
      <c r="B176" t="s">
        <v>13022</v>
      </c>
      <c r="C176" t="s">
        <v>13023</v>
      </c>
      <c r="D176" t="s">
        <v>292</v>
      </c>
      <c r="F176" t="s">
        <v>2100</v>
      </c>
      <c r="G176" t="s">
        <v>13024</v>
      </c>
      <c r="H176" t="s">
        <v>287</v>
      </c>
      <c r="I176">
        <v>29.99</v>
      </c>
      <c r="J176">
        <v>53.29</v>
      </c>
      <c r="K176">
        <v>53.29</v>
      </c>
      <c r="L176">
        <v>26.3</v>
      </c>
      <c r="M176" t="s">
        <v>5624</v>
      </c>
      <c r="N176" t="s">
        <v>13025</v>
      </c>
      <c r="O176" t="s">
        <v>13026</v>
      </c>
      <c r="P176" t="s">
        <v>2136</v>
      </c>
      <c r="Q176" t="s">
        <v>13027</v>
      </c>
      <c r="R176" t="s">
        <v>13028</v>
      </c>
      <c r="S176" t="s">
        <v>10619</v>
      </c>
      <c r="U176" t="s">
        <v>13029</v>
      </c>
      <c r="V176" t="s">
        <v>13030</v>
      </c>
      <c r="W176" t="s">
        <v>3021</v>
      </c>
      <c r="X176" t="s">
        <v>10</v>
      </c>
      <c r="Z176" t="s">
        <v>13031</v>
      </c>
      <c r="AE176" t="s">
        <v>13032</v>
      </c>
      <c r="AG176" t="s">
        <v>5624</v>
      </c>
      <c r="AH176" t="s">
        <v>13025</v>
      </c>
      <c r="AI176" t="s">
        <v>13026</v>
      </c>
      <c r="AJ176" t="s">
        <v>2136</v>
      </c>
      <c r="AK176" t="s">
        <v>13027</v>
      </c>
      <c r="AL176" t="s">
        <v>13028</v>
      </c>
      <c r="AM176" t="s">
        <v>10619</v>
      </c>
      <c r="AO176" t="s">
        <v>13029</v>
      </c>
      <c r="AP176" t="s">
        <v>13030</v>
      </c>
      <c r="AQ176" t="s">
        <v>3021</v>
      </c>
      <c r="AR176" t="s">
        <v>10</v>
      </c>
      <c r="AT176" t="s">
        <v>13031</v>
      </c>
      <c r="AW176" t="s">
        <v>13033</v>
      </c>
      <c r="AX176" t="s">
        <v>9698</v>
      </c>
      <c r="AY176">
        <v>3</v>
      </c>
      <c r="AZ176" t="s">
        <v>289</v>
      </c>
      <c r="BA176" t="s">
        <v>3776</v>
      </c>
      <c r="BB176" t="s">
        <v>8871</v>
      </c>
      <c r="BC176" t="s">
        <v>13034</v>
      </c>
      <c r="BF176" t="s">
        <v>13035</v>
      </c>
      <c r="BI176" t="s">
        <v>13036</v>
      </c>
      <c r="BJ176" t="s">
        <v>6863</v>
      </c>
      <c r="BK176" t="s">
        <v>3670</v>
      </c>
      <c r="BL176" t="s">
        <v>4</v>
      </c>
      <c r="BM176">
        <v>1</v>
      </c>
      <c r="BN176">
        <v>29.99</v>
      </c>
      <c r="BO176">
        <v>29.99</v>
      </c>
    </row>
    <row r="177" spans="1:73" hidden="1">
      <c r="A177" s="15">
        <f t="shared" si="2"/>
        <v>45253</v>
      </c>
      <c r="B177" t="s">
        <v>13037</v>
      </c>
      <c r="C177" t="s">
        <v>13038</v>
      </c>
      <c r="D177" t="s">
        <v>292</v>
      </c>
      <c r="F177" t="s">
        <v>2100</v>
      </c>
      <c r="G177" t="s">
        <v>13039</v>
      </c>
      <c r="H177" t="s">
        <v>287</v>
      </c>
      <c r="I177">
        <v>43.98</v>
      </c>
      <c r="J177">
        <v>73.94</v>
      </c>
      <c r="K177">
        <v>73.94</v>
      </c>
      <c r="L177">
        <v>29.96</v>
      </c>
      <c r="M177" t="s">
        <v>13040</v>
      </c>
      <c r="N177" t="s">
        <v>11408</v>
      </c>
      <c r="O177" t="s">
        <v>13041</v>
      </c>
      <c r="P177" t="s">
        <v>288</v>
      </c>
      <c r="Q177" t="s">
        <v>13042</v>
      </c>
      <c r="R177" t="s">
        <v>13043</v>
      </c>
      <c r="S177" t="s">
        <v>13044</v>
      </c>
      <c r="U177" t="s">
        <v>13045</v>
      </c>
      <c r="V177" t="s">
        <v>13046</v>
      </c>
      <c r="W177" t="s">
        <v>127</v>
      </c>
      <c r="X177" t="s">
        <v>2</v>
      </c>
      <c r="Z177" t="s">
        <v>13047</v>
      </c>
      <c r="AE177" t="s">
        <v>13048</v>
      </c>
      <c r="AG177" t="s">
        <v>13049</v>
      </c>
      <c r="AH177" t="s">
        <v>3520</v>
      </c>
      <c r="AI177" t="s">
        <v>13041</v>
      </c>
      <c r="AJ177" t="s">
        <v>288</v>
      </c>
      <c r="AK177" t="s">
        <v>13042</v>
      </c>
      <c r="AL177" t="s">
        <v>13043</v>
      </c>
      <c r="AM177" t="s">
        <v>13044</v>
      </c>
      <c r="AO177" t="s">
        <v>13045</v>
      </c>
      <c r="AP177" t="s">
        <v>13046</v>
      </c>
      <c r="AQ177" t="s">
        <v>127</v>
      </c>
      <c r="AR177" t="s">
        <v>2</v>
      </c>
      <c r="AT177" t="s">
        <v>13047</v>
      </c>
      <c r="AW177" t="s">
        <v>13050</v>
      </c>
      <c r="AY177">
        <v>0</v>
      </c>
      <c r="AZ177" t="s">
        <v>1543</v>
      </c>
      <c r="BA177" t="s">
        <v>3698</v>
      </c>
      <c r="BC177" t="s">
        <v>13051</v>
      </c>
      <c r="BF177" t="s">
        <v>13052</v>
      </c>
      <c r="BI177" t="s">
        <v>13053</v>
      </c>
      <c r="BJ177" t="s">
        <v>6739</v>
      </c>
      <c r="BK177" t="s">
        <v>6312</v>
      </c>
      <c r="BL177" t="s">
        <v>4</v>
      </c>
      <c r="BM177">
        <v>1</v>
      </c>
      <c r="BN177">
        <v>43.98</v>
      </c>
      <c r="BO177">
        <v>43.98</v>
      </c>
    </row>
    <row r="178" spans="1:73" hidden="1">
      <c r="A178" s="15">
        <f t="shared" si="2"/>
        <v>45254</v>
      </c>
      <c r="B178" t="s">
        <v>13054</v>
      </c>
      <c r="C178" t="s">
        <v>13055</v>
      </c>
      <c r="D178" t="s">
        <v>292</v>
      </c>
      <c r="F178" t="s">
        <v>2100</v>
      </c>
      <c r="G178" t="s">
        <v>13056</v>
      </c>
      <c r="H178" t="s">
        <v>287</v>
      </c>
      <c r="I178">
        <v>29.99</v>
      </c>
      <c r="J178">
        <v>47.43</v>
      </c>
      <c r="K178">
        <v>47.43</v>
      </c>
      <c r="L178">
        <v>17.440000000000001</v>
      </c>
      <c r="M178" t="s">
        <v>3450</v>
      </c>
      <c r="N178" t="s">
        <v>13057</v>
      </c>
      <c r="O178" t="s">
        <v>13058</v>
      </c>
      <c r="P178" t="s">
        <v>3767</v>
      </c>
      <c r="Q178" t="s">
        <v>13059</v>
      </c>
      <c r="R178" t="s">
        <v>13060</v>
      </c>
      <c r="S178" t="s">
        <v>3539</v>
      </c>
      <c r="U178" t="s">
        <v>5419</v>
      </c>
      <c r="V178" t="s">
        <v>4557</v>
      </c>
      <c r="W178" t="s">
        <v>127</v>
      </c>
      <c r="X178" t="s">
        <v>2</v>
      </c>
      <c r="Z178" t="s">
        <v>13061</v>
      </c>
      <c r="AE178" t="s">
        <v>13062</v>
      </c>
      <c r="AG178" t="s">
        <v>3450</v>
      </c>
      <c r="AH178" t="s">
        <v>13057</v>
      </c>
      <c r="AI178" t="s">
        <v>13058</v>
      </c>
      <c r="AJ178" t="s">
        <v>3767</v>
      </c>
      <c r="AK178" t="s">
        <v>13059</v>
      </c>
      <c r="AL178" t="s">
        <v>13060</v>
      </c>
      <c r="AM178" t="s">
        <v>3539</v>
      </c>
      <c r="AO178" t="s">
        <v>5419</v>
      </c>
      <c r="AP178" t="s">
        <v>4557</v>
      </c>
      <c r="AQ178" t="s">
        <v>127</v>
      </c>
      <c r="AR178" t="s">
        <v>2</v>
      </c>
      <c r="AT178" t="s">
        <v>13061</v>
      </c>
      <c r="AW178" t="s">
        <v>13063</v>
      </c>
      <c r="AY178">
        <v>0</v>
      </c>
      <c r="AZ178" t="s">
        <v>1543</v>
      </c>
      <c r="BA178" t="s">
        <v>3698</v>
      </c>
      <c r="BC178" t="s">
        <v>13064</v>
      </c>
      <c r="BF178" t="s">
        <v>13065</v>
      </c>
      <c r="BI178" t="s">
        <v>13066</v>
      </c>
      <c r="BJ178" t="s">
        <v>6863</v>
      </c>
      <c r="BK178" t="s">
        <v>3670</v>
      </c>
      <c r="BL178" t="s">
        <v>4</v>
      </c>
      <c r="BM178">
        <v>1</v>
      </c>
      <c r="BN178">
        <v>29.99</v>
      </c>
      <c r="BO178">
        <v>29.99</v>
      </c>
    </row>
    <row r="179" spans="1:73" hidden="1">
      <c r="A179" s="15">
        <f t="shared" si="2"/>
        <v>45261</v>
      </c>
      <c r="B179" t="s">
        <v>13067</v>
      </c>
      <c r="C179" t="s">
        <v>13068</v>
      </c>
      <c r="D179" t="s">
        <v>292</v>
      </c>
      <c r="F179" t="s">
        <v>891</v>
      </c>
      <c r="G179" t="s">
        <v>13069</v>
      </c>
      <c r="H179" t="s">
        <v>287</v>
      </c>
      <c r="I179">
        <v>43.98</v>
      </c>
      <c r="J179">
        <v>73.94</v>
      </c>
      <c r="K179">
        <v>73.94</v>
      </c>
      <c r="L179">
        <v>29.96</v>
      </c>
      <c r="M179" t="s">
        <v>9420</v>
      </c>
      <c r="N179" t="s">
        <v>13070</v>
      </c>
      <c r="O179" t="s">
        <v>13071</v>
      </c>
      <c r="P179" t="s">
        <v>8013</v>
      </c>
      <c r="Q179" t="s">
        <v>13072</v>
      </c>
      <c r="R179" t="s">
        <v>13073</v>
      </c>
      <c r="S179" t="s">
        <v>7965</v>
      </c>
      <c r="U179" t="s">
        <v>13074</v>
      </c>
      <c r="V179" t="s">
        <v>13075</v>
      </c>
      <c r="W179" t="s">
        <v>1289</v>
      </c>
      <c r="X179" t="s">
        <v>5</v>
      </c>
      <c r="Z179" t="s">
        <v>13076</v>
      </c>
      <c r="AE179" t="s">
        <v>13077</v>
      </c>
      <c r="AG179" t="s">
        <v>9420</v>
      </c>
      <c r="AH179" t="s">
        <v>13070</v>
      </c>
      <c r="AI179" t="s">
        <v>13071</v>
      </c>
      <c r="AJ179" t="s">
        <v>8013</v>
      </c>
      <c r="AK179" t="s">
        <v>13072</v>
      </c>
      <c r="AL179" t="s">
        <v>13073</v>
      </c>
      <c r="AM179" t="s">
        <v>7965</v>
      </c>
      <c r="AO179" t="s">
        <v>13074</v>
      </c>
      <c r="AP179" t="s">
        <v>13075</v>
      </c>
      <c r="AQ179" t="s">
        <v>1289</v>
      </c>
      <c r="AR179" t="s">
        <v>5</v>
      </c>
      <c r="AT179" t="s">
        <v>13076</v>
      </c>
      <c r="AW179" t="s">
        <v>13078</v>
      </c>
      <c r="AY179">
        <v>0</v>
      </c>
      <c r="AZ179" t="s">
        <v>1543</v>
      </c>
      <c r="BA179" t="s">
        <v>3698</v>
      </c>
      <c r="BC179" t="s">
        <v>13079</v>
      </c>
      <c r="BE179" t="s">
        <v>13080</v>
      </c>
      <c r="BJ179" t="s">
        <v>6739</v>
      </c>
      <c r="BK179" t="s">
        <v>6312</v>
      </c>
      <c r="BL179" t="s">
        <v>4</v>
      </c>
      <c r="BM179">
        <v>1</v>
      </c>
      <c r="BN179">
        <v>43.98</v>
      </c>
      <c r="BO179">
        <v>43.98</v>
      </c>
    </row>
    <row r="180" spans="1:73" hidden="1">
      <c r="A180" s="15">
        <f t="shared" si="2"/>
        <v>45276</v>
      </c>
      <c r="B180" t="s">
        <v>13081</v>
      </c>
      <c r="C180" t="s">
        <v>13082</v>
      </c>
      <c r="D180" t="s">
        <v>292</v>
      </c>
      <c r="F180" t="s">
        <v>2100</v>
      </c>
      <c r="G180" t="s">
        <v>13083</v>
      </c>
      <c r="H180" t="s">
        <v>287</v>
      </c>
      <c r="I180">
        <v>29.99</v>
      </c>
      <c r="J180">
        <v>48.51</v>
      </c>
      <c r="K180">
        <v>48.51</v>
      </c>
      <c r="L180">
        <v>18.52</v>
      </c>
      <c r="M180" t="s">
        <v>13084</v>
      </c>
      <c r="N180" t="s">
        <v>13085</v>
      </c>
      <c r="O180" t="s">
        <v>13086</v>
      </c>
      <c r="P180" t="s">
        <v>877</v>
      </c>
      <c r="Q180" t="s">
        <v>13087</v>
      </c>
      <c r="R180" t="s">
        <v>13088</v>
      </c>
      <c r="S180" t="s">
        <v>13089</v>
      </c>
      <c r="U180" t="s">
        <v>13089</v>
      </c>
      <c r="V180" t="s">
        <v>13090</v>
      </c>
      <c r="W180" t="s">
        <v>136</v>
      </c>
      <c r="X180" t="s">
        <v>126</v>
      </c>
      <c r="Z180" t="s">
        <v>13091</v>
      </c>
      <c r="AE180" t="s">
        <v>13092</v>
      </c>
      <c r="AG180" t="s">
        <v>13093</v>
      </c>
      <c r="AH180" t="s">
        <v>13094</v>
      </c>
      <c r="AI180" t="s">
        <v>13086</v>
      </c>
      <c r="AJ180" t="s">
        <v>877</v>
      </c>
      <c r="AK180" t="s">
        <v>13087</v>
      </c>
      <c r="AL180" t="s">
        <v>13088</v>
      </c>
      <c r="AM180" t="s">
        <v>13089</v>
      </c>
      <c r="AO180" t="s">
        <v>13089</v>
      </c>
      <c r="AP180" t="s">
        <v>13090</v>
      </c>
      <c r="AQ180" t="s">
        <v>136</v>
      </c>
      <c r="AR180" t="s">
        <v>126</v>
      </c>
      <c r="AT180" t="s">
        <v>13091</v>
      </c>
      <c r="AW180" t="s">
        <v>13095</v>
      </c>
      <c r="AX180" t="s">
        <v>9698</v>
      </c>
      <c r="AY180">
        <v>0</v>
      </c>
      <c r="AZ180" t="s">
        <v>289</v>
      </c>
      <c r="BA180" t="s">
        <v>3776</v>
      </c>
      <c r="BB180" t="s">
        <v>3159</v>
      </c>
      <c r="BC180" t="s">
        <v>13096</v>
      </c>
      <c r="BF180" t="s">
        <v>13097</v>
      </c>
      <c r="BI180" t="s">
        <v>13098</v>
      </c>
      <c r="BJ180" t="s">
        <v>3702</v>
      </c>
      <c r="BK180" t="s">
        <v>293</v>
      </c>
      <c r="BL180" t="s">
        <v>4</v>
      </c>
      <c r="BM180">
        <v>1</v>
      </c>
      <c r="BN180">
        <v>29.99</v>
      </c>
      <c r="BO180">
        <v>29.99</v>
      </c>
    </row>
    <row r="181" spans="1:73" hidden="1">
      <c r="A181" s="15">
        <f t="shared" si="2"/>
        <v>45278</v>
      </c>
      <c r="B181" t="s">
        <v>13099</v>
      </c>
      <c r="C181" t="s">
        <v>13100</v>
      </c>
      <c r="D181" t="s">
        <v>292</v>
      </c>
      <c r="F181" t="s">
        <v>2100</v>
      </c>
      <c r="G181" t="s">
        <v>13101</v>
      </c>
      <c r="H181" t="s">
        <v>287</v>
      </c>
      <c r="I181">
        <v>32.979999999999997</v>
      </c>
      <c r="J181">
        <v>59.209999999999987</v>
      </c>
      <c r="K181">
        <v>59.209999999999987</v>
      </c>
      <c r="L181">
        <v>26.23</v>
      </c>
      <c r="M181" t="s">
        <v>13102</v>
      </c>
      <c r="N181" t="s">
        <v>13103</v>
      </c>
      <c r="O181" t="s">
        <v>13104</v>
      </c>
      <c r="P181" t="s">
        <v>288</v>
      </c>
      <c r="Q181" t="s">
        <v>13105</v>
      </c>
      <c r="R181" t="s">
        <v>13106</v>
      </c>
      <c r="S181" t="s">
        <v>13107</v>
      </c>
      <c r="U181" t="s">
        <v>13108</v>
      </c>
      <c r="V181" t="s">
        <v>4475</v>
      </c>
      <c r="W181" t="s">
        <v>127</v>
      </c>
      <c r="X181" t="s">
        <v>2</v>
      </c>
      <c r="Z181" t="s">
        <v>13109</v>
      </c>
      <c r="AE181" t="s">
        <v>13110</v>
      </c>
      <c r="AG181" t="s">
        <v>9180</v>
      </c>
      <c r="AH181" t="s">
        <v>13103</v>
      </c>
      <c r="AI181" t="s">
        <v>13104</v>
      </c>
      <c r="AJ181" t="s">
        <v>288</v>
      </c>
      <c r="AK181" t="s">
        <v>13105</v>
      </c>
      <c r="AL181" t="s">
        <v>13106</v>
      </c>
      <c r="AM181" t="s">
        <v>13107</v>
      </c>
      <c r="AO181" t="s">
        <v>13108</v>
      </c>
      <c r="AP181" t="s">
        <v>4475</v>
      </c>
      <c r="AQ181" t="s">
        <v>127</v>
      </c>
      <c r="AR181" t="s">
        <v>2</v>
      </c>
      <c r="AT181" t="s">
        <v>13109</v>
      </c>
      <c r="AW181" t="s">
        <v>13111</v>
      </c>
      <c r="AX181" t="s">
        <v>9698</v>
      </c>
      <c r="AY181">
        <v>0</v>
      </c>
      <c r="AZ181" t="s">
        <v>289</v>
      </c>
      <c r="BA181" t="s">
        <v>3776</v>
      </c>
      <c r="BB181" t="s">
        <v>4946</v>
      </c>
      <c r="BC181" t="s">
        <v>13112</v>
      </c>
      <c r="BF181" t="s">
        <v>13113</v>
      </c>
      <c r="BI181" t="s">
        <v>13114</v>
      </c>
      <c r="BJ181" t="s">
        <v>12680</v>
      </c>
      <c r="BK181" t="s">
        <v>300</v>
      </c>
      <c r="BL181" t="s">
        <v>4</v>
      </c>
      <c r="BM181">
        <v>1</v>
      </c>
      <c r="BN181">
        <v>32.979999999999997</v>
      </c>
      <c r="BO181">
        <v>32.979999999999997</v>
      </c>
    </row>
    <row r="182" spans="1:73" hidden="1">
      <c r="A182" s="15">
        <f t="shared" si="2"/>
        <v>45292</v>
      </c>
      <c r="B182" t="s">
        <v>13115</v>
      </c>
      <c r="C182" t="s">
        <v>13116</v>
      </c>
      <c r="D182" t="s">
        <v>292</v>
      </c>
      <c r="F182" t="s">
        <v>2100</v>
      </c>
      <c r="G182" t="s">
        <v>13117</v>
      </c>
      <c r="H182" t="s">
        <v>287</v>
      </c>
      <c r="I182">
        <v>89.97</v>
      </c>
      <c r="J182">
        <v>120.27</v>
      </c>
      <c r="K182">
        <v>120.27</v>
      </c>
      <c r="L182">
        <v>30.3</v>
      </c>
      <c r="M182" t="s">
        <v>4068</v>
      </c>
      <c r="N182" t="s">
        <v>13118</v>
      </c>
      <c r="O182" t="s">
        <v>13119</v>
      </c>
      <c r="P182" t="s">
        <v>304</v>
      </c>
      <c r="Q182" t="s">
        <v>13120</v>
      </c>
      <c r="R182" t="s">
        <v>13121</v>
      </c>
      <c r="S182" t="s">
        <v>13122</v>
      </c>
      <c r="U182" t="s">
        <v>8189</v>
      </c>
      <c r="V182" t="s">
        <v>124</v>
      </c>
      <c r="W182" t="s">
        <v>4245</v>
      </c>
      <c r="X182" t="s">
        <v>11</v>
      </c>
      <c r="Z182" t="s">
        <v>13123</v>
      </c>
      <c r="AE182" t="s">
        <v>13124</v>
      </c>
      <c r="AG182" t="s">
        <v>4068</v>
      </c>
      <c r="AH182" t="s">
        <v>13118</v>
      </c>
      <c r="AI182" t="s">
        <v>13119</v>
      </c>
      <c r="AJ182" t="s">
        <v>304</v>
      </c>
      <c r="AK182" t="s">
        <v>13120</v>
      </c>
      <c r="AL182" t="s">
        <v>13121</v>
      </c>
      <c r="AM182" t="s">
        <v>13122</v>
      </c>
      <c r="AO182" t="s">
        <v>8189</v>
      </c>
      <c r="AP182" t="s">
        <v>124</v>
      </c>
      <c r="AQ182" t="s">
        <v>4245</v>
      </c>
      <c r="AR182" t="s">
        <v>11</v>
      </c>
      <c r="AT182" t="s">
        <v>13123</v>
      </c>
      <c r="AW182" t="s">
        <v>13125</v>
      </c>
      <c r="AX182" t="s">
        <v>9106</v>
      </c>
      <c r="AY182">
        <v>0</v>
      </c>
      <c r="AZ182" t="s">
        <v>1543</v>
      </c>
      <c r="BA182" t="s">
        <v>3698</v>
      </c>
      <c r="BC182" t="s">
        <v>13126</v>
      </c>
      <c r="BI182" t="s">
        <v>13127</v>
      </c>
      <c r="BJ182" t="s">
        <v>6863</v>
      </c>
      <c r="BK182" t="s">
        <v>3670</v>
      </c>
      <c r="BL182" t="s">
        <v>4</v>
      </c>
      <c r="BM182">
        <v>3</v>
      </c>
      <c r="BN182">
        <v>29.99</v>
      </c>
      <c r="BO182">
        <v>89.97</v>
      </c>
    </row>
    <row r="183" spans="1:73" hidden="1">
      <c r="A183" s="15">
        <f t="shared" si="2"/>
        <v>45293</v>
      </c>
      <c r="B183" t="s">
        <v>13128</v>
      </c>
      <c r="C183" t="s">
        <v>13129</v>
      </c>
      <c r="D183" t="s">
        <v>292</v>
      </c>
      <c r="F183" t="s">
        <v>2100</v>
      </c>
      <c r="G183" t="s">
        <v>13130</v>
      </c>
      <c r="H183" t="s">
        <v>287</v>
      </c>
      <c r="I183">
        <v>29.99</v>
      </c>
      <c r="J183">
        <v>55.29</v>
      </c>
      <c r="K183">
        <v>55.29</v>
      </c>
      <c r="L183">
        <v>25.3</v>
      </c>
      <c r="M183" t="s">
        <v>13131</v>
      </c>
      <c r="N183" t="s">
        <v>13132</v>
      </c>
      <c r="O183" t="s">
        <v>13133</v>
      </c>
      <c r="P183" t="s">
        <v>8795</v>
      </c>
      <c r="Q183" t="s">
        <v>13134</v>
      </c>
      <c r="R183" t="s">
        <v>13135</v>
      </c>
      <c r="S183" t="s">
        <v>13136</v>
      </c>
      <c r="U183" t="s">
        <v>13136</v>
      </c>
      <c r="V183" t="s">
        <v>2618</v>
      </c>
      <c r="W183" t="s">
        <v>1745</v>
      </c>
      <c r="X183" t="s">
        <v>6</v>
      </c>
      <c r="Z183" t="s">
        <v>13137</v>
      </c>
      <c r="AE183" t="s">
        <v>13138</v>
      </c>
      <c r="AG183" t="s">
        <v>13131</v>
      </c>
      <c r="AH183" t="s">
        <v>13132</v>
      </c>
      <c r="AI183" t="s">
        <v>13133</v>
      </c>
      <c r="AJ183" t="s">
        <v>8795</v>
      </c>
      <c r="AK183" t="s">
        <v>13134</v>
      </c>
      <c r="AL183" t="s">
        <v>13135</v>
      </c>
      <c r="AM183" t="s">
        <v>13136</v>
      </c>
      <c r="AO183" t="s">
        <v>13136</v>
      </c>
      <c r="AP183" t="s">
        <v>2618</v>
      </c>
      <c r="AQ183" t="s">
        <v>1745</v>
      </c>
      <c r="AR183" t="s">
        <v>6</v>
      </c>
      <c r="AT183" t="s">
        <v>13137</v>
      </c>
      <c r="AW183" t="s">
        <v>13139</v>
      </c>
      <c r="AX183" t="s">
        <v>9282</v>
      </c>
      <c r="AY183">
        <v>0</v>
      </c>
      <c r="AZ183" t="s">
        <v>289</v>
      </c>
      <c r="BA183" t="s">
        <v>3776</v>
      </c>
      <c r="BB183" t="s">
        <v>3159</v>
      </c>
      <c r="BC183" t="s">
        <v>13140</v>
      </c>
      <c r="BI183" t="s">
        <v>13141</v>
      </c>
      <c r="BJ183" t="s">
        <v>6863</v>
      </c>
      <c r="BK183" t="s">
        <v>3670</v>
      </c>
      <c r="BL183" t="s">
        <v>4</v>
      </c>
      <c r="BM183">
        <v>1</v>
      </c>
      <c r="BN183">
        <v>29.99</v>
      </c>
      <c r="BO183">
        <v>29.99</v>
      </c>
    </row>
    <row r="184" spans="1:73" hidden="1">
      <c r="A184" s="15">
        <f t="shared" si="2"/>
        <v>45298</v>
      </c>
      <c r="B184" t="s">
        <v>13142</v>
      </c>
      <c r="C184" t="s">
        <v>13143</v>
      </c>
      <c r="D184" t="s">
        <v>292</v>
      </c>
      <c r="F184" t="s">
        <v>2100</v>
      </c>
      <c r="G184" t="s">
        <v>13144</v>
      </c>
      <c r="H184" t="s">
        <v>287</v>
      </c>
      <c r="I184">
        <v>84.92</v>
      </c>
      <c r="J184">
        <v>109.05</v>
      </c>
      <c r="K184">
        <v>109.05</v>
      </c>
      <c r="L184">
        <v>24.13</v>
      </c>
      <c r="M184" t="s">
        <v>5004</v>
      </c>
      <c r="N184" t="s">
        <v>2401</v>
      </c>
      <c r="O184" t="s">
        <v>13145</v>
      </c>
      <c r="P184" t="s">
        <v>8132</v>
      </c>
      <c r="Q184" t="s">
        <v>13146</v>
      </c>
      <c r="R184" t="s">
        <v>7359</v>
      </c>
      <c r="S184" t="s">
        <v>5418</v>
      </c>
      <c r="U184" t="s">
        <v>13147</v>
      </c>
      <c r="V184" t="s">
        <v>7362</v>
      </c>
      <c r="W184" t="s">
        <v>127</v>
      </c>
      <c r="X184" t="s">
        <v>2</v>
      </c>
      <c r="Z184" t="s">
        <v>13148</v>
      </c>
      <c r="AE184" t="s">
        <v>13149</v>
      </c>
      <c r="AG184" t="s">
        <v>5004</v>
      </c>
      <c r="AH184" t="s">
        <v>2401</v>
      </c>
      <c r="AI184" t="s">
        <v>13145</v>
      </c>
      <c r="AJ184" t="s">
        <v>8132</v>
      </c>
      <c r="AK184" t="s">
        <v>13146</v>
      </c>
      <c r="AL184" t="s">
        <v>7359</v>
      </c>
      <c r="AM184" t="s">
        <v>5418</v>
      </c>
      <c r="AO184" t="s">
        <v>13147</v>
      </c>
      <c r="AP184" t="s">
        <v>7362</v>
      </c>
      <c r="AQ184" t="s">
        <v>127</v>
      </c>
      <c r="AR184" t="s">
        <v>2</v>
      </c>
      <c r="AT184" t="s">
        <v>13148</v>
      </c>
      <c r="AW184" t="s">
        <v>13150</v>
      </c>
      <c r="AX184" t="s">
        <v>9282</v>
      </c>
      <c r="AY184">
        <v>0</v>
      </c>
      <c r="AZ184" t="s">
        <v>1543</v>
      </c>
      <c r="BA184" t="s">
        <v>3698</v>
      </c>
      <c r="BC184" t="s">
        <v>13151</v>
      </c>
      <c r="BI184" t="s">
        <v>13152</v>
      </c>
      <c r="BJ184" t="s">
        <v>12541</v>
      </c>
      <c r="BK184" t="s">
        <v>6292</v>
      </c>
      <c r="BL184" t="s">
        <v>4</v>
      </c>
      <c r="BM184">
        <v>1</v>
      </c>
      <c r="BN184">
        <v>84.92</v>
      </c>
      <c r="BO184">
        <v>84.92</v>
      </c>
    </row>
    <row r="185" spans="1:73" hidden="1">
      <c r="A185" s="15">
        <f t="shared" si="2"/>
        <v>45307</v>
      </c>
      <c r="B185" t="s">
        <v>13153</v>
      </c>
      <c r="C185" t="s">
        <v>13154</v>
      </c>
      <c r="D185" t="s">
        <v>292</v>
      </c>
      <c r="F185" t="s">
        <v>2100</v>
      </c>
      <c r="G185" t="s">
        <v>13155</v>
      </c>
      <c r="H185" t="s">
        <v>287</v>
      </c>
      <c r="I185">
        <v>29.99</v>
      </c>
      <c r="J185">
        <v>47.43</v>
      </c>
      <c r="K185">
        <v>47.43</v>
      </c>
      <c r="L185">
        <v>17.440000000000001</v>
      </c>
      <c r="M185" t="s">
        <v>13156</v>
      </c>
      <c r="N185" t="s">
        <v>1800</v>
      </c>
      <c r="O185" t="s">
        <v>13157</v>
      </c>
      <c r="P185" t="s">
        <v>4737</v>
      </c>
      <c r="Q185" t="s">
        <v>13158</v>
      </c>
      <c r="R185" t="s">
        <v>13159</v>
      </c>
      <c r="S185" t="s">
        <v>3599</v>
      </c>
      <c r="V185" t="s">
        <v>13160</v>
      </c>
      <c r="W185" t="s">
        <v>8624</v>
      </c>
      <c r="X185" t="s">
        <v>2</v>
      </c>
      <c r="Z185" t="s">
        <v>13161</v>
      </c>
      <c r="AE185" t="s">
        <v>13162</v>
      </c>
      <c r="AG185" t="s">
        <v>13156</v>
      </c>
      <c r="AH185" t="s">
        <v>1800</v>
      </c>
      <c r="AI185" t="s">
        <v>13157</v>
      </c>
      <c r="AJ185" t="s">
        <v>4737</v>
      </c>
      <c r="AK185" t="s">
        <v>13158</v>
      </c>
      <c r="AL185" t="s">
        <v>13159</v>
      </c>
      <c r="AM185" t="s">
        <v>3599</v>
      </c>
      <c r="AP185" t="s">
        <v>13160</v>
      </c>
      <c r="AQ185" t="s">
        <v>8624</v>
      </c>
      <c r="AR185" t="s">
        <v>2</v>
      </c>
      <c r="AT185" t="s">
        <v>13161</v>
      </c>
      <c r="AW185" t="s">
        <v>13163</v>
      </c>
      <c r="AX185" t="s">
        <v>9698</v>
      </c>
      <c r="AY185">
        <v>0</v>
      </c>
      <c r="AZ185" t="s">
        <v>1543</v>
      </c>
      <c r="BA185" t="s">
        <v>3698</v>
      </c>
      <c r="BC185" t="s">
        <v>13164</v>
      </c>
      <c r="BF185" t="s">
        <v>13165</v>
      </c>
      <c r="BI185" t="s">
        <v>13166</v>
      </c>
      <c r="BJ185" t="s">
        <v>6863</v>
      </c>
      <c r="BK185" t="s">
        <v>3670</v>
      </c>
      <c r="BL185" t="s">
        <v>4</v>
      </c>
      <c r="BM185">
        <v>1</v>
      </c>
      <c r="BN185">
        <v>29.99</v>
      </c>
      <c r="BO185">
        <v>29.99</v>
      </c>
    </row>
    <row r="186" spans="1:73" hidden="1">
      <c r="A186" s="15">
        <f t="shared" si="2"/>
        <v>45307</v>
      </c>
      <c r="B186" t="s">
        <v>13167</v>
      </c>
      <c r="C186" t="s">
        <v>13168</v>
      </c>
      <c r="D186" t="s">
        <v>292</v>
      </c>
      <c r="F186" t="s">
        <v>2100</v>
      </c>
      <c r="G186" t="s">
        <v>13169</v>
      </c>
      <c r="H186" t="s">
        <v>287</v>
      </c>
      <c r="I186">
        <v>59.98</v>
      </c>
      <c r="J186">
        <v>76.239999999999995</v>
      </c>
      <c r="K186">
        <v>76.239999999999995</v>
      </c>
      <c r="L186">
        <v>16.260000000000002</v>
      </c>
      <c r="M186" t="s">
        <v>13170</v>
      </c>
      <c r="N186" t="s">
        <v>13171</v>
      </c>
      <c r="O186" t="s">
        <v>13172</v>
      </c>
      <c r="P186" t="s">
        <v>8215</v>
      </c>
      <c r="Q186" t="s">
        <v>13173</v>
      </c>
      <c r="R186" t="s">
        <v>13174</v>
      </c>
      <c r="S186" t="s">
        <v>13175</v>
      </c>
      <c r="U186" t="s">
        <v>13176</v>
      </c>
      <c r="V186" t="s">
        <v>13177</v>
      </c>
      <c r="W186" t="s">
        <v>6334</v>
      </c>
      <c r="X186" t="s">
        <v>12</v>
      </c>
      <c r="Z186" t="s">
        <v>13178</v>
      </c>
      <c r="AE186" t="s">
        <v>13179</v>
      </c>
      <c r="AG186" t="s">
        <v>13170</v>
      </c>
      <c r="AH186" t="s">
        <v>13171</v>
      </c>
      <c r="AI186" t="s">
        <v>13172</v>
      </c>
      <c r="AJ186" t="s">
        <v>8215</v>
      </c>
      <c r="AK186" t="s">
        <v>13173</v>
      </c>
      <c r="AL186" t="s">
        <v>13174</v>
      </c>
      <c r="AM186" t="s">
        <v>13175</v>
      </c>
      <c r="AO186" t="s">
        <v>13176</v>
      </c>
      <c r="AP186" t="s">
        <v>13177</v>
      </c>
      <c r="AQ186" t="s">
        <v>6334</v>
      </c>
      <c r="AR186" t="s">
        <v>12</v>
      </c>
      <c r="AT186" t="s">
        <v>13178</v>
      </c>
      <c r="AW186" t="s">
        <v>13180</v>
      </c>
      <c r="AX186" t="s">
        <v>9698</v>
      </c>
      <c r="AY186">
        <v>0</v>
      </c>
      <c r="AZ186" t="s">
        <v>289</v>
      </c>
      <c r="BA186" t="s">
        <v>3776</v>
      </c>
      <c r="BB186" t="s">
        <v>4703</v>
      </c>
      <c r="BC186" t="s">
        <v>13181</v>
      </c>
      <c r="BF186" t="s">
        <v>13182</v>
      </c>
      <c r="BI186" t="s">
        <v>13183</v>
      </c>
      <c r="BJ186" t="s">
        <v>6863</v>
      </c>
      <c r="BK186" t="s">
        <v>3670</v>
      </c>
      <c r="BL186" t="s">
        <v>4</v>
      </c>
      <c r="BM186">
        <v>2</v>
      </c>
      <c r="BN186">
        <v>29.99</v>
      </c>
      <c r="BO186">
        <v>59.98</v>
      </c>
    </row>
    <row r="187" spans="1:73" hidden="1">
      <c r="A187" s="15">
        <f t="shared" si="2"/>
        <v>45307</v>
      </c>
      <c r="B187" t="s">
        <v>13184</v>
      </c>
      <c r="C187" t="s">
        <v>13185</v>
      </c>
      <c r="D187" t="s">
        <v>292</v>
      </c>
      <c r="F187" t="s">
        <v>2100</v>
      </c>
      <c r="G187" t="s">
        <v>13186</v>
      </c>
      <c r="H187" t="s">
        <v>287</v>
      </c>
      <c r="I187">
        <v>62.97</v>
      </c>
      <c r="J187">
        <v>89.63</v>
      </c>
      <c r="K187">
        <v>89.63</v>
      </c>
      <c r="L187">
        <v>26.66</v>
      </c>
      <c r="M187" t="s">
        <v>1061</v>
      </c>
      <c r="N187" t="s">
        <v>13187</v>
      </c>
      <c r="O187" t="s">
        <v>13188</v>
      </c>
      <c r="P187" t="s">
        <v>3217</v>
      </c>
      <c r="Q187" t="s">
        <v>13189</v>
      </c>
      <c r="R187" t="s">
        <v>13190</v>
      </c>
      <c r="S187" t="s">
        <v>13191</v>
      </c>
      <c r="U187" t="s">
        <v>13192</v>
      </c>
      <c r="V187" t="s">
        <v>13193</v>
      </c>
      <c r="W187" t="s">
        <v>1188</v>
      </c>
      <c r="X187" t="s">
        <v>5</v>
      </c>
      <c r="Z187" t="s">
        <v>13194</v>
      </c>
      <c r="AE187" t="s">
        <v>13195</v>
      </c>
      <c r="AG187" t="s">
        <v>1061</v>
      </c>
      <c r="AH187" t="s">
        <v>13187</v>
      </c>
      <c r="AI187" t="s">
        <v>13188</v>
      </c>
      <c r="AJ187" t="s">
        <v>3217</v>
      </c>
      <c r="AK187" t="s">
        <v>13189</v>
      </c>
      <c r="AL187" t="s">
        <v>13190</v>
      </c>
      <c r="AM187" t="s">
        <v>13191</v>
      </c>
      <c r="AO187" t="s">
        <v>13192</v>
      </c>
      <c r="AP187" t="s">
        <v>13193</v>
      </c>
      <c r="AQ187" t="s">
        <v>1188</v>
      </c>
      <c r="AR187" t="s">
        <v>5</v>
      </c>
      <c r="AT187" t="s">
        <v>13194</v>
      </c>
      <c r="AW187" t="s">
        <v>13196</v>
      </c>
      <c r="AX187" t="s">
        <v>9698</v>
      </c>
      <c r="AY187">
        <v>0</v>
      </c>
      <c r="AZ187" t="s">
        <v>289</v>
      </c>
      <c r="BA187" t="s">
        <v>3776</v>
      </c>
      <c r="BB187" t="s">
        <v>8871</v>
      </c>
      <c r="BC187" t="s">
        <v>13197</v>
      </c>
      <c r="BF187" t="s">
        <v>13198</v>
      </c>
      <c r="BI187" t="s">
        <v>13199</v>
      </c>
      <c r="BJ187" t="s">
        <v>6863</v>
      </c>
      <c r="BK187" t="s">
        <v>3670</v>
      </c>
      <c r="BL187" t="s">
        <v>4</v>
      </c>
      <c r="BM187">
        <v>1</v>
      </c>
      <c r="BN187">
        <v>29.99</v>
      </c>
      <c r="BO187">
        <v>29.99</v>
      </c>
      <c r="BP187" t="s">
        <v>12680</v>
      </c>
      <c r="BQ187" t="s">
        <v>300</v>
      </c>
      <c r="BR187" t="s">
        <v>4</v>
      </c>
      <c r="BS187">
        <v>1</v>
      </c>
      <c r="BT187">
        <v>32.979999999999997</v>
      </c>
      <c r="BU187">
        <v>32.979999999999997</v>
      </c>
    </row>
    <row r="188" spans="1:73" hidden="1">
      <c r="A188" s="15">
        <f t="shared" si="2"/>
        <v>45309</v>
      </c>
      <c r="B188" t="s">
        <v>13200</v>
      </c>
      <c r="C188" t="s">
        <v>13201</v>
      </c>
      <c r="D188" t="s">
        <v>292</v>
      </c>
      <c r="F188" t="s">
        <v>2100</v>
      </c>
      <c r="G188" t="s">
        <v>13202</v>
      </c>
      <c r="H188" t="s">
        <v>287</v>
      </c>
      <c r="I188">
        <v>29.99</v>
      </c>
      <c r="J188">
        <v>50.91</v>
      </c>
      <c r="K188">
        <v>50.91</v>
      </c>
      <c r="L188">
        <v>20.92</v>
      </c>
      <c r="M188" t="s">
        <v>13203</v>
      </c>
      <c r="N188" t="s">
        <v>13204</v>
      </c>
      <c r="O188" t="s">
        <v>13205</v>
      </c>
      <c r="P188" t="s">
        <v>5579</v>
      </c>
      <c r="Q188" t="s">
        <v>13206</v>
      </c>
      <c r="R188" t="s">
        <v>13207</v>
      </c>
      <c r="S188" t="s">
        <v>13208</v>
      </c>
      <c r="U188" t="s">
        <v>13209</v>
      </c>
      <c r="V188" t="s">
        <v>13210</v>
      </c>
      <c r="W188" t="s">
        <v>874</v>
      </c>
      <c r="X188" t="s">
        <v>128</v>
      </c>
      <c r="Z188" t="s">
        <v>13211</v>
      </c>
      <c r="AE188" t="s">
        <v>13212</v>
      </c>
      <c r="AG188" t="s">
        <v>10791</v>
      </c>
      <c r="AH188" t="s">
        <v>13204</v>
      </c>
      <c r="AI188" t="s">
        <v>13205</v>
      </c>
      <c r="AJ188" t="s">
        <v>5579</v>
      </c>
      <c r="AK188" t="s">
        <v>13206</v>
      </c>
      <c r="AL188" t="s">
        <v>13213</v>
      </c>
      <c r="AM188" t="s">
        <v>13214</v>
      </c>
      <c r="AO188" t="s">
        <v>13215</v>
      </c>
      <c r="AP188" t="s">
        <v>13216</v>
      </c>
      <c r="AQ188" t="s">
        <v>13217</v>
      </c>
      <c r="AR188" t="s">
        <v>128</v>
      </c>
      <c r="AT188" t="s">
        <v>13218</v>
      </c>
      <c r="AW188" t="s">
        <v>13219</v>
      </c>
      <c r="AX188" t="s">
        <v>9698</v>
      </c>
      <c r="AY188">
        <v>0</v>
      </c>
      <c r="AZ188" t="s">
        <v>1543</v>
      </c>
      <c r="BA188" t="s">
        <v>3698</v>
      </c>
      <c r="BC188" t="s">
        <v>13220</v>
      </c>
      <c r="BF188" t="s">
        <v>13221</v>
      </c>
      <c r="BI188" t="s">
        <v>13222</v>
      </c>
      <c r="BJ188" t="s">
        <v>6863</v>
      </c>
      <c r="BK188" t="s">
        <v>3670</v>
      </c>
      <c r="BL188" t="s">
        <v>4</v>
      </c>
      <c r="BM188">
        <v>1</v>
      </c>
      <c r="BN188">
        <v>29.99</v>
      </c>
      <c r="BO188">
        <v>29.99</v>
      </c>
    </row>
    <row r="189" spans="1:73" hidden="1">
      <c r="A189" s="15">
        <f t="shared" si="2"/>
        <v>45309</v>
      </c>
      <c r="B189" t="s">
        <v>13223</v>
      </c>
      <c r="C189" t="s">
        <v>13224</v>
      </c>
      <c r="D189" t="s">
        <v>292</v>
      </c>
      <c r="F189" t="s">
        <v>2100</v>
      </c>
      <c r="G189" t="s">
        <v>13225</v>
      </c>
      <c r="H189" t="s">
        <v>287</v>
      </c>
      <c r="I189">
        <v>29.99</v>
      </c>
      <c r="J189">
        <v>45.89</v>
      </c>
      <c r="K189">
        <v>45.89</v>
      </c>
      <c r="L189">
        <v>18.899999999999999</v>
      </c>
      <c r="M189" t="s">
        <v>13226</v>
      </c>
      <c r="N189" t="s">
        <v>13227</v>
      </c>
      <c r="O189" t="s">
        <v>13228</v>
      </c>
      <c r="P189" t="s">
        <v>5579</v>
      </c>
      <c r="Q189" t="s">
        <v>13229</v>
      </c>
      <c r="R189" t="s">
        <v>13230</v>
      </c>
      <c r="S189" t="s">
        <v>13231</v>
      </c>
      <c r="V189" t="s">
        <v>7197</v>
      </c>
      <c r="W189" t="s">
        <v>13232</v>
      </c>
      <c r="X189" t="s">
        <v>8</v>
      </c>
      <c r="Z189" t="s">
        <v>13233</v>
      </c>
      <c r="AE189" t="s">
        <v>13234</v>
      </c>
      <c r="AG189" t="s">
        <v>13226</v>
      </c>
      <c r="AH189" t="s">
        <v>10497</v>
      </c>
      <c r="AI189" t="s">
        <v>13228</v>
      </c>
      <c r="AJ189" t="s">
        <v>5579</v>
      </c>
      <c r="AK189" t="s">
        <v>13229</v>
      </c>
      <c r="AL189" t="s">
        <v>13230</v>
      </c>
      <c r="AM189" t="s">
        <v>13231</v>
      </c>
      <c r="AP189" t="s">
        <v>7197</v>
      </c>
      <c r="AQ189" t="s">
        <v>13232</v>
      </c>
      <c r="AR189" t="s">
        <v>8</v>
      </c>
      <c r="AT189" t="s">
        <v>13233</v>
      </c>
      <c r="AW189" t="s">
        <v>13235</v>
      </c>
      <c r="AX189" t="s">
        <v>9106</v>
      </c>
      <c r="AY189">
        <v>3</v>
      </c>
      <c r="AZ189" t="s">
        <v>289</v>
      </c>
      <c r="BA189" t="s">
        <v>3776</v>
      </c>
      <c r="BB189" t="s">
        <v>3159</v>
      </c>
      <c r="BC189" t="s">
        <v>13236</v>
      </c>
      <c r="BF189" t="s">
        <v>13237</v>
      </c>
      <c r="BI189" t="s">
        <v>13238</v>
      </c>
      <c r="BJ189" t="s">
        <v>6863</v>
      </c>
      <c r="BK189" t="s">
        <v>3670</v>
      </c>
      <c r="BL189" t="s">
        <v>4</v>
      </c>
      <c r="BM189">
        <v>1</v>
      </c>
      <c r="BN189">
        <v>29.99</v>
      </c>
      <c r="BO189">
        <v>29.99</v>
      </c>
    </row>
    <row r="190" spans="1:73" hidden="1">
      <c r="A190" s="15">
        <f t="shared" si="2"/>
        <v>45311</v>
      </c>
      <c r="B190" t="s">
        <v>13239</v>
      </c>
      <c r="C190" t="s">
        <v>13240</v>
      </c>
      <c r="D190" t="s">
        <v>292</v>
      </c>
      <c r="F190" t="s">
        <v>2100</v>
      </c>
      <c r="G190" t="s">
        <v>13241</v>
      </c>
      <c r="H190" t="s">
        <v>287</v>
      </c>
      <c r="I190">
        <v>29.99</v>
      </c>
      <c r="J190">
        <v>59.709999999999987</v>
      </c>
      <c r="K190">
        <v>59.709999999999987</v>
      </c>
      <c r="L190">
        <v>29.72</v>
      </c>
      <c r="M190" t="s">
        <v>1157</v>
      </c>
      <c r="N190" t="s">
        <v>13242</v>
      </c>
      <c r="O190" t="s">
        <v>13243</v>
      </c>
      <c r="P190" t="s">
        <v>5239</v>
      </c>
      <c r="Q190" t="s">
        <v>13244</v>
      </c>
      <c r="R190" t="s">
        <v>13245</v>
      </c>
      <c r="S190" t="s">
        <v>13246</v>
      </c>
      <c r="U190" t="s">
        <v>13247</v>
      </c>
      <c r="V190" t="s">
        <v>13248</v>
      </c>
      <c r="W190" t="s">
        <v>3033</v>
      </c>
      <c r="X190" t="s">
        <v>2</v>
      </c>
      <c r="Z190" t="s">
        <v>13249</v>
      </c>
      <c r="AE190" t="s">
        <v>13250</v>
      </c>
      <c r="AG190" t="s">
        <v>1157</v>
      </c>
      <c r="AH190" t="s">
        <v>13242</v>
      </c>
      <c r="AI190" t="s">
        <v>13243</v>
      </c>
      <c r="AJ190" t="s">
        <v>5239</v>
      </c>
      <c r="AK190" t="s">
        <v>13244</v>
      </c>
      <c r="AL190" t="s">
        <v>13251</v>
      </c>
      <c r="AM190" t="s">
        <v>13252</v>
      </c>
      <c r="AO190" t="s">
        <v>13247</v>
      </c>
      <c r="AP190" t="s">
        <v>13253</v>
      </c>
      <c r="AQ190" t="s">
        <v>3033</v>
      </c>
      <c r="AR190" t="s">
        <v>2</v>
      </c>
      <c r="AT190" t="s">
        <v>13254</v>
      </c>
      <c r="AW190" t="s">
        <v>13255</v>
      </c>
      <c r="AX190" t="s">
        <v>9282</v>
      </c>
      <c r="AY190">
        <v>0</v>
      </c>
      <c r="AZ190" t="s">
        <v>289</v>
      </c>
      <c r="BA190" t="s">
        <v>3776</v>
      </c>
      <c r="BB190" t="s">
        <v>4703</v>
      </c>
      <c r="BC190" t="s">
        <v>13256</v>
      </c>
      <c r="BF190" t="s">
        <v>13257</v>
      </c>
      <c r="BI190" t="s">
        <v>13258</v>
      </c>
      <c r="BJ190" t="s">
        <v>3702</v>
      </c>
      <c r="BK190" t="s">
        <v>293</v>
      </c>
      <c r="BL190" t="s">
        <v>4</v>
      </c>
      <c r="BM190">
        <v>1</v>
      </c>
      <c r="BN190">
        <v>29.99</v>
      </c>
      <c r="BO190">
        <v>29.99</v>
      </c>
    </row>
    <row r="191" spans="1:73" hidden="1">
      <c r="A191" s="15">
        <f t="shared" si="2"/>
        <v>45313</v>
      </c>
      <c r="B191" t="s">
        <v>13259</v>
      </c>
      <c r="C191" t="s">
        <v>13260</v>
      </c>
      <c r="D191" t="s">
        <v>292</v>
      </c>
      <c r="F191" t="s">
        <v>2100</v>
      </c>
      <c r="G191" t="s">
        <v>13261</v>
      </c>
      <c r="H191" t="s">
        <v>287</v>
      </c>
      <c r="I191">
        <v>113.98</v>
      </c>
      <c r="J191">
        <v>142.09</v>
      </c>
      <c r="K191">
        <v>142.09</v>
      </c>
      <c r="L191">
        <v>28.11</v>
      </c>
      <c r="M191" t="s">
        <v>10693</v>
      </c>
      <c r="N191" t="s">
        <v>3092</v>
      </c>
      <c r="O191" t="s">
        <v>13262</v>
      </c>
      <c r="P191" t="s">
        <v>3217</v>
      </c>
      <c r="Q191" t="s">
        <v>13263</v>
      </c>
      <c r="R191" t="s">
        <v>1489</v>
      </c>
      <c r="S191" t="s">
        <v>13264</v>
      </c>
      <c r="U191" t="s">
        <v>3187</v>
      </c>
      <c r="V191" t="s">
        <v>1192</v>
      </c>
      <c r="W191" t="s">
        <v>1188</v>
      </c>
      <c r="X191" t="s">
        <v>5</v>
      </c>
      <c r="Z191" t="s">
        <v>13265</v>
      </c>
      <c r="AE191" t="s">
        <v>13266</v>
      </c>
      <c r="AG191" t="s">
        <v>10693</v>
      </c>
      <c r="AH191" t="s">
        <v>3092</v>
      </c>
      <c r="AI191" t="s">
        <v>13262</v>
      </c>
      <c r="AJ191" t="s">
        <v>3217</v>
      </c>
      <c r="AK191" t="s">
        <v>13263</v>
      </c>
      <c r="AL191" t="s">
        <v>1489</v>
      </c>
      <c r="AM191" t="s">
        <v>13264</v>
      </c>
      <c r="AO191" t="s">
        <v>3187</v>
      </c>
      <c r="AP191" t="s">
        <v>1192</v>
      </c>
      <c r="AQ191" t="s">
        <v>1188</v>
      </c>
      <c r="AR191" t="s">
        <v>5</v>
      </c>
      <c r="AT191" t="s">
        <v>13265</v>
      </c>
      <c r="AW191" t="s">
        <v>13267</v>
      </c>
      <c r="AX191" t="s">
        <v>9698</v>
      </c>
      <c r="AY191">
        <v>0</v>
      </c>
      <c r="AZ191" t="s">
        <v>289</v>
      </c>
      <c r="BA191" t="s">
        <v>3776</v>
      </c>
      <c r="BB191" t="s">
        <v>4630</v>
      </c>
      <c r="BC191" t="s">
        <v>13268</v>
      </c>
      <c r="BF191" t="s">
        <v>13269</v>
      </c>
      <c r="BI191" t="s">
        <v>13270</v>
      </c>
      <c r="BJ191" t="s">
        <v>13271</v>
      </c>
      <c r="BK191" t="s">
        <v>13272</v>
      </c>
      <c r="BL191" t="s">
        <v>4</v>
      </c>
      <c r="BM191">
        <v>2</v>
      </c>
      <c r="BN191">
        <v>56.99</v>
      </c>
      <c r="BO191">
        <v>113.98</v>
      </c>
    </row>
    <row r="192" spans="1:73" hidden="1">
      <c r="A192" s="15">
        <f t="shared" si="2"/>
        <v>45313</v>
      </c>
      <c r="B192" t="s">
        <v>13273</v>
      </c>
      <c r="C192" t="s">
        <v>13274</v>
      </c>
      <c r="D192" t="s">
        <v>292</v>
      </c>
      <c r="F192" t="s">
        <v>2100</v>
      </c>
      <c r="G192" t="s">
        <v>13275</v>
      </c>
      <c r="H192" t="s">
        <v>287</v>
      </c>
      <c r="I192">
        <v>59.98</v>
      </c>
      <c r="J192">
        <v>83.61</v>
      </c>
      <c r="K192">
        <v>83.61</v>
      </c>
      <c r="L192">
        <v>23.63</v>
      </c>
      <c r="M192" t="s">
        <v>5594</v>
      </c>
      <c r="N192" t="s">
        <v>13276</v>
      </c>
      <c r="O192" t="s">
        <v>13277</v>
      </c>
      <c r="P192" t="s">
        <v>2772</v>
      </c>
      <c r="Q192" t="s">
        <v>13278</v>
      </c>
      <c r="R192" t="s">
        <v>13279</v>
      </c>
      <c r="S192" t="s">
        <v>8586</v>
      </c>
      <c r="V192" t="s">
        <v>13280</v>
      </c>
      <c r="W192" t="s">
        <v>3756</v>
      </c>
      <c r="X192" t="s">
        <v>2</v>
      </c>
      <c r="Z192" t="s">
        <v>13281</v>
      </c>
      <c r="AE192" t="s">
        <v>13282</v>
      </c>
      <c r="AG192" t="s">
        <v>5594</v>
      </c>
      <c r="AH192" t="s">
        <v>13276</v>
      </c>
      <c r="AI192" t="s">
        <v>13277</v>
      </c>
      <c r="AJ192" t="s">
        <v>2772</v>
      </c>
      <c r="AK192" t="s">
        <v>13278</v>
      </c>
      <c r="AL192" t="s">
        <v>13279</v>
      </c>
      <c r="AM192" t="s">
        <v>8586</v>
      </c>
      <c r="AP192" t="s">
        <v>13280</v>
      </c>
      <c r="AQ192" t="s">
        <v>3756</v>
      </c>
      <c r="AR192" t="s">
        <v>2</v>
      </c>
      <c r="AT192" t="s">
        <v>13281</v>
      </c>
      <c r="AW192" t="s">
        <v>13283</v>
      </c>
      <c r="AX192" t="s">
        <v>9282</v>
      </c>
      <c r="AY192">
        <v>0</v>
      </c>
      <c r="AZ192" t="s">
        <v>289</v>
      </c>
      <c r="BA192" t="s">
        <v>3776</v>
      </c>
      <c r="BB192" t="s">
        <v>4630</v>
      </c>
      <c r="BC192" t="s">
        <v>13284</v>
      </c>
      <c r="BF192" t="s">
        <v>13285</v>
      </c>
      <c r="BI192" t="s">
        <v>13286</v>
      </c>
      <c r="BJ192" t="s">
        <v>3702</v>
      </c>
      <c r="BK192" t="s">
        <v>293</v>
      </c>
      <c r="BL192" t="s">
        <v>4</v>
      </c>
      <c r="BM192">
        <v>1</v>
      </c>
      <c r="BN192">
        <v>29.99</v>
      </c>
      <c r="BO192">
        <v>29.99</v>
      </c>
      <c r="BP192" t="s">
        <v>6863</v>
      </c>
      <c r="BQ192" t="s">
        <v>3670</v>
      </c>
      <c r="BR192" t="s">
        <v>4</v>
      </c>
      <c r="BS192">
        <v>1</v>
      </c>
      <c r="BT192">
        <v>29.99</v>
      </c>
      <c r="BU192">
        <v>29.99</v>
      </c>
    </row>
    <row r="193" spans="1:67" hidden="1">
      <c r="A193" s="15">
        <f t="shared" si="2"/>
        <v>45314</v>
      </c>
      <c r="B193" t="s">
        <v>13287</v>
      </c>
      <c r="C193" t="s">
        <v>13288</v>
      </c>
      <c r="D193" t="s">
        <v>292</v>
      </c>
      <c r="F193" t="s">
        <v>2100</v>
      </c>
      <c r="G193" t="s">
        <v>13289</v>
      </c>
      <c r="H193" t="s">
        <v>287</v>
      </c>
      <c r="I193">
        <v>32.979999999999997</v>
      </c>
      <c r="J193">
        <v>60.72</v>
      </c>
      <c r="K193">
        <v>60.72</v>
      </c>
      <c r="L193">
        <v>27.74</v>
      </c>
      <c r="M193" t="s">
        <v>2518</v>
      </c>
      <c r="N193" t="s">
        <v>13290</v>
      </c>
      <c r="O193" t="s">
        <v>13291</v>
      </c>
      <c r="P193" t="s">
        <v>3767</v>
      </c>
      <c r="Q193" t="s">
        <v>13292</v>
      </c>
      <c r="R193" t="s">
        <v>13293</v>
      </c>
      <c r="S193" t="s">
        <v>13294</v>
      </c>
      <c r="V193" t="s">
        <v>13295</v>
      </c>
      <c r="W193" t="s">
        <v>7252</v>
      </c>
      <c r="X193" t="s">
        <v>2</v>
      </c>
      <c r="Z193" t="s">
        <v>13296</v>
      </c>
      <c r="AE193" t="s">
        <v>13297</v>
      </c>
      <c r="AG193" t="s">
        <v>2518</v>
      </c>
      <c r="AH193" t="s">
        <v>13290</v>
      </c>
      <c r="AI193" t="s">
        <v>13291</v>
      </c>
      <c r="AJ193" t="s">
        <v>3767</v>
      </c>
      <c r="AK193" t="s">
        <v>13292</v>
      </c>
      <c r="AL193" t="s">
        <v>13293</v>
      </c>
      <c r="AM193" t="s">
        <v>13294</v>
      </c>
      <c r="AP193" t="s">
        <v>13295</v>
      </c>
      <c r="AQ193" t="s">
        <v>7252</v>
      </c>
      <c r="AR193" t="s">
        <v>2</v>
      </c>
      <c r="AT193" t="s">
        <v>13296</v>
      </c>
      <c r="AW193" t="s">
        <v>13298</v>
      </c>
      <c r="AX193" t="s">
        <v>9282</v>
      </c>
      <c r="AY193">
        <v>0</v>
      </c>
      <c r="AZ193" t="s">
        <v>1543</v>
      </c>
      <c r="BA193" t="s">
        <v>3698</v>
      </c>
      <c r="BC193" t="s">
        <v>13299</v>
      </c>
      <c r="BF193" t="s">
        <v>13300</v>
      </c>
      <c r="BI193" t="s">
        <v>13301</v>
      </c>
      <c r="BJ193" t="s">
        <v>12680</v>
      </c>
      <c r="BK193" t="s">
        <v>300</v>
      </c>
      <c r="BL193" t="s">
        <v>4</v>
      </c>
      <c r="BM193">
        <v>1</v>
      </c>
      <c r="BN193">
        <v>32.979999999999997</v>
      </c>
      <c r="BO193">
        <v>32.979999999999997</v>
      </c>
    </row>
    <row r="194" spans="1:67" hidden="1">
      <c r="A194" s="15">
        <f t="shared" ref="A194:A257" si="3">DATEVALUE(G194)</f>
        <v>45315</v>
      </c>
      <c r="B194" t="s">
        <v>13302</v>
      </c>
      <c r="C194" t="s">
        <v>13303</v>
      </c>
      <c r="D194" t="s">
        <v>134</v>
      </c>
      <c r="F194" t="s">
        <v>2100</v>
      </c>
      <c r="G194" t="s">
        <v>13304</v>
      </c>
      <c r="H194" t="s">
        <v>287</v>
      </c>
      <c r="I194">
        <v>119.97</v>
      </c>
      <c r="J194">
        <v>119.97</v>
      </c>
      <c r="K194">
        <v>119.97</v>
      </c>
      <c r="L194">
        <v>0</v>
      </c>
      <c r="M194" t="s">
        <v>13305</v>
      </c>
      <c r="N194" t="s">
        <v>13306</v>
      </c>
      <c r="O194" t="s">
        <v>13307</v>
      </c>
      <c r="P194" t="s">
        <v>288</v>
      </c>
      <c r="Q194" t="s">
        <v>3145</v>
      </c>
      <c r="R194" t="s">
        <v>6178</v>
      </c>
      <c r="S194" t="s">
        <v>13308</v>
      </c>
      <c r="T194" t="s">
        <v>13309</v>
      </c>
      <c r="U194" t="s">
        <v>13309</v>
      </c>
      <c r="V194" t="s">
        <v>7197</v>
      </c>
      <c r="W194" t="s">
        <v>13310</v>
      </c>
      <c r="X194" t="s">
        <v>837</v>
      </c>
      <c r="Y194" t="s">
        <v>3150</v>
      </c>
      <c r="Z194" t="s">
        <v>13311</v>
      </c>
      <c r="AE194" t="s">
        <v>13312</v>
      </c>
      <c r="AG194" t="s">
        <v>7274</v>
      </c>
      <c r="AH194" t="s">
        <v>13313</v>
      </c>
      <c r="AI194" t="s">
        <v>13307</v>
      </c>
      <c r="AJ194" t="s">
        <v>288</v>
      </c>
      <c r="AK194" t="s">
        <v>3145</v>
      </c>
      <c r="AL194" t="s">
        <v>13314</v>
      </c>
      <c r="AM194" t="s">
        <v>13315</v>
      </c>
      <c r="AO194" t="s">
        <v>13316</v>
      </c>
      <c r="AP194" t="s">
        <v>7197</v>
      </c>
      <c r="AQ194" t="s">
        <v>13310</v>
      </c>
      <c r="AR194" t="s">
        <v>837</v>
      </c>
      <c r="AS194" t="s">
        <v>3150</v>
      </c>
      <c r="AT194" t="s">
        <v>13317</v>
      </c>
      <c r="AV194" t="s">
        <v>3154</v>
      </c>
      <c r="AW194" t="s">
        <v>13318</v>
      </c>
      <c r="AY194">
        <v>0</v>
      </c>
      <c r="AZ194" t="s">
        <v>3157</v>
      </c>
      <c r="BA194" t="s">
        <v>4796</v>
      </c>
      <c r="BB194" t="s">
        <v>3159</v>
      </c>
      <c r="BC194" t="s">
        <v>13319</v>
      </c>
      <c r="BF194" t="s">
        <v>13304</v>
      </c>
      <c r="BG194" t="s">
        <v>3161</v>
      </c>
      <c r="BH194">
        <v>21.59</v>
      </c>
      <c r="BI194" t="s">
        <v>13320</v>
      </c>
      <c r="BJ194" t="s">
        <v>9220</v>
      </c>
      <c r="BK194" t="s">
        <v>6170</v>
      </c>
      <c r="BL194" t="s">
        <v>4</v>
      </c>
      <c r="BM194">
        <v>1</v>
      </c>
      <c r="BN194">
        <v>119.97</v>
      </c>
      <c r="BO194">
        <v>119.97</v>
      </c>
    </row>
    <row r="195" spans="1:67" hidden="1">
      <c r="A195" s="15">
        <f t="shared" si="3"/>
        <v>45318</v>
      </c>
      <c r="B195" t="s">
        <v>13321</v>
      </c>
      <c r="C195" t="s">
        <v>13322</v>
      </c>
      <c r="D195" t="s">
        <v>292</v>
      </c>
      <c r="F195" t="s">
        <v>2100</v>
      </c>
      <c r="G195" t="s">
        <v>13323</v>
      </c>
      <c r="H195" t="s">
        <v>287</v>
      </c>
      <c r="I195">
        <v>29.99</v>
      </c>
      <c r="J195">
        <v>42.61</v>
      </c>
      <c r="K195">
        <v>42.61</v>
      </c>
      <c r="L195">
        <v>15.62</v>
      </c>
      <c r="M195" t="s">
        <v>13324</v>
      </c>
      <c r="N195" t="s">
        <v>13325</v>
      </c>
      <c r="O195" t="s">
        <v>13326</v>
      </c>
      <c r="P195" t="s">
        <v>5579</v>
      </c>
      <c r="Q195" t="s">
        <v>13327</v>
      </c>
      <c r="R195" t="s">
        <v>13328</v>
      </c>
      <c r="S195" t="s">
        <v>7528</v>
      </c>
      <c r="U195" t="s">
        <v>13329</v>
      </c>
      <c r="V195" t="s">
        <v>13330</v>
      </c>
      <c r="W195" t="s">
        <v>13331</v>
      </c>
      <c r="X195" t="s">
        <v>8</v>
      </c>
      <c r="Z195" t="s">
        <v>13332</v>
      </c>
      <c r="AE195" t="s">
        <v>13333</v>
      </c>
      <c r="AG195" t="s">
        <v>13324</v>
      </c>
      <c r="AH195" t="s">
        <v>13325</v>
      </c>
      <c r="AI195" t="s">
        <v>13326</v>
      </c>
      <c r="AJ195" t="s">
        <v>5579</v>
      </c>
      <c r="AK195" t="s">
        <v>13327</v>
      </c>
      <c r="AL195" t="s">
        <v>13328</v>
      </c>
      <c r="AM195" t="s">
        <v>7528</v>
      </c>
      <c r="AO195" t="s">
        <v>13329</v>
      </c>
      <c r="AP195" t="s">
        <v>13330</v>
      </c>
      <c r="AQ195" t="s">
        <v>13331</v>
      </c>
      <c r="AR195" t="s">
        <v>8</v>
      </c>
      <c r="AT195" t="s">
        <v>13332</v>
      </c>
      <c r="AW195" t="s">
        <v>13334</v>
      </c>
      <c r="AX195" t="s">
        <v>13335</v>
      </c>
      <c r="AY195">
        <v>3</v>
      </c>
      <c r="AZ195" t="s">
        <v>289</v>
      </c>
      <c r="BA195" t="s">
        <v>3776</v>
      </c>
      <c r="BB195" t="s">
        <v>10858</v>
      </c>
      <c r="BC195" t="s">
        <v>13336</v>
      </c>
      <c r="BF195" t="s">
        <v>13337</v>
      </c>
      <c r="BI195" t="s">
        <v>13338</v>
      </c>
      <c r="BJ195" t="s">
        <v>6863</v>
      </c>
      <c r="BK195" t="s">
        <v>3670</v>
      </c>
      <c r="BL195" t="s">
        <v>4</v>
      </c>
      <c r="BM195">
        <v>1</v>
      </c>
      <c r="BN195">
        <v>29.99</v>
      </c>
      <c r="BO195">
        <v>29.99</v>
      </c>
    </row>
    <row r="196" spans="1:67" hidden="1">
      <c r="A196" s="15">
        <f t="shared" si="3"/>
        <v>45321</v>
      </c>
      <c r="B196" t="s">
        <v>13339</v>
      </c>
      <c r="C196" t="s">
        <v>13340</v>
      </c>
      <c r="D196" t="s">
        <v>292</v>
      </c>
      <c r="F196" t="s">
        <v>2100</v>
      </c>
      <c r="G196" t="s">
        <v>13341</v>
      </c>
      <c r="H196" t="s">
        <v>287</v>
      </c>
      <c r="I196">
        <v>76.47</v>
      </c>
      <c r="J196">
        <v>99.16</v>
      </c>
      <c r="K196">
        <v>99.16</v>
      </c>
      <c r="L196">
        <v>22.69</v>
      </c>
      <c r="M196" t="s">
        <v>2827</v>
      </c>
      <c r="N196" t="s">
        <v>4173</v>
      </c>
      <c r="O196" t="s">
        <v>13342</v>
      </c>
      <c r="P196" t="s">
        <v>288</v>
      </c>
      <c r="Q196" t="s">
        <v>13343</v>
      </c>
      <c r="R196" t="s">
        <v>13344</v>
      </c>
      <c r="S196" t="s">
        <v>3634</v>
      </c>
      <c r="U196" t="s">
        <v>1412</v>
      </c>
      <c r="V196" t="s">
        <v>13345</v>
      </c>
      <c r="W196" t="s">
        <v>127</v>
      </c>
      <c r="X196" t="s">
        <v>2</v>
      </c>
      <c r="Z196" t="s">
        <v>13346</v>
      </c>
      <c r="AE196" t="s">
        <v>13347</v>
      </c>
      <c r="AG196" t="s">
        <v>2827</v>
      </c>
      <c r="AH196" t="s">
        <v>4173</v>
      </c>
      <c r="AI196" t="s">
        <v>13342</v>
      </c>
      <c r="AJ196" t="s">
        <v>288</v>
      </c>
      <c r="AK196" t="s">
        <v>13343</v>
      </c>
      <c r="AL196" t="s">
        <v>13344</v>
      </c>
      <c r="AM196" t="s">
        <v>3634</v>
      </c>
      <c r="AO196" t="s">
        <v>1412</v>
      </c>
      <c r="AP196" t="s">
        <v>13345</v>
      </c>
      <c r="AQ196" t="s">
        <v>127</v>
      </c>
      <c r="AR196" t="s">
        <v>2</v>
      </c>
      <c r="AT196" t="s">
        <v>13346</v>
      </c>
      <c r="AW196" t="s">
        <v>13348</v>
      </c>
      <c r="AX196" t="s">
        <v>9282</v>
      </c>
      <c r="AY196">
        <v>0</v>
      </c>
      <c r="AZ196" t="s">
        <v>289</v>
      </c>
      <c r="BA196" t="s">
        <v>3776</v>
      </c>
      <c r="BB196" t="s">
        <v>4630</v>
      </c>
      <c r="BC196" t="s">
        <v>13349</v>
      </c>
      <c r="BF196" t="s">
        <v>13350</v>
      </c>
      <c r="BI196" t="s">
        <v>13351</v>
      </c>
      <c r="BJ196" t="s">
        <v>6624</v>
      </c>
      <c r="BK196" t="s">
        <v>6625</v>
      </c>
      <c r="BL196" t="s">
        <v>4</v>
      </c>
      <c r="BM196">
        <v>1</v>
      </c>
      <c r="BN196">
        <v>76.47</v>
      </c>
      <c r="BO196">
        <v>76.47</v>
      </c>
    </row>
    <row r="197" spans="1:67" hidden="1">
      <c r="A197" s="15">
        <f t="shared" si="3"/>
        <v>45324</v>
      </c>
      <c r="B197" t="s">
        <v>13352</v>
      </c>
      <c r="C197" t="s">
        <v>13353</v>
      </c>
      <c r="D197" t="s">
        <v>290</v>
      </c>
      <c r="F197" t="s">
        <v>2100</v>
      </c>
      <c r="G197" t="s">
        <v>13354</v>
      </c>
      <c r="H197" t="s">
        <v>287</v>
      </c>
      <c r="I197">
        <v>153.99</v>
      </c>
      <c r="J197">
        <v>149.37</v>
      </c>
      <c r="K197">
        <v>149.37</v>
      </c>
      <c r="L197">
        <v>0</v>
      </c>
      <c r="M197" t="s">
        <v>1061</v>
      </c>
      <c r="N197" t="s">
        <v>13355</v>
      </c>
      <c r="O197" t="s">
        <v>13356</v>
      </c>
      <c r="P197" t="s">
        <v>288</v>
      </c>
      <c r="Q197" t="s">
        <v>4930</v>
      </c>
      <c r="R197" t="s">
        <v>13357</v>
      </c>
      <c r="S197" t="s">
        <v>6162</v>
      </c>
      <c r="U197" t="s">
        <v>13358</v>
      </c>
      <c r="V197" t="s">
        <v>13359</v>
      </c>
      <c r="W197" t="s">
        <v>13360</v>
      </c>
      <c r="X197" t="s">
        <v>6</v>
      </c>
      <c r="Y197" t="s">
        <v>291</v>
      </c>
      <c r="Z197" t="s">
        <v>13361</v>
      </c>
      <c r="AE197" t="s">
        <v>13362</v>
      </c>
      <c r="AG197" t="s">
        <v>1061</v>
      </c>
      <c r="AH197" t="s">
        <v>13355</v>
      </c>
      <c r="AI197" t="s">
        <v>13356</v>
      </c>
      <c r="AJ197" t="s">
        <v>288</v>
      </c>
      <c r="AK197" t="s">
        <v>4930</v>
      </c>
      <c r="AL197" t="s">
        <v>13357</v>
      </c>
      <c r="AM197" t="s">
        <v>6162</v>
      </c>
      <c r="AN197" t="s">
        <v>13363</v>
      </c>
      <c r="AO197" t="s">
        <v>13358</v>
      </c>
      <c r="AP197" t="s">
        <v>13359</v>
      </c>
      <c r="AQ197" t="s">
        <v>13360</v>
      </c>
      <c r="AR197" t="s">
        <v>6</v>
      </c>
      <c r="AT197" t="s">
        <v>13361</v>
      </c>
      <c r="AU197" t="s">
        <v>13363</v>
      </c>
      <c r="AV197" t="s">
        <v>4942</v>
      </c>
      <c r="AW197" t="s">
        <v>13364</v>
      </c>
      <c r="AX197" t="s">
        <v>13365</v>
      </c>
      <c r="AY197">
        <v>4.62</v>
      </c>
      <c r="AZ197" t="s">
        <v>1543</v>
      </c>
      <c r="BA197" t="s">
        <v>3158</v>
      </c>
      <c r="BB197" t="s">
        <v>3159</v>
      </c>
      <c r="BC197" t="s">
        <v>10565</v>
      </c>
      <c r="BF197" t="s">
        <v>13354</v>
      </c>
      <c r="BI197" t="s">
        <v>13366</v>
      </c>
      <c r="BJ197" t="s">
        <v>10491</v>
      </c>
      <c r="BK197" t="s">
        <v>10492</v>
      </c>
      <c r="BL197" t="s">
        <v>4</v>
      </c>
      <c r="BM197">
        <v>1</v>
      </c>
      <c r="BN197">
        <v>153.99</v>
      </c>
      <c r="BO197">
        <v>153.99</v>
      </c>
    </row>
    <row r="198" spans="1:67" hidden="1">
      <c r="A198" s="15">
        <f t="shared" si="3"/>
        <v>45327</v>
      </c>
      <c r="B198" t="s">
        <v>13367</v>
      </c>
      <c r="C198" t="s">
        <v>13368</v>
      </c>
      <c r="D198" t="s">
        <v>134</v>
      </c>
      <c r="F198" t="s">
        <v>2100</v>
      </c>
      <c r="G198" t="s">
        <v>13369</v>
      </c>
      <c r="H198" t="s">
        <v>298</v>
      </c>
      <c r="I198">
        <v>101.97</v>
      </c>
      <c r="J198">
        <v>101.97</v>
      </c>
      <c r="K198">
        <v>101.97</v>
      </c>
      <c r="L198">
        <v>0</v>
      </c>
      <c r="M198" t="s">
        <v>8430</v>
      </c>
      <c r="N198" t="s">
        <v>13370</v>
      </c>
      <c r="O198" t="s">
        <v>13371</v>
      </c>
      <c r="P198" t="s">
        <v>288</v>
      </c>
      <c r="Q198" t="s">
        <v>3145</v>
      </c>
      <c r="R198" t="s">
        <v>13372</v>
      </c>
      <c r="S198" t="s">
        <v>3159</v>
      </c>
      <c r="T198" t="s">
        <v>13373</v>
      </c>
      <c r="U198" t="s">
        <v>13373</v>
      </c>
      <c r="V198" t="s">
        <v>124</v>
      </c>
      <c r="W198" t="s">
        <v>13374</v>
      </c>
      <c r="X198" t="s">
        <v>1188</v>
      </c>
      <c r="Y198" t="s">
        <v>3150</v>
      </c>
      <c r="Z198" t="s">
        <v>13375</v>
      </c>
      <c r="AE198" t="s">
        <v>13376</v>
      </c>
      <c r="AG198" t="s">
        <v>8430</v>
      </c>
      <c r="AH198" t="s">
        <v>13370</v>
      </c>
      <c r="AI198" t="s">
        <v>13371</v>
      </c>
      <c r="AJ198" t="s">
        <v>288</v>
      </c>
      <c r="AK198" t="s">
        <v>3145</v>
      </c>
      <c r="AL198" t="s">
        <v>13377</v>
      </c>
      <c r="AM198" t="s">
        <v>3159</v>
      </c>
      <c r="AO198" t="s">
        <v>13378</v>
      </c>
      <c r="AP198" t="s">
        <v>124</v>
      </c>
      <c r="AQ198" t="s">
        <v>13374</v>
      </c>
      <c r="AR198" t="s">
        <v>1188</v>
      </c>
      <c r="AS198" t="s">
        <v>3150</v>
      </c>
      <c r="AT198" t="s">
        <v>13375</v>
      </c>
      <c r="AV198" t="s">
        <v>3154</v>
      </c>
      <c r="AW198" t="s">
        <v>13379</v>
      </c>
      <c r="AX198" t="s">
        <v>13380</v>
      </c>
      <c r="AY198">
        <v>0</v>
      </c>
      <c r="AZ198" t="s">
        <v>3157</v>
      </c>
      <c r="BA198" t="s">
        <v>3158</v>
      </c>
      <c r="BB198" t="s">
        <v>3159</v>
      </c>
      <c r="BC198" t="s">
        <v>13381</v>
      </c>
      <c r="BF198" t="s">
        <v>13369</v>
      </c>
      <c r="BG198" t="s">
        <v>3161</v>
      </c>
      <c r="BH198">
        <v>18.350000000000001</v>
      </c>
      <c r="BI198" t="s">
        <v>13382</v>
      </c>
      <c r="BJ198" t="s">
        <v>9220</v>
      </c>
      <c r="BK198" t="s">
        <v>6170</v>
      </c>
      <c r="BL198" t="s">
        <v>4</v>
      </c>
      <c r="BM198">
        <v>1</v>
      </c>
      <c r="BN198">
        <v>101.97</v>
      </c>
      <c r="BO198">
        <v>101.97</v>
      </c>
    </row>
    <row r="199" spans="1:67" hidden="1">
      <c r="A199" s="15">
        <f t="shared" si="3"/>
        <v>45327</v>
      </c>
      <c r="B199" t="s">
        <v>13383</v>
      </c>
      <c r="C199" t="s">
        <v>13384</v>
      </c>
      <c r="D199" t="s">
        <v>292</v>
      </c>
      <c r="F199" t="s">
        <v>2100</v>
      </c>
      <c r="G199" t="s">
        <v>13385</v>
      </c>
      <c r="H199" t="s">
        <v>287</v>
      </c>
      <c r="I199">
        <v>29.99</v>
      </c>
      <c r="J199">
        <v>47.43</v>
      </c>
      <c r="K199">
        <v>47.43</v>
      </c>
      <c r="L199">
        <v>17.440000000000001</v>
      </c>
      <c r="M199" t="s">
        <v>4172</v>
      </c>
      <c r="N199" t="s">
        <v>3520</v>
      </c>
      <c r="O199" t="s">
        <v>13386</v>
      </c>
      <c r="P199" t="s">
        <v>288</v>
      </c>
      <c r="Q199" t="s">
        <v>13387</v>
      </c>
      <c r="R199" t="s">
        <v>13388</v>
      </c>
      <c r="S199" t="s">
        <v>5239</v>
      </c>
      <c r="U199" t="s">
        <v>13389</v>
      </c>
      <c r="V199" t="s">
        <v>13390</v>
      </c>
      <c r="W199" t="s">
        <v>7725</v>
      </c>
      <c r="X199" t="s">
        <v>2</v>
      </c>
      <c r="Z199" t="s">
        <v>13391</v>
      </c>
      <c r="AE199" t="s">
        <v>13392</v>
      </c>
      <c r="AG199" t="s">
        <v>4172</v>
      </c>
      <c r="AH199" t="s">
        <v>3520</v>
      </c>
      <c r="AI199" t="s">
        <v>13386</v>
      </c>
      <c r="AJ199" t="s">
        <v>288</v>
      </c>
      <c r="AK199" t="s">
        <v>13387</v>
      </c>
      <c r="AL199" t="s">
        <v>13388</v>
      </c>
      <c r="AM199" t="s">
        <v>5239</v>
      </c>
      <c r="AO199" t="s">
        <v>13389</v>
      </c>
      <c r="AP199" t="s">
        <v>13390</v>
      </c>
      <c r="AQ199" t="s">
        <v>7725</v>
      </c>
      <c r="AR199" t="s">
        <v>2</v>
      </c>
      <c r="AT199" t="s">
        <v>13391</v>
      </c>
      <c r="AW199" t="s">
        <v>13393</v>
      </c>
      <c r="AX199" t="s">
        <v>13394</v>
      </c>
      <c r="AY199">
        <v>0</v>
      </c>
      <c r="AZ199" t="s">
        <v>289</v>
      </c>
      <c r="BA199" t="s">
        <v>3776</v>
      </c>
      <c r="BB199" t="s">
        <v>3159</v>
      </c>
      <c r="BC199" t="s">
        <v>13395</v>
      </c>
      <c r="BF199" t="s">
        <v>13396</v>
      </c>
      <c r="BI199" t="s">
        <v>13397</v>
      </c>
      <c r="BJ199" t="s">
        <v>6863</v>
      </c>
      <c r="BK199" t="s">
        <v>3670</v>
      </c>
      <c r="BL199" t="s">
        <v>4</v>
      </c>
      <c r="BM199">
        <v>1</v>
      </c>
      <c r="BN199">
        <v>29.99</v>
      </c>
      <c r="BO199">
        <v>29.99</v>
      </c>
    </row>
    <row r="200" spans="1:67" hidden="1">
      <c r="A200" s="15">
        <f t="shared" si="3"/>
        <v>45327</v>
      </c>
      <c r="B200" t="s">
        <v>13398</v>
      </c>
      <c r="C200" t="s">
        <v>13399</v>
      </c>
      <c r="D200" t="s">
        <v>134</v>
      </c>
      <c r="F200" t="s">
        <v>2100</v>
      </c>
      <c r="G200" t="s">
        <v>13400</v>
      </c>
      <c r="H200" t="s">
        <v>298</v>
      </c>
      <c r="I200">
        <v>137.4</v>
      </c>
      <c r="J200">
        <v>137.4</v>
      </c>
      <c r="K200">
        <v>137.4</v>
      </c>
      <c r="L200">
        <v>0</v>
      </c>
      <c r="M200" t="s">
        <v>13401</v>
      </c>
      <c r="N200" t="s">
        <v>13402</v>
      </c>
      <c r="O200" t="s">
        <v>13403</v>
      </c>
      <c r="P200" t="s">
        <v>288</v>
      </c>
      <c r="Q200" t="s">
        <v>3145</v>
      </c>
      <c r="R200" t="s">
        <v>13404</v>
      </c>
      <c r="S200" t="s">
        <v>13405</v>
      </c>
      <c r="T200" t="s">
        <v>13406</v>
      </c>
      <c r="U200" t="s">
        <v>13406</v>
      </c>
      <c r="V200" t="s">
        <v>124</v>
      </c>
      <c r="W200" t="s">
        <v>13407</v>
      </c>
      <c r="X200" t="s">
        <v>127</v>
      </c>
      <c r="Y200" t="s">
        <v>3150</v>
      </c>
      <c r="Z200" t="s">
        <v>13408</v>
      </c>
      <c r="AE200" t="s">
        <v>13409</v>
      </c>
      <c r="AG200" t="s">
        <v>13401</v>
      </c>
      <c r="AH200" t="s">
        <v>13410</v>
      </c>
      <c r="AI200" t="s">
        <v>13403</v>
      </c>
      <c r="AJ200" t="s">
        <v>288</v>
      </c>
      <c r="AK200" t="s">
        <v>3145</v>
      </c>
      <c r="AL200" t="s">
        <v>13404</v>
      </c>
      <c r="AM200" t="s">
        <v>13405</v>
      </c>
      <c r="AO200" t="s">
        <v>13406</v>
      </c>
      <c r="AP200" t="s">
        <v>124</v>
      </c>
      <c r="AQ200" t="s">
        <v>13407</v>
      </c>
      <c r="AR200" t="s">
        <v>127</v>
      </c>
      <c r="AS200" t="s">
        <v>3150</v>
      </c>
      <c r="AT200" t="s">
        <v>13408</v>
      </c>
      <c r="AV200" t="s">
        <v>3154</v>
      </c>
      <c r="AW200" t="s">
        <v>13411</v>
      </c>
      <c r="AX200" t="s">
        <v>13412</v>
      </c>
      <c r="AY200">
        <v>0</v>
      </c>
      <c r="AZ200" t="s">
        <v>3157</v>
      </c>
      <c r="BA200" t="s">
        <v>4796</v>
      </c>
      <c r="BB200" t="s">
        <v>3159</v>
      </c>
      <c r="BC200" t="s">
        <v>13413</v>
      </c>
      <c r="BF200" t="s">
        <v>13400</v>
      </c>
      <c r="BG200" t="s">
        <v>4999</v>
      </c>
      <c r="BH200">
        <v>53.88</v>
      </c>
      <c r="BI200" t="s">
        <v>13414</v>
      </c>
      <c r="BJ200" t="s">
        <v>10229</v>
      </c>
      <c r="BK200" t="s">
        <v>300</v>
      </c>
      <c r="BL200" t="s">
        <v>4</v>
      </c>
      <c r="BM200">
        <v>6</v>
      </c>
      <c r="BN200">
        <v>22.9</v>
      </c>
      <c r="BO200">
        <v>137.4</v>
      </c>
    </row>
    <row r="201" spans="1:67" hidden="1">
      <c r="A201" s="15">
        <f t="shared" si="3"/>
        <v>45331</v>
      </c>
      <c r="B201" t="s">
        <v>13415</v>
      </c>
      <c r="C201" t="s">
        <v>13416</v>
      </c>
      <c r="D201" t="s">
        <v>290</v>
      </c>
      <c r="F201" t="s">
        <v>2100</v>
      </c>
      <c r="G201" t="s">
        <v>13417</v>
      </c>
      <c r="H201" t="s">
        <v>287</v>
      </c>
      <c r="I201">
        <v>179.94</v>
      </c>
      <c r="J201">
        <v>179.94</v>
      </c>
      <c r="K201">
        <v>179.94</v>
      </c>
      <c r="L201">
        <v>0</v>
      </c>
      <c r="M201" t="s">
        <v>5779</v>
      </c>
      <c r="N201" t="s">
        <v>13418</v>
      </c>
      <c r="O201" t="s">
        <v>13419</v>
      </c>
      <c r="P201" t="s">
        <v>288</v>
      </c>
      <c r="Q201" t="s">
        <v>4930</v>
      </c>
      <c r="R201" t="s">
        <v>13420</v>
      </c>
      <c r="S201" t="s">
        <v>3555</v>
      </c>
      <c r="U201" t="s">
        <v>5783</v>
      </c>
      <c r="V201" t="s">
        <v>13421</v>
      </c>
      <c r="W201" t="s">
        <v>13422</v>
      </c>
      <c r="X201" t="s">
        <v>2</v>
      </c>
      <c r="Y201" t="s">
        <v>291</v>
      </c>
      <c r="Z201" t="s">
        <v>5786</v>
      </c>
      <c r="AE201" t="s">
        <v>5787</v>
      </c>
      <c r="AG201" t="s">
        <v>5779</v>
      </c>
      <c r="AH201" t="s">
        <v>13423</v>
      </c>
      <c r="AI201" t="s">
        <v>13419</v>
      </c>
      <c r="AJ201" t="s">
        <v>288</v>
      </c>
      <c r="AK201" t="s">
        <v>4930</v>
      </c>
      <c r="AL201" t="s">
        <v>13420</v>
      </c>
      <c r="AM201" t="s">
        <v>3555</v>
      </c>
      <c r="AN201" t="s">
        <v>13424</v>
      </c>
      <c r="AO201" t="s">
        <v>5783</v>
      </c>
      <c r="AP201" t="s">
        <v>13421</v>
      </c>
      <c r="AQ201" t="s">
        <v>13422</v>
      </c>
      <c r="AR201" t="s">
        <v>2</v>
      </c>
      <c r="AT201" t="s">
        <v>5786</v>
      </c>
      <c r="AU201" t="s">
        <v>13424</v>
      </c>
      <c r="AV201" t="s">
        <v>4942</v>
      </c>
      <c r="AW201" t="s">
        <v>13425</v>
      </c>
      <c r="AY201">
        <v>0</v>
      </c>
      <c r="AZ201" t="s">
        <v>289</v>
      </c>
      <c r="BA201" t="s">
        <v>4945</v>
      </c>
      <c r="BB201" t="s">
        <v>4630</v>
      </c>
      <c r="BC201" t="s">
        <v>10565</v>
      </c>
      <c r="BF201" t="s">
        <v>13417</v>
      </c>
      <c r="BI201" t="s">
        <v>13426</v>
      </c>
      <c r="BJ201" t="s">
        <v>9370</v>
      </c>
      <c r="BK201" t="s">
        <v>13427</v>
      </c>
      <c r="BL201" t="s">
        <v>4</v>
      </c>
      <c r="BM201">
        <v>2</v>
      </c>
      <c r="BN201">
        <v>89.97</v>
      </c>
      <c r="BO201">
        <v>179.94</v>
      </c>
    </row>
    <row r="202" spans="1:67" hidden="1">
      <c r="A202" s="15">
        <f t="shared" si="3"/>
        <v>45333</v>
      </c>
      <c r="B202" t="s">
        <v>10462</v>
      </c>
      <c r="C202" t="s">
        <v>10463</v>
      </c>
      <c r="D202" t="s">
        <v>134</v>
      </c>
      <c r="F202" t="s">
        <v>891</v>
      </c>
      <c r="G202" t="s">
        <v>10464</v>
      </c>
      <c r="H202" t="s">
        <v>287</v>
      </c>
      <c r="I202">
        <v>68.7</v>
      </c>
      <c r="J202">
        <v>68.7</v>
      </c>
      <c r="K202">
        <v>0</v>
      </c>
      <c r="L202">
        <v>0</v>
      </c>
      <c r="M202" t="s">
        <v>1944</v>
      </c>
      <c r="N202" t="s">
        <v>8315</v>
      </c>
      <c r="O202" t="s">
        <v>10465</v>
      </c>
      <c r="P202" t="s">
        <v>288</v>
      </c>
      <c r="Q202" t="s">
        <v>3145</v>
      </c>
      <c r="V202" t="s">
        <v>124</v>
      </c>
      <c r="AE202" t="s">
        <v>8321</v>
      </c>
      <c r="AG202" t="s">
        <v>1944</v>
      </c>
      <c r="AH202" t="s">
        <v>8315</v>
      </c>
      <c r="AI202" t="s">
        <v>10465</v>
      </c>
      <c r="AJ202" t="s">
        <v>288</v>
      </c>
      <c r="AK202" t="s">
        <v>3145</v>
      </c>
      <c r="AV202" t="s">
        <v>3154</v>
      </c>
      <c r="AW202" t="s">
        <v>10466</v>
      </c>
      <c r="AX202" t="s">
        <v>9106</v>
      </c>
      <c r="AY202">
        <v>0</v>
      </c>
      <c r="AZ202" t="s">
        <v>289</v>
      </c>
      <c r="BA202" t="s">
        <v>4651</v>
      </c>
      <c r="BB202" t="s">
        <v>3159</v>
      </c>
      <c r="BE202" t="s">
        <v>10467</v>
      </c>
      <c r="BF202" t="s">
        <v>10464</v>
      </c>
      <c r="BG202" t="s">
        <v>3161</v>
      </c>
      <c r="BH202">
        <v>30.36</v>
      </c>
      <c r="BJ202" t="s">
        <v>7683</v>
      </c>
      <c r="BK202" t="s">
        <v>10468</v>
      </c>
      <c r="BL202" t="s">
        <v>4</v>
      </c>
      <c r="BM202">
        <v>3</v>
      </c>
      <c r="BN202">
        <v>22.9</v>
      </c>
      <c r="BO202">
        <v>68.7</v>
      </c>
    </row>
    <row r="203" spans="1:67" hidden="1">
      <c r="A203" s="15">
        <f t="shared" si="3"/>
        <v>45333</v>
      </c>
      <c r="B203" t="s">
        <v>10469</v>
      </c>
      <c r="C203" t="s">
        <v>10470</v>
      </c>
      <c r="D203" t="s">
        <v>134</v>
      </c>
      <c r="F203" t="s">
        <v>2100</v>
      </c>
      <c r="G203" t="s">
        <v>10471</v>
      </c>
      <c r="H203" t="s">
        <v>287</v>
      </c>
      <c r="I203">
        <v>101.97</v>
      </c>
      <c r="J203">
        <v>101.97</v>
      </c>
      <c r="K203">
        <v>101.97</v>
      </c>
      <c r="L203">
        <v>0</v>
      </c>
      <c r="M203" t="s">
        <v>10373</v>
      </c>
      <c r="N203" t="s">
        <v>10374</v>
      </c>
      <c r="O203" t="s">
        <v>10472</v>
      </c>
      <c r="P203" t="s">
        <v>288</v>
      </c>
      <c r="Q203" t="s">
        <v>3145</v>
      </c>
      <c r="R203" t="s">
        <v>10376</v>
      </c>
      <c r="S203" t="s">
        <v>10377</v>
      </c>
      <c r="T203" t="s">
        <v>10378</v>
      </c>
      <c r="U203" t="s">
        <v>10378</v>
      </c>
      <c r="V203" t="s">
        <v>10379</v>
      </c>
      <c r="W203" t="s">
        <v>4070</v>
      </c>
      <c r="X203" t="s">
        <v>127</v>
      </c>
      <c r="Y203" t="s">
        <v>3150</v>
      </c>
      <c r="Z203" t="s">
        <v>10380</v>
      </c>
      <c r="AE203" t="s">
        <v>10381</v>
      </c>
      <c r="AG203" t="s">
        <v>10382</v>
      </c>
      <c r="AH203" t="s">
        <v>10383</v>
      </c>
      <c r="AI203" t="s">
        <v>10472</v>
      </c>
      <c r="AJ203" t="s">
        <v>288</v>
      </c>
      <c r="AK203" t="s">
        <v>3145</v>
      </c>
      <c r="AL203" t="s">
        <v>10376</v>
      </c>
      <c r="AM203" t="s">
        <v>10377</v>
      </c>
      <c r="AO203" t="s">
        <v>10378</v>
      </c>
      <c r="AP203" t="s">
        <v>10379</v>
      </c>
      <c r="AQ203" t="s">
        <v>4070</v>
      </c>
      <c r="AR203" t="s">
        <v>127</v>
      </c>
      <c r="AS203" t="s">
        <v>3150</v>
      </c>
      <c r="AT203" t="s">
        <v>10380</v>
      </c>
      <c r="AV203" t="s">
        <v>3154</v>
      </c>
      <c r="AW203" t="s">
        <v>10473</v>
      </c>
      <c r="AY203">
        <v>0</v>
      </c>
      <c r="AZ203" t="s">
        <v>289</v>
      </c>
      <c r="BA203" t="s">
        <v>4651</v>
      </c>
      <c r="BB203" t="s">
        <v>4946</v>
      </c>
      <c r="BC203" t="s">
        <v>10474</v>
      </c>
      <c r="BF203" t="s">
        <v>10471</v>
      </c>
      <c r="BG203" t="s">
        <v>3161</v>
      </c>
      <c r="BH203">
        <v>18.350000000000001</v>
      </c>
      <c r="BI203" t="s">
        <v>10475</v>
      </c>
      <c r="BJ203" t="s">
        <v>9220</v>
      </c>
      <c r="BK203" t="s">
        <v>6170</v>
      </c>
      <c r="BL203" t="s">
        <v>4</v>
      </c>
      <c r="BM203">
        <v>1</v>
      </c>
      <c r="BN203">
        <v>101.97</v>
      </c>
      <c r="BO203">
        <v>101.97</v>
      </c>
    </row>
    <row r="204" spans="1:67" hidden="1">
      <c r="A204" s="15">
        <f t="shared" si="3"/>
        <v>45337</v>
      </c>
      <c r="B204" t="s">
        <v>10476</v>
      </c>
      <c r="C204" t="s">
        <v>10477</v>
      </c>
      <c r="D204" t="s">
        <v>290</v>
      </c>
      <c r="F204" t="s">
        <v>2100</v>
      </c>
      <c r="G204" t="s">
        <v>10478</v>
      </c>
      <c r="H204" t="s">
        <v>287</v>
      </c>
      <c r="I204">
        <v>153.99</v>
      </c>
      <c r="J204">
        <v>180.89</v>
      </c>
      <c r="K204">
        <v>180.89</v>
      </c>
      <c r="L204">
        <v>26.9</v>
      </c>
      <c r="M204" t="s">
        <v>10479</v>
      </c>
      <c r="N204" t="s">
        <v>10480</v>
      </c>
      <c r="O204" t="s">
        <v>10481</v>
      </c>
      <c r="P204" t="s">
        <v>288</v>
      </c>
      <c r="Q204" t="s">
        <v>4930</v>
      </c>
      <c r="R204" t="s">
        <v>10482</v>
      </c>
      <c r="S204" t="s">
        <v>8574</v>
      </c>
      <c r="V204" t="s">
        <v>10483</v>
      </c>
      <c r="W204" t="s">
        <v>10484</v>
      </c>
      <c r="X204" t="s">
        <v>2</v>
      </c>
      <c r="Y204" t="s">
        <v>291</v>
      </c>
      <c r="Z204" t="s">
        <v>10485</v>
      </c>
      <c r="AE204" t="s">
        <v>10486</v>
      </c>
      <c r="AG204" t="s">
        <v>10479</v>
      </c>
      <c r="AH204" t="s">
        <v>10480</v>
      </c>
      <c r="AI204" t="s">
        <v>10481</v>
      </c>
      <c r="AJ204" t="s">
        <v>288</v>
      </c>
      <c r="AK204" t="s">
        <v>4930</v>
      </c>
      <c r="AL204" t="s">
        <v>10482</v>
      </c>
      <c r="AM204" t="s">
        <v>8574</v>
      </c>
      <c r="AN204" t="s">
        <v>10487</v>
      </c>
      <c r="AP204" t="s">
        <v>10483</v>
      </c>
      <c r="AQ204" t="s">
        <v>10484</v>
      </c>
      <c r="AR204" t="s">
        <v>2</v>
      </c>
      <c r="AT204" t="s">
        <v>10485</v>
      </c>
      <c r="AU204" t="s">
        <v>10487</v>
      </c>
      <c r="AV204" t="s">
        <v>4942</v>
      </c>
      <c r="AW204" t="s">
        <v>10488</v>
      </c>
      <c r="AY204">
        <v>0</v>
      </c>
      <c r="AZ204" t="s">
        <v>289</v>
      </c>
      <c r="BA204" t="s">
        <v>4945</v>
      </c>
      <c r="BB204" t="s">
        <v>4946</v>
      </c>
      <c r="BC204" t="s">
        <v>10489</v>
      </c>
      <c r="BF204" t="s">
        <v>10478</v>
      </c>
      <c r="BI204" t="s">
        <v>10490</v>
      </c>
      <c r="BJ204" t="s">
        <v>10491</v>
      </c>
      <c r="BK204" t="s">
        <v>10492</v>
      </c>
      <c r="BL204" t="s">
        <v>4</v>
      </c>
      <c r="BM204">
        <v>1</v>
      </c>
      <c r="BN204">
        <v>153.99</v>
      </c>
      <c r="BO204">
        <v>153.99</v>
      </c>
    </row>
    <row r="205" spans="1:67" hidden="1">
      <c r="A205" s="15">
        <f t="shared" si="3"/>
        <v>45340</v>
      </c>
      <c r="B205" t="s">
        <v>10493</v>
      </c>
      <c r="C205" t="s">
        <v>10494</v>
      </c>
      <c r="D205" t="s">
        <v>292</v>
      </c>
      <c r="F205" t="s">
        <v>2100</v>
      </c>
      <c r="G205" t="s">
        <v>10495</v>
      </c>
      <c r="H205" t="s">
        <v>287</v>
      </c>
      <c r="I205">
        <v>29.99</v>
      </c>
      <c r="J205">
        <v>52.89</v>
      </c>
      <c r="K205">
        <v>52.89</v>
      </c>
      <c r="L205">
        <v>22.9</v>
      </c>
      <c r="M205" t="s">
        <v>10496</v>
      </c>
      <c r="N205" t="s">
        <v>10497</v>
      </c>
      <c r="O205" t="s">
        <v>10498</v>
      </c>
      <c r="P205" t="s">
        <v>10332</v>
      </c>
      <c r="Q205" t="s">
        <v>10499</v>
      </c>
      <c r="R205" t="s">
        <v>10500</v>
      </c>
      <c r="S205" t="s">
        <v>10501</v>
      </c>
      <c r="U205" t="s">
        <v>10502</v>
      </c>
      <c r="V205" t="s">
        <v>10503</v>
      </c>
      <c r="W205" t="s">
        <v>7472</v>
      </c>
      <c r="X205" t="s">
        <v>6</v>
      </c>
      <c r="Z205" t="s">
        <v>10504</v>
      </c>
      <c r="AE205" t="s">
        <v>10505</v>
      </c>
      <c r="AG205" t="s">
        <v>10496</v>
      </c>
      <c r="AH205" t="s">
        <v>10506</v>
      </c>
      <c r="AI205" t="s">
        <v>10498</v>
      </c>
      <c r="AJ205" t="s">
        <v>10332</v>
      </c>
      <c r="AK205" t="s">
        <v>10499</v>
      </c>
      <c r="AL205" t="s">
        <v>10507</v>
      </c>
      <c r="AM205" t="s">
        <v>10508</v>
      </c>
      <c r="AO205" t="s">
        <v>10509</v>
      </c>
      <c r="AP205" t="s">
        <v>2343</v>
      </c>
      <c r="AQ205" t="s">
        <v>1680</v>
      </c>
      <c r="AR205" t="s">
        <v>6</v>
      </c>
      <c r="AT205" t="s">
        <v>10510</v>
      </c>
      <c r="AW205" t="s">
        <v>10511</v>
      </c>
      <c r="AX205" t="s">
        <v>9106</v>
      </c>
      <c r="AY205">
        <v>0</v>
      </c>
      <c r="AZ205" t="s">
        <v>1543</v>
      </c>
      <c r="BA205" t="s">
        <v>3698</v>
      </c>
      <c r="BC205" t="s">
        <v>10512</v>
      </c>
      <c r="BF205" t="s">
        <v>10513</v>
      </c>
      <c r="BI205" t="s">
        <v>10514</v>
      </c>
      <c r="BJ205" t="s">
        <v>3702</v>
      </c>
      <c r="BK205" t="s">
        <v>293</v>
      </c>
      <c r="BL205" t="s">
        <v>4</v>
      </c>
      <c r="BM205">
        <v>1</v>
      </c>
      <c r="BN205">
        <v>29.99</v>
      </c>
      <c r="BO205">
        <v>29.99</v>
      </c>
    </row>
    <row r="206" spans="1:67" hidden="1">
      <c r="A206" s="15">
        <f t="shared" si="3"/>
        <v>45341</v>
      </c>
      <c r="B206" t="s">
        <v>10515</v>
      </c>
      <c r="C206" t="s">
        <v>10516</v>
      </c>
      <c r="D206" t="s">
        <v>134</v>
      </c>
      <c r="F206" t="s">
        <v>2100</v>
      </c>
      <c r="G206" t="s">
        <v>10517</v>
      </c>
      <c r="H206" t="s">
        <v>287</v>
      </c>
      <c r="I206">
        <v>68.7</v>
      </c>
      <c r="J206">
        <v>94.05</v>
      </c>
      <c r="K206">
        <v>94.05</v>
      </c>
      <c r="L206">
        <v>25.35</v>
      </c>
      <c r="M206" t="s">
        <v>8529</v>
      </c>
      <c r="N206" t="s">
        <v>8530</v>
      </c>
      <c r="O206" t="s">
        <v>10518</v>
      </c>
      <c r="P206" t="s">
        <v>288</v>
      </c>
      <c r="Q206" t="s">
        <v>3145</v>
      </c>
      <c r="R206" t="s">
        <v>10519</v>
      </c>
      <c r="S206" t="s">
        <v>10520</v>
      </c>
      <c r="T206" t="s">
        <v>10521</v>
      </c>
      <c r="U206" t="s">
        <v>10521</v>
      </c>
      <c r="V206" t="s">
        <v>10522</v>
      </c>
      <c r="W206" t="s">
        <v>839</v>
      </c>
      <c r="X206" t="s">
        <v>1188</v>
      </c>
      <c r="Y206" t="s">
        <v>3150</v>
      </c>
      <c r="Z206" t="s">
        <v>10523</v>
      </c>
      <c r="AE206" t="s">
        <v>8536</v>
      </c>
      <c r="AG206" t="s">
        <v>8529</v>
      </c>
      <c r="AH206" t="s">
        <v>8530</v>
      </c>
      <c r="AI206" t="s">
        <v>10518</v>
      </c>
      <c r="AJ206" t="s">
        <v>288</v>
      </c>
      <c r="AK206" t="s">
        <v>3145</v>
      </c>
      <c r="AL206" t="s">
        <v>10519</v>
      </c>
      <c r="AM206" t="s">
        <v>10520</v>
      </c>
      <c r="AO206" t="s">
        <v>10521</v>
      </c>
      <c r="AP206" t="s">
        <v>10522</v>
      </c>
      <c r="AQ206" t="s">
        <v>839</v>
      </c>
      <c r="AR206" t="s">
        <v>1188</v>
      </c>
      <c r="AS206" t="s">
        <v>3150</v>
      </c>
      <c r="AT206" t="s">
        <v>10523</v>
      </c>
      <c r="AV206" t="s">
        <v>3154</v>
      </c>
      <c r="AW206" t="s">
        <v>10524</v>
      </c>
      <c r="AY206">
        <v>0</v>
      </c>
      <c r="AZ206" t="s">
        <v>3157</v>
      </c>
      <c r="BA206" t="s">
        <v>3158</v>
      </c>
      <c r="BB206" t="s">
        <v>3159</v>
      </c>
      <c r="BC206" t="s">
        <v>10525</v>
      </c>
      <c r="BF206" t="s">
        <v>10517</v>
      </c>
      <c r="BG206" t="s">
        <v>4999</v>
      </c>
      <c r="BH206">
        <v>26.94</v>
      </c>
      <c r="BI206" t="s">
        <v>10526</v>
      </c>
      <c r="BJ206" t="s">
        <v>6829</v>
      </c>
      <c r="BK206" t="s">
        <v>3670</v>
      </c>
      <c r="BL206" t="s">
        <v>4</v>
      </c>
      <c r="BM206">
        <v>3</v>
      </c>
      <c r="BN206">
        <v>22.9</v>
      </c>
      <c r="BO206">
        <v>68.7</v>
      </c>
    </row>
    <row r="207" spans="1:67" hidden="1">
      <c r="A207" s="15">
        <f t="shared" si="3"/>
        <v>45342</v>
      </c>
      <c r="B207" t="s">
        <v>10527</v>
      </c>
      <c r="C207" t="s">
        <v>10528</v>
      </c>
      <c r="D207" t="s">
        <v>294</v>
      </c>
      <c r="F207" t="s">
        <v>2100</v>
      </c>
      <c r="G207" t="s">
        <v>10529</v>
      </c>
      <c r="H207" t="s">
        <v>287</v>
      </c>
      <c r="I207">
        <v>39.9</v>
      </c>
      <c r="J207">
        <v>37.5</v>
      </c>
      <c r="K207">
        <v>37.5</v>
      </c>
      <c r="L207">
        <v>0</v>
      </c>
      <c r="M207" t="s">
        <v>10530</v>
      </c>
      <c r="O207" t="s">
        <v>10531</v>
      </c>
      <c r="P207" t="s">
        <v>288</v>
      </c>
      <c r="Q207" t="s">
        <v>295</v>
      </c>
      <c r="R207" t="s">
        <v>10532</v>
      </c>
      <c r="V207" t="s">
        <v>3679</v>
      </c>
      <c r="W207" t="s">
        <v>2229</v>
      </c>
      <c r="X207" t="s">
        <v>3680</v>
      </c>
      <c r="Y207" t="s">
        <v>291</v>
      </c>
      <c r="Z207" t="s">
        <v>3681</v>
      </c>
      <c r="AE207" t="s">
        <v>10533</v>
      </c>
      <c r="AG207" t="s">
        <v>10530</v>
      </c>
      <c r="AI207" t="s">
        <v>10534</v>
      </c>
      <c r="AJ207" t="s">
        <v>288</v>
      </c>
      <c r="AK207" t="s">
        <v>295</v>
      </c>
      <c r="AL207" t="s">
        <v>10532</v>
      </c>
      <c r="AP207" t="s">
        <v>3679</v>
      </c>
      <c r="AQ207" t="s">
        <v>2229</v>
      </c>
      <c r="AR207" t="s">
        <v>3680</v>
      </c>
      <c r="AT207" t="s">
        <v>3681</v>
      </c>
      <c r="AV207" t="s">
        <v>296</v>
      </c>
      <c r="AW207" t="s">
        <v>10535</v>
      </c>
      <c r="AY207">
        <v>2.4</v>
      </c>
      <c r="AZ207" t="s">
        <v>289</v>
      </c>
      <c r="BA207" t="s">
        <v>6513</v>
      </c>
      <c r="BC207" t="s">
        <v>10536</v>
      </c>
      <c r="BD207" t="s">
        <v>10537</v>
      </c>
      <c r="BF207" t="s">
        <v>10529</v>
      </c>
      <c r="BJ207" t="s">
        <v>10538</v>
      </c>
      <c r="BK207" t="s">
        <v>6312</v>
      </c>
      <c r="BL207" t="s">
        <v>4</v>
      </c>
      <c r="BM207">
        <v>1</v>
      </c>
      <c r="BN207">
        <v>39.9</v>
      </c>
      <c r="BO207">
        <v>39.9</v>
      </c>
    </row>
    <row r="208" spans="1:67" hidden="1">
      <c r="A208" s="15">
        <f t="shared" si="3"/>
        <v>45342</v>
      </c>
      <c r="B208" t="s">
        <v>10539</v>
      </c>
      <c r="C208" t="s">
        <v>10540</v>
      </c>
      <c r="D208" t="s">
        <v>292</v>
      </c>
      <c r="F208" t="s">
        <v>2100</v>
      </c>
      <c r="G208" t="s">
        <v>10541</v>
      </c>
      <c r="H208" t="s">
        <v>287</v>
      </c>
      <c r="I208">
        <v>29.99</v>
      </c>
      <c r="J208">
        <v>57.66</v>
      </c>
      <c r="K208">
        <v>57.66</v>
      </c>
      <c r="L208">
        <v>27.67</v>
      </c>
      <c r="M208" t="s">
        <v>4986</v>
      </c>
      <c r="N208" t="s">
        <v>10542</v>
      </c>
      <c r="O208" t="s">
        <v>10543</v>
      </c>
      <c r="P208" t="s">
        <v>4661</v>
      </c>
      <c r="Q208" t="s">
        <v>10544</v>
      </c>
      <c r="R208" t="s">
        <v>10545</v>
      </c>
      <c r="S208" t="s">
        <v>10546</v>
      </c>
      <c r="U208" t="s">
        <v>10547</v>
      </c>
      <c r="V208" t="s">
        <v>10548</v>
      </c>
      <c r="W208" t="s">
        <v>7472</v>
      </c>
      <c r="X208" t="s">
        <v>6</v>
      </c>
      <c r="Z208" t="s">
        <v>10549</v>
      </c>
      <c r="AE208" t="s">
        <v>10550</v>
      </c>
      <c r="AG208" t="s">
        <v>4986</v>
      </c>
      <c r="AH208" t="s">
        <v>10551</v>
      </c>
      <c r="AI208" t="s">
        <v>10543</v>
      </c>
      <c r="AJ208" t="s">
        <v>4661</v>
      </c>
      <c r="AK208" t="s">
        <v>10544</v>
      </c>
      <c r="AL208" t="s">
        <v>10545</v>
      </c>
      <c r="AM208" t="s">
        <v>10546</v>
      </c>
      <c r="AO208" t="s">
        <v>10547</v>
      </c>
      <c r="AP208" t="s">
        <v>10548</v>
      </c>
      <c r="AQ208" t="s">
        <v>7472</v>
      </c>
      <c r="AR208" t="s">
        <v>6</v>
      </c>
      <c r="AT208" t="s">
        <v>10549</v>
      </c>
      <c r="AW208" t="s">
        <v>10552</v>
      </c>
      <c r="AX208" t="s">
        <v>9698</v>
      </c>
      <c r="AY208">
        <v>0</v>
      </c>
      <c r="AZ208" t="s">
        <v>289</v>
      </c>
      <c r="BA208" t="s">
        <v>3776</v>
      </c>
      <c r="BB208" t="s">
        <v>4703</v>
      </c>
      <c r="BC208" t="s">
        <v>10553</v>
      </c>
      <c r="BF208" t="s">
        <v>10554</v>
      </c>
      <c r="BI208" t="s">
        <v>10555</v>
      </c>
      <c r="BJ208" t="s">
        <v>3702</v>
      </c>
      <c r="BK208" t="s">
        <v>293</v>
      </c>
      <c r="BL208" t="s">
        <v>4</v>
      </c>
      <c r="BM208">
        <v>1</v>
      </c>
      <c r="BN208">
        <v>29.99</v>
      </c>
      <c r="BO208">
        <v>29.99</v>
      </c>
    </row>
    <row r="209" spans="1:67" hidden="1">
      <c r="A209" s="15">
        <f t="shared" si="3"/>
        <v>45343</v>
      </c>
      <c r="B209" t="s">
        <v>10556</v>
      </c>
      <c r="C209" t="s">
        <v>10557</v>
      </c>
      <c r="D209" t="s">
        <v>294</v>
      </c>
      <c r="F209" t="s">
        <v>2100</v>
      </c>
      <c r="G209" t="s">
        <v>10558</v>
      </c>
      <c r="H209" t="s">
        <v>287</v>
      </c>
      <c r="I209">
        <v>24.9</v>
      </c>
      <c r="J209">
        <v>24.9</v>
      </c>
      <c r="K209">
        <v>24.9</v>
      </c>
      <c r="L209">
        <v>0</v>
      </c>
      <c r="M209" t="s">
        <v>10559</v>
      </c>
      <c r="O209" t="s">
        <v>10531</v>
      </c>
      <c r="P209" t="s">
        <v>288</v>
      </c>
      <c r="Q209" t="s">
        <v>295</v>
      </c>
      <c r="R209" t="s">
        <v>10532</v>
      </c>
      <c r="V209" t="s">
        <v>10560</v>
      </c>
      <c r="W209" t="s">
        <v>10561</v>
      </c>
      <c r="X209" t="s">
        <v>3190</v>
      </c>
      <c r="Y209" t="s">
        <v>291</v>
      </c>
      <c r="Z209" t="s">
        <v>10562</v>
      </c>
      <c r="AE209" t="s">
        <v>10533</v>
      </c>
      <c r="AG209" t="s">
        <v>10559</v>
      </c>
      <c r="AI209" t="s">
        <v>10563</v>
      </c>
      <c r="AJ209" t="s">
        <v>288</v>
      </c>
      <c r="AK209" t="s">
        <v>295</v>
      </c>
      <c r="AL209" t="s">
        <v>10532</v>
      </c>
      <c r="AP209" t="s">
        <v>10560</v>
      </c>
      <c r="AQ209" t="s">
        <v>10561</v>
      </c>
      <c r="AR209" t="s">
        <v>3190</v>
      </c>
      <c r="AT209" t="s">
        <v>10562</v>
      </c>
      <c r="AV209" t="s">
        <v>296</v>
      </c>
      <c r="AW209" t="s">
        <v>10564</v>
      </c>
      <c r="AY209">
        <v>0</v>
      </c>
      <c r="AZ209" t="s">
        <v>289</v>
      </c>
      <c r="BA209" t="s">
        <v>6513</v>
      </c>
      <c r="BC209" t="s">
        <v>10565</v>
      </c>
      <c r="BD209" t="s">
        <v>10566</v>
      </c>
      <c r="BF209" t="s">
        <v>10558</v>
      </c>
      <c r="BJ209" t="s">
        <v>9142</v>
      </c>
      <c r="BK209" t="s">
        <v>293</v>
      </c>
      <c r="BL209" t="s">
        <v>4</v>
      </c>
      <c r="BM209">
        <v>1</v>
      </c>
      <c r="BN209">
        <v>24.9</v>
      </c>
      <c r="BO209">
        <v>24.9</v>
      </c>
    </row>
    <row r="210" spans="1:67" hidden="1">
      <c r="A210" s="15">
        <f t="shared" si="3"/>
        <v>45343</v>
      </c>
      <c r="B210" t="s">
        <v>10567</v>
      </c>
      <c r="C210" t="s">
        <v>10568</v>
      </c>
      <c r="D210" t="s">
        <v>294</v>
      </c>
      <c r="F210" t="s">
        <v>2100</v>
      </c>
      <c r="G210" t="s">
        <v>10569</v>
      </c>
      <c r="H210" t="s">
        <v>287</v>
      </c>
      <c r="I210">
        <v>89.97</v>
      </c>
      <c r="J210">
        <v>80.569999999999993</v>
      </c>
      <c r="K210">
        <v>80.569999999999993</v>
      </c>
      <c r="L210">
        <v>0</v>
      </c>
      <c r="M210" t="s">
        <v>10570</v>
      </c>
      <c r="O210" t="s">
        <v>10531</v>
      </c>
      <c r="P210" t="s">
        <v>288</v>
      </c>
      <c r="Q210" t="s">
        <v>295</v>
      </c>
      <c r="R210" t="s">
        <v>10571</v>
      </c>
      <c r="V210" t="s">
        <v>10572</v>
      </c>
      <c r="W210" t="s">
        <v>7744</v>
      </c>
      <c r="X210" t="s">
        <v>4644</v>
      </c>
      <c r="Y210" t="s">
        <v>291</v>
      </c>
      <c r="Z210" t="s">
        <v>10573</v>
      </c>
      <c r="AE210" t="s">
        <v>10533</v>
      </c>
      <c r="AG210" t="s">
        <v>10570</v>
      </c>
      <c r="AI210" t="s">
        <v>10574</v>
      </c>
      <c r="AJ210" t="s">
        <v>288</v>
      </c>
      <c r="AK210" t="s">
        <v>295</v>
      </c>
      <c r="AL210" t="s">
        <v>10571</v>
      </c>
      <c r="AP210" t="s">
        <v>10572</v>
      </c>
      <c r="AQ210" t="s">
        <v>7744</v>
      </c>
      <c r="AR210" t="s">
        <v>4644</v>
      </c>
      <c r="AT210" t="s">
        <v>10573</v>
      </c>
      <c r="AV210" t="s">
        <v>296</v>
      </c>
      <c r="AW210" t="s">
        <v>10575</v>
      </c>
      <c r="AY210">
        <v>9.4</v>
      </c>
      <c r="AZ210" t="s">
        <v>289</v>
      </c>
      <c r="BA210" t="s">
        <v>113</v>
      </c>
      <c r="BC210" t="s">
        <v>10565</v>
      </c>
      <c r="BD210" t="s">
        <v>10576</v>
      </c>
      <c r="BF210" t="s">
        <v>10569</v>
      </c>
      <c r="BJ210" t="s">
        <v>10577</v>
      </c>
      <c r="BK210" t="s">
        <v>6534</v>
      </c>
      <c r="BL210" t="s">
        <v>4</v>
      </c>
      <c r="BM210">
        <v>1</v>
      </c>
      <c r="BN210">
        <v>89.97</v>
      </c>
      <c r="BO210">
        <v>89.97</v>
      </c>
    </row>
    <row r="211" spans="1:67" hidden="1">
      <c r="A211" s="15">
        <f t="shared" si="3"/>
        <v>45343</v>
      </c>
      <c r="B211" t="s">
        <v>10578</v>
      </c>
      <c r="C211" t="s">
        <v>10579</v>
      </c>
      <c r="D211" t="s">
        <v>294</v>
      </c>
      <c r="F211" t="s">
        <v>2100</v>
      </c>
      <c r="G211" t="s">
        <v>10580</v>
      </c>
      <c r="H211" t="s">
        <v>287</v>
      </c>
      <c r="I211">
        <v>30.9</v>
      </c>
      <c r="J211">
        <v>33.229999999999997</v>
      </c>
      <c r="K211">
        <v>33.229999999999997</v>
      </c>
      <c r="L211">
        <v>5.42</v>
      </c>
      <c r="M211" t="s">
        <v>8284</v>
      </c>
      <c r="N211" t="s">
        <v>10581</v>
      </c>
      <c r="O211" t="s">
        <v>10582</v>
      </c>
      <c r="P211" t="s">
        <v>288</v>
      </c>
      <c r="Q211" t="s">
        <v>295</v>
      </c>
      <c r="R211" t="s">
        <v>10583</v>
      </c>
      <c r="S211" t="s">
        <v>10584</v>
      </c>
      <c r="U211" t="s">
        <v>10585</v>
      </c>
      <c r="V211" t="s">
        <v>10586</v>
      </c>
      <c r="W211" t="s">
        <v>3332</v>
      </c>
      <c r="X211" t="s">
        <v>4509</v>
      </c>
      <c r="Y211" t="s">
        <v>291</v>
      </c>
      <c r="Z211" t="s">
        <v>10587</v>
      </c>
      <c r="AE211" t="s">
        <v>10588</v>
      </c>
      <c r="AG211" t="s">
        <v>8284</v>
      </c>
      <c r="AH211" t="s">
        <v>10581</v>
      </c>
      <c r="AI211" t="s">
        <v>10589</v>
      </c>
      <c r="AJ211" t="s">
        <v>288</v>
      </c>
      <c r="AK211" t="s">
        <v>295</v>
      </c>
      <c r="AL211" t="s">
        <v>10583</v>
      </c>
      <c r="AM211" t="s">
        <v>10584</v>
      </c>
      <c r="AO211" t="s">
        <v>10585</v>
      </c>
      <c r="AP211" t="s">
        <v>10586</v>
      </c>
      <c r="AQ211" t="s">
        <v>3332</v>
      </c>
      <c r="AR211" t="s">
        <v>4509</v>
      </c>
      <c r="AT211" t="s">
        <v>10587</v>
      </c>
      <c r="AV211" t="s">
        <v>296</v>
      </c>
      <c r="AW211" t="s">
        <v>10590</v>
      </c>
      <c r="AY211">
        <v>3.09</v>
      </c>
      <c r="AZ211" t="s">
        <v>289</v>
      </c>
      <c r="BA211" t="s">
        <v>297</v>
      </c>
      <c r="BC211" t="s">
        <v>10591</v>
      </c>
      <c r="BD211" t="s">
        <v>10592</v>
      </c>
      <c r="BF211" t="s">
        <v>10580</v>
      </c>
      <c r="BI211" t="s">
        <v>10593</v>
      </c>
      <c r="BJ211" t="s">
        <v>10594</v>
      </c>
      <c r="BK211" t="s">
        <v>9238</v>
      </c>
      <c r="BL211" t="s">
        <v>4</v>
      </c>
      <c r="BM211">
        <v>1</v>
      </c>
      <c r="BN211">
        <v>30.9</v>
      </c>
      <c r="BO211">
        <v>30.9</v>
      </c>
    </row>
    <row r="212" spans="1:67" hidden="1">
      <c r="A212" s="15">
        <f t="shared" si="3"/>
        <v>45343</v>
      </c>
      <c r="B212" t="s">
        <v>10595</v>
      </c>
      <c r="C212" t="s">
        <v>10596</v>
      </c>
      <c r="D212" t="s">
        <v>294</v>
      </c>
      <c r="F212" t="s">
        <v>2100</v>
      </c>
      <c r="G212" t="s">
        <v>10597</v>
      </c>
      <c r="H212" t="s">
        <v>287</v>
      </c>
      <c r="I212">
        <v>39.9</v>
      </c>
      <c r="J212">
        <v>39.9</v>
      </c>
      <c r="K212">
        <v>41.19</v>
      </c>
      <c r="L212">
        <v>0</v>
      </c>
      <c r="M212" t="s">
        <v>10598</v>
      </c>
      <c r="O212" t="s">
        <v>10531</v>
      </c>
      <c r="P212" t="s">
        <v>288</v>
      </c>
      <c r="Q212" t="s">
        <v>295</v>
      </c>
      <c r="R212" t="s">
        <v>10532</v>
      </c>
      <c r="V212" t="s">
        <v>10599</v>
      </c>
      <c r="W212" t="s">
        <v>10600</v>
      </c>
      <c r="X212" t="s">
        <v>1188</v>
      </c>
      <c r="Y212" t="s">
        <v>291</v>
      </c>
      <c r="Z212" t="s">
        <v>10601</v>
      </c>
      <c r="AE212" t="s">
        <v>10533</v>
      </c>
      <c r="AG212" t="s">
        <v>10598</v>
      </c>
      <c r="AI212" t="s">
        <v>10602</v>
      </c>
      <c r="AJ212" t="s">
        <v>288</v>
      </c>
      <c r="AK212" t="s">
        <v>295</v>
      </c>
      <c r="AL212" t="s">
        <v>10532</v>
      </c>
      <c r="AP212" t="s">
        <v>10599</v>
      </c>
      <c r="AQ212" t="s">
        <v>10600</v>
      </c>
      <c r="AR212" t="s">
        <v>1188</v>
      </c>
      <c r="AT212" t="s">
        <v>10601</v>
      </c>
      <c r="AV212" t="s">
        <v>296</v>
      </c>
      <c r="AW212" t="s">
        <v>10603</v>
      </c>
      <c r="AY212">
        <v>0</v>
      </c>
      <c r="AZ212" t="s">
        <v>289</v>
      </c>
      <c r="BA212" t="s">
        <v>297</v>
      </c>
      <c r="BC212" t="s">
        <v>10565</v>
      </c>
      <c r="BD212" t="s">
        <v>10604</v>
      </c>
      <c r="BF212" t="s">
        <v>10597</v>
      </c>
      <c r="BJ212" t="s">
        <v>10538</v>
      </c>
      <c r="BK212" t="s">
        <v>6312</v>
      </c>
      <c r="BL212" t="s">
        <v>4</v>
      </c>
      <c r="BM212">
        <v>1</v>
      </c>
      <c r="BN212">
        <v>39.9</v>
      </c>
      <c r="BO212">
        <v>39.9</v>
      </c>
    </row>
    <row r="213" spans="1:67" hidden="1">
      <c r="A213" s="15">
        <f t="shared" si="3"/>
        <v>45343</v>
      </c>
      <c r="B213" t="s">
        <v>10605</v>
      </c>
      <c r="C213" t="s">
        <v>10606</v>
      </c>
      <c r="D213" t="s">
        <v>134</v>
      </c>
      <c r="F213" t="s">
        <v>2100</v>
      </c>
      <c r="G213" t="s">
        <v>10607</v>
      </c>
      <c r="H213" t="s">
        <v>298</v>
      </c>
      <c r="I213">
        <v>91.6</v>
      </c>
      <c r="J213">
        <v>91.6</v>
      </c>
      <c r="K213">
        <v>91.6</v>
      </c>
      <c r="L213">
        <v>0</v>
      </c>
      <c r="M213" t="s">
        <v>6407</v>
      </c>
      <c r="N213" t="s">
        <v>10608</v>
      </c>
      <c r="O213" t="s">
        <v>10609</v>
      </c>
      <c r="P213" t="s">
        <v>288</v>
      </c>
      <c r="Q213" t="s">
        <v>3145</v>
      </c>
      <c r="R213" t="s">
        <v>10610</v>
      </c>
      <c r="S213" t="s">
        <v>10611</v>
      </c>
      <c r="T213" t="s">
        <v>10612</v>
      </c>
      <c r="U213" t="s">
        <v>10612</v>
      </c>
      <c r="V213" t="s">
        <v>10613</v>
      </c>
      <c r="W213" t="s">
        <v>3048</v>
      </c>
      <c r="X213" t="s">
        <v>127</v>
      </c>
      <c r="Y213" t="s">
        <v>3150</v>
      </c>
      <c r="Z213" t="s">
        <v>10614</v>
      </c>
      <c r="AE213" t="s">
        <v>10615</v>
      </c>
      <c r="AG213" t="s">
        <v>10616</v>
      </c>
      <c r="AH213" t="s">
        <v>10617</v>
      </c>
      <c r="AI213" t="s">
        <v>10609</v>
      </c>
      <c r="AJ213" t="s">
        <v>288</v>
      </c>
      <c r="AK213" t="s">
        <v>3145</v>
      </c>
      <c r="AL213" t="s">
        <v>10618</v>
      </c>
      <c r="AM213" t="s">
        <v>10619</v>
      </c>
      <c r="AO213" t="s">
        <v>10612</v>
      </c>
      <c r="AP213" t="s">
        <v>10613</v>
      </c>
      <c r="AQ213" t="s">
        <v>3048</v>
      </c>
      <c r="AR213" t="s">
        <v>127</v>
      </c>
      <c r="AS213" t="s">
        <v>3150</v>
      </c>
      <c r="AT213" t="s">
        <v>10620</v>
      </c>
      <c r="AV213" t="s">
        <v>3154</v>
      </c>
      <c r="AW213" t="s">
        <v>10621</v>
      </c>
      <c r="AY213">
        <v>0</v>
      </c>
      <c r="AZ213" t="s">
        <v>3157</v>
      </c>
      <c r="BA213" t="s">
        <v>3158</v>
      </c>
      <c r="BB213" t="s">
        <v>3159</v>
      </c>
      <c r="BC213" t="s">
        <v>10622</v>
      </c>
      <c r="BF213" t="s">
        <v>10607</v>
      </c>
      <c r="BG213" t="s">
        <v>4999</v>
      </c>
      <c r="BH213">
        <v>35.92</v>
      </c>
      <c r="BI213" t="s">
        <v>10623</v>
      </c>
      <c r="BJ213" t="s">
        <v>6829</v>
      </c>
      <c r="BK213" t="s">
        <v>3670</v>
      </c>
      <c r="BL213" t="s">
        <v>4</v>
      </c>
      <c r="BM213">
        <v>4</v>
      </c>
      <c r="BN213">
        <v>22.9</v>
      </c>
      <c r="BO213">
        <v>91.6</v>
      </c>
    </row>
    <row r="214" spans="1:67" hidden="1">
      <c r="A214" s="15">
        <f t="shared" si="3"/>
        <v>45344</v>
      </c>
      <c r="B214" t="s">
        <v>10624</v>
      </c>
      <c r="C214" t="s">
        <v>10625</v>
      </c>
      <c r="D214" t="s">
        <v>294</v>
      </c>
      <c r="F214" t="s">
        <v>2100</v>
      </c>
      <c r="G214" t="s">
        <v>10626</v>
      </c>
      <c r="H214" t="s">
        <v>287</v>
      </c>
      <c r="I214">
        <v>30.9</v>
      </c>
      <c r="J214">
        <v>34.71</v>
      </c>
      <c r="K214">
        <v>34.71</v>
      </c>
      <c r="L214">
        <v>3.87</v>
      </c>
      <c r="M214" t="s">
        <v>10627</v>
      </c>
      <c r="N214" t="s">
        <v>10628</v>
      </c>
      <c r="O214" t="s">
        <v>10629</v>
      </c>
      <c r="P214" t="s">
        <v>288</v>
      </c>
      <c r="Q214" t="s">
        <v>295</v>
      </c>
      <c r="R214" t="s">
        <v>10630</v>
      </c>
      <c r="S214" t="s">
        <v>4608</v>
      </c>
      <c r="U214" t="s">
        <v>10631</v>
      </c>
      <c r="V214" t="s">
        <v>10632</v>
      </c>
      <c r="W214" t="s">
        <v>10631</v>
      </c>
      <c r="X214" t="s">
        <v>5241</v>
      </c>
      <c r="Y214" t="s">
        <v>291</v>
      </c>
      <c r="Z214" t="s">
        <v>10633</v>
      </c>
      <c r="AE214" t="s">
        <v>10634</v>
      </c>
      <c r="AG214" t="s">
        <v>10627</v>
      </c>
      <c r="AH214" t="s">
        <v>10628</v>
      </c>
      <c r="AI214" t="s">
        <v>10635</v>
      </c>
      <c r="AJ214" t="s">
        <v>288</v>
      </c>
      <c r="AK214" t="s">
        <v>295</v>
      </c>
      <c r="AL214" t="s">
        <v>10630</v>
      </c>
      <c r="AM214" t="s">
        <v>4608</v>
      </c>
      <c r="AO214" t="s">
        <v>10631</v>
      </c>
      <c r="AP214" t="s">
        <v>10632</v>
      </c>
      <c r="AQ214" t="s">
        <v>10631</v>
      </c>
      <c r="AR214" t="s">
        <v>5241</v>
      </c>
      <c r="AT214" t="s">
        <v>10633</v>
      </c>
      <c r="AV214" t="s">
        <v>296</v>
      </c>
      <c r="AW214" t="s">
        <v>10636</v>
      </c>
      <c r="AY214">
        <v>0.06</v>
      </c>
      <c r="AZ214" t="s">
        <v>289</v>
      </c>
      <c r="BA214" t="s">
        <v>6513</v>
      </c>
      <c r="BC214" t="s">
        <v>10637</v>
      </c>
      <c r="BD214" t="s">
        <v>10638</v>
      </c>
      <c r="BF214" t="s">
        <v>10626</v>
      </c>
      <c r="BI214" t="s">
        <v>10639</v>
      </c>
      <c r="BJ214" t="s">
        <v>10594</v>
      </c>
      <c r="BK214" t="s">
        <v>9238</v>
      </c>
      <c r="BL214" t="s">
        <v>4</v>
      </c>
      <c r="BM214">
        <v>1</v>
      </c>
      <c r="BN214">
        <v>30.9</v>
      </c>
      <c r="BO214">
        <v>30.9</v>
      </c>
    </row>
    <row r="215" spans="1:67" hidden="1">
      <c r="A215" s="15">
        <f t="shared" si="3"/>
        <v>45344</v>
      </c>
      <c r="B215" t="s">
        <v>10640</v>
      </c>
      <c r="C215" t="s">
        <v>10641</v>
      </c>
      <c r="D215" t="s">
        <v>294</v>
      </c>
      <c r="F215" t="s">
        <v>2100</v>
      </c>
      <c r="G215" t="s">
        <v>10642</v>
      </c>
      <c r="H215" t="s">
        <v>287</v>
      </c>
      <c r="I215">
        <v>29.99</v>
      </c>
      <c r="J215">
        <v>29.99</v>
      </c>
      <c r="K215">
        <v>29.99</v>
      </c>
      <c r="L215">
        <v>0</v>
      </c>
      <c r="M215" t="s">
        <v>2039</v>
      </c>
      <c r="N215" t="s">
        <v>10643</v>
      </c>
      <c r="O215" t="s">
        <v>10644</v>
      </c>
      <c r="P215" t="s">
        <v>288</v>
      </c>
      <c r="Q215" t="s">
        <v>295</v>
      </c>
      <c r="R215" t="s">
        <v>10645</v>
      </c>
      <c r="S215" t="s">
        <v>10646</v>
      </c>
      <c r="U215" t="s">
        <v>10647</v>
      </c>
      <c r="V215" t="s">
        <v>10648</v>
      </c>
      <c r="W215" t="s">
        <v>904</v>
      </c>
      <c r="X215" t="s">
        <v>127</v>
      </c>
      <c r="Y215" t="s">
        <v>291</v>
      </c>
      <c r="Z215" t="s">
        <v>10649</v>
      </c>
      <c r="AE215" t="s">
        <v>10650</v>
      </c>
      <c r="AG215" t="s">
        <v>2039</v>
      </c>
      <c r="AH215" t="s">
        <v>10643</v>
      </c>
      <c r="AI215" t="s">
        <v>10651</v>
      </c>
      <c r="AJ215" t="s">
        <v>288</v>
      </c>
      <c r="AK215" t="s">
        <v>295</v>
      </c>
      <c r="AL215" t="s">
        <v>10645</v>
      </c>
      <c r="AM215" t="s">
        <v>10646</v>
      </c>
      <c r="AO215" t="s">
        <v>10647</v>
      </c>
      <c r="AP215" t="s">
        <v>10648</v>
      </c>
      <c r="AQ215" t="s">
        <v>904</v>
      </c>
      <c r="AR215" t="s">
        <v>127</v>
      </c>
      <c r="AT215" t="s">
        <v>10649</v>
      </c>
      <c r="AV215" t="s">
        <v>296</v>
      </c>
      <c r="AW215" t="s">
        <v>10652</v>
      </c>
      <c r="AY215">
        <v>0</v>
      </c>
      <c r="AZ215" t="s">
        <v>289</v>
      </c>
      <c r="BA215" t="s">
        <v>6513</v>
      </c>
      <c r="BC215" t="s">
        <v>10653</v>
      </c>
      <c r="BD215" t="s">
        <v>10654</v>
      </c>
      <c r="BF215" t="s">
        <v>10642</v>
      </c>
      <c r="BI215" t="s">
        <v>10655</v>
      </c>
      <c r="BJ215" t="s">
        <v>9142</v>
      </c>
      <c r="BK215" t="s">
        <v>293</v>
      </c>
      <c r="BL215" t="s">
        <v>4</v>
      </c>
      <c r="BM215">
        <v>1</v>
      </c>
      <c r="BN215">
        <v>29.99</v>
      </c>
      <c r="BO215">
        <v>29.99</v>
      </c>
    </row>
    <row r="216" spans="1:67" hidden="1">
      <c r="A216" s="15">
        <f t="shared" si="3"/>
        <v>45344</v>
      </c>
      <c r="B216" t="s">
        <v>10656</v>
      </c>
      <c r="C216" t="s">
        <v>10657</v>
      </c>
      <c r="D216" t="s">
        <v>294</v>
      </c>
      <c r="F216" t="s">
        <v>2100</v>
      </c>
      <c r="G216" t="s">
        <v>10658</v>
      </c>
      <c r="H216" t="s">
        <v>287</v>
      </c>
      <c r="I216">
        <v>179.94</v>
      </c>
      <c r="J216">
        <v>155.61000000000001</v>
      </c>
      <c r="K216">
        <v>155.61000000000001</v>
      </c>
      <c r="L216">
        <v>2.65</v>
      </c>
      <c r="M216" t="s">
        <v>10659</v>
      </c>
      <c r="N216" t="s">
        <v>10660</v>
      </c>
      <c r="O216" t="s">
        <v>10661</v>
      </c>
      <c r="P216" t="s">
        <v>288</v>
      </c>
      <c r="Q216" t="s">
        <v>295</v>
      </c>
      <c r="R216" t="s">
        <v>10662</v>
      </c>
      <c r="S216" t="s">
        <v>2407</v>
      </c>
      <c r="U216" t="s">
        <v>10663</v>
      </c>
      <c r="V216" t="s">
        <v>10664</v>
      </c>
      <c r="W216" t="s">
        <v>874</v>
      </c>
      <c r="X216" t="s">
        <v>5551</v>
      </c>
      <c r="Y216" t="s">
        <v>291</v>
      </c>
      <c r="Z216" t="s">
        <v>10665</v>
      </c>
      <c r="AE216" t="s">
        <v>10666</v>
      </c>
      <c r="AG216" t="s">
        <v>10659</v>
      </c>
      <c r="AH216" t="s">
        <v>10660</v>
      </c>
      <c r="AI216" t="s">
        <v>10667</v>
      </c>
      <c r="AJ216" t="s">
        <v>288</v>
      </c>
      <c r="AK216" t="s">
        <v>295</v>
      </c>
      <c r="AL216" t="s">
        <v>10662</v>
      </c>
      <c r="AM216" t="s">
        <v>2407</v>
      </c>
      <c r="AO216" t="s">
        <v>10663</v>
      </c>
      <c r="AP216" t="s">
        <v>10664</v>
      </c>
      <c r="AQ216" t="s">
        <v>874</v>
      </c>
      <c r="AR216" t="s">
        <v>5551</v>
      </c>
      <c r="AT216" t="s">
        <v>10665</v>
      </c>
      <c r="AV216" t="s">
        <v>296</v>
      </c>
      <c r="AW216" t="s">
        <v>10668</v>
      </c>
      <c r="AY216">
        <v>26.98</v>
      </c>
      <c r="AZ216" t="s">
        <v>289</v>
      </c>
      <c r="BA216" t="s">
        <v>297</v>
      </c>
      <c r="BC216" t="s">
        <v>10591</v>
      </c>
      <c r="BD216" t="s">
        <v>10669</v>
      </c>
      <c r="BF216" t="s">
        <v>10658</v>
      </c>
      <c r="BI216" t="s">
        <v>10670</v>
      </c>
      <c r="BJ216" t="s">
        <v>10671</v>
      </c>
      <c r="BK216" t="s">
        <v>6625</v>
      </c>
      <c r="BL216" t="s">
        <v>4</v>
      </c>
      <c r="BM216">
        <v>2</v>
      </c>
      <c r="BN216">
        <v>89.97</v>
      </c>
      <c r="BO216">
        <v>179.94</v>
      </c>
    </row>
    <row r="217" spans="1:67" hidden="1">
      <c r="A217" s="15">
        <f t="shared" si="3"/>
        <v>45345</v>
      </c>
      <c r="B217" t="s">
        <v>10672</v>
      </c>
      <c r="C217" t="s">
        <v>10673</v>
      </c>
      <c r="D217" t="s">
        <v>294</v>
      </c>
      <c r="F217" t="s">
        <v>2100</v>
      </c>
      <c r="G217" t="s">
        <v>10674</v>
      </c>
      <c r="H217" t="s">
        <v>287</v>
      </c>
      <c r="I217">
        <v>39.9</v>
      </c>
      <c r="J217">
        <v>37.5</v>
      </c>
      <c r="K217">
        <v>37.5</v>
      </c>
      <c r="L217">
        <v>0</v>
      </c>
      <c r="M217" t="s">
        <v>10675</v>
      </c>
      <c r="O217" t="s">
        <v>10531</v>
      </c>
      <c r="P217" t="s">
        <v>288</v>
      </c>
      <c r="Q217" t="s">
        <v>295</v>
      </c>
      <c r="R217" t="s">
        <v>10571</v>
      </c>
      <c r="V217" t="s">
        <v>124</v>
      </c>
      <c r="W217" t="s">
        <v>10676</v>
      </c>
      <c r="X217" t="s">
        <v>835</v>
      </c>
      <c r="Y217" t="s">
        <v>291</v>
      </c>
      <c r="Z217" t="s">
        <v>10677</v>
      </c>
      <c r="AE217" t="s">
        <v>10533</v>
      </c>
      <c r="AG217" t="s">
        <v>10675</v>
      </c>
      <c r="AI217" t="s">
        <v>10678</v>
      </c>
      <c r="AJ217" t="s">
        <v>288</v>
      </c>
      <c r="AK217" t="s">
        <v>295</v>
      </c>
      <c r="AL217" t="s">
        <v>10571</v>
      </c>
      <c r="AP217" t="s">
        <v>124</v>
      </c>
      <c r="AQ217" t="s">
        <v>10676</v>
      </c>
      <c r="AR217" t="s">
        <v>835</v>
      </c>
      <c r="AT217" t="s">
        <v>10677</v>
      </c>
      <c r="AV217" t="s">
        <v>296</v>
      </c>
      <c r="AW217" t="s">
        <v>10679</v>
      </c>
      <c r="AY217">
        <v>2.4</v>
      </c>
      <c r="AZ217" t="s">
        <v>289</v>
      </c>
      <c r="BA217" t="s">
        <v>113</v>
      </c>
      <c r="BC217" t="s">
        <v>10680</v>
      </c>
      <c r="BD217" t="s">
        <v>10681</v>
      </c>
      <c r="BF217" t="s">
        <v>10674</v>
      </c>
      <c r="BJ217" t="s">
        <v>10538</v>
      </c>
      <c r="BK217" t="s">
        <v>6312</v>
      </c>
      <c r="BL217" t="s">
        <v>4</v>
      </c>
      <c r="BM217">
        <v>1</v>
      </c>
      <c r="BN217">
        <v>39.9</v>
      </c>
      <c r="BO217">
        <v>39.9</v>
      </c>
    </row>
    <row r="218" spans="1:67" hidden="1">
      <c r="A218" s="15">
        <f t="shared" si="3"/>
        <v>45345</v>
      </c>
      <c r="B218" t="s">
        <v>10682</v>
      </c>
      <c r="C218" t="s">
        <v>10683</v>
      </c>
      <c r="D218" t="s">
        <v>294</v>
      </c>
      <c r="F218" t="s">
        <v>2100</v>
      </c>
      <c r="G218" t="s">
        <v>10684</v>
      </c>
      <c r="H218" t="s">
        <v>287</v>
      </c>
      <c r="I218">
        <v>24.9</v>
      </c>
      <c r="J218">
        <v>24.9</v>
      </c>
      <c r="K218">
        <v>24.9</v>
      </c>
      <c r="L218">
        <v>0</v>
      </c>
      <c r="M218" t="s">
        <v>10685</v>
      </c>
      <c r="O218" t="s">
        <v>10531</v>
      </c>
      <c r="P218" t="s">
        <v>288</v>
      </c>
      <c r="Q218" t="s">
        <v>295</v>
      </c>
      <c r="R218" t="s">
        <v>10532</v>
      </c>
      <c r="V218" t="s">
        <v>124</v>
      </c>
      <c r="W218" t="s">
        <v>872</v>
      </c>
      <c r="X218" t="s">
        <v>835</v>
      </c>
      <c r="Y218" t="s">
        <v>291</v>
      </c>
      <c r="Z218" t="s">
        <v>10686</v>
      </c>
      <c r="AE218" t="s">
        <v>10533</v>
      </c>
      <c r="AG218" t="s">
        <v>10685</v>
      </c>
      <c r="AI218" t="s">
        <v>10687</v>
      </c>
      <c r="AJ218" t="s">
        <v>288</v>
      </c>
      <c r="AK218" t="s">
        <v>295</v>
      </c>
      <c r="AL218" t="s">
        <v>10532</v>
      </c>
      <c r="AP218" t="s">
        <v>124</v>
      </c>
      <c r="AQ218" t="s">
        <v>872</v>
      </c>
      <c r="AR218" t="s">
        <v>835</v>
      </c>
      <c r="AT218" t="s">
        <v>10686</v>
      </c>
      <c r="AV218" t="s">
        <v>296</v>
      </c>
      <c r="AW218" t="s">
        <v>10688</v>
      </c>
      <c r="AY218">
        <v>0</v>
      </c>
      <c r="AZ218" t="s">
        <v>289</v>
      </c>
      <c r="BA218" t="s">
        <v>6513</v>
      </c>
      <c r="BC218" t="s">
        <v>10565</v>
      </c>
      <c r="BD218" t="s">
        <v>10689</v>
      </c>
      <c r="BF218" t="s">
        <v>10684</v>
      </c>
      <c r="BJ218" t="s">
        <v>9142</v>
      </c>
      <c r="BK218" t="s">
        <v>293</v>
      </c>
      <c r="BL218" t="s">
        <v>4</v>
      </c>
      <c r="BM218">
        <v>1</v>
      </c>
      <c r="BN218">
        <v>24.9</v>
      </c>
      <c r="BO218">
        <v>24.9</v>
      </c>
    </row>
    <row r="219" spans="1:67" hidden="1">
      <c r="A219" s="15">
        <f t="shared" si="3"/>
        <v>45346</v>
      </c>
      <c r="B219" t="s">
        <v>10690</v>
      </c>
      <c r="C219" t="s">
        <v>10691</v>
      </c>
      <c r="D219" t="s">
        <v>294</v>
      </c>
      <c r="F219" t="s">
        <v>2100</v>
      </c>
      <c r="G219" t="s">
        <v>10692</v>
      </c>
      <c r="H219" t="s">
        <v>287</v>
      </c>
      <c r="I219">
        <v>30.9</v>
      </c>
      <c r="J219">
        <v>38.409999999999997</v>
      </c>
      <c r="K219">
        <v>38.409999999999997</v>
      </c>
      <c r="L219">
        <v>7.51</v>
      </c>
      <c r="M219" t="s">
        <v>10693</v>
      </c>
      <c r="N219" t="s">
        <v>10694</v>
      </c>
      <c r="O219" t="s">
        <v>10695</v>
      </c>
      <c r="P219" t="s">
        <v>288</v>
      </c>
      <c r="Q219" t="s">
        <v>295</v>
      </c>
      <c r="R219" t="s">
        <v>10696</v>
      </c>
      <c r="S219" t="s">
        <v>3619</v>
      </c>
      <c r="U219" t="s">
        <v>6334</v>
      </c>
      <c r="V219" t="s">
        <v>10697</v>
      </c>
      <c r="W219" t="s">
        <v>6334</v>
      </c>
      <c r="X219" t="s">
        <v>2173</v>
      </c>
      <c r="Y219" t="s">
        <v>291</v>
      </c>
      <c r="Z219" t="s">
        <v>10698</v>
      </c>
      <c r="AE219" t="s">
        <v>10699</v>
      </c>
      <c r="AG219" t="s">
        <v>10693</v>
      </c>
      <c r="AH219" t="s">
        <v>10694</v>
      </c>
      <c r="AI219" t="s">
        <v>10700</v>
      </c>
      <c r="AJ219" t="s">
        <v>288</v>
      </c>
      <c r="AK219" t="s">
        <v>295</v>
      </c>
      <c r="AL219" t="s">
        <v>10696</v>
      </c>
      <c r="AM219" t="s">
        <v>3619</v>
      </c>
      <c r="AO219" t="s">
        <v>6334</v>
      </c>
      <c r="AP219" t="s">
        <v>10697</v>
      </c>
      <c r="AQ219" t="s">
        <v>6334</v>
      </c>
      <c r="AR219" t="s">
        <v>2173</v>
      </c>
      <c r="AT219" t="s">
        <v>10698</v>
      </c>
      <c r="AV219" t="s">
        <v>296</v>
      </c>
      <c r="AW219" t="s">
        <v>10701</v>
      </c>
      <c r="AY219">
        <v>0</v>
      </c>
      <c r="AZ219" t="s">
        <v>289</v>
      </c>
      <c r="BA219" t="s">
        <v>113</v>
      </c>
      <c r="BC219" t="s">
        <v>10702</v>
      </c>
      <c r="BD219" t="s">
        <v>10703</v>
      </c>
      <c r="BF219" t="s">
        <v>10692</v>
      </c>
      <c r="BI219" t="s">
        <v>10704</v>
      </c>
      <c r="BJ219" t="s">
        <v>10594</v>
      </c>
      <c r="BK219" t="s">
        <v>9238</v>
      </c>
      <c r="BL219" t="s">
        <v>4</v>
      </c>
      <c r="BM219">
        <v>1</v>
      </c>
      <c r="BN219">
        <v>30.9</v>
      </c>
      <c r="BO219">
        <v>30.9</v>
      </c>
    </row>
    <row r="220" spans="1:67" hidden="1">
      <c r="A220" s="15">
        <f t="shared" si="3"/>
        <v>45347</v>
      </c>
      <c r="B220" t="s">
        <v>10705</v>
      </c>
      <c r="C220" t="s">
        <v>10706</v>
      </c>
      <c r="D220" t="s">
        <v>290</v>
      </c>
      <c r="F220" t="s">
        <v>2100</v>
      </c>
      <c r="G220" t="s">
        <v>10707</v>
      </c>
      <c r="H220" t="s">
        <v>287</v>
      </c>
      <c r="I220">
        <v>89.97</v>
      </c>
      <c r="J220">
        <v>89.97</v>
      </c>
      <c r="K220">
        <v>89.97</v>
      </c>
      <c r="L220">
        <v>0</v>
      </c>
      <c r="M220" t="s">
        <v>2881</v>
      </c>
      <c r="N220" t="s">
        <v>10708</v>
      </c>
      <c r="O220" t="s">
        <v>10709</v>
      </c>
      <c r="P220" t="s">
        <v>288</v>
      </c>
      <c r="Q220" t="s">
        <v>4930</v>
      </c>
      <c r="R220" t="s">
        <v>10710</v>
      </c>
      <c r="S220" t="s">
        <v>10439</v>
      </c>
      <c r="U220" t="s">
        <v>10711</v>
      </c>
      <c r="V220" t="s">
        <v>10712</v>
      </c>
      <c r="W220" t="s">
        <v>299</v>
      </c>
      <c r="X220" t="s">
        <v>8</v>
      </c>
      <c r="Y220" t="s">
        <v>291</v>
      </c>
      <c r="Z220" t="s">
        <v>10713</v>
      </c>
      <c r="AE220" t="s">
        <v>10714</v>
      </c>
      <c r="AG220" t="s">
        <v>2881</v>
      </c>
      <c r="AH220" t="s">
        <v>10715</v>
      </c>
      <c r="AI220" t="s">
        <v>10709</v>
      </c>
      <c r="AJ220" t="s">
        <v>288</v>
      </c>
      <c r="AK220" t="s">
        <v>4930</v>
      </c>
      <c r="AL220" t="s">
        <v>10710</v>
      </c>
      <c r="AM220" t="s">
        <v>10439</v>
      </c>
      <c r="AN220" t="s">
        <v>10716</v>
      </c>
      <c r="AO220" t="s">
        <v>10711</v>
      </c>
      <c r="AP220" t="s">
        <v>10712</v>
      </c>
      <c r="AQ220" t="s">
        <v>299</v>
      </c>
      <c r="AR220" t="s">
        <v>8</v>
      </c>
      <c r="AT220" t="s">
        <v>10713</v>
      </c>
      <c r="AU220" t="s">
        <v>10716</v>
      </c>
      <c r="AV220" t="s">
        <v>4942</v>
      </c>
      <c r="AW220" t="s">
        <v>10717</v>
      </c>
      <c r="AY220">
        <v>0</v>
      </c>
      <c r="AZ220" t="s">
        <v>289</v>
      </c>
      <c r="BA220" t="s">
        <v>4945</v>
      </c>
      <c r="BB220" t="s">
        <v>3159</v>
      </c>
      <c r="BC220" t="s">
        <v>10718</v>
      </c>
      <c r="BF220" t="s">
        <v>10707</v>
      </c>
      <c r="BI220" t="s">
        <v>10719</v>
      </c>
      <c r="BJ220" t="s">
        <v>9845</v>
      </c>
      <c r="BK220" t="s">
        <v>9371</v>
      </c>
      <c r="BL220" t="s">
        <v>4</v>
      </c>
      <c r="BM220">
        <v>1</v>
      </c>
      <c r="BN220">
        <v>89.97</v>
      </c>
      <c r="BO220">
        <v>89.97</v>
      </c>
    </row>
    <row r="221" spans="1:67" hidden="1">
      <c r="A221" s="15">
        <f t="shared" si="3"/>
        <v>45347</v>
      </c>
      <c r="B221" t="s">
        <v>10720</v>
      </c>
      <c r="C221" t="s">
        <v>10721</v>
      </c>
      <c r="D221" t="s">
        <v>294</v>
      </c>
      <c r="F221" t="s">
        <v>2100</v>
      </c>
      <c r="G221" t="s">
        <v>10722</v>
      </c>
      <c r="H221" t="s">
        <v>287</v>
      </c>
      <c r="I221">
        <v>35.229999999999997</v>
      </c>
      <c r="J221">
        <v>34.61</v>
      </c>
      <c r="K221">
        <v>34.61</v>
      </c>
      <c r="L221">
        <v>0</v>
      </c>
      <c r="M221" t="s">
        <v>10723</v>
      </c>
      <c r="N221" t="s">
        <v>10724</v>
      </c>
      <c r="O221" t="s">
        <v>10725</v>
      </c>
      <c r="P221" t="s">
        <v>288</v>
      </c>
      <c r="Q221" t="s">
        <v>295</v>
      </c>
      <c r="R221" t="s">
        <v>10726</v>
      </c>
      <c r="S221" t="s">
        <v>10727</v>
      </c>
      <c r="U221" t="s">
        <v>137</v>
      </c>
      <c r="V221" t="s">
        <v>10728</v>
      </c>
      <c r="W221" t="s">
        <v>137</v>
      </c>
      <c r="X221" t="s">
        <v>835</v>
      </c>
      <c r="Y221" t="s">
        <v>291</v>
      </c>
      <c r="Z221" t="s">
        <v>10729</v>
      </c>
      <c r="AE221" t="s">
        <v>10730</v>
      </c>
      <c r="AG221" t="s">
        <v>10723</v>
      </c>
      <c r="AH221" t="s">
        <v>10724</v>
      </c>
      <c r="AI221" t="s">
        <v>10731</v>
      </c>
      <c r="AJ221" t="s">
        <v>288</v>
      </c>
      <c r="AK221" t="s">
        <v>295</v>
      </c>
      <c r="AL221" t="s">
        <v>10726</v>
      </c>
      <c r="AM221" t="s">
        <v>10727</v>
      </c>
      <c r="AO221" t="s">
        <v>137</v>
      </c>
      <c r="AP221" t="s">
        <v>10728</v>
      </c>
      <c r="AQ221" t="s">
        <v>137</v>
      </c>
      <c r="AR221" t="s">
        <v>835</v>
      </c>
      <c r="AT221" t="s">
        <v>10729</v>
      </c>
      <c r="AV221" t="s">
        <v>296</v>
      </c>
      <c r="AW221" t="s">
        <v>10732</v>
      </c>
      <c r="AY221">
        <v>0.62</v>
      </c>
      <c r="AZ221" t="s">
        <v>289</v>
      </c>
      <c r="BA221" t="s">
        <v>6513</v>
      </c>
      <c r="BC221" t="s">
        <v>10733</v>
      </c>
      <c r="BD221" t="s">
        <v>10734</v>
      </c>
      <c r="BF221" t="s">
        <v>10722</v>
      </c>
      <c r="BI221" t="s">
        <v>10735</v>
      </c>
      <c r="BJ221" t="s">
        <v>10594</v>
      </c>
      <c r="BK221" t="s">
        <v>9238</v>
      </c>
      <c r="BL221" t="s">
        <v>4</v>
      </c>
      <c r="BM221">
        <v>1</v>
      </c>
      <c r="BN221">
        <v>35.229999999999997</v>
      </c>
      <c r="BO221">
        <v>35.229999999999997</v>
      </c>
    </row>
    <row r="222" spans="1:67" hidden="1">
      <c r="A222" s="15">
        <f t="shared" si="3"/>
        <v>45347</v>
      </c>
      <c r="B222" t="s">
        <v>10736</v>
      </c>
      <c r="C222" t="s">
        <v>10737</v>
      </c>
      <c r="D222" t="s">
        <v>294</v>
      </c>
      <c r="F222" t="s">
        <v>891</v>
      </c>
      <c r="G222" t="s">
        <v>10738</v>
      </c>
      <c r="H222" t="s">
        <v>287</v>
      </c>
      <c r="I222">
        <v>56.99</v>
      </c>
      <c r="J222">
        <v>60.91</v>
      </c>
      <c r="K222">
        <v>60.91</v>
      </c>
      <c r="L222">
        <v>9.6199999999999992</v>
      </c>
      <c r="M222" t="s">
        <v>10739</v>
      </c>
      <c r="N222" t="s">
        <v>10740</v>
      </c>
      <c r="O222" t="s">
        <v>10741</v>
      </c>
      <c r="P222" t="s">
        <v>288</v>
      </c>
      <c r="Q222" t="s">
        <v>295</v>
      </c>
      <c r="R222" t="s">
        <v>10742</v>
      </c>
      <c r="S222" t="s">
        <v>5799</v>
      </c>
      <c r="U222" t="s">
        <v>10743</v>
      </c>
      <c r="V222" t="s">
        <v>10744</v>
      </c>
      <c r="W222" t="s">
        <v>10745</v>
      </c>
      <c r="X222" t="s">
        <v>127</v>
      </c>
      <c r="Y222" t="s">
        <v>291</v>
      </c>
      <c r="Z222" t="s">
        <v>10746</v>
      </c>
      <c r="AE222" t="s">
        <v>10747</v>
      </c>
      <c r="AG222" t="s">
        <v>10739</v>
      </c>
      <c r="AH222" t="s">
        <v>10740</v>
      </c>
      <c r="AI222" t="s">
        <v>10748</v>
      </c>
      <c r="AJ222" t="s">
        <v>288</v>
      </c>
      <c r="AK222" t="s">
        <v>295</v>
      </c>
      <c r="AL222" t="s">
        <v>10742</v>
      </c>
      <c r="AM222" t="s">
        <v>5799</v>
      </c>
      <c r="AO222" t="s">
        <v>10743</v>
      </c>
      <c r="AP222" t="s">
        <v>10744</v>
      </c>
      <c r="AQ222" t="s">
        <v>10745</v>
      </c>
      <c r="AR222" t="s">
        <v>127</v>
      </c>
      <c r="AT222" t="s">
        <v>10746</v>
      </c>
      <c r="AV222" t="s">
        <v>296</v>
      </c>
      <c r="AW222" t="s">
        <v>10749</v>
      </c>
      <c r="AY222">
        <v>5.7</v>
      </c>
      <c r="AZ222" t="s">
        <v>289</v>
      </c>
      <c r="BA222" t="s">
        <v>113</v>
      </c>
      <c r="BC222" t="s">
        <v>10750</v>
      </c>
      <c r="BE222" t="s">
        <v>10751</v>
      </c>
      <c r="BF222" t="s">
        <v>10738</v>
      </c>
      <c r="BI222" t="s">
        <v>10752</v>
      </c>
      <c r="BJ222" t="s">
        <v>9161</v>
      </c>
      <c r="BK222" t="s">
        <v>4672</v>
      </c>
      <c r="BL222" t="s">
        <v>4</v>
      </c>
      <c r="BM222">
        <v>1</v>
      </c>
      <c r="BN222">
        <v>56.99</v>
      </c>
      <c r="BO222">
        <v>56.99</v>
      </c>
    </row>
    <row r="223" spans="1:67" hidden="1">
      <c r="A223" s="15">
        <f t="shared" si="3"/>
        <v>45347</v>
      </c>
      <c r="B223" t="s">
        <v>10753</v>
      </c>
      <c r="C223" t="s">
        <v>10754</v>
      </c>
      <c r="D223" t="s">
        <v>294</v>
      </c>
      <c r="F223" t="s">
        <v>2100</v>
      </c>
      <c r="G223" t="s">
        <v>10751</v>
      </c>
      <c r="H223" t="s">
        <v>287</v>
      </c>
      <c r="I223">
        <v>56.99</v>
      </c>
      <c r="J223">
        <v>51.55</v>
      </c>
      <c r="K223">
        <v>51.55</v>
      </c>
      <c r="L223">
        <v>0</v>
      </c>
      <c r="M223" t="s">
        <v>10739</v>
      </c>
      <c r="N223" t="s">
        <v>10740</v>
      </c>
      <c r="O223" t="s">
        <v>10741</v>
      </c>
      <c r="P223" t="s">
        <v>288</v>
      </c>
      <c r="Q223" t="s">
        <v>295</v>
      </c>
      <c r="R223" t="s">
        <v>10742</v>
      </c>
      <c r="S223" t="s">
        <v>5799</v>
      </c>
      <c r="U223" t="s">
        <v>10743</v>
      </c>
      <c r="V223" t="s">
        <v>10744</v>
      </c>
      <c r="W223" t="s">
        <v>10745</v>
      </c>
      <c r="X223" t="s">
        <v>127</v>
      </c>
      <c r="Y223" t="s">
        <v>291</v>
      </c>
      <c r="Z223" t="s">
        <v>10746</v>
      </c>
      <c r="AE223" t="s">
        <v>10747</v>
      </c>
      <c r="AG223" t="s">
        <v>10739</v>
      </c>
      <c r="AH223" t="s">
        <v>10740</v>
      </c>
      <c r="AI223" t="s">
        <v>10755</v>
      </c>
      <c r="AJ223" t="s">
        <v>288</v>
      </c>
      <c r="AK223" t="s">
        <v>295</v>
      </c>
      <c r="AL223" t="s">
        <v>10742</v>
      </c>
      <c r="AM223" t="s">
        <v>5799</v>
      </c>
      <c r="AO223" t="s">
        <v>10743</v>
      </c>
      <c r="AP223" t="s">
        <v>10744</v>
      </c>
      <c r="AQ223" t="s">
        <v>10745</v>
      </c>
      <c r="AR223" t="s">
        <v>127</v>
      </c>
      <c r="AT223" t="s">
        <v>10746</v>
      </c>
      <c r="AV223" t="s">
        <v>296</v>
      </c>
      <c r="AW223" t="s">
        <v>10756</v>
      </c>
      <c r="AY223">
        <v>5.44</v>
      </c>
      <c r="AZ223" t="s">
        <v>289</v>
      </c>
      <c r="BA223" t="s">
        <v>113</v>
      </c>
      <c r="BC223" t="s">
        <v>10750</v>
      </c>
      <c r="BD223" t="s">
        <v>10757</v>
      </c>
      <c r="BF223" t="s">
        <v>10751</v>
      </c>
      <c r="BI223" t="s">
        <v>10758</v>
      </c>
      <c r="BJ223" t="s">
        <v>9161</v>
      </c>
      <c r="BK223" t="s">
        <v>4672</v>
      </c>
      <c r="BL223" t="s">
        <v>4</v>
      </c>
      <c r="BM223">
        <v>1</v>
      </c>
      <c r="BN223">
        <v>56.99</v>
      </c>
      <c r="BO223">
        <v>56.99</v>
      </c>
    </row>
    <row r="224" spans="1:67" hidden="1">
      <c r="A224" s="15">
        <f t="shared" si="3"/>
        <v>45348</v>
      </c>
      <c r="B224" t="s">
        <v>10759</v>
      </c>
      <c r="C224" t="s">
        <v>10760</v>
      </c>
      <c r="D224" t="s">
        <v>290</v>
      </c>
      <c r="F224" t="s">
        <v>2100</v>
      </c>
      <c r="G224" t="s">
        <v>10761</v>
      </c>
      <c r="H224" t="s">
        <v>287</v>
      </c>
      <c r="I224">
        <v>89.97</v>
      </c>
      <c r="J224">
        <v>87.27</v>
      </c>
      <c r="K224">
        <v>87.27</v>
      </c>
      <c r="L224">
        <v>0</v>
      </c>
      <c r="M224" t="s">
        <v>10762</v>
      </c>
      <c r="N224" t="s">
        <v>10763</v>
      </c>
      <c r="O224" t="s">
        <v>10764</v>
      </c>
      <c r="P224" t="s">
        <v>288</v>
      </c>
      <c r="Q224" t="s">
        <v>4930</v>
      </c>
      <c r="R224" t="s">
        <v>10765</v>
      </c>
      <c r="S224" t="s">
        <v>10766</v>
      </c>
      <c r="U224" t="s">
        <v>10767</v>
      </c>
      <c r="V224" t="s">
        <v>10768</v>
      </c>
      <c r="W224" t="s">
        <v>10769</v>
      </c>
      <c r="X224" t="s">
        <v>10770</v>
      </c>
      <c r="Y224" t="s">
        <v>291</v>
      </c>
      <c r="Z224" t="s">
        <v>10771</v>
      </c>
      <c r="AE224" t="s">
        <v>10772</v>
      </c>
      <c r="AG224" t="s">
        <v>10762</v>
      </c>
      <c r="AH224" t="s">
        <v>10763</v>
      </c>
      <c r="AI224" t="s">
        <v>10764</v>
      </c>
      <c r="AJ224" t="s">
        <v>288</v>
      </c>
      <c r="AK224" t="s">
        <v>4930</v>
      </c>
      <c r="AL224" t="s">
        <v>10765</v>
      </c>
      <c r="AM224" t="s">
        <v>10766</v>
      </c>
      <c r="AN224" t="s">
        <v>10773</v>
      </c>
      <c r="AO224" t="s">
        <v>10767</v>
      </c>
      <c r="AP224" t="s">
        <v>10768</v>
      </c>
      <c r="AQ224" t="s">
        <v>10769</v>
      </c>
      <c r="AR224" t="s">
        <v>10770</v>
      </c>
      <c r="AT224" t="s">
        <v>10771</v>
      </c>
      <c r="AU224" t="s">
        <v>10773</v>
      </c>
      <c r="AV224" t="s">
        <v>4942</v>
      </c>
      <c r="AW224" t="s">
        <v>10774</v>
      </c>
      <c r="AY224">
        <v>2.7</v>
      </c>
      <c r="AZ224" t="s">
        <v>1543</v>
      </c>
      <c r="BA224" t="s">
        <v>3158</v>
      </c>
      <c r="BB224" t="s">
        <v>3159</v>
      </c>
      <c r="BC224" t="s">
        <v>10775</v>
      </c>
      <c r="BF224" t="s">
        <v>10761</v>
      </c>
      <c r="BI224" t="s">
        <v>10776</v>
      </c>
      <c r="BJ224" t="s">
        <v>10777</v>
      </c>
      <c r="BK224" t="s">
        <v>10778</v>
      </c>
      <c r="BL224" t="s">
        <v>4</v>
      </c>
      <c r="BM224">
        <v>1</v>
      </c>
      <c r="BN224">
        <v>89.97</v>
      </c>
      <c r="BO224">
        <v>89.97</v>
      </c>
    </row>
    <row r="225" spans="1:73" hidden="1">
      <c r="A225" s="15">
        <f t="shared" si="3"/>
        <v>45349</v>
      </c>
      <c r="B225" t="s">
        <v>10779</v>
      </c>
      <c r="C225" t="s">
        <v>10780</v>
      </c>
      <c r="D225" t="s">
        <v>294</v>
      </c>
      <c r="F225" t="s">
        <v>2100</v>
      </c>
      <c r="G225" t="s">
        <v>10781</v>
      </c>
      <c r="H225" t="s">
        <v>287</v>
      </c>
      <c r="I225">
        <v>24.9</v>
      </c>
      <c r="J225">
        <v>16.62</v>
      </c>
      <c r="K225">
        <v>16.62</v>
      </c>
      <c r="L225">
        <v>0</v>
      </c>
      <c r="M225" t="s">
        <v>10782</v>
      </c>
      <c r="O225" t="s">
        <v>10531</v>
      </c>
      <c r="P225" t="s">
        <v>288</v>
      </c>
      <c r="Q225" t="s">
        <v>295</v>
      </c>
      <c r="R225" t="s">
        <v>10532</v>
      </c>
      <c r="V225" t="s">
        <v>10783</v>
      </c>
      <c r="W225" t="s">
        <v>1159</v>
      </c>
      <c r="X225" t="s">
        <v>2784</v>
      </c>
      <c r="Y225" t="s">
        <v>291</v>
      </c>
      <c r="Z225" t="s">
        <v>10784</v>
      </c>
      <c r="AE225" t="s">
        <v>10533</v>
      </c>
      <c r="AG225" t="s">
        <v>10782</v>
      </c>
      <c r="AI225" t="s">
        <v>10785</v>
      </c>
      <c r="AJ225" t="s">
        <v>288</v>
      </c>
      <c r="AK225" t="s">
        <v>295</v>
      </c>
      <c r="AL225" t="s">
        <v>10532</v>
      </c>
      <c r="AP225" t="s">
        <v>10783</v>
      </c>
      <c r="AQ225" t="s">
        <v>1159</v>
      </c>
      <c r="AR225" t="s">
        <v>2784</v>
      </c>
      <c r="AT225" t="s">
        <v>10784</v>
      </c>
      <c r="AV225" t="s">
        <v>296</v>
      </c>
      <c r="AW225" t="s">
        <v>10786</v>
      </c>
      <c r="AY225">
        <v>8.2799999999999994</v>
      </c>
      <c r="AZ225" t="s">
        <v>289</v>
      </c>
      <c r="BA225" t="s">
        <v>6513</v>
      </c>
      <c r="BC225" t="s">
        <v>10680</v>
      </c>
      <c r="BD225" t="s">
        <v>10787</v>
      </c>
      <c r="BF225" t="s">
        <v>10781</v>
      </c>
      <c r="BJ225" t="s">
        <v>9142</v>
      </c>
      <c r="BK225" t="s">
        <v>293</v>
      </c>
      <c r="BL225" t="s">
        <v>4</v>
      </c>
      <c r="BM225">
        <v>1</v>
      </c>
      <c r="BN225">
        <v>24.9</v>
      </c>
      <c r="BO225">
        <v>24.9</v>
      </c>
    </row>
    <row r="226" spans="1:73" hidden="1">
      <c r="A226" s="15">
        <f t="shared" si="3"/>
        <v>45349</v>
      </c>
      <c r="B226" t="s">
        <v>10788</v>
      </c>
      <c r="C226" t="s">
        <v>10789</v>
      </c>
      <c r="D226" t="s">
        <v>134</v>
      </c>
      <c r="F226" t="s">
        <v>2100</v>
      </c>
      <c r="G226" t="s">
        <v>10790</v>
      </c>
      <c r="H226" t="s">
        <v>287</v>
      </c>
      <c r="I226">
        <v>68.7</v>
      </c>
      <c r="J226">
        <v>92.86</v>
      </c>
      <c r="K226">
        <v>92.86</v>
      </c>
      <c r="L226">
        <v>24.16</v>
      </c>
      <c r="M226" t="s">
        <v>10791</v>
      </c>
      <c r="N226" t="s">
        <v>10792</v>
      </c>
      <c r="O226" t="s">
        <v>10793</v>
      </c>
      <c r="P226" t="s">
        <v>288</v>
      </c>
      <c r="Q226" t="s">
        <v>3145</v>
      </c>
      <c r="R226" t="s">
        <v>5024</v>
      </c>
      <c r="S226" t="s">
        <v>5025</v>
      </c>
      <c r="T226" t="s">
        <v>5026</v>
      </c>
      <c r="U226" t="s">
        <v>5026</v>
      </c>
      <c r="V226" t="s">
        <v>5027</v>
      </c>
      <c r="W226" t="s">
        <v>5028</v>
      </c>
      <c r="X226" t="s">
        <v>4509</v>
      </c>
      <c r="Y226" t="s">
        <v>3150</v>
      </c>
      <c r="Z226" t="s">
        <v>5029</v>
      </c>
      <c r="AE226" t="s">
        <v>5030</v>
      </c>
      <c r="AG226" t="s">
        <v>5021</v>
      </c>
      <c r="AH226" t="s">
        <v>5031</v>
      </c>
      <c r="AI226" t="s">
        <v>10793</v>
      </c>
      <c r="AJ226" t="s">
        <v>288</v>
      </c>
      <c r="AK226" t="s">
        <v>3145</v>
      </c>
      <c r="AL226" t="s">
        <v>5024</v>
      </c>
      <c r="AM226" t="s">
        <v>5025</v>
      </c>
      <c r="AO226" t="s">
        <v>5026</v>
      </c>
      <c r="AP226" t="s">
        <v>5027</v>
      </c>
      <c r="AQ226" t="s">
        <v>5028</v>
      </c>
      <c r="AR226" t="s">
        <v>4509</v>
      </c>
      <c r="AS226" t="s">
        <v>3150</v>
      </c>
      <c r="AT226" t="s">
        <v>5029</v>
      </c>
      <c r="AV226" t="s">
        <v>3154</v>
      </c>
      <c r="AW226" t="s">
        <v>10794</v>
      </c>
      <c r="AY226">
        <v>0</v>
      </c>
      <c r="AZ226" t="s">
        <v>289</v>
      </c>
      <c r="BA226" t="s">
        <v>4651</v>
      </c>
      <c r="BB226" t="s">
        <v>3159</v>
      </c>
      <c r="BC226" t="s">
        <v>10795</v>
      </c>
      <c r="BF226" t="s">
        <v>10790</v>
      </c>
      <c r="BG226" t="s">
        <v>4999</v>
      </c>
      <c r="BH226">
        <v>26.94</v>
      </c>
      <c r="BI226" t="s">
        <v>10796</v>
      </c>
      <c r="BJ226" t="s">
        <v>10229</v>
      </c>
      <c r="BK226" t="s">
        <v>300</v>
      </c>
      <c r="BL226" t="s">
        <v>4</v>
      </c>
      <c r="BM226">
        <v>3</v>
      </c>
      <c r="BN226">
        <v>22.9</v>
      </c>
      <c r="BO226">
        <v>68.7</v>
      </c>
    </row>
    <row r="227" spans="1:73" hidden="1">
      <c r="A227" s="15">
        <f t="shared" si="3"/>
        <v>45350</v>
      </c>
      <c r="B227" t="s">
        <v>10797</v>
      </c>
      <c r="C227" t="s">
        <v>10798</v>
      </c>
      <c r="D227" t="s">
        <v>294</v>
      </c>
      <c r="F227" t="s">
        <v>2100</v>
      </c>
      <c r="G227" t="s">
        <v>10799</v>
      </c>
      <c r="H227" t="s">
        <v>287</v>
      </c>
      <c r="I227">
        <v>24.9</v>
      </c>
      <c r="J227">
        <v>24.9</v>
      </c>
      <c r="K227">
        <v>24.9</v>
      </c>
      <c r="L227">
        <v>0</v>
      </c>
      <c r="M227" t="s">
        <v>10800</v>
      </c>
      <c r="O227" t="s">
        <v>10531</v>
      </c>
      <c r="P227" t="s">
        <v>288</v>
      </c>
      <c r="Q227" t="s">
        <v>295</v>
      </c>
      <c r="R227" t="s">
        <v>10532</v>
      </c>
      <c r="V227" t="s">
        <v>10801</v>
      </c>
      <c r="W227" t="s">
        <v>10802</v>
      </c>
      <c r="X227" t="s">
        <v>3740</v>
      </c>
      <c r="Y227" t="s">
        <v>291</v>
      </c>
      <c r="Z227" t="s">
        <v>10803</v>
      </c>
      <c r="AE227" t="s">
        <v>10533</v>
      </c>
      <c r="AG227" t="s">
        <v>10800</v>
      </c>
      <c r="AI227" t="s">
        <v>10804</v>
      </c>
      <c r="AJ227" t="s">
        <v>288</v>
      </c>
      <c r="AK227" t="s">
        <v>295</v>
      </c>
      <c r="AL227" t="s">
        <v>10532</v>
      </c>
      <c r="AP227" t="s">
        <v>10801</v>
      </c>
      <c r="AQ227" t="s">
        <v>10802</v>
      </c>
      <c r="AR227" t="s">
        <v>3740</v>
      </c>
      <c r="AT227" t="s">
        <v>10803</v>
      </c>
      <c r="AV227" t="s">
        <v>296</v>
      </c>
      <c r="AW227" t="s">
        <v>10805</v>
      </c>
      <c r="AX227" t="s">
        <v>9698</v>
      </c>
      <c r="AY227">
        <v>0</v>
      </c>
      <c r="AZ227" t="s">
        <v>289</v>
      </c>
      <c r="BA227" t="s">
        <v>113</v>
      </c>
      <c r="BC227" t="s">
        <v>10806</v>
      </c>
      <c r="BD227" t="s">
        <v>10807</v>
      </c>
      <c r="BF227" t="s">
        <v>10799</v>
      </c>
      <c r="BJ227" t="s">
        <v>9142</v>
      </c>
      <c r="BK227" t="s">
        <v>293</v>
      </c>
      <c r="BL227" t="s">
        <v>4</v>
      </c>
      <c r="BM227">
        <v>1</v>
      </c>
      <c r="BN227">
        <v>24.9</v>
      </c>
      <c r="BO227">
        <v>24.9</v>
      </c>
    </row>
    <row r="228" spans="1:73" hidden="1">
      <c r="A228" s="15">
        <f t="shared" si="3"/>
        <v>45350</v>
      </c>
      <c r="B228" t="s">
        <v>10808</v>
      </c>
      <c r="C228" t="s">
        <v>10809</v>
      </c>
      <c r="D228" t="s">
        <v>294</v>
      </c>
      <c r="F228" t="s">
        <v>2100</v>
      </c>
      <c r="G228" t="s">
        <v>10810</v>
      </c>
      <c r="H228" t="s">
        <v>287</v>
      </c>
      <c r="I228">
        <v>24.9</v>
      </c>
      <c r="J228">
        <v>24.9</v>
      </c>
      <c r="K228">
        <v>24.9</v>
      </c>
      <c r="L228">
        <v>0</v>
      </c>
      <c r="M228" t="s">
        <v>10811</v>
      </c>
      <c r="O228" t="s">
        <v>10531</v>
      </c>
      <c r="P228" t="s">
        <v>288</v>
      </c>
      <c r="Q228" t="s">
        <v>295</v>
      </c>
      <c r="R228" t="s">
        <v>10571</v>
      </c>
      <c r="V228" t="s">
        <v>10812</v>
      </c>
      <c r="W228" t="s">
        <v>1188</v>
      </c>
      <c r="X228" t="s">
        <v>1188</v>
      </c>
      <c r="Y228" t="s">
        <v>291</v>
      </c>
      <c r="Z228" t="s">
        <v>10813</v>
      </c>
      <c r="AE228" t="s">
        <v>10533</v>
      </c>
      <c r="AG228" t="s">
        <v>10811</v>
      </c>
      <c r="AI228" t="s">
        <v>10814</v>
      </c>
      <c r="AJ228" t="s">
        <v>288</v>
      </c>
      <c r="AK228" t="s">
        <v>295</v>
      </c>
      <c r="AL228" t="s">
        <v>10571</v>
      </c>
      <c r="AP228" t="s">
        <v>10812</v>
      </c>
      <c r="AQ228" t="s">
        <v>1188</v>
      </c>
      <c r="AR228" t="s">
        <v>1188</v>
      </c>
      <c r="AT228" t="s">
        <v>10813</v>
      </c>
      <c r="AV228" t="s">
        <v>296</v>
      </c>
      <c r="AW228" t="s">
        <v>10815</v>
      </c>
      <c r="AY228">
        <v>0</v>
      </c>
      <c r="AZ228" t="s">
        <v>289</v>
      </c>
      <c r="BA228" t="s">
        <v>6513</v>
      </c>
      <c r="BC228" t="s">
        <v>10816</v>
      </c>
      <c r="BD228" t="s">
        <v>10817</v>
      </c>
      <c r="BF228" t="s">
        <v>10810</v>
      </c>
      <c r="BJ228" t="s">
        <v>9142</v>
      </c>
      <c r="BK228" t="s">
        <v>293</v>
      </c>
      <c r="BL228" t="s">
        <v>4</v>
      </c>
      <c r="BM228">
        <v>1</v>
      </c>
      <c r="BN228">
        <v>24.9</v>
      </c>
      <c r="BO228">
        <v>24.9</v>
      </c>
    </row>
    <row r="229" spans="1:73" hidden="1">
      <c r="A229" s="15">
        <f t="shared" si="3"/>
        <v>45351</v>
      </c>
      <c r="B229" t="s">
        <v>10818</v>
      </c>
      <c r="C229" t="s">
        <v>10819</v>
      </c>
      <c r="D229" t="s">
        <v>134</v>
      </c>
      <c r="F229" t="s">
        <v>2100</v>
      </c>
      <c r="G229" t="s">
        <v>10820</v>
      </c>
      <c r="H229" t="s">
        <v>298</v>
      </c>
      <c r="I229">
        <v>114.5</v>
      </c>
      <c r="J229">
        <v>114.5</v>
      </c>
      <c r="K229">
        <v>114.5</v>
      </c>
      <c r="L229">
        <v>0</v>
      </c>
      <c r="M229" t="s">
        <v>10821</v>
      </c>
      <c r="O229" t="s">
        <v>10822</v>
      </c>
      <c r="P229" t="s">
        <v>288</v>
      </c>
      <c r="Q229" t="s">
        <v>3145</v>
      </c>
      <c r="R229" t="s">
        <v>8666</v>
      </c>
      <c r="S229" t="s">
        <v>8667</v>
      </c>
      <c r="V229" t="s">
        <v>8669</v>
      </c>
      <c r="W229" t="s">
        <v>6481</v>
      </c>
      <c r="X229" t="s">
        <v>127</v>
      </c>
      <c r="Y229" t="s">
        <v>3150</v>
      </c>
      <c r="Z229" t="s">
        <v>8670</v>
      </c>
      <c r="AD229" t="s">
        <v>10823</v>
      </c>
      <c r="AG229" t="s">
        <v>10824</v>
      </c>
      <c r="AH229" t="s">
        <v>10825</v>
      </c>
      <c r="AI229" t="s">
        <v>10822</v>
      </c>
      <c r="AJ229" t="s">
        <v>288</v>
      </c>
      <c r="AK229" t="s">
        <v>3145</v>
      </c>
      <c r="AL229" t="s">
        <v>8666</v>
      </c>
      <c r="AM229" t="s">
        <v>8667</v>
      </c>
      <c r="AP229" t="s">
        <v>8669</v>
      </c>
      <c r="AQ229" t="s">
        <v>6481</v>
      </c>
      <c r="AR229" t="s">
        <v>127</v>
      </c>
      <c r="AS229" t="s">
        <v>3150</v>
      </c>
      <c r="AT229" t="s">
        <v>8670</v>
      </c>
      <c r="AV229" t="s">
        <v>3154</v>
      </c>
      <c r="AW229" t="s">
        <v>10826</v>
      </c>
      <c r="AY229">
        <v>0</v>
      </c>
      <c r="AZ229" t="s">
        <v>3157</v>
      </c>
      <c r="BA229" t="s">
        <v>4796</v>
      </c>
      <c r="BB229" t="s">
        <v>3159</v>
      </c>
      <c r="BC229" t="s">
        <v>10795</v>
      </c>
      <c r="BF229" t="s">
        <v>10820</v>
      </c>
      <c r="BG229" t="s">
        <v>4999</v>
      </c>
      <c r="BH229">
        <v>44.9</v>
      </c>
      <c r="BI229" t="s">
        <v>10827</v>
      </c>
      <c r="BJ229" t="s">
        <v>10229</v>
      </c>
      <c r="BK229" t="s">
        <v>300</v>
      </c>
      <c r="BL229" t="s">
        <v>4</v>
      </c>
      <c r="BM229">
        <v>5</v>
      </c>
      <c r="BN229">
        <v>22.9</v>
      </c>
      <c r="BO229">
        <v>114.5</v>
      </c>
    </row>
    <row r="230" spans="1:73" hidden="1">
      <c r="A230" s="15">
        <f t="shared" si="3"/>
        <v>45353</v>
      </c>
      <c r="B230" t="s">
        <v>10828</v>
      </c>
      <c r="C230" t="s">
        <v>10829</v>
      </c>
      <c r="D230" t="s">
        <v>294</v>
      </c>
      <c r="F230" t="s">
        <v>2100</v>
      </c>
      <c r="G230" t="s">
        <v>10830</v>
      </c>
      <c r="H230" t="s">
        <v>287</v>
      </c>
      <c r="I230">
        <v>119.9</v>
      </c>
      <c r="J230">
        <v>126.21</v>
      </c>
      <c r="K230">
        <v>126.21</v>
      </c>
      <c r="L230">
        <v>6.31</v>
      </c>
      <c r="M230" t="s">
        <v>10831</v>
      </c>
      <c r="N230" t="s">
        <v>10832</v>
      </c>
      <c r="O230" t="s">
        <v>10833</v>
      </c>
      <c r="P230" t="s">
        <v>288</v>
      </c>
      <c r="Q230" t="s">
        <v>295</v>
      </c>
      <c r="R230" t="s">
        <v>10834</v>
      </c>
      <c r="S230" t="s">
        <v>5367</v>
      </c>
      <c r="U230" t="s">
        <v>10835</v>
      </c>
      <c r="V230" t="s">
        <v>10836</v>
      </c>
      <c r="W230" t="s">
        <v>6057</v>
      </c>
      <c r="X230" t="s">
        <v>2784</v>
      </c>
      <c r="Y230" t="s">
        <v>291</v>
      </c>
      <c r="Z230" t="s">
        <v>10837</v>
      </c>
      <c r="AE230" t="s">
        <v>10838</v>
      </c>
      <c r="AG230" t="s">
        <v>10831</v>
      </c>
      <c r="AH230" t="s">
        <v>10832</v>
      </c>
      <c r="AI230" t="s">
        <v>10839</v>
      </c>
      <c r="AJ230" t="s">
        <v>288</v>
      </c>
      <c r="AK230" t="s">
        <v>295</v>
      </c>
      <c r="AL230" t="s">
        <v>10834</v>
      </c>
      <c r="AM230" t="s">
        <v>5367</v>
      </c>
      <c r="AO230" t="s">
        <v>10835</v>
      </c>
      <c r="AP230" t="s">
        <v>10836</v>
      </c>
      <c r="AQ230" t="s">
        <v>6057</v>
      </c>
      <c r="AR230" t="s">
        <v>2784</v>
      </c>
      <c r="AT230" t="s">
        <v>10837</v>
      </c>
      <c r="AV230" t="s">
        <v>296</v>
      </c>
      <c r="AW230" t="s">
        <v>10840</v>
      </c>
      <c r="AY230">
        <v>0</v>
      </c>
      <c r="AZ230" t="s">
        <v>289</v>
      </c>
      <c r="BA230" t="s">
        <v>6513</v>
      </c>
      <c r="BC230" t="s">
        <v>10841</v>
      </c>
      <c r="BD230" t="s">
        <v>10842</v>
      </c>
      <c r="BF230" t="s">
        <v>10830</v>
      </c>
      <c r="BI230" t="s">
        <v>10843</v>
      </c>
      <c r="BJ230" t="s">
        <v>8264</v>
      </c>
      <c r="BK230" t="s">
        <v>6170</v>
      </c>
      <c r="BL230" t="s">
        <v>4</v>
      </c>
      <c r="BM230">
        <v>1</v>
      </c>
      <c r="BN230">
        <v>119.9</v>
      </c>
      <c r="BO230">
        <v>119.9</v>
      </c>
    </row>
    <row r="231" spans="1:73" hidden="1">
      <c r="A231" s="15">
        <f t="shared" si="3"/>
        <v>45354</v>
      </c>
      <c r="B231" t="s">
        <v>10844</v>
      </c>
      <c r="C231" t="s">
        <v>10845</v>
      </c>
      <c r="D231" t="s">
        <v>292</v>
      </c>
      <c r="F231" t="s">
        <v>2100</v>
      </c>
      <c r="G231" t="s">
        <v>10846</v>
      </c>
      <c r="H231" t="s">
        <v>287</v>
      </c>
      <c r="I231">
        <v>59.98</v>
      </c>
      <c r="J231">
        <v>88.72999999999999</v>
      </c>
      <c r="K231">
        <v>88.72999999999999</v>
      </c>
      <c r="L231">
        <v>28.75</v>
      </c>
      <c r="M231" t="s">
        <v>5918</v>
      </c>
      <c r="N231" t="s">
        <v>10847</v>
      </c>
      <c r="O231" t="s">
        <v>10848</v>
      </c>
      <c r="P231" t="s">
        <v>6203</v>
      </c>
      <c r="Q231" t="s">
        <v>10849</v>
      </c>
      <c r="R231" t="s">
        <v>10850</v>
      </c>
      <c r="S231" t="s">
        <v>10851</v>
      </c>
      <c r="U231" t="s">
        <v>10852</v>
      </c>
      <c r="V231" t="s">
        <v>124</v>
      </c>
      <c r="W231" t="s">
        <v>10853</v>
      </c>
      <c r="X231" t="s">
        <v>6</v>
      </c>
      <c r="Z231" t="s">
        <v>10854</v>
      </c>
      <c r="AE231" t="s">
        <v>10855</v>
      </c>
      <c r="AG231" t="s">
        <v>5918</v>
      </c>
      <c r="AH231" t="s">
        <v>10847</v>
      </c>
      <c r="AI231" t="s">
        <v>10848</v>
      </c>
      <c r="AJ231" t="s">
        <v>6203</v>
      </c>
      <c r="AK231" t="s">
        <v>10849</v>
      </c>
      <c r="AL231" t="s">
        <v>10850</v>
      </c>
      <c r="AM231" t="s">
        <v>10851</v>
      </c>
      <c r="AO231" t="s">
        <v>10852</v>
      </c>
      <c r="AP231" t="s">
        <v>124</v>
      </c>
      <c r="AQ231" t="s">
        <v>10853</v>
      </c>
      <c r="AR231" t="s">
        <v>6</v>
      </c>
      <c r="AT231" t="s">
        <v>10854</v>
      </c>
      <c r="AW231" t="s">
        <v>10856</v>
      </c>
      <c r="AX231" t="s">
        <v>10857</v>
      </c>
      <c r="AY231">
        <v>0</v>
      </c>
      <c r="AZ231" t="s">
        <v>289</v>
      </c>
      <c r="BA231" t="s">
        <v>3776</v>
      </c>
      <c r="BB231" t="s">
        <v>10858</v>
      </c>
      <c r="BC231" t="s">
        <v>10591</v>
      </c>
      <c r="BF231" t="s">
        <v>10859</v>
      </c>
      <c r="BI231" t="s">
        <v>10860</v>
      </c>
      <c r="BJ231" t="s">
        <v>3702</v>
      </c>
      <c r="BK231" t="s">
        <v>293</v>
      </c>
      <c r="BL231" t="s">
        <v>4</v>
      </c>
      <c r="BM231">
        <v>2</v>
      </c>
      <c r="BN231">
        <v>29.99</v>
      </c>
      <c r="BO231">
        <v>59.98</v>
      </c>
    </row>
    <row r="232" spans="1:73" hidden="1">
      <c r="A232" s="15">
        <f t="shared" si="3"/>
        <v>45354</v>
      </c>
      <c r="B232" t="s">
        <v>10861</v>
      </c>
      <c r="C232" t="s">
        <v>10862</v>
      </c>
      <c r="D232" t="s">
        <v>292</v>
      </c>
      <c r="F232" t="s">
        <v>2100</v>
      </c>
      <c r="G232" t="s">
        <v>10863</v>
      </c>
      <c r="H232" t="s">
        <v>287</v>
      </c>
      <c r="I232">
        <v>29.99</v>
      </c>
      <c r="J232">
        <v>47.43</v>
      </c>
      <c r="K232">
        <v>47.43</v>
      </c>
      <c r="L232">
        <v>17.440000000000001</v>
      </c>
      <c r="M232" t="s">
        <v>8430</v>
      </c>
      <c r="N232" t="s">
        <v>10864</v>
      </c>
      <c r="O232" t="s">
        <v>10865</v>
      </c>
      <c r="P232" t="s">
        <v>288</v>
      </c>
      <c r="Q232" t="s">
        <v>10866</v>
      </c>
      <c r="R232" t="s">
        <v>10867</v>
      </c>
      <c r="S232" t="s">
        <v>4624</v>
      </c>
      <c r="U232" t="s">
        <v>10868</v>
      </c>
      <c r="V232" t="s">
        <v>10869</v>
      </c>
      <c r="W232" t="s">
        <v>127</v>
      </c>
      <c r="X232" t="s">
        <v>2</v>
      </c>
      <c r="Z232" t="s">
        <v>10870</v>
      </c>
      <c r="AE232" t="s">
        <v>10871</v>
      </c>
      <c r="AG232" t="s">
        <v>8430</v>
      </c>
      <c r="AH232" t="s">
        <v>10864</v>
      </c>
      <c r="AI232" t="s">
        <v>10865</v>
      </c>
      <c r="AJ232" t="s">
        <v>288</v>
      </c>
      <c r="AK232" t="s">
        <v>10866</v>
      </c>
      <c r="AL232" t="s">
        <v>10867</v>
      </c>
      <c r="AM232" t="s">
        <v>4624</v>
      </c>
      <c r="AO232" t="s">
        <v>10868</v>
      </c>
      <c r="AP232" t="s">
        <v>10869</v>
      </c>
      <c r="AQ232" t="s">
        <v>127</v>
      </c>
      <c r="AR232" t="s">
        <v>2</v>
      </c>
      <c r="AT232" t="s">
        <v>10870</v>
      </c>
      <c r="AW232" t="s">
        <v>10872</v>
      </c>
      <c r="AX232" t="s">
        <v>9698</v>
      </c>
      <c r="AY232">
        <v>0</v>
      </c>
      <c r="AZ232" t="s">
        <v>289</v>
      </c>
      <c r="BA232" t="s">
        <v>3776</v>
      </c>
      <c r="BB232" t="s">
        <v>4946</v>
      </c>
      <c r="BC232" t="s">
        <v>10873</v>
      </c>
      <c r="BF232" t="s">
        <v>10874</v>
      </c>
      <c r="BI232" t="s">
        <v>10875</v>
      </c>
      <c r="BJ232" t="s">
        <v>6863</v>
      </c>
      <c r="BK232" t="s">
        <v>3670</v>
      </c>
      <c r="BL232" t="s">
        <v>4</v>
      </c>
      <c r="BM232">
        <v>1</v>
      </c>
      <c r="BN232">
        <v>29.99</v>
      </c>
      <c r="BO232">
        <v>29.99</v>
      </c>
    </row>
    <row r="233" spans="1:73" hidden="1">
      <c r="A233" s="15">
        <f t="shared" si="3"/>
        <v>45355</v>
      </c>
      <c r="B233" t="s">
        <v>10876</v>
      </c>
      <c r="C233" t="s">
        <v>10877</v>
      </c>
      <c r="D233" t="s">
        <v>292</v>
      </c>
      <c r="F233" t="s">
        <v>2100</v>
      </c>
      <c r="G233" t="s">
        <v>10878</v>
      </c>
      <c r="H233" t="s">
        <v>287</v>
      </c>
      <c r="I233">
        <v>166.44</v>
      </c>
      <c r="J233">
        <v>190.57</v>
      </c>
      <c r="K233">
        <v>190.57</v>
      </c>
      <c r="L233">
        <v>24.13</v>
      </c>
      <c r="M233" t="s">
        <v>7274</v>
      </c>
      <c r="N233" t="s">
        <v>10879</v>
      </c>
      <c r="O233" t="s">
        <v>10880</v>
      </c>
      <c r="P233" t="s">
        <v>288</v>
      </c>
      <c r="Q233" t="s">
        <v>10881</v>
      </c>
      <c r="R233" t="s">
        <v>10882</v>
      </c>
      <c r="S233" t="s">
        <v>10883</v>
      </c>
      <c r="U233" t="s">
        <v>10884</v>
      </c>
      <c r="V233" t="s">
        <v>10885</v>
      </c>
      <c r="W233" t="s">
        <v>127</v>
      </c>
      <c r="X233" t="s">
        <v>2</v>
      </c>
      <c r="Z233" t="s">
        <v>10886</v>
      </c>
      <c r="AE233" t="s">
        <v>10887</v>
      </c>
      <c r="AG233" t="s">
        <v>7274</v>
      </c>
      <c r="AH233" t="s">
        <v>10879</v>
      </c>
      <c r="AI233" t="s">
        <v>10880</v>
      </c>
      <c r="AJ233" t="s">
        <v>288</v>
      </c>
      <c r="AK233" t="s">
        <v>10881</v>
      </c>
      <c r="AL233" t="s">
        <v>10888</v>
      </c>
      <c r="AM233" t="s">
        <v>10889</v>
      </c>
      <c r="AO233" t="s">
        <v>10890</v>
      </c>
      <c r="AP233" t="s">
        <v>10885</v>
      </c>
      <c r="AQ233" t="s">
        <v>127</v>
      </c>
      <c r="AR233" t="s">
        <v>2</v>
      </c>
      <c r="AT233" t="s">
        <v>10891</v>
      </c>
      <c r="AW233" t="s">
        <v>10892</v>
      </c>
      <c r="AX233" t="s">
        <v>9698</v>
      </c>
      <c r="AY233">
        <v>0</v>
      </c>
      <c r="AZ233" t="s">
        <v>289</v>
      </c>
      <c r="BA233" t="s">
        <v>3776</v>
      </c>
      <c r="BB233" t="s">
        <v>3159</v>
      </c>
      <c r="BC233" t="s">
        <v>10893</v>
      </c>
      <c r="BF233" t="s">
        <v>10894</v>
      </c>
      <c r="BI233" t="s">
        <v>10895</v>
      </c>
      <c r="BJ233" t="s">
        <v>3702</v>
      </c>
      <c r="BK233" t="s">
        <v>293</v>
      </c>
      <c r="BL233" t="s">
        <v>4</v>
      </c>
      <c r="BM233">
        <v>3</v>
      </c>
      <c r="BN233">
        <v>29.99</v>
      </c>
      <c r="BO233">
        <v>89.97</v>
      </c>
      <c r="BP233" t="s">
        <v>6624</v>
      </c>
      <c r="BQ233" t="s">
        <v>6625</v>
      </c>
      <c r="BR233" t="s">
        <v>4</v>
      </c>
      <c r="BS233">
        <v>1</v>
      </c>
      <c r="BT233">
        <v>76.47</v>
      </c>
      <c r="BU233">
        <v>76.47</v>
      </c>
    </row>
    <row r="234" spans="1:73" hidden="1">
      <c r="A234" s="15">
        <f t="shared" si="3"/>
        <v>45355</v>
      </c>
      <c r="B234" t="s">
        <v>10896</v>
      </c>
      <c r="C234" t="s">
        <v>10897</v>
      </c>
      <c r="D234" t="s">
        <v>294</v>
      </c>
      <c r="F234" t="s">
        <v>2100</v>
      </c>
      <c r="G234" t="s">
        <v>10898</v>
      </c>
      <c r="H234" t="s">
        <v>287</v>
      </c>
      <c r="I234">
        <v>35.229999999999997</v>
      </c>
      <c r="J234">
        <v>32.32</v>
      </c>
      <c r="K234">
        <v>32.32</v>
      </c>
      <c r="L234">
        <v>0</v>
      </c>
      <c r="M234" t="s">
        <v>10899</v>
      </c>
      <c r="N234" t="s">
        <v>10900</v>
      </c>
      <c r="O234" t="s">
        <v>10901</v>
      </c>
      <c r="P234" t="s">
        <v>288</v>
      </c>
      <c r="Q234" t="s">
        <v>295</v>
      </c>
      <c r="R234" t="s">
        <v>10902</v>
      </c>
      <c r="S234" t="s">
        <v>7946</v>
      </c>
      <c r="U234" t="s">
        <v>10903</v>
      </c>
      <c r="V234" t="s">
        <v>10904</v>
      </c>
      <c r="W234" t="s">
        <v>10905</v>
      </c>
      <c r="X234" t="s">
        <v>4509</v>
      </c>
      <c r="Y234" t="s">
        <v>291</v>
      </c>
      <c r="Z234" t="s">
        <v>10906</v>
      </c>
      <c r="AE234" t="s">
        <v>10907</v>
      </c>
      <c r="AG234" t="s">
        <v>10899</v>
      </c>
      <c r="AH234" t="s">
        <v>10900</v>
      </c>
      <c r="AI234" t="s">
        <v>10908</v>
      </c>
      <c r="AJ234" t="s">
        <v>288</v>
      </c>
      <c r="AK234" t="s">
        <v>295</v>
      </c>
      <c r="AL234" t="s">
        <v>10902</v>
      </c>
      <c r="AM234" t="s">
        <v>7946</v>
      </c>
      <c r="AO234" t="s">
        <v>10903</v>
      </c>
      <c r="AP234" t="s">
        <v>10904</v>
      </c>
      <c r="AQ234" t="s">
        <v>10905</v>
      </c>
      <c r="AR234" t="s">
        <v>4509</v>
      </c>
      <c r="AT234" t="s">
        <v>10906</v>
      </c>
      <c r="AV234" t="s">
        <v>296</v>
      </c>
      <c r="AW234" t="s">
        <v>10909</v>
      </c>
      <c r="AX234" t="s">
        <v>10910</v>
      </c>
      <c r="AY234">
        <v>2.91</v>
      </c>
      <c r="AZ234" t="s">
        <v>289</v>
      </c>
      <c r="BA234" t="s">
        <v>297</v>
      </c>
      <c r="BC234" t="s">
        <v>10911</v>
      </c>
      <c r="BD234" t="s">
        <v>10912</v>
      </c>
      <c r="BF234" t="s">
        <v>10898</v>
      </c>
      <c r="BI234" t="s">
        <v>10913</v>
      </c>
      <c r="BJ234" t="s">
        <v>10594</v>
      </c>
      <c r="BK234" t="s">
        <v>9238</v>
      </c>
      <c r="BL234" t="s">
        <v>4</v>
      </c>
      <c r="BM234">
        <v>1</v>
      </c>
      <c r="BN234">
        <v>35.229999999999997</v>
      </c>
      <c r="BO234">
        <v>35.229999999999997</v>
      </c>
    </row>
    <row r="235" spans="1:73" hidden="1">
      <c r="A235" s="15">
        <f t="shared" si="3"/>
        <v>45355</v>
      </c>
      <c r="B235" t="s">
        <v>10914</v>
      </c>
      <c r="C235" t="s">
        <v>10915</v>
      </c>
      <c r="D235" t="s">
        <v>294</v>
      </c>
      <c r="F235" t="s">
        <v>2100</v>
      </c>
      <c r="G235" t="s">
        <v>10916</v>
      </c>
      <c r="H235" t="s">
        <v>287</v>
      </c>
      <c r="I235">
        <v>35.229999999999997</v>
      </c>
      <c r="J235">
        <v>29.84</v>
      </c>
      <c r="K235">
        <v>29.84</v>
      </c>
      <c r="L235">
        <v>0</v>
      </c>
      <c r="M235" t="s">
        <v>7339</v>
      </c>
      <c r="N235" t="s">
        <v>10917</v>
      </c>
      <c r="O235" t="s">
        <v>10918</v>
      </c>
      <c r="P235" t="s">
        <v>288</v>
      </c>
      <c r="Q235" t="s">
        <v>295</v>
      </c>
      <c r="R235" t="s">
        <v>10919</v>
      </c>
      <c r="S235" t="s">
        <v>10920</v>
      </c>
      <c r="U235" t="s">
        <v>10921</v>
      </c>
      <c r="V235" t="s">
        <v>10922</v>
      </c>
      <c r="W235" t="s">
        <v>2581</v>
      </c>
      <c r="X235" t="s">
        <v>127</v>
      </c>
      <c r="Y235" t="s">
        <v>291</v>
      </c>
      <c r="Z235" t="s">
        <v>10923</v>
      </c>
      <c r="AE235" t="s">
        <v>10924</v>
      </c>
      <c r="AG235" t="s">
        <v>7339</v>
      </c>
      <c r="AH235" t="s">
        <v>10917</v>
      </c>
      <c r="AI235" t="s">
        <v>10925</v>
      </c>
      <c r="AJ235" t="s">
        <v>288</v>
      </c>
      <c r="AK235" t="s">
        <v>295</v>
      </c>
      <c r="AL235" t="s">
        <v>10919</v>
      </c>
      <c r="AM235" t="s">
        <v>10920</v>
      </c>
      <c r="AO235" t="s">
        <v>10921</v>
      </c>
      <c r="AP235" t="s">
        <v>10922</v>
      </c>
      <c r="AQ235" t="s">
        <v>2581</v>
      </c>
      <c r="AR235" t="s">
        <v>127</v>
      </c>
      <c r="AT235" t="s">
        <v>10923</v>
      </c>
      <c r="AV235" t="s">
        <v>296</v>
      </c>
      <c r="AW235" t="s">
        <v>10926</v>
      </c>
      <c r="AY235">
        <v>5.39</v>
      </c>
      <c r="AZ235" t="s">
        <v>289</v>
      </c>
      <c r="BA235" t="s">
        <v>6513</v>
      </c>
      <c r="BC235" t="s">
        <v>10927</v>
      </c>
      <c r="BD235" t="s">
        <v>10928</v>
      </c>
      <c r="BF235" t="s">
        <v>10916</v>
      </c>
      <c r="BI235" t="s">
        <v>10929</v>
      </c>
      <c r="BJ235" t="s">
        <v>10594</v>
      </c>
      <c r="BK235" t="s">
        <v>9238</v>
      </c>
      <c r="BL235" t="s">
        <v>4</v>
      </c>
      <c r="BM235">
        <v>1</v>
      </c>
      <c r="BN235">
        <v>35.229999999999997</v>
      </c>
      <c r="BO235">
        <v>35.229999999999997</v>
      </c>
    </row>
    <row r="236" spans="1:73" hidden="1">
      <c r="A236" s="15">
        <f t="shared" si="3"/>
        <v>45356</v>
      </c>
      <c r="B236" t="s">
        <v>10930</v>
      </c>
      <c r="C236" t="s">
        <v>10931</v>
      </c>
      <c r="D236" t="s">
        <v>294</v>
      </c>
      <c r="F236" t="s">
        <v>2100</v>
      </c>
      <c r="G236" t="s">
        <v>10932</v>
      </c>
      <c r="H236" t="s">
        <v>287</v>
      </c>
      <c r="I236">
        <v>211.38</v>
      </c>
      <c r="J236">
        <v>206.66</v>
      </c>
      <c r="K236">
        <v>206.66</v>
      </c>
      <c r="L236">
        <v>26.96</v>
      </c>
      <c r="M236" t="s">
        <v>10693</v>
      </c>
      <c r="N236" t="s">
        <v>10694</v>
      </c>
      <c r="O236" t="s">
        <v>10695</v>
      </c>
      <c r="P236" t="s">
        <v>288</v>
      </c>
      <c r="Q236" t="s">
        <v>295</v>
      </c>
      <c r="R236" t="s">
        <v>10696</v>
      </c>
      <c r="S236" t="s">
        <v>3619</v>
      </c>
      <c r="U236" t="s">
        <v>6334</v>
      </c>
      <c r="V236" t="s">
        <v>10697</v>
      </c>
      <c r="W236" t="s">
        <v>6334</v>
      </c>
      <c r="X236" t="s">
        <v>2173</v>
      </c>
      <c r="Y236" t="s">
        <v>291</v>
      </c>
      <c r="Z236" t="s">
        <v>10698</v>
      </c>
      <c r="AE236" t="s">
        <v>10699</v>
      </c>
      <c r="AG236" t="s">
        <v>10693</v>
      </c>
      <c r="AH236" t="s">
        <v>10694</v>
      </c>
      <c r="AI236" t="s">
        <v>10933</v>
      </c>
      <c r="AJ236" t="s">
        <v>288</v>
      </c>
      <c r="AK236" t="s">
        <v>295</v>
      </c>
      <c r="AL236" t="s">
        <v>10696</v>
      </c>
      <c r="AM236" t="s">
        <v>3619</v>
      </c>
      <c r="AO236" t="s">
        <v>6334</v>
      </c>
      <c r="AP236" t="s">
        <v>10697</v>
      </c>
      <c r="AQ236" t="s">
        <v>6334</v>
      </c>
      <c r="AR236" t="s">
        <v>2173</v>
      </c>
      <c r="AT236" t="s">
        <v>10698</v>
      </c>
      <c r="AV236" t="s">
        <v>296</v>
      </c>
      <c r="AW236" t="s">
        <v>10934</v>
      </c>
      <c r="AY236">
        <v>31.68</v>
      </c>
      <c r="AZ236" t="s">
        <v>289</v>
      </c>
      <c r="BA236" t="s">
        <v>113</v>
      </c>
      <c r="BC236" t="s">
        <v>10935</v>
      </c>
      <c r="BD236" t="s">
        <v>10936</v>
      </c>
      <c r="BF236" t="s">
        <v>10932</v>
      </c>
      <c r="BI236" t="s">
        <v>10937</v>
      </c>
      <c r="BJ236" t="s">
        <v>10594</v>
      </c>
      <c r="BK236" t="s">
        <v>9238</v>
      </c>
      <c r="BL236" t="s">
        <v>4</v>
      </c>
      <c r="BM236">
        <v>6</v>
      </c>
      <c r="BN236">
        <v>35.229999999999997</v>
      </c>
      <c r="BO236">
        <v>211.38</v>
      </c>
    </row>
    <row r="237" spans="1:73" hidden="1">
      <c r="A237" s="15">
        <f t="shared" si="3"/>
        <v>45356</v>
      </c>
      <c r="B237" t="s">
        <v>10938</v>
      </c>
      <c r="C237" t="s">
        <v>10939</v>
      </c>
      <c r="D237" t="s">
        <v>294</v>
      </c>
      <c r="F237" t="s">
        <v>2100</v>
      </c>
      <c r="G237" t="s">
        <v>10940</v>
      </c>
      <c r="H237" t="s">
        <v>287</v>
      </c>
      <c r="I237">
        <v>35.229999999999997</v>
      </c>
      <c r="J237">
        <v>29.95</v>
      </c>
      <c r="K237">
        <v>29.95</v>
      </c>
      <c r="L237">
        <v>0</v>
      </c>
      <c r="M237" t="s">
        <v>907</v>
      </c>
      <c r="N237" t="s">
        <v>10941</v>
      </c>
      <c r="O237" t="s">
        <v>10942</v>
      </c>
      <c r="P237" t="s">
        <v>288</v>
      </c>
      <c r="Q237" t="s">
        <v>295</v>
      </c>
      <c r="R237" t="s">
        <v>10943</v>
      </c>
      <c r="S237" t="s">
        <v>5239</v>
      </c>
      <c r="U237" t="s">
        <v>1412</v>
      </c>
      <c r="V237" t="s">
        <v>10944</v>
      </c>
      <c r="W237" t="s">
        <v>136</v>
      </c>
      <c r="X237" t="s">
        <v>2125</v>
      </c>
      <c r="Y237" t="s">
        <v>291</v>
      </c>
      <c r="Z237" t="s">
        <v>10945</v>
      </c>
      <c r="AE237" t="s">
        <v>10946</v>
      </c>
      <c r="AG237" t="s">
        <v>907</v>
      </c>
      <c r="AH237" t="s">
        <v>10941</v>
      </c>
      <c r="AI237" t="s">
        <v>10947</v>
      </c>
      <c r="AJ237" t="s">
        <v>288</v>
      </c>
      <c r="AK237" t="s">
        <v>295</v>
      </c>
      <c r="AL237" t="s">
        <v>10943</v>
      </c>
      <c r="AM237" t="s">
        <v>5239</v>
      </c>
      <c r="AO237" t="s">
        <v>1412</v>
      </c>
      <c r="AP237" t="s">
        <v>10944</v>
      </c>
      <c r="AQ237" t="s">
        <v>136</v>
      </c>
      <c r="AR237" t="s">
        <v>2125</v>
      </c>
      <c r="AT237" t="s">
        <v>10945</v>
      </c>
      <c r="AV237" t="s">
        <v>296</v>
      </c>
      <c r="AW237" t="s">
        <v>10948</v>
      </c>
      <c r="AY237">
        <v>5.28</v>
      </c>
      <c r="AZ237" t="s">
        <v>289</v>
      </c>
      <c r="BA237" t="s">
        <v>113</v>
      </c>
      <c r="BC237" t="s">
        <v>10949</v>
      </c>
      <c r="BD237" t="s">
        <v>10950</v>
      </c>
      <c r="BF237" t="s">
        <v>10940</v>
      </c>
      <c r="BI237" t="s">
        <v>10951</v>
      </c>
      <c r="BJ237" t="s">
        <v>10594</v>
      </c>
      <c r="BK237" t="s">
        <v>9238</v>
      </c>
      <c r="BL237" t="s">
        <v>4</v>
      </c>
      <c r="BM237">
        <v>1</v>
      </c>
      <c r="BN237">
        <v>35.229999999999997</v>
      </c>
      <c r="BO237">
        <v>35.229999999999997</v>
      </c>
    </row>
    <row r="238" spans="1:73" hidden="1">
      <c r="A238" s="15">
        <f t="shared" si="3"/>
        <v>45356</v>
      </c>
      <c r="B238" t="s">
        <v>10952</v>
      </c>
      <c r="C238" t="s">
        <v>10953</v>
      </c>
      <c r="D238" t="s">
        <v>294</v>
      </c>
      <c r="F238" t="s">
        <v>2100</v>
      </c>
      <c r="G238" t="s">
        <v>10954</v>
      </c>
      <c r="H238" t="s">
        <v>287</v>
      </c>
      <c r="I238">
        <v>102.57</v>
      </c>
      <c r="J238">
        <v>87.19</v>
      </c>
      <c r="K238">
        <v>87.19</v>
      </c>
      <c r="L238">
        <v>0</v>
      </c>
      <c r="M238" t="s">
        <v>10955</v>
      </c>
      <c r="N238" t="s">
        <v>10956</v>
      </c>
      <c r="O238" t="s">
        <v>10957</v>
      </c>
      <c r="P238" t="s">
        <v>288</v>
      </c>
      <c r="Q238" t="s">
        <v>295</v>
      </c>
      <c r="R238" t="s">
        <v>10958</v>
      </c>
      <c r="S238" t="s">
        <v>8215</v>
      </c>
      <c r="U238" t="s">
        <v>10959</v>
      </c>
      <c r="V238" t="s">
        <v>10960</v>
      </c>
      <c r="W238" t="s">
        <v>10961</v>
      </c>
      <c r="X238" t="s">
        <v>1188</v>
      </c>
      <c r="Y238" t="s">
        <v>291</v>
      </c>
      <c r="Z238" t="s">
        <v>10962</v>
      </c>
      <c r="AE238" t="s">
        <v>10963</v>
      </c>
      <c r="AG238" t="s">
        <v>10955</v>
      </c>
      <c r="AH238" t="s">
        <v>10956</v>
      </c>
      <c r="AI238" t="s">
        <v>10964</v>
      </c>
      <c r="AJ238" t="s">
        <v>288</v>
      </c>
      <c r="AK238" t="s">
        <v>295</v>
      </c>
      <c r="AL238" t="s">
        <v>10958</v>
      </c>
      <c r="AM238" t="s">
        <v>8215</v>
      </c>
      <c r="AO238" t="s">
        <v>10959</v>
      </c>
      <c r="AP238" t="s">
        <v>10960</v>
      </c>
      <c r="AQ238" t="s">
        <v>10961</v>
      </c>
      <c r="AR238" t="s">
        <v>1188</v>
      </c>
      <c r="AT238" t="s">
        <v>10962</v>
      </c>
      <c r="AV238" t="s">
        <v>296</v>
      </c>
      <c r="AW238" t="s">
        <v>10965</v>
      </c>
      <c r="AX238" t="s">
        <v>9698</v>
      </c>
      <c r="AY238">
        <v>15.38</v>
      </c>
      <c r="AZ238" t="s">
        <v>289</v>
      </c>
      <c r="BA238" t="s">
        <v>113</v>
      </c>
      <c r="BC238" t="s">
        <v>10966</v>
      </c>
      <c r="BD238" t="s">
        <v>10967</v>
      </c>
      <c r="BF238" t="s">
        <v>10954</v>
      </c>
      <c r="BI238" t="s">
        <v>10968</v>
      </c>
      <c r="BJ238" t="s">
        <v>10280</v>
      </c>
      <c r="BK238" t="s">
        <v>10281</v>
      </c>
      <c r="BL238" t="s">
        <v>4</v>
      </c>
      <c r="BM238">
        <v>1</v>
      </c>
      <c r="BN238">
        <v>102.57</v>
      </c>
      <c r="BO238">
        <v>102.57</v>
      </c>
    </row>
    <row r="239" spans="1:73" hidden="1">
      <c r="A239" s="15">
        <f t="shared" si="3"/>
        <v>45357</v>
      </c>
      <c r="B239" t="s">
        <v>10969</v>
      </c>
      <c r="C239" t="s">
        <v>10970</v>
      </c>
      <c r="D239" t="s">
        <v>294</v>
      </c>
      <c r="F239" t="s">
        <v>2100</v>
      </c>
      <c r="G239" t="s">
        <v>10971</v>
      </c>
      <c r="H239" t="s">
        <v>287</v>
      </c>
      <c r="I239">
        <v>34.19</v>
      </c>
      <c r="J239">
        <v>29.07</v>
      </c>
      <c r="K239">
        <v>29.07</v>
      </c>
      <c r="L239">
        <v>0</v>
      </c>
      <c r="M239" t="s">
        <v>10972</v>
      </c>
      <c r="N239" t="s">
        <v>10973</v>
      </c>
      <c r="O239" t="s">
        <v>10974</v>
      </c>
      <c r="P239" t="s">
        <v>288</v>
      </c>
      <c r="Q239" t="s">
        <v>295</v>
      </c>
      <c r="R239" t="s">
        <v>10975</v>
      </c>
      <c r="S239" t="s">
        <v>5736</v>
      </c>
      <c r="U239" t="s">
        <v>3414</v>
      </c>
      <c r="V239" t="s">
        <v>10976</v>
      </c>
      <c r="W239" t="s">
        <v>3414</v>
      </c>
      <c r="X239" t="s">
        <v>127</v>
      </c>
      <c r="Y239" t="s">
        <v>291</v>
      </c>
      <c r="Z239" t="s">
        <v>10977</v>
      </c>
      <c r="AE239" t="s">
        <v>10978</v>
      </c>
      <c r="AG239" t="s">
        <v>10972</v>
      </c>
      <c r="AH239" t="s">
        <v>10973</v>
      </c>
      <c r="AI239" t="s">
        <v>10979</v>
      </c>
      <c r="AJ239" t="s">
        <v>288</v>
      </c>
      <c r="AK239" t="s">
        <v>295</v>
      </c>
      <c r="AL239" t="s">
        <v>10975</v>
      </c>
      <c r="AM239" t="s">
        <v>5736</v>
      </c>
      <c r="AO239" t="s">
        <v>3414</v>
      </c>
      <c r="AP239" t="s">
        <v>10976</v>
      </c>
      <c r="AQ239" t="s">
        <v>3414</v>
      </c>
      <c r="AR239" t="s">
        <v>127</v>
      </c>
      <c r="AT239" t="s">
        <v>10977</v>
      </c>
      <c r="AV239" t="s">
        <v>296</v>
      </c>
      <c r="AW239" t="s">
        <v>10980</v>
      </c>
      <c r="AY239">
        <v>5.12</v>
      </c>
      <c r="AZ239" t="s">
        <v>289</v>
      </c>
      <c r="BA239" t="s">
        <v>113</v>
      </c>
      <c r="BC239" t="s">
        <v>10718</v>
      </c>
      <c r="BD239" t="s">
        <v>10981</v>
      </c>
      <c r="BF239" t="s">
        <v>10971</v>
      </c>
      <c r="BI239" t="s">
        <v>10982</v>
      </c>
      <c r="BJ239" t="s">
        <v>9315</v>
      </c>
      <c r="BK239" t="s">
        <v>3670</v>
      </c>
      <c r="BL239" t="s">
        <v>4</v>
      </c>
      <c r="BM239">
        <v>1</v>
      </c>
      <c r="BN239">
        <v>34.19</v>
      </c>
      <c r="BO239">
        <v>34.19</v>
      </c>
    </row>
    <row r="240" spans="1:73" hidden="1">
      <c r="A240" s="15">
        <f t="shared" si="3"/>
        <v>45357</v>
      </c>
      <c r="B240" t="s">
        <v>10983</v>
      </c>
      <c r="C240" t="s">
        <v>10984</v>
      </c>
      <c r="D240" t="s">
        <v>134</v>
      </c>
      <c r="F240" t="s">
        <v>2100</v>
      </c>
      <c r="G240" t="s">
        <v>10985</v>
      </c>
      <c r="H240" t="s">
        <v>287</v>
      </c>
      <c r="I240">
        <v>152.25</v>
      </c>
      <c r="J240">
        <v>152.25</v>
      </c>
      <c r="K240">
        <v>152.25</v>
      </c>
      <c r="L240">
        <v>0</v>
      </c>
      <c r="M240" t="s">
        <v>8156</v>
      </c>
      <c r="N240" t="s">
        <v>10986</v>
      </c>
      <c r="O240" t="s">
        <v>10987</v>
      </c>
      <c r="P240" t="s">
        <v>288</v>
      </c>
      <c r="Q240" t="s">
        <v>3145</v>
      </c>
      <c r="R240" t="s">
        <v>10988</v>
      </c>
      <c r="S240" t="s">
        <v>6820</v>
      </c>
      <c r="T240" t="s">
        <v>9054</v>
      </c>
      <c r="U240" t="s">
        <v>9054</v>
      </c>
      <c r="V240" t="s">
        <v>124</v>
      </c>
      <c r="W240" t="s">
        <v>1188</v>
      </c>
      <c r="X240" t="s">
        <v>1188</v>
      </c>
      <c r="Y240" t="s">
        <v>3150</v>
      </c>
      <c r="Z240" t="s">
        <v>10989</v>
      </c>
      <c r="AE240" t="s">
        <v>10990</v>
      </c>
      <c r="AG240" t="s">
        <v>4551</v>
      </c>
      <c r="AH240" t="s">
        <v>10991</v>
      </c>
      <c r="AI240" t="s">
        <v>10987</v>
      </c>
      <c r="AJ240" t="s">
        <v>288</v>
      </c>
      <c r="AK240" t="s">
        <v>3145</v>
      </c>
      <c r="AL240" t="s">
        <v>10992</v>
      </c>
      <c r="AM240" t="s">
        <v>10993</v>
      </c>
      <c r="AP240" t="s">
        <v>124</v>
      </c>
      <c r="AQ240" t="s">
        <v>1716</v>
      </c>
      <c r="AR240" t="s">
        <v>2173</v>
      </c>
      <c r="AS240" t="s">
        <v>3150</v>
      </c>
      <c r="AT240" t="s">
        <v>10994</v>
      </c>
      <c r="AV240" t="s">
        <v>3154</v>
      </c>
      <c r="AW240" t="s">
        <v>10995</v>
      </c>
      <c r="AX240" t="s">
        <v>3156</v>
      </c>
      <c r="AY240">
        <v>0</v>
      </c>
      <c r="AZ240" t="s">
        <v>289</v>
      </c>
      <c r="BA240" t="s">
        <v>4651</v>
      </c>
      <c r="BB240" t="s">
        <v>3159</v>
      </c>
      <c r="BC240" t="s">
        <v>10996</v>
      </c>
      <c r="BF240" t="s">
        <v>10985</v>
      </c>
      <c r="BG240" t="s">
        <v>4999</v>
      </c>
      <c r="BH240">
        <v>61.81</v>
      </c>
      <c r="BI240" t="s">
        <v>10997</v>
      </c>
      <c r="BJ240" t="s">
        <v>10998</v>
      </c>
      <c r="BK240" t="s">
        <v>300</v>
      </c>
      <c r="BL240" t="s">
        <v>4</v>
      </c>
      <c r="BM240">
        <v>7</v>
      </c>
      <c r="BN240">
        <v>21.75</v>
      </c>
      <c r="BO240">
        <v>152.25</v>
      </c>
    </row>
    <row r="241" spans="1:73" hidden="1">
      <c r="A241" s="15">
        <f t="shared" si="3"/>
        <v>45357</v>
      </c>
      <c r="B241" t="s">
        <v>10999</v>
      </c>
      <c r="C241" t="s">
        <v>11000</v>
      </c>
      <c r="D241" t="s">
        <v>301</v>
      </c>
      <c r="F241" t="s">
        <v>2100</v>
      </c>
      <c r="G241" t="s">
        <v>11001</v>
      </c>
      <c r="H241" t="s">
        <v>287</v>
      </c>
      <c r="I241">
        <v>278.10000000000002</v>
      </c>
      <c r="J241">
        <v>292.01</v>
      </c>
      <c r="K241">
        <v>292.01</v>
      </c>
      <c r="L241">
        <v>13.91</v>
      </c>
      <c r="M241" t="s">
        <v>11002</v>
      </c>
      <c r="N241" t="s">
        <v>11003</v>
      </c>
      <c r="O241" t="s">
        <v>11004</v>
      </c>
      <c r="P241" t="s">
        <v>288</v>
      </c>
      <c r="Q241" t="s">
        <v>11005</v>
      </c>
      <c r="R241" t="s">
        <v>11006</v>
      </c>
      <c r="S241" t="s">
        <v>11007</v>
      </c>
      <c r="U241" t="s">
        <v>11008</v>
      </c>
      <c r="V241" t="s">
        <v>11009</v>
      </c>
      <c r="W241" t="s">
        <v>302</v>
      </c>
      <c r="X241" t="s">
        <v>2</v>
      </c>
      <c r="Y241" t="s">
        <v>291</v>
      </c>
      <c r="Z241" t="s">
        <v>11010</v>
      </c>
      <c r="AE241" t="s">
        <v>11011</v>
      </c>
      <c r="AG241" t="s">
        <v>11012</v>
      </c>
      <c r="AH241" t="s">
        <v>11013</v>
      </c>
      <c r="AI241" t="s">
        <v>11004</v>
      </c>
      <c r="AJ241" t="s">
        <v>288</v>
      </c>
      <c r="AK241" t="s">
        <v>11005</v>
      </c>
      <c r="AL241" t="s">
        <v>11006</v>
      </c>
      <c r="AM241" t="s">
        <v>11007</v>
      </c>
      <c r="AO241" t="s">
        <v>11008</v>
      </c>
      <c r="AP241" t="s">
        <v>11009</v>
      </c>
      <c r="AQ241" t="s">
        <v>302</v>
      </c>
      <c r="AR241" t="s">
        <v>2</v>
      </c>
      <c r="AS241" t="s">
        <v>291</v>
      </c>
      <c r="AT241" t="s">
        <v>11010</v>
      </c>
      <c r="AV241" t="s">
        <v>296</v>
      </c>
      <c r="AW241" t="s">
        <v>11014</v>
      </c>
      <c r="AX241" t="s">
        <v>11015</v>
      </c>
      <c r="AY241">
        <v>0</v>
      </c>
      <c r="AZ241" t="s">
        <v>3157</v>
      </c>
      <c r="BA241" t="s">
        <v>9205</v>
      </c>
      <c r="BC241" t="s">
        <v>11016</v>
      </c>
      <c r="BF241" t="s">
        <v>11001</v>
      </c>
      <c r="BI241" t="s">
        <v>11017</v>
      </c>
      <c r="BJ241" t="s">
        <v>11018</v>
      </c>
      <c r="BK241" t="s">
        <v>9238</v>
      </c>
      <c r="BL241" t="s">
        <v>4</v>
      </c>
      <c r="BM241">
        <v>10</v>
      </c>
      <c r="BN241">
        <v>27.81</v>
      </c>
      <c r="BO241">
        <v>278.10000000000002</v>
      </c>
    </row>
    <row r="242" spans="1:73" hidden="1">
      <c r="A242" s="15">
        <f t="shared" si="3"/>
        <v>45357</v>
      </c>
      <c r="B242" t="s">
        <v>11019</v>
      </c>
      <c r="C242" t="s">
        <v>11020</v>
      </c>
      <c r="D242" t="s">
        <v>292</v>
      </c>
      <c r="F242" t="s">
        <v>2100</v>
      </c>
      <c r="G242" t="s">
        <v>11021</v>
      </c>
      <c r="H242" t="s">
        <v>287</v>
      </c>
      <c r="I242">
        <v>92.59</v>
      </c>
      <c r="J242">
        <v>114.15</v>
      </c>
      <c r="K242">
        <v>114.15</v>
      </c>
      <c r="L242">
        <v>21.56</v>
      </c>
      <c r="M242" t="s">
        <v>2518</v>
      </c>
      <c r="N242" t="s">
        <v>11022</v>
      </c>
      <c r="O242" t="s">
        <v>11023</v>
      </c>
      <c r="P242" t="s">
        <v>877</v>
      </c>
      <c r="Q242" t="s">
        <v>11024</v>
      </c>
      <c r="R242" t="s">
        <v>11025</v>
      </c>
      <c r="S242" t="s">
        <v>3159</v>
      </c>
      <c r="V242" t="s">
        <v>10944</v>
      </c>
      <c r="W242" t="s">
        <v>136</v>
      </c>
      <c r="X242" t="s">
        <v>126</v>
      </c>
      <c r="Z242" t="s">
        <v>11026</v>
      </c>
      <c r="AE242" t="s">
        <v>11027</v>
      </c>
      <c r="AG242" t="s">
        <v>2518</v>
      </c>
      <c r="AH242" t="s">
        <v>11028</v>
      </c>
      <c r="AI242" t="s">
        <v>11023</v>
      </c>
      <c r="AJ242" t="s">
        <v>877</v>
      </c>
      <c r="AK242" t="s">
        <v>11024</v>
      </c>
      <c r="AL242" t="s">
        <v>11025</v>
      </c>
      <c r="AM242" t="s">
        <v>3159</v>
      </c>
      <c r="AP242" t="s">
        <v>10944</v>
      </c>
      <c r="AQ242" t="s">
        <v>136</v>
      </c>
      <c r="AR242" t="s">
        <v>126</v>
      </c>
      <c r="AT242" t="s">
        <v>11026</v>
      </c>
      <c r="AW242" t="s">
        <v>11029</v>
      </c>
      <c r="AX242" t="s">
        <v>11030</v>
      </c>
      <c r="AY242">
        <v>0</v>
      </c>
      <c r="AZ242" t="s">
        <v>289</v>
      </c>
      <c r="BA242" t="s">
        <v>3776</v>
      </c>
      <c r="BB242" t="s">
        <v>4630</v>
      </c>
      <c r="BC242" t="s">
        <v>11031</v>
      </c>
      <c r="BF242" t="s">
        <v>11032</v>
      </c>
      <c r="BI242" t="s">
        <v>11033</v>
      </c>
      <c r="BJ242" t="s">
        <v>6624</v>
      </c>
      <c r="BK242" t="s">
        <v>6625</v>
      </c>
      <c r="BL242" t="s">
        <v>4</v>
      </c>
      <c r="BM242">
        <v>1</v>
      </c>
      <c r="BN242">
        <v>72.650000000000006</v>
      </c>
      <c r="BO242">
        <v>72.650000000000006</v>
      </c>
      <c r="BP242" t="s">
        <v>9286</v>
      </c>
      <c r="BQ242" t="s">
        <v>836</v>
      </c>
      <c r="BR242" t="s">
        <v>4</v>
      </c>
      <c r="BS242">
        <v>1</v>
      </c>
      <c r="BT242">
        <v>19.940000000000001</v>
      </c>
      <c r="BU242">
        <v>19.940000000000001</v>
      </c>
    </row>
    <row r="243" spans="1:73" hidden="1">
      <c r="A243" s="15">
        <f t="shared" si="3"/>
        <v>45357</v>
      </c>
      <c r="B243" t="s">
        <v>11034</v>
      </c>
      <c r="C243" t="s">
        <v>11035</v>
      </c>
      <c r="D243" t="s">
        <v>301</v>
      </c>
      <c r="F243" t="s">
        <v>2100</v>
      </c>
      <c r="G243" t="s">
        <v>11036</v>
      </c>
      <c r="H243" t="s">
        <v>287</v>
      </c>
      <c r="I243">
        <v>26.99</v>
      </c>
      <c r="J243">
        <v>40.090000000000003</v>
      </c>
      <c r="K243">
        <v>40.090000000000003</v>
      </c>
      <c r="L243">
        <v>13.1</v>
      </c>
      <c r="M243" t="s">
        <v>2072</v>
      </c>
      <c r="N243" t="s">
        <v>2073</v>
      </c>
      <c r="O243" t="s">
        <v>11037</v>
      </c>
      <c r="P243" t="s">
        <v>8132</v>
      </c>
      <c r="Q243" t="s">
        <v>11038</v>
      </c>
      <c r="R243" t="s">
        <v>11039</v>
      </c>
      <c r="S243" t="s">
        <v>2076</v>
      </c>
      <c r="U243" t="s">
        <v>11040</v>
      </c>
      <c r="V243" t="s">
        <v>11040</v>
      </c>
      <c r="W243" t="s">
        <v>2078</v>
      </c>
      <c r="X243" t="s">
        <v>2</v>
      </c>
      <c r="Y243" t="s">
        <v>291</v>
      </c>
      <c r="Z243" t="s">
        <v>2079</v>
      </c>
      <c r="AE243" t="s">
        <v>2080</v>
      </c>
      <c r="AG243" t="s">
        <v>2072</v>
      </c>
      <c r="AH243" t="s">
        <v>2073</v>
      </c>
      <c r="AI243" t="s">
        <v>11037</v>
      </c>
      <c r="AJ243" t="s">
        <v>8132</v>
      </c>
      <c r="AK243" t="s">
        <v>11038</v>
      </c>
      <c r="AL243" t="s">
        <v>11039</v>
      </c>
      <c r="AM243" t="s">
        <v>2076</v>
      </c>
      <c r="AO243" t="s">
        <v>11040</v>
      </c>
      <c r="AP243" t="s">
        <v>11040</v>
      </c>
      <c r="AQ243" t="s">
        <v>2078</v>
      </c>
      <c r="AR243" t="s">
        <v>2</v>
      </c>
      <c r="AS243" t="s">
        <v>291</v>
      </c>
      <c r="AT243" t="s">
        <v>2079</v>
      </c>
      <c r="AV243" t="s">
        <v>296</v>
      </c>
      <c r="AW243" t="s">
        <v>11041</v>
      </c>
      <c r="AX243" t="s">
        <v>11015</v>
      </c>
      <c r="AY243">
        <v>0</v>
      </c>
      <c r="AZ243" t="s">
        <v>3157</v>
      </c>
      <c r="BA243" t="s">
        <v>9205</v>
      </c>
      <c r="BC243" t="s">
        <v>11016</v>
      </c>
      <c r="BF243" t="s">
        <v>11036</v>
      </c>
      <c r="BI243" t="s">
        <v>11017</v>
      </c>
      <c r="BJ243" t="s">
        <v>7839</v>
      </c>
      <c r="BK243" t="s">
        <v>293</v>
      </c>
      <c r="BL243" t="s">
        <v>4</v>
      </c>
      <c r="BM243">
        <v>1</v>
      </c>
      <c r="BN243">
        <v>26.99</v>
      </c>
      <c r="BO243">
        <v>26.99</v>
      </c>
    </row>
    <row r="244" spans="1:73" hidden="1">
      <c r="A244" s="15">
        <f t="shared" si="3"/>
        <v>45358</v>
      </c>
      <c r="B244" t="s">
        <v>11042</v>
      </c>
      <c r="C244" t="s">
        <v>11043</v>
      </c>
      <c r="D244" t="s">
        <v>294</v>
      </c>
      <c r="F244" t="s">
        <v>2100</v>
      </c>
      <c r="G244" t="s">
        <v>11044</v>
      </c>
      <c r="H244" t="s">
        <v>287</v>
      </c>
      <c r="I244">
        <v>87.18</v>
      </c>
      <c r="J244">
        <v>91.38</v>
      </c>
      <c r="K244">
        <v>91.38</v>
      </c>
      <c r="L244">
        <v>4.2</v>
      </c>
      <c r="M244" t="s">
        <v>6407</v>
      </c>
      <c r="N244" t="s">
        <v>3976</v>
      </c>
      <c r="O244" t="s">
        <v>11045</v>
      </c>
      <c r="P244" t="s">
        <v>288</v>
      </c>
      <c r="Q244" t="s">
        <v>295</v>
      </c>
      <c r="R244" t="s">
        <v>11046</v>
      </c>
      <c r="S244" t="s">
        <v>11047</v>
      </c>
      <c r="U244" t="s">
        <v>11048</v>
      </c>
      <c r="V244" t="s">
        <v>11049</v>
      </c>
      <c r="W244" t="s">
        <v>127</v>
      </c>
      <c r="X244" t="s">
        <v>127</v>
      </c>
      <c r="Y244" t="s">
        <v>291</v>
      </c>
      <c r="Z244" t="s">
        <v>11050</v>
      </c>
      <c r="AE244" t="s">
        <v>11051</v>
      </c>
      <c r="AG244" t="s">
        <v>6407</v>
      </c>
      <c r="AH244" t="s">
        <v>3976</v>
      </c>
      <c r="AI244" t="s">
        <v>11052</v>
      </c>
      <c r="AJ244" t="s">
        <v>288</v>
      </c>
      <c r="AK244" t="s">
        <v>295</v>
      </c>
      <c r="AL244" t="s">
        <v>11046</v>
      </c>
      <c r="AM244" t="s">
        <v>11047</v>
      </c>
      <c r="AO244" t="s">
        <v>11048</v>
      </c>
      <c r="AP244" t="s">
        <v>11049</v>
      </c>
      <c r="AQ244" t="s">
        <v>127</v>
      </c>
      <c r="AR244" t="s">
        <v>127</v>
      </c>
      <c r="AT244" t="s">
        <v>11050</v>
      </c>
      <c r="AV244" t="s">
        <v>296</v>
      </c>
      <c r="AW244" t="s">
        <v>11053</v>
      </c>
      <c r="AY244">
        <v>0</v>
      </c>
      <c r="AZ244" t="s">
        <v>289</v>
      </c>
      <c r="BA244" t="s">
        <v>113</v>
      </c>
      <c r="BC244" t="s">
        <v>10591</v>
      </c>
      <c r="BD244" t="s">
        <v>11054</v>
      </c>
      <c r="BF244" t="s">
        <v>11044</v>
      </c>
      <c r="BI244" t="s">
        <v>11055</v>
      </c>
      <c r="BJ244" t="s">
        <v>10671</v>
      </c>
      <c r="BK244" t="s">
        <v>6625</v>
      </c>
      <c r="BL244" t="s">
        <v>4</v>
      </c>
      <c r="BM244">
        <v>1</v>
      </c>
      <c r="BN244">
        <v>87.18</v>
      </c>
      <c r="BO244">
        <v>87.18</v>
      </c>
    </row>
    <row r="245" spans="1:73" hidden="1">
      <c r="A245" s="15">
        <f t="shared" si="3"/>
        <v>45358</v>
      </c>
      <c r="B245" t="s">
        <v>11056</v>
      </c>
      <c r="C245" t="s">
        <v>11057</v>
      </c>
      <c r="D245" t="s">
        <v>294</v>
      </c>
      <c r="F245" t="s">
        <v>2100</v>
      </c>
      <c r="G245" t="s">
        <v>11058</v>
      </c>
      <c r="H245" t="s">
        <v>287</v>
      </c>
      <c r="I245">
        <v>45.59</v>
      </c>
      <c r="J245">
        <v>36.76</v>
      </c>
      <c r="K245">
        <v>36.76</v>
      </c>
      <c r="L245">
        <v>0</v>
      </c>
      <c r="M245" t="s">
        <v>11059</v>
      </c>
      <c r="N245" t="s">
        <v>11060</v>
      </c>
      <c r="O245" t="s">
        <v>11061</v>
      </c>
      <c r="P245" t="s">
        <v>288</v>
      </c>
      <c r="Q245" t="s">
        <v>295</v>
      </c>
      <c r="R245" t="s">
        <v>11062</v>
      </c>
      <c r="S245" t="s">
        <v>11063</v>
      </c>
      <c r="U245" t="s">
        <v>11064</v>
      </c>
      <c r="V245" t="s">
        <v>7065</v>
      </c>
      <c r="W245" t="s">
        <v>1188</v>
      </c>
      <c r="X245" t="s">
        <v>1188</v>
      </c>
      <c r="Y245" t="s">
        <v>291</v>
      </c>
      <c r="Z245" t="s">
        <v>11065</v>
      </c>
      <c r="AE245" t="s">
        <v>11066</v>
      </c>
      <c r="AG245" t="s">
        <v>11059</v>
      </c>
      <c r="AH245" t="s">
        <v>11060</v>
      </c>
      <c r="AI245" t="s">
        <v>11067</v>
      </c>
      <c r="AJ245" t="s">
        <v>288</v>
      </c>
      <c r="AK245" t="s">
        <v>295</v>
      </c>
      <c r="AL245" t="s">
        <v>11062</v>
      </c>
      <c r="AM245" t="s">
        <v>11063</v>
      </c>
      <c r="AO245" t="s">
        <v>11064</v>
      </c>
      <c r="AP245" t="s">
        <v>7065</v>
      </c>
      <c r="AQ245" t="s">
        <v>1188</v>
      </c>
      <c r="AR245" t="s">
        <v>1188</v>
      </c>
      <c r="AT245" t="s">
        <v>11065</v>
      </c>
      <c r="AV245" t="s">
        <v>296</v>
      </c>
      <c r="AW245" t="s">
        <v>11068</v>
      </c>
      <c r="AX245" t="s">
        <v>9698</v>
      </c>
      <c r="AY245">
        <v>8.83</v>
      </c>
      <c r="AZ245" t="s">
        <v>289</v>
      </c>
      <c r="BA245" t="s">
        <v>6513</v>
      </c>
      <c r="BC245" t="s">
        <v>11069</v>
      </c>
      <c r="BD245" t="s">
        <v>11070</v>
      </c>
      <c r="BF245" t="s">
        <v>11058</v>
      </c>
      <c r="BI245" t="s">
        <v>11071</v>
      </c>
      <c r="BJ245" t="s">
        <v>10538</v>
      </c>
      <c r="BK245" t="s">
        <v>6312</v>
      </c>
      <c r="BL245" t="s">
        <v>4</v>
      </c>
      <c r="BM245">
        <v>1</v>
      </c>
      <c r="BN245">
        <v>45.59</v>
      </c>
      <c r="BO245">
        <v>45.59</v>
      </c>
    </row>
    <row r="246" spans="1:73" hidden="1">
      <c r="A246" s="15">
        <f t="shared" si="3"/>
        <v>45358</v>
      </c>
      <c r="B246" t="s">
        <v>11072</v>
      </c>
      <c r="C246" t="s">
        <v>11073</v>
      </c>
      <c r="D246" t="s">
        <v>294</v>
      </c>
      <c r="F246" t="s">
        <v>2100</v>
      </c>
      <c r="G246" t="s">
        <v>11074</v>
      </c>
      <c r="H246" t="s">
        <v>287</v>
      </c>
      <c r="I246">
        <v>34.19</v>
      </c>
      <c r="J246">
        <v>29.07</v>
      </c>
      <c r="K246">
        <v>29.07</v>
      </c>
      <c r="L246">
        <v>0</v>
      </c>
      <c r="M246" t="s">
        <v>1265</v>
      </c>
      <c r="N246" t="s">
        <v>11075</v>
      </c>
      <c r="O246" t="s">
        <v>11076</v>
      </c>
      <c r="P246" t="s">
        <v>288</v>
      </c>
      <c r="Q246" t="s">
        <v>295</v>
      </c>
      <c r="R246" t="s">
        <v>11077</v>
      </c>
      <c r="S246" t="s">
        <v>7691</v>
      </c>
      <c r="U246" t="s">
        <v>11078</v>
      </c>
      <c r="V246" t="s">
        <v>3113</v>
      </c>
      <c r="W246" t="s">
        <v>3021</v>
      </c>
      <c r="X246" t="s">
        <v>837</v>
      </c>
      <c r="Y246" t="s">
        <v>291</v>
      </c>
      <c r="Z246" t="s">
        <v>11079</v>
      </c>
      <c r="AE246" t="s">
        <v>11080</v>
      </c>
      <c r="AG246" t="s">
        <v>1265</v>
      </c>
      <c r="AH246" t="s">
        <v>11075</v>
      </c>
      <c r="AI246" t="s">
        <v>11081</v>
      </c>
      <c r="AJ246" t="s">
        <v>288</v>
      </c>
      <c r="AK246" t="s">
        <v>295</v>
      </c>
      <c r="AL246" t="s">
        <v>11077</v>
      </c>
      <c r="AM246" t="s">
        <v>7691</v>
      </c>
      <c r="AO246" t="s">
        <v>11078</v>
      </c>
      <c r="AP246" t="s">
        <v>3113</v>
      </c>
      <c r="AQ246" t="s">
        <v>3021</v>
      </c>
      <c r="AR246" t="s">
        <v>837</v>
      </c>
      <c r="AT246" t="s">
        <v>11079</v>
      </c>
      <c r="AV246" t="s">
        <v>296</v>
      </c>
      <c r="AW246" t="s">
        <v>11082</v>
      </c>
      <c r="AX246" t="s">
        <v>9698</v>
      </c>
      <c r="AY246">
        <v>5.12</v>
      </c>
      <c r="AZ246" t="s">
        <v>289</v>
      </c>
      <c r="BA246" t="s">
        <v>113</v>
      </c>
      <c r="BC246" t="s">
        <v>10591</v>
      </c>
      <c r="BD246" t="s">
        <v>11083</v>
      </c>
      <c r="BF246" t="s">
        <v>11074</v>
      </c>
      <c r="BI246" t="s">
        <v>11084</v>
      </c>
      <c r="BJ246" t="s">
        <v>9315</v>
      </c>
      <c r="BK246" t="s">
        <v>3670</v>
      </c>
      <c r="BL246" t="s">
        <v>4</v>
      </c>
      <c r="BM246">
        <v>1</v>
      </c>
      <c r="BN246">
        <v>34.19</v>
      </c>
      <c r="BO246">
        <v>34.19</v>
      </c>
    </row>
    <row r="247" spans="1:73" hidden="1">
      <c r="A247" s="15">
        <f t="shared" si="3"/>
        <v>45359</v>
      </c>
      <c r="B247" t="s">
        <v>11085</v>
      </c>
      <c r="C247" t="s">
        <v>11086</v>
      </c>
      <c r="D247" t="s">
        <v>294</v>
      </c>
      <c r="F247" t="s">
        <v>2100</v>
      </c>
      <c r="G247" t="s">
        <v>11087</v>
      </c>
      <c r="H247" t="s">
        <v>287</v>
      </c>
      <c r="I247">
        <v>68.28</v>
      </c>
      <c r="J247">
        <v>52.97</v>
      </c>
      <c r="K247">
        <v>52.97</v>
      </c>
      <c r="L247">
        <v>0</v>
      </c>
      <c r="M247" t="s">
        <v>9730</v>
      </c>
      <c r="N247" t="s">
        <v>9731</v>
      </c>
      <c r="O247" t="s">
        <v>9732</v>
      </c>
      <c r="P247" t="s">
        <v>288</v>
      </c>
      <c r="Q247" t="s">
        <v>295</v>
      </c>
      <c r="R247" t="s">
        <v>9733</v>
      </c>
      <c r="S247" t="s">
        <v>2605</v>
      </c>
      <c r="U247" t="s">
        <v>9734</v>
      </c>
      <c r="V247" t="s">
        <v>9735</v>
      </c>
      <c r="W247" t="s">
        <v>874</v>
      </c>
      <c r="X247" t="s">
        <v>5551</v>
      </c>
      <c r="Y247" t="s">
        <v>291</v>
      </c>
      <c r="Z247" t="s">
        <v>9736</v>
      </c>
      <c r="AE247" t="s">
        <v>9737</v>
      </c>
      <c r="AG247" t="s">
        <v>9730</v>
      </c>
      <c r="AH247" t="s">
        <v>9731</v>
      </c>
      <c r="AI247" t="s">
        <v>11088</v>
      </c>
      <c r="AJ247" t="s">
        <v>288</v>
      </c>
      <c r="AK247" t="s">
        <v>295</v>
      </c>
      <c r="AL247" t="s">
        <v>9733</v>
      </c>
      <c r="AM247" t="s">
        <v>2605</v>
      </c>
      <c r="AO247" t="s">
        <v>9734</v>
      </c>
      <c r="AP247" t="s">
        <v>9735</v>
      </c>
      <c r="AQ247" t="s">
        <v>874</v>
      </c>
      <c r="AR247" t="s">
        <v>5551</v>
      </c>
      <c r="AT247" t="s">
        <v>9736</v>
      </c>
      <c r="AV247" t="s">
        <v>296</v>
      </c>
      <c r="AW247" t="s">
        <v>11089</v>
      </c>
      <c r="AY247">
        <v>15.31</v>
      </c>
      <c r="AZ247" t="s">
        <v>289</v>
      </c>
      <c r="BA247" t="s">
        <v>6513</v>
      </c>
      <c r="BC247" t="s">
        <v>10949</v>
      </c>
      <c r="BD247" t="s">
        <v>11090</v>
      </c>
      <c r="BF247" t="s">
        <v>11087</v>
      </c>
      <c r="BI247" t="s">
        <v>11091</v>
      </c>
      <c r="BJ247" t="s">
        <v>5525</v>
      </c>
      <c r="BK247" t="s">
        <v>852</v>
      </c>
      <c r="BL247" t="s">
        <v>4</v>
      </c>
      <c r="BM247">
        <v>1</v>
      </c>
      <c r="BN247">
        <v>34.090000000000003</v>
      </c>
      <c r="BO247">
        <v>34.090000000000003</v>
      </c>
      <c r="BP247" t="s">
        <v>9142</v>
      </c>
      <c r="BQ247" t="s">
        <v>293</v>
      </c>
      <c r="BR247" t="s">
        <v>4</v>
      </c>
      <c r="BS247">
        <v>1</v>
      </c>
      <c r="BT247">
        <v>34.19</v>
      </c>
      <c r="BU247">
        <v>34.19</v>
      </c>
    </row>
    <row r="248" spans="1:73" hidden="1">
      <c r="A248" s="15">
        <f t="shared" si="3"/>
        <v>45360</v>
      </c>
      <c r="B248" t="s">
        <v>11092</v>
      </c>
      <c r="C248" t="s">
        <v>11093</v>
      </c>
      <c r="D248" t="s">
        <v>294</v>
      </c>
      <c r="F248" t="s">
        <v>2100</v>
      </c>
      <c r="G248" t="s">
        <v>11094</v>
      </c>
      <c r="H248" t="s">
        <v>287</v>
      </c>
      <c r="I248">
        <v>68.38</v>
      </c>
      <c r="J248">
        <v>55.94</v>
      </c>
      <c r="K248">
        <v>55.94</v>
      </c>
      <c r="L248">
        <v>1.44</v>
      </c>
      <c r="M248" t="s">
        <v>5901</v>
      </c>
      <c r="N248" t="s">
        <v>5902</v>
      </c>
      <c r="O248" t="s">
        <v>5903</v>
      </c>
      <c r="P248" t="s">
        <v>288</v>
      </c>
      <c r="Q248" t="s">
        <v>295</v>
      </c>
      <c r="R248" t="s">
        <v>5904</v>
      </c>
      <c r="S248" t="s">
        <v>5905</v>
      </c>
      <c r="U248" t="s">
        <v>1412</v>
      </c>
      <c r="V248" t="s">
        <v>5906</v>
      </c>
      <c r="W248" t="s">
        <v>5907</v>
      </c>
      <c r="X248" t="s">
        <v>2016</v>
      </c>
      <c r="Y248" t="s">
        <v>291</v>
      </c>
      <c r="Z248" t="s">
        <v>5908</v>
      </c>
      <c r="AE248" t="s">
        <v>5909</v>
      </c>
      <c r="AG248" t="s">
        <v>5901</v>
      </c>
      <c r="AH248" t="s">
        <v>5902</v>
      </c>
      <c r="AI248" t="s">
        <v>11095</v>
      </c>
      <c r="AJ248" t="s">
        <v>288</v>
      </c>
      <c r="AK248" t="s">
        <v>295</v>
      </c>
      <c r="AL248" t="s">
        <v>5904</v>
      </c>
      <c r="AM248" t="s">
        <v>5905</v>
      </c>
      <c r="AO248" t="s">
        <v>1412</v>
      </c>
      <c r="AP248" t="s">
        <v>5906</v>
      </c>
      <c r="AQ248" t="s">
        <v>5907</v>
      </c>
      <c r="AR248" t="s">
        <v>2016</v>
      </c>
      <c r="AT248" t="s">
        <v>5908</v>
      </c>
      <c r="AV248" t="s">
        <v>296</v>
      </c>
      <c r="AW248" t="s">
        <v>11096</v>
      </c>
      <c r="AY248">
        <v>13.88</v>
      </c>
      <c r="AZ248" t="s">
        <v>289</v>
      </c>
      <c r="BA248" t="s">
        <v>6513</v>
      </c>
      <c r="BC248" t="s">
        <v>10702</v>
      </c>
      <c r="BD248" t="s">
        <v>11097</v>
      </c>
      <c r="BF248" t="s">
        <v>11094</v>
      </c>
      <c r="BI248" t="s">
        <v>11098</v>
      </c>
      <c r="BJ248" t="s">
        <v>9315</v>
      </c>
      <c r="BK248" t="s">
        <v>3670</v>
      </c>
      <c r="BL248" t="s">
        <v>4</v>
      </c>
      <c r="BM248">
        <v>1</v>
      </c>
      <c r="BN248">
        <v>34.19</v>
      </c>
      <c r="BO248">
        <v>34.19</v>
      </c>
      <c r="BP248" t="s">
        <v>9142</v>
      </c>
      <c r="BQ248" t="s">
        <v>293</v>
      </c>
      <c r="BR248" t="s">
        <v>4</v>
      </c>
      <c r="BS248">
        <v>1</v>
      </c>
      <c r="BT248">
        <v>34.19</v>
      </c>
      <c r="BU248">
        <v>34.19</v>
      </c>
    </row>
    <row r="249" spans="1:73" hidden="1">
      <c r="A249" s="15">
        <f t="shared" si="3"/>
        <v>45360</v>
      </c>
      <c r="B249" t="s">
        <v>11099</v>
      </c>
      <c r="C249" t="s">
        <v>11100</v>
      </c>
      <c r="D249" t="s">
        <v>290</v>
      </c>
      <c r="F249" t="s">
        <v>2100</v>
      </c>
      <c r="G249" t="s">
        <v>11101</v>
      </c>
      <c r="H249" t="s">
        <v>287</v>
      </c>
      <c r="I249">
        <v>199.99</v>
      </c>
      <c r="J249">
        <v>199.99</v>
      </c>
      <c r="K249">
        <v>199.99</v>
      </c>
      <c r="L249">
        <v>0</v>
      </c>
      <c r="M249" t="s">
        <v>11102</v>
      </c>
      <c r="N249" t="s">
        <v>11103</v>
      </c>
      <c r="O249" t="s">
        <v>11104</v>
      </c>
      <c r="P249" t="s">
        <v>288</v>
      </c>
      <c r="Q249" t="s">
        <v>4930</v>
      </c>
      <c r="R249" t="s">
        <v>2250</v>
      </c>
      <c r="S249" t="s">
        <v>6590</v>
      </c>
      <c r="U249" t="s">
        <v>11105</v>
      </c>
      <c r="V249" t="s">
        <v>124</v>
      </c>
      <c r="W249" t="s">
        <v>11106</v>
      </c>
      <c r="X249" t="s">
        <v>8</v>
      </c>
      <c r="Y249" t="s">
        <v>291</v>
      </c>
      <c r="Z249" t="s">
        <v>11107</v>
      </c>
      <c r="AE249" t="s">
        <v>11108</v>
      </c>
      <c r="AG249" t="s">
        <v>11102</v>
      </c>
      <c r="AH249" t="s">
        <v>11103</v>
      </c>
      <c r="AI249" t="s">
        <v>11104</v>
      </c>
      <c r="AJ249" t="s">
        <v>288</v>
      </c>
      <c r="AK249" t="s">
        <v>4930</v>
      </c>
      <c r="AL249" t="s">
        <v>2250</v>
      </c>
      <c r="AM249" t="s">
        <v>6590</v>
      </c>
      <c r="AN249" t="s">
        <v>11109</v>
      </c>
      <c r="AO249" t="s">
        <v>11105</v>
      </c>
      <c r="AP249" t="s">
        <v>124</v>
      </c>
      <c r="AQ249" t="s">
        <v>11106</v>
      </c>
      <c r="AR249" t="s">
        <v>8</v>
      </c>
      <c r="AT249" t="s">
        <v>11107</v>
      </c>
      <c r="AU249" t="s">
        <v>11109</v>
      </c>
      <c r="AV249" t="s">
        <v>4942</v>
      </c>
      <c r="AW249" t="s">
        <v>11110</v>
      </c>
      <c r="AX249" t="s">
        <v>4944</v>
      </c>
      <c r="AY249">
        <v>0</v>
      </c>
      <c r="AZ249" t="s">
        <v>289</v>
      </c>
      <c r="BA249" t="s">
        <v>4945</v>
      </c>
      <c r="BB249" t="s">
        <v>4946</v>
      </c>
      <c r="BC249" t="s">
        <v>11111</v>
      </c>
      <c r="BF249" t="s">
        <v>11112</v>
      </c>
      <c r="BI249" t="s">
        <v>11113</v>
      </c>
      <c r="BJ249" t="s">
        <v>11114</v>
      </c>
      <c r="BK249" t="s">
        <v>11115</v>
      </c>
      <c r="BL249" t="s">
        <v>4</v>
      </c>
      <c r="BM249">
        <v>1</v>
      </c>
      <c r="BN249">
        <v>199.99</v>
      </c>
      <c r="BO249">
        <v>199.99</v>
      </c>
    </row>
    <row r="250" spans="1:73" hidden="1">
      <c r="A250" s="15">
        <f t="shared" si="3"/>
        <v>45361</v>
      </c>
      <c r="B250" t="s">
        <v>11116</v>
      </c>
      <c r="C250" t="s">
        <v>11117</v>
      </c>
      <c r="D250" t="s">
        <v>294</v>
      </c>
      <c r="F250" t="s">
        <v>2100</v>
      </c>
      <c r="G250" t="s">
        <v>11118</v>
      </c>
      <c r="H250" t="s">
        <v>287</v>
      </c>
      <c r="I250">
        <v>34.19</v>
      </c>
      <c r="J250">
        <v>24.62</v>
      </c>
      <c r="K250">
        <v>24.62</v>
      </c>
      <c r="L250">
        <v>0</v>
      </c>
      <c r="M250" t="s">
        <v>5218</v>
      </c>
      <c r="N250" t="s">
        <v>5219</v>
      </c>
      <c r="O250" t="s">
        <v>5220</v>
      </c>
      <c r="P250" t="s">
        <v>288</v>
      </c>
      <c r="Q250" t="s">
        <v>295</v>
      </c>
      <c r="R250" t="s">
        <v>5221</v>
      </c>
      <c r="S250" t="s">
        <v>5222</v>
      </c>
      <c r="U250" t="s">
        <v>5223</v>
      </c>
      <c r="V250" t="s">
        <v>5224</v>
      </c>
      <c r="W250" t="s">
        <v>5225</v>
      </c>
      <c r="X250" t="s">
        <v>127</v>
      </c>
      <c r="Y250" t="s">
        <v>291</v>
      </c>
      <c r="Z250" t="s">
        <v>5226</v>
      </c>
      <c r="AE250" t="s">
        <v>5227</v>
      </c>
      <c r="AG250" t="s">
        <v>5218</v>
      </c>
      <c r="AH250" t="s">
        <v>5219</v>
      </c>
      <c r="AI250" t="s">
        <v>11119</v>
      </c>
      <c r="AJ250" t="s">
        <v>288</v>
      </c>
      <c r="AK250" t="s">
        <v>295</v>
      </c>
      <c r="AL250" t="s">
        <v>5221</v>
      </c>
      <c r="AM250" t="s">
        <v>5222</v>
      </c>
      <c r="AO250" t="s">
        <v>5223</v>
      </c>
      <c r="AP250" t="s">
        <v>5224</v>
      </c>
      <c r="AQ250" t="s">
        <v>5225</v>
      </c>
      <c r="AR250" t="s">
        <v>127</v>
      </c>
      <c r="AT250" t="s">
        <v>5226</v>
      </c>
      <c r="AV250" t="s">
        <v>296</v>
      </c>
      <c r="AW250" t="s">
        <v>11120</v>
      </c>
      <c r="AY250">
        <v>9.57</v>
      </c>
      <c r="AZ250" t="s">
        <v>289</v>
      </c>
      <c r="BA250" t="s">
        <v>6513</v>
      </c>
      <c r="BC250" t="s">
        <v>10775</v>
      </c>
      <c r="BD250" t="s">
        <v>11121</v>
      </c>
      <c r="BF250" t="s">
        <v>11118</v>
      </c>
      <c r="BI250" t="s">
        <v>11122</v>
      </c>
      <c r="BJ250" t="s">
        <v>9142</v>
      </c>
      <c r="BK250" t="s">
        <v>293</v>
      </c>
      <c r="BL250" t="s">
        <v>4</v>
      </c>
      <c r="BM250">
        <v>1</v>
      </c>
      <c r="BN250">
        <v>34.19</v>
      </c>
      <c r="BO250">
        <v>34.19</v>
      </c>
    </row>
    <row r="251" spans="1:73" hidden="1">
      <c r="A251" s="15">
        <f t="shared" si="3"/>
        <v>45362</v>
      </c>
      <c r="B251" t="s">
        <v>11123</v>
      </c>
      <c r="C251" t="s">
        <v>11124</v>
      </c>
      <c r="D251" t="s">
        <v>301</v>
      </c>
      <c r="F251" t="s">
        <v>2100</v>
      </c>
      <c r="G251" t="s">
        <v>11125</v>
      </c>
      <c r="H251" t="s">
        <v>287</v>
      </c>
      <c r="I251">
        <v>95.81</v>
      </c>
      <c r="J251">
        <v>110.01</v>
      </c>
      <c r="K251">
        <v>110.01</v>
      </c>
      <c r="L251">
        <v>14.2</v>
      </c>
      <c r="M251" t="s">
        <v>11126</v>
      </c>
      <c r="O251" t="s">
        <v>11127</v>
      </c>
      <c r="P251" t="s">
        <v>3217</v>
      </c>
      <c r="Q251" t="s">
        <v>11128</v>
      </c>
      <c r="R251" t="s">
        <v>11129</v>
      </c>
      <c r="S251" t="s">
        <v>11130</v>
      </c>
      <c r="V251" t="s">
        <v>7456</v>
      </c>
      <c r="W251" t="s">
        <v>11131</v>
      </c>
      <c r="X251" t="s">
        <v>5</v>
      </c>
      <c r="Y251" t="s">
        <v>291</v>
      </c>
      <c r="Z251" t="s">
        <v>11132</v>
      </c>
      <c r="AE251" t="s">
        <v>11133</v>
      </c>
      <c r="AG251" t="s">
        <v>11126</v>
      </c>
      <c r="AI251" t="s">
        <v>11127</v>
      </c>
      <c r="AJ251" t="s">
        <v>3217</v>
      </c>
      <c r="AK251" t="s">
        <v>11128</v>
      </c>
      <c r="AL251" t="s">
        <v>11129</v>
      </c>
      <c r="AM251" t="s">
        <v>11130</v>
      </c>
      <c r="AP251" t="s">
        <v>7456</v>
      </c>
      <c r="AQ251" t="s">
        <v>11131</v>
      </c>
      <c r="AR251" t="s">
        <v>5</v>
      </c>
      <c r="AS251" t="s">
        <v>291</v>
      </c>
      <c r="AT251" t="s">
        <v>11132</v>
      </c>
      <c r="AV251" t="s">
        <v>296</v>
      </c>
      <c r="AW251" t="s">
        <v>11134</v>
      </c>
      <c r="AX251" t="s">
        <v>11015</v>
      </c>
      <c r="AY251">
        <v>0</v>
      </c>
      <c r="AZ251" t="s">
        <v>289</v>
      </c>
      <c r="BA251" t="s">
        <v>2145</v>
      </c>
      <c r="BC251" t="s">
        <v>11135</v>
      </c>
      <c r="BF251" t="s">
        <v>11125</v>
      </c>
      <c r="BI251" t="s">
        <v>10996</v>
      </c>
      <c r="BJ251" t="s">
        <v>6812</v>
      </c>
      <c r="BK251" t="s">
        <v>3670</v>
      </c>
      <c r="BL251" t="s">
        <v>4</v>
      </c>
      <c r="BM251">
        <v>1</v>
      </c>
      <c r="BN251">
        <v>26.99</v>
      </c>
      <c r="BO251">
        <v>26.99</v>
      </c>
      <c r="BP251" t="s">
        <v>11136</v>
      </c>
      <c r="BQ251" t="s">
        <v>6625</v>
      </c>
      <c r="BR251" t="s">
        <v>4</v>
      </c>
      <c r="BS251">
        <v>1</v>
      </c>
      <c r="BT251">
        <v>68.819999999999993</v>
      </c>
      <c r="BU251">
        <v>68.819999999999993</v>
      </c>
    </row>
    <row r="252" spans="1:73" hidden="1">
      <c r="A252" s="15">
        <f t="shared" si="3"/>
        <v>45362</v>
      </c>
      <c r="B252" t="s">
        <v>11137</v>
      </c>
      <c r="C252" t="s">
        <v>11138</v>
      </c>
      <c r="D252" t="s">
        <v>134</v>
      </c>
      <c r="F252" t="s">
        <v>2100</v>
      </c>
      <c r="G252" t="s">
        <v>11139</v>
      </c>
      <c r="H252" t="s">
        <v>287</v>
      </c>
      <c r="I252">
        <v>91.8</v>
      </c>
      <c r="J252">
        <v>91.8</v>
      </c>
      <c r="K252">
        <v>91.8</v>
      </c>
      <c r="L252">
        <v>0</v>
      </c>
      <c r="M252" t="s">
        <v>1712</v>
      </c>
      <c r="N252" t="s">
        <v>6620</v>
      </c>
      <c r="O252" t="s">
        <v>11140</v>
      </c>
      <c r="P252" t="s">
        <v>288</v>
      </c>
      <c r="Q252" t="s">
        <v>3145</v>
      </c>
      <c r="R252" t="s">
        <v>11141</v>
      </c>
      <c r="S252" t="s">
        <v>877</v>
      </c>
      <c r="T252" t="s">
        <v>11142</v>
      </c>
      <c r="U252" t="s">
        <v>11142</v>
      </c>
      <c r="V252" t="s">
        <v>124</v>
      </c>
      <c r="W252" t="s">
        <v>5177</v>
      </c>
      <c r="X252" t="s">
        <v>127</v>
      </c>
      <c r="Y252" t="s">
        <v>3150</v>
      </c>
      <c r="Z252" t="s">
        <v>11143</v>
      </c>
      <c r="AE252" t="s">
        <v>11144</v>
      </c>
      <c r="AG252" t="s">
        <v>1712</v>
      </c>
      <c r="AH252" t="s">
        <v>6620</v>
      </c>
      <c r="AI252" t="s">
        <v>11140</v>
      </c>
      <c r="AJ252" t="s">
        <v>288</v>
      </c>
      <c r="AK252" t="s">
        <v>3145</v>
      </c>
      <c r="AL252" t="s">
        <v>11145</v>
      </c>
      <c r="AM252" t="s">
        <v>11146</v>
      </c>
      <c r="AO252" t="s">
        <v>11147</v>
      </c>
      <c r="AP252" t="s">
        <v>124</v>
      </c>
      <c r="AQ252" t="s">
        <v>5177</v>
      </c>
      <c r="AR252" t="s">
        <v>127</v>
      </c>
      <c r="AS252" t="s">
        <v>3150</v>
      </c>
      <c r="AT252" t="s">
        <v>11148</v>
      </c>
      <c r="AV252" t="s">
        <v>3154</v>
      </c>
      <c r="AW252" t="s">
        <v>11149</v>
      </c>
      <c r="AY252">
        <v>0</v>
      </c>
      <c r="AZ252" t="s">
        <v>3157</v>
      </c>
      <c r="BA252" t="s">
        <v>3158</v>
      </c>
      <c r="BB252" t="s">
        <v>3159</v>
      </c>
      <c r="BC252" t="s">
        <v>11150</v>
      </c>
      <c r="BF252" t="s">
        <v>11139</v>
      </c>
      <c r="BG252" t="s">
        <v>3161</v>
      </c>
      <c r="BH252">
        <v>14.03</v>
      </c>
      <c r="BI252" t="s">
        <v>10996</v>
      </c>
      <c r="BJ252" t="s">
        <v>9220</v>
      </c>
      <c r="BK252" t="s">
        <v>6170</v>
      </c>
      <c r="BL252" t="s">
        <v>4</v>
      </c>
      <c r="BM252">
        <v>1</v>
      </c>
      <c r="BN252">
        <v>91.8</v>
      </c>
      <c r="BO252">
        <v>91.8</v>
      </c>
    </row>
    <row r="253" spans="1:73" hidden="1">
      <c r="A253" s="15">
        <f t="shared" si="3"/>
        <v>45362</v>
      </c>
      <c r="B253" t="s">
        <v>11151</v>
      </c>
      <c r="C253" t="s">
        <v>11152</v>
      </c>
      <c r="D253" t="s">
        <v>134</v>
      </c>
      <c r="F253" t="s">
        <v>2100</v>
      </c>
      <c r="G253" t="s">
        <v>11153</v>
      </c>
      <c r="H253" t="s">
        <v>287</v>
      </c>
      <c r="I253">
        <v>65.25</v>
      </c>
      <c r="J253">
        <v>84.1</v>
      </c>
      <c r="K253">
        <v>84.1</v>
      </c>
      <c r="L253">
        <v>18.850000000000001</v>
      </c>
      <c r="M253" t="s">
        <v>6816</v>
      </c>
      <c r="N253" t="s">
        <v>6817</v>
      </c>
      <c r="O253" t="s">
        <v>11154</v>
      </c>
      <c r="P253" t="s">
        <v>288</v>
      </c>
      <c r="Q253" t="s">
        <v>3145</v>
      </c>
      <c r="R253" t="s">
        <v>11155</v>
      </c>
      <c r="S253" t="s">
        <v>11156</v>
      </c>
      <c r="T253" t="s">
        <v>6821</v>
      </c>
      <c r="U253" t="s">
        <v>6821</v>
      </c>
      <c r="V253" t="s">
        <v>6822</v>
      </c>
      <c r="W253" t="s">
        <v>11157</v>
      </c>
      <c r="X253" t="s">
        <v>127</v>
      </c>
      <c r="Y253" t="s">
        <v>3150</v>
      </c>
      <c r="Z253" t="s">
        <v>11158</v>
      </c>
      <c r="AE253" t="s">
        <v>6824</v>
      </c>
      <c r="AG253" t="s">
        <v>6816</v>
      </c>
      <c r="AH253" t="s">
        <v>6817</v>
      </c>
      <c r="AI253" t="s">
        <v>11154</v>
      </c>
      <c r="AJ253" t="s">
        <v>288</v>
      </c>
      <c r="AK253" t="s">
        <v>3145</v>
      </c>
      <c r="AL253" t="s">
        <v>6819</v>
      </c>
      <c r="AM253" t="s">
        <v>6820</v>
      </c>
      <c r="AO253" t="s">
        <v>6821</v>
      </c>
      <c r="AP253" t="s">
        <v>6822</v>
      </c>
      <c r="AQ253" t="s">
        <v>127</v>
      </c>
      <c r="AR253" t="s">
        <v>127</v>
      </c>
      <c r="AS253" t="s">
        <v>3150</v>
      </c>
      <c r="AT253" t="s">
        <v>6823</v>
      </c>
      <c r="AV253" t="s">
        <v>3154</v>
      </c>
      <c r="AW253" t="s">
        <v>11159</v>
      </c>
      <c r="AX253" t="s">
        <v>3156</v>
      </c>
      <c r="AY253">
        <v>0</v>
      </c>
      <c r="AZ253" t="s">
        <v>3157</v>
      </c>
      <c r="BA253" t="s">
        <v>4796</v>
      </c>
      <c r="BB253" t="s">
        <v>3159</v>
      </c>
      <c r="BC253" t="s">
        <v>11150</v>
      </c>
      <c r="BF253" t="s">
        <v>11153</v>
      </c>
      <c r="BG253" t="s">
        <v>4999</v>
      </c>
      <c r="BH253">
        <v>26.49</v>
      </c>
      <c r="BI253" t="s">
        <v>10996</v>
      </c>
      <c r="BJ253" t="s">
        <v>6829</v>
      </c>
      <c r="BK253" t="s">
        <v>3670</v>
      </c>
      <c r="BL253" t="s">
        <v>4</v>
      </c>
      <c r="BM253">
        <v>3</v>
      </c>
      <c r="BN253">
        <v>21.75</v>
      </c>
      <c r="BO253">
        <v>65.25</v>
      </c>
    </row>
    <row r="254" spans="1:73" hidden="1">
      <c r="A254" s="15">
        <f t="shared" si="3"/>
        <v>45363</v>
      </c>
      <c r="B254" t="s">
        <v>11160</v>
      </c>
      <c r="C254" t="s">
        <v>11161</v>
      </c>
      <c r="D254" t="s">
        <v>134</v>
      </c>
      <c r="F254" t="s">
        <v>2100</v>
      </c>
      <c r="G254" t="s">
        <v>11162</v>
      </c>
      <c r="H254" t="s">
        <v>298</v>
      </c>
      <c r="I254">
        <v>91.8</v>
      </c>
      <c r="J254">
        <v>101.51</v>
      </c>
      <c r="K254">
        <v>101.51</v>
      </c>
      <c r="L254">
        <v>9.7100000000000009</v>
      </c>
      <c r="M254" t="s">
        <v>11163</v>
      </c>
      <c r="N254" t="s">
        <v>11164</v>
      </c>
      <c r="O254" t="s">
        <v>11165</v>
      </c>
      <c r="P254" t="s">
        <v>288</v>
      </c>
      <c r="Q254" t="s">
        <v>3145</v>
      </c>
      <c r="R254" t="s">
        <v>11166</v>
      </c>
      <c r="S254" t="s">
        <v>5831</v>
      </c>
      <c r="T254" t="s">
        <v>859</v>
      </c>
      <c r="U254" t="s">
        <v>859</v>
      </c>
      <c r="V254" t="s">
        <v>11167</v>
      </c>
      <c r="W254" t="s">
        <v>11168</v>
      </c>
      <c r="X254" t="s">
        <v>2016</v>
      </c>
      <c r="Y254" t="s">
        <v>3150</v>
      </c>
      <c r="Z254" t="s">
        <v>11169</v>
      </c>
      <c r="AE254" t="s">
        <v>11170</v>
      </c>
      <c r="AG254" t="s">
        <v>8877</v>
      </c>
      <c r="AH254" t="s">
        <v>11171</v>
      </c>
      <c r="AI254" t="s">
        <v>11165</v>
      </c>
      <c r="AJ254" t="s">
        <v>288</v>
      </c>
      <c r="AK254" t="s">
        <v>3145</v>
      </c>
      <c r="AL254" t="s">
        <v>11166</v>
      </c>
      <c r="AM254" t="s">
        <v>5831</v>
      </c>
      <c r="AP254" t="s">
        <v>11167</v>
      </c>
      <c r="AQ254" t="s">
        <v>11172</v>
      </c>
      <c r="AR254" t="s">
        <v>2016</v>
      </c>
      <c r="AS254" t="s">
        <v>3150</v>
      </c>
      <c r="AT254" t="s">
        <v>11169</v>
      </c>
      <c r="AV254" t="s">
        <v>3154</v>
      </c>
      <c r="AW254" t="s">
        <v>11173</v>
      </c>
      <c r="AX254" t="s">
        <v>11174</v>
      </c>
      <c r="AY254">
        <v>0</v>
      </c>
      <c r="AZ254" t="s">
        <v>289</v>
      </c>
      <c r="BA254" t="s">
        <v>4651</v>
      </c>
      <c r="BB254" t="s">
        <v>4946</v>
      </c>
      <c r="BC254" t="s">
        <v>11016</v>
      </c>
      <c r="BF254" t="s">
        <v>11162</v>
      </c>
      <c r="BG254" t="s">
        <v>3161</v>
      </c>
      <c r="BH254">
        <v>14.03</v>
      </c>
      <c r="BI254" t="s">
        <v>11175</v>
      </c>
      <c r="BJ254" t="s">
        <v>7592</v>
      </c>
      <c r="BK254" t="s">
        <v>3179</v>
      </c>
      <c r="BL254" t="s">
        <v>4</v>
      </c>
      <c r="BM254">
        <v>1</v>
      </c>
      <c r="BN254">
        <v>91.8</v>
      </c>
      <c r="BO254">
        <v>91.8</v>
      </c>
    </row>
    <row r="255" spans="1:73" hidden="1">
      <c r="A255" s="15">
        <f t="shared" si="3"/>
        <v>45363</v>
      </c>
      <c r="B255" t="s">
        <v>11176</v>
      </c>
      <c r="C255" t="s">
        <v>11177</v>
      </c>
      <c r="D255" t="s">
        <v>292</v>
      </c>
      <c r="F255" t="s">
        <v>2100</v>
      </c>
      <c r="G255" t="s">
        <v>11178</v>
      </c>
      <c r="H255" t="s">
        <v>287</v>
      </c>
      <c r="I255">
        <v>28.49</v>
      </c>
      <c r="J255">
        <v>45.93</v>
      </c>
      <c r="K255">
        <v>45.93</v>
      </c>
      <c r="L255">
        <v>17.440000000000001</v>
      </c>
      <c r="M255" t="s">
        <v>4242</v>
      </c>
      <c r="N255" t="s">
        <v>11179</v>
      </c>
      <c r="O255" t="s">
        <v>11180</v>
      </c>
      <c r="P255" t="s">
        <v>288</v>
      </c>
      <c r="Q255" t="s">
        <v>11181</v>
      </c>
      <c r="R255" t="s">
        <v>11182</v>
      </c>
      <c r="S255" t="s">
        <v>6852</v>
      </c>
      <c r="U255" t="s">
        <v>11183</v>
      </c>
      <c r="V255" t="s">
        <v>11184</v>
      </c>
      <c r="W255" t="s">
        <v>3048</v>
      </c>
      <c r="X255" t="s">
        <v>2</v>
      </c>
      <c r="Z255" t="s">
        <v>11185</v>
      </c>
      <c r="AE255" t="s">
        <v>11186</v>
      </c>
      <c r="AG255" t="s">
        <v>4242</v>
      </c>
      <c r="AH255" t="s">
        <v>11179</v>
      </c>
      <c r="AI255" t="s">
        <v>11180</v>
      </c>
      <c r="AJ255" t="s">
        <v>288</v>
      </c>
      <c r="AK255" t="s">
        <v>11181</v>
      </c>
      <c r="AL255" t="s">
        <v>11182</v>
      </c>
      <c r="AM255" t="s">
        <v>6852</v>
      </c>
      <c r="AO255" t="s">
        <v>11183</v>
      </c>
      <c r="AP255" t="s">
        <v>11184</v>
      </c>
      <c r="AQ255" t="s">
        <v>3048</v>
      </c>
      <c r="AR255" t="s">
        <v>2</v>
      </c>
      <c r="AT255" t="s">
        <v>11185</v>
      </c>
      <c r="AW255" t="s">
        <v>11187</v>
      </c>
      <c r="AX255" t="s">
        <v>9698</v>
      </c>
      <c r="AY255">
        <v>0</v>
      </c>
      <c r="AZ255" t="s">
        <v>289</v>
      </c>
      <c r="BA255" t="s">
        <v>3776</v>
      </c>
      <c r="BB255" t="s">
        <v>4946</v>
      </c>
      <c r="BC255" t="s">
        <v>11188</v>
      </c>
      <c r="BF255" t="s">
        <v>11189</v>
      </c>
      <c r="BI255" t="s">
        <v>11190</v>
      </c>
      <c r="BJ255" t="s">
        <v>6863</v>
      </c>
      <c r="BK255" t="s">
        <v>3670</v>
      </c>
      <c r="BL255" t="s">
        <v>4</v>
      </c>
      <c r="BM255">
        <v>1</v>
      </c>
      <c r="BN255">
        <v>28.49</v>
      </c>
      <c r="BO255">
        <v>28.49</v>
      </c>
    </row>
    <row r="256" spans="1:73" hidden="1">
      <c r="A256" s="15">
        <f t="shared" si="3"/>
        <v>45364</v>
      </c>
      <c r="B256" t="s">
        <v>11191</v>
      </c>
      <c r="C256" t="s">
        <v>11192</v>
      </c>
      <c r="D256" t="s">
        <v>134</v>
      </c>
      <c r="F256" t="s">
        <v>2100</v>
      </c>
      <c r="G256" t="s">
        <v>11193</v>
      </c>
      <c r="H256" t="s">
        <v>298</v>
      </c>
      <c r="I256">
        <v>76.47</v>
      </c>
      <c r="J256">
        <v>76.47</v>
      </c>
      <c r="K256">
        <v>76.47</v>
      </c>
      <c r="L256">
        <v>0</v>
      </c>
      <c r="M256" t="s">
        <v>11194</v>
      </c>
      <c r="N256" t="s">
        <v>11195</v>
      </c>
      <c r="O256" t="s">
        <v>11196</v>
      </c>
      <c r="P256" t="s">
        <v>288</v>
      </c>
      <c r="Q256" t="s">
        <v>3145</v>
      </c>
      <c r="R256" t="s">
        <v>11197</v>
      </c>
      <c r="S256" t="s">
        <v>11198</v>
      </c>
      <c r="T256" t="s">
        <v>11199</v>
      </c>
      <c r="U256" t="s">
        <v>11199</v>
      </c>
      <c r="V256" t="s">
        <v>8101</v>
      </c>
      <c r="W256" t="s">
        <v>3222</v>
      </c>
      <c r="X256" t="s">
        <v>4509</v>
      </c>
      <c r="Y256" t="s">
        <v>3150</v>
      </c>
      <c r="Z256" t="s">
        <v>11200</v>
      </c>
      <c r="AE256" t="s">
        <v>11201</v>
      </c>
      <c r="AG256" t="s">
        <v>11202</v>
      </c>
      <c r="AH256" t="s">
        <v>11203</v>
      </c>
      <c r="AI256" t="s">
        <v>11196</v>
      </c>
      <c r="AJ256" t="s">
        <v>288</v>
      </c>
      <c r="AK256" t="s">
        <v>3145</v>
      </c>
      <c r="AL256" t="s">
        <v>11197</v>
      </c>
      <c r="AM256" t="s">
        <v>11198</v>
      </c>
      <c r="AO256" t="s">
        <v>11199</v>
      </c>
      <c r="AP256" t="s">
        <v>8101</v>
      </c>
      <c r="AQ256" t="s">
        <v>3222</v>
      </c>
      <c r="AR256" t="s">
        <v>4509</v>
      </c>
      <c r="AS256" t="s">
        <v>3150</v>
      </c>
      <c r="AT256" t="s">
        <v>11200</v>
      </c>
      <c r="AV256" t="s">
        <v>3154</v>
      </c>
      <c r="AW256" t="s">
        <v>11204</v>
      </c>
      <c r="AX256" t="s">
        <v>3156</v>
      </c>
      <c r="AY256">
        <v>0</v>
      </c>
      <c r="AZ256" t="s">
        <v>3157</v>
      </c>
      <c r="BA256" t="s">
        <v>4796</v>
      </c>
      <c r="BB256" t="s">
        <v>3159</v>
      </c>
      <c r="BC256" t="s">
        <v>11205</v>
      </c>
      <c r="BF256" t="s">
        <v>11193</v>
      </c>
      <c r="BG256" t="s">
        <v>3161</v>
      </c>
      <c r="BH256">
        <v>19.760000000000002</v>
      </c>
      <c r="BI256" t="s">
        <v>11175</v>
      </c>
      <c r="BJ256" t="s">
        <v>11206</v>
      </c>
      <c r="BK256" t="s">
        <v>8733</v>
      </c>
      <c r="BL256" t="s">
        <v>4</v>
      </c>
      <c r="BM256">
        <v>1</v>
      </c>
      <c r="BN256">
        <v>76.47</v>
      </c>
      <c r="BO256">
        <v>76.47</v>
      </c>
    </row>
    <row r="257" spans="1:67" hidden="1">
      <c r="A257" s="15">
        <f t="shared" si="3"/>
        <v>45364</v>
      </c>
      <c r="B257" t="s">
        <v>11207</v>
      </c>
      <c r="C257" t="s">
        <v>11208</v>
      </c>
      <c r="D257" t="s">
        <v>294</v>
      </c>
      <c r="F257" t="s">
        <v>2100</v>
      </c>
      <c r="G257" t="s">
        <v>11209</v>
      </c>
      <c r="H257" t="s">
        <v>287</v>
      </c>
      <c r="I257">
        <v>34.19</v>
      </c>
      <c r="J257">
        <v>26.35</v>
      </c>
      <c r="K257">
        <v>26.35</v>
      </c>
      <c r="L257">
        <v>0</v>
      </c>
      <c r="M257" t="s">
        <v>11210</v>
      </c>
      <c r="N257" t="s">
        <v>11211</v>
      </c>
      <c r="O257" t="s">
        <v>11212</v>
      </c>
      <c r="P257" t="s">
        <v>288</v>
      </c>
      <c r="Q257" t="s">
        <v>295</v>
      </c>
      <c r="R257" t="s">
        <v>11213</v>
      </c>
      <c r="S257" t="s">
        <v>11214</v>
      </c>
      <c r="U257" t="s">
        <v>11215</v>
      </c>
      <c r="V257" t="s">
        <v>11216</v>
      </c>
      <c r="W257" t="s">
        <v>7105</v>
      </c>
      <c r="X257" t="s">
        <v>127</v>
      </c>
      <c r="Y257" t="s">
        <v>291</v>
      </c>
      <c r="Z257" t="s">
        <v>11217</v>
      </c>
      <c r="AE257" t="s">
        <v>11218</v>
      </c>
      <c r="AG257" t="s">
        <v>11210</v>
      </c>
      <c r="AH257" t="s">
        <v>11211</v>
      </c>
      <c r="AI257" t="s">
        <v>11219</v>
      </c>
      <c r="AJ257" t="s">
        <v>288</v>
      </c>
      <c r="AK257" t="s">
        <v>295</v>
      </c>
      <c r="AL257" t="s">
        <v>11213</v>
      </c>
      <c r="AM257" t="s">
        <v>11214</v>
      </c>
      <c r="AO257" t="s">
        <v>11215</v>
      </c>
      <c r="AP257" t="s">
        <v>11216</v>
      </c>
      <c r="AQ257" t="s">
        <v>7105</v>
      </c>
      <c r="AR257" t="s">
        <v>127</v>
      </c>
      <c r="AT257" t="s">
        <v>11217</v>
      </c>
      <c r="AV257" t="s">
        <v>296</v>
      </c>
      <c r="AW257" t="s">
        <v>11220</v>
      </c>
      <c r="AY257">
        <v>7.84</v>
      </c>
      <c r="AZ257" t="s">
        <v>289</v>
      </c>
      <c r="BA257" t="s">
        <v>6513</v>
      </c>
      <c r="BC257" t="s">
        <v>10702</v>
      </c>
      <c r="BD257" t="s">
        <v>11221</v>
      </c>
      <c r="BF257" t="s">
        <v>11209</v>
      </c>
      <c r="BI257" t="s">
        <v>11222</v>
      </c>
      <c r="BJ257" t="s">
        <v>9142</v>
      </c>
      <c r="BK257" t="s">
        <v>293</v>
      </c>
      <c r="BL257" t="s">
        <v>4</v>
      </c>
      <c r="BM257">
        <v>1</v>
      </c>
      <c r="BN257">
        <v>34.19</v>
      </c>
      <c r="BO257">
        <v>34.19</v>
      </c>
    </row>
    <row r="258" spans="1:67" hidden="1">
      <c r="A258" s="15">
        <f t="shared" ref="A258:A321" si="4">DATEVALUE(G258)</f>
        <v>45364</v>
      </c>
      <c r="B258" t="s">
        <v>11223</v>
      </c>
      <c r="C258" t="s">
        <v>11224</v>
      </c>
      <c r="D258" t="s">
        <v>134</v>
      </c>
      <c r="F258" t="s">
        <v>891</v>
      </c>
      <c r="G258" t="s">
        <v>11225</v>
      </c>
      <c r="H258" t="s">
        <v>287</v>
      </c>
      <c r="I258">
        <v>21.59</v>
      </c>
      <c r="J258">
        <v>21.59</v>
      </c>
      <c r="K258">
        <v>0</v>
      </c>
      <c r="L258">
        <v>0</v>
      </c>
      <c r="M258" t="s">
        <v>11012</v>
      </c>
      <c r="N258" t="s">
        <v>11226</v>
      </c>
      <c r="O258" t="s">
        <v>11227</v>
      </c>
      <c r="P258" t="s">
        <v>288</v>
      </c>
      <c r="Q258" t="s">
        <v>3145</v>
      </c>
      <c r="R258" t="s">
        <v>11228</v>
      </c>
      <c r="S258" t="s">
        <v>6612</v>
      </c>
      <c r="V258" t="s">
        <v>11229</v>
      </c>
      <c r="W258" t="s">
        <v>11230</v>
      </c>
      <c r="X258" t="s">
        <v>5803</v>
      </c>
      <c r="Y258" t="s">
        <v>3150</v>
      </c>
      <c r="Z258" t="s">
        <v>11231</v>
      </c>
      <c r="AE258" t="s">
        <v>11232</v>
      </c>
      <c r="AG258" t="s">
        <v>11233</v>
      </c>
      <c r="AH258" t="s">
        <v>11234</v>
      </c>
      <c r="AI258" t="s">
        <v>11227</v>
      </c>
      <c r="AJ258" t="s">
        <v>5688</v>
      </c>
      <c r="AK258" t="s">
        <v>11235</v>
      </c>
      <c r="AL258" t="s">
        <v>11228</v>
      </c>
      <c r="AM258" t="s">
        <v>6612</v>
      </c>
      <c r="AP258" t="s">
        <v>11229</v>
      </c>
      <c r="AQ258" t="s">
        <v>11230</v>
      </c>
      <c r="AR258" t="s">
        <v>5803</v>
      </c>
      <c r="AS258" t="s">
        <v>3150</v>
      </c>
      <c r="AT258" t="s">
        <v>11231</v>
      </c>
      <c r="AV258" t="s">
        <v>3154</v>
      </c>
      <c r="AW258" t="s">
        <v>11236</v>
      </c>
      <c r="AY258">
        <v>0</v>
      </c>
      <c r="AZ258" t="s">
        <v>5678</v>
      </c>
      <c r="BA258" t="s">
        <v>11237</v>
      </c>
      <c r="BB258" t="s">
        <v>3159</v>
      </c>
      <c r="BE258" t="s">
        <v>11238</v>
      </c>
      <c r="BF258" t="s">
        <v>11225</v>
      </c>
      <c r="BG258" t="s">
        <v>4999</v>
      </c>
      <c r="BH258">
        <v>8.59</v>
      </c>
      <c r="BJ258" t="s">
        <v>11239</v>
      </c>
      <c r="BK258" t="s">
        <v>4780</v>
      </c>
      <c r="BL258" t="s">
        <v>4</v>
      </c>
      <c r="BM258">
        <v>1</v>
      </c>
      <c r="BN258">
        <v>21.59</v>
      </c>
      <c r="BO258">
        <v>21.59</v>
      </c>
    </row>
    <row r="259" spans="1:67" hidden="1">
      <c r="A259" s="15">
        <f t="shared" si="4"/>
        <v>45364</v>
      </c>
      <c r="B259" t="s">
        <v>11240</v>
      </c>
      <c r="C259" t="s">
        <v>11241</v>
      </c>
      <c r="D259" t="s">
        <v>134</v>
      </c>
      <c r="F259" t="s">
        <v>2100</v>
      </c>
      <c r="G259" t="s">
        <v>11242</v>
      </c>
      <c r="H259" t="s">
        <v>298</v>
      </c>
      <c r="I259">
        <v>21.75</v>
      </c>
      <c r="J259">
        <v>41.35</v>
      </c>
      <c r="K259">
        <v>41.35</v>
      </c>
      <c r="L259">
        <v>19.600000000000001</v>
      </c>
      <c r="M259" t="s">
        <v>11243</v>
      </c>
      <c r="O259" t="s">
        <v>11244</v>
      </c>
      <c r="P259" t="s">
        <v>288</v>
      </c>
      <c r="Q259" t="s">
        <v>3145</v>
      </c>
      <c r="R259" t="s">
        <v>11245</v>
      </c>
      <c r="S259" t="s">
        <v>11246</v>
      </c>
      <c r="T259" t="s">
        <v>11247</v>
      </c>
      <c r="U259" t="s">
        <v>11247</v>
      </c>
      <c r="V259" t="s">
        <v>124</v>
      </c>
      <c r="W259" t="s">
        <v>11248</v>
      </c>
      <c r="X259" t="s">
        <v>4509</v>
      </c>
      <c r="Y259" t="s">
        <v>3150</v>
      </c>
      <c r="Z259" t="s">
        <v>11249</v>
      </c>
      <c r="AD259" t="s">
        <v>11250</v>
      </c>
      <c r="AG259" t="s">
        <v>11251</v>
      </c>
      <c r="AH259" t="s">
        <v>11252</v>
      </c>
      <c r="AI259" t="s">
        <v>11244</v>
      </c>
      <c r="AJ259" t="s">
        <v>288</v>
      </c>
      <c r="AK259" t="s">
        <v>3145</v>
      </c>
      <c r="AL259" t="s">
        <v>11245</v>
      </c>
      <c r="AM259" t="s">
        <v>11246</v>
      </c>
      <c r="AO259" t="s">
        <v>11247</v>
      </c>
      <c r="AP259" t="s">
        <v>124</v>
      </c>
      <c r="AQ259" t="s">
        <v>11248</v>
      </c>
      <c r="AR259" t="s">
        <v>4509</v>
      </c>
      <c r="AS259" t="s">
        <v>3150</v>
      </c>
      <c r="AT259" t="s">
        <v>11249</v>
      </c>
      <c r="AV259" t="s">
        <v>3154</v>
      </c>
      <c r="AW259" t="s">
        <v>11253</v>
      </c>
      <c r="AX259" t="s">
        <v>3156</v>
      </c>
      <c r="AY259">
        <v>0</v>
      </c>
      <c r="AZ259" t="s">
        <v>3157</v>
      </c>
      <c r="BA259" t="s">
        <v>3158</v>
      </c>
      <c r="BB259" t="s">
        <v>3159</v>
      </c>
      <c r="BC259" t="s">
        <v>11016</v>
      </c>
      <c r="BF259" t="s">
        <v>11242</v>
      </c>
      <c r="BG259" t="s">
        <v>4999</v>
      </c>
      <c r="BH259">
        <v>8.83</v>
      </c>
      <c r="BI259" t="s">
        <v>11254</v>
      </c>
      <c r="BJ259" t="s">
        <v>10229</v>
      </c>
      <c r="BK259" t="s">
        <v>300</v>
      </c>
      <c r="BL259" t="s">
        <v>4</v>
      </c>
      <c r="BM259">
        <v>1</v>
      </c>
      <c r="BN259">
        <v>21.75</v>
      </c>
      <c r="BO259">
        <v>21.75</v>
      </c>
    </row>
    <row r="260" spans="1:67" hidden="1">
      <c r="A260" s="15">
        <f t="shared" si="4"/>
        <v>45364</v>
      </c>
      <c r="B260" t="s">
        <v>11255</v>
      </c>
      <c r="C260" t="s">
        <v>11256</v>
      </c>
      <c r="D260" t="s">
        <v>294</v>
      </c>
      <c r="F260" t="s">
        <v>2100</v>
      </c>
      <c r="G260" t="s">
        <v>11257</v>
      </c>
      <c r="H260" t="s">
        <v>287</v>
      </c>
      <c r="I260">
        <v>27.35</v>
      </c>
      <c r="J260">
        <v>21.47</v>
      </c>
      <c r="K260">
        <v>21.47</v>
      </c>
      <c r="L260">
        <v>0</v>
      </c>
      <c r="M260" t="s">
        <v>11258</v>
      </c>
      <c r="N260" t="s">
        <v>11259</v>
      </c>
      <c r="O260" t="s">
        <v>11260</v>
      </c>
      <c r="P260" t="s">
        <v>288</v>
      </c>
      <c r="Q260" t="s">
        <v>295</v>
      </c>
      <c r="R260" t="s">
        <v>11261</v>
      </c>
      <c r="S260" t="s">
        <v>3238</v>
      </c>
      <c r="U260" t="s">
        <v>11262</v>
      </c>
      <c r="V260" t="s">
        <v>11263</v>
      </c>
      <c r="W260" t="s">
        <v>11264</v>
      </c>
      <c r="X260" t="s">
        <v>1188</v>
      </c>
      <c r="Y260" t="s">
        <v>291</v>
      </c>
      <c r="Z260" t="s">
        <v>11265</v>
      </c>
      <c r="AE260" t="s">
        <v>11266</v>
      </c>
      <c r="AG260" t="s">
        <v>11258</v>
      </c>
      <c r="AH260" t="s">
        <v>11259</v>
      </c>
      <c r="AI260" t="s">
        <v>11267</v>
      </c>
      <c r="AJ260" t="s">
        <v>288</v>
      </c>
      <c r="AK260" t="s">
        <v>295</v>
      </c>
      <c r="AL260" t="s">
        <v>11261</v>
      </c>
      <c r="AM260" t="s">
        <v>3238</v>
      </c>
      <c r="AO260" t="s">
        <v>11262</v>
      </c>
      <c r="AP260" t="s">
        <v>11263</v>
      </c>
      <c r="AQ260" t="s">
        <v>11264</v>
      </c>
      <c r="AR260" t="s">
        <v>1188</v>
      </c>
      <c r="AT260" t="s">
        <v>11265</v>
      </c>
      <c r="AV260" t="s">
        <v>296</v>
      </c>
      <c r="AW260" t="s">
        <v>11268</v>
      </c>
      <c r="AY260">
        <v>5.88</v>
      </c>
      <c r="AZ260" t="s">
        <v>289</v>
      </c>
      <c r="BA260" t="s">
        <v>6513</v>
      </c>
      <c r="BC260" t="s">
        <v>10841</v>
      </c>
      <c r="BD260" t="s">
        <v>11269</v>
      </c>
      <c r="BF260" t="s">
        <v>11257</v>
      </c>
      <c r="BI260" t="s">
        <v>11270</v>
      </c>
      <c r="BJ260" t="s">
        <v>9159</v>
      </c>
      <c r="BK260" t="s">
        <v>4780</v>
      </c>
      <c r="BL260" t="s">
        <v>4</v>
      </c>
      <c r="BM260">
        <v>1</v>
      </c>
      <c r="BN260">
        <v>27.35</v>
      </c>
      <c r="BO260">
        <v>27.35</v>
      </c>
    </row>
    <row r="261" spans="1:67" hidden="1">
      <c r="A261" s="15">
        <f t="shared" si="4"/>
        <v>45364</v>
      </c>
      <c r="B261" t="s">
        <v>11271</v>
      </c>
      <c r="C261" t="s">
        <v>11272</v>
      </c>
      <c r="D261" t="s">
        <v>294</v>
      </c>
      <c r="F261" t="s">
        <v>2100</v>
      </c>
      <c r="G261" t="s">
        <v>11273</v>
      </c>
      <c r="H261" t="s">
        <v>287</v>
      </c>
      <c r="I261">
        <v>34.19</v>
      </c>
      <c r="J261">
        <v>27.36</v>
      </c>
      <c r="K261">
        <v>27.36</v>
      </c>
      <c r="L261">
        <v>0</v>
      </c>
      <c r="M261" t="s">
        <v>11274</v>
      </c>
      <c r="N261" t="s">
        <v>11275</v>
      </c>
      <c r="O261" t="s">
        <v>11276</v>
      </c>
      <c r="P261" t="s">
        <v>288</v>
      </c>
      <c r="Q261" t="s">
        <v>295</v>
      </c>
      <c r="R261" t="s">
        <v>11277</v>
      </c>
      <c r="S261" t="s">
        <v>11278</v>
      </c>
      <c r="U261" t="s">
        <v>11279</v>
      </c>
      <c r="V261" t="s">
        <v>11280</v>
      </c>
      <c r="W261" t="s">
        <v>1289</v>
      </c>
      <c r="X261" t="s">
        <v>1188</v>
      </c>
      <c r="Y261" t="s">
        <v>291</v>
      </c>
      <c r="Z261" t="s">
        <v>11281</v>
      </c>
      <c r="AE261" t="s">
        <v>11282</v>
      </c>
      <c r="AG261" t="s">
        <v>11274</v>
      </c>
      <c r="AH261" t="s">
        <v>11275</v>
      </c>
      <c r="AI261" t="s">
        <v>11283</v>
      </c>
      <c r="AJ261" t="s">
        <v>288</v>
      </c>
      <c r="AK261" t="s">
        <v>295</v>
      </c>
      <c r="AL261" t="s">
        <v>11277</v>
      </c>
      <c r="AM261" t="s">
        <v>11278</v>
      </c>
      <c r="AO261" t="s">
        <v>11279</v>
      </c>
      <c r="AP261" t="s">
        <v>11280</v>
      </c>
      <c r="AQ261" t="s">
        <v>1289</v>
      </c>
      <c r="AR261" t="s">
        <v>1188</v>
      </c>
      <c r="AT261" t="s">
        <v>11281</v>
      </c>
      <c r="AV261" t="s">
        <v>296</v>
      </c>
      <c r="AW261" t="s">
        <v>11284</v>
      </c>
      <c r="AY261">
        <v>6.83</v>
      </c>
      <c r="AZ261" t="s">
        <v>289</v>
      </c>
      <c r="BA261" t="s">
        <v>6513</v>
      </c>
      <c r="BC261" t="s">
        <v>11069</v>
      </c>
      <c r="BD261" t="s">
        <v>11285</v>
      </c>
      <c r="BF261" t="s">
        <v>11273</v>
      </c>
      <c r="BI261" t="s">
        <v>11286</v>
      </c>
      <c r="BJ261" t="s">
        <v>9142</v>
      </c>
      <c r="BK261" t="s">
        <v>293</v>
      </c>
      <c r="BL261" t="s">
        <v>4</v>
      </c>
      <c r="BM261">
        <v>1</v>
      </c>
      <c r="BN261">
        <v>34.19</v>
      </c>
      <c r="BO261">
        <v>34.19</v>
      </c>
    </row>
    <row r="262" spans="1:67" hidden="1">
      <c r="A262" s="15">
        <f t="shared" si="4"/>
        <v>45364</v>
      </c>
      <c r="B262" t="s">
        <v>11287</v>
      </c>
      <c r="C262" t="s">
        <v>11288</v>
      </c>
      <c r="D262" t="s">
        <v>301</v>
      </c>
      <c r="F262" t="s">
        <v>2100</v>
      </c>
      <c r="G262" t="s">
        <v>11289</v>
      </c>
      <c r="H262" t="s">
        <v>287</v>
      </c>
      <c r="I262">
        <v>143.96</v>
      </c>
      <c r="J262">
        <v>173.35</v>
      </c>
      <c r="K262">
        <v>173.35</v>
      </c>
      <c r="L262">
        <v>29.39</v>
      </c>
      <c r="M262" t="s">
        <v>2806</v>
      </c>
      <c r="N262" t="s">
        <v>8223</v>
      </c>
      <c r="O262" t="s">
        <v>8224</v>
      </c>
      <c r="P262" t="s">
        <v>5516</v>
      </c>
      <c r="Q262" t="s">
        <v>8225</v>
      </c>
      <c r="R262" t="s">
        <v>11290</v>
      </c>
      <c r="S262" t="s">
        <v>8227</v>
      </c>
      <c r="U262" t="s">
        <v>11291</v>
      </c>
      <c r="V262" t="s">
        <v>11291</v>
      </c>
      <c r="W262" t="s">
        <v>8229</v>
      </c>
      <c r="X262" t="s">
        <v>13</v>
      </c>
      <c r="Y262" t="s">
        <v>291</v>
      </c>
      <c r="Z262" t="s">
        <v>11292</v>
      </c>
      <c r="AE262" t="s">
        <v>8231</v>
      </c>
      <c r="AG262" t="s">
        <v>8232</v>
      </c>
      <c r="AH262" t="s">
        <v>8233</v>
      </c>
      <c r="AI262" t="s">
        <v>8224</v>
      </c>
      <c r="AJ262" t="s">
        <v>5516</v>
      </c>
      <c r="AK262" t="s">
        <v>8225</v>
      </c>
      <c r="AL262" t="s">
        <v>11290</v>
      </c>
      <c r="AM262" t="s">
        <v>8227</v>
      </c>
      <c r="AO262" t="s">
        <v>11291</v>
      </c>
      <c r="AP262" t="s">
        <v>11291</v>
      </c>
      <c r="AQ262" t="s">
        <v>8229</v>
      </c>
      <c r="AR262" t="s">
        <v>13</v>
      </c>
      <c r="AS262" t="s">
        <v>291</v>
      </c>
      <c r="AT262" t="s">
        <v>11292</v>
      </c>
      <c r="AV262" t="s">
        <v>296</v>
      </c>
      <c r="AW262" t="s">
        <v>11293</v>
      </c>
      <c r="AX262" t="s">
        <v>9698</v>
      </c>
      <c r="AY262">
        <v>0</v>
      </c>
      <c r="AZ262" t="s">
        <v>289</v>
      </c>
      <c r="BA262" t="s">
        <v>49</v>
      </c>
      <c r="BC262" t="s">
        <v>11294</v>
      </c>
      <c r="BF262" t="s">
        <v>11289</v>
      </c>
      <c r="BI262" t="s">
        <v>11150</v>
      </c>
      <c r="BJ262" t="s">
        <v>6382</v>
      </c>
      <c r="BK262" t="s">
        <v>6312</v>
      </c>
      <c r="BL262" t="s">
        <v>4</v>
      </c>
      <c r="BM262">
        <v>4</v>
      </c>
      <c r="BN262">
        <v>35.99</v>
      </c>
      <c r="BO262">
        <v>143.96</v>
      </c>
    </row>
    <row r="263" spans="1:67" hidden="1">
      <c r="A263" s="15">
        <f t="shared" si="4"/>
        <v>45364</v>
      </c>
      <c r="B263" t="s">
        <v>11295</v>
      </c>
      <c r="C263" t="s">
        <v>11296</v>
      </c>
      <c r="D263" t="s">
        <v>301</v>
      </c>
      <c r="F263" t="s">
        <v>2100</v>
      </c>
      <c r="G263" t="s">
        <v>11297</v>
      </c>
      <c r="H263" t="s">
        <v>287</v>
      </c>
      <c r="I263">
        <v>53.98</v>
      </c>
      <c r="J263">
        <v>67.180000000000007</v>
      </c>
      <c r="K263">
        <v>67.180000000000007</v>
      </c>
      <c r="L263">
        <v>13.2</v>
      </c>
      <c r="M263" t="s">
        <v>11298</v>
      </c>
      <c r="N263" t="s">
        <v>11299</v>
      </c>
      <c r="O263" t="s">
        <v>11300</v>
      </c>
      <c r="P263" t="s">
        <v>2772</v>
      </c>
      <c r="Q263" t="s">
        <v>11301</v>
      </c>
      <c r="R263" t="s">
        <v>11302</v>
      </c>
      <c r="S263" t="s">
        <v>11303</v>
      </c>
      <c r="U263" t="s">
        <v>11304</v>
      </c>
      <c r="V263" t="s">
        <v>11305</v>
      </c>
      <c r="W263" t="s">
        <v>3414</v>
      </c>
      <c r="X263" t="s">
        <v>2</v>
      </c>
      <c r="Y263" t="s">
        <v>291</v>
      </c>
      <c r="Z263" t="s">
        <v>11306</v>
      </c>
      <c r="AE263" t="s">
        <v>11307</v>
      </c>
      <c r="AG263" t="s">
        <v>11298</v>
      </c>
      <c r="AH263" t="s">
        <v>2206</v>
      </c>
      <c r="AI263" t="s">
        <v>11300</v>
      </c>
      <c r="AJ263" t="s">
        <v>2772</v>
      </c>
      <c r="AK263" t="s">
        <v>11301</v>
      </c>
      <c r="AL263" t="s">
        <v>11302</v>
      </c>
      <c r="AM263" t="s">
        <v>11303</v>
      </c>
      <c r="AO263" t="s">
        <v>11304</v>
      </c>
      <c r="AP263" t="s">
        <v>11305</v>
      </c>
      <c r="AQ263" t="s">
        <v>3414</v>
      </c>
      <c r="AR263" t="s">
        <v>2</v>
      </c>
      <c r="AS263" t="s">
        <v>291</v>
      </c>
      <c r="AT263" t="s">
        <v>11306</v>
      </c>
      <c r="AV263" t="s">
        <v>296</v>
      </c>
      <c r="AW263" t="s">
        <v>11308</v>
      </c>
      <c r="AX263" t="s">
        <v>9698</v>
      </c>
      <c r="AY263">
        <v>0</v>
      </c>
      <c r="AZ263" t="s">
        <v>289</v>
      </c>
      <c r="BA263" t="s">
        <v>49</v>
      </c>
      <c r="BC263" t="s">
        <v>11294</v>
      </c>
      <c r="BF263" t="s">
        <v>11297</v>
      </c>
      <c r="BI263" t="s">
        <v>11150</v>
      </c>
      <c r="BJ263" t="s">
        <v>6812</v>
      </c>
      <c r="BK263" t="s">
        <v>3670</v>
      </c>
      <c r="BL263" t="s">
        <v>4</v>
      </c>
      <c r="BM263">
        <v>2</v>
      </c>
      <c r="BN263">
        <v>26.99</v>
      </c>
      <c r="BO263">
        <v>53.98</v>
      </c>
    </row>
    <row r="264" spans="1:67" hidden="1">
      <c r="A264" s="15">
        <f t="shared" si="4"/>
        <v>45365</v>
      </c>
      <c r="B264" t="s">
        <v>11309</v>
      </c>
      <c r="C264" t="s">
        <v>11310</v>
      </c>
      <c r="D264" t="s">
        <v>290</v>
      </c>
      <c r="F264" t="s">
        <v>2100</v>
      </c>
      <c r="G264" t="s">
        <v>11311</v>
      </c>
      <c r="H264" t="s">
        <v>287</v>
      </c>
      <c r="I264">
        <v>144.36000000000001</v>
      </c>
      <c r="J264">
        <v>140.04</v>
      </c>
      <c r="K264">
        <v>140.04</v>
      </c>
      <c r="L264">
        <v>0</v>
      </c>
      <c r="M264" t="s">
        <v>11312</v>
      </c>
      <c r="N264" t="s">
        <v>11313</v>
      </c>
      <c r="O264" t="s">
        <v>11314</v>
      </c>
      <c r="P264" t="s">
        <v>288</v>
      </c>
      <c r="Q264" t="s">
        <v>4930</v>
      </c>
      <c r="R264" t="s">
        <v>11315</v>
      </c>
      <c r="S264" t="s">
        <v>11316</v>
      </c>
      <c r="U264" t="s">
        <v>11317</v>
      </c>
      <c r="V264" t="s">
        <v>11318</v>
      </c>
      <c r="W264" t="s">
        <v>139</v>
      </c>
      <c r="X264" t="s">
        <v>126</v>
      </c>
      <c r="Y264" t="s">
        <v>291</v>
      </c>
      <c r="Z264" t="s">
        <v>11319</v>
      </c>
      <c r="AE264" t="s">
        <v>11320</v>
      </c>
      <c r="AG264" t="s">
        <v>11321</v>
      </c>
      <c r="AH264" t="s">
        <v>11322</v>
      </c>
      <c r="AI264" t="s">
        <v>11314</v>
      </c>
      <c r="AJ264" t="s">
        <v>288</v>
      </c>
      <c r="AK264" t="s">
        <v>4930</v>
      </c>
      <c r="AL264" t="s">
        <v>11315</v>
      </c>
      <c r="AM264" t="s">
        <v>11316</v>
      </c>
      <c r="AN264" t="s">
        <v>11323</v>
      </c>
      <c r="AO264" t="s">
        <v>11317</v>
      </c>
      <c r="AP264" t="s">
        <v>11318</v>
      </c>
      <c r="AQ264" t="s">
        <v>139</v>
      </c>
      <c r="AR264" t="s">
        <v>126</v>
      </c>
      <c r="AT264" t="s">
        <v>11319</v>
      </c>
      <c r="AU264" t="s">
        <v>11323</v>
      </c>
      <c r="AV264" t="s">
        <v>4942</v>
      </c>
      <c r="AW264" t="s">
        <v>11324</v>
      </c>
      <c r="AX264" t="s">
        <v>4944</v>
      </c>
      <c r="AY264">
        <v>4.32</v>
      </c>
      <c r="AZ264" t="s">
        <v>1543</v>
      </c>
      <c r="BA264" t="s">
        <v>3158</v>
      </c>
      <c r="BB264" t="s">
        <v>3159</v>
      </c>
      <c r="BC264" t="s">
        <v>10733</v>
      </c>
      <c r="BF264" t="s">
        <v>11311</v>
      </c>
      <c r="BI264" t="s">
        <v>11325</v>
      </c>
      <c r="BJ264" t="s">
        <v>11326</v>
      </c>
      <c r="BK264" t="s">
        <v>6292</v>
      </c>
      <c r="BL264" t="s">
        <v>4</v>
      </c>
      <c r="BM264">
        <v>2</v>
      </c>
      <c r="BN264">
        <v>72.180000000000007</v>
      </c>
      <c r="BO264">
        <v>144.36000000000001</v>
      </c>
    </row>
    <row r="265" spans="1:67" hidden="1">
      <c r="A265" s="15">
        <f t="shared" si="4"/>
        <v>45365</v>
      </c>
      <c r="B265" t="s">
        <v>11327</v>
      </c>
      <c r="C265" t="s">
        <v>11328</v>
      </c>
      <c r="D265" t="s">
        <v>134</v>
      </c>
      <c r="F265" t="s">
        <v>2100</v>
      </c>
      <c r="G265" t="s">
        <v>11329</v>
      </c>
      <c r="H265" t="s">
        <v>287</v>
      </c>
      <c r="I265">
        <v>65.25</v>
      </c>
      <c r="J265">
        <v>109.54</v>
      </c>
      <c r="K265">
        <v>109.54</v>
      </c>
      <c r="L265">
        <v>44.29</v>
      </c>
      <c r="M265" t="s">
        <v>11330</v>
      </c>
      <c r="N265" t="s">
        <v>2010</v>
      </c>
      <c r="O265" t="s">
        <v>11331</v>
      </c>
      <c r="P265" t="s">
        <v>288</v>
      </c>
      <c r="Q265" t="s">
        <v>3145</v>
      </c>
      <c r="R265" t="s">
        <v>11332</v>
      </c>
      <c r="S265" t="s">
        <v>11333</v>
      </c>
      <c r="T265" t="s">
        <v>11334</v>
      </c>
      <c r="U265" t="s">
        <v>11334</v>
      </c>
      <c r="V265" t="s">
        <v>2618</v>
      </c>
      <c r="W265" t="s">
        <v>11335</v>
      </c>
      <c r="X265" t="s">
        <v>5551</v>
      </c>
      <c r="Y265" t="s">
        <v>3150</v>
      </c>
      <c r="Z265" t="s">
        <v>11336</v>
      </c>
      <c r="AE265" t="s">
        <v>11337</v>
      </c>
      <c r="AG265" t="s">
        <v>11330</v>
      </c>
      <c r="AH265" t="s">
        <v>11338</v>
      </c>
      <c r="AI265" t="s">
        <v>11331</v>
      </c>
      <c r="AJ265" t="s">
        <v>288</v>
      </c>
      <c r="AK265" t="s">
        <v>3145</v>
      </c>
      <c r="AL265" t="s">
        <v>11332</v>
      </c>
      <c r="AM265" t="s">
        <v>11333</v>
      </c>
      <c r="AO265" t="s">
        <v>11334</v>
      </c>
      <c r="AP265" t="s">
        <v>2618</v>
      </c>
      <c r="AQ265" t="s">
        <v>11335</v>
      </c>
      <c r="AR265" t="s">
        <v>5551</v>
      </c>
      <c r="AS265" t="s">
        <v>3150</v>
      </c>
      <c r="AT265" t="s">
        <v>11336</v>
      </c>
      <c r="AV265" t="s">
        <v>3154</v>
      </c>
      <c r="AW265" t="s">
        <v>11339</v>
      </c>
      <c r="AY265">
        <v>0</v>
      </c>
      <c r="AZ265" t="s">
        <v>289</v>
      </c>
      <c r="BA265" t="s">
        <v>4651</v>
      </c>
      <c r="BB265" t="s">
        <v>3159</v>
      </c>
      <c r="BC265" t="s">
        <v>11340</v>
      </c>
      <c r="BF265" t="s">
        <v>11329</v>
      </c>
      <c r="BG265" t="s">
        <v>4999</v>
      </c>
      <c r="BH265">
        <v>26.49</v>
      </c>
      <c r="BI265" t="s">
        <v>11341</v>
      </c>
      <c r="BJ265" t="s">
        <v>6829</v>
      </c>
      <c r="BK265" t="s">
        <v>3670</v>
      </c>
      <c r="BL265" t="s">
        <v>4</v>
      </c>
      <c r="BM265">
        <v>3</v>
      </c>
      <c r="BN265">
        <v>21.75</v>
      </c>
      <c r="BO265">
        <v>65.25</v>
      </c>
    </row>
    <row r="266" spans="1:67" hidden="1">
      <c r="A266" s="15">
        <f t="shared" si="4"/>
        <v>45365</v>
      </c>
      <c r="B266" t="s">
        <v>11342</v>
      </c>
      <c r="C266" t="s">
        <v>11343</v>
      </c>
      <c r="D266" t="s">
        <v>301</v>
      </c>
      <c r="F266" t="s">
        <v>2100</v>
      </c>
      <c r="G266" t="s">
        <v>11344</v>
      </c>
      <c r="H266" t="s">
        <v>287</v>
      </c>
      <c r="I266">
        <v>53.98</v>
      </c>
      <c r="J266">
        <v>67.180000000000007</v>
      </c>
      <c r="K266">
        <v>67.180000000000007</v>
      </c>
      <c r="L266">
        <v>13.2</v>
      </c>
      <c r="M266" t="s">
        <v>11345</v>
      </c>
      <c r="O266" t="s">
        <v>11346</v>
      </c>
      <c r="P266" t="s">
        <v>288</v>
      </c>
      <c r="Q266" t="s">
        <v>11347</v>
      </c>
      <c r="R266" t="s">
        <v>11348</v>
      </c>
      <c r="S266" t="s">
        <v>8013</v>
      </c>
      <c r="V266" t="s">
        <v>11349</v>
      </c>
      <c r="W266" t="s">
        <v>11350</v>
      </c>
      <c r="X266" t="s">
        <v>2</v>
      </c>
      <c r="Y266" t="s">
        <v>291</v>
      </c>
      <c r="Z266" t="s">
        <v>11351</v>
      </c>
      <c r="AE266" t="s">
        <v>11352</v>
      </c>
      <c r="AG266" t="s">
        <v>11345</v>
      </c>
      <c r="AH266" t="s">
        <v>11353</v>
      </c>
      <c r="AI266" t="s">
        <v>11346</v>
      </c>
      <c r="AJ266" t="s">
        <v>288</v>
      </c>
      <c r="AK266" t="s">
        <v>11347</v>
      </c>
      <c r="AL266" t="s">
        <v>11348</v>
      </c>
      <c r="AM266" t="s">
        <v>8013</v>
      </c>
      <c r="AP266" t="s">
        <v>11349</v>
      </c>
      <c r="AQ266" t="s">
        <v>11350</v>
      </c>
      <c r="AR266" t="s">
        <v>2</v>
      </c>
      <c r="AS266" t="s">
        <v>291</v>
      </c>
      <c r="AT266" t="s">
        <v>11351</v>
      </c>
      <c r="AV266" t="s">
        <v>296</v>
      </c>
      <c r="AW266" t="s">
        <v>11354</v>
      </c>
      <c r="AX266" t="s">
        <v>9698</v>
      </c>
      <c r="AY266">
        <v>0</v>
      </c>
      <c r="AZ266" t="s">
        <v>289</v>
      </c>
      <c r="BA266" t="s">
        <v>2145</v>
      </c>
      <c r="BC266" t="s">
        <v>11355</v>
      </c>
      <c r="BF266" t="s">
        <v>11344</v>
      </c>
      <c r="BI266" t="s">
        <v>11341</v>
      </c>
      <c r="BJ266" t="s">
        <v>6812</v>
      </c>
      <c r="BK266" t="s">
        <v>3670</v>
      </c>
      <c r="BL266" t="s">
        <v>4</v>
      </c>
      <c r="BM266">
        <v>2</v>
      </c>
      <c r="BN266">
        <v>26.99</v>
      </c>
      <c r="BO266">
        <v>53.98</v>
      </c>
    </row>
    <row r="267" spans="1:67" hidden="1">
      <c r="A267" s="15">
        <f t="shared" si="4"/>
        <v>45366</v>
      </c>
      <c r="B267" t="s">
        <v>11356</v>
      </c>
      <c r="C267" t="s">
        <v>11357</v>
      </c>
      <c r="D267" t="s">
        <v>134</v>
      </c>
      <c r="F267" t="s">
        <v>2100</v>
      </c>
      <c r="G267" t="s">
        <v>11358</v>
      </c>
      <c r="H267" t="s">
        <v>287</v>
      </c>
      <c r="I267">
        <v>44.11</v>
      </c>
      <c r="J267">
        <v>59.12</v>
      </c>
      <c r="K267">
        <v>59.12</v>
      </c>
      <c r="L267">
        <v>15.01</v>
      </c>
      <c r="M267" t="s">
        <v>9349</v>
      </c>
      <c r="N267" t="s">
        <v>11359</v>
      </c>
      <c r="O267" t="s">
        <v>11360</v>
      </c>
      <c r="P267" t="s">
        <v>288</v>
      </c>
      <c r="Q267" t="s">
        <v>3145</v>
      </c>
      <c r="R267" t="s">
        <v>11361</v>
      </c>
      <c r="S267" t="s">
        <v>11362</v>
      </c>
      <c r="T267" t="s">
        <v>1412</v>
      </c>
      <c r="U267" t="s">
        <v>1412</v>
      </c>
      <c r="V267" t="s">
        <v>11363</v>
      </c>
      <c r="W267" t="s">
        <v>7725</v>
      </c>
      <c r="X267" t="s">
        <v>127</v>
      </c>
      <c r="Y267" t="s">
        <v>3150</v>
      </c>
      <c r="Z267" t="s">
        <v>11364</v>
      </c>
      <c r="AE267" t="s">
        <v>11365</v>
      </c>
      <c r="AG267" t="s">
        <v>9349</v>
      </c>
      <c r="AH267" t="s">
        <v>11359</v>
      </c>
      <c r="AI267" t="s">
        <v>11360</v>
      </c>
      <c r="AJ267" t="s">
        <v>288</v>
      </c>
      <c r="AK267" t="s">
        <v>3145</v>
      </c>
      <c r="AL267" t="s">
        <v>11366</v>
      </c>
      <c r="AM267" t="s">
        <v>11367</v>
      </c>
      <c r="AO267" t="s">
        <v>11368</v>
      </c>
      <c r="AP267" t="s">
        <v>11363</v>
      </c>
      <c r="AQ267" t="s">
        <v>5209</v>
      </c>
      <c r="AR267" t="s">
        <v>127</v>
      </c>
      <c r="AS267" t="s">
        <v>3150</v>
      </c>
      <c r="AT267" t="s">
        <v>11369</v>
      </c>
      <c r="AV267" t="s">
        <v>3154</v>
      </c>
      <c r="AW267" t="s">
        <v>11370</v>
      </c>
      <c r="AX267" t="s">
        <v>11174</v>
      </c>
      <c r="AY267">
        <v>0</v>
      </c>
      <c r="AZ267" t="s">
        <v>289</v>
      </c>
      <c r="BA267" t="s">
        <v>4996</v>
      </c>
      <c r="BB267" t="s">
        <v>3159</v>
      </c>
      <c r="BC267" t="s">
        <v>11371</v>
      </c>
      <c r="BF267" t="s">
        <v>11358</v>
      </c>
      <c r="BG267" t="s">
        <v>4999</v>
      </c>
      <c r="BH267">
        <v>9.65</v>
      </c>
      <c r="BI267" t="s">
        <v>11341</v>
      </c>
      <c r="BJ267" t="s">
        <v>11372</v>
      </c>
      <c r="BK267" t="s">
        <v>3670</v>
      </c>
      <c r="BL267" t="s">
        <v>4</v>
      </c>
      <c r="BM267">
        <v>1</v>
      </c>
      <c r="BN267">
        <v>44.11</v>
      </c>
      <c r="BO267">
        <v>44.11</v>
      </c>
    </row>
    <row r="268" spans="1:67" hidden="1">
      <c r="A268" s="15">
        <f t="shared" si="4"/>
        <v>45366</v>
      </c>
      <c r="B268" t="s">
        <v>11373</v>
      </c>
      <c r="C268" t="s">
        <v>11374</v>
      </c>
      <c r="D268" t="s">
        <v>294</v>
      </c>
      <c r="F268" t="s">
        <v>2100</v>
      </c>
      <c r="G268" t="s">
        <v>11375</v>
      </c>
      <c r="H268" t="s">
        <v>287</v>
      </c>
      <c r="I268">
        <v>27.35</v>
      </c>
      <c r="J268">
        <v>19.41</v>
      </c>
      <c r="K268">
        <v>19.41</v>
      </c>
      <c r="L268">
        <v>0</v>
      </c>
      <c r="M268" t="s">
        <v>11376</v>
      </c>
      <c r="N268" t="s">
        <v>11377</v>
      </c>
      <c r="O268" t="s">
        <v>11378</v>
      </c>
      <c r="P268" t="s">
        <v>288</v>
      </c>
      <c r="Q268" t="s">
        <v>295</v>
      </c>
      <c r="R268" t="s">
        <v>11379</v>
      </c>
      <c r="S268" t="s">
        <v>11380</v>
      </c>
      <c r="U268" t="s">
        <v>11381</v>
      </c>
      <c r="V268" t="s">
        <v>124</v>
      </c>
      <c r="W268" t="s">
        <v>3021</v>
      </c>
      <c r="X268" t="s">
        <v>837</v>
      </c>
      <c r="Y268" t="s">
        <v>291</v>
      </c>
      <c r="Z268" t="s">
        <v>11382</v>
      </c>
      <c r="AE268" t="s">
        <v>11383</v>
      </c>
      <c r="AG268" t="s">
        <v>11376</v>
      </c>
      <c r="AH268" t="s">
        <v>11377</v>
      </c>
      <c r="AI268" t="s">
        <v>11384</v>
      </c>
      <c r="AJ268" t="s">
        <v>288</v>
      </c>
      <c r="AK268" t="s">
        <v>295</v>
      </c>
      <c r="AL268" t="s">
        <v>11379</v>
      </c>
      <c r="AM268" t="s">
        <v>11380</v>
      </c>
      <c r="AO268" t="s">
        <v>11381</v>
      </c>
      <c r="AP268" t="s">
        <v>124</v>
      </c>
      <c r="AQ268" t="s">
        <v>3021</v>
      </c>
      <c r="AR268" t="s">
        <v>837</v>
      </c>
      <c r="AT268" t="s">
        <v>11382</v>
      </c>
      <c r="AV268" t="s">
        <v>296</v>
      </c>
      <c r="AW268" t="s">
        <v>11385</v>
      </c>
      <c r="AY268">
        <v>7.94</v>
      </c>
      <c r="AZ268" t="s">
        <v>289</v>
      </c>
      <c r="BA268" t="s">
        <v>6513</v>
      </c>
      <c r="BC268" t="s">
        <v>11386</v>
      </c>
      <c r="BD268" t="s">
        <v>11387</v>
      </c>
      <c r="BF268" t="s">
        <v>11375</v>
      </c>
      <c r="BI268" t="s">
        <v>11388</v>
      </c>
      <c r="BJ268" t="s">
        <v>9159</v>
      </c>
      <c r="BK268" t="s">
        <v>4780</v>
      </c>
      <c r="BL268" t="s">
        <v>4</v>
      </c>
      <c r="BM268">
        <v>1</v>
      </c>
      <c r="BN268">
        <v>27.35</v>
      </c>
      <c r="BO268">
        <v>27.35</v>
      </c>
    </row>
    <row r="269" spans="1:67" hidden="1">
      <c r="A269" s="15">
        <f t="shared" si="4"/>
        <v>45366</v>
      </c>
      <c r="B269" t="s">
        <v>11389</v>
      </c>
      <c r="C269" t="s">
        <v>11390</v>
      </c>
      <c r="D269" t="s">
        <v>294</v>
      </c>
      <c r="F269" t="s">
        <v>2100</v>
      </c>
      <c r="G269" t="s">
        <v>11391</v>
      </c>
      <c r="H269" t="s">
        <v>287</v>
      </c>
      <c r="I269">
        <v>34.090000000000003</v>
      </c>
      <c r="J269">
        <v>27</v>
      </c>
      <c r="K269">
        <v>27</v>
      </c>
      <c r="L269">
        <v>0</v>
      </c>
      <c r="M269" t="s">
        <v>11392</v>
      </c>
      <c r="N269" t="s">
        <v>11393</v>
      </c>
      <c r="O269" t="s">
        <v>11394</v>
      </c>
      <c r="P269" t="s">
        <v>288</v>
      </c>
      <c r="Q269" t="s">
        <v>295</v>
      </c>
      <c r="R269" t="s">
        <v>11395</v>
      </c>
      <c r="S269" t="s">
        <v>11396</v>
      </c>
      <c r="U269" t="s">
        <v>11397</v>
      </c>
      <c r="V269" t="s">
        <v>11398</v>
      </c>
      <c r="W269" t="s">
        <v>11397</v>
      </c>
      <c r="X269" t="s">
        <v>127</v>
      </c>
      <c r="Y269" t="s">
        <v>291</v>
      </c>
      <c r="Z269" t="s">
        <v>11399</v>
      </c>
      <c r="AE269" t="s">
        <v>11400</v>
      </c>
      <c r="AG269" t="s">
        <v>11392</v>
      </c>
      <c r="AH269" t="s">
        <v>11393</v>
      </c>
      <c r="AI269" t="s">
        <v>11401</v>
      </c>
      <c r="AJ269" t="s">
        <v>288</v>
      </c>
      <c r="AK269" t="s">
        <v>295</v>
      </c>
      <c r="AL269" t="s">
        <v>11395</v>
      </c>
      <c r="AM269" t="s">
        <v>11396</v>
      </c>
      <c r="AO269" t="s">
        <v>11397</v>
      </c>
      <c r="AP269" t="s">
        <v>11398</v>
      </c>
      <c r="AQ269" t="s">
        <v>11397</v>
      </c>
      <c r="AR269" t="s">
        <v>127</v>
      </c>
      <c r="AT269" t="s">
        <v>11399</v>
      </c>
      <c r="AV269" t="s">
        <v>296</v>
      </c>
      <c r="AW269" t="s">
        <v>11402</v>
      </c>
      <c r="AX269" t="s">
        <v>9698</v>
      </c>
      <c r="AY269">
        <v>7.09</v>
      </c>
      <c r="AZ269" t="s">
        <v>289</v>
      </c>
      <c r="BA269" t="s">
        <v>113</v>
      </c>
      <c r="BC269" t="s">
        <v>10637</v>
      </c>
      <c r="BD269" t="s">
        <v>11403</v>
      </c>
      <c r="BF269" t="s">
        <v>11391</v>
      </c>
      <c r="BI269" t="s">
        <v>11404</v>
      </c>
      <c r="BJ269" t="s">
        <v>5525</v>
      </c>
      <c r="BK269" t="s">
        <v>852</v>
      </c>
      <c r="BL269" t="s">
        <v>4</v>
      </c>
      <c r="BM269">
        <v>1</v>
      </c>
      <c r="BN269">
        <v>34.090000000000003</v>
      </c>
      <c r="BO269">
        <v>34.090000000000003</v>
      </c>
    </row>
    <row r="270" spans="1:67" hidden="1">
      <c r="A270" s="15">
        <f t="shared" si="4"/>
        <v>45367</v>
      </c>
      <c r="B270" t="s">
        <v>11405</v>
      </c>
      <c r="C270" t="s">
        <v>11406</v>
      </c>
      <c r="D270" t="s">
        <v>292</v>
      </c>
      <c r="F270" t="s">
        <v>2100</v>
      </c>
      <c r="G270" t="s">
        <v>11407</v>
      </c>
      <c r="H270" t="s">
        <v>287</v>
      </c>
      <c r="I270">
        <v>45.58</v>
      </c>
      <c r="J270">
        <v>82.22</v>
      </c>
      <c r="K270">
        <v>82.22</v>
      </c>
      <c r="L270">
        <v>36.64</v>
      </c>
      <c r="M270" t="s">
        <v>1636</v>
      </c>
      <c r="N270" t="s">
        <v>11408</v>
      </c>
      <c r="O270" t="s">
        <v>11409</v>
      </c>
      <c r="P270" t="s">
        <v>5516</v>
      </c>
      <c r="Q270" t="s">
        <v>11410</v>
      </c>
      <c r="R270" t="s">
        <v>11411</v>
      </c>
      <c r="S270" t="s">
        <v>11412</v>
      </c>
      <c r="U270" t="s">
        <v>859</v>
      </c>
      <c r="V270" t="s">
        <v>2383</v>
      </c>
      <c r="W270" t="s">
        <v>11413</v>
      </c>
      <c r="X270" t="s">
        <v>13</v>
      </c>
      <c r="Z270" t="s">
        <v>11414</v>
      </c>
      <c r="AE270" t="s">
        <v>11415</v>
      </c>
      <c r="AG270" t="s">
        <v>1636</v>
      </c>
      <c r="AH270" t="s">
        <v>11408</v>
      </c>
      <c r="AI270" t="s">
        <v>11409</v>
      </c>
      <c r="AJ270" t="s">
        <v>5516</v>
      </c>
      <c r="AK270" t="s">
        <v>11410</v>
      </c>
      <c r="AL270" t="s">
        <v>11411</v>
      </c>
      <c r="AM270" t="s">
        <v>11412</v>
      </c>
      <c r="AO270" t="s">
        <v>859</v>
      </c>
      <c r="AP270" t="s">
        <v>2383</v>
      </c>
      <c r="AQ270" t="s">
        <v>11413</v>
      </c>
      <c r="AR270" t="s">
        <v>13</v>
      </c>
      <c r="AT270" t="s">
        <v>11414</v>
      </c>
      <c r="AW270" t="s">
        <v>11416</v>
      </c>
      <c r="AX270" t="s">
        <v>9282</v>
      </c>
      <c r="AY270">
        <v>0</v>
      </c>
      <c r="AZ270" t="s">
        <v>289</v>
      </c>
      <c r="BA270" t="s">
        <v>3776</v>
      </c>
      <c r="BB270" t="s">
        <v>3159</v>
      </c>
      <c r="BC270" t="s">
        <v>11417</v>
      </c>
      <c r="BF270" t="s">
        <v>11418</v>
      </c>
      <c r="BI270" t="s">
        <v>11419</v>
      </c>
      <c r="BJ270" t="s">
        <v>11420</v>
      </c>
      <c r="BK270" t="s">
        <v>4780</v>
      </c>
      <c r="BL270" t="s">
        <v>4</v>
      </c>
      <c r="BM270">
        <v>2</v>
      </c>
      <c r="BN270">
        <v>22.79</v>
      </c>
      <c r="BO270">
        <v>45.58</v>
      </c>
    </row>
    <row r="271" spans="1:67" hidden="1">
      <c r="A271" s="15">
        <f t="shared" si="4"/>
        <v>45368</v>
      </c>
      <c r="B271" t="s">
        <v>11421</v>
      </c>
      <c r="C271" t="s">
        <v>11422</v>
      </c>
      <c r="D271" t="s">
        <v>134</v>
      </c>
      <c r="F271" t="s">
        <v>2100</v>
      </c>
      <c r="G271" t="s">
        <v>11423</v>
      </c>
      <c r="H271" t="s">
        <v>287</v>
      </c>
      <c r="I271">
        <v>22.9</v>
      </c>
      <c r="J271">
        <v>47.8</v>
      </c>
      <c r="K271">
        <v>47.8</v>
      </c>
      <c r="L271">
        <v>24.9</v>
      </c>
      <c r="M271" t="s">
        <v>11424</v>
      </c>
      <c r="N271" t="s">
        <v>11425</v>
      </c>
      <c r="O271" t="s">
        <v>11426</v>
      </c>
      <c r="P271" t="s">
        <v>288</v>
      </c>
      <c r="Q271" t="s">
        <v>3145</v>
      </c>
      <c r="R271" t="s">
        <v>11427</v>
      </c>
      <c r="S271" t="s">
        <v>11428</v>
      </c>
      <c r="V271" t="s">
        <v>2491</v>
      </c>
      <c r="W271" t="s">
        <v>11429</v>
      </c>
      <c r="X271" t="s">
        <v>2125</v>
      </c>
      <c r="Y271" t="s">
        <v>3150</v>
      </c>
      <c r="Z271" t="s">
        <v>11430</v>
      </c>
      <c r="AE271" t="s">
        <v>11431</v>
      </c>
      <c r="AG271" t="s">
        <v>11424</v>
      </c>
      <c r="AH271" t="s">
        <v>11425</v>
      </c>
      <c r="AI271" t="s">
        <v>11426</v>
      </c>
      <c r="AJ271" t="s">
        <v>288</v>
      </c>
      <c r="AK271" t="s">
        <v>3145</v>
      </c>
      <c r="AL271" t="s">
        <v>11432</v>
      </c>
      <c r="AM271" t="s">
        <v>11428</v>
      </c>
      <c r="AP271" t="s">
        <v>2491</v>
      </c>
      <c r="AQ271" t="s">
        <v>136</v>
      </c>
      <c r="AR271" t="s">
        <v>2125</v>
      </c>
      <c r="AS271" t="s">
        <v>3150</v>
      </c>
      <c r="AT271" t="s">
        <v>11430</v>
      </c>
      <c r="AV271" t="s">
        <v>3154</v>
      </c>
      <c r="AW271" t="s">
        <v>11433</v>
      </c>
      <c r="AX271" t="s">
        <v>3156</v>
      </c>
      <c r="AY271">
        <v>0</v>
      </c>
      <c r="AZ271" t="s">
        <v>289</v>
      </c>
      <c r="BA271" t="s">
        <v>4651</v>
      </c>
      <c r="BB271" t="s">
        <v>3159</v>
      </c>
      <c r="BC271" t="s">
        <v>11371</v>
      </c>
      <c r="BF271" t="s">
        <v>11423</v>
      </c>
      <c r="BG271" t="s">
        <v>4999</v>
      </c>
      <c r="BH271">
        <v>8.98</v>
      </c>
      <c r="BI271" t="s">
        <v>11434</v>
      </c>
      <c r="BJ271" t="s">
        <v>9095</v>
      </c>
      <c r="BK271" t="s">
        <v>3670</v>
      </c>
      <c r="BL271" t="s">
        <v>4</v>
      </c>
      <c r="BM271">
        <v>1</v>
      </c>
      <c r="BN271">
        <v>22.9</v>
      </c>
      <c r="BO271">
        <v>22.9</v>
      </c>
    </row>
    <row r="272" spans="1:67" hidden="1">
      <c r="A272" s="15">
        <f t="shared" si="4"/>
        <v>45369</v>
      </c>
      <c r="B272" t="s">
        <v>11435</v>
      </c>
      <c r="C272" t="s">
        <v>11436</v>
      </c>
      <c r="D272" t="s">
        <v>134</v>
      </c>
      <c r="F272" t="s">
        <v>2100</v>
      </c>
      <c r="G272" t="s">
        <v>11437</v>
      </c>
      <c r="H272" t="s">
        <v>287</v>
      </c>
      <c r="I272">
        <v>23.31</v>
      </c>
      <c r="J272">
        <v>35.31</v>
      </c>
      <c r="K272">
        <v>35.31</v>
      </c>
      <c r="L272">
        <v>12</v>
      </c>
      <c r="M272" t="s">
        <v>11438</v>
      </c>
      <c r="N272" t="s">
        <v>3312</v>
      </c>
      <c r="O272" t="s">
        <v>11439</v>
      </c>
      <c r="P272" t="s">
        <v>288</v>
      </c>
      <c r="Q272" t="s">
        <v>3145</v>
      </c>
      <c r="R272" t="s">
        <v>11440</v>
      </c>
      <c r="S272" t="s">
        <v>4788</v>
      </c>
      <c r="T272" t="s">
        <v>11441</v>
      </c>
      <c r="U272" t="s">
        <v>11441</v>
      </c>
      <c r="V272" t="s">
        <v>11442</v>
      </c>
      <c r="W272" t="s">
        <v>11443</v>
      </c>
      <c r="X272" t="s">
        <v>127</v>
      </c>
      <c r="Y272" t="s">
        <v>3150</v>
      </c>
      <c r="Z272" t="s">
        <v>11444</v>
      </c>
      <c r="AE272" t="s">
        <v>11445</v>
      </c>
      <c r="AG272" t="s">
        <v>11438</v>
      </c>
      <c r="AH272" t="s">
        <v>3312</v>
      </c>
      <c r="AI272" t="s">
        <v>11439</v>
      </c>
      <c r="AJ272" t="s">
        <v>288</v>
      </c>
      <c r="AK272" t="s">
        <v>3145</v>
      </c>
      <c r="AL272" t="s">
        <v>11440</v>
      </c>
      <c r="AM272" t="s">
        <v>4788</v>
      </c>
      <c r="AO272" t="s">
        <v>11446</v>
      </c>
      <c r="AP272" t="s">
        <v>11442</v>
      </c>
      <c r="AQ272" t="s">
        <v>11443</v>
      </c>
      <c r="AR272" t="s">
        <v>127</v>
      </c>
      <c r="AS272" t="s">
        <v>3150</v>
      </c>
      <c r="AT272" t="s">
        <v>11444</v>
      </c>
      <c r="AV272" t="s">
        <v>3154</v>
      </c>
      <c r="AW272" t="s">
        <v>11447</v>
      </c>
      <c r="AX272" t="s">
        <v>3156</v>
      </c>
      <c r="AY272">
        <v>0</v>
      </c>
      <c r="AZ272" t="s">
        <v>3157</v>
      </c>
      <c r="BA272" t="s">
        <v>4796</v>
      </c>
      <c r="BB272" t="s">
        <v>3159</v>
      </c>
      <c r="BC272" t="s">
        <v>11135</v>
      </c>
      <c r="BF272" t="s">
        <v>11437</v>
      </c>
      <c r="BG272" t="s">
        <v>4999</v>
      </c>
      <c r="BH272">
        <v>9.0299999999999994</v>
      </c>
      <c r="BI272" t="s">
        <v>11434</v>
      </c>
      <c r="BJ272" t="s">
        <v>11448</v>
      </c>
      <c r="BK272" t="s">
        <v>293</v>
      </c>
      <c r="BL272" t="s">
        <v>4</v>
      </c>
      <c r="BM272">
        <v>1</v>
      </c>
      <c r="BN272">
        <v>23.31</v>
      </c>
      <c r="BO272">
        <v>23.31</v>
      </c>
    </row>
    <row r="273" spans="1:73" hidden="1">
      <c r="A273" s="15">
        <f t="shared" si="4"/>
        <v>45370</v>
      </c>
      <c r="B273" t="s">
        <v>11449</v>
      </c>
      <c r="C273" t="s">
        <v>11450</v>
      </c>
      <c r="D273" t="s">
        <v>134</v>
      </c>
      <c r="F273" t="s">
        <v>2100</v>
      </c>
      <c r="G273" t="s">
        <v>11451</v>
      </c>
      <c r="H273" t="s">
        <v>298</v>
      </c>
      <c r="I273">
        <v>87.84</v>
      </c>
      <c r="J273">
        <v>97.86</v>
      </c>
      <c r="K273">
        <v>97.86</v>
      </c>
      <c r="L273">
        <v>10.02</v>
      </c>
      <c r="M273" t="s">
        <v>11452</v>
      </c>
      <c r="N273" t="s">
        <v>11453</v>
      </c>
      <c r="O273" t="s">
        <v>11454</v>
      </c>
      <c r="P273" t="s">
        <v>288</v>
      </c>
      <c r="Q273" t="s">
        <v>3145</v>
      </c>
      <c r="R273" t="s">
        <v>11455</v>
      </c>
      <c r="S273" t="s">
        <v>8871</v>
      </c>
      <c r="T273" t="s">
        <v>11456</v>
      </c>
      <c r="U273" t="s">
        <v>11456</v>
      </c>
      <c r="V273" t="s">
        <v>11457</v>
      </c>
      <c r="W273" t="s">
        <v>2015</v>
      </c>
      <c r="X273" t="s">
        <v>2016</v>
      </c>
      <c r="Y273" t="s">
        <v>3150</v>
      </c>
      <c r="Z273" t="s">
        <v>11458</v>
      </c>
      <c r="AE273" t="s">
        <v>11459</v>
      </c>
      <c r="AG273" t="s">
        <v>11460</v>
      </c>
      <c r="AH273" t="s">
        <v>11461</v>
      </c>
      <c r="AI273" t="s">
        <v>11454</v>
      </c>
      <c r="AJ273" t="s">
        <v>288</v>
      </c>
      <c r="AK273" t="s">
        <v>3145</v>
      </c>
      <c r="AL273" t="s">
        <v>11462</v>
      </c>
      <c r="AM273" t="s">
        <v>11463</v>
      </c>
      <c r="AO273" t="s">
        <v>11464</v>
      </c>
      <c r="AP273" t="s">
        <v>11457</v>
      </c>
      <c r="AQ273" t="s">
        <v>2015</v>
      </c>
      <c r="AR273" t="s">
        <v>2016</v>
      </c>
      <c r="AS273" t="s">
        <v>3150</v>
      </c>
      <c r="AT273" t="s">
        <v>11465</v>
      </c>
      <c r="AV273" t="s">
        <v>3154</v>
      </c>
      <c r="AW273" t="s">
        <v>11466</v>
      </c>
      <c r="AX273" t="s">
        <v>3156</v>
      </c>
      <c r="AY273">
        <v>0</v>
      </c>
      <c r="AZ273" t="s">
        <v>3157</v>
      </c>
      <c r="BA273" t="s">
        <v>4629</v>
      </c>
      <c r="BB273" t="s">
        <v>3159</v>
      </c>
      <c r="BC273" t="s">
        <v>11294</v>
      </c>
      <c r="BF273" t="s">
        <v>11451</v>
      </c>
      <c r="BG273" t="s">
        <v>4999</v>
      </c>
      <c r="BH273">
        <v>10.54</v>
      </c>
      <c r="BI273" t="s">
        <v>11371</v>
      </c>
      <c r="BJ273" t="s">
        <v>11467</v>
      </c>
      <c r="BK273" t="s">
        <v>6292</v>
      </c>
      <c r="BL273" t="s">
        <v>4</v>
      </c>
      <c r="BM273">
        <v>1</v>
      </c>
      <c r="BN273">
        <v>87.84</v>
      </c>
      <c r="BO273">
        <v>87.84</v>
      </c>
    </row>
    <row r="274" spans="1:73" hidden="1">
      <c r="A274" s="15">
        <f t="shared" si="4"/>
        <v>45370</v>
      </c>
      <c r="B274" t="s">
        <v>11468</v>
      </c>
      <c r="C274" t="s">
        <v>11469</v>
      </c>
      <c r="D274" t="s">
        <v>294</v>
      </c>
      <c r="F274" t="s">
        <v>2100</v>
      </c>
      <c r="G274" t="s">
        <v>11470</v>
      </c>
      <c r="H274" t="s">
        <v>287</v>
      </c>
      <c r="I274">
        <v>34.090000000000003</v>
      </c>
      <c r="J274">
        <v>22.15</v>
      </c>
      <c r="K274">
        <v>22.15</v>
      </c>
      <c r="L274">
        <v>0</v>
      </c>
      <c r="M274" t="s">
        <v>6743</v>
      </c>
      <c r="N274" t="s">
        <v>11471</v>
      </c>
      <c r="O274" t="s">
        <v>11472</v>
      </c>
      <c r="P274" t="s">
        <v>288</v>
      </c>
      <c r="Q274" t="s">
        <v>295</v>
      </c>
      <c r="R274" t="s">
        <v>11473</v>
      </c>
      <c r="S274" t="s">
        <v>7250</v>
      </c>
      <c r="U274" t="s">
        <v>11474</v>
      </c>
      <c r="V274" t="s">
        <v>6253</v>
      </c>
      <c r="W274" t="s">
        <v>137</v>
      </c>
      <c r="X274" t="s">
        <v>835</v>
      </c>
      <c r="Y274" t="s">
        <v>291</v>
      </c>
      <c r="Z274" t="s">
        <v>11475</v>
      </c>
      <c r="AE274" t="s">
        <v>11476</v>
      </c>
      <c r="AG274" t="s">
        <v>6743</v>
      </c>
      <c r="AH274" t="s">
        <v>11471</v>
      </c>
      <c r="AI274" t="s">
        <v>11477</v>
      </c>
      <c r="AJ274" t="s">
        <v>288</v>
      </c>
      <c r="AK274" t="s">
        <v>295</v>
      </c>
      <c r="AL274" t="s">
        <v>11473</v>
      </c>
      <c r="AM274" t="s">
        <v>7250</v>
      </c>
      <c r="AO274" t="s">
        <v>11474</v>
      </c>
      <c r="AP274" t="s">
        <v>6253</v>
      </c>
      <c r="AQ274" t="s">
        <v>137</v>
      </c>
      <c r="AR274" t="s">
        <v>835</v>
      </c>
      <c r="AT274" t="s">
        <v>11475</v>
      </c>
      <c r="AV274" t="s">
        <v>296</v>
      </c>
      <c r="AW274" t="s">
        <v>11478</v>
      </c>
      <c r="AY274">
        <v>11.94</v>
      </c>
      <c r="AZ274" t="s">
        <v>289</v>
      </c>
      <c r="BA274" t="s">
        <v>6513</v>
      </c>
      <c r="BC274" t="s">
        <v>11479</v>
      </c>
      <c r="BD274" t="s">
        <v>11480</v>
      </c>
      <c r="BF274" t="s">
        <v>11470</v>
      </c>
      <c r="BI274" t="s">
        <v>11481</v>
      </c>
      <c r="BJ274" t="s">
        <v>5525</v>
      </c>
      <c r="BK274" t="s">
        <v>852</v>
      </c>
      <c r="BL274" t="s">
        <v>4</v>
      </c>
      <c r="BM274">
        <v>1</v>
      </c>
      <c r="BN274">
        <v>34.090000000000003</v>
      </c>
      <c r="BO274">
        <v>34.090000000000003</v>
      </c>
    </row>
    <row r="275" spans="1:73" hidden="1">
      <c r="A275" s="15">
        <f t="shared" si="4"/>
        <v>45371</v>
      </c>
      <c r="B275" t="s">
        <v>11482</v>
      </c>
      <c r="C275" t="s">
        <v>11483</v>
      </c>
      <c r="D275" t="s">
        <v>294</v>
      </c>
      <c r="F275" t="s">
        <v>2100</v>
      </c>
      <c r="G275" t="s">
        <v>11484</v>
      </c>
      <c r="H275" t="s">
        <v>287</v>
      </c>
      <c r="I275">
        <v>45.59</v>
      </c>
      <c r="J275">
        <v>31.81</v>
      </c>
      <c r="K275">
        <v>31.81</v>
      </c>
      <c r="L275">
        <v>0</v>
      </c>
      <c r="M275" t="s">
        <v>7339</v>
      </c>
      <c r="N275" t="s">
        <v>11485</v>
      </c>
      <c r="O275" t="s">
        <v>11486</v>
      </c>
      <c r="P275" t="s">
        <v>288</v>
      </c>
      <c r="Q275" t="s">
        <v>295</v>
      </c>
      <c r="R275" t="s">
        <v>11487</v>
      </c>
      <c r="S275" t="s">
        <v>11488</v>
      </c>
      <c r="U275" t="s">
        <v>11489</v>
      </c>
      <c r="V275" t="s">
        <v>11490</v>
      </c>
      <c r="W275" t="s">
        <v>3222</v>
      </c>
      <c r="X275" t="s">
        <v>4509</v>
      </c>
      <c r="Y275" t="s">
        <v>291</v>
      </c>
      <c r="Z275" t="s">
        <v>11491</v>
      </c>
      <c r="AE275" t="s">
        <v>11492</v>
      </c>
      <c r="AG275" t="s">
        <v>7339</v>
      </c>
      <c r="AH275" t="s">
        <v>11485</v>
      </c>
      <c r="AI275" t="s">
        <v>11493</v>
      </c>
      <c r="AJ275" t="s">
        <v>288</v>
      </c>
      <c r="AK275" t="s">
        <v>295</v>
      </c>
      <c r="AL275" t="s">
        <v>11487</v>
      </c>
      <c r="AM275" t="s">
        <v>11488</v>
      </c>
      <c r="AO275" t="s">
        <v>11489</v>
      </c>
      <c r="AP275" t="s">
        <v>11490</v>
      </c>
      <c r="AQ275" t="s">
        <v>3222</v>
      </c>
      <c r="AR275" t="s">
        <v>4509</v>
      </c>
      <c r="AT275" t="s">
        <v>11491</v>
      </c>
      <c r="AV275" t="s">
        <v>296</v>
      </c>
      <c r="AW275" t="s">
        <v>11494</v>
      </c>
      <c r="AY275">
        <v>13.78</v>
      </c>
      <c r="AZ275" t="s">
        <v>289</v>
      </c>
      <c r="BA275" t="s">
        <v>113</v>
      </c>
      <c r="BC275" t="s">
        <v>10949</v>
      </c>
      <c r="BD275" t="s">
        <v>11495</v>
      </c>
      <c r="BF275" t="s">
        <v>11484</v>
      </c>
      <c r="BI275" t="s">
        <v>11496</v>
      </c>
      <c r="BJ275" t="s">
        <v>10538</v>
      </c>
      <c r="BK275" t="s">
        <v>6312</v>
      </c>
      <c r="BL275" t="s">
        <v>4</v>
      </c>
      <c r="BM275">
        <v>1</v>
      </c>
      <c r="BN275">
        <v>45.59</v>
      </c>
      <c r="BO275">
        <v>45.59</v>
      </c>
    </row>
    <row r="276" spans="1:73" hidden="1">
      <c r="A276" s="15">
        <f t="shared" si="4"/>
        <v>45371</v>
      </c>
      <c r="B276" t="s">
        <v>11497</v>
      </c>
      <c r="C276" t="s">
        <v>11498</v>
      </c>
      <c r="D276" t="s">
        <v>294</v>
      </c>
      <c r="F276" t="s">
        <v>2100</v>
      </c>
      <c r="G276" t="s">
        <v>11499</v>
      </c>
      <c r="H276" t="s">
        <v>287</v>
      </c>
      <c r="I276">
        <v>79.680000000000007</v>
      </c>
      <c r="J276">
        <v>55.79</v>
      </c>
      <c r="K276">
        <v>55.79</v>
      </c>
      <c r="L276">
        <v>0</v>
      </c>
      <c r="M276" t="s">
        <v>1265</v>
      </c>
      <c r="N276" t="s">
        <v>11500</v>
      </c>
      <c r="O276" t="s">
        <v>11501</v>
      </c>
      <c r="P276" t="s">
        <v>288</v>
      </c>
      <c r="Q276" t="s">
        <v>295</v>
      </c>
      <c r="R276" t="s">
        <v>11502</v>
      </c>
      <c r="S276" t="s">
        <v>7075</v>
      </c>
      <c r="U276" t="s">
        <v>11503</v>
      </c>
      <c r="V276" t="s">
        <v>11504</v>
      </c>
      <c r="W276" t="s">
        <v>5044</v>
      </c>
      <c r="X276" t="s">
        <v>1188</v>
      </c>
      <c r="Y276" t="s">
        <v>291</v>
      </c>
      <c r="Z276" t="s">
        <v>11505</v>
      </c>
      <c r="AE276" t="s">
        <v>11506</v>
      </c>
      <c r="AG276" t="s">
        <v>1265</v>
      </c>
      <c r="AH276" t="s">
        <v>11500</v>
      </c>
      <c r="AI276" t="s">
        <v>11507</v>
      </c>
      <c r="AJ276" t="s">
        <v>288</v>
      </c>
      <c r="AK276" t="s">
        <v>295</v>
      </c>
      <c r="AL276" t="s">
        <v>11502</v>
      </c>
      <c r="AM276" t="s">
        <v>7075</v>
      </c>
      <c r="AO276" t="s">
        <v>11503</v>
      </c>
      <c r="AP276" t="s">
        <v>11504</v>
      </c>
      <c r="AQ276" t="s">
        <v>5044</v>
      </c>
      <c r="AR276" t="s">
        <v>1188</v>
      </c>
      <c r="AT276" t="s">
        <v>11505</v>
      </c>
      <c r="AV276" t="s">
        <v>296</v>
      </c>
      <c r="AW276" t="s">
        <v>11508</v>
      </c>
      <c r="AY276">
        <v>23.89</v>
      </c>
      <c r="AZ276" t="s">
        <v>289</v>
      </c>
      <c r="BA276" t="s">
        <v>6513</v>
      </c>
      <c r="BC276" t="s">
        <v>10949</v>
      </c>
      <c r="BD276" t="s">
        <v>11509</v>
      </c>
      <c r="BF276" t="s">
        <v>11499</v>
      </c>
      <c r="BI276" t="s">
        <v>11510</v>
      </c>
      <c r="BJ276" t="s">
        <v>10538</v>
      </c>
      <c r="BK276" t="s">
        <v>6312</v>
      </c>
      <c r="BL276" t="s">
        <v>4</v>
      </c>
      <c r="BM276">
        <v>1</v>
      </c>
      <c r="BN276">
        <v>45.59</v>
      </c>
      <c r="BO276">
        <v>45.59</v>
      </c>
      <c r="BP276" t="s">
        <v>5525</v>
      </c>
      <c r="BQ276" t="s">
        <v>852</v>
      </c>
      <c r="BR276" t="s">
        <v>4</v>
      </c>
      <c r="BS276">
        <v>1</v>
      </c>
      <c r="BT276">
        <v>34.090000000000003</v>
      </c>
      <c r="BU276">
        <v>34.090000000000003</v>
      </c>
    </row>
    <row r="277" spans="1:73" hidden="1">
      <c r="A277" s="15">
        <f t="shared" si="4"/>
        <v>45371</v>
      </c>
      <c r="B277" t="s">
        <v>11511</v>
      </c>
      <c r="C277" t="s">
        <v>11512</v>
      </c>
      <c r="D277" t="s">
        <v>292</v>
      </c>
      <c r="F277" t="s">
        <v>2100</v>
      </c>
      <c r="G277" t="s">
        <v>11513</v>
      </c>
      <c r="H277" t="s">
        <v>287</v>
      </c>
      <c r="I277">
        <v>145.30000000000001</v>
      </c>
      <c r="J277">
        <v>175.71</v>
      </c>
      <c r="K277">
        <v>175.71</v>
      </c>
      <c r="L277">
        <v>30.41</v>
      </c>
      <c r="M277" t="s">
        <v>11514</v>
      </c>
      <c r="N277" t="s">
        <v>11515</v>
      </c>
      <c r="O277" t="s">
        <v>11516</v>
      </c>
      <c r="P277" t="s">
        <v>3767</v>
      </c>
      <c r="Q277" t="s">
        <v>11517</v>
      </c>
      <c r="R277" t="s">
        <v>11518</v>
      </c>
      <c r="S277" t="s">
        <v>5487</v>
      </c>
      <c r="U277" t="s">
        <v>11519</v>
      </c>
      <c r="V277" t="s">
        <v>124</v>
      </c>
      <c r="W277" t="s">
        <v>11520</v>
      </c>
      <c r="X277" t="s">
        <v>2</v>
      </c>
      <c r="Z277" t="s">
        <v>11521</v>
      </c>
      <c r="AE277" t="s">
        <v>11522</v>
      </c>
      <c r="AG277" t="s">
        <v>11514</v>
      </c>
      <c r="AH277" t="s">
        <v>11515</v>
      </c>
      <c r="AI277" t="s">
        <v>11516</v>
      </c>
      <c r="AJ277" t="s">
        <v>3767</v>
      </c>
      <c r="AK277" t="s">
        <v>11517</v>
      </c>
      <c r="AL277" t="s">
        <v>11518</v>
      </c>
      <c r="AM277" t="s">
        <v>5487</v>
      </c>
      <c r="AO277" t="s">
        <v>11519</v>
      </c>
      <c r="AP277" t="s">
        <v>124</v>
      </c>
      <c r="AQ277" t="s">
        <v>11520</v>
      </c>
      <c r="AR277" t="s">
        <v>2</v>
      </c>
      <c r="AT277" t="s">
        <v>11521</v>
      </c>
      <c r="AW277" t="s">
        <v>11523</v>
      </c>
      <c r="AX277" t="s">
        <v>9106</v>
      </c>
      <c r="AY277">
        <v>0</v>
      </c>
      <c r="AZ277" t="s">
        <v>289</v>
      </c>
      <c r="BA277" t="s">
        <v>3776</v>
      </c>
      <c r="BB277" t="s">
        <v>4630</v>
      </c>
      <c r="BC277" t="s">
        <v>11524</v>
      </c>
      <c r="BF277" t="s">
        <v>11525</v>
      </c>
      <c r="BI277" t="s">
        <v>11526</v>
      </c>
      <c r="BJ277" t="s">
        <v>6624</v>
      </c>
      <c r="BK277" t="s">
        <v>6625</v>
      </c>
      <c r="BL277" t="s">
        <v>4</v>
      </c>
      <c r="BM277">
        <v>2</v>
      </c>
      <c r="BN277">
        <v>72.650000000000006</v>
      </c>
      <c r="BO277">
        <v>145.30000000000001</v>
      </c>
    </row>
    <row r="278" spans="1:73" hidden="1">
      <c r="A278" s="15">
        <f t="shared" si="4"/>
        <v>45372</v>
      </c>
      <c r="B278" t="s">
        <v>11527</v>
      </c>
      <c r="C278" t="s">
        <v>11528</v>
      </c>
      <c r="D278" t="s">
        <v>301</v>
      </c>
      <c r="F278" t="s">
        <v>2100</v>
      </c>
      <c r="G278" t="s">
        <v>11529</v>
      </c>
      <c r="H278" t="s">
        <v>287</v>
      </c>
      <c r="I278">
        <v>41.44</v>
      </c>
      <c r="J278">
        <v>55.84</v>
      </c>
      <c r="K278">
        <v>55.84</v>
      </c>
      <c r="L278">
        <v>14.4</v>
      </c>
      <c r="M278" t="s">
        <v>11530</v>
      </c>
      <c r="N278" t="s">
        <v>11531</v>
      </c>
      <c r="O278" t="s">
        <v>11532</v>
      </c>
      <c r="P278" t="s">
        <v>3217</v>
      </c>
      <c r="Q278" t="s">
        <v>11533</v>
      </c>
      <c r="R278" t="s">
        <v>11534</v>
      </c>
      <c r="S278" t="s">
        <v>3018</v>
      </c>
      <c r="U278" t="s">
        <v>11535</v>
      </c>
      <c r="V278" t="s">
        <v>1192</v>
      </c>
      <c r="W278" t="s">
        <v>1188</v>
      </c>
      <c r="X278" t="s">
        <v>5</v>
      </c>
      <c r="Y278" t="s">
        <v>291</v>
      </c>
      <c r="Z278" t="s">
        <v>11536</v>
      </c>
      <c r="AE278" t="s">
        <v>11537</v>
      </c>
      <c r="AG278" t="s">
        <v>11530</v>
      </c>
      <c r="AH278" t="s">
        <v>11531</v>
      </c>
      <c r="AI278" t="s">
        <v>11532</v>
      </c>
      <c r="AJ278" t="s">
        <v>3217</v>
      </c>
      <c r="AK278" t="s">
        <v>11533</v>
      </c>
      <c r="AL278" t="s">
        <v>11534</v>
      </c>
      <c r="AM278" t="s">
        <v>3018</v>
      </c>
      <c r="AO278" t="s">
        <v>11535</v>
      </c>
      <c r="AP278" t="s">
        <v>1192</v>
      </c>
      <c r="AQ278" t="s">
        <v>1188</v>
      </c>
      <c r="AR278" t="s">
        <v>5</v>
      </c>
      <c r="AS278" t="s">
        <v>291</v>
      </c>
      <c r="AT278" t="s">
        <v>11536</v>
      </c>
      <c r="AV278" t="s">
        <v>296</v>
      </c>
      <c r="AW278" t="s">
        <v>11538</v>
      </c>
      <c r="AX278" t="s">
        <v>11015</v>
      </c>
      <c r="AY278">
        <v>0</v>
      </c>
      <c r="AZ278" t="s">
        <v>289</v>
      </c>
      <c r="BA278" t="s">
        <v>2145</v>
      </c>
      <c r="BC278" t="s">
        <v>9075</v>
      </c>
      <c r="BF278" t="s">
        <v>11529</v>
      </c>
      <c r="BI278" t="s">
        <v>11135</v>
      </c>
      <c r="BJ278" t="s">
        <v>6812</v>
      </c>
      <c r="BK278" t="s">
        <v>3670</v>
      </c>
      <c r="BL278" t="s">
        <v>4</v>
      </c>
      <c r="BM278">
        <v>1</v>
      </c>
      <c r="BN278">
        <v>25.9</v>
      </c>
      <c r="BO278">
        <v>20.72</v>
      </c>
      <c r="BP278" t="s">
        <v>7839</v>
      </c>
      <c r="BQ278" t="s">
        <v>293</v>
      </c>
      <c r="BR278" t="s">
        <v>4</v>
      </c>
      <c r="BS278">
        <v>1</v>
      </c>
      <c r="BT278">
        <v>25.9</v>
      </c>
      <c r="BU278">
        <v>20.72</v>
      </c>
    </row>
    <row r="279" spans="1:73" hidden="1">
      <c r="A279" s="15">
        <f t="shared" si="4"/>
        <v>45372</v>
      </c>
      <c r="B279" t="s">
        <v>11539</v>
      </c>
      <c r="C279" t="s">
        <v>11540</v>
      </c>
      <c r="D279" t="s">
        <v>294</v>
      </c>
      <c r="F279" t="s">
        <v>2100</v>
      </c>
      <c r="G279" t="s">
        <v>11541</v>
      </c>
      <c r="H279" t="s">
        <v>287</v>
      </c>
      <c r="I279">
        <v>27.35</v>
      </c>
      <c r="J279">
        <v>19.149999999999999</v>
      </c>
      <c r="K279">
        <v>19.149999999999999</v>
      </c>
      <c r="L279">
        <v>0</v>
      </c>
      <c r="M279" t="s">
        <v>11542</v>
      </c>
      <c r="N279" t="s">
        <v>11543</v>
      </c>
      <c r="O279" t="s">
        <v>11544</v>
      </c>
      <c r="P279" t="s">
        <v>288</v>
      </c>
      <c r="Q279" t="s">
        <v>295</v>
      </c>
      <c r="R279" t="s">
        <v>8308</v>
      </c>
      <c r="S279" t="s">
        <v>11545</v>
      </c>
      <c r="U279" t="s">
        <v>1555</v>
      </c>
      <c r="V279" t="s">
        <v>8304</v>
      </c>
      <c r="W279" t="s">
        <v>1555</v>
      </c>
      <c r="X279" t="s">
        <v>127</v>
      </c>
      <c r="Y279" t="s">
        <v>291</v>
      </c>
      <c r="Z279" t="s">
        <v>8305</v>
      </c>
      <c r="AE279" t="s">
        <v>11546</v>
      </c>
      <c r="AG279" t="s">
        <v>11542</v>
      </c>
      <c r="AH279" t="s">
        <v>11543</v>
      </c>
      <c r="AI279" t="s">
        <v>11547</v>
      </c>
      <c r="AJ279" t="s">
        <v>288</v>
      </c>
      <c r="AK279" t="s">
        <v>295</v>
      </c>
      <c r="AL279" t="s">
        <v>8308</v>
      </c>
      <c r="AM279" t="s">
        <v>11545</v>
      </c>
      <c r="AO279" t="s">
        <v>1555</v>
      </c>
      <c r="AP279" t="s">
        <v>8304</v>
      </c>
      <c r="AQ279" t="s">
        <v>1555</v>
      </c>
      <c r="AR279" t="s">
        <v>127</v>
      </c>
      <c r="AT279" t="s">
        <v>8305</v>
      </c>
      <c r="AV279" t="s">
        <v>296</v>
      </c>
      <c r="AW279" t="s">
        <v>11548</v>
      </c>
      <c r="AX279" t="s">
        <v>9698</v>
      </c>
      <c r="AY279">
        <v>8.1999999999999993</v>
      </c>
      <c r="AZ279" t="s">
        <v>289</v>
      </c>
      <c r="BA279" t="s">
        <v>113</v>
      </c>
      <c r="BC279" t="s">
        <v>10949</v>
      </c>
      <c r="BD279" t="s">
        <v>11549</v>
      </c>
      <c r="BF279" t="s">
        <v>11541</v>
      </c>
      <c r="BI279" t="s">
        <v>11550</v>
      </c>
      <c r="BJ279" t="s">
        <v>9159</v>
      </c>
      <c r="BK279" t="s">
        <v>4780</v>
      </c>
      <c r="BL279" t="s">
        <v>4</v>
      </c>
      <c r="BM279">
        <v>1</v>
      </c>
      <c r="BN279">
        <v>27.35</v>
      </c>
      <c r="BO279">
        <v>27.35</v>
      </c>
    </row>
    <row r="280" spans="1:73" hidden="1">
      <c r="A280" s="15">
        <f t="shared" si="4"/>
        <v>45372</v>
      </c>
      <c r="B280" t="s">
        <v>11551</v>
      </c>
      <c r="C280" t="s">
        <v>11552</v>
      </c>
      <c r="D280" t="s">
        <v>294</v>
      </c>
      <c r="F280" t="s">
        <v>2100</v>
      </c>
      <c r="G280" t="s">
        <v>11553</v>
      </c>
      <c r="H280" t="s">
        <v>287</v>
      </c>
      <c r="I280">
        <v>174.36</v>
      </c>
      <c r="J280">
        <v>128.08000000000001</v>
      </c>
      <c r="K280">
        <v>128.08000000000001</v>
      </c>
      <c r="L280">
        <v>6.02</v>
      </c>
      <c r="M280" t="s">
        <v>11554</v>
      </c>
      <c r="O280" t="s">
        <v>11555</v>
      </c>
      <c r="P280" t="s">
        <v>288</v>
      </c>
      <c r="Q280" t="s">
        <v>295</v>
      </c>
      <c r="R280" t="s">
        <v>11556</v>
      </c>
      <c r="S280" t="s">
        <v>1124</v>
      </c>
      <c r="U280" t="s">
        <v>5785</v>
      </c>
      <c r="V280" t="s">
        <v>11557</v>
      </c>
      <c r="W280" t="s">
        <v>5785</v>
      </c>
      <c r="X280" t="s">
        <v>127</v>
      </c>
      <c r="Y280" t="s">
        <v>291</v>
      </c>
      <c r="Z280" t="s">
        <v>11558</v>
      </c>
      <c r="AE280" t="s">
        <v>11559</v>
      </c>
      <c r="AG280" t="s">
        <v>11554</v>
      </c>
      <c r="AI280" t="s">
        <v>11560</v>
      </c>
      <c r="AJ280" t="s">
        <v>288</v>
      </c>
      <c r="AK280" t="s">
        <v>295</v>
      </c>
      <c r="AL280" t="s">
        <v>11556</v>
      </c>
      <c r="AM280" t="s">
        <v>1124</v>
      </c>
      <c r="AO280" t="s">
        <v>5785</v>
      </c>
      <c r="AP280" t="s">
        <v>11557</v>
      </c>
      <c r="AQ280" t="s">
        <v>5785</v>
      </c>
      <c r="AR280" t="s">
        <v>127</v>
      </c>
      <c r="AT280" t="s">
        <v>11558</v>
      </c>
      <c r="AV280" t="s">
        <v>296</v>
      </c>
      <c r="AW280" t="s">
        <v>11561</v>
      </c>
      <c r="AX280" t="s">
        <v>9698</v>
      </c>
      <c r="AY280">
        <v>52.3</v>
      </c>
      <c r="AZ280" t="s">
        <v>289</v>
      </c>
      <c r="BA280" t="s">
        <v>297</v>
      </c>
      <c r="BC280" t="s">
        <v>10949</v>
      </c>
      <c r="BD280" t="s">
        <v>11562</v>
      </c>
      <c r="BF280" t="s">
        <v>11553</v>
      </c>
      <c r="BI280" t="s">
        <v>11563</v>
      </c>
      <c r="BJ280" t="s">
        <v>11564</v>
      </c>
      <c r="BK280" t="s">
        <v>6625</v>
      </c>
      <c r="BL280" t="s">
        <v>4</v>
      </c>
      <c r="BM280">
        <v>2</v>
      </c>
      <c r="BN280">
        <v>87.18</v>
      </c>
      <c r="BO280">
        <v>174.36</v>
      </c>
    </row>
    <row r="281" spans="1:73" hidden="1">
      <c r="A281" s="15">
        <f t="shared" si="4"/>
        <v>45372</v>
      </c>
      <c r="B281" t="s">
        <v>11565</v>
      </c>
      <c r="C281" t="s">
        <v>11566</v>
      </c>
      <c r="D281" t="s">
        <v>301</v>
      </c>
      <c r="F281" t="s">
        <v>2100</v>
      </c>
      <c r="G281" t="s">
        <v>11567</v>
      </c>
      <c r="H281" t="s">
        <v>287</v>
      </c>
      <c r="I281">
        <v>20.72</v>
      </c>
      <c r="J281">
        <v>34.92</v>
      </c>
      <c r="K281">
        <v>34.92</v>
      </c>
      <c r="L281">
        <v>14.2</v>
      </c>
      <c r="M281" t="s">
        <v>3688</v>
      </c>
      <c r="N281" t="s">
        <v>11568</v>
      </c>
      <c r="O281" t="s">
        <v>11569</v>
      </c>
      <c r="P281" t="s">
        <v>877</v>
      </c>
      <c r="Q281" t="s">
        <v>11570</v>
      </c>
      <c r="R281" t="s">
        <v>11571</v>
      </c>
      <c r="S281" t="s">
        <v>10858</v>
      </c>
      <c r="V281" t="s">
        <v>1539</v>
      </c>
      <c r="W281" t="s">
        <v>136</v>
      </c>
      <c r="X281" t="s">
        <v>126</v>
      </c>
      <c r="Y281" t="s">
        <v>291</v>
      </c>
      <c r="Z281" t="s">
        <v>11572</v>
      </c>
      <c r="AE281" t="s">
        <v>11573</v>
      </c>
      <c r="AG281" t="s">
        <v>11574</v>
      </c>
      <c r="AH281" t="s">
        <v>11575</v>
      </c>
      <c r="AI281" t="s">
        <v>11569</v>
      </c>
      <c r="AJ281" t="s">
        <v>877</v>
      </c>
      <c r="AK281" t="s">
        <v>11570</v>
      </c>
      <c r="AL281" t="s">
        <v>11571</v>
      </c>
      <c r="AM281" t="s">
        <v>10858</v>
      </c>
      <c r="AP281" t="s">
        <v>1539</v>
      </c>
      <c r="AQ281" t="s">
        <v>136</v>
      </c>
      <c r="AR281" t="s">
        <v>126</v>
      </c>
      <c r="AS281" t="s">
        <v>291</v>
      </c>
      <c r="AT281" t="s">
        <v>11572</v>
      </c>
      <c r="AV281" t="s">
        <v>296</v>
      </c>
      <c r="AW281" t="s">
        <v>11576</v>
      </c>
      <c r="AX281" t="s">
        <v>9698</v>
      </c>
      <c r="AY281">
        <v>0</v>
      </c>
      <c r="AZ281" t="s">
        <v>289</v>
      </c>
      <c r="BA281" t="s">
        <v>2145</v>
      </c>
      <c r="BC281" t="s">
        <v>9326</v>
      </c>
      <c r="BF281" t="s">
        <v>11567</v>
      </c>
      <c r="BI281" t="s">
        <v>11340</v>
      </c>
      <c r="BJ281" t="s">
        <v>6812</v>
      </c>
      <c r="BK281" t="s">
        <v>3670</v>
      </c>
      <c r="BL281" t="s">
        <v>4</v>
      </c>
      <c r="BM281">
        <v>1</v>
      </c>
      <c r="BN281">
        <v>25.9</v>
      </c>
      <c r="BO281">
        <v>20.72</v>
      </c>
    </row>
    <row r="282" spans="1:73" hidden="1">
      <c r="A282" s="15">
        <f t="shared" si="4"/>
        <v>45372</v>
      </c>
      <c r="B282" t="s">
        <v>11577</v>
      </c>
      <c r="C282" t="s">
        <v>11578</v>
      </c>
      <c r="D282" t="s">
        <v>294</v>
      </c>
      <c r="F282" t="s">
        <v>891</v>
      </c>
      <c r="G282" t="s">
        <v>11579</v>
      </c>
      <c r="H282" t="s">
        <v>287</v>
      </c>
      <c r="I282">
        <v>45.59</v>
      </c>
      <c r="J282">
        <v>30.76</v>
      </c>
      <c r="K282">
        <v>30.76</v>
      </c>
      <c r="L282">
        <v>0</v>
      </c>
      <c r="M282" t="s">
        <v>11580</v>
      </c>
      <c r="N282" t="s">
        <v>7207</v>
      </c>
      <c r="O282" t="s">
        <v>11581</v>
      </c>
      <c r="P282" t="s">
        <v>288</v>
      </c>
      <c r="Q282" t="s">
        <v>295</v>
      </c>
      <c r="R282" t="s">
        <v>11582</v>
      </c>
      <c r="S282" t="s">
        <v>5058</v>
      </c>
      <c r="U282" t="s">
        <v>11583</v>
      </c>
      <c r="V282" t="s">
        <v>11584</v>
      </c>
      <c r="W282" t="s">
        <v>2229</v>
      </c>
      <c r="X282" t="s">
        <v>3680</v>
      </c>
      <c r="Y282" t="s">
        <v>291</v>
      </c>
      <c r="Z282" t="s">
        <v>11585</v>
      </c>
      <c r="AE282" t="s">
        <v>11586</v>
      </c>
      <c r="AG282" t="s">
        <v>11580</v>
      </c>
      <c r="AH282" t="s">
        <v>7207</v>
      </c>
      <c r="AI282" t="s">
        <v>11587</v>
      </c>
      <c r="AJ282" t="s">
        <v>288</v>
      </c>
      <c r="AK282" t="s">
        <v>295</v>
      </c>
      <c r="AL282" t="s">
        <v>11582</v>
      </c>
      <c r="AM282" t="s">
        <v>5058</v>
      </c>
      <c r="AO282" t="s">
        <v>11583</v>
      </c>
      <c r="AP282" t="s">
        <v>11584</v>
      </c>
      <c r="AQ282" t="s">
        <v>2229</v>
      </c>
      <c r="AR282" t="s">
        <v>3680</v>
      </c>
      <c r="AT282" t="s">
        <v>11585</v>
      </c>
      <c r="AV282" t="s">
        <v>296</v>
      </c>
      <c r="AW282" t="s">
        <v>11588</v>
      </c>
      <c r="AY282">
        <v>14.83</v>
      </c>
      <c r="AZ282" t="s">
        <v>289</v>
      </c>
      <c r="BA282" t="s">
        <v>6513</v>
      </c>
      <c r="BC282" t="s">
        <v>11589</v>
      </c>
      <c r="BE282" t="s">
        <v>11590</v>
      </c>
      <c r="BF282" t="s">
        <v>11579</v>
      </c>
      <c r="BI282" t="s">
        <v>11591</v>
      </c>
      <c r="BJ282" t="s">
        <v>10538</v>
      </c>
      <c r="BK282" t="s">
        <v>6312</v>
      </c>
      <c r="BL282" t="s">
        <v>4</v>
      </c>
      <c r="BM282">
        <v>1</v>
      </c>
      <c r="BN282">
        <v>45.59</v>
      </c>
      <c r="BO282">
        <v>45.59</v>
      </c>
    </row>
    <row r="283" spans="1:73" hidden="1">
      <c r="A283" s="15">
        <f t="shared" si="4"/>
        <v>45373</v>
      </c>
      <c r="B283" t="s">
        <v>11592</v>
      </c>
      <c r="C283" t="s">
        <v>11593</v>
      </c>
      <c r="D283" t="s">
        <v>294</v>
      </c>
      <c r="F283" t="s">
        <v>2100</v>
      </c>
      <c r="G283" t="s">
        <v>11594</v>
      </c>
      <c r="H283" t="s">
        <v>287</v>
      </c>
      <c r="I283">
        <v>45.59</v>
      </c>
      <c r="J283">
        <v>31.92</v>
      </c>
      <c r="K283">
        <v>31.92</v>
      </c>
      <c r="L283">
        <v>0</v>
      </c>
      <c r="M283" t="s">
        <v>6503</v>
      </c>
      <c r="N283" t="s">
        <v>6504</v>
      </c>
      <c r="O283" t="s">
        <v>6505</v>
      </c>
      <c r="P283" t="s">
        <v>288</v>
      </c>
      <c r="Q283" t="s">
        <v>295</v>
      </c>
      <c r="R283" t="s">
        <v>6506</v>
      </c>
      <c r="S283" t="s">
        <v>3147</v>
      </c>
      <c r="U283" t="s">
        <v>6507</v>
      </c>
      <c r="V283" t="s">
        <v>6508</v>
      </c>
      <c r="W283" t="s">
        <v>1680</v>
      </c>
      <c r="X283" t="s">
        <v>303</v>
      </c>
      <c r="Y283" t="s">
        <v>291</v>
      </c>
      <c r="Z283" t="s">
        <v>11595</v>
      </c>
      <c r="AE283" t="s">
        <v>11596</v>
      </c>
      <c r="AG283" t="s">
        <v>6503</v>
      </c>
      <c r="AH283" t="s">
        <v>6504</v>
      </c>
      <c r="AI283" t="s">
        <v>11597</v>
      </c>
      <c r="AJ283" t="s">
        <v>288</v>
      </c>
      <c r="AK283" t="s">
        <v>295</v>
      </c>
      <c r="AL283" t="s">
        <v>6506</v>
      </c>
      <c r="AM283" t="s">
        <v>3147</v>
      </c>
      <c r="AO283" t="s">
        <v>6507</v>
      </c>
      <c r="AP283" t="s">
        <v>6508</v>
      </c>
      <c r="AQ283" t="s">
        <v>1680</v>
      </c>
      <c r="AR283" t="s">
        <v>303</v>
      </c>
      <c r="AT283" t="s">
        <v>11595</v>
      </c>
      <c r="AV283" t="s">
        <v>296</v>
      </c>
      <c r="AW283" t="s">
        <v>11598</v>
      </c>
      <c r="AX283" t="s">
        <v>11599</v>
      </c>
      <c r="AY283">
        <v>13.67</v>
      </c>
      <c r="AZ283" t="s">
        <v>289</v>
      </c>
      <c r="BA283" t="s">
        <v>6513</v>
      </c>
      <c r="BC283" t="s">
        <v>11600</v>
      </c>
      <c r="BD283" t="s">
        <v>11601</v>
      </c>
      <c r="BF283" t="s">
        <v>11594</v>
      </c>
      <c r="BI283" t="s">
        <v>11602</v>
      </c>
      <c r="BJ283" t="s">
        <v>10538</v>
      </c>
      <c r="BK283" t="s">
        <v>6312</v>
      </c>
      <c r="BL283" t="s">
        <v>4</v>
      </c>
      <c r="BM283">
        <v>1</v>
      </c>
      <c r="BN283">
        <v>45.59</v>
      </c>
      <c r="BO283">
        <v>45.59</v>
      </c>
    </row>
    <row r="284" spans="1:73" hidden="1">
      <c r="A284" s="15">
        <f t="shared" si="4"/>
        <v>45373</v>
      </c>
      <c r="B284" t="s">
        <v>11603</v>
      </c>
      <c r="C284" t="s">
        <v>11604</v>
      </c>
      <c r="D284" t="s">
        <v>294</v>
      </c>
      <c r="F284" t="s">
        <v>2100</v>
      </c>
      <c r="G284" t="s">
        <v>11605</v>
      </c>
      <c r="H284" t="s">
        <v>287</v>
      </c>
      <c r="I284">
        <v>34.19</v>
      </c>
      <c r="J284">
        <v>23.65</v>
      </c>
      <c r="K284">
        <v>23.65</v>
      </c>
      <c r="L284">
        <v>0</v>
      </c>
      <c r="M284" t="s">
        <v>1944</v>
      </c>
      <c r="N284" t="s">
        <v>11606</v>
      </c>
      <c r="O284" t="s">
        <v>11607</v>
      </c>
      <c r="P284" t="s">
        <v>288</v>
      </c>
      <c r="Q284" t="s">
        <v>295</v>
      </c>
      <c r="R284" t="s">
        <v>11608</v>
      </c>
      <c r="S284" t="s">
        <v>11609</v>
      </c>
      <c r="U284" t="s">
        <v>11610</v>
      </c>
      <c r="V284" t="s">
        <v>3695</v>
      </c>
      <c r="W284" t="s">
        <v>3189</v>
      </c>
      <c r="X284" t="s">
        <v>3190</v>
      </c>
      <c r="Y284" t="s">
        <v>291</v>
      </c>
      <c r="Z284" t="s">
        <v>11611</v>
      </c>
      <c r="AE284" t="s">
        <v>11612</v>
      </c>
      <c r="AG284" t="s">
        <v>1944</v>
      </c>
      <c r="AH284" t="s">
        <v>11606</v>
      </c>
      <c r="AI284" t="s">
        <v>11613</v>
      </c>
      <c r="AJ284" t="s">
        <v>288</v>
      </c>
      <c r="AK284" t="s">
        <v>295</v>
      </c>
      <c r="AL284" t="s">
        <v>11608</v>
      </c>
      <c r="AM284" t="s">
        <v>11609</v>
      </c>
      <c r="AO284" t="s">
        <v>11610</v>
      </c>
      <c r="AP284" t="s">
        <v>3695</v>
      </c>
      <c r="AQ284" t="s">
        <v>3189</v>
      </c>
      <c r="AR284" t="s">
        <v>3190</v>
      </c>
      <c r="AT284" t="s">
        <v>11611</v>
      </c>
      <c r="AV284" t="s">
        <v>296</v>
      </c>
      <c r="AW284" t="s">
        <v>11614</v>
      </c>
      <c r="AY284">
        <v>10.54</v>
      </c>
      <c r="AZ284" t="s">
        <v>289</v>
      </c>
      <c r="BA284" t="s">
        <v>113</v>
      </c>
      <c r="BC284" t="s">
        <v>9190</v>
      </c>
      <c r="BD284" t="s">
        <v>11615</v>
      </c>
      <c r="BF284" t="s">
        <v>11605</v>
      </c>
      <c r="BI284" t="s">
        <v>11616</v>
      </c>
      <c r="BJ284" t="s">
        <v>9142</v>
      </c>
      <c r="BK284" t="s">
        <v>293</v>
      </c>
      <c r="BL284" t="s">
        <v>4</v>
      </c>
      <c r="BM284">
        <v>1</v>
      </c>
      <c r="BN284">
        <v>34.19</v>
      </c>
      <c r="BO284">
        <v>34.19</v>
      </c>
    </row>
    <row r="285" spans="1:73" hidden="1">
      <c r="A285" s="15">
        <f t="shared" si="4"/>
        <v>45373</v>
      </c>
      <c r="B285" t="s">
        <v>11617</v>
      </c>
      <c r="C285" t="s">
        <v>11618</v>
      </c>
      <c r="D285" t="s">
        <v>301</v>
      </c>
      <c r="F285" t="s">
        <v>2100</v>
      </c>
      <c r="G285" t="s">
        <v>11619</v>
      </c>
      <c r="H285" t="s">
        <v>287</v>
      </c>
      <c r="I285">
        <v>31.99</v>
      </c>
      <c r="J285">
        <v>48.59</v>
      </c>
      <c r="K285">
        <v>48.59</v>
      </c>
      <c r="L285">
        <v>16.600000000000001</v>
      </c>
      <c r="M285" t="s">
        <v>3853</v>
      </c>
      <c r="N285" t="s">
        <v>11620</v>
      </c>
      <c r="O285" t="s">
        <v>11621</v>
      </c>
      <c r="P285" t="s">
        <v>3202</v>
      </c>
      <c r="Q285" t="s">
        <v>11622</v>
      </c>
      <c r="R285" t="s">
        <v>11623</v>
      </c>
      <c r="S285" t="s">
        <v>11624</v>
      </c>
      <c r="U285" t="s">
        <v>11625</v>
      </c>
      <c r="V285" t="s">
        <v>11625</v>
      </c>
      <c r="W285" t="s">
        <v>870</v>
      </c>
      <c r="X285" t="s">
        <v>8</v>
      </c>
      <c r="Y285" t="s">
        <v>291</v>
      </c>
      <c r="Z285" t="s">
        <v>11626</v>
      </c>
      <c r="AE285" t="s">
        <v>11627</v>
      </c>
      <c r="AG285" t="s">
        <v>3853</v>
      </c>
      <c r="AH285" t="s">
        <v>11620</v>
      </c>
      <c r="AI285" t="s">
        <v>11621</v>
      </c>
      <c r="AJ285" t="s">
        <v>3202</v>
      </c>
      <c r="AK285" t="s">
        <v>11622</v>
      </c>
      <c r="AL285" t="s">
        <v>11623</v>
      </c>
      <c r="AM285" t="s">
        <v>11624</v>
      </c>
      <c r="AO285" t="s">
        <v>11625</v>
      </c>
      <c r="AP285" t="s">
        <v>11625</v>
      </c>
      <c r="AQ285" t="s">
        <v>870</v>
      </c>
      <c r="AR285" t="s">
        <v>8</v>
      </c>
      <c r="AS285" t="s">
        <v>291</v>
      </c>
      <c r="AT285" t="s">
        <v>11626</v>
      </c>
      <c r="AV285" t="s">
        <v>296</v>
      </c>
      <c r="AW285" t="s">
        <v>11628</v>
      </c>
      <c r="AX285" t="s">
        <v>11629</v>
      </c>
      <c r="AY285">
        <v>0</v>
      </c>
      <c r="AZ285" t="s">
        <v>289</v>
      </c>
      <c r="BA285" t="s">
        <v>2145</v>
      </c>
      <c r="BC285" t="s">
        <v>9093</v>
      </c>
      <c r="BF285" t="s">
        <v>11619</v>
      </c>
      <c r="BI285" t="s">
        <v>11294</v>
      </c>
      <c r="BJ285" t="s">
        <v>6382</v>
      </c>
      <c r="BK285" t="s">
        <v>6312</v>
      </c>
      <c r="BL285" t="s">
        <v>4</v>
      </c>
      <c r="BM285">
        <v>1</v>
      </c>
      <c r="BN285">
        <v>39.99</v>
      </c>
      <c r="BO285">
        <v>31.99</v>
      </c>
    </row>
    <row r="286" spans="1:73" hidden="1">
      <c r="A286" s="15">
        <f t="shared" si="4"/>
        <v>45373</v>
      </c>
      <c r="B286" t="s">
        <v>11630</v>
      </c>
      <c r="C286" t="s">
        <v>11631</v>
      </c>
      <c r="D286" t="s">
        <v>294</v>
      </c>
      <c r="F286" t="s">
        <v>2100</v>
      </c>
      <c r="G286" t="s">
        <v>11632</v>
      </c>
      <c r="H286" t="s">
        <v>287</v>
      </c>
      <c r="I286">
        <v>45.59</v>
      </c>
      <c r="J286">
        <v>31.79</v>
      </c>
      <c r="K286">
        <v>31.79</v>
      </c>
      <c r="L286">
        <v>0</v>
      </c>
      <c r="M286" t="s">
        <v>7339</v>
      </c>
      <c r="N286" t="s">
        <v>11633</v>
      </c>
      <c r="O286" t="s">
        <v>11634</v>
      </c>
      <c r="P286" t="s">
        <v>288</v>
      </c>
      <c r="Q286" t="s">
        <v>295</v>
      </c>
      <c r="R286" t="s">
        <v>11635</v>
      </c>
      <c r="S286" t="s">
        <v>11636</v>
      </c>
      <c r="U286" t="s">
        <v>1051</v>
      </c>
      <c r="V286" t="s">
        <v>2093</v>
      </c>
      <c r="W286" t="s">
        <v>2094</v>
      </c>
      <c r="X286" t="s">
        <v>127</v>
      </c>
      <c r="Y286" t="s">
        <v>291</v>
      </c>
      <c r="Z286" t="s">
        <v>11637</v>
      </c>
      <c r="AE286" t="s">
        <v>11638</v>
      </c>
      <c r="AG286" t="s">
        <v>7339</v>
      </c>
      <c r="AH286" t="s">
        <v>11633</v>
      </c>
      <c r="AI286" t="s">
        <v>11639</v>
      </c>
      <c r="AJ286" t="s">
        <v>288</v>
      </c>
      <c r="AK286" t="s">
        <v>295</v>
      </c>
      <c r="AL286" t="s">
        <v>11635</v>
      </c>
      <c r="AM286" t="s">
        <v>11636</v>
      </c>
      <c r="AO286" t="s">
        <v>1051</v>
      </c>
      <c r="AP286" t="s">
        <v>2093</v>
      </c>
      <c r="AQ286" t="s">
        <v>2094</v>
      </c>
      <c r="AR286" t="s">
        <v>127</v>
      </c>
      <c r="AT286" t="s">
        <v>11637</v>
      </c>
      <c r="AV286" t="s">
        <v>296</v>
      </c>
      <c r="AW286" t="s">
        <v>11640</v>
      </c>
      <c r="AY286">
        <v>13.8</v>
      </c>
      <c r="AZ286" t="s">
        <v>289</v>
      </c>
      <c r="BA286" t="s">
        <v>113</v>
      </c>
      <c r="BC286" t="s">
        <v>11641</v>
      </c>
      <c r="BD286" t="s">
        <v>11642</v>
      </c>
      <c r="BF286" t="s">
        <v>11632</v>
      </c>
      <c r="BI286" t="s">
        <v>11643</v>
      </c>
      <c r="BJ286" t="s">
        <v>10538</v>
      </c>
      <c r="BK286" t="s">
        <v>6312</v>
      </c>
      <c r="BL286" t="s">
        <v>4</v>
      </c>
      <c r="BM286">
        <v>1</v>
      </c>
      <c r="BN286">
        <v>45.59</v>
      </c>
      <c r="BO286">
        <v>45.59</v>
      </c>
    </row>
    <row r="287" spans="1:73" hidden="1">
      <c r="A287" s="15">
        <f t="shared" si="4"/>
        <v>45374</v>
      </c>
      <c r="B287" t="s">
        <v>11644</v>
      </c>
      <c r="C287" t="s">
        <v>11645</v>
      </c>
      <c r="D287" t="s">
        <v>294</v>
      </c>
      <c r="F287" t="s">
        <v>2100</v>
      </c>
      <c r="G287" t="s">
        <v>11646</v>
      </c>
      <c r="H287" t="s">
        <v>287</v>
      </c>
      <c r="I287">
        <v>34.19</v>
      </c>
      <c r="J287">
        <v>23.94</v>
      </c>
      <c r="K287">
        <v>23.94</v>
      </c>
      <c r="L287">
        <v>0</v>
      </c>
      <c r="M287" t="s">
        <v>11647</v>
      </c>
      <c r="N287" t="s">
        <v>11648</v>
      </c>
      <c r="O287" t="s">
        <v>11649</v>
      </c>
      <c r="P287" t="s">
        <v>288</v>
      </c>
      <c r="Q287" t="s">
        <v>295</v>
      </c>
      <c r="R287" t="s">
        <v>11650</v>
      </c>
      <c r="S287" t="s">
        <v>11651</v>
      </c>
      <c r="U287" t="s">
        <v>11652</v>
      </c>
      <c r="V287" t="s">
        <v>11653</v>
      </c>
      <c r="W287" t="s">
        <v>11654</v>
      </c>
      <c r="X287" t="s">
        <v>5803</v>
      </c>
      <c r="Y287" t="s">
        <v>291</v>
      </c>
      <c r="Z287" t="s">
        <v>11655</v>
      </c>
      <c r="AE287" t="s">
        <v>11656</v>
      </c>
      <c r="AG287" t="s">
        <v>11647</v>
      </c>
      <c r="AH287" t="s">
        <v>11648</v>
      </c>
      <c r="AI287" t="s">
        <v>11657</v>
      </c>
      <c r="AJ287" t="s">
        <v>288</v>
      </c>
      <c r="AK287" t="s">
        <v>295</v>
      </c>
      <c r="AL287" t="s">
        <v>11650</v>
      </c>
      <c r="AM287" t="s">
        <v>11651</v>
      </c>
      <c r="AO287" t="s">
        <v>11652</v>
      </c>
      <c r="AP287" t="s">
        <v>11653</v>
      </c>
      <c r="AQ287" t="s">
        <v>11654</v>
      </c>
      <c r="AR287" t="s">
        <v>5803</v>
      </c>
      <c r="AT287" t="s">
        <v>11655</v>
      </c>
      <c r="AV287" t="s">
        <v>296</v>
      </c>
      <c r="AW287" t="s">
        <v>11658</v>
      </c>
      <c r="AY287">
        <v>10.25</v>
      </c>
      <c r="AZ287" t="s">
        <v>289</v>
      </c>
      <c r="BA287" t="s">
        <v>6513</v>
      </c>
      <c r="BC287" t="s">
        <v>11589</v>
      </c>
      <c r="BD287" t="s">
        <v>11659</v>
      </c>
      <c r="BF287" t="s">
        <v>11646</v>
      </c>
      <c r="BI287" t="s">
        <v>11660</v>
      </c>
      <c r="BJ287" t="s">
        <v>9315</v>
      </c>
      <c r="BK287" t="s">
        <v>3670</v>
      </c>
      <c r="BL287" t="s">
        <v>4</v>
      </c>
      <c r="BM287">
        <v>1</v>
      </c>
      <c r="BN287">
        <v>34.19</v>
      </c>
      <c r="BO287">
        <v>34.19</v>
      </c>
    </row>
    <row r="288" spans="1:73" hidden="1">
      <c r="A288" s="15">
        <f t="shared" si="4"/>
        <v>45374</v>
      </c>
      <c r="B288" t="s">
        <v>11661</v>
      </c>
      <c r="C288" t="s">
        <v>11662</v>
      </c>
      <c r="D288" t="s">
        <v>294</v>
      </c>
      <c r="F288" t="s">
        <v>2100</v>
      </c>
      <c r="G288" t="s">
        <v>11663</v>
      </c>
      <c r="H288" t="s">
        <v>287</v>
      </c>
      <c r="I288">
        <v>34.19</v>
      </c>
      <c r="J288">
        <v>23.94</v>
      </c>
      <c r="K288">
        <v>23.94</v>
      </c>
      <c r="L288">
        <v>0</v>
      </c>
      <c r="M288" t="s">
        <v>11664</v>
      </c>
      <c r="N288" t="s">
        <v>11665</v>
      </c>
      <c r="O288" t="s">
        <v>11666</v>
      </c>
      <c r="P288" t="s">
        <v>288</v>
      </c>
      <c r="Q288" t="s">
        <v>295</v>
      </c>
      <c r="R288" t="s">
        <v>11667</v>
      </c>
      <c r="S288" t="s">
        <v>8013</v>
      </c>
      <c r="U288" t="s">
        <v>11668</v>
      </c>
      <c r="V288" t="s">
        <v>11669</v>
      </c>
      <c r="W288" t="s">
        <v>136</v>
      </c>
      <c r="X288" t="s">
        <v>2125</v>
      </c>
      <c r="Y288" t="s">
        <v>291</v>
      </c>
      <c r="Z288" t="s">
        <v>11670</v>
      </c>
      <c r="AE288" t="s">
        <v>11671</v>
      </c>
      <c r="AG288" t="s">
        <v>11664</v>
      </c>
      <c r="AH288" t="s">
        <v>11665</v>
      </c>
      <c r="AI288" t="s">
        <v>11672</v>
      </c>
      <c r="AJ288" t="s">
        <v>288</v>
      </c>
      <c r="AK288" t="s">
        <v>295</v>
      </c>
      <c r="AL288" t="s">
        <v>11667</v>
      </c>
      <c r="AM288" t="s">
        <v>8013</v>
      </c>
      <c r="AO288" t="s">
        <v>11668</v>
      </c>
      <c r="AP288" t="s">
        <v>11669</v>
      </c>
      <c r="AQ288" t="s">
        <v>136</v>
      </c>
      <c r="AR288" t="s">
        <v>2125</v>
      </c>
      <c r="AT288" t="s">
        <v>11670</v>
      </c>
      <c r="AV288" t="s">
        <v>296</v>
      </c>
      <c r="AW288" t="s">
        <v>11673</v>
      </c>
      <c r="AY288">
        <v>10.25</v>
      </c>
      <c r="AZ288" t="s">
        <v>289</v>
      </c>
      <c r="BA288" t="s">
        <v>297</v>
      </c>
      <c r="BC288" t="s">
        <v>9190</v>
      </c>
      <c r="BD288" t="s">
        <v>11674</v>
      </c>
      <c r="BF288" t="s">
        <v>11663</v>
      </c>
      <c r="BI288" t="s">
        <v>11675</v>
      </c>
      <c r="BJ288" t="s">
        <v>9142</v>
      </c>
      <c r="BK288" t="s">
        <v>293</v>
      </c>
      <c r="BL288" t="s">
        <v>4</v>
      </c>
      <c r="BM288">
        <v>1</v>
      </c>
      <c r="BN288">
        <v>34.19</v>
      </c>
      <c r="BO288">
        <v>34.19</v>
      </c>
    </row>
    <row r="289" spans="1:79" hidden="1">
      <c r="A289" s="15">
        <f t="shared" si="4"/>
        <v>45374</v>
      </c>
      <c r="B289" t="s">
        <v>11676</v>
      </c>
      <c r="C289" t="s">
        <v>11677</v>
      </c>
      <c r="D289" t="s">
        <v>294</v>
      </c>
      <c r="F289" t="s">
        <v>2100</v>
      </c>
      <c r="G289" t="s">
        <v>11678</v>
      </c>
      <c r="H289" t="s">
        <v>287</v>
      </c>
      <c r="I289">
        <v>34.19</v>
      </c>
      <c r="J289">
        <v>23.94</v>
      </c>
      <c r="K289">
        <v>23.94</v>
      </c>
      <c r="L289">
        <v>0</v>
      </c>
      <c r="M289" t="s">
        <v>9642</v>
      </c>
      <c r="N289" t="s">
        <v>11679</v>
      </c>
      <c r="O289" t="s">
        <v>11680</v>
      </c>
      <c r="P289" t="s">
        <v>288</v>
      </c>
      <c r="Q289" t="s">
        <v>295</v>
      </c>
      <c r="R289" t="s">
        <v>11681</v>
      </c>
      <c r="S289" t="s">
        <v>8786</v>
      </c>
      <c r="U289" t="s">
        <v>11682</v>
      </c>
      <c r="V289" t="s">
        <v>11683</v>
      </c>
      <c r="W289" t="s">
        <v>8776</v>
      </c>
      <c r="X289" t="s">
        <v>127</v>
      </c>
      <c r="Y289" t="s">
        <v>291</v>
      </c>
      <c r="Z289" t="s">
        <v>11684</v>
      </c>
      <c r="AE289" t="s">
        <v>11685</v>
      </c>
      <c r="AG289" t="s">
        <v>9642</v>
      </c>
      <c r="AH289" t="s">
        <v>11679</v>
      </c>
      <c r="AI289" t="s">
        <v>11686</v>
      </c>
      <c r="AJ289" t="s">
        <v>288</v>
      </c>
      <c r="AK289" t="s">
        <v>295</v>
      </c>
      <c r="AL289" t="s">
        <v>11681</v>
      </c>
      <c r="AM289" t="s">
        <v>8786</v>
      </c>
      <c r="AO289" t="s">
        <v>11682</v>
      </c>
      <c r="AP289" t="s">
        <v>11683</v>
      </c>
      <c r="AQ289" t="s">
        <v>8776</v>
      </c>
      <c r="AR289" t="s">
        <v>127</v>
      </c>
      <c r="AT289" t="s">
        <v>11684</v>
      </c>
      <c r="AV289" t="s">
        <v>296</v>
      </c>
      <c r="AW289" t="s">
        <v>11687</v>
      </c>
      <c r="AX289" t="s">
        <v>9698</v>
      </c>
      <c r="AY289">
        <v>10.25</v>
      </c>
      <c r="AZ289" t="s">
        <v>289</v>
      </c>
      <c r="BA289" t="s">
        <v>6513</v>
      </c>
      <c r="BC289" t="s">
        <v>11479</v>
      </c>
      <c r="BD289" t="s">
        <v>11688</v>
      </c>
      <c r="BF289" t="s">
        <v>11678</v>
      </c>
      <c r="BI289" t="s">
        <v>11689</v>
      </c>
      <c r="BJ289" t="s">
        <v>9142</v>
      </c>
      <c r="BK289" t="s">
        <v>293</v>
      </c>
      <c r="BL289" t="s">
        <v>4</v>
      </c>
      <c r="BM289">
        <v>1</v>
      </c>
      <c r="BN289">
        <v>34.19</v>
      </c>
      <c r="BO289">
        <v>34.19</v>
      </c>
    </row>
    <row r="290" spans="1:79" hidden="1">
      <c r="A290" s="15">
        <f t="shared" si="4"/>
        <v>45375</v>
      </c>
      <c r="B290" t="s">
        <v>11690</v>
      </c>
      <c r="C290" t="s">
        <v>11691</v>
      </c>
      <c r="D290" t="s">
        <v>134</v>
      </c>
      <c r="F290" t="s">
        <v>2100</v>
      </c>
      <c r="G290" t="s">
        <v>11692</v>
      </c>
      <c r="H290" t="s">
        <v>287</v>
      </c>
      <c r="I290">
        <v>80.97</v>
      </c>
      <c r="J290">
        <v>80.97</v>
      </c>
      <c r="K290">
        <v>80.97</v>
      </c>
      <c r="L290">
        <v>0</v>
      </c>
      <c r="M290" t="s">
        <v>11693</v>
      </c>
      <c r="N290" t="s">
        <v>11694</v>
      </c>
      <c r="O290" t="s">
        <v>11695</v>
      </c>
      <c r="P290" t="s">
        <v>288</v>
      </c>
      <c r="Q290" t="s">
        <v>3145</v>
      </c>
      <c r="R290" t="s">
        <v>11696</v>
      </c>
      <c r="S290" t="s">
        <v>5462</v>
      </c>
      <c r="V290" t="s">
        <v>11697</v>
      </c>
      <c r="W290" t="s">
        <v>11698</v>
      </c>
      <c r="X290" t="s">
        <v>127</v>
      </c>
      <c r="Y290" t="s">
        <v>3150</v>
      </c>
      <c r="Z290" t="s">
        <v>11699</v>
      </c>
      <c r="AE290" t="s">
        <v>11700</v>
      </c>
      <c r="AG290" t="s">
        <v>11693</v>
      </c>
      <c r="AH290" t="s">
        <v>11701</v>
      </c>
      <c r="AI290" t="s">
        <v>11695</v>
      </c>
      <c r="AJ290" t="s">
        <v>288</v>
      </c>
      <c r="AK290" t="s">
        <v>3145</v>
      </c>
      <c r="AL290" t="s">
        <v>11696</v>
      </c>
      <c r="AM290" t="s">
        <v>5462</v>
      </c>
      <c r="AP290" t="s">
        <v>11697</v>
      </c>
      <c r="AQ290" t="s">
        <v>11698</v>
      </c>
      <c r="AR290" t="s">
        <v>127</v>
      </c>
      <c r="AS290" t="s">
        <v>3150</v>
      </c>
      <c r="AT290" t="s">
        <v>11699</v>
      </c>
      <c r="AV290" t="s">
        <v>3154</v>
      </c>
      <c r="AW290" t="s">
        <v>11702</v>
      </c>
      <c r="AX290" t="s">
        <v>3156</v>
      </c>
      <c r="AY290">
        <v>0</v>
      </c>
      <c r="AZ290" t="s">
        <v>289</v>
      </c>
      <c r="BA290" t="s">
        <v>4651</v>
      </c>
      <c r="BB290" t="s">
        <v>4946</v>
      </c>
      <c r="BC290" t="s">
        <v>11703</v>
      </c>
      <c r="BF290" t="s">
        <v>11692</v>
      </c>
      <c r="BG290" t="s">
        <v>3161</v>
      </c>
      <c r="BH290">
        <v>14.57</v>
      </c>
      <c r="BI290" t="s">
        <v>11294</v>
      </c>
      <c r="BJ290" t="s">
        <v>9077</v>
      </c>
      <c r="BK290" t="s">
        <v>8733</v>
      </c>
      <c r="BL290" t="s">
        <v>4</v>
      </c>
      <c r="BM290">
        <v>1</v>
      </c>
      <c r="BN290">
        <v>80.97</v>
      </c>
      <c r="BO290">
        <v>80.97</v>
      </c>
    </row>
    <row r="291" spans="1:79" hidden="1">
      <c r="A291" s="15">
        <f t="shared" si="4"/>
        <v>45375</v>
      </c>
      <c r="B291" t="s">
        <v>11704</v>
      </c>
      <c r="C291" t="s">
        <v>11705</v>
      </c>
      <c r="D291" t="s">
        <v>294</v>
      </c>
      <c r="F291" t="s">
        <v>2100</v>
      </c>
      <c r="G291" t="s">
        <v>11706</v>
      </c>
      <c r="H291" t="s">
        <v>287</v>
      </c>
      <c r="I291">
        <v>34.19</v>
      </c>
      <c r="J291">
        <v>23.94</v>
      </c>
      <c r="K291">
        <v>23.94</v>
      </c>
      <c r="L291">
        <v>0</v>
      </c>
      <c r="M291" t="s">
        <v>3749</v>
      </c>
      <c r="N291" t="s">
        <v>11707</v>
      </c>
      <c r="O291" t="s">
        <v>11708</v>
      </c>
      <c r="P291" t="s">
        <v>288</v>
      </c>
      <c r="Q291" t="s">
        <v>295</v>
      </c>
      <c r="R291" t="s">
        <v>11709</v>
      </c>
      <c r="S291" t="s">
        <v>3539</v>
      </c>
      <c r="U291" t="s">
        <v>11710</v>
      </c>
      <c r="V291" t="s">
        <v>11711</v>
      </c>
      <c r="W291" t="s">
        <v>7105</v>
      </c>
      <c r="X291" t="s">
        <v>127</v>
      </c>
      <c r="Y291" t="s">
        <v>291</v>
      </c>
      <c r="Z291" t="s">
        <v>11712</v>
      </c>
      <c r="AE291" t="s">
        <v>11713</v>
      </c>
      <c r="AG291" t="s">
        <v>3749</v>
      </c>
      <c r="AH291" t="s">
        <v>11707</v>
      </c>
      <c r="AI291" t="s">
        <v>11714</v>
      </c>
      <c r="AJ291" t="s">
        <v>288</v>
      </c>
      <c r="AK291" t="s">
        <v>295</v>
      </c>
      <c r="AL291" t="s">
        <v>11709</v>
      </c>
      <c r="AM291" t="s">
        <v>3539</v>
      </c>
      <c r="AO291" t="s">
        <v>11710</v>
      </c>
      <c r="AP291" t="s">
        <v>11711</v>
      </c>
      <c r="AQ291" t="s">
        <v>7105</v>
      </c>
      <c r="AR291" t="s">
        <v>127</v>
      </c>
      <c r="AT291" t="s">
        <v>11712</v>
      </c>
      <c r="AV291" t="s">
        <v>296</v>
      </c>
      <c r="AW291" t="s">
        <v>11715</v>
      </c>
      <c r="AX291" t="s">
        <v>9698</v>
      </c>
      <c r="AY291">
        <v>10.25</v>
      </c>
      <c r="AZ291" t="s">
        <v>289</v>
      </c>
      <c r="BA291" t="s">
        <v>6513</v>
      </c>
      <c r="BC291" t="s">
        <v>11479</v>
      </c>
      <c r="BD291" t="s">
        <v>11716</v>
      </c>
      <c r="BF291" t="s">
        <v>11706</v>
      </c>
      <c r="BI291" t="s">
        <v>11717</v>
      </c>
      <c r="BJ291" t="s">
        <v>9142</v>
      </c>
      <c r="BK291" t="s">
        <v>293</v>
      </c>
      <c r="BL291" t="s">
        <v>4</v>
      </c>
      <c r="BM291">
        <v>1</v>
      </c>
      <c r="BN291">
        <v>34.19</v>
      </c>
      <c r="BO291">
        <v>34.19</v>
      </c>
    </row>
    <row r="292" spans="1:79" hidden="1">
      <c r="A292" s="15">
        <f t="shared" si="4"/>
        <v>45375</v>
      </c>
      <c r="B292" t="s">
        <v>11718</v>
      </c>
      <c r="C292" t="s">
        <v>11719</v>
      </c>
      <c r="D292" t="s">
        <v>292</v>
      </c>
      <c r="F292" t="s">
        <v>2100</v>
      </c>
      <c r="G292" t="s">
        <v>11720</v>
      </c>
      <c r="H292" t="s">
        <v>287</v>
      </c>
      <c r="I292">
        <v>79.760000000000005</v>
      </c>
      <c r="J292">
        <v>109.72</v>
      </c>
      <c r="K292">
        <v>109.72</v>
      </c>
      <c r="L292">
        <v>29.96</v>
      </c>
      <c r="M292" t="s">
        <v>2119</v>
      </c>
      <c r="N292" t="s">
        <v>3765</v>
      </c>
      <c r="O292" t="s">
        <v>3766</v>
      </c>
      <c r="P292" t="s">
        <v>3767</v>
      </c>
      <c r="Q292" t="s">
        <v>3768</v>
      </c>
      <c r="R292" t="s">
        <v>3769</v>
      </c>
      <c r="S292" t="s">
        <v>3770</v>
      </c>
      <c r="U292" t="s">
        <v>3771</v>
      </c>
      <c r="V292" t="s">
        <v>3772</v>
      </c>
      <c r="W292" t="s">
        <v>1555</v>
      </c>
      <c r="X292" t="s">
        <v>2</v>
      </c>
      <c r="Z292" t="s">
        <v>3773</v>
      </c>
      <c r="AE292" t="s">
        <v>3774</v>
      </c>
      <c r="AG292" t="s">
        <v>2119</v>
      </c>
      <c r="AH292" t="s">
        <v>3765</v>
      </c>
      <c r="AI292" t="s">
        <v>3766</v>
      </c>
      <c r="AJ292" t="s">
        <v>3767</v>
      </c>
      <c r="AK292" t="s">
        <v>3768</v>
      </c>
      <c r="AL292" t="s">
        <v>3769</v>
      </c>
      <c r="AM292" t="s">
        <v>3770</v>
      </c>
      <c r="AO292" t="s">
        <v>3771</v>
      </c>
      <c r="AP292" t="s">
        <v>3772</v>
      </c>
      <c r="AQ292" t="s">
        <v>1555</v>
      </c>
      <c r="AR292" t="s">
        <v>2</v>
      </c>
      <c r="AT292" t="s">
        <v>3773</v>
      </c>
      <c r="AW292" t="s">
        <v>11721</v>
      </c>
      <c r="AY292">
        <v>0</v>
      </c>
      <c r="AZ292" t="s">
        <v>289</v>
      </c>
      <c r="BA292" t="s">
        <v>3776</v>
      </c>
      <c r="BB292" t="s">
        <v>3159</v>
      </c>
      <c r="BC292" t="s">
        <v>11722</v>
      </c>
      <c r="BF292" t="s">
        <v>11723</v>
      </c>
      <c r="BI292" t="s">
        <v>11724</v>
      </c>
      <c r="BJ292" t="s">
        <v>9286</v>
      </c>
      <c r="BK292" t="s">
        <v>836</v>
      </c>
      <c r="BL292" t="s">
        <v>4</v>
      </c>
      <c r="BM292">
        <v>4</v>
      </c>
      <c r="BN292">
        <v>19.940000000000001</v>
      </c>
      <c r="BO292">
        <v>79.760000000000005</v>
      </c>
    </row>
    <row r="293" spans="1:79" hidden="1">
      <c r="A293" s="15">
        <f t="shared" si="4"/>
        <v>45375</v>
      </c>
      <c r="B293" t="s">
        <v>11725</v>
      </c>
      <c r="C293" t="s">
        <v>11726</v>
      </c>
      <c r="D293" t="s">
        <v>134</v>
      </c>
      <c r="F293" t="s">
        <v>2100</v>
      </c>
      <c r="G293" t="s">
        <v>11727</v>
      </c>
      <c r="H293" t="s">
        <v>298</v>
      </c>
      <c r="I293">
        <v>297.57</v>
      </c>
      <c r="J293">
        <v>297.57</v>
      </c>
      <c r="K293">
        <v>297.57</v>
      </c>
      <c r="L293">
        <v>0</v>
      </c>
      <c r="M293" t="s">
        <v>11728</v>
      </c>
      <c r="N293" t="s">
        <v>4813</v>
      </c>
      <c r="O293" t="s">
        <v>11729</v>
      </c>
      <c r="P293" t="s">
        <v>288</v>
      </c>
      <c r="Q293" t="s">
        <v>3145</v>
      </c>
      <c r="R293" t="s">
        <v>11730</v>
      </c>
      <c r="S293" t="s">
        <v>8117</v>
      </c>
      <c r="T293" t="s">
        <v>11731</v>
      </c>
      <c r="U293" t="s">
        <v>11731</v>
      </c>
      <c r="V293" t="s">
        <v>4810</v>
      </c>
      <c r="W293" t="s">
        <v>3048</v>
      </c>
      <c r="X293" t="s">
        <v>127</v>
      </c>
      <c r="Y293" t="s">
        <v>3150</v>
      </c>
      <c r="Z293" t="s">
        <v>11732</v>
      </c>
      <c r="AE293" t="s">
        <v>4812</v>
      </c>
      <c r="AG293" t="s">
        <v>4804</v>
      </c>
      <c r="AH293" t="s">
        <v>4813</v>
      </c>
      <c r="AI293" t="s">
        <v>11729</v>
      </c>
      <c r="AJ293" t="s">
        <v>288</v>
      </c>
      <c r="AK293" t="s">
        <v>3145</v>
      </c>
      <c r="AL293" t="s">
        <v>4807</v>
      </c>
      <c r="AM293" t="s">
        <v>4808</v>
      </c>
      <c r="AO293" t="s">
        <v>8045</v>
      </c>
      <c r="AP293" t="s">
        <v>4810</v>
      </c>
      <c r="AQ293" t="s">
        <v>3048</v>
      </c>
      <c r="AR293" t="s">
        <v>127</v>
      </c>
      <c r="AS293" t="s">
        <v>3150</v>
      </c>
      <c r="AT293" t="s">
        <v>4811</v>
      </c>
      <c r="AV293" t="s">
        <v>3154</v>
      </c>
      <c r="AW293" t="s">
        <v>11733</v>
      </c>
      <c r="AX293" t="s">
        <v>3156</v>
      </c>
      <c r="AY293">
        <v>0</v>
      </c>
      <c r="AZ293" t="s">
        <v>3157</v>
      </c>
      <c r="BA293" t="s">
        <v>4796</v>
      </c>
      <c r="BB293" t="s">
        <v>3159</v>
      </c>
      <c r="BC293" t="s">
        <v>11703</v>
      </c>
      <c r="BF293" t="s">
        <v>11727</v>
      </c>
      <c r="BG293" t="s">
        <v>3161</v>
      </c>
      <c r="BH293">
        <v>57.07</v>
      </c>
      <c r="BI293" t="s">
        <v>11294</v>
      </c>
      <c r="BJ293" t="s">
        <v>11734</v>
      </c>
      <c r="BK293" t="s">
        <v>9857</v>
      </c>
      <c r="BL293" t="s">
        <v>4</v>
      </c>
      <c r="BM293">
        <v>1</v>
      </c>
      <c r="BN293">
        <v>61.43</v>
      </c>
      <c r="BO293">
        <v>61.43</v>
      </c>
      <c r="BP293" t="s">
        <v>7592</v>
      </c>
      <c r="BQ293" t="s">
        <v>3179</v>
      </c>
      <c r="BR293" t="s">
        <v>4</v>
      </c>
      <c r="BS293">
        <v>1</v>
      </c>
      <c r="BT293">
        <v>91.8</v>
      </c>
      <c r="BU293">
        <v>91.8</v>
      </c>
      <c r="BV293" t="s">
        <v>9059</v>
      </c>
      <c r="BW293" t="s">
        <v>9060</v>
      </c>
      <c r="BX293" t="s">
        <v>4</v>
      </c>
      <c r="BY293">
        <v>1</v>
      </c>
      <c r="BZ293">
        <v>144.34</v>
      </c>
      <c r="CA293">
        <v>144.34</v>
      </c>
    </row>
    <row r="294" spans="1:79" hidden="1">
      <c r="A294" s="15">
        <f t="shared" si="4"/>
        <v>45376</v>
      </c>
      <c r="B294" t="s">
        <v>11735</v>
      </c>
      <c r="C294" t="s">
        <v>11736</v>
      </c>
      <c r="D294" t="s">
        <v>134</v>
      </c>
      <c r="F294" t="s">
        <v>2100</v>
      </c>
      <c r="G294" t="s">
        <v>11737</v>
      </c>
      <c r="H294" t="s">
        <v>287</v>
      </c>
      <c r="I294">
        <v>29.66</v>
      </c>
      <c r="J294">
        <v>48.23</v>
      </c>
      <c r="K294">
        <v>48.23</v>
      </c>
      <c r="L294">
        <v>18.57</v>
      </c>
      <c r="M294" t="s">
        <v>5594</v>
      </c>
      <c r="N294" t="s">
        <v>3520</v>
      </c>
      <c r="O294" t="s">
        <v>11738</v>
      </c>
      <c r="P294" t="s">
        <v>288</v>
      </c>
      <c r="Q294" t="s">
        <v>3145</v>
      </c>
      <c r="R294" t="s">
        <v>11739</v>
      </c>
      <c r="S294" t="s">
        <v>10501</v>
      </c>
      <c r="T294" t="s">
        <v>11740</v>
      </c>
      <c r="U294" t="s">
        <v>11740</v>
      </c>
      <c r="V294" t="s">
        <v>11741</v>
      </c>
      <c r="W294" t="s">
        <v>11742</v>
      </c>
      <c r="X294" t="s">
        <v>127</v>
      </c>
      <c r="Y294" t="s">
        <v>3150</v>
      </c>
      <c r="Z294" t="s">
        <v>11743</v>
      </c>
      <c r="AE294" t="s">
        <v>11744</v>
      </c>
      <c r="AG294" t="s">
        <v>11745</v>
      </c>
      <c r="AH294" t="s">
        <v>11746</v>
      </c>
      <c r="AI294" t="s">
        <v>11738</v>
      </c>
      <c r="AJ294" t="s">
        <v>288</v>
      </c>
      <c r="AK294" t="s">
        <v>3145</v>
      </c>
      <c r="AL294" t="s">
        <v>11747</v>
      </c>
      <c r="AM294" t="s">
        <v>10501</v>
      </c>
      <c r="AP294" t="s">
        <v>11741</v>
      </c>
      <c r="AQ294" t="s">
        <v>11742</v>
      </c>
      <c r="AR294" t="s">
        <v>127</v>
      </c>
      <c r="AS294" t="s">
        <v>3150</v>
      </c>
      <c r="AT294" t="s">
        <v>11743</v>
      </c>
      <c r="AV294" t="s">
        <v>3154</v>
      </c>
      <c r="AW294" t="s">
        <v>11748</v>
      </c>
      <c r="AX294" t="s">
        <v>11749</v>
      </c>
      <c r="AY294">
        <v>0</v>
      </c>
      <c r="AZ294" t="s">
        <v>3157</v>
      </c>
      <c r="BA294" t="s">
        <v>4629</v>
      </c>
      <c r="BB294" t="s">
        <v>3159</v>
      </c>
      <c r="BC294" t="s">
        <v>9058</v>
      </c>
      <c r="BF294" t="s">
        <v>11737</v>
      </c>
      <c r="BG294" t="s">
        <v>3161</v>
      </c>
      <c r="BH294">
        <v>9.94</v>
      </c>
      <c r="BI294" t="s">
        <v>11750</v>
      </c>
      <c r="BJ294" t="s">
        <v>11751</v>
      </c>
      <c r="BK294" t="s">
        <v>6312</v>
      </c>
      <c r="BL294" t="s">
        <v>4</v>
      </c>
      <c r="BM294">
        <v>1</v>
      </c>
      <c r="BN294">
        <v>29.66</v>
      </c>
      <c r="BO294">
        <v>29.66</v>
      </c>
    </row>
    <row r="295" spans="1:79" hidden="1">
      <c r="A295" s="15">
        <f t="shared" si="4"/>
        <v>45376</v>
      </c>
      <c r="B295" t="s">
        <v>11752</v>
      </c>
      <c r="C295" t="s">
        <v>11753</v>
      </c>
      <c r="D295" t="s">
        <v>294</v>
      </c>
      <c r="F295" t="s">
        <v>2100</v>
      </c>
      <c r="G295" t="s">
        <v>11754</v>
      </c>
      <c r="H295" t="s">
        <v>287</v>
      </c>
      <c r="I295">
        <v>204.86</v>
      </c>
      <c r="J295">
        <v>123.41</v>
      </c>
      <c r="K295">
        <v>123.41</v>
      </c>
      <c r="L295">
        <v>0</v>
      </c>
      <c r="M295" t="s">
        <v>11755</v>
      </c>
      <c r="N295" t="s">
        <v>1800</v>
      </c>
      <c r="O295" t="s">
        <v>11756</v>
      </c>
      <c r="P295" t="s">
        <v>288</v>
      </c>
      <c r="Q295" t="s">
        <v>295</v>
      </c>
      <c r="R295" t="s">
        <v>11757</v>
      </c>
      <c r="S295" t="s">
        <v>8558</v>
      </c>
      <c r="U295" t="s">
        <v>11758</v>
      </c>
      <c r="V295" t="s">
        <v>11759</v>
      </c>
      <c r="W295" t="s">
        <v>4102</v>
      </c>
      <c r="X295" t="s">
        <v>1188</v>
      </c>
      <c r="Y295" t="s">
        <v>291</v>
      </c>
      <c r="Z295" t="s">
        <v>11760</v>
      </c>
      <c r="AE295" t="s">
        <v>11761</v>
      </c>
      <c r="AG295" t="s">
        <v>11755</v>
      </c>
      <c r="AH295" t="s">
        <v>1800</v>
      </c>
      <c r="AI295" t="s">
        <v>11762</v>
      </c>
      <c r="AJ295" t="s">
        <v>288</v>
      </c>
      <c r="AK295" t="s">
        <v>295</v>
      </c>
      <c r="AL295" t="s">
        <v>11757</v>
      </c>
      <c r="AM295" t="s">
        <v>8558</v>
      </c>
      <c r="AO295" t="s">
        <v>11758</v>
      </c>
      <c r="AP295" t="s">
        <v>11759</v>
      </c>
      <c r="AQ295" t="s">
        <v>4102</v>
      </c>
      <c r="AR295" t="s">
        <v>1188</v>
      </c>
      <c r="AT295" t="s">
        <v>11760</v>
      </c>
      <c r="AV295" t="s">
        <v>296</v>
      </c>
      <c r="AW295" t="s">
        <v>11763</v>
      </c>
      <c r="AY295">
        <v>81.45</v>
      </c>
      <c r="AZ295" t="s">
        <v>289</v>
      </c>
      <c r="BA295" t="s">
        <v>6513</v>
      </c>
      <c r="BC295" t="s">
        <v>11589</v>
      </c>
      <c r="BD295" t="s">
        <v>11764</v>
      </c>
      <c r="BF295" t="s">
        <v>11754</v>
      </c>
      <c r="BI295" t="s">
        <v>11765</v>
      </c>
      <c r="BJ295" t="s">
        <v>11766</v>
      </c>
      <c r="BK295" t="s">
        <v>5168</v>
      </c>
      <c r="BL295" t="s">
        <v>4</v>
      </c>
      <c r="BM295">
        <v>1</v>
      </c>
      <c r="BN295">
        <v>68.290000000000006</v>
      </c>
      <c r="BO295">
        <v>68.290000000000006</v>
      </c>
      <c r="BP295" t="s">
        <v>11767</v>
      </c>
      <c r="BQ295" t="s">
        <v>9060</v>
      </c>
      <c r="BR295" t="s">
        <v>4</v>
      </c>
      <c r="BS295">
        <v>1</v>
      </c>
      <c r="BT295">
        <v>136.57</v>
      </c>
      <c r="BU295">
        <v>136.57</v>
      </c>
    </row>
    <row r="296" spans="1:79" hidden="1">
      <c r="A296" s="15">
        <f t="shared" si="4"/>
        <v>45376</v>
      </c>
      <c r="B296" t="s">
        <v>11768</v>
      </c>
      <c r="C296" t="s">
        <v>11769</v>
      </c>
      <c r="D296" t="s">
        <v>134</v>
      </c>
      <c r="F296" t="s">
        <v>2100</v>
      </c>
      <c r="G296" t="s">
        <v>11770</v>
      </c>
      <c r="H296" t="s">
        <v>298</v>
      </c>
      <c r="I296">
        <v>88.04</v>
      </c>
      <c r="J296">
        <v>88.04</v>
      </c>
      <c r="K296">
        <v>88.04</v>
      </c>
      <c r="L296">
        <v>0</v>
      </c>
      <c r="M296" t="s">
        <v>11771</v>
      </c>
      <c r="N296" t="s">
        <v>11772</v>
      </c>
      <c r="O296" t="s">
        <v>11773</v>
      </c>
      <c r="P296" t="s">
        <v>288</v>
      </c>
      <c r="Q296" t="s">
        <v>3145</v>
      </c>
      <c r="R296" t="s">
        <v>11774</v>
      </c>
      <c r="S296" t="s">
        <v>11775</v>
      </c>
      <c r="T296" t="s">
        <v>11776</v>
      </c>
      <c r="U296" t="s">
        <v>11776</v>
      </c>
      <c r="V296" t="s">
        <v>11777</v>
      </c>
      <c r="W296" t="s">
        <v>11778</v>
      </c>
      <c r="X296" t="s">
        <v>127</v>
      </c>
      <c r="Y296" t="s">
        <v>3150</v>
      </c>
      <c r="Z296" t="s">
        <v>11779</v>
      </c>
      <c r="AE296" t="s">
        <v>11780</v>
      </c>
      <c r="AG296" t="s">
        <v>4068</v>
      </c>
      <c r="AH296" t="s">
        <v>11781</v>
      </c>
      <c r="AI296" t="s">
        <v>11773</v>
      </c>
      <c r="AJ296" t="s">
        <v>288</v>
      </c>
      <c r="AK296" t="s">
        <v>3145</v>
      </c>
      <c r="AL296" t="s">
        <v>11782</v>
      </c>
      <c r="AM296" t="s">
        <v>11775</v>
      </c>
      <c r="AO296" t="s">
        <v>11776</v>
      </c>
      <c r="AP296" t="s">
        <v>11777</v>
      </c>
      <c r="AQ296" t="s">
        <v>127</v>
      </c>
      <c r="AR296" t="s">
        <v>127</v>
      </c>
      <c r="AS296" t="s">
        <v>3150</v>
      </c>
      <c r="AT296" t="s">
        <v>11779</v>
      </c>
      <c r="AV296" t="s">
        <v>3154</v>
      </c>
      <c r="AW296" t="s">
        <v>11783</v>
      </c>
      <c r="AX296" t="s">
        <v>3156</v>
      </c>
      <c r="AY296">
        <v>0</v>
      </c>
      <c r="AZ296" t="s">
        <v>3157</v>
      </c>
      <c r="BA296" t="s">
        <v>3158</v>
      </c>
      <c r="BB296" t="s">
        <v>3159</v>
      </c>
      <c r="BC296" t="s">
        <v>11703</v>
      </c>
      <c r="BF296" t="s">
        <v>11770</v>
      </c>
      <c r="BG296" t="s">
        <v>4999</v>
      </c>
      <c r="BH296">
        <v>35.44</v>
      </c>
      <c r="BI296" t="s">
        <v>11294</v>
      </c>
      <c r="BJ296" t="s">
        <v>11784</v>
      </c>
      <c r="BK296" t="s">
        <v>293</v>
      </c>
      <c r="BL296" t="s">
        <v>4</v>
      </c>
      <c r="BM296">
        <v>4</v>
      </c>
      <c r="BN296">
        <v>22.01</v>
      </c>
      <c r="BO296">
        <v>88.04</v>
      </c>
    </row>
    <row r="297" spans="1:79" hidden="1">
      <c r="A297" s="15">
        <f t="shared" si="4"/>
        <v>45377</v>
      </c>
      <c r="B297" t="s">
        <v>11785</v>
      </c>
      <c r="C297" t="s">
        <v>11786</v>
      </c>
      <c r="D297" t="s">
        <v>290</v>
      </c>
      <c r="F297" t="s">
        <v>2100</v>
      </c>
      <c r="G297" t="s">
        <v>11787</v>
      </c>
      <c r="H297" t="s">
        <v>287</v>
      </c>
      <c r="I297">
        <v>152.94999999999999</v>
      </c>
      <c r="J297">
        <v>148.36000000000001</v>
      </c>
      <c r="K297">
        <v>148.36000000000001</v>
      </c>
      <c r="L297">
        <v>0</v>
      </c>
      <c r="M297" t="s">
        <v>11788</v>
      </c>
      <c r="N297" t="s">
        <v>11789</v>
      </c>
      <c r="O297" t="s">
        <v>11790</v>
      </c>
      <c r="P297" t="s">
        <v>288</v>
      </c>
      <c r="Q297" t="s">
        <v>4930</v>
      </c>
      <c r="R297" t="s">
        <v>11791</v>
      </c>
      <c r="S297" t="s">
        <v>6031</v>
      </c>
      <c r="V297" t="s">
        <v>11792</v>
      </c>
      <c r="W297" t="s">
        <v>11793</v>
      </c>
      <c r="X297" t="s">
        <v>8</v>
      </c>
      <c r="Y297" t="s">
        <v>291</v>
      </c>
      <c r="Z297" t="s">
        <v>11794</v>
      </c>
      <c r="AE297" t="s">
        <v>11795</v>
      </c>
      <c r="AG297" t="s">
        <v>11796</v>
      </c>
      <c r="AH297" t="s">
        <v>11797</v>
      </c>
      <c r="AI297" t="s">
        <v>11790</v>
      </c>
      <c r="AJ297" t="s">
        <v>288</v>
      </c>
      <c r="AK297" t="s">
        <v>4930</v>
      </c>
      <c r="AL297" t="s">
        <v>11791</v>
      </c>
      <c r="AM297" t="s">
        <v>6031</v>
      </c>
      <c r="AN297" t="s">
        <v>11798</v>
      </c>
      <c r="AP297" t="s">
        <v>11792</v>
      </c>
      <c r="AQ297" t="s">
        <v>11793</v>
      </c>
      <c r="AR297" t="s">
        <v>8</v>
      </c>
      <c r="AT297" t="s">
        <v>11794</v>
      </c>
      <c r="AU297" t="s">
        <v>11798</v>
      </c>
      <c r="AV297" t="s">
        <v>4942</v>
      </c>
      <c r="AW297" t="s">
        <v>11799</v>
      </c>
      <c r="AY297">
        <v>4.59</v>
      </c>
      <c r="AZ297" t="s">
        <v>1543</v>
      </c>
      <c r="BA297" t="s">
        <v>3158</v>
      </c>
      <c r="BB297" t="s">
        <v>3159</v>
      </c>
      <c r="BC297" t="s">
        <v>11800</v>
      </c>
      <c r="BF297" t="s">
        <v>11787</v>
      </c>
      <c r="BI297" t="s">
        <v>11801</v>
      </c>
      <c r="BK297" t="s">
        <v>11802</v>
      </c>
      <c r="BL297" t="s">
        <v>4</v>
      </c>
      <c r="BM297">
        <v>1</v>
      </c>
      <c r="BN297">
        <v>152.94999999999999</v>
      </c>
      <c r="BO297">
        <v>152.94999999999999</v>
      </c>
    </row>
    <row r="298" spans="1:79" hidden="1">
      <c r="A298" s="15">
        <f t="shared" si="4"/>
        <v>45377</v>
      </c>
      <c r="B298" t="s">
        <v>11803</v>
      </c>
      <c r="C298" t="s">
        <v>11804</v>
      </c>
      <c r="D298" t="s">
        <v>294</v>
      </c>
      <c r="F298" t="s">
        <v>2100</v>
      </c>
      <c r="G298" t="s">
        <v>11805</v>
      </c>
      <c r="H298" t="s">
        <v>287</v>
      </c>
      <c r="I298">
        <v>34.19</v>
      </c>
      <c r="J298">
        <v>27.34</v>
      </c>
      <c r="K298">
        <v>27.34</v>
      </c>
      <c r="L298">
        <v>0</v>
      </c>
      <c r="M298" t="s">
        <v>1207</v>
      </c>
      <c r="N298" t="s">
        <v>11806</v>
      </c>
      <c r="O298" t="s">
        <v>11807</v>
      </c>
      <c r="P298" t="s">
        <v>288</v>
      </c>
      <c r="Q298" t="s">
        <v>295</v>
      </c>
      <c r="R298" t="s">
        <v>11808</v>
      </c>
      <c r="S298" t="s">
        <v>8574</v>
      </c>
      <c r="U298" t="s">
        <v>6616</v>
      </c>
      <c r="V298" t="s">
        <v>11809</v>
      </c>
      <c r="W298" t="s">
        <v>6616</v>
      </c>
      <c r="X298" t="s">
        <v>127</v>
      </c>
      <c r="Y298" t="s">
        <v>291</v>
      </c>
      <c r="Z298" t="s">
        <v>11810</v>
      </c>
      <c r="AE298" t="s">
        <v>11811</v>
      </c>
      <c r="AG298" t="s">
        <v>1207</v>
      </c>
      <c r="AH298" t="s">
        <v>11806</v>
      </c>
      <c r="AI298" t="s">
        <v>11812</v>
      </c>
      <c r="AJ298" t="s">
        <v>288</v>
      </c>
      <c r="AK298" t="s">
        <v>295</v>
      </c>
      <c r="AL298" t="s">
        <v>11808</v>
      </c>
      <c r="AM298" t="s">
        <v>8574</v>
      </c>
      <c r="AO298" t="s">
        <v>6616</v>
      </c>
      <c r="AP298" t="s">
        <v>11809</v>
      </c>
      <c r="AQ298" t="s">
        <v>6616</v>
      </c>
      <c r="AR298" t="s">
        <v>127</v>
      </c>
      <c r="AT298" t="s">
        <v>11810</v>
      </c>
      <c r="AV298" t="s">
        <v>296</v>
      </c>
      <c r="AW298" t="s">
        <v>11813</v>
      </c>
      <c r="AX298" t="s">
        <v>9698</v>
      </c>
      <c r="AY298">
        <v>6.85</v>
      </c>
      <c r="AZ298" t="s">
        <v>289</v>
      </c>
      <c r="BA298" t="s">
        <v>6513</v>
      </c>
      <c r="BC298" t="s">
        <v>11479</v>
      </c>
      <c r="BD298" t="s">
        <v>11814</v>
      </c>
      <c r="BF298" t="s">
        <v>11805</v>
      </c>
      <c r="BI298" t="s">
        <v>11815</v>
      </c>
      <c r="BJ298" t="s">
        <v>9142</v>
      </c>
      <c r="BK298" t="s">
        <v>293</v>
      </c>
      <c r="BL298" t="s">
        <v>4</v>
      </c>
      <c r="BM298">
        <v>1</v>
      </c>
      <c r="BN298">
        <v>34.19</v>
      </c>
      <c r="BO298">
        <v>34.19</v>
      </c>
    </row>
    <row r="299" spans="1:79" hidden="1">
      <c r="A299" s="15">
        <f t="shared" si="4"/>
        <v>45378</v>
      </c>
      <c r="B299" t="s">
        <v>11816</v>
      </c>
      <c r="C299" t="s">
        <v>11817</v>
      </c>
      <c r="D299" t="s">
        <v>134</v>
      </c>
      <c r="F299" t="s">
        <v>2100</v>
      </c>
      <c r="G299" t="s">
        <v>11818</v>
      </c>
      <c r="H299" t="s">
        <v>298</v>
      </c>
      <c r="I299">
        <v>42.41</v>
      </c>
      <c r="J299">
        <v>57.51</v>
      </c>
      <c r="K299">
        <v>57.51</v>
      </c>
      <c r="L299">
        <v>15.1</v>
      </c>
      <c r="M299" t="s">
        <v>8156</v>
      </c>
      <c r="N299" t="s">
        <v>11819</v>
      </c>
      <c r="O299" t="s">
        <v>11820</v>
      </c>
      <c r="P299" t="s">
        <v>288</v>
      </c>
      <c r="Q299" t="s">
        <v>3145</v>
      </c>
      <c r="R299" t="s">
        <v>11821</v>
      </c>
      <c r="S299" t="s">
        <v>5598</v>
      </c>
      <c r="T299" t="s">
        <v>11822</v>
      </c>
      <c r="U299" t="s">
        <v>11822</v>
      </c>
      <c r="V299" t="s">
        <v>11823</v>
      </c>
      <c r="W299" t="s">
        <v>3756</v>
      </c>
      <c r="X299" t="s">
        <v>127</v>
      </c>
      <c r="Y299" t="s">
        <v>3150</v>
      </c>
      <c r="Z299" t="s">
        <v>11824</v>
      </c>
      <c r="AE299" t="s">
        <v>11825</v>
      </c>
      <c r="AG299" t="s">
        <v>8156</v>
      </c>
      <c r="AH299" t="s">
        <v>11819</v>
      </c>
      <c r="AI299" t="s">
        <v>11820</v>
      </c>
      <c r="AJ299" t="s">
        <v>288</v>
      </c>
      <c r="AK299" t="s">
        <v>3145</v>
      </c>
      <c r="AL299" t="s">
        <v>11821</v>
      </c>
      <c r="AM299" t="s">
        <v>5598</v>
      </c>
      <c r="AO299" t="s">
        <v>11822</v>
      </c>
      <c r="AP299" t="s">
        <v>11823</v>
      </c>
      <c r="AQ299" t="s">
        <v>3756</v>
      </c>
      <c r="AR299" t="s">
        <v>127</v>
      </c>
      <c r="AS299" t="s">
        <v>3150</v>
      </c>
      <c r="AT299" t="s">
        <v>11824</v>
      </c>
      <c r="AV299" t="s">
        <v>3154</v>
      </c>
      <c r="AW299" t="s">
        <v>11826</v>
      </c>
      <c r="AY299">
        <v>0</v>
      </c>
      <c r="AZ299" t="s">
        <v>3157</v>
      </c>
      <c r="BA299" t="s">
        <v>4796</v>
      </c>
      <c r="BB299" t="s">
        <v>3159</v>
      </c>
      <c r="BC299" t="s">
        <v>9057</v>
      </c>
      <c r="BF299" t="s">
        <v>11818</v>
      </c>
      <c r="BG299" t="s">
        <v>3161</v>
      </c>
      <c r="BH299">
        <v>11.63</v>
      </c>
      <c r="BI299" t="s">
        <v>9058</v>
      </c>
      <c r="BJ299" t="s">
        <v>11827</v>
      </c>
      <c r="BK299" t="s">
        <v>11828</v>
      </c>
      <c r="BL299" t="s">
        <v>4</v>
      </c>
      <c r="BM299">
        <v>1</v>
      </c>
      <c r="BN299">
        <v>42.41</v>
      </c>
      <c r="BO299">
        <v>42.41</v>
      </c>
    </row>
    <row r="300" spans="1:79" hidden="1">
      <c r="A300" s="15">
        <f t="shared" si="4"/>
        <v>45378</v>
      </c>
      <c r="B300" t="s">
        <v>11829</v>
      </c>
      <c r="C300" t="s">
        <v>11830</v>
      </c>
      <c r="D300" t="s">
        <v>134</v>
      </c>
      <c r="F300" t="s">
        <v>2100</v>
      </c>
      <c r="G300" t="s">
        <v>11831</v>
      </c>
      <c r="H300" t="s">
        <v>287</v>
      </c>
      <c r="I300">
        <v>68.819999999999993</v>
      </c>
      <c r="J300">
        <v>82.82</v>
      </c>
      <c r="K300">
        <v>82.82</v>
      </c>
      <c r="L300">
        <v>14</v>
      </c>
      <c r="M300" t="s">
        <v>8156</v>
      </c>
      <c r="N300" t="s">
        <v>11819</v>
      </c>
      <c r="O300" t="s">
        <v>11832</v>
      </c>
      <c r="P300" t="s">
        <v>288</v>
      </c>
      <c r="Q300" t="s">
        <v>3145</v>
      </c>
      <c r="R300" t="s">
        <v>11821</v>
      </c>
      <c r="S300" t="s">
        <v>5598</v>
      </c>
      <c r="T300" t="s">
        <v>11822</v>
      </c>
      <c r="U300" t="s">
        <v>11822</v>
      </c>
      <c r="V300" t="s">
        <v>11823</v>
      </c>
      <c r="W300" t="s">
        <v>3756</v>
      </c>
      <c r="X300" t="s">
        <v>127</v>
      </c>
      <c r="Y300" t="s">
        <v>3150</v>
      </c>
      <c r="Z300" t="s">
        <v>11824</v>
      </c>
      <c r="AE300" t="s">
        <v>11825</v>
      </c>
      <c r="AG300" t="s">
        <v>8156</v>
      </c>
      <c r="AH300" t="s">
        <v>11819</v>
      </c>
      <c r="AI300" t="s">
        <v>11832</v>
      </c>
      <c r="AJ300" t="s">
        <v>288</v>
      </c>
      <c r="AK300" t="s">
        <v>3145</v>
      </c>
      <c r="AL300" t="s">
        <v>11821</v>
      </c>
      <c r="AM300" t="s">
        <v>5598</v>
      </c>
      <c r="AO300" t="s">
        <v>11822</v>
      </c>
      <c r="AP300" t="s">
        <v>11823</v>
      </c>
      <c r="AQ300" t="s">
        <v>3756</v>
      </c>
      <c r="AR300" t="s">
        <v>127</v>
      </c>
      <c r="AS300" t="s">
        <v>3150</v>
      </c>
      <c r="AT300" t="s">
        <v>11824</v>
      </c>
      <c r="AV300" t="s">
        <v>3154</v>
      </c>
      <c r="AW300" t="s">
        <v>11833</v>
      </c>
      <c r="AY300">
        <v>0</v>
      </c>
      <c r="AZ300" t="s">
        <v>3157</v>
      </c>
      <c r="BA300" t="s">
        <v>4796</v>
      </c>
      <c r="BB300" t="s">
        <v>3159</v>
      </c>
      <c r="BC300" t="s">
        <v>9326</v>
      </c>
      <c r="BF300" t="s">
        <v>11831</v>
      </c>
      <c r="BG300" t="s">
        <v>3161</v>
      </c>
      <c r="BH300">
        <v>18.39</v>
      </c>
      <c r="BI300" t="s">
        <v>11834</v>
      </c>
      <c r="BJ300" t="s">
        <v>11835</v>
      </c>
      <c r="BK300" t="s">
        <v>6625</v>
      </c>
      <c r="BL300" t="s">
        <v>4</v>
      </c>
      <c r="BM300">
        <v>1</v>
      </c>
      <c r="BN300">
        <v>68.819999999999993</v>
      </c>
      <c r="BO300">
        <v>68.819999999999993</v>
      </c>
    </row>
    <row r="301" spans="1:79" hidden="1">
      <c r="A301" s="15">
        <f t="shared" si="4"/>
        <v>45379</v>
      </c>
      <c r="B301" t="s">
        <v>11836</v>
      </c>
      <c r="C301" t="s">
        <v>11837</v>
      </c>
      <c r="D301" t="s">
        <v>134</v>
      </c>
      <c r="F301" t="s">
        <v>2100</v>
      </c>
      <c r="G301" t="s">
        <v>11838</v>
      </c>
      <c r="H301" t="s">
        <v>298</v>
      </c>
      <c r="I301">
        <v>30.71</v>
      </c>
      <c r="J301">
        <v>53.04</v>
      </c>
      <c r="K301">
        <v>53.04</v>
      </c>
      <c r="L301">
        <v>22.33</v>
      </c>
      <c r="M301" t="s">
        <v>11839</v>
      </c>
      <c r="N301" t="s">
        <v>11840</v>
      </c>
      <c r="O301" t="s">
        <v>11841</v>
      </c>
      <c r="P301" t="s">
        <v>288</v>
      </c>
      <c r="Q301" t="s">
        <v>3145</v>
      </c>
      <c r="R301" t="s">
        <v>11842</v>
      </c>
      <c r="S301" t="s">
        <v>11843</v>
      </c>
      <c r="V301" t="s">
        <v>124</v>
      </c>
      <c r="W301" t="s">
        <v>11844</v>
      </c>
      <c r="X301" t="s">
        <v>303</v>
      </c>
      <c r="Y301" t="s">
        <v>3150</v>
      </c>
      <c r="Z301" t="s">
        <v>11845</v>
      </c>
      <c r="AE301" t="s">
        <v>11846</v>
      </c>
      <c r="AG301" t="s">
        <v>7274</v>
      </c>
      <c r="AH301" t="s">
        <v>11847</v>
      </c>
      <c r="AI301" t="s">
        <v>11841</v>
      </c>
      <c r="AJ301" t="s">
        <v>288</v>
      </c>
      <c r="AK301" t="s">
        <v>3145</v>
      </c>
      <c r="AL301" t="s">
        <v>11848</v>
      </c>
      <c r="AM301" t="s">
        <v>11843</v>
      </c>
      <c r="AP301" t="s">
        <v>124</v>
      </c>
      <c r="AQ301" t="s">
        <v>11844</v>
      </c>
      <c r="AR301" t="s">
        <v>303</v>
      </c>
      <c r="AS301" t="s">
        <v>3150</v>
      </c>
      <c r="AT301" t="s">
        <v>11845</v>
      </c>
      <c r="AV301" t="s">
        <v>3154</v>
      </c>
      <c r="AW301" t="s">
        <v>11849</v>
      </c>
      <c r="AY301">
        <v>0</v>
      </c>
      <c r="AZ301" t="s">
        <v>3157</v>
      </c>
      <c r="BA301" t="s">
        <v>4796</v>
      </c>
      <c r="BB301" t="s">
        <v>3159</v>
      </c>
      <c r="BC301" t="s">
        <v>9076</v>
      </c>
      <c r="BF301" t="s">
        <v>11838</v>
      </c>
      <c r="BG301" t="s">
        <v>3161</v>
      </c>
      <c r="BH301">
        <v>10.08</v>
      </c>
      <c r="BI301" t="s">
        <v>9058</v>
      </c>
      <c r="BJ301" t="s">
        <v>7054</v>
      </c>
      <c r="BK301" t="s">
        <v>3670</v>
      </c>
      <c r="BL301" t="s">
        <v>4</v>
      </c>
      <c r="BM301">
        <v>1</v>
      </c>
      <c r="BN301">
        <v>30.71</v>
      </c>
      <c r="BO301">
        <v>30.71</v>
      </c>
    </row>
    <row r="302" spans="1:79" hidden="1">
      <c r="A302" s="15">
        <f t="shared" si="4"/>
        <v>45379</v>
      </c>
      <c r="B302" t="s">
        <v>9041</v>
      </c>
      <c r="C302" t="s">
        <v>9042</v>
      </c>
      <c r="D302" t="s">
        <v>134</v>
      </c>
      <c r="F302" t="s">
        <v>2100</v>
      </c>
      <c r="G302" t="s">
        <v>9043</v>
      </c>
      <c r="H302" t="s">
        <v>298</v>
      </c>
      <c r="I302">
        <v>122.69</v>
      </c>
      <c r="J302">
        <v>122.69</v>
      </c>
      <c r="K302">
        <v>122.69</v>
      </c>
      <c r="L302">
        <v>0</v>
      </c>
      <c r="M302" t="s">
        <v>9044</v>
      </c>
      <c r="N302" t="s">
        <v>9045</v>
      </c>
      <c r="O302" t="s">
        <v>9046</v>
      </c>
      <c r="P302" t="s">
        <v>288</v>
      </c>
      <c r="Q302" t="s">
        <v>3145</v>
      </c>
      <c r="R302" t="s">
        <v>9047</v>
      </c>
      <c r="S302" t="s">
        <v>9048</v>
      </c>
      <c r="T302" t="s">
        <v>9049</v>
      </c>
      <c r="U302" t="s">
        <v>9049</v>
      </c>
      <c r="V302" t="s">
        <v>2800</v>
      </c>
      <c r="W302" t="s">
        <v>127</v>
      </c>
      <c r="X302" t="s">
        <v>127</v>
      </c>
      <c r="Y302" t="s">
        <v>3150</v>
      </c>
      <c r="Z302" t="s">
        <v>9050</v>
      </c>
      <c r="AE302" t="s">
        <v>9051</v>
      </c>
      <c r="AG302" t="s">
        <v>6464</v>
      </c>
      <c r="AH302" t="s">
        <v>9052</v>
      </c>
      <c r="AI302" t="s">
        <v>9046</v>
      </c>
      <c r="AJ302" t="s">
        <v>288</v>
      </c>
      <c r="AK302" t="s">
        <v>3145</v>
      </c>
      <c r="AL302" t="s">
        <v>9053</v>
      </c>
      <c r="AM302" t="s">
        <v>9054</v>
      </c>
      <c r="AO302" t="s">
        <v>9049</v>
      </c>
      <c r="AP302" t="s">
        <v>2800</v>
      </c>
      <c r="AQ302" t="s">
        <v>1684</v>
      </c>
      <c r="AR302" t="s">
        <v>127</v>
      </c>
      <c r="AS302" t="s">
        <v>3150</v>
      </c>
      <c r="AT302" t="s">
        <v>9055</v>
      </c>
      <c r="AV302" t="s">
        <v>3154</v>
      </c>
      <c r="AW302" t="s">
        <v>9056</v>
      </c>
      <c r="AY302">
        <v>0</v>
      </c>
      <c r="AZ302" t="s">
        <v>3157</v>
      </c>
      <c r="BA302" t="s">
        <v>4796</v>
      </c>
      <c r="BB302" t="s">
        <v>3159</v>
      </c>
      <c r="BC302" t="s">
        <v>9057</v>
      </c>
      <c r="BF302" t="s">
        <v>9043</v>
      </c>
      <c r="BG302" t="s">
        <v>3161</v>
      </c>
      <c r="BH302">
        <v>16.309999999999999</v>
      </c>
      <c r="BI302" t="s">
        <v>9058</v>
      </c>
      <c r="BJ302" t="s">
        <v>9059</v>
      </c>
      <c r="BK302" t="s">
        <v>9060</v>
      </c>
      <c r="BL302" t="s">
        <v>4</v>
      </c>
      <c r="BM302">
        <v>1</v>
      </c>
      <c r="BN302">
        <v>122.69</v>
      </c>
      <c r="BO302">
        <v>122.69</v>
      </c>
    </row>
    <row r="303" spans="1:79" hidden="1">
      <c r="A303" s="15">
        <f t="shared" si="4"/>
        <v>45379</v>
      </c>
      <c r="B303" t="s">
        <v>9061</v>
      </c>
      <c r="C303" t="s">
        <v>9062</v>
      </c>
      <c r="D303" t="s">
        <v>134</v>
      </c>
      <c r="F303" t="s">
        <v>2100</v>
      </c>
      <c r="G303" t="s">
        <v>9063</v>
      </c>
      <c r="H303" t="s">
        <v>298</v>
      </c>
      <c r="I303">
        <v>76.47</v>
      </c>
      <c r="J303">
        <v>76.47</v>
      </c>
      <c r="K303">
        <v>76.47</v>
      </c>
      <c r="L303">
        <v>0</v>
      </c>
      <c r="M303" t="s">
        <v>9064</v>
      </c>
      <c r="N303" t="s">
        <v>4173</v>
      </c>
      <c r="O303" t="s">
        <v>9065</v>
      </c>
      <c r="P303" t="s">
        <v>288</v>
      </c>
      <c r="Q303" t="s">
        <v>3145</v>
      </c>
      <c r="R303" t="s">
        <v>9066</v>
      </c>
      <c r="S303" t="s">
        <v>3857</v>
      </c>
      <c r="T303" t="s">
        <v>9067</v>
      </c>
      <c r="U303" t="s">
        <v>9067</v>
      </c>
      <c r="V303" t="s">
        <v>9068</v>
      </c>
      <c r="W303" t="s">
        <v>2504</v>
      </c>
      <c r="X303" t="s">
        <v>3740</v>
      </c>
      <c r="Y303" t="s">
        <v>3150</v>
      </c>
      <c r="Z303" t="s">
        <v>9069</v>
      </c>
      <c r="AE303" t="s">
        <v>9070</v>
      </c>
      <c r="AG303" t="s">
        <v>9071</v>
      </c>
      <c r="AH303" t="s">
        <v>9072</v>
      </c>
      <c r="AI303" t="s">
        <v>9065</v>
      </c>
      <c r="AJ303" t="s">
        <v>288</v>
      </c>
      <c r="AK303" t="s">
        <v>3145</v>
      </c>
      <c r="AL303" t="s">
        <v>9073</v>
      </c>
      <c r="AM303" t="s">
        <v>3857</v>
      </c>
      <c r="AO303" t="s">
        <v>9067</v>
      </c>
      <c r="AP303" t="s">
        <v>9068</v>
      </c>
      <c r="AQ303" t="s">
        <v>2504</v>
      </c>
      <c r="AR303" t="s">
        <v>3740</v>
      </c>
      <c r="AS303" t="s">
        <v>3150</v>
      </c>
      <c r="AT303" t="s">
        <v>9069</v>
      </c>
      <c r="AV303" t="s">
        <v>3154</v>
      </c>
      <c r="AW303" t="s">
        <v>9074</v>
      </c>
      <c r="AY303">
        <v>0</v>
      </c>
      <c r="AZ303" t="s">
        <v>3157</v>
      </c>
      <c r="BA303" t="s">
        <v>4796</v>
      </c>
      <c r="BB303" t="s">
        <v>3159</v>
      </c>
      <c r="BC303" t="s">
        <v>9075</v>
      </c>
      <c r="BF303" t="s">
        <v>9063</v>
      </c>
      <c r="BG303" t="s">
        <v>3161</v>
      </c>
      <c r="BH303">
        <v>19.760000000000002</v>
      </c>
      <c r="BI303" t="s">
        <v>9076</v>
      </c>
      <c r="BJ303" t="s">
        <v>9077</v>
      </c>
      <c r="BK303" t="s">
        <v>8733</v>
      </c>
      <c r="BL303" t="s">
        <v>4</v>
      </c>
      <c r="BM303">
        <v>1</v>
      </c>
      <c r="BN303">
        <v>76.47</v>
      </c>
      <c r="BO303">
        <v>76.47</v>
      </c>
    </row>
    <row r="304" spans="1:79" hidden="1">
      <c r="A304" s="15">
        <f t="shared" si="4"/>
        <v>45379</v>
      </c>
      <c r="B304" t="s">
        <v>9078</v>
      </c>
      <c r="C304" t="s">
        <v>9079</v>
      </c>
      <c r="D304" t="s">
        <v>134</v>
      </c>
      <c r="F304" t="s">
        <v>891</v>
      </c>
      <c r="G304" t="s">
        <v>9080</v>
      </c>
      <c r="H304" t="s">
        <v>287</v>
      </c>
      <c r="I304">
        <v>89.97</v>
      </c>
      <c r="J304">
        <v>89.97</v>
      </c>
      <c r="K304">
        <v>0</v>
      </c>
      <c r="L304">
        <v>0</v>
      </c>
      <c r="M304" t="s">
        <v>9081</v>
      </c>
      <c r="N304" t="s">
        <v>9082</v>
      </c>
      <c r="O304" t="s">
        <v>9083</v>
      </c>
      <c r="P304" t="s">
        <v>288</v>
      </c>
      <c r="Q304" t="s">
        <v>3145</v>
      </c>
      <c r="R304" t="s">
        <v>9084</v>
      </c>
      <c r="S304" t="s">
        <v>9085</v>
      </c>
      <c r="T304" t="s">
        <v>9086</v>
      </c>
      <c r="U304" t="s">
        <v>9086</v>
      </c>
      <c r="V304" t="s">
        <v>9087</v>
      </c>
      <c r="W304" t="s">
        <v>9088</v>
      </c>
      <c r="X304" t="s">
        <v>127</v>
      </c>
      <c r="Y304" t="s">
        <v>3150</v>
      </c>
      <c r="Z304" t="s">
        <v>9089</v>
      </c>
      <c r="AE304" t="s">
        <v>9090</v>
      </c>
      <c r="AG304" t="s">
        <v>9086</v>
      </c>
      <c r="AI304" t="s">
        <v>9083</v>
      </c>
      <c r="AJ304" t="s">
        <v>288</v>
      </c>
      <c r="AK304" t="s">
        <v>3145</v>
      </c>
      <c r="AL304" t="s">
        <v>9086</v>
      </c>
      <c r="AM304" t="s">
        <v>9086</v>
      </c>
      <c r="AO304" t="s">
        <v>9086</v>
      </c>
      <c r="AP304" t="s">
        <v>9087</v>
      </c>
      <c r="AQ304" t="s">
        <v>9091</v>
      </c>
      <c r="AR304" t="s">
        <v>5108</v>
      </c>
      <c r="AS304" t="s">
        <v>3150</v>
      </c>
      <c r="AT304" t="s">
        <v>9086</v>
      </c>
      <c r="AV304" t="s">
        <v>3154</v>
      </c>
      <c r="AW304" t="s">
        <v>9092</v>
      </c>
      <c r="AY304">
        <v>0</v>
      </c>
      <c r="AZ304" t="s">
        <v>289</v>
      </c>
      <c r="BA304" t="s">
        <v>4651</v>
      </c>
      <c r="BB304" t="s">
        <v>3159</v>
      </c>
      <c r="BC304" t="s">
        <v>9093</v>
      </c>
      <c r="BE304" t="s">
        <v>9094</v>
      </c>
      <c r="BF304" t="s">
        <v>9080</v>
      </c>
      <c r="BG304" t="s">
        <v>4999</v>
      </c>
      <c r="BH304">
        <v>29.7</v>
      </c>
      <c r="BI304" t="s">
        <v>9076</v>
      </c>
      <c r="BJ304" t="s">
        <v>9095</v>
      </c>
      <c r="BK304" t="s">
        <v>3670</v>
      </c>
      <c r="BL304" t="s">
        <v>4</v>
      </c>
      <c r="BM304">
        <v>3</v>
      </c>
      <c r="BN304">
        <v>29.99</v>
      </c>
      <c r="BO304">
        <v>89.97</v>
      </c>
    </row>
    <row r="305" spans="1:79" hidden="1">
      <c r="A305" s="15">
        <f t="shared" si="4"/>
        <v>45380</v>
      </c>
      <c r="B305" t="s">
        <v>320</v>
      </c>
      <c r="C305" t="s">
        <v>9096</v>
      </c>
      <c r="D305" t="s">
        <v>292</v>
      </c>
      <c r="F305" t="s">
        <v>2100</v>
      </c>
      <c r="G305" t="s">
        <v>9097</v>
      </c>
      <c r="H305" t="s">
        <v>287</v>
      </c>
      <c r="I305">
        <v>28.49</v>
      </c>
      <c r="J305">
        <v>38.61</v>
      </c>
      <c r="K305">
        <v>38.61</v>
      </c>
      <c r="L305">
        <v>10.119999999999999</v>
      </c>
      <c r="M305" t="s">
        <v>6326</v>
      </c>
      <c r="N305" t="s">
        <v>2363</v>
      </c>
      <c r="O305" t="s">
        <v>9098</v>
      </c>
      <c r="P305" t="s">
        <v>877</v>
      </c>
      <c r="Q305" t="s">
        <v>9099</v>
      </c>
      <c r="R305" t="s">
        <v>9100</v>
      </c>
      <c r="S305" t="s">
        <v>9101</v>
      </c>
      <c r="U305" t="s">
        <v>9102</v>
      </c>
      <c r="V305" t="s">
        <v>866</v>
      </c>
      <c r="W305" t="s">
        <v>138</v>
      </c>
      <c r="X305" t="s">
        <v>7</v>
      </c>
      <c r="Z305" t="s">
        <v>9103</v>
      </c>
      <c r="AE305" t="s">
        <v>9104</v>
      </c>
      <c r="AG305" t="s">
        <v>6326</v>
      </c>
      <c r="AH305" t="s">
        <v>2363</v>
      </c>
      <c r="AI305" t="s">
        <v>9098</v>
      </c>
      <c r="AJ305" t="s">
        <v>877</v>
      </c>
      <c r="AK305" t="s">
        <v>9099</v>
      </c>
      <c r="AL305" t="s">
        <v>9100</v>
      </c>
      <c r="AM305" t="s">
        <v>9101</v>
      </c>
      <c r="AO305" t="s">
        <v>9102</v>
      </c>
      <c r="AP305" t="s">
        <v>866</v>
      </c>
      <c r="AQ305" t="s">
        <v>138</v>
      </c>
      <c r="AR305" t="s">
        <v>7</v>
      </c>
      <c r="AT305" t="s">
        <v>9103</v>
      </c>
      <c r="AW305" t="s">
        <v>9105</v>
      </c>
      <c r="AX305" t="s">
        <v>9106</v>
      </c>
      <c r="AY305">
        <v>0</v>
      </c>
      <c r="AZ305" t="s">
        <v>289</v>
      </c>
      <c r="BA305" t="s">
        <v>3776</v>
      </c>
      <c r="BB305" t="s">
        <v>4946</v>
      </c>
      <c r="BC305" t="s">
        <v>9107</v>
      </c>
      <c r="BF305" t="s">
        <v>9108</v>
      </c>
      <c r="BI305" t="s">
        <v>9109</v>
      </c>
      <c r="BJ305" t="s">
        <v>3702</v>
      </c>
      <c r="BK305" t="s">
        <v>293</v>
      </c>
      <c r="BL305" t="s">
        <v>4</v>
      </c>
      <c r="BM305">
        <v>1</v>
      </c>
      <c r="BN305">
        <v>28.49</v>
      </c>
      <c r="BO305">
        <v>28.49</v>
      </c>
    </row>
    <row r="306" spans="1:79" hidden="1">
      <c r="A306" s="15">
        <f t="shared" si="4"/>
        <v>45380</v>
      </c>
      <c r="B306" t="s">
        <v>321</v>
      </c>
      <c r="C306" t="s">
        <v>9110</v>
      </c>
      <c r="D306" t="s">
        <v>134</v>
      </c>
      <c r="F306" t="s">
        <v>2100</v>
      </c>
      <c r="G306" t="s">
        <v>9111</v>
      </c>
      <c r="H306" t="s">
        <v>287</v>
      </c>
      <c r="I306">
        <v>82.8</v>
      </c>
      <c r="J306">
        <v>82.8</v>
      </c>
      <c r="K306">
        <v>82.8</v>
      </c>
      <c r="L306">
        <v>0</v>
      </c>
      <c r="M306" t="s">
        <v>9112</v>
      </c>
      <c r="N306" t="s">
        <v>9113</v>
      </c>
      <c r="O306" t="s">
        <v>9114</v>
      </c>
      <c r="P306" t="s">
        <v>288</v>
      </c>
      <c r="Q306" t="s">
        <v>3145</v>
      </c>
      <c r="R306" t="s">
        <v>9115</v>
      </c>
      <c r="S306" t="s">
        <v>5207</v>
      </c>
      <c r="T306" t="s">
        <v>9116</v>
      </c>
      <c r="U306" t="s">
        <v>9116</v>
      </c>
      <c r="V306" t="s">
        <v>9117</v>
      </c>
      <c r="W306" t="s">
        <v>9118</v>
      </c>
      <c r="X306" t="s">
        <v>303</v>
      </c>
      <c r="Y306" t="s">
        <v>3150</v>
      </c>
      <c r="Z306" t="s">
        <v>9119</v>
      </c>
      <c r="AE306" t="s">
        <v>9120</v>
      </c>
      <c r="AG306" t="s">
        <v>9121</v>
      </c>
      <c r="AH306" t="s">
        <v>9122</v>
      </c>
      <c r="AI306" t="s">
        <v>9114</v>
      </c>
      <c r="AJ306" t="s">
        <v>288</v>
      </c>
      <c r="AK306" t="s">
        <v>3145</v>
      </c>
      <c r="AL306" t="s">
        <v>9115</v>
      </c>
      <c r="AM306" t="s">
        <v>5207</v>
      </c>
      <c r="AO306" t="s">
        <v>9116</v>
      </c>
      <c r="AP306" t="s">
        <v>9117</v>
      </c>
      <c r="AQ306" t="s">
        <v>9118</v>
      </c>
      <c r="AR306" t="s">
        <v>303</v>
      </c>
      <c r="AS306" t="s">
        <v>3150</v>
      </c>
      <c r="AT306" t="s">
        <v>9119</v>
      </c>
      <c r="AV306" t="s">
        <v>3154</v>
      </c>
      <c r="AW306" t="s">
        <v>9123</v>
      </c>
      <c r="AX306" t="s">
        <v>9124</v>
      </c>
      <c r="AY306">
        <v>0</v>
      </c>
      <c r="AZ306" t="s">
        <v>289</v>
      </c>
      <c r="BA306" t="s">
        <v>6826</v>
      </c>
      <c r="BB306" t="s">
        <v>3159</v>
      </c>
      <c r="BC306" t="s">
        <v>9093</v>
      </c>
      <c r="BF306" t="s">
        <v>9111</v>
      </c>
      <c r="BG306" t="s">
        <v>3161</v>
      </c>
      <c r="BH306">
        <v>33.96</v>
      </c>
      <c r="BI306" t="s">
        <v>9076</v>
      </c>
      <c r="BJ306" t="s">
        <v>9125</v>
      </c>
      <c r="BK306" t="s">
        <v>293</v>
      </c>
      <c r="BL306" t="s">
        <v>293</v>
      </c>
      <c r="BM306">
        <v>4</v>
      </c>
      <c r="BN306">
        <v>20.7</v>
      </c>
      <c r="BO306">
        <v>82.8</v>
      </c>
    </row>
    <row r="307" spans="1:79" hidden="1">
      <c r="A307" s="15">
        <f t="shared" si="4"/>
        <v>45381</v>
      </c>
      <c r="B307" t="s">
        <v>322</v>
      </c>
      <c r="C307" t="s">
        <v>9126</v>
      </c>
      <c r="D307" t="s">
        <v>294</v>
      </c>
      <c r="F307" t="s">
        <v>2100</v>
      </c>
      <c r="G307" t="s">
        <v>9127</v>
      </c>
      <c r="H307" t="s">
        <v>287</v>
      </c>
      <c r="I307">
        <v>34.19</v>
      </c>
      <c r="J307">
        <v>23.94</v>
      </c>
      <c r="K307">
        <v>23.94</v>
      </c>
      <c r="L307">
        <v>0</v>
      </c>
      <c r="M307" t="s">
        <v>9128</v>
      </c>
      <c r="N307" t="s">
        <v>9129</v>
      </c>
      <c r="O307" t="s">
        <v>9130</v>
      </c>
      <c r="P307" t="s">
        <v>288</v>
      </c>
      <c r="Q307" t="s">
        <v>295</v>
      </c>
      <c r="R307" t="s">
        <v>9131</v>
      </c>
      <c r="S307" t="s">
        <v>9132</v>
      </c>
      <c r="U307" t="s">
        <v>9133</v>
      </c>
      <c r="V307" t="s">
        <v>9134</v>
      </c>
      <c r="W307" t="s">
        <v>9133</v>
      </c>
      <c r="X307" t="s">
        <v>2016</v>
      </c>
      <c r="Y307" t="s">
        <v>291</v>
      </c>
      <c r="Z307" t="s">
        <v>9135</v>
      </c>
      <c r="AE307" t="s">
        <v>9136</v>
      </c>
      <c r="AG307" t="s">
        <v>9128</v>
      </c>
      <c r="AH307" t="s">
        <v>9129</v>
      </c>
      <c r="AI307" t="s">
        <v>9137</v>
      </c>
      <c r="AJ307" t="s">
        <v>288</v>
      </c>
      <c r="AK307" t="s">
        <v>295</v>
      </c>
      <c r="AL307" t="s">
        <v>9131</v>
      </c>
      <c r="AM307" t="s">
        <v>9132</v>
      </c>
      <c r="AO307" t="s">
        <v>9133</v>
      </c>
      <c r="AP307" t="s">
        <v>9134</v>
      </c>
      <c r="AQ307" t="s">
        <v>9133</v>
      </c>
      <c r="AR307" t="s">
        <v>2016</v>
      </c>
      <c r="AT307" t="s">
        <v>9135</v>
      </c>
      <c r="AV307" t="s">
        <v>296</v>
      </c>
      <c r="AW307" t="s">
        <v>9138</v>
      </c>
      <c r="AY307">
        <v>10.25</v>
      </c>
      <c r="AZ307" t="s">
        <v>289</v>
      </c>
      <c r="BA307" t="s">
        <v>6513</v>
      </c>
      <c r="BC307" t="s">
        <v>9139</v>
      </c>
      <c r="BD307" t="s">
        <v>9140</v>
      </c>
      <c r="BF307" t="s">
        <v>9127</v>
      </c>
      <c r="BI307" t="s">
        <v>9141</v>
      </c>
      <c r="BJ307" t="s">
        <v>9142</v>
      </c>
      <c r="BK307" t="s">
        <v>293</v>
      </c>
      <c r="BL307" t="s">
        <v>4</v>
      </c>
      <c r="BM307">
        <v>1</v>
      </c>
      <c r="BN307">
        <v>34.19</v>
      </c>
      <c r="BO307">
        <v>34.19</v>
      </c>
    </row>
    <row r="308" spans="1:79" hidden="1">
      <c r="A308" s="15">
        <f t="shared" si="4"/>
        <v>45382</v>
      </c>
      <c r="B308" t="s">
        <v>323</v>
      </c>
      <c r="C308" t="s">
        <v>9143</v>
      </c>
      <c r="D308" t="s">
        <v>294</v>
      </c>
      <c r="F308" t="s">
        <v>2100</v>
      </c>
      <c r="G308" t="s">
        <v>9144</v>
      </c>
      <c r="H308" t="s">
        <v>287</v>
      </c>
      <c r="I308">
        <v>164.13</v>
      </c>
      <c r="J308">
        <v>105.83</v>
      </c>
      <c r="K308">
        <v>105.83</v>
      </c>
      <c r="L308">
        <v>0</v>
      </c>
      <c r="M308" t="s">
        <v>9145</v>
      </c>
      <c r="N308" t="s">
        <v>9146</v>
      </c>
      <c r="O308" t="s">
        <v>9147</v>
      </c>
      <c r="P308" t="s">
        <v>288</v>
      </c>
      <c r="Q308" t="s">
        <v>295</v>
      </c>
      <c r="R308" t="s">
        <v>9148</v>
      </c>
      <c r="S308" t="s">
        <v>9149</v>
      </c>
      <c r="U308" t="s">
        <v>9150</v>
      </c>
      <c r="V308" t="s">
        <v>9151</v>
      </c>
      <c r="W308" t="s">
        <v>1188</v>
      </c>
      <c r="X308" t="s">
        <v>1188</v>
      </c>
      <c r="Y308" t="s">
        <v>291</v>
      </c>
      <c r="Z308" t="s">
        <v>9152</v>
      </c>
      <c r="AE308" t="s">
        <v>9153</v>
      </c>
      <c r="AG308" t="s">
        <v>9145</v>
      </c>
      <c r="AH308" t="s">
        <v>9146</v>
      </c>
      <c r="AI308" t="s">
        <v>9154</v>
      </c>
      <c r="AJ308" t="s">
        <v>288</v>
      </c>
      <c r="AK308" t="s">
        <v>295</v>
      </c>
      <c r="AL308" t="s">
        <v>9148</v>
      </c>
      <c r="AM308" t="s">
        <v>9149</v>
      </c>
      <c r="AO308" t="s">
        <v>9150</v>
      </c>
      <c r="AP308" t="s">
        <v>9151</v>
      </c>
      <c r="AQ308" t="s">
        <v>1188</v>
      </c>
      <c r="AR308" t="s">
        <v>1188</v>
      </c>
      <c r="AT308" t="s">
        <v>9152</v>
      </c>
      <c r="AV308" t="s">
        <v>296</v>
      </c>
      <c r="AW308" t="s">
        <v>9155</v>
      </c>
      <c r="AY308">
        <v>58.3</v>
      </c>
      <c r="AZ308" t="s">
        <v>289</v>
      </c>
      <c r="BA308" t="s">
        <v>6513</v>
      </c>
      <c r="BC308" t="s">
        <v>9156</v>
      </c>
      <c r="BD308" t="s">
        <v>9157</v>
      </c>
      <c r="BF308" t="s">
        <v>9144</v>
      </c>
      <c r="BI308" t="s">
        <v>9158</v>
      </c>
      <c r="BJ308" t="s">
        <v>9159</v>
      </c>
      <c r="BK308" t="s">
        <v>4780</v>
      </c>
      <c r="BL308" t="s">
        <v>4</v>
      </c>
      <c r="BM308">
        <v>1</v>
      </c>
      <c r="BN308">
        <v>27.35</v>
      </c>
      <c r="BO308">
        <v>27.35</v>
      </c>
      <c r="BP308" t="s">
        <v>9160</v>
      </c>
      <c r="BQ308" t="s">
        <v>6544</v>
      </c>
      <c r="BR308" t="s">
        <v>4</v>
      </c>
      <c r="BS308">
        <v>1</v>
      </c>
      <c r="BT308">
        <v>79.790000000000006</v>
      </c>
      <c r="BU308">
        <v>79.790000000000006</v>
      </c>
      <c r="BV308" t="s">
        <v>9161</v>
      </c>
      <c r="BW308" t="s">
        <v>4672</v>
      </c>
      <c r="BX308" t="s">
        <v>4</v>
      </c>
      <c r="BY308">
        <v>1</v>
      </c>
      <c r="BZ308">
        <v>56.99</v>
      </c>
      <c r="CA308">
        <v>56.99</v>
      </c>
    </row>
    <row r="309" spans="1:79" hidden="1">
      <c r="A309" s="15">
        <f t="shared" si="4"/>
        <v>45382</v>
      </c>
      <c r="B309" t="s">
        <v>324</v>
      </c>
      <c r="C309" t="s">
        <v>9162</v>
      </c>
      <c r="D309" t="s">
        <v>294</v>
      </c>
      <c r="F309" t="s">
        <v>2100</v>
      </c>
      <c r="G309" t="s">
        <v>9163</v>
      </c>
      <c r="H309" t="s">
        <v>287</v>
      </c>
      <c r="I309">
        <v>34.19</v>
      </c>
      <c r="J309">
        <v>21.87</v>
      </c>
      <c r="K309">
        <v>21.87</v>
      </c>
      <c r="L309">
        <v>0</v>
      </c>
      <c r="M309" t="s">
        <v>9164</v>
      </c>
      <c r="N309" t="s">
        <v>9165</v>
      </c>
      <c r="O309" t="s">
        <v>9166</v>
      </c>
      <c r="P309" t="s">
        <v>288</v>
      </c>
      <c r="Q309" t="s">
        <v>295</v>
      </c>
      <c r="R309" t="s">
        <v>9167</v>
      </c>
      <c r="S309" t="s">
        <v>7045</v>
      </c>
      <c r="U309" t="s">
        <v>9168</v>
      </c>
      <c r="V309" t="s">
        <v>9169</v>
      </c>
      <c r="W309" t="s">
        <v>9170</v>
      </c>
      <c r="X309" t="s">
        <v>835</v>
      </c>
      <c r="Y309" t="s">
        <v>291</v>
      </c>
      <c r="Z309" t="s">
        <v>9171</v>
      </c>
      <c r="AE309" t="s">
        <v>9172</v>
      </c>
      <c r="AG309" t="s">
        <v>9164</v>
      </c>
      <c r="AH309" t="s">
        <v>9165</v>
      </c>
      <c r="AI309" t="s">
        <v>9173</v>
      </c>
      <c r="AJ309" t="s">
        <v>288</v>
      </c>
      <c r="AK309" t="s">
        <v>295</v>
      </c>
      <c r="AL309" t="s">
        <v>9167</v>
      </c>
      <c r="AM309" t="s">
        <v>7045</v>
      </c>
      <c r="AO309" t="s">
        <v>9168</v>
      </c>
      <c r="AP309" t="s">
        <v>9169</v>
      </c>
      <c r="AQ309" t="s">
        <v>9170</v>
      </c>
      <c r="AR309" t="s">
        <v>835</v>
      </c>
      <c r="AT309" t="s">
        <v>9171</v>
      </c>
      <c r="AV309" t="s">
        <v>296</v>
      </c>
      <c r="AW309" t="s">
        <v>9174</v>
      </c>
      <c r="AY309">
        <v>12.32</v>
      </c>
      <c r="AZ309" t="s">
        <v>289</v>
      </c>
      <c r="BA309" t="s">
        <v>6513</v>
      </c>
      <c r="BC309" t="s">
        <v>9175</v>
      </c>
      <c r="BD309" t="s">
        <v>9176</v>
      </c>
      <c r="BF309" t="s">
        <v>9163</v>
      </c>
      <c r="BI309" t="s">
        <v>9177</v>
      </c>
      <c r="BJ309" t="s">
        <v>9142</v>
      </c>
      <c r="BK309" t="s">
        <v>293</v>
      </c>
      <c r="BL309" t="s">
        <v>4</v>
      </c>
      <c r="BM309">
        <v>1</v>
      </c>
      <c r="BN309">
        <v>34.19</v>
      </c>
      <c r="BO309">
        <v>34.19</v>
      </c>
    </row>
    <row r="310" spans="1:79" hidden="1">
      <c r="A310" s="15">
        <f t="shared" si="4"/>
        <v>45382</v>
      </c>
      <c r="B310" t="s">
        <v>325</v>
      </c>
      <c r="C310" t="s">
        <v>9178</v>
      </c>
      <c r="D310" t="s">
        <v>294</v>
      </c>
      <c r="F310" t="s">
        <v>2100</v>
      </c>
      <c r="G310" t="s">
        <v>9179</v>
      </c>
      <c r="H310" t="s">
        <v>287</v>
      </c>
      <c r="I310">
        <v>27.35</v>
      </c>
      <c r="J310">
        <v>18.190000000000001</v>
      </c>
      <c r="K310">
        <v>18.190000000000001</v>
      </c>
      <c r="L310">
        <v>0</v>
      </c>
      <c r="M310" t="s">
        <v>9180</v>
      </c>
      <c r="N310" t="s">
        <v>9181</v>
      </c>
      <c r="O310" t="s">
        <v>9182</v>
      </c>
      <c r="P310" t="s">
        <v>288</v>
      </c>
      <c r="Q310" t="s">
        <v>295</v>
      </c>
      <c r="R310" t="s">
        <v>9183</v>
      </c>
      <c r="S310" t="s">
        <v>9184</v>
      </c>
      <c r="U310" t="s">
        <v>3033</v>
      </c>
      <c r="V310" t="s">
        <v>9185</v>
      </c>
      <c r="W310" t="s">
        <v>3033</v>
      </c>
      <c r="X310" t="s">
        <v>127</v>
      </c>
      <c r="Y310" t="s">
        <v>291</v>
      </c>
      <c r="Z310" t="s">
        <v>9186</v>
      </c>
      <c r="AE310" t="s">
        <v>9187</v>
      </c>
      <c r="AG310" t="s">
        <v>9180</v>
      </c>
      <c r="AH310" t="s">
        <v>9181</v>
      </c>
      <c r="AI310" t="s">
        <v>9188</v>
      </c>
      <c r="AJ310" t="s">
        <v>288</v>
      </c>
      <c r="AK310" t="s">
        <v>295</v>
      </c>
      <c r="AL310" t="s">
        <v>9183</v>
      </c>
      <c r="AM310" t="s">
        <v>9184</v>
      </c>
      <c r="AO310" t="s">
        <v>3033</v>
      </c>
      <c r="AP310" t="s">
        <v>9185</v>
      </c>
      <c r="AQ310" t="s">
        <v>3033</v>
      </c>
      <c r="AR310" t="s">
        <v>127</v>
      </c>
      <c r="AT310" t="s">
        <v>9186</v>
      </c>
      <c r="AV310" t="s">
        <v>296</v>
      </c>
      <c r="AW310" t="s">
        <v>9189</v>
      </c>
      <c r="AY310">
        <v>9.16</v>
      </c>
      <c r="AZ310" t="s">
        <v>289</v>
      </c>
      <c r="BA310" t="s">
        <v>6513</v>
      </c>
      <c r="BC310" t="s">
        <v>9190</v>
      </c>
      <c r="BD310" t="s">
        <v>9191</v>
      </c>
      <c r="BF310" t="s">
        <v>9179</v>
      </c>
      <c r="BI310" t="s">
        <v>9192</v>
      </c>
      <c r="BJ310" t="s">
        <v>9159</v>
      </c>
      <c r="BK310" t="s">
        <v>4780</v>
      </c>
      <c r="BL310" t="s">
        <v>4</v>
      </c>
      <c r="BM310">
        <v>1</v>
      </c>
      <c r="BN310">
        <v>27.35</v>
      </c>
      <c r="BO310">
        <v>27.35</v>
      </c>
    </row>
    <row r="311" spans="1:79" hidden="1">
      <c r="A311" s="15">
        <f t="shared" si="4"/>
        <v>45382</v>
      </c>
      <c r="B311" t="s">
        <v>326</v>
      </c>
      <c r="C311" t="s">
        <v>9193</v>
      </c>
      <c r="D311" t="s">
        <v>301</v>
      </c>
      <c r="F311" t="s">
        <v>1526</v>
      </c>
      <c r="G311" t="s">
        <v>9194</v>
      </c>
      <c r="H311" t="s">
        <v>287</v>
      </c>
      <c r="I311">
        <v>31.99</v>
      </c>
      <c r="J311">
        <v>48.59</v>
      </c>
      <c r="K311">
        <v>48.59</v>
      </c>
      <c r="L311">
        <v>16.600000000000001</v>
      </c>
      <c r="M311" t="s">
        <v>4551</v>
      </c>
      <c r="O311" t="s">
        <v>9195</v>
      </c>
      <c r="P311" t="s">
        <v>7916</v>
      </c>
      <c r="Q311" t="s">
        <v>9196</v>
      </c>
      <c r="R311" t="s">
        <v>9197</v>
      </c>
      <c r="S311" t="s">
        <v>9198</v>
      </c>
      <c r="U311" t="s">
        <v>9199</v>
      </c>
      <c r="V311" t="s">
        <v>9199</v>
      </c>
      <c r="W311" t="s">
        <v>9200</v>
      </c>
      <c r="X311" t="s">
        <v>8</v>
      </c>
      <c r="Y311" t="s">
        <v>291</v>
      </c>
      <c r="Z311" t="s">
        <v>9201</v>
      </c>
      <c r="AE311" t="s">
        <v>9202</v>
      </c>
      <c r="AG311" t="s">
        <v>4551</v>
      </c>
      <c r="AH311" t="s">
        <v>9203</v>
      </c>
      <c r="AI311" t="s">
        <v>9195</v>
      </c>
      <c r="AJ311" t="s">
        <v>7916</v>
      </c>
      <c r="AK311" t="s">
        <v>9196</v>
      </c>
      <c r="AL311" t="s">
        <v>9197</v>
      </c>
      <c r="AM311" t="s">
        <v>9198</v>
      </c>
      <c r="AO311" t="s">
        <v>9199</v>
      </c>
      <c r="AP311" t="s">
        <v>9199</v>
      </c>
      <c r="AQ311" t="s">
        <v>9200</v>
      </c>
      <c r="AR311" t="s">
        <v>8</v>
      </c>
      <c r="AS311" t="s">
        <v>291</v>
      </c>
      <c r="AT311" t="s">
        <v>9201</v>
      </c>
      <c r="AV311" t="s">
        <v>296</v>
      </c>
      <c r="AW311" t="s">
        <v>9204</v>
      </c>
      <c r="AY311">
        <v>0</v>
      </c>
      <c r="AZ311" t="s">
        <v>3157</v>
      </c>
      <c r="BA311" t="s">
        <v>9205</v>
      </c>
      <c r="BC311" t="s">
        <v>9206</v>
      </c>
      <c r="BF311" t="s">
        <v>9194</v>
      </c>
      <c r="BI311" t="s">
        <v>9076</v>
      </c>
      <c r="BJ311" t="s">
        <v>6382</v>
      </c>
      <c r="BK311" t="s">
        <v>6312</v>
      </c>
      <c r="BL311" t="s">
        <v>4</v>
      </c>
      <c r="BM311">
        <v>1</v>
      </c>
      <c r="BN311">
        <v>39.99</v>
      </c>
      <c r="BO311">
        <v>31.99</v>
      </c>
    </row>
    <row r="312" spans="1:79" hidden="1">
      <c r="A312" s="15">
        <f t="shared" si="4"/>
        <v>45382</v>
      </c>
      <c r="B312" t="s">
        <v>327</v>
      </c>
      <c r="C312" t="s">
        <v>9207</v>
      </c>
      <c r="D312" t="s">
        <v>134</v>
      </c>
      <c r="F312" t="s">
        <v>2100</v>
      </c>
      <c r="G312" t="s">
        <v>9208</v>
      </c>
      <c r="H312" t="s">
        <v>298</v>
      </c>
      <c r="I312">
        <v>119.97</v>
      </c>
      <c r="J312">
        <v>119.97</v>
      </c>
      <c r="K312">
        <v>119.97</v>
      </c>
      <c r="L312">
        <v>0</v>
      </c>
      <c r="M312" t="s">
        <v>9209</v>
      </c>
      <c r="N312" t="s">
        <v>9210</v>
      </c>
      <c r="O312" t="s">
        <v>9211</v>
      </c>
      <c r="P312" t="s">
        <v>288</v>
      </c>
      <c r="Q312" t="s">
        <v>3145</v>
      </c>
      <c r="R312" t="s">
        <v>9212</v>
      </c>
      <c r="S312" t="s">
        <v>6612</v>
      </c>
      <c r="T312" t="s">
        <v>9213</v>
      </c>
      <c r="U312" t="s">
        <v>9213</v>
      </c>
      <c r="V312" t="s">
        <v>124</v>
      </c>
      <c r="W312" t="s">
        <v>9214</v>
      </c>
      <c r="X312" t="s">
        <v>303</v>
      </c>
      <c r="Y312" t="s">
        <v>3150</v>
      </c>
      <c r="Z312" t="s">
        <v>9215</v>
      </c>
      <c r="AE312" t="s">
        <v>9216</v>
      </c>
      <c r="AG312" t="s">
        <v>1286</v>
      </c>
      <c r="AH312" t="s">
        <v>9217</v>
      </c>
      <c r="AI312" t="s">
        <v>9211</v>
      </c>
      <c r="AJ312" t="s">
        <v>288</v>
      </c>
      <c r="AK312" t="s">
        <v>3145</v>
      </c>
      <c r="AL312" t="s">
        <v>9212</v>
      </c>
      <c r="AM312" t="s">
        <v>6612</v>
      </c>
      <c r="AO312" t="s">
        <v>9213</v>
      </c>
      <c r="AP312" t="s">
        <v>124</v>
      </c>
      <c r="AQ312" t="s">
        <v>9214</v>
      </c>
      <c r="AR312" t="s">
        <v>303</v>
      </c>
      <c r="AS312" t="s">
        <v>3150</v>
      </c>
      <c r="AT312" t="s">
        <v>9215</v>
      </c>
      <c r="AV312" t="s">
        <v>3154</v>
      </c>
      <c r="AW312" t="s">
        <v>9218</v>
      </c>
      <c r="AX312" t="s">
        <v>9219</v>
      </c>
      <c r="AY312">
        <v>0</v>
      </c>
      <c r="AZ312" t="s">
        <v>3157</v>
      </c>
      <c r="BA312" t="s">
        <v>4796</v>
      </c>
      <c r="BB312" t="s">
        <v>3159</v>
      </c>
      <c r="BC312" t="s">
        <v>9093</v>
      </c>
      <c r="BF312" t="s">
        <v>9208</v>
      </c>
      <c r="BG312" t="s">
        <v>3161</v>
      </c>
      <c r="BH312">
        <v>21.59</v>
      </c>
      <c r="BI312" t="s">
        <v>9076</v>
      </c>
      <c r="BJ312" t="s">
        <v>9220</v>
      </c>
      <c r="BK312" t="s">
        <v>6170</v>
      </c>
      <c r="BL312" t="s">
        <v>4</v>
      </c>
      <c r="BM312">
        <v>1</v>
      </c>
      <c r="BN312">
        <v>119.97</v>
      </c>
      <c r="BO312">
        <v>119.97</v>
      </c>
    </row>
    <row r="313" spans="1:79" hidden="1">
      <c r="A313" s="15">
        <f t="shared" si="4"/>
        <v>45383</v>
      </c>
      <c r="B313" t="s">
        <v>328</v>
      </c>
      <c r="C313" t="s">
        <v>9221</v>
      </c>
      <c r="D313" t="s">
        <v>134</v>
      </c>
      <c r="F313" t="s">
        <v>2100</v>
      </c>
      <c r="G313" t="s">
        <v>9222</v>
      </c>
      <c r="H313" t="s">
        <v>287</v>
      </c>
      <c r="I313">
        <v>79.900000000000006</v>
      </c>
      <c r="J313">
        <v>91.66</v>
      </c>
      <c r="K313">
        <v>91.66</v>
      </c>
      <c r="L313">
        <v>11.76</v>
      </c>
      <c r="M313" t="s">
        <v>9223</v>
      </c>
      <c r="N313" t="s">
        <v>2363</v>
      </c>
      <c r="O313" t="s">
        <v>9224</v>
      </c>
      <c r="P313" t="s">
        <v>288</v>
      </c>
      <c r="Q313" t="s">
        <v>3145</v>
      </c>
      <c r="R313" t="s">
        <v>9225</v>
      </c>
      <c r="S313" t="s">
        <v>5400</v>
      </c>
      <c r="T313" t="s">
        <v>9226</v>
      </c>
      <c r="U313" t="s">
        <v>9226</v>
      </c>
      <c r="V313" t="s">
        <v>9227</v>
      </c>
      <c r="W313" t="s">
        <v>9228</v>
      </c>
      <c r="X313" t="s">
        <v>5551</v>
      </c>
      <c r="Y313" t="s">
        <v>3150</v>
      </c>
      <c r="Z313" t="s">
        <v>9229</v>
      </c>
      <c r="AE313" t="s">
        <v>9230</v>
      </c>
      <c r="AG313" t="s">
        <v>9223</v>
      </c>
      <c r="AH313" t="s">
        <v>9231</v>
      </c>
      <c r="AI313" t="s">
        <v>9224</v>
      </c>
      <c r="AJ313" t="s">
        <v>288</v>
      </c>
      <c r="AK313" t="s">
        <v>3145</v>
      </c>
      <c r="AL313" t="s">
        <v>9232</v>
      </c>
      <c r="AM313" t="s">
        <v>7916</v>
      </c>
      <c r="AO313" t="s">
        <v>9233</v>
      </c>
      <c r="AP313" t="s">
        <v>9227</v>
      </c>
      <c r="AQ313" t="s">
        <v>1159</v>
      </c>
      <c r="AR313" t="s">
        <v>2784</v>
      </c>
      <c r="AS313" t="s">
        <v>3150</v>
      </c>
      <c r="AT313" t="s">
        <v>9234</v>
      </c>
      <c r="AV313" t="s">
        <v>3154</v>
      </c>
      <c r="AW313" t="s">
        <v>9235</v>
      </c>
      <c r="AX313" t="s">
        <v>9219</v>
      </c>
      <c r="AY313">
        <v>0</v>
      </c>
      <c r="AZ313" t="s">
        <v>3157</v>
      </c>
      <c r="BA313" t="s">
        <v>3158</v>
      </c>
      <c r="BB313" t="s">
        <v>3159</v>
      </c>
      <c r="BC313" t="s">
        <v>9236</v>
      </c>
      <c r="BF313" t="s">
        <v>9222</v>
      </c>
      <c r="BG313" t="s">
        <v>3161</v>
      </c>
      <c r="BH313">
        <v>14.38</v>
      </c>
      <c r="BI313" t="s">
        <v>9076</v>
      </c>
      <c r="BJ313" t="s">
        <v>9237</v>
      </c>
      <c r="BK313" t="s">
        <v>9238</v>
      </c>
      <c r="BL313" t="s">
        <v>4</v>
      </c>
      <c r="BM313">
        <v>1</v>
      </c>
      <c r="BN313">
        <v>79.900000000000006</v>
      </c>
      <c r="BO313">
        <v>79.900000000000006</v>
      </c>
    </row>
    <row r="314" spans="1:79" hidden="1">
      <c r="A314" s="15">
        <f t="shared" si="4"/>
        <v>45383</v>
      </c>
      <c r="B314" t="s">
        <v>329</v>
      </c>
      <c r="C314" t="s">
        <v>9239</v>
      </c>
      <c r="D314" t="s">
        <v>294</v>
      </c>
      <c r="F314" t="s">
        <v>2100</v>
      </c>
      <c r="G314" t="s">
        <v>9240</v>
      </c>
      <c r="H314" t="s">
        <v>287</v>
      </c>
      <c r="I314">
        <v>34.19</v>
      </c>
      <c r="J314">
        <v>32.479999999999997</v>
      </c>
      <c r="K314">
        <v>32.479999999999997</v>
      </c>
      <c r="L314">
        <v>0</v>
      </c>
      <c r="M314" t="s">
        <v>9241</v>
      </c>
      <c r="O314" t="s">
        <v>9242</v>
      </c>
      <c r="P314" t="s">
        <v>288</v>
      </c>
      <c r="Q314" t="s">
        <v>295</v>
      </c>
      <c r="R314" t="s">
        <v>3993</v>
      </c>
      <c r="S314" t="s">
        <v>6346</v>
      </c>
      <c r="U314" t="s">
        <v>1188</v>
      </c>
      <c r="V314" t="s">
        <v>9243</v>
      </c>
      <c r="W314" t="s">
        <v>1188</v>
      </c>
      <c r="X314" t="s">
        <v>1188</v>
      </c>
      <c r="Y314" t="s">
        <v>291</v>
      </c>
      <c r="Z314" t="s">
        <v>9244</v>
      </c>
      <c r="AE314" t="s">
        <v>9245</v>
      </c>
      <c r="AG314" t="s">
        <v>9241</v>
      </c>
      <c r="AI314" t="s">
        <v>9246</v>
      </c>
      <c r="AJ314" t="s">
        <v>288</v>
      </c>
      <c r="AK314" t="s">
        <v>295</v>
      </c>
      <c r="AL314" t="s">
        <v>3993</v>
      </c>
      <c r="AM314" t="s">
        <v>6346</v>
      </c>
      <c r="AO314" t="s">
        <v>1188</v>
      </c>
      <c r="AP314" t="s">
        <v>9243</v>
      </c>
      <c r="AQ314" t="s">
        <v>1188</v>
      </c>
      <c r="AR314" t="s">
        <v>1188</v>
      </c>
      <c r="AT314" t="s">
        <v>9244</v>
      </c>
      <c r="AV314" t="s">
        <v>296</v>
      </c>
      <c r="AW314" t="s">
        <v>9247</v>
      </c>
      <c r="AY314">
        <v>1.71</v>
      </c>
      <c r="AZ314" t="s">
        <v>289</v>
      </c>
      <c r="BA314" t="s">
        <v>6513</v>
      </c>
      <c r="BC314" t="s">
        <v>9156</v>
      </c>
      <c r="BD314" t="s">
        <v>9248</v>
      </c>
      <c r="BF314" t="s">
        <v>9240</v>
      </c>
      <c r="BI314" t="s">
        <v>9249</v>
      </c>
      <c r="BJ314" t="s">
        <v>9142</v>
      </c>
      <c r="BK314" t="s">
        <v>293</v>
      </c>
      <c r="BL314" t="s">
        <v>4</v>
      </c>
      <c r="BM314">
        <v>1</v>
      </c>
      <c r="BN314">
        <v>34.19</v>
      </c>
      <c r="BO314">
        <v>34.19</v>
      </c>
    </row>
    <row r="315" spans="1:79" hidden="1">
      <c r="A315" s="15">
        <f t="shared" si="4"/>
        <v>45383</v>
      </c>
      <c r="B315" t="s">
        <v>330</v>
      </c>
      <c r="C315" t="s">
        <v>9250</v>
      </c>
      <c r="D315" t="s">
        <v>134</v>
      </c>
      <c r="F315" t="s">
        <v>2100</v>
      </c>
      <c r="G315" t="s">
        <v>9251</v>
      </c>
      <c r="H315" t="s">
        <v>287</v>
      </c>
      <c r="I315">
        <v>84.94</v>
      </c>
      <c r="J315">
        <v>84.94</v>
      </c>
      <c r="K315">
        <v>84.94</v>
      </c>
      <c r="L315">
        <v>0</v>
      </c>
      <c r="M315" t="s">
        <v>907</v>
      </c>
      <c r="N315" t="s">
        <v>9252</v>
      </c>
      <c r="O315" t="s">
        <v>9253</v>
      </c>
      <c r="P315" t="s">
        <v>288</v>
      </c>
      <c r="Q315" t="s">
        <v>3145</v>
      </c>
      <c r="R315" t="s">
        <v>9254</v>
      </c>
      <c r="S315" t="s">
        <v>9255</v>
      </c>
      <c r="T315" t="s">
        <v>9256</v>
      </c>
      <c r="U315" t="s">
        <v>9256</v>
      </c>
      <c r="V315" t="s">
        <v>5176</v>
      </c>
      <c r="W315" t="s">
        <v>3414</v>
      </c>
      <c r="X315" t="s">
        <v>127</v>
      </c>
      <c r="Y315" t="s">
        <v>3150</v>
      </c>
      <c r="Z315" t="s">
        <v>9257</v>
      </c>
      <c r="AE315" t="s">
        <v>9258</v>
      </c>
      <c r="AG315" t="s">
        <v>907</v>
      </c>
      <c r="AH315" t="s">
        <v>9259</v>
      </c>
      <c r="AI315" t="s">
        <v>9253</v>
      </c>
      <c r="AJ315" t="s">
        <v>288</v>
      </c>
      <c r="AK315" t="s">
        <v>3145</v>
      </c>
      <c r="AL315" t="s">
        <v>9254</v>
      </c>
      <c r="AM315" t="s">
        <v>9255</v>
      </c>
      <c r="AO315" t="s">
        <v>9256</v>
      </c>
      <c r="AP315" t="s">
        <v>5176</v>
      </c>
      <c r="AQ315" t="s">
        <v>3414</v>
      </c>
      <c r="AR315" t="s">
        <v>127</v>
      </c>
      <c r="AS315" t="s">
        <v>3150</v>
      </c>
      <c r="AT315" t="s">
        <v>9257</v>
      </c>
      <c r="AV315" t="s">
        <v>3154</v>
      </c>
      <c r="AW315" t="s">
        <v>9260</v>
      </c>
      <c r="AX315" t="s">
        <v>9261</v>
      </c>
      <c r="AY315">
        <v>0</v>
      </c>
      <c r="AZ315" t="s">
        <v>3157</v>
      </c>
      <c r="BA315" t="s">
        <v>3158</v>
      </c>
      <c r="BB315" t="s">
        <v>3159</v>
      </c>
      <c r="BC315" t="s">
        <v>9093</v>
      </c>
      <c r="BF315" t="s">
        <v>9251</v>
      </c>
      <c r="BG315" t="s">
        <v>3161</v>
      </c>
      <c r="BH315">
        <v>14.44</v>
      </c>
      <c r="BI315" t="s">
        <v>9075</v>
      </c>
      <c r="BJ315" t="s">
        <v>9262</v>
      </c>
      <c r="BK315" t="s">
        <v>6069</v>
      </c>
      <c r="BL315" t="s">
        <v>6069</v>
      </c>
      <c r="BM315">
        <v>1</v>
      </c>
      <c r="BN315">
        <v>84.94</v>
      </c>
      <c r="BO315">
        <v>84.94</v>
      </c>
    </row>
    <row r="316" spans="1:79" hidden="1">
      <c r="A316" s="15">
        <f t="shared" si="4"/>
        <v>45383</v>
      </c>
      <c r="B316" t="s">
        <v>331</v>
      </c>
      <c r="C316" t="s">
        <v>9263</v>
      </c>
      <c r="D316" t="s">
        <v>292</v>
      </c>
      <c r="F316" t="s">
        <v>2100</v>
      </c>
      <c r="G316" t="s">
        <v>9264</v>
      </c>
      <c r="H316" t="s">
        <v>287</v>
      </c>
      <c r="I316">
        <v>19.940000000000001</v>
      </c>
      <c r="J316">
        <v>48.42</v>
      </c>
      <c r="K316">
        <v>48.42</v>
      </c>
      <c r="L316">
        <v>28.48</v>
      </c>
      <c r="M316" t="s">
        <v>9265</v>
      </c>
      <c r="N316" t="s">
        <v>9266</v>
      </c>
      <c r="O316" t="s">
        <v>9267</v>
      </c>
      <c r="P316" t="s">
        <v>3202</v>
      </c>
      <c r="Q316" t="s">
        <v>9268</v>
      </c>
      <c r="R316" t="s">
        <v>9269</v>
      </c>
      <c r="S316" t="s">
        <v>9270</v>
      </c>
      <c r="U316" t="s">
        <v>9271</v>
      </c>
      <c r="V316" t="s">
        <v>9272</v>
      </c>
      <c r="W316" t="s">
        <v>9273</v>
      </c>
      <c r="X316" t="s">
        <v>8</v>
      </c>
      <c r="Z316" t="s">
        <v>9274</v>
      </c>
      <c r="AE316" t="s">
        <v>9275</v>
      </c>
      <c r="AG316" t="s">
        <v>9265</v>
      </c>
      <c r="AH316" t="s">
        <v>9266</v>
      </c>
      <c r="AI316" t="s">
        <v>9267</v>
      </c>
      <c r="AJ316" t="s">
        <v>3202</v>
      </c>
      <c r="AK316" t="s">
        <v>9268</v>
      </c>
      <c r="AL316" t="s">
        <v>9276</v>
      </c>
      <c r="AM316" t="s">
        <v>9277</v>
      </c>
      <c r="AO316" t="s">
        <v>9278</v>
      </c>
      <c r="AP316" t="s">
        <v>9279</v>
      </c>
      <c r="AQ316" t="s">
        <v>9273</v>
      </c>
      <c r="AR316" t="s">
        <v>8</v>
      </c>
      <c r="AT316" t="s">
        <v>9280</v>
      </c>
      <c r="AW316" t="s">
        <v>9281</v>
      </c>
      <c r="AX316" t="s">
        <v>9282</v>
      </c>
      <c r="AY316">
        <v>0</v>
      </c>
      <c r="AZ316" t="s">
        <v>289</v>
      </c>
      <c r="BA316" t="s">
        <v>3776</v>
      </c>
      <c r="BB316" t="s">
        <v>3159</v>
      </c>
      <c r="BC316" t="s">
        <v>9283</v>
      </c>
      <c r="BF316" t="s">
        <v>9284</v>
      </c>
      <c r="BI316" t="s">
        <v>9285</v>
      </c>
      <c r="BJ316" t="s">
        <v>9286</v>
      </c>
      <c r="BK316" t="s">
        <v>836</v>
      </c>
      <c r="BL316" t="s">
        <v>4</v>
      </c>
      <c r="BM316">
        <v>1</v>
      </c>
      <c r="BN316">
        <v>19.940000000000001</v>
      </c>
      <c r="BO316">
        <v>19.940000000000001</v>
      </c>
    </row>
    <row r="317" spans="1:79" hidden="1">
      <c r="A317" s="15">
        <f t="shared" si="4"/>
        <v>45383</v>
      </c>
      <c r="B317" t="s">
        <v>332</v>
      </c>
      <c r="C317" t="s">
        <v>9287</v>
      </c>
      <c r="D317" t="s">
        <v>294</v>
      </c>
      <c r="F317" t="s">
        <v>2100</v>
      </c>
      <c r="G317" t="s">
        <v>9288</v>
      </c>
      <c r="H317" t="s">
        <v>287</v>
      </c>
      <c r="I317">
        <v>34.19</v>
      </c>
      <c r="J317">
        <v>29.07</v>
      </c>
      <c r="K317">
        <v>29.07</v>
      </c>
      <c r="L317">
        <v>0</v>
      </c>
      <c r="M317" t="s">
        <v>9289</v>
      </c>
      <c r="N317" t="s">
        <v>9290</v>
      </c>
      <c r="O317" t="s">
        <v>9291</v>
      </c>
      <c r="P317" t="s">
        <v>288</v>
      </c>
      <c r="Q317" t="s">
        <v>295</v>
      </c>
      <c r="R317" t="s">
        <v>3967</v>
      </c>
      <c r="S317" t="s">
        <v>3888</v>
      </c>
      <c r="U317" t="s">
        <v>9292</v>
      </c>
      <c r="V317" t="s">
        <v>3967</v>
      </c>
      <c r="W317" t="s">
        <v>9293</v>
      </c>
      <c r="X317" t="s">
        <v>4509</v>
      </c>
      <c r="Y317" t="s">
        <v>291</v>
      </c>
      <c r="Z317" t="s">
        <v>9294</v>
      </c>
      <c r="AE317" t="s">
        <v>9295</v>
      </c>
      <c r="AG317" t="s">
        <v>9289</v>
      </c>
      <c r="AH317" t="s">
        <v>9290</v>
      </c>
      <c r="AI317" t="s">
        <v>9296</v>
      </c>
      <c r="AJ317" t="s">
        <v>288</v>
      </c>
      <c r="AK317" t="s">
        <v>295</v>
      </c>
      <c r="AL317" t="s">
        <v>3967</v>
      </c>
      <c r="AM317" t="s">
        <v>3888</v>
      </c>
      <c r="AO317" t="s">
        <v>9292</v>
      </c>
      <c r="AP317" t="s">
        <v>3967</v>
      </c>
      <c r="AQ317" t="s">
        <v>9293</v>
      </c>
      <c r="AR317" t="s">
        <v>4509</v>
      </c>
      <c r="AT317" t="s">
        <v>9294</v>
      </c>
      <c r="AV317" t="s">
        <v>296</v>
      </c>
      <c r="AW317" t="s">
        <v>9297</v>
      </c>
      <c r="AY317">
        <v>5.12</v>
      </c>
      <c r="AZ317" t="s">
        <v>289</v>
      </c>
      <c r="BA317" t="s">
        <v>113</v>
      </c>
      <c r="BC317" t="s">
        <v>9139</v>
      </c>
      <c r="BD317" t="s">
        <v>9298</v>
      </c>
      <c r="BF317" t="s">
        <v>9288</v>
      </c>
      <c r="BI317" t="s">
        <v>9299</v>
      </c>
      <c r="BJ317" t="s">
        <v>9142</v>
      </c>
      <c r="BK317" t="s">
        <v>293</v>
      </c>
      <c r="BL317" t="s">
        <v>4</v>
      </c>
      <c r="BM317">
        <v>1</v>
      </c>
      <c r="BN317">
        <v>34.19</v>
      </c>
      <c r="BO317">
        <v>34.19</v>
      </c>
    </row>
    <row r="318" spans="1:79" hidden="1">
      <c r="A318" s="15">
        <f t="shared" si="4"/>
        <v>45384</v>
      </c>
      <c r="B318" t="s">
        <v>333</v>
      </c>
      <c r="C318" t="s">
        <v>9300</v>
      </c>
      <c r="D318" t="s">
        <v>294</v>
      </c>
      <c r="F318" t="s">
        <v>2100</v>
      </c>
      <c r="G318" t="s">
        <v>9301</v>
      </c>
      <c r="H318" t="s">
        <v>287</v>
      </c>
      <c r="I318">
        <v>102.57</v>
      </c>
      <c r="J318">
        <v>83.72</v>
      </c>
      <c r="K318">
        <v>83.72</v>
      </c>
      <c r="L318">
        <v>0</v>
      </c>
      <c r="M318" t="s">
        <v>9302</v>
      </c>
      <c r="N318" t="s">
        <v>9303</v>
      </c>
      <c r="O318" t="s">
        <v>9304</v>
      </c>
      <c r="P318" t="s">
        <v>288</v>
      </c>
      <c r="Q318" t="s">
        <v>295</v>
      </c>
      <c r="R318" t="s">
        <v>9305</v>
      </c>
      <c r="S318" t="s">
        <v>9306</v>
      </c>
      <c r="U318" t="s">
        <v>9307</v>
      </c>
      <c r="V318" t="s">
        <v>3695</v>
      </c>
      <c r="W318" t="s">
        <v>3189</v>
      </c>
      <c r="X318" t="s">
        <v>3190</v>
      </c>
      <c r="Y318" t="s">
        <v>291</v>
      </c>
      <c r="Z318" t="s">
        <v>9308</v>
      </c>
      <c r="AE318" t="s">
        <v>9309</v>
      </c>
      <c r="AG318" t="s">
        <v>9302</v>
      </c>
      <c r="AH318" t="s">
        <v>9303</v>
      </c>
      <c r="AI318" t="s">
        <v>9310</v>
      </c>
      <c r="AJ318" t="s">
        <v>288</v>
      </c>
      <c r="AK318" t="s">
        <v>295</v>
      </c>
      <c r="AL318" t="s">
        <v>9305</v>
      </c>
      <c r="AM318" t="s">
        <v>9306</v>
      </c>
      <c r="AO318" t="s">
        <v>9307</v>
      </c>
      <c r="AP318" t="s">
        <v>3695</v>
      </c>
      <c r="AQ318" t="s">
        <v>3189</v>
      </c>
      <c r="AR318" t="s">
        <v>3190</v>
      </c>
      <c r="AT318" t="s">
        <v>9308</v>
      </c>
      <c r="AV318" t="s">
        <v>296</v>
      </c>
      <c r="AW318" t="s">
        <v>9311</v>
      </c>
      <c r="AY318">
        <v>18.850000000000001</v>
      </c>
      <c r="AZ318" t="s">
        <v>289</v>
      </c>
      <c r="BA318" t="s">
        <v>6513</v>
      </c>
      <c r="BC318" t="s">
        <v>9312</v>
      </c>
      <c r="BD318" t="s">
        <v>9313</v>
      </c>
      <c r="BF318" t="s">
        <v>9301</v>
      </c>
      <c r="BI318" t="s">
        <v>9314</v>
      </c>
      <c r="BJ318" t="s">
        <v>9315</v>
      </c>
      <c r="BK318" t="s">
        <v>3670</v>
      </c>
      <c r="BL318" t="s">
        <v>4</v>
      </c>
      <c r="BM318">
        <v>3</v>
      </c>
      <c r="BN318">
        <v>34.19</v>
      </c>
      <c r="BO318">
        <v>102.57</v>
      </c>
    </row>
    <row r="319" spans="1:79" hidden="1">
      <c r="A319" s="15">
        <f t="shared" si="4"/>
        <v>45384</v>
      </c>
      <c r="B319" t="s">
        <v>334</v>
      </c>
      <c r="C319" t="s">
        <v>9316</v>
      </c>
      <c r="D319" t="s">
        <v>134</v>
      </c>
      <c r="F319" t="s">
        <v>2100</v>
      </c>
      <c r="G319" t="s">
        <v>9317</v>
      </c>
      <c r="H319" t="s">
        <v>298</v>
      </c>
      <c r="I319">
        <v>112.5</v>
      </c>
      <c r="J319">
        <v>112.5</v>
      </c>
      <c r="K319">
        <v>112.5</v>
      </c>
      <c r="L319">
        <v>0</v>
      </c>
      <c r="M319" t="s">
        <v>5088</v>
      </c>
      <c r="N319" t="s">
        <v>1587</v>
      </c>
      <c r="O319" t="s">
        <v>9318</v>
      </c>
      <c r="P319" t="s">
        <v>288</v>
      </c>
      <c r="Q319" t="s">
        <v>3145</v>
      </c>
      <c r="R319" t="s">
        <v>9319</v>
      </c>
      <c r="S319" t="s">
        <v>7045</v>
      </c>
      <c r="T319" t="s">
        <v>5008</v>
      </c>
      <c r="U319" t="s">
        <v>5008</v>
      </c>
      <c r="V319" t="s">
        <v>9320</v>
      </c>
      <c r="W319" t="s">
        <v>9321</v>
      </c>
      <c r="X319" t="s">
        <v>1188</v>
      </c>
      <c r="Y319" t="s">
        <v>3150</v>
      </c>
      <c r="Z319" t="s">
        <v>9322</v>
      </c>
      <c r="AE319" t="s">
        <v>9323</v>
      </c>
      <c r="AG319" t="s">
        <v>5088</v>
      </c>
      <c r="AH319" t="s">
        <v>9324</v>
      </c>
      <c r="AI319" t="s">
        <v>9318</v>
      </c>
      <c r="AJ319" t="s">
        <v>288</v>
      </c>
      <c r="AK319" t="s">
        <v>3145</v>
      </c>
      <c r="AL319" t="s">
        <v>9319</v>
      </c>
      <c r="AM319" t="s">
        <v>7045</v>
      </c>
      <c r="AO319" t="s">
        <v>5008</v>
      </c>
      <c r="AP319" t="s">
        <v>9320</v>
      </c>
      <c r="AQ319" t="s">
        <v>9321</v>
      </c>
      <c r="AR319" t="s">
        <v>1188</v>
      </c>
      <c r="AS319" t="s">
        <v>3150</v>
      </c>
      <c r="AT319" t="s">
        <v>9322</v>
      </c>
      <c r="AV319" t="s">
        <v>3154</v>
      </c>
      <c r="AW319" t="s">
        <v>9325</v>
      </c>
      <c r="AX319" t="s">
        <v>9261</v>
      </c>
      <c r="AY319">
        <v>0</v>
      </c>
      <c r="AZ319" t="s">
        <v>3157</v>
      </c>
      <c r="BA319" t="s">
        <v>4796</v>
      </c>
      <c r="BB319" t="s">
        <v>3159</v>
      </c>
      <c r="BC319" t="s">
        <v>9236</v>
      </c>
      <c r="BF319" t="s">
        <v>9317</v>
      </c>
      <c r="BG319" t="s">
        <v>3161</v>
      </c>
      <c r="BH319">
        <v>22.52</v>
      </c>
      <c r="BI319" t="s">
        <v>9326</v>
      </c>
      <c r="BJ319" t="s">
        <v>9125</v>
      </c>
      <c r="BK319" t="s">
        <v>293</v>
      </c>
      <c r="BL319" t="s">
        <v>293</v>
      </c>
      <c r="BM319">
        <v>1</v>
      </c>
      <c r="BN319">
        <v>20.7</v>
      </c>
      <c r="BO319">
        <v>20.7</v>
      </c>
      <c r="BP319" t="s">
        <v>9220</v>
      </c>
      <c r="BQ319" t="s">
        <v>6170</v>
      </c>
      <c r="BR319" t="s">
        <v>4</v>
      </c>
      <c r="BS319">
        <v>1</v>
      </c>
      <c r="BT319">
        <v>91.8</v>
      </c>
      <c r="BU319">
        <v>91.8</v>
      </c>
    </row>
    <row r="320" spans="1:79" hidden="1">
      <c r="A320" s="15">
        <f t="shared" si="4"/>
        <v>45384</v>
      </c>
      <c r="B320" t="s">
        <v>335</v>
      </c>
      <c r="C320" t="s">
        <v>9327</v>
      </c>
      <c r="D320" t="s">
        <v>301</v>
      </c>
      <c r="F320" t="s">
        <v>2100</v>
      </c>
      <c r="G320" t="s">
        <v>9328</v>
      </c>
      <c r="H320" t="s">
        <v>298</v>
      </c>
      <c r="I320">
        <v>62.16</v>
      </c>
      <c r="J320">
        <v>73.069999999999993</v>
      </c>
      <c r="K320">
        <v>73.069999999999993</v>
      </c>
      <c r="L320">
        <v>10.91</v>
      </c>
      <c r="M320" t="s">
        <v>4189</v>
      </c>
      <c r="N320" t="s">
        <v>9329</v>
      </c>
      <c r="O320" t="s">
        <v>9330</v>
      </c>
      <c r="P320" t="s">
        <v>288</v>
      </c>
      <c r="Q320" t="s">
        <v>9331</v>
      </c>
      <c r="R320" t="s">
        <v>9332</v>
      </c>
      <c r="S320" t="s">
        <v>1713</v>
      </c>
      <c r="U320" t="s">
        <v>9333</v>
      </c>
      <c r="V320" t="s">
        <v>5431</v>
      </c>
      <c r="W320" t="s">
        <v>6481</v>
      </c>
      <c r="X320" t="s">
        <v>2</v>
      </c>
      <c r="Y320" t="s">
        <v>291</v>
      </c>
      <c r="Z320" t="s">
        <v>9334</v>
      </c>
      <c r="AE320" t="s">
        <v>9335</v>
      </c>
      <c r="AG320" t="s">
        <v>4189</v>
      </c>
      <c r="AH320" t="s">
        <v>9329</v>
      </c>
      <c r="AI320" t="s">
        <v>9330</v>
      </c>
      <c r="AJ320" t="s">
        <v>288</v>
      </c>
      <c r="AK320" t="s">
        <v>9331</v>
      </c>
      <c r="AL320" t="s">
        <v>9332</v>
      </c>
      <c r="AM320" t="s">
        <v>1713</v>
      </c>
      <c r="AO320" t="s">
        <v>9333</v>
      </c>
      <c r="AP320" t="s">
        <v>5431</v>
      </c>
      <c r="AQ320" t="s">
        <v>6481</v>
      </c>
      <c r="AR320" t="s">
        <v>2</v>
      </c>
      <c r="AS320" t="s">
        <v>291</v>
      </c>
      <c r="AT320" t="s">
        <v>9334</v>
      </c>
      <c r="AV320" t="s">
        <v>296</v>
      </c>
      <c r="AW320" t="s">
        <v>9336</v>
      </c>
      <c r="AX320" t="s">
        <v>9337</v>
      </c>
      <c r="AY320">
        <v>0</v>
      </c>
      <c r="AZ320" t="s">
        <v>289</v>
      </c>
      <c r="BA320" t="s">
        <v>2145</v>
      </c>
      <c r="BC320" t="s">
        <v>9206</v>
      </c>
      <c r="BF320" t="s">
        <v>9328</v>
      </c>
      <c r="BI320" t="s">
        <v>9326</v>
      </c>
      <c r="BJ320" t="s">
        <v>7839</v>
      </c>
      <c r="BK320" t="s">
        <v>293</v>
      </c>
      <c r="BL320" t="s">
        <v>4</v>
      </c>
      <c r="BM320">
        <v>3</v>
      </c>
      <c r="BN320">
        <v>25.9</v>
      </c>
      <c r="BO320">
        <v>62.16</v>
      </c>
    </row>
    <row r="321" spans="1:67" hidden="1">
      <c r="A321" s="15">
        <f t="shared" si="4"/>
        <v>45384</v>
      </c>
      <c r="B321" t="s">
        <v>336</v>
      </c>
      <c r="C321" t="s">
        <v>9338</v>
      </c>
      <c r="D321" t="s">
        <v>292</v>
      </c>
      <c r="F321" t="s">
        <v>2100</v>
      </c>
      <c r="G321" t="s">
        <v>9339</v>
      </c>
      <c r="H321" t="s">
        <v>287</v>
      </c>
      <c r="I321">
        <v>85.47</v>
      </c>
      <c r="J321">
        <v>108.61</v>
      </c>
      <c r="K321">
        <v>108.61</v>
      </c>
      <c r="L321">
        <v>23.14</v>
      </c>
      <c r="M321" t="s">
        <v>9340</v>
      </c>
      <c r="N321" t="s">
        <v>9341</v>
      </c>
      <c r="O321" t="s">
        <v>9342</v>
      </c>
      <c r="P321" t="s">
        <v>3217</v>
      </c>
      <c r="Q321" t="s">
        <v>9343</v>
      </c>
      <c r="R321" t="s">
        <v>9344</v>
      </c>
      <c r="S321" t="s">
        <v>9345</v>
      </c>
      <c r="U321" t="s">
        <v>9346</v>
      </c>
      <c r="V321" t="s">
        <v>4297</v>
      </c>
      <c r="W321" t="s">
        <v>1188</v>
      </c>
      <c r="X321" t="s">
        <v>5</v>
      </c>
      <c r="Z321" t="s">
        <v>9347</v>
      </c>
      <c r="AE321" t="s">
        <v>9348</v>
      </c>
      <c r="AG321" t="s">
        <v>9340</v>
      </c>
      <c r="AH321" t="s">
        <v>9349</v>
      </c>
      <c r="AI321" t="s">
        <v>9342</v>
      </c>
      <c r="AJ321" t="s">
        <v>3217</v>
      </c>
      <c r="AK321" t="s">
        <v>9343</v>
      </c>
      <c r="AL321" t="s">
        <v>9344</v>
      </c>
      <c r="AM321" t="s">
        <v>9345</v>
      </c>
      <c r="AO321" t="s">
        <v>9346</v>
      </c>
      <c r="AP321" t="s">
        <v>4297</v>
      </c>
      <c r="AQ321" t="s">
        <v>1188</v>
      </c>
      <c r="AR321" t="s">
        <v>5</v>
      </c>
      <c r="AT321" t="s">
        <v>9347</v>
      </c>
      <c r="AW321" t="s">
        <v>9350</v>
      </c>
      <c r="AX321" t="s">
        <v>9106</v>
      </c>
      <c r="AY321">
        <v>0</v>
      </c>
      <c r="AZ321" t="s">
        <v>289</v>
      </c>
      <c r="BA321" t="s">
        <v>3776</v>
      </c>
      <c r="BB321" t="s">
        <v>4946</v>
      </c>
      <c r="BC321" t="s">
        <v>9351</v>
      </c>
      <c r="BF321" t="s">
        <v>9352</v>
      </c>
      <c r="BI321" t="s">
        <v>9353</v>
      </c>
      <c r="BJ321" t="s">
        <v>6624</v>
      </c>
      <c r="BK321" t="s">
        <v>6625</v>
      </c>
      <c r="BL321" t="s">
        <v>4</v>
      </c>
      <c r="BM321">
        <v>1</v>
      </c>
      <c r="BN321">
        <v>85.47</v>
      </c>
      <c r="BO321">
        <v>85.47</v>
      </c>
    </row>
    <row r="322" spans="1:67" hidden="1">
      <c r="A322" s="15">
        <f t="shared" ref="A322:A385" si="5">DATEVALUE(G322)</f>
        <v>45384</v>
      </c>
      <c r="B322" t="s">
        <v>337</v>
      </c>
      <c r="C322" t="s">
        <v>9354</v>
      </c>
      <c r="D322" t="s">
        <v>290</v>
      </c>
      <c r="F322" t="s">
        <v>2100</v>
      </c>
      <c r="G322" t="s">
        <v>9355</v>
      </c>
      <c r="H322" t="s">
        <v>287</v>
      </c>
      <c r="I322">
        <v>215.94</v>
      </c>
      <c r="J322">
        <v>215.94</v>
      </c>
      <c r="K322">
        <v>215.94</v>
      </c>
      <c r="L322">
        <v>0</v>
      </c>
      <c r="M322" t="s">
        <v>9356</v>
      </c>
      <c r="N322" t="s">
        <v>9357</v>
      </c>
      <c r="O322" t="s">
        <v>9358</v>
      </c>
      <c r="P322" t="s">
        <v>288</v>
      </c>
      <c r="Q322" t="s">
        <v>9359</v>
      </c>
      <c r="R322" t="s">
        <v>9360</v>
      </c>
      <c r="S322" t="s">
        <v>3523</v>
      </c>
      <c r="U322" t="s">
        <v>9361</v>
      </c>
      <c r="V322" t="s">
        <v>9362</v>
      </c>
      <c r="W322" t="s">
        <v>139</v>
      </c>
      <c r="X322" t="s">
        <v>126</v>
      </c>
      <c r="Y322" t="s">
        <v>291</v>
      </c>
      <c r="Z322" t="s">
        <v>9363</v>
      </c>
      <c r="AE322" t="s">
        <v>9364</v>
      </c>
      <c r="AG322" t="s">
        <v>9356</v>
      </c>
      <c r="AH322" t="s">
        <v>9357</v>
      </c>
      <c r="AI322" t="s">
        <v>9358</v>
      </c>
      <c r="AJ322" t="s">
        <v>288</v>
      </c>
      <c r="AK322" t="s">
        <v>9359</v>
      </c>
      <c r="AL322" t="s">
        <v>9360</v>
      </c>
      <c r="AM322" t="s">
        <v>3523</v>
      </c>
      <c r="AO322" t="s">
        <v>9361</v>
      </c>
      <c r="AP322" t="s">
        <v>9362</v>
      </c>
      <c r="AQ322" t="s">
        <v>139</v>
      </c>
      <c r="AR322" t="s">
        <v>126</v>
      </c>
      <c r="AT322" t="s">
        <v>9363</v>
      </c>
      <c r="AV322" t="s">
        <v>4942</v>
      </c>
      <c r="AW322" t="s">
        <v>9365</v>
      </c>
      <c r="AX322" t="s">
        <v>9366</v>
      </c>
      <c r="AY322">
        <v>0</v>
      </c>
      <c r="AZ322" t="s">
        <v>289</v>
      </c>
      <c r="BA322" t="s">
        <v>4945</v>
      </c>
      <c r="BB322" t="s">
        <v>8871</v>
      </c>
      <c r="BC322" t="s">
        <v>9367</v>
      </c>
      <c r="BF322" t="s">
        <v>9368</v>
      </c>
      <c r="BI322" t="s">
        <v>9369</v>
      </c>
      <c r="BJ322" t="s">
        <v>9370</v>
      </c>
      <c r="BK322" t="s">
        <v>9371</v>
      </c>
      <c r="BL322" t="s">
        <v>4</v>
      </c>
      <c r="BM322">
        <v>3</v>
      </c>
      <c r="BN322">
        <v>71.98</v>
      </c>
      <c r="BO322">
        <v>215.94</v>
      </c>
    </row>
    <row r="323" spans="1:67" hidden="1">
      <c r="A323" s="15">
        <f t="shared" si="5"/>
        <v>45385</v>
      </c>
      <c r="B323" t="s">
        <v>338</v>
      </c>
      <c r="C323" t="s">
        <v>9372</v>
      </c>
      <c r="D323" t="s">
        <v>134</v>
      </c>
      <c r="F323" t="s">
        <v>2100</v>
      </c>
      <c r="G323" t="s">
        <v>9373</v>
      </c>
      <c r="H323" t="s">
        <v>298</v>
      </c>
      <c r="I323">
        <v>91.8</v>
      </c>
      <c r="J323">
        <v>91.8</v>
      </c>
      <c r="K323">
        <v>91.8</v>
      </c>
      <c r="L323">
        <v>0</v>
      </c>
      <c r="M323" t="s">
        <v>9374</v>
      </c>
      <c r="N323" t="s">
        <v>9375</v>
      </c>
      <c r="O323" t="s">
        <v>9376</v>
      </c>
      <c r="P323" t="s">
        <v>288</v>
      </c>
      <c r="Q323" t="s">
        <v>3145</v>
      </c>
      <c r="R323" t="s">
        <v>9377</v>
      </c>
      <c r="S323" t="s">
        <v>9378</v>
      </c>
      <c r="T323" t="s">
        <v>9379</v>
      </c>
      <c r="U323" t="s">
        <v>9379</v>
      </c>
      <c r="V323" t="s">
        <v>9380</v>
      </c>
      <c r="W323" t="s">
        <v>1306</v>
      </c>
      <c r="X323" t="s">
        <v>127</v>
      </c>
      <c r="Y323" t="s">
        <v>3150</v>
      </c>
      <c r="Z323" t="s">
        <v>9381</v>
      </c>
      <c r="AE323" t="s">
        <v>9382</v>
      </c>
      <c r="AG323" t="s">
        <v>9374</v>
      </c>
      <c r="AH323" t="s">
        <v>9383</v>
      </c>
      <c r="AI323" t="s">
        <v>9376</v>
      </c>
      <c r="AJ323" t="s">
        <v>288</v>
      </c>
      <c r="AK323" t="s">
        <v>3145</v>
      </c>
      <c r="AL323" t="s">
        <v>9377</v>
      </c>
      <c r="AM323" t="s">
        <v>9378</v>
      </c>
      <c r="AO323" t="s">
        <v>9384</v>
      </c>
      <c r="AP323" t="s">
        <v>9380</v>
      </c>
      <c r="AQ323" t="s">
        <v>1306</v>
      </c>
      <c r="AR323" t="s">
        <v>127</v>
      </c>
      <c r="AS323" t="s">
        <v>3150</v>
      </c>
      <c r="AT323" t="s">
        <v>9381</v>
      </c>
      <c r="AV323" t="s">
        <v>3154</v>
      </c>
      <c r="AW323" t="s">
        <v>9385</v>
      </c>
      <c r="AY323">
        <v>0</v>
      </c>
      <c r="AZ323" t="s">
        <v>289</v>
      </c>
      <c r="BA323" t="s">
        <v>4651</v>
      </c>
      <c r="BB323" t="s">
        <v>4946</v>
      </c>
      <c r="BC323" t="s">
        <v>9386</v>
      </c>
      <c r="BF323" t="s">
        <v>9373</v>
      </c>
      <c r="BG323" t="s">
        <v>3161</v>
      </c>
      <c r="BH323">
        <v>14.03</v>
      </c>
      <c r="BI323" t="s">
        <v>9326</v>
      </c>
      <c r="BJ323" t="s">
        <v>9220</v>
      </c>
      <c r="BK323" t="s">
        <v>6170</v>
      </c>
      <c r="BL323" t="s">
        <v>4</v>
      </c>
      <c r="BM323">
        <v>1</v>
      </c>
      <c r="BN323">
        <v>91.8</v>
      </c>
      <c r="BO323">
        <v>91.8</v>
      </c>
    </row>
    <row r="324" spans="1:67" hidden="1">
      <c r="A324" s="15">
        <f t="shared" si="5"/>
        <v>45385</v>
      </c>
      <c r="B324" t="s">
        <v>753</v>
      </c>
      <c r="C324" t="s">
        <v>9387</v>
      </c>
      <c r="D324" t="s">
        <v>134</v>
      </c>
      <c r="F324" t="s">
        <v>2100</v>
      </c>
      <c r="G324" t="s">
        <v>9388</v>
      </c>
      <c r="H324" t="s">
        <v>298</v>
      </c>
      <c r="I324">
        <v>106.79</v>
      </c>
      <c r="J324">
        <v>103.35</v>
      </c>
      <c r="K324">
        <v>113.54</v>
      </c>
      <c r="L324">
        <v>0</v>
      </c>
      <c r="M324" t="s">
        <v>9389</v>
      </c>
      <c r="N324" t="s">
        <v>9390</v>
      </c>
      <c r="O324" t="s">
        <v>9391</v>
      </c>
      <c r="P324" t="s">
        <v>288</v>
      </c>
      <c r="Q324" t="s">
        <v>3145</v>
      </c>
      <c r="R324" t="s">
        <v>9392</v>
      </c>
      <c r="S324" t="s">
        <v>9393</v>
      </c>
      <c r="T324" t="s">
        <v>9394</v>
      </c>
      <c r="U324" t="s">
        <v>9394</v>
      </c>
      <c r="V324" t="s">
        <v>9395</v>
      </c>
      <c r="W324" t="s">
        <v>7105</v>
      </c>
      <c r="X324" t="s">
        <v>127</v>
      </c>
      <c r="Y324" t="s">
        <v>3150</v>
      </c>
      <c r="Z324" t="s">
        <v>9396</v>
      </c>
      <c r="AE324" t="s">
        <v>9397</v>
      </c>
      <c r="AG324" t="s">
        <v>9389</v>
      </c>
      <c r="AH324" t="s">
        <v>9398</v>
      </c>
      <c r="AI324" t="s">
        <v>9391</v>
      </c>
      <c r="AJ324" t="s">
        <v>288</v>
      </c>
      <c r="AK324" t="s">
        <v>3145</v>
      </c>
      <c r="AL324" t="s">
        <v>9392</v>
      </c>
      <c r="AM324" t="s">
        <v>9393</v>
      </c>
      <c r="AO324" t="s">
        <v>9399</v>
      </c>
      <c r="AP324" t="s">
        <v>9395</v>
      </c>
      <c r="AQ324" t="s">
        <v>7105</v>
      </c>
      <c r="AR324" t="s">
        <v>127</v>
      </c>
      <c r="AS324" t="s">
        <v>3150</v>
      </c>
      <c r="AT324" t="s">
        <v>9396</v>
      </c>
      <c r="AV324" t="s">
        <v>3154</v>
      </c>
      <c r="AW324" t="s">
        <v>9400</v>
      </c>
      <c r="AX324" t="s">
        <v>9124</v>
      </c>
      <c r="AY324">
        <v>3.44</v>
      </c>
      <c r="AZ324" t="s">
        <v>289</v>
      </c>
      <c r="BA324" t="s">
        <v>4996</v>
      </c>
      <c r="BB324" t="s">
        <v>4630</v>
      </c>
      <c r="BC324" t="s">
        <v>9236</v>
      </c>
      <c r="BF324" t="s">
        <v>9388</v>
      </c>
      <c r="BG324" t="s">
        <v>4999</v>
      </c>
      <c r="BH324">
        <v>12.81</v>
      </c>
      <c r="BI324" t="s">
        <v>9401</v>
      </c>
      <c r="BJ324" t="s">
        <v>9402</v>
      </c>
      <c r="BK324" t="s">
        <v>6357</v>
      </c>
      <c r="BL324" t="s">
        <v>4</v>
      </c>
      <c r="BM324">
        <v>1</v>
      </c>
      <c r="BN324">
        <v>106.79</v>
      </c>
      <c r="BO324">
        <v>106.79</v>
      </c>
    </row>
    <row r="325" spans="1:67" hidden="1">
      <c r="A325" s="15">
        <f t="shared" si="5"/>
        <v>45385</v>
      </c>
      <c r="B325" t="s">
        <v>770</v>
      </c>
      <c r="C325" t="s">
        <v>9403</v>
      </c>
      <c r="D325" t="s">
        <v>294</v>
      </c>
      <c r="F325" t="s">
        <v>2100</v>
      </c>
      <c r="G325" t="s">
        <v>9404</v>
      </c>
      <c r="H325" t="s">
        <v>287</v>
      </c>
      <c r="I325">
        <v>34.090000000000003</v>
      </c>
      <c r="J325">
        <v>28.98</v>
      </c>
      <c r="K325">
        <v>28.98</v>
      </c>
      <c r="L325">
        <v>0</v>
      </c>
      <c r="M325" t="s">
        <v>9405</v>
      </c>
      <c r="N325" t="s">
        <v>9406</v>
      </c>
      <c r="O325" t="s">
        <v>9407</v>
      </c>
      <c r="P325" t="s">
        <v>288</v>
      </c>
      <c r="Q325" t="s">
        <v>295</v>
      </c>
      <c r="R325" t="s">
        <v>9408</v>
      </c>
      <c r="S325" t="s">
        <v>9409</v>
      </c>
      <c r="U325" t="s">
        <v>1680</v>
      </c>
      <c r="V325" t="s">
        <v>3755</v>
      </c>
      <c r="W325" t="s">
        <v>1680</v>
      </c>
      <c r="X325" t="s">
        <v>303</v>
      </c>
      <c r="Y325" t="s">
        <v>291</v>
      </c>
      <c r="Z325" t="s">
        <v>9410</v>
      </c>
      <c r="AE325" t="s">
        <v>9411</v>
      </c>
      <c r="AG325" t="s">
        <v>9405</v>
      </c>
      <c r="AH325" t="s">
        <v>9406</v>
      </c>
      <c r="AI325" t="s">
        <v>9412</v>
      </c>
      <c r="AJ325" t="s">
        <v>288</v>
      </c>
      <c r="AK325" t="s">
        <v>295</v>
      </c>
      <c r="AL325" t="s">
        <v>9408</v>
      </c>
      <c r="AM325" t="s">
        <v>9409</v>
      </c>
      <c r="AO325" t="s">
        <v>1680</v>
      </c>
      <c r="AP325" t="s">
        <v>3755</v>
      </c>
      <c r="AQ325" t="s">
        <v>1680</v>
      </c>
      <c r="AR325" t="s">
        <v>303</v>
      </c>
      <c r="AT325" t="s">
        <v>9410</v>
      </c>
      <c r="AV325" t="s">
        <v>296</v>
      </c>
      <c r="AW325" t="s">
        <v>9413</v>
      </c>
      <c r="AY325">
        <v>5.1100000000000003</v>
      </c>
      <c r="AZ325" t="s">
        <v>289</v>
      </c>
      <c r="BA325" t="s">
        <v>113</v>
      </c>
      <c r="BC325" t="s">
        <v>9156</v>
      </c>
      <c r="BD325" t="s">
        <v>9414</v>
      </c>
      <c r="BF325" t="s">
        <v>9404</v>
      </c>
      <c r="BI325" t="s">
        <v>9415</v>
      </c>
      <c r="BJ325" t="s">
        <v>9416</v>
      </c>
      <c r="BK325" t="s">
        <v>852</v>
      </c>
      <c r="BL325" t="s">
        <v>4</v>
      </c>
      <c r="BM325">
        <v>1</v>
      </c>
      <c r="BN325">
        <v>34.090000000000003</v>
      </c>
      <c r="BO325">
        <v>34.090000000000003</v>
      </c>
    </row>
    <row r="326" spans="1:67" hidden="1">
      <c r="A326" s="15">
        <f t="shared" si="5"/>
        <v>45388</v>
      </c>
      <c r="B326" t="s">
        <v>9417</v>
      </c>
      <c r="C326" t="s">
        <v>9418</v>
      </c>
      <c r="D326" t="s">
        <v>294</v>
      </c>
      <c r="F326" t="s">
        <v>2100</v>
      </c>
      <c r="G326" t="s">
        <v>9419</v>
      </c>
      <c r="H326" t="s">
        <v>287</v>
      </c>
      <c r="I326">
        <v>99.9</v>
      </c>
      <c r="J326">
        <v>62.34</v>
      </c>
      <c r="K326">
        <v>62.34</v>
      </c>
      <c r="L326">
        <v>0</v>
      </c>
      <c r="M326" t="s">
        <v>9420</v>
      </c>
      <c r="N326" t="s">
        <v>9421</v>
      </c>
      <c r="O326" t="s">
        <v>9422</v>
      </c>
      <c r="P326" t="s">
        <v>288</v>
      </c>
      <c r="Q326" t="s">
        <v>295</v>
      </c>
      <c r="R326" t="s">
        <v>9423</v>
      </c>
      <c r="S326" t="s">
        <v>4661</v>
      </c>
      <c r="U326" t="s">
        <v>9009</v>
      </c>
      <c r="V326" t="s">
        <v>9424</v>
      </c>
      <c r="W326" t="s">
        <v>9009</v>
      </c>
      <c r="X326" t="s">
        <v>127</v>
      </c>
      <c r="Y326" t="s">
        <v>291</v>
      </c>
      <c r="Z326" t="s">
        <v>9425</v>
      </c>
      <c r="AE326" t="s">
        <v>9426</v>
      </c>
      <c r="AG326" t="s">
        <v>9420</v>
      </c>
      <c r="AH326" t="s">
        <v>9421</v>
      </c>
      <c r="AI326" t="s">
        <v>9427</v>
      </c>
      <c r="AJ326" t="s">
        <v>288</v>
      </c>
      <c r="AK326" t="s">
        <v>295</v>
      </c>
      <c r="AL326" t="s">
        <v>9423</v>
      </c>
      <c r="AM326" t="s">
        <v>4661</v>
      </c>
      <c r="AO326" t="s">
        <v>9009</v>
      </c>
      <c r="AP326" t="s">
        <v>9424</v>
      </c>
      <c r="AQ326" t="s">
        <v>9009</v>
      </c>
      <c r="AR326" t="s">
        <v>127</v>
      </c>
      <c r="AT326" t="s">
        <v>9425</v>
      </c>
      <c r="AV326" t="s">
        <v>296</v>
      </c>
      <c r="AW326" t="s">
        <v>9428</v>
      </c>
      <c r="AY326">
        <v>37.56</v>
      </c>
      <c r="AZ326" t="s">
        <v>289</v>
      </c>
      <c r="BA326" t="s">
        <v>113</v>
      </c>
      <c r="BC326" t="s">
        <v>9429</v>
      </c>
      <c r="BD326" t="s">
        <v>9430</v>
      </c>
      <c r="BF326" t="s">
        <v>9419</v>
      </c>
      <c r="BI326" t="s">
        <v>9431</v>
      </c>
      <c r="BJ326" t="s">
        <v>9432</v>
      </c>
      <c r="BK326" t="s">
        <v>9433</v>
      </c>
      <c r="BL326" t="s">
        <v>4</v>
      </c>
      <c r="BM326">
        <v>1</v>
      </c>
      <c r="BN326">
        <v>99.9</v>
      </c>
      <c r="BO326">
        <v>99.9</v>
      </c>
    </row>
    <row r="327" spans="1:67" hidden="1">
      <c r="A327" s="15">
        <f t="shared" si="5"/>
        <v>45388</v>
      </c>
      <c r="B327" t="s">
        <v>9434</v>
      </c>
      <c r="C327" t="s">
        <v>9435</v>
      </c>
      <c r="D327" t="s">
        <v>294</v>
      </c>
      <c r="F327" t="s">
        <v>2100</v>
      </c>
      <c r="G327" t="s">
        <v>9436</v>
      </c>
      <c r="H327" t="s">
        <v>287</v>
      </c>
      <c r="I327">
        <v>45.59</v>
      </c>
      <c r="J327">
        <v>39.200000000000003</v>
      </c>
      <c r="K327">
        <v>39.200000000000003</v>
      </c>
      <c r="L327">
        <v>0</v>
      </c>
      <c r="M327" t="s">
        <v>9437</v>
      </c>
      <c r="N327" t="s">
        <v>2039</v>
      </c>
      <c r="O327" t="s">
        <v>9438</v>
      </c>
      <c r="P327" t="s">
        <v>288</v>
      </c>
      <c r="Q327" t="s">
        <v>295</v>
      </c>
      <c r="R327" t="s">
        <v>9439</v>
      </c>
      <c r="S327" t="s">
        <v>9440</v>
      </c>
      <c r="U327" t="s">
        <v>8102</v>
      </c>
      <c r="V327" t="s">
        <v>9441</v>
      </c>
      <c r="W327" t="s">
        <v>8102</v>
      </c>
      <c r="X327" t="s">
        <v>4790</v>
      </c>
      <c r="Y327" t="s">
        <v>291</v>
      </c>
      <c r="Z327" t="s">
        <v>9442</v>
      </c>
      <c r="AE327" t="s">
        <v>9443</v>
      </c>
      <c r="AG327" t="s">
        <v>9437</v>
      </c>
      <c r="AH327" t="s">
        <v>2039</v>
      </c>
      <c r="AI327" t="s">
        <v>9444</v>
      </c>
      <c r="AJ327" t="s">
        <v>288</v>
      </c>
      <c r="AK327" t="s">
        <v>295</v>
      </c>
      <c r="AL327" t="s">
        <v>9439</v>
      </c>
      <c r="AM327" t="s">
        <v>9440</v>
      </c>
      <c r="AO327" t="s">
        <v>8102</v>
      </c>
      <c r="AP327" t="s">
        <v>9441</v>
      </c>
      <c r="AQ327" t="s">
        <v>8102</v>
      </c>
      <c r="AR327" t="s">
        <v>4790</v>
      </c>
      <c r="AT327" t="s">
        <v>9442</v>
      </c>
      <c r="AV327" t="s">
        <v>296</v>
      </c>
      <c r="AW327" t="s">
        <v>9445</v>
      </c>
      <c r="AY327">
        <v>6.39</v>
      </c>
      <c r="AZ327" t="s">
        <v>289</v>
      </c>
      <c r="BA327" t="s">
        <v>2819</v>
      </c>
      <c r="BC327" t="s">
        <v>9446</v>
      </c>
      <c r="BD327" t="s">
        <v>9447</v>
      </c>
      <c r="BF327" t="s">
        <v>9436</v>
      </c>
      <c r="BI327" t="s">
        <v>9448</v>
      </c>
      <c r="BJ327" t="s">
        <v>9449</v>
      </c>
      <c r="BK327" t="s">
        <v>6312</v>
      </c>
      <c r="BL327" t="s">
        <v>4</v>
      </c>
      <c r="BM327">
        <v>1</v>
      </c>
      <c r="BN327">
        <v>45.59</v>
      </c>
      <c r="BO327">
        <v>45.59</v>
      </c>
    </row>
    <row r="328" spans="1:67" hidden="1">
      <c r="A328" s="15">
        <f t="shared" si="5"/>
        <v>45388</v>
      </c>
      <c r="B328" t="s">
        <v>9450</v>
      </c>
      <c r="C328" t="s">
        <v>9451</v>
      </c>
      <c r="D328" t="s">
        <v>134</v>
      </c>
      <c r="F328" t="s">
        <v>2100</v>
      </c>
      <c r="G328" t="s">
        <v>9452</v>
      </c>
      <c r="H328" t="s">
        <v>287</v>
      </c>
      <c r="I328">
        <v>31.5</v>
      </c>
      <c r="J328">
        <v>49.16</v>
      </c>
      <c r="K328">
        <v>49.16</v>
      </c>
      <c r="L328">
        <v>17.66</v>
      </c>
      <c r="M328" t="s">
        <v>9453</v>
      </c>
      <c r="N328" t="s">
        <v>6297</v>
      </c>
      <c r="O328" t="s">
        <v>9454</v>
      </c>
      <c r="P328" t="s">
        <v>288</v>
      </c>
      <c r="Q328" t="s">
        <v>3145</v>
      </c>
      <c r="R328" t="s">
        <v>9455</v>
      </c>
      <c r="S328" t="s">
        <v>5799</v>
      </c>
      <c r="T328" t="s">
        <v>1412</v>
      </c>
      <c r="U328" t="s">
        <v>1412</v>
      </c>
      <c r="V328" t="s">
        <v>6302</v>
      </c>
      <c r="W328" t="s">
        <v>6303</v>
      </c>
      <c r="X328" t="s">
        <v>127</v>
      </c>
      <c r="Y328" t="s">
        <v>3150</v>
      </c>
      <c r="Z328" t="s">
        <v>9456</v>
      </c>
      <c r="AE328" t="s">
        <v>9457</v>
      </c>
      <c r="AG328" t="s">
        <v>9453</v>
      </c>
      <c r="AH328" t="s">
        <v>6297</v>
      </c>
      <c r="AI328" t="s">
        <v>9454</v>
      </c>
      <c r="AJ328" t="s">
        <v>288</v>
      </c>
      <c r="AK328" t="s">
        <v>3145</v>
      </c>
      <c r="AL328" t="s">
        <v>6306</v>
      </c>
      <c r="AM328" t="s">
        <v>6130</v>
      </c>
      <c r="AO328" t="s">
        <v>6301</v>
      </c>
      <c r="AP328" t="s">
        <v>6302</v>
      </c>
      <c r="AQ328" t="s">
        <v>6303</v>
      </c>
      <c r="AR328" t="s">
        <v>127</v>
      </c>
      <c r="AS328" t="s">
        <v>3150</v>
      </c>
      <c r="AT328" t="s">
        <v>6307</v>
      </c>
      <c r="AV328" t="s">
        <v>3154</v>
      </c>
      <c r="AW328" t="s">
        <v>9458</v>
      </c>
      <c r="AX328" t="s">
        <v>3156</v>
      </c>
      <c r="AY328">
        <v>0</v>
      </c>
      <c r="AZ328" t="s">
        <v>3157</v>
      </c>
      <c r="BA328" t="s">
        <v>3158</v>
      </c>
      <c r="BB328" t="s">
        <v>3159</v>
      </c>
      <c r="BC328" t="s">
        <v>9206</v>
      </c>
      <c r="BF328" t="s">
        <v>9452</v>
      </c>
      <c r="BG328" t="s">
        <v>3161</v>
      </c>
      <c r="BH328">
        <v>10.130000000000001</v>
      </c>
      <c r="BI328" t="s">
        <v>9459</v>
      </c>
      <c r="BJ328" t="s">
        <v>6311</v>
      </c>
      <c r="BK328" t="s">
        <v>6312</v>
      </c>
      <c r="BL328" t="s">
        <v>4</v>
      </c>
      <c r="BM328">
        <v>1</v>
      </c>
      <c r="BN328">
        <v>31.5</v>
      </c>
      <c r="BO328">
        <v>31.5</v>
      </c>
    </row>
    <row r="329" spans="1:67" hidden="1">
      <c r="A329" s="15">
        <f t="shared" si="5"/>
        <v>45389</v>
      </c>
      <c r="B329" t="s">
        <v>9460</v>
      </c>
      <c r="C329" t="s">
        <v>9461</v>
      </c>
      <c r="D329" t="s">
        <v>294</v>
      </c>
      <c r="F329" t="s">
        <v>2100</v>
      </c>
      <c r="G329" t="s">
        <v>9462</v>
      </c>
      <c r="H329" t="s">
        <v>287</v>
      </c>
      <c r="I329">
        <v>34.090000000000003</v>
      </c>
      <c r="J329">
        <v>22.16</v>
      </c>
      <c r="K329">
        <v>22.16</v>
      </c>
      <c r="L329">
        <v>0</v>
      </c>
      <c r="M329" t="s">
        <v>9463</v>
      </c>
      <c r="N329" t="s">
        <v>9464</v>
      </c>
      <c r="O329" t="s">
        <v>9465</v>
      </c>
      <c r="P329" t="s">
        <v>288</v>
      </c>
      <c r="Q329" t="s">
        <v>295</v>
      </c>
      <c r="R329" t="s">
        <v>9466</v>
      </c>
      <c r="S329" t="s">
        <v>304</v>
      </c>
      <c r="U329" t="s">
        <v>1903</v>
      </c>
      <c r="V329" t="s">
        <v>9467</v>
      </c>
      <c r="W329" t="s">
        <v>1903</v>
      </c>
      <c r="X329" t="s">
        <v>837</v>
      </c>
      <c r="Y329" t="s">
        <v>291</v>
      </c>
      <c r="Z329" t="s">
        <v>9468</v>
      </c>
      <c r="AE329" t="s">
        <v>9469</v>
      </c>
      <c r="AG329" t="s">
        <v>9463</v>
      </c>
      <c r="AH329" t="s">
        <v>9464</v>
      </c>
      <c r="AI329" t="s">
        <v>9470</v>
      </c>
      <c r="AJ329" t="s">
        <v>288</v>
      </c>
      <c r="AK329" t="s">
        <v>295</v>
      </c>
      <c r="AL329" t="s">
        <v>9466</v>
      </c>
      <c r="AM329" t="s">
        <v>304</v>
      </c>
      <c r="AO329" t="s">
        <v>1903</v>
      </c>
      <c r="AP329" t="s">
        <v>9467</v>
      </c>
      <c r="AQ329" t="s">
        <v>1903</v>
      </c>
      <c r="AR329" t="s">
        <v>837</v>
      </c>
      <c r="AT329" t="s">
        <v>9468</v>
      </c>
      <c r="AV329" t="s">
        <v>296</v>
      </c>
      <c r="AW329" t="s">
        <v>9471</v>
      </c>
      <c r="AX329" t="s">
        <v>3711</v>
      </c>
      <c r="AY329">
        <v>11.93</v>
      </c>
      <c r="AZ329" t="s">
        <v>289</v>
      </c>
      <c r="BA329" t="s">
        <v>2819</v>
      </c>
      <c r="BC329" t="s">
        <v>9472</v>
      </c>
      <c r="BD329" t="s">
        <v>9473</v>
      </c>
      <c r="BF329" t="s">
        <v>9462</v>
      </c>
      <c r="BI329" t="s">
        <v>9474</v>
      </c>
      <c r="BJ329" t="s">
        <v>9416</v>
      </c>
      <c r="BK329" t="s">
        <v>852</v>
      </c>
      <c r="BL329" t="s">
        <v>4</v>
      </c>
      <c r="BM329">
        <v>1</v>
      </c>
      <c r="BN329">
        <v>34.090000000000003</v>
      </c>
      <c r="BO329">
        <v>34.090000000000003</v>
      </c>
    </row>
    <row r="330" spans="1:67" hidden="1">
      <c r="A330" s="15">
        <f t="shared" si="5"/>
        <v>45390</v>
      </c>
      <c r="B330" t="s">
        <v>9475</v>
      </c>
      <c r="C330" t="s">
        <v>9476</v>
      </c>
      <c r="D330" t="s">
        <v>294</v>
      </c>
      <c r="F330" t="s">
        <v>2100</v>
      </c>
      <c r="G330" t="s">
        <v>9477</v>
      </c>
      <c r="H330" t="s">
        <v>287</v>
      </c>
      <c r="I330">
        <v>34.19</v>
      </c>
      <c r="J330">
        <v>16.07</v>
      </c>
      <c r="K330">
        <v>16.07</v>
      </c>
      <c r="L330">
        <v>0</v>
      </c>
      <c r="M330" t="s">
        <v>9478</v>
      </c>
      <c r="N330" t="s">
        <v>9479</v>
      </c>
      <c r="O330" t="s">
        <v>9480</v>
      </c>
      <c r="P330" t="s">
        <v>288</v>
      </c>
      <c r="Q330" t="s">
        <v>295</v>
      </c>
      <c r="R330" t="s">
        <v>9481</v>
      </c>
      <c r="S330" t="s">
        <v>2407</v>
      </c>
      <c r="U330" t="s">
        <v>9482</v>
      </c>
      <c r="V330" t="s">
        <v>124</v>
      </c>
      <c r="W330" t="s">
        <v>9483</v>
      </c>
      <c r="X330" t="s">
        <v>835</v>
      </c>
      <c r="Y330" t="s">
        <v>291</v>
      </c>
      <c r="Z330" t="s">
        <v>9484</v>
      </c>
      <c r="AE330" t="s">
        <v>9485</v>
      </c>
      <c r="AG330" t="s">
        <v>9478</v>
      </c>
      <c r="AH330" t="s">
        <v>9479</v>
      </c>
      <c r="AI330" t="s">
        <v>9486</v>
      </c>
      <c r="AJ330" t="s">
        <v>288</v>
      </c>
      <c r="AK330" t="s">
        <v>295</v>
      </c>
      <c r="AL330" t="s">
        <v>9481</v>
      </c>
      <c r="AM330" t="s">
        <v>2407</v>
      </c>
      <c r="AO330" t="s">
        <v>9482</v>
      </c>
      <c r="AP330" t="s">
        <v>124</v>
      </c>
      <c r="AQ330" t="s">
        <v>9483</v>
      </c>
      <c r="AR330" t="s">
        <v>835</v>
      </c>
      <c r="AT330" t="s">
        <v>9484</v>
      </c>
      <c r="AV330" t="s">
        <v>296</v>
      </c>
      <c r="AW330" t="s">
        <v>9487</v>
      </c>
      <c r="AY330">
        <v>18.12</v>
      </c>
      <c r="AZ330" t="s">
        <v>289</v>
      </c>
      <c r="BA330" t="s">
        <v>6513</v>
      </c>
      <c r="BC330" t="s">
        <v>9429</v>
      </c>
      <c r="BD330" t="s">
        <v>9488</v>
      </c>
      <c r="BF330" t="s">
        <v>9477</v>
      </c>
      <c r="BI330" t="s">
        <v>9489</v>
      </c>
      <c r="BJ330" t="s">
        <v>9490</v>
      </c>
      <c r="BK330" t="s">
        <v>293</v>
      </c>
      <c r="BL330" t="s">
        <v>4</v>
      </c>
      <c r="BM330">
        <v>1</v>
      </c>
      <c r="BN330">
        <v>34.19</v>
      </c>
      <c r="BO330">
        <v>34.19</v>
      </c>
    </row>
    <row r="331" spans="1:67" hidden="1">
      <c r="A331" s="15">
        <f t="shared" si="5"/>
        <v>45390</v>
      </c>
      <c r="B331" t="s">
        <v>9491</v>
      </c>
      <c r="C331" t="s">
        <v>9492</v>
      </c>
      <c r="D331" t="s">
        <v>134</v>
      </c>
      <c r="F331" t="s">
        <v>2100</v>
      </c>
      <c r="G331" t="s">
        <v>9493</v>
      </c>
      <c r="H331" t="s">
        <v>298</v>
      </c>
      <c r="I331">
        <v>81</v>
      </c>
      <c r="J331">
        <v>81</v>
      </c>
      <c r="K331">
        <v>81</v>
      </c>
      <c r="L331">
        <v>0</v>
      </c>
      <c r="M331" t="s">
        <v>4148</v>
      </c>
      <c r="N331" t="s">
        <v>9494</v>
      </c>
      <c r="O331" t="s">
        <v>9495</v>
      </c>
      <c r="P331" t="s">
        <v>288</v>
      </c>
      <c r="Q331" t="s">
        <v>3145</v>
      </c>
      <c r="R331" t="s">
        <v>9496</v>
      </c>
      <c r="S331" t="s">
        <v>3857</v>
      </c>
      <c r="T331" t="s">
        <v>9497</v>
      </c>
      <c r="U331" t="s">
        <v>9497</v>
      </c>
      <c r="V331" t="s">
        <v>9498</v>
      </c>
      <c r="W331" t="s">
        <v>9499</v>
      </c>
      <c r="X331" t="s">
        <v>3740</v>
      </c>
      <c r="Y331" t="s">
        <v>3150</v>
      </c>
      <c r="Z331" t="s">
        <v>9500</v>
      </c>
      <c r="AE331" t="s">
        <v>9501</v>
      </c>
      <c r="AG331" t="s">
        <v>4148</v>
      </c>
      <c r="AH331" t="s">
        <v>9494</v>
      </c>
      <c r="AI331" t="s">
        <v>9495</v>
      </c>
      <c r="AJ331" t="s">
        <v>288</v>
      </c>
      <c r="AK331" t="s">
        <v>3145</v>
      </c>
      <c r="AL331" t="s">
        <v>9496</v>
      </c>
      <c r="AM331" t="s">
        <v>3857</v>
      </c>
      <c r="AO331" t="s">
        <v>9502</v>
      </c>
      <c r="AP331" t="s">
        <v>9498</v>
      </c>
      <c r="AQ331" t="s">
        <v>9499</v>
      </c>
      <c r="AR331" t="s">
        <v>3740</v>
      </c>
      <c r="AS331" t="s">
        <v>3150</v>
      </c>
      <c r="AT331" t="s">
        <v>9500</v>
      </c>
      <c r="AV331" t="s">
        <v>3154</v>
      </c>
      <c r="AW331" t="s">
        <v>9503</v>
      </c>
      <c r="AX331" t="s">
        <v>3156</v>
      </c>
      <c r="AY331">
        <v>0</v>
      </c>
      <c r="AZ331" t="s">
        <v>3157</v>
      </c>
      <c r="BA331" t="s">
        <v>4796</v>
      </c>
      <c r="BB331" t="s">
        <v>3159</v>
      </c>
      <c r="BC331" t="s">
        <v>9206</v>
      </c>
      <c r="BF331" t="s">
        <v>9493</v>
      </c>
      <c r="BG331" t="s">
        <v>3161</v>
      </c>
      <c r="BH331">
        <v>12.39</v>
      </c>
      <c r="BI331" t="s">
        <v>9504</v>
      </c>
      <c r="BJ331" t="s">
        <v>9505</v>
      </c>
      <c r="BK331" t="s">
        <v>8733</v>
      </c>
      <c r="BL331" t="s">
        <v>4</v>
      </c>
      <c r="BM331">
        <v>1</v>
      </c>
      <c r="BN331">
        <v>81</v>
      </c>
      <c r="BO331">
        <v>81</v>
      </c>
    </row>
    <row r="332" spans="1:67" hidden="1">
      <c r="A332" s="15">
        <f t="shared" si="5"/>
        <v>45390</v>
      </c>
      <c r="B332" t="s">
        <v>9506</v>
      </c>
      <c r="C332" t="s">
        <v>9507</v>
      </c>
      <c r="D332" t="s">
        <v>294</v>
      </c>
      <c r="F332" t="s">
        <v>2100</v>
      </c>
      <c r="G332" t="s">
        <v>9508</v>
      </c>
      <c r="H332" t="s">
        <v>287</v>
      </c>
      <c r="I332">
        <v>34.19</v>
      </c>
      <c r="J332">
        <v>20.85</v>
      </c>
      <c r="K332">
        <v>20.85</v>
      </c>
      <c r="L332">
        <v>0</v>
      </c>
      <c r="M332" t="s">
        <v>4717</v>
      </c>
      <c r="N332" t="s">
        <v>4718</v>
      </c>
      <c r="O332" t="s">
        <v>4719</v>
      </c>
      <c r="P332" t="s">
        <v>288</v>
      </c>
      <c r="Q332" t="s">
        <v>295</v>
      </c>
      <c r="R332" t="s">
        <v>4720</v>
      </c>
      <c r="S332" t="s">
        <v>4721</v>
      </c>
      <c r="U332" t="s">
        <v>4722</v>
      </c>
      <c r="V332" t="s">
        <v>124</v>
      </c>
      <c r="W332" t="s">
        <v>4723</v>
      </c>
      <c r="X332" t="s">
        <v>303</v>
      </c>
      <c r="Y332" t="s">
        <v>291</v>
      </c>
      <c r="Z332" t="s">
        <v>4724</v>
      </c>
      <c r="AE332" t="s">
        <v>4725</v>
      </c>
      <c r="AG332" t="s">
        <v>4717</v>
      </c>
      <c r="AH332" t="s">
        <v>4718</v>
      </c>
      <c r="AI332" t="s">
        <v>9509</v>
      </c>
      <c r="AJ332" t="s">
        <v>288</v>
      </c>
      <c r="AK332" t="s">
        <v>295</v>
      </c>
      <c r="AL332" t="s">
        <v>4720</v>
      </c>
      <c r="AM332" t="s">
        <v>4721</v>
      </c>
      <c r="AO332" t="s">
        <v>4722</v>
      </c>
      <c r="AP332" t="s">
        <v>124</v>
      </c>
      <c r="AQ332" t="s">
        <v>4723</v>
      </c>
      <c r="AR332" t="s">
        <v>303</v>
      </c>
      <c r="AT332" t="s">
        <v>4724</v>
      </c>
      <c r="AV332" t="s">
        <v>296</v>
      </c>
      <c r="AW332" t="s">
        <v>9510</v>
      </c>
      <c r="AX332" t="s">
        <v>3711</v>
      </c>
      <c r="AY332">
        <v>13.34</v>
      </c>
      <c r="AZ332" t="s">
        <v>289</v>
      </c>
      <c r="BA332" t="s">
        <v>113</v>
      </c>
      <c r="BC332" t="s">
        <v>9472</v>
      </c>
      <c r="BD332" t="s">
        <v>9511</v>
      </c>
      <c r="BF332" t="s">
        <v>9508</v>
      </c>
      <c r="BI332" t="s">
        <v>9512</v>
      </c>
      <c r="BJ332" t="s">
        <v>9490</v>
      </c>
      <c r="BK332" t="s">
        <v>293</v>
      </c>
      <c r="BL332" t="s">
        <v>4</v>
      </c>
      <c r="BM332">
        <v>1</v>
      </c>
      <c r="BN332">
        <v>34.19</v>
      </c>
      <c r="BO332">
        <v>34.19</v>
      </c>
    </row>
    <row r="333" spans="1:67" hidden="1">
      <c r="A333" s="15">
        <f t="shared" si="5"/>
        <v>45391</v>
      </c>
      <c r="B333" t="s">
        <v>9513</v>
      </c>
      <c r="C333" t="s">
        <v>9514</v>
      </c>
      <c r="D333" t="s">
        <v>301</v>
      </c>
      <c r="F333" t="s">
        <v>2100</v>
      </c>
      <c r="G333" t="s">
        <v>9515</v>
      </c>
      <c r="H333" t="s">
        <v>298</v>
      </c>
      <c r="I333">
        <v>35.99</v>
      </c>
      <c r="J333">
        <v>46.58</v>
      </c>
      <c r="K333">
        <v>46.58</v>
      </c>
      <c r="L333">
        <v>10.59</v>
      </c>
      <c r="M333" t="s">
        <v>9516</v>
      </c>
      <c r="N333" t="s">
        <v>9517</v>
      </c>
      <c r="O333" t="s">
        <v>9518</v>
      </c>
      <c r="P333" t="s">
        <v>4971</v>
      </c>
      <c r="Q333" t="s">
        <v>9519</v>
      </c>
      <c r="R333" t="s">
        <v>9520</v>
      </c>
      <c r="S333" t="s">
        <v>9521</v>
      </c>
      <c r="V333" t="s">
        <v>9522</v>
      </c>
      <c r="W333" t="s">
        <v>138</v>
      </c>
      <c r="X333" t="s">
        <v>7</v>
      </c>
      <c r="Y333" t="s">
        <v>291</v>
      </c>
      <c r="Z333" t="s">
        <v>9523</v>
      </c>
      <c r="AE333" t="s">
        <v>9524</v>
      </c>
      <c r="AG333" t="s">
        <v>9516</v>
      </c>
      <c r="AH333" t="s">
        <v>2363</v>
      </c>
      <c r="AI333" t="s">
        <v>9518</v>
      </c>
      <c r="AJ333" t="s">
        <v>4971</v>
      </c>
      <c r="AK333" t="s">
        <v>9519</v>
      </c>
      <c r="AL333" t="s">
        <v>9520</v>
      </c>
      <c r="AM333" t="s">
        <v>9521</v>
      </c>
      <c r="AP333" t="s">
        <v>9522</v>
      </c>
      <c r="AQ333" t="s">
        <v>138</v>
      </c>
      <c r="AR333" t="s">
        <v>7</v>
      </c>
      <c r="AS333" t="s">
        <v>291</v>
      </c>
      <c r="AT333" t="s">
        <v>9523</v>
      </c>
      <c r="AV333" t="s">
        <v>296</v>
      </c>
      <c r="AW333" t="s">
        <v>9525</v>
      </c>
      <c r="AX333" t="s">
        <v>4594</v>
      </c>
      <c r="AY333">
        <v>0</v>
      </c>
      <c r="AZ333" t="s">
        <v>3157</v>
      </c>
      <c r="BA333" t="s">
        <v>9205</v>
      </c>
      <c r="BC333" t="s">
        <v>9526</v>
      </c>
      <c r="BF333" t="s">
        <v>9515</v>
      </c>
      <c r="BI333" t="s">
        <v>9206</v>
      </c>
      <c r="BJ333" t="s">
        <v>6382</v>
      </c>
      <c r="BK333" t="s">
        <v>6312</v>
      </c>
      <c r="BL333" t="s">
        <v>4</v>
      </c>
      <c r="BM333">
        <v>1</v>
      </c>
      <c r="BN333">
        <v>39.99</v>
      </c>
      <c r="BO333">
        <v>35.99</v>
      </c>
    </row>
    <row r="334" spans="1:67" hidden="1">
      <c r="A334" s="15">
        <f t="shared" si="5"/>
        <v>45391</v>
      </c>
      <c r="B334" t="s">
        <v>9527</v>
      </c>
      <c r="C334" t="s">
        <v>9528</v>
      </c>
      <c r="D334" t="s">
        <v>301</v>
      </c>
      <c r="F334" t="s">
        <v>2100</v>
      </c>
      <c r="G334" t="s">
        <v>9529</v>
      </c>
      <c r="H334" t="s">
        <v>298</v>
      </c>
      <c r="I334">
        <v>98.91</v>
      </c>
      <c r="J334">
        <v>98.91</v>
      </c>
      <c r="K334">
        <v>98.91</v>
      </c>
      <c r="L334">
        <v>0</v>
      </c>
      <c r="M334" t="s">
        <v>9453</v>
      </c>
      <c r="O334" t="s">
        <v>9530</v>
      </c>
      <c r="P334" t="s">
        <v>288</v>
      </c>
      <c r="Q334" t="s">
        <v>9531</v>
      </c>
      <c r="R334" t="s">
        <v>9532</v>
      </c>
      <c r="S334" t="s">
        <v>5418</v>
      </c>
      <c r="U334" t="s">
        <v>9533</v>
      </c>
      <c r="V334" t="s">
        <v>9534</v>
      </c>
      <c r="W334" t="s">
        <v>9535</v>
      </c>
      <c r="X334" t="s">
        <v>2</v>
      </c>
      <c r="Y334" t="s">
        <v>291</v>
      </c>
      <c r="Z334" t="s">
        <v>9536</v>
      </c>
      <c r="AE334" t="s">
        <v>9537</v>
      </c>
      <c r="AG334" t="s">
        <v>9453</v>
      </c>
      <c r="AH334" t="s">
        <v>9538</v>
      </c>
      <c r="AI334" t="s">
        <v>9530</v>
      </c>
      <c r="AJ334" t="s">
        <v>288</v>
      </c>
      <c r="AK334" t="s">
        <v>9531</v>
      </c>
      <c r="AL334" t="s">
        <v>9532</v>
      </c>
      <c r="AM334" t="s">
        <v>5418</v>
      </c>
      <c r="AO334" t="s">
        <v>9533</v>
      </c>
      <c r="AP334" t="s">
        <v>9534</v>
      </c>
      <c r="AQ334" t="s">
        <v>9535</v>
      </c>
      <c r="AR334" t="s">
        <v>2</v>
      </c>
      <c r="AS334" t="s">
        <v>291</v>
      </c>
      <c r="AT334" t="s">
        <v>9536</v>
      </c>
      <c r="AV334" t="s">
        <v>296</v>
      </c>
      <c r="AW334" t="s">
        <v>9539</v>
      </c>
      <c r="AX334" t="s">
        <v>4594</v>
      </c>
      <c r="AY334">
        <v>0</v>
      </c>
      <c r="AZ334" t="s">
        <v>289</v>
      </c>
      <c r="BA334" t="s">
        <v>2145</v>
      </c>
      <c r="BC334" t="s">
        <v>9526</v>
      </c>
      <c r="BF334" t="s">
        <v>9529</v>
      </c>
      <c r="BI334" t="s">
        <v>9206</v>
      </c>
      <c r="BJ334" t="s">
        <v>5478</v>
      </c>
      <c r="BK334" t="s">
        <v>5342</v>
      </c>
      <c r="BL334" t="s">
        <v>4</v>
      </c>
      <c r="BM334">
        <v>1</v>
      </c>
      <c r="BN334">
        <v>109.9</v>
      </c>
      <c r="BO334">
        <v>98.910000000000011</v>
      </c>
    </row>
    <row r="335" spans="1:67" hidden="1">
      <c r="A335" s="15">
        <f t="shared" si="5"/>
        <v>45391</v>
      </c>
      <c r="B335" t="s">
        <v>9540</v>
      </c>
      <c r="C335" t="s">
        <v>9541</v>
      </c>
      <c r="D335" t="s">
        <v>294</v>
      </c>
      <c r="F335" t="s">
        <v>2100</v>
      </c>
      <c r="G335" t="s">
        <v>9542</v>
      </c>
      <c r="H335" t="s">
        <v>287</v>
      </c>
      <c r="I335">
        <v>34.090000000000003</v>
      </c>
      <c r="J335">
        <v>21.05</v>
      </c>
      <c r="K335">
        <v>21.05</v>
      </c>
      <c r="L335">
        <v>0</v>
      </c>
      <c r="M335" t="s">
        <v>871</v>
      </c>
      <c r="N335" t="s">
        <v>1105</v>
      </c>
      <c r="O335" t="s">
        <v>1106</v>
      </c>
      <c r="P335" t="s">
        <v>288</v>
      </c>
      <c r="Q335" t="s">
        <v>295</v>
      </c>
      <c r="R335" t="s">
        <v>1107</v>
      </c>
      <c r="S335" t="s">
        <v>1108</v>
      </c>
      <c r="U335" t="s">
        <v>1109</v>
      </c>
      <c r="V335" t="s">
        <v>1110</v>
      </c>
      <c r="W335" t="s">
        <v>1111</v>
      </c>
      <c r="X335" t="s">
        <v>835</v>
      </c>
      <c r="Y335" t="s">
        <v>291</v>
      </c>
      <c r="Z335" t="s">
        <v>1112</v>
      </c>
      <c r="AE335" t="s">
        <v>1113</v>
      </c>
      <c r="AG335" t="s">
        <v>871</v>
      </c>
      <c r="AH335" t="s">
        <v>1105</v>
      </c>
      <c r="AI335" t="s">
        <v>9543</v>
      </c>
      <c r="AJ335" t="s">
        <v>288</v>
      </c>
      <c r="AK335" t="s">
        <v>295</v>
      </c>
      <c r="AL335" t="s">
        <v>1107</v>
      </c>
      <c r="AM335" t="s">
        <v>1108</v>
      </c>
      <c r="AO335" t="s">
        <v>1109</v>
      </c>
      <c r="AP335" t="s">
        <v>1110</v>
      </c>
      <c r="AQ335" t="s">
        <v>1111</v>
      </c>
      <c r="AR335" t="s">
        <v>835</v>
      </c>
      <c r="AT335" t="s">
        <v>1112</v>
      </c>
      <c r="AV335" t="s">
        <v>296</v>
      </c>
      <c r="AW335" t="s">
        <v>9544</v>
      </c>
      <c r="AX335" t="s">
        <v>4614</v>
      </c>
      <c r="AY335">
        <v>13.04</v>
      </c>
      <c r="AZ335" t="s">
        <v>289</v>
      </c>
      <c r="BA335" t="s">
        <v>6513</v>
      </c>
      <c r="BC335" t="s">
        <v>9545</v>
      </c>
      <c r="BD335" t="s">
        <v>9546</v>
      </c>
      <c r="BF335" t="s">
        <v>9542</v>
      </c>
      <c r="BI335" t="s">
        <v>9547</v>
      </c>
      <c r="BJ335" t="s">
        <v>9416</v>
      </c>
      <c r="BK335" t="s">
        <v>852</v>
      </c>
      <c r="BL335" t="s">
        <v>4</v>
      </c>
      <c r="BM335">
        <v>1</v>
      </c>
      <c r="BN335">
        <v>34.090000000000003</v>
      </c>
      <c r="BO335">
        <v>34.090000000000003</v>
      </c>
    </row>
    <row r="336" spans="1:67" hidden="1">
      <c r="A336" s="15">
        <f t="shared" si="5"/>
        <v>45392</v>
      </c>
      <c r="B336" t="s">
        <v>9548</v>
      </c>
      <c r="C336" t="s">
        <v>9549</v>
      </c>
      <c r="D336" t="s">
        <v>134</v>
      </c>
      <c r="F336" t="s">
        <v>2100</v>
      </c>
      <c r="G336" t="s">
        <v>9550</v>
      </c>
      <c r="H336" t="s">
        <v>298</v>
      </c>
      <c r="I336">
        <v>87.89</v>
      </c>
      <c r="J336">
        <v>87.89</v>
      </c>
      <c r="K336">
        <v>87.89</v>
      </c>
      <c r="L336">
        <v>0</v>
      </c>
      <c r="M336" t="s">
        <v>9551</v>
      </c>
      <c r="N336" t="s">
        <v>9552</v>
      </c>
      <c r="O336" t="s">
        <v>9553</v>
      </c>
      <c r="P336" t="s">
        <v>288</v>
      </c>
      <c r="Q336" t="s">
        <v>3145</v>
      </c>
      <c r="R336" t="s">
        <v>9554</v>
      </c>
      <c r="S336" t="s">
        <v>9555</v>
      </c>
      <c r="V336" t="s">
        <v>9556</v>
      </c>
      <c r="W336" t="s">
        <v>127</v>
      </c>
      <c r="X336" t="s">
        <v>127</v>
      </c>
      <c r="Y336" t="s">
        <v>3150</v>
      </c>
      <c r="Z336" t="s">
        <v>9557</v>
      </c>
      <c r="AE336" t="s">
        <v>9558</v>
      </c>
      <c r="AG336" t="s">
        <v>9559</v>
      </c>
      <c r="AH336" t="s">
        <v>9560</v>
      </c>
      <c r="AI336" t="s">
        <v>9553</v>
      </c>
      <c r="AJ336" t="s">
        <v>288</v>
      </c>
      <c r="AK336" t="s">
        <v>3145</v>
      </c>
      <c r="AL336" t="s">
        <v>9561</v>
      </c>
      <c r="AM336" t="s">
        <v>9555</v>
      </c>
      <c r="AP336" t="s">
        <v>9556</v>
      </c>
      <c r="AQ336" t="s">
        <v>127</v>
      </c>
      <c r="AR336" t="s">
        <v>127</v>
      </c>
      <c r="AS336" t="s">
        <v>3150</v>
      </c>
      <c r="AT336" t="s">
        <v>9557</v>
      </c>
      <c r="AV336" t="s">
        <v>3154</v>
      </c>
      <c r="AW336" t="s">
        <v>9562</v>
      </c>
      <c r="AX336" t="s">
        <v>3156</v>
      </c>
      <c r="AY336">
        <v>0</v>
      </c>
      <c r="AZ336" t="s">
        <v>289</v>
      </c>
      <c r="BA336" t="s">
        <v>4651</v>
      </c>
      <c r="BB336" t="s">
        <v>3159</v>
      </c>
      <c r="BC336" t="s">
        <v>9563</v>
      </c>
      <c r="BF336" t="s">
        <v>9550</v>
      </c>
      <c r="BG336" t="s">
        <v>4999</v>
      </c>
      <c r="BH336">
        <v>7.29</v>
      </c>
      <c r="BI336" t="s">
        <v>9564</v>
      </c>
      <c r="BJ336" t="s">
        <v>9565</v>
      </c>
      <c r="BK336" t="s">
        <v>8733</v>
      </c>
      <c r="BL336" t="s">
        <v>4</v>
      </c>
      <c r="BM336">
        <v>1</v>
      </c>
      <c r="BN336">
        <v>87.89</v>
      </c>
      <c r="BO336">
        <v>87.89</v>
      </c>
    </row>
    <row r="337" spans="1:73" hidden="1">
      <c r="A337" s="15">
        <f t="shared" si="5"/>
        <v>45392</v>
      </c>
      <c r="B337" t="s">
        <v>9566</v>
      </c>
      <c r="C337" t="s">
        <v>9567</v>
      </c>
      <c r="D337" t="s">
        <v>294</v>
      </c>
      <c r="F337" t="s">
        <v>2100</v>
      </c>
      <c r="G337" t="s">
        <v>9568</v>
      </c>
      <c r="H337" t="s">
        <v>287</v>
      </c>
      <c r="I337">
        <v>27.35</v>
      </c>
      <c r="J337">
        <v>22.78</v>
      </c>
      <c r="K337">
        <v>22.78</v>
      </c>
      <c r="L337">
        <v>0</v>
      </c>
      <c r="M337" t="s">
        <v>4189</v>
      </c>
      <c r="N337" t="s">
        <v>9569</v>
      </c>
      <c r="O337" t="s">
        <v>9570</v>
      </c>
      <c r="P337" t="s">
        <v>288</v>
      </c>
      <c r="Q337" t="s">
        <v>295</v>
      </c>
      <c r="R337" t="s">
        <v>9571</v>
      </c>
      <c r="S337" t="s">
        <v>6820</v>
      </c>
      <c r="U337" t="s">
        <v>9572</v>
      </c>
      <c r="V337" t="s">
        <v>9573</v>
      </c>
      <c r="W337" t="s">
        <v>7135</v>
      </c>
      <c r="X337" t="s">
        <v>3509</v>
      </c>
      <c r="Y337" t="s">
        <v>291</v>
      </c>
      <c r="Z337" t="s">
        <v>9574</v>
      </c>
      <c r="AE337" t="s">
        <v>9575</v>
      </c>
      <c r="AG337" t="s">
        <v>4189</v>
      </c>
      <c r="AH337" t="s">
        <v>9569</v>
      </c>
      <c r="AI337" t="s">
        <v>9576</v>
      </c>
      <c r="AJ337" t="s">
        <v>288</v>
      </c>
      <c r="AK337" t="s">
        <v>295</v>
      </c>
      <c r="AL337" t="s">
        <v>9571</v>
      </c>
      <c r="AM337" t="s">
        <v>6820</v>
      </c>
      <c r="AO337" t="s">
        <v>9572</v>
      </c>
      <c r="AP337" t="s">
        <v>9573</v>
      </c>
      <c r="AQ337" t="s">
        <v>7135</v>
      </c>
      <c r="AR337" t="s">
        <v>3509</v>
      </c>
      <c r="AT337" t="s">
        <v>9574</v>
      </c>
      <c r="AV337" t="s">
        <v>296</v>
      </c>
      <c r="AW337" t="s">
        <v>9577</v>
      </c>
      <c r="AX337" t="s">
        <v>3711</v>
      </c>
      <c r="AY337">
        <v>4.57</v>
      </c>
      <c r="AZ337" t="s">
        <v>289</v>
      </c>
      <c r="BA337" t="s">
        <v>113</v>
      </c>
      <c r="BC337" t="s">
        <v>9446</v>
      </c>
      <c r="BD337" t="s">
        <v>9578</v>
      </c>
      <c r="BF337" t="s">
        <v>9568</v>
      </c>
      <c r="BI337" t="s">
        <v>9579</v>
      </c>
      <c r="BJ337" t="s">
        <v>9580</v>
      </c>
      <c r="BK337" t="s">
        <v>4780</v>
      </c>
      <c r="BL337" t="s">
        <v>4</v>
      </c>
      <c r="BM337">
        <v>1</v>
      </c>
      <c r="BN337">
        <v>27.35</v>
      </c>
      <c r="BO337">
        <v>27.35</v>
      </c>
    </row>
    <row r="338" spans="1:73" hidden="1">
      <c r="A338" s="15">
        <f t="shared" si="5"/>
        <v>45392</v>
      </c>
      <c r="B338" t="s">
        <v>9581</v>
      </c>
      <c r="C338" t="s">
        <v>9582</v>
      </c>
      <c r="D338" t="s">
        <v>290</v>
      </c>
      <c r="F338" t="s">
        <v>2100</v>
      </c>
      <c r="G338" t="s">
        <v>9583</v>
      </c>
      <c r="H338" t="s">
        <v>287</v>
      </c>
      <c r="I338">
        <v>107.9</v>
      </c>
      <c r="J338">
        <v>107.9</v>
      </c>
      <c r="K338">
        <v>107.9</v>
      </c>
      <c r="L338">
        <v>0</v>
      </c>
      <c r="M338" t="s">
        <v>9584</v>
      </c>
      <c r="N338" t="s">
        <v>9585</v>
      </c>
      <c r="O338" t="s">
        <v>9586</v>
      </c>
      <c r="P338" t="s">
        <v>288</v>
      </c>
      <c r="Q338" t="s">
        <v>4930</v>
      </c>
      <c r="R338" t="s">
        <v>9587</v>
      </c>
      <c r="S338" t="s">
        <v>3693</v>
      </c>
      <c r="V338" t="s">
        <v>9588</v>
      </c>
      <c r="W338" t="s">
        <v>546</v>
      </c>
      <c r="X338" t="s">
        <v>6</v>
      </c>
      <c r="Y338" t="s">
        <v>291</v>
      </c>
      <c r="Z338" t="s">
        <v>9589</v>
      </c>
      <c r="AE338" t="s">
        <v>9590</v>
      </c>
      <c r="AG338" t="s">
        <v>9584</v>
      </c>
      <c r="AH338" t="s">
        <v>9585</v>
      </c>
      <c r="AI338" t="s">
        <v>9586</v>
      </c>
      <c r="AJ338" t="s">
        <v>288</v>
      </c>
      <c r="AK338" t="s">
        <v>4930</v>
      </c>
      <c r="AL338" t="s">
        <v>9587</v>
      </c>
      <c r="AM338" t="s">
        <v>3693</v>
      </c>
      <c r="AN338" t="s">
        <v>9591</v>
      </c>
      <c r="AP338" t="s">
        <v>9588</v>
      </c>
      <c r="AQ338" t="s">
        <v>546</v>
      </c>
      <c r="AR338" t="s">
        <v>6</v>
      </c>
      <c r="AT338" t="s">
        <v>9589</v>
      </c>
      <c r="AU338" t="s">
        <v>9591</v>
      </c>
      <c r="AV338" t="s">
        <v>4942</v>
      </c>
      <c r="AW338" t="s">
        <v>9592</v>
      </c>
      <c r="AX338" t="s">
        <v>9593</v>
      </c>
      <c r="AY338">
        <v>0</v>
      </c>
      <c r="AZ338" t="s">
        <v>289</v>
      </c>
      <c r="BA338" t="s">
        <v>4945</v>
      </c>
      <c r="BB338" t="s">
        <v>3159</v>
      </c>
      <c r="BC338" t="s">
        <v>9594</v>
      </c>
      <c r="BF338" t="s">
        <v>9595</v>
      </c>
      <c r="BI338" t="s">
        <v>9596</v>
      </c>
      <c r="BJ338" t="s">
        <v>9597</v>
      </c>
      <c r="BK338" t="s">
        <v>9598</v>
      </c>
      <c r="BL338" t="s">
        <v>4</v>
      </c>
      <c r="BM338">
        <v>1</v>
      </c>
      <c r="BN338">
        <v>107.9</v>
      </c>
      <c r="BO338">
        <v>107.9</v>
      </c>
    </row>
    <row r="339" spans="1:73" hidden="1">
      <c r="A339" s="15">
        <f t="shared" si="5"/>
        <v>45393</v>
      </c>
      <c r="B339" t="s">
        <v>9599</v>
      </c>
      <c r="C339" t="s">
        <v>9600</v>
      </c>
      <c r="D339" t="s">
        <v>294</v>
      </c>
      <c r="F339" t="s">
        <v>2100</v>
      </c>
      <c r="G339" t="s">
        <v>9601</v>
      </c>
      <c r="H339" t="s">
        <v>287</v>
      </c>
      <c r="I339">
        <v>51.28</v>
      </c>
      <c r="J339">
        <v>41.42</v>
      </c>
      <c r="K339">
        <v>41.42</v>
      </c>
      <c r="L339">
        <v>0</v>
      </c>
      <c r="M339" t="s">
        <v>1304</v>
      </c>
      <c r="O339" t="s">
        <v>9602</v>
      </c>
      <c r="P339" t="s">
        <v>288</v>
      </c>
      <c r="Q339" t="s">
        <v>295</v>
      </c>
      <c r="R339" t="s">
        <v>9603</v>
      </c>
      <c r="S339" t="s">
        <v>9604</v>
      </c>
      <c r="U339" t="s">
        <v>3414</v>
      </c>
      <c r="V339" t="s">
        <v>9605</v>
      </c>
      <c r="W339" t="s">
        <v>3414</v>
      </c>
      <c r="X339" t="s">
        <v>127</v>
      </c>
      <c r="Y339" t="s">
        <v>291</v>
      </c>
      <c r="Z339" t="s">
        <v>9606</v>
      </c>
      <c r="AE339" t="s">
        <v>9607</v>
      </c>
      <c r="AG339" t="s">
        <v>1304</v>
      </c>
      <c r="AI339" t="s">
        <v>9608</v>
      </c>
      <c r="AJ339" t="s">
        <v>288</v>
      </c>
      <c r="AK339" t="s">
        <v>295</v>
      </c>
      <c r="AL339" t="s">
        <v>9603</v>
      </c>
      <c r="AM339" t="s">
        <v>9604</v>
      </c>
      <c r="AO339" t="s">
        <v>3414</v>
      </c>
      <c r="AP339" t="s">
        <v>9605</v>
      </c>
      <c r="AQ339" t="s">
        <v>3414</v>
      </c>
      <c r="AR339" t="s">
        <v>127</v>
      </c>
      <c r="AT339" t="s">
        <v>9606</v>
      </c>
      <c r="AV339" t="s">
        <v>296</v>
      </c>
      <c r="AW339" t="s">
        <v>9609</v>
      </c>
      <c r="AX339" t="s">
        <v>4614</v>
      </c>
      <c r="AY339">
        <v>9.86</v>
      </c>
      <c r="AZ339" t="s">
        <v>289</v>
      </c>
      <c r="BA339" t="s">
        <v>113</v>
      </c>
      <c r="BC339" t="s">
        <v>9472</v>
      </c>
      <c r="BD339" t="s">
        <v>9610</v>
      </c>
      <c r="BF339" t="s">
        <v>9601</v>
      </c>
      <c r="BI339" t="s">
        <v>9611</v>
      </c>
      <c r="BJ339" t="s">
        <v>9580</v>
      </c>
      <c r="BK339" t="s">
        <v>4780</v>
      </c>
      <c r="BL339" t="s">
        <v>4</v>
      </c>
      <c r="BM339">
        <v>1</v>
      </c>
      <c r="BN339">
        <v>27.35</v>
      </c>
      <c r="BO339">
        <v>27.35</v>
      </c>
      <c r="BP339" t="s">
        <v>9612</v>
      </c>
      <c r="BQ339" t="s">
        <v>1562</v>
      </c>
      <c r="BR339" t="s">
        <v>4</v>
      </c>
      <c r="BS339">
        <v>1</v>
      </c>
      <c r="BT339">
        <v>23.93</v>
      </c>
      <c r="BU339">
        <v>23.93</v>
      </c>
    </row>
    <row r="340" spans="1:73" hidden="1">
      <c r="A340" s="15">
        <f t="shared" si="5"/>
        <v>45394</v>
      </c>
      <c r="B340" t="s">
        <v>9613</v>
      </c>
      <c r="C340" t="s">
        <v>9614</v>
      </c>
      <c r="D340" t="s">
        <v>294</v>
      </c>
      <c r="F340" t="s">
        <v>2100</v>
      </c>
      <c r="G340" t="s">
        <v>9615</v>
      </c>
      <c r="H340" t="s">
        <v>287</v>
      </c>
      <c r="I340">
        <v>39.200000000000003</v>
      </c>
      <c r="J340">
        <v>37.85</v>
      </c>
      <c r="K340">
        <v>37.85</v>
      </c>
      <c r="L340">
        <v>0</v>
      </c>
      <c r="M340" t="s">
        <v>5748</v>
      </c>
      <c r="N340" t="s">
        <v>5749</v>
      </c>
      <c r="O340" t="s">
        <v>5750</v>
      </c>
      <c r="P340" t="s">
        <v>288</v>
      </c>
      <c r="Q340" t="s">
        <v>295</v>
      </c>
      <c r="R340" t="s">
        <v>5751</v>
      </c>
      <c r="S340" t="s">
        <v>5752</v>
      </c>
      <c r="U340" t="s">
        <v>3172</v>
      </c>
      <c r="V340" t="s">
        <v>4644</v>
      </c>
      <c r="W340" t="s">
        <v>3172</v>
      </c>
      <c r="X340" t="s">
        <v>835</v>
      </c>
      <c r="Y340" t="s">
        <v>291</v>
      </c>
      <c r="Z340" t="s">
        <v>5753</v>
      </c>
      <c r="AE340" t="s">
        <v>5754</v>
      </c>
      <c r="AG340" t="s">
        <v>5748</v>
      </c>
      <c r="AH340" t="s">
        <v>5749</v>
      </c>
      <c r="AI340" t="s">
        <v>9616</v>
      </c>
      <c r="AJ340" t="s">
        <v>288</v>
      </c>
      <c r="AK340" t="s">
        <v>295</v>
      </c>
      <c r="AL340" t="s">
        <v>5751</v>
      </c>
      <c r="AM340" t="s">
        <v>5752</v>
      </c>
      <c r="AO340" t="s">
        <v>3172</v>
      </c>
      <c r="AP340" t="s">
        <v>4644</v>
      </c>
      <c r="AQ340" t="s">
        <v>3172</v>
      </c>
      <c r="AR340" t="s">
        <v>835</v>
      </c>
      <c r="AT340" t="s">
        <v>5753</v>
      </c>
      <c r="AV340" t="s">
        <v>296</v>
      </c>
      <c r="AW340" t="s">
        <v>9617</v>
      </c>
      <c r="AX340" t="s">
        <v>4614</v>
      </c>
      <c r="AY340">
        <v>1.35</v>
      </c>
      <c r="AZ340" t="s">
        <v>289</v>
      </c>
      <c r="BA340" t="s">
        <v>113</v>
      </c>
      <c r="BC340" t="s">
        <v>9618</v>
      </c>
      <c r="BD340" t="s">
        <v>9619</v>
      </c>
      <c r="BF340" t="s">
        <v>9615</v>
      </c>
      <c r="BI340" t="s">
        <v>9620</v>
      </c>
      <c r="BJ340" t="s">
        <v>9621</v>
      </c>
      <c r="BK340" t="s">
        <v>6312</v>
      </c>
      <c r="BL340" t="s">
        <v>4</v>
      </c>
      <c r="BM340">
        <v>1</v>
      </c>
      <c r="BN340">
        <v>39.200000000000003</v>
      </c>
      <c r="BO340">
        <v>39.200000000000003</v>
      </c>
    </row>
    <row r="341" spans="1:73" hidden="1">
      <c r="A341" s="15">
        <f t="shared" si="5"/>
        <v>45394</v>
      </c>
      <c r="B341" t="s">
        <v>9622</v>
      </c>
      <c r="C341" t="s">
        <v>9623</v>
      </c>
      <c r="D341" t="s">
        <v>294</v>
      </c>
      <c r="F341" t="s">
        <v>2100</v>
      </c>
      <c r="G341" t="s">
        <v>9624</v>
      </c>
      <c r="H341" t="s">
        <v>287</v>
      </c>
      <c r="I341">
        <v>65.38</v>
      </c>
      <c r="J341">
        <v>61.66</v>
      </c>
      <c r="K341">
        <v>61.66</v>
      </c>
      <c r="L341">
        <v>0</v>
      </c>
      <c r="M341" t="s">
        <v>9625</v>
      </c>
      <c r="N341" t="s">
        <v>9626</v>
      </c>
      <c r="O341" t="s">
        <v>9627</v>
      </c>
      <c r="P341" t="s">
        <v>288</v>
      </c>
      <c r="Q341" t="s">
        <v>295</v>
      </c>
      <c r="R341" t="s">
        <v>9628</v>
      </c>
      <c r="S341" t="s">
        <v>9629</v>
      </c>
      <c r="U341" t="s">
        <v>9630</v>
      </c>
      <c r="V341" t="s">
        <v>3615</v>
      </c>
      <c r="W341" t="s">
        <v>137</v>
      </c>
      <c r="X341" t="s">
        <v>835</v>
      </c>
      <c r="Y341" t="s">
        <v>291</v>
      </c>
      <c r="Z341" t="s">
        <v>9631</v>
      </c>
      <c r="AE341" t="s">
        <v>9632</v>
      </c>
      <c r="AG341" t="s">
        <v>9625</v>
      </c>
      <c r="AH341" t="s">
        <v>9626</v>
      </c>
      <c r="AI341" t="s">
        <v>9633</v>
      </c>
      <c r="AJ341" t="s">
        <v>288</v>
      </c>
      <c r="AK341" t="s">
        <v>295</v>
      </c>
      <c r="AL341" t="s">
        <v>9628</v>
      </c>
      <c r="AM341" t="s">
        <v>9629</v>
      </c>
      <c r="AO341" t="s">
        <v>9630</v>
      </c>
      <c r="AP341" t="s">
        <v>3615</v>
      </c>
      <c r="AQ341" t="s">
        <v>137</v>
      </c>
      <c r="AR341" t="s">
        <v>835</v>
      </c>
      <c r="AT341" t="s">
        <v>9631</v>
      </c>
      <c r="AV341" t="s">
        <v>296</v>
      </c>
      <c r="AW341" t="s">
        <v>9634</v>
      </c>
      <c r="AX341" t="s">
        <v>4614</v>
      </c>
      <c r="AY341">
        <v>3.72</v>
      </c>
      <c r="AZ341" t="s">
        <v>289</v>
      </c>
      <c r="BA341" t="s">
        <v>6513</v>
      </c>
      <c r="BC341" t="s">
        <v>9635</v>
      </c>
      <c r="BD341" t="s">
        <v>9636</v>
      </c>
      <c r="BF341" t="s">
        <v>9624</v>
      </c>
      <c r="BI341" t="s">
        <v>9637</v>
      </c>
      <c r="BJ341" t="s">
        <v>9638</v>
      </c>
      <c r="BK341" t="s">
        <v>6625</v>
      </c>
      <c r="BL341" t="s">
        <v>4</v>
      </c>
      <c r="BM341">
        <v>1</v>
      </c>
      <c r="BN341">
        <v>65.38</v>
      </c>
      <c r="BO341">
        <v>65.38</v>
      </c>
    </row>
    <row r="342" spans="1:73" hidden="1">
      <c r="A342" s="15">
        <f t="shared" si="5"/>
        <v>45395</v>
      </c>
      <c r="B342" t="s">
        <v>9639</v>
      </c>
      <c r="C342" t="s">
        <v>9640</v>
      </c>
      <c r="D342" t="s">
        <v>294</v>
      </c>
      <c r="F342" t="s">
        <v>2100</v>
      </c>
      <c r="G342" t="s">
        <v>9641</v>
      </c>
      <c r="H342" t="s">
        <v>287</v>
      </c>
      <c r="I342">
        <v>28.98</v>
      </c>
      <c r="J342">
        <v>28.98</v>
      </c>
      <c r="K342">
        <v>30.66</v>
      </c>
      <c r="L342">
        <v>0</v>
      </c>
      <c r="M342" t="s">
        <v>9642</v>
      </c>
      <c r="N342" t="s">
        <v>9643</v>
      </c>
      <c r="O342" t="s">
        <v>9644</v>
      </c>
      <c r="P342" t="s">
        <v>288</v>
      </c>
      <c r="Q342" t="s">
        <v>295</v>
      </c>
      <c r="R342" t="s">
        <v>9645</v>
      </c>
      <c r="S342" t="s">
        <v>9646</v>
      </c>
      <c r="U342" t="s">
        <v>9647</v>
      </c>
      <c r="V342" t="s">
        <v>9648</v>
      </c>
      <c r="W342" t="s">
        <v>127</v>
      </c>
      <c r="X342" t="s">
        <v>127</v>
      </c>
      <c r="Y342" t="s">
        <v>291</v>
      </c>
      <c r="Z342" t="s">
        <v>9649</v>
      </c>
      <c r="AE342" t="s">
        <v>9650</v>
      </c>
      <c r="AG342" t="s">
        <v>9642</v>
      </c>
      <c r="AH342" t="s">
        <v>9643</v>
      </c>
      <c r="AI342" t="s">
        <v>9651</v>
      </c>
      <c r="AJ342" t="s">
        <v>288</v>
      </c>
      <c r="AK342" t="s">
        <v>295</v>
      </c>
      <c r="AL342" t="s">
        <v>9645</v>
      </c>
      <c r="AM342" t="s">
        <v>9646</v>
      </c>
      <c r="AO342" t="s">
        <v>9647</v>
      </c>
      <c r="AP342" t="s">
        <v>9648</v>
      </c>
      <c r="AQ342" t="s">
        <v>127</v>
      </c>
      <c r="AR342" t="s">
        <v>127</v>
      </c>
      <c r="AT342" t="s">
        <v>9649</v>
      </c>
      <c r="AV342" t="s">
        <v>296</v>
      </c>
      <c r="AW342" t="s">
        <v>9652</v>
      </c>
      <c r="AX342" t="s">
        <v>4614</v>
      </c>
      <c r="AY342">
        <v>0</v>
      </c>
      <c r="AZ342" t="s">
        <v>289</v>
      </c>
      <c r="BA342" t="s">
        <v>6513</v>
      </c>
      <c r="BC342" t="s">
        <v>9635</v>
      </c>
      <c r="BD342" t="s">
        <v>9653</v>
      </c>
      <c r="BF342" t="s">
        <v>9641</v>
      </c>
      <c r="BI342" t="s">
        <v>9654</v>
      </c>
      <c r="BJ342" t="s">
        <v>9416</v>
      </c>
      <c r="BK342" t="s">
        <v>852</v>
      </c>
      <c r="BL342" t="s">
        <v>4</v>
      </c>
      <c r="BM342">
        <v>1</v>
      </c>
      <c r="BN342">
        <v>28.98</v>
      </c>
      <c r="BO342">
        <v>28.98</v>
      </c>
    </row>
    <row r="343" spans="1:73" hidden="1">
      <c r="A343" s="15">
        <f t="shared" si="5"/>
        <v>45396</v>
      </c>
      <c r="B343" t="s">
        <v>9655</v>
      </c>
      <c r="C343" t="s">
        <v>9656</v>
      </c>
      <c r="D343" t="s">
        <v>301</v>
      </c>
      <c r="F343" t="s">
        <v>2100</v>
      </c>
      <c r="G343" t="s">
        <v>9657</v>
      </c>
      <c r="H343" t="s">
        <v>298</v>
      </c>
      <c r="I343">
        <v>95.97</v>
      </c>
      <c r="J343">
        <v>108.41</v>
      </c>
      <c r="K343">
        <v>108.41</v>
      </c>
      <c r="L343">
        <v>12.44</v>
      </c>
      <c r="M343" t="s">
        <v>1157</v>
      </c>
      <c r="N343" t="s">
        <v>9658</v>
      </c>
      <c r="O343" t="s">
        <v>9659</v>
      </c>
      <c r="P343" t="s">
        <v>3767</v>
      </c>
      <c r="Q343" t="s">
        <v>9660</v>
      </c>
      <c r="R343" t="s">
        <v>9661</v>
      </c>
      <c r="S343" t="s">
        <v>6612</v>
      </c>
      <c r="V343" t="s">
        <v>9662</v>
      </c>
      <c r="W343" t="s">
        <v>9663</v>
      </c>
      <c r="X343" t="s">
        <v>2</v>
      </c>
      <c r="Y343" t="s">
        <v>291</v>
      </c>
      <c r="Z343" t="s">
        <v>9664</v>
      </c>
      <c r="AE343" t="s">
        <v>9665</v>
      </c>
      <c r="AG343" t="s">
        <v>1157</v>
      </c>
      <c r="AH343" t="s">
        <v>9658</v>
      </c>
      <c r="AI343" t="s">
        <v>9659</v>
      </c>
      <c r="AJ343" t="s">
        <v>3767</v>
      </c>
      <c r="AK343" t="s">
        <v>9660</v>
      </c>
      <c r="AL343" t="s">
        <v>9661</v>
      </c>
      <c r="AM343" t="s">
        <v>6612</v>
      </c>
      <c r="AP343" t="s">
        <v>9662</v>
      </c>
      <c r="AQ343" t="s">
        <v>9663</v>
      </c>
      <c r="AR343" t="s">
        <v>2</v>
      </c>
      <c r="AS343" t="s">
        <v>291</v>
      </c>
      <c r="AT343" t="s">
        <v>9664</v>
      </c>
      <c r="AV343" t="s">
        <v>296</v>
      </c>
      <c r="AW343" t="s">
        <v>9666</v>
      </c>
      <c r="AX343" t="s">
        <v>4594</v>
      </c>
      <c r="AY343">
        <v>0</v>
      </c>
      <c r="AZ343" t="s">
        <v>289</v>
      </c>
      <c r="BA343" t="s">
        <v>49</v>
      </c>
      <c r="BC343" t="s">
        <v>9667</v>
      </c>
      <c r="BF343" t="s">
        <v>9657</v>
      </c>
      <c r="BI343" t="s">
        <v>9668</v>
      </c>
      <c r="BJ343" t="s">
        <v>7839</v>
      </c>
      <c r="BK343" t="s">
        <v>293</v>
      </c>
      <c r="BL343" t="s">
        <v>4</v>
      </c>
      <c r="BM343">
        <v>4</v>
      </c>
      <c r="BN343">
        <v>29.99</v>
      </c>
      <c r="BO343">
        <v>95.97</v>
      </c>
    </row>
    <row r="344" spans="1:73" hidden="1">
      <c r="A344" s="15">
        <f t="shared" si="5"/>
        <v>45396</v>
      </c>
      <c r="B344" t="s">
        <v>9669</v>
      </c>
      <c r="C344" t="s">
        <v>9670</v>
      </c>
      <c r="D344" t="s">
        <v>290</v>
      </c>
      <c r="F344" t="s">
        <v>2100</v>
      </c>
      <c r="G344" t="s">
        <v>9671</v>
      </c>
      <c r="H344" t="s">
        <v>287</v>
      </c>
      <c r="I344">
        <v>47.98</v>
      </c>
      <c r="J344">
        <v>70.599999999999994</v>
      </c>
      <c r="K344">
        <v>70.599999999999994</v>
      </c>
      <c r="L344">
        <v>22.62</v>
      </c>
      <c r="M344" t="s">
        <v>9672</v>
      </c>
      <c r="N344" t="s">
        <v>9673</v>
      </c>
      <c r="O344" t="s">
        <v>9674</v>
      </c>
      <c r="P344" t="s">
        <v>288</v>
      </c>
      <c r="Q344" t="s">
        <v>4930</v>
      </c>
      <c r="R344" t="s">
        <v>9675</v>
      </c>
      <c r="S344" t="s">
        <v>5239</v>
      </c>
      <c r="U344" t="s">
        <v>9676</v>
      </c>
      <c r="V344" t="s">
        <v>9677</v>
      </c>
      <c r="W344" t="s">
        <v>139</v>
      </c>
      <c r="X344" t="s">
        <v>126</v>
      </c>
      <c r="Y344" t="s">
        <v>291</v>
      </c>
      <c r="Z344" t="s">
        <v>9678</v>
      </c>
      <c r="AE344" t="s">
        <v>9679</v>
      </c>
      <c r="AG344" t="s">
        <v>9672</v>
      </c>
      <c r="AH344" t="s">
        <v>9673</v>
      </c>
      <c r="AI344" t="s">
        <v>9674</v>
      </c>
      <c r="AJ344" t="s">
        <v>288</v>
      </c>
      <c r="AK344" t="s">
        <v>4930</v>
      </c>
      <c r="AL344" t="s">
        <v>9675</v>
      </c>
      <c r="AM344" t="s">
        <v>5239</v>
      </c>
      <c r="AN344" t="s">
        <v>9680</v>
      </c>
      <c r="AO344" t="s">
        <v>9676</v>
      </c>
      <c r="AP344" t="s">
        <v>9677</v>
      </c>
      <c r="AQ344" t="s">
        <v>139</v>
      </c>
      <c r="AR344" t="s">
        <v>126</v>
      </c>
      <c r="AT344" t="s">
        <v>9678</v>
      </c>
      <c r="AU344" t="s">
        <v>9680</v>
      </c>
      <c r="AV344" t="s">
        <v>4942</v>
      </c>
      <c r="AW344" t="s">
        <v>9681</v>
      </c>
      <c r="AX344" t="s">
        <v>9682</v>
      </c>
      <c r="AY344">
        <v>0</v>
      </c>
      <c r="AZ344" t="s">
        <v>289</v>
      </c>
      <c r="BA344" t="s">
        <v>4945</v>
      </c>
      <c r="BB344" t="s">
        <v>3159</v>
      </c>
      <c r="BC344" t="s">
        <v>9429</v>
      </c>
      <c r="BF344" t="s">
        <v>9671</v>
      </c>
      <c r="BI344" t="s">
        <v>9683</v>
      </c>
      <c r="BJ344" t="s">
        <v>9684</v>
      </c>
      <c r="BK344" t="s">
        <v>3670</v>
      </c>
      <c r="BL344" t="s">
        <v>4</v>
      </c>
      <c r="BM344">
        <v>2</v>
      </c>
      <c r="BN344">
        <v>23.99</v>
      </c>
      <c r="BO344">
        <v>47.98</v>
      </c>
    </row>
    <row r="345" spans="1:73" hidden="1">
      <c r="A345" s="15">
        <f t="shared" si="5"/>
        <v>45396</v>
      </c>
      <c r="B345" t="s">
        <v>9685</v>
      </c>
      <c r="C345" t="s">
        <v>9686</v>
      </c>
      <c r="D345" t="s">
        <v>292</v>
      </c>
      <c r="F345" t="s">
        <v>2100</v>
      </c>
      <c r="G345" t="s">
        <v>9687</v>
      </c>
      <c r="H345" t="s">
        <v>287</v>
      </c>
      <c r="I345">
        <v>26.99</v>
      </c>
      <c r="J345">
        <v>45.23</v>
      </c>
      <c r="K345">
        <v>45.23</v>
      </c>
      <c r="L345">
        <v>18.239999999999998</v>
      </c>
      <c r="M345" t="s">
        <v>9688</v>
      </c>
      <c r="N345" t="s">
        <v>9689</v>
      </c>
      <c r="O345" t="s">
        <v>9690</v>
      </c>
      <c r="P345" t="s">
        <v>3767</v>
      </c>
      <c r="Q345" t="s">
        <v>9691</v>
      </c>
      <c r="R345" t="s">
        <v>9692</v>
      </c>
      <c r="S345" t="s">
        <v>4624</v>
      </c>
      <c r="U345" t="s">
        <v>9693</v>
      </c>
      <c r="V345" t="s">
        <v>8591</v>
      </c>
      <c r="W345" t="s">
        <v>2581</v>
      </c>
      <c r="X345" t="s">
        <v>2</v>
      </c>
      <c r="Z345" t="s">
        <v>9694</v>
      </c>
      <c r="AE345" t="s">
        <v>9695</v>
      </c>
      <c r="AG345" t="s">
        <v>9696</v>
      </c>
      <c r="AH345" t="s">
        <v>9689</v>
      </c>
      <c r="AI345" t="s">
        <v>9690</v>
      </c>
      <c r="AJ345" t="s">
        <v>3767</v>
      </c>
      <c r="AK345" t="s">
        <v>9691</v>
      </c>
      <c r="AL345" t="s">
        <v>9692</v>
      </c>
      <c r="AM345" t="s">
        <v>4624</v>
      </c>
      <c r="AO345" t="s">
        <v>9693</v>
      </c>
      <c r="AP345" t="s">
        <v>8591</v>
      </c>
      <c r="AQ345" t="s">
        <v>2581</v>
      </c>
      <c r="AR345" t="s">
        <v>2</v>
      </c>
      <c r="AT345" t="s">
        <v>9694</v>
      </c>
      <c r="AW345" t="s">
        <v>9697</v>
      </c>
      <c r="AX345" t="s">
        <v>9698</v>
      </c>
      <c r="AY345">
        <v>0</v>
      </c>
      <c r="AZ345" t="s">
        <v>289</v>
      </c>
      <c r="BA345" t="s">
        <v>3776</v>
      </c>
      <c r="BB345" t="s">
        <v>3159</v>
      </c>
      <c r="BC345" t="s">
        <v>9699</v>
      </c>
      <c r="BF345" t="s">
        <v>9700</v>
      </c>
      <c r="BI345" t="s">
        <v>9701</v>
      </c>
      <c r="BJ345" t="s">
        <v>6863</v>
      </c>
      <c r="BK345" t="s">
        <v>3670</v>
      </c>
      <c r="BL345" t="s">
        <v>4</v>
      </c>
      <c r="BM345">
        <v>1</v>
      </c>
      <c r="BN345">
        <v>26.99</v>
      </c>
      <c r="BO345">
        <v>26.99</v>
      </c>
    </row>
    <row r="346" spans="1:73" hidden="1">
      <c r="A346" s="15">
        <f t="shared" si="5"/>
        <v>45397</v>
      </c>
      <c r="B346" t="s">
        <v>9702</v>
      </c>
      <c r="C346" t="s">
        <v>9703</v>
      </c>
      <c r="D346" t="s">
        <v>290</v>
      </c>
      <c r="F346" t="s">
        <v>2100</v>
      </c>
      <c r="G346" t="s">
        <v>9704</v>
      </c>
      <c r="H346" t="s">
        <v>287</v>
      </c>
      <c r="I346">
        <v>191.96</v>
      </c>
      <c r="J346">
        <v>191.96</v>
      </c>
      <c r="K346">
        <v>191.96</v>
      </c>
      <c r="L346">
        <v>0</v>
      </c>
      <c r="M346" t="s">
        <v>9705</v>
      </c>
      <c r="N346" t="s">
        <v>9706</v>
      </c>
      <c r="O346" t="s">
        <v>9707</v>
      </c>
      <c r="P346" t="s">
        <v>288</v>
      </c>
      <c r="Q346" t="s">
        <v>4930</v>
      </c>
      <c r="R346" t="s">
        <v>9708</v>
      </c>
      <c r="S346" t="s">
        <v>9709</v>
      </c>
      <c r="U346" t="s">
        <v>9710</v>
      </c>
      <c r="V346" t="s">
        <v>9711</v>
      </c>
      <c r="W346" t="s">
        <v>425</v>
      </c>
      <c r="X346" t="s">
        <v>5</v>
      </c>
      <c r="Y346" t="s">
        <v>291</v>
      </c>
      <c r="Z346" t="s">
        <v>9712</v>
      </c>
      <c r="AE346" t="s">
        <v>9713</v>
      </c>
      <c r="AG346" t="s">
        <v>9705</v>
      </c>
      <c r="AH346" t="s">
        <v>9706</v>
      </c>
      <c r="AI346" t="s">
        <v>9707</v>
      </c>
      <c r="AJ346" t="s">
        <v>288</v>
      </c>
      <c r="AK346" t="s">
        <v>4930</v>
      </c>
      <c r="AL346" t="s">
        <v>9708</v>
      </c>
      <c r="AM346" t="s">
        <v>9709</v>
      </c>
      <c r="AN346" t="s">
        <v>9714</v>
      </c>
      <c r="AO346" t="s">
        <v>9710</v>
      </c>
      <c r="AP346" t="s">
        <v>9711</v>
      </c>
      <c r="AQ346" t="s">
        <v>425</v>
      </c>
      <c r="AR346" t="s">
        <v>5</v>
      </c>
      <c r="AT346" t="s">
        <v>9712</v>
      </c>
      <c r="AU346" t="s">
        <v>9714</v>
      </c>
      <c r="AV346" t="s">
        <v>4942</v>
      </c>
      <c r="AW346" t="s">
        <v>9715</v>
      </c>
      <c r="AX346" t="s">
        <v>9716</v>
      </c>
      <c r="AY346">
        <v>0</v>
      </c>
      <c r="AZ346" t="s">
        <v>289</v>
      </c>
      <c r="BA346" t="s">
        <v>4945</v>
      </c>
      <c r="BB346" t="s">
        <v>4946</v>
      </c>
      <c r="BC346" t="s">
        <v>9717</v>
      </c>
      <c r="BF346" t="s">
        <v>9718</v>
      </c>
      <c r="BI346" t="s">
        <v>9719</v>
      </c>
      <c r="BJ346" t="s">
        <v>9720</v>
      </c>
      <c r="BK346" t="s">
        <v>6170</v>
      </c>
      <c r="BL346" t="s">
        <v>4</v>
      </c>
      <c r="BM346">
        <v>2</v>
      </c>
      <c r="BN346">
        <v>95.98</v>
      </c>
      <c r="BO346">
        <v>191.96</v>
      </c>
    </row>
    <row r="347" spans="1:73" hidden="1">
      <c r="A347" s="15">
        <f t="shared" si="5"/>
        <v>45397</v>
      </c>
      <c r="B347" t="s">
        <v>9721</v>
      </c>
      <c r="C347" t="s">
        <v>9722</v>
      </c>
      <c r="D347" t="s">
        <v>301</v>
      </c>
      <c r="F347" t="s">
        <v>2100</v>
      </c>
      <c r="G347" t="s">
        <v>9723</v>
      </c>
      <c r="H347" t="s">
        <v>298</v>
      </c>
      <c r="I347">
        <v>35.99</v>
      </c>
      <c r="J347">
        <v>47.71</v>
      </c>
      <c r="K347">
        <v>47.71</v>
      </c>
      <c r="L347">
        <v>11.72</v>
      </c>
      <c r="M347" t="s">
        <v>4148</v>
      </c>
      <c r="N347" t="s">
        <v>8068</v>
      </c>
      <c r="O347" t="s">
        <v>8069</v>
      </c>
      <c r="P347" t="s">
        <v>4661</v>
      </c>
      <c r="Q347" t="s">
        <v>8070</v>
      </c>
      <c r="R347" t="s">
        <v>8071</v>
      </c>
      <c r="S347" t="s">
        <v>8072</v>
      </c>
      <c r="U347" t="s">
        <v>8073</v>
      </c>
      <c r="V347" t="s">
        <v>8074</v>
      </c>
      <c r="W347" t="s">
        <v>8075</v>
      </c>
      <c r="X347" t="s">
        <v>6</v>
      </c>
      <c r="Y347" t="s">
        <v>291</v>
      </c>
      <c r="Z347" t="s">
        <v>8076</v>
      </c>
      <c r="AE347" t="s">
        <v>8077</v>
      </c>
      <c r="AG347" t="s">
        <v>4148</v>
      </c>
      <c r="AH347" t="s">
        <v>8068</v>
      </c>
      <c r="AI347" t="s">
        <v>8069</v>
      </c>
      <c r="AJ347" t="s">
        <v>4661</v>
      </c>
      <c r="AK347" t="s">
        <v>8070</v>
      </c>
      <c r="AL347" t="s">
        <v>8071</v>
      </c>
      <c r="AM347" t="s">
        <v>8072</v>
      </c>
      <c r="AO347" t="s">
        <v>8073</v>
      </c>
      <c r="AP347" t="s">
        <v>8074</v>
      </c>
      <c r="AQ347" t="s">
        <v>8075</v>
      </c>
      <c r="AR347" t="s">
        <v>6</v>
      </c>
      <c r="AS347" t="s">
        <v>291</v>
      </c>
      <c r="AT347" t="s">
        <v>8076</v>
      </c>
      <c r="AV347" t="s">
        <v>296</v>
      </c>
      <c r="AW347" t="s">
        <v>9724</v>
      </c>
      <c r="AX347" t="s">
        <v>4594</v>
      </c>
      <c r="AY347">
        <v>0</v>
      </c>
      <c r="AZ347" t="s">
        <v>289</v>
      </c>
      <c r="BA347" t="s">
        <v>2145</v>
      </c>
      <c r="BC347" t="s">
        <v>9725</v>
      </c>
      <c r="BF347" t="s">
        <v>9723</v>
      </c>
      <c r="BI347" t="s">
        <v>9726</v>
      </c>
      <c r="BJ347" t="s">
        <v>6382</v>
      </c>
      <c r="BK347" t="s">
        <v>6312</v>
      </c>
      <c r="BL347" t="s">
        <v>4</v>
      </c>
      <c r="BM347">
        <v>1</v>
      </c>
      <c r="BN347">
        <v>39.99</v>
      </c>
      <c r="BO347">
        <v>35.99</v>
      </c>
    </row>
    <row r="348" spans="1:73" hidden="1">
      <c r="A348" s="15">
        <f t="shared" si="5"/>
        <v>45397</v>
      </c>
      <c r="B348" t="s">
        <v>9727</v>
      </c>
      <c r="C348" t="s">
        <v>9728</v>
      </c>
      <c r="D348" t="s">
        <v>294</v>
      </c>
      <c r="F348" t="s">
        <v>2100</v>
      </c>
      <c r="G348" t="s">
        <v>9729</v>
      </c>
      <c r="H348" t="s">
        <v>287</v>
      </c>
      <c r="I348">
        <v>28.98</v>
      </c>
      <c r="J348">
        <v>27.19</v>
      </c>
      <c r="K348">
        <v>27.19</v>
      </c>
      <c r="L348">
        <v>0</v>
      </c>
      <c r="M348" t="s">
        <v>9730</v>
      </c>
      <c r="N348" t="s">
        <v>9731</v>
      </c>
      <c r="O348" t="s">
        <v>9732</v>
      </c>
      <c r="P348" t="s">
        <v>288</v>
      </c>
      <c r="Q348" t="s">
        <v>295</v>
      </c>
      <c r="R348" t="s">
        <v>9733</v>
      </c>
      <c r="S348" t="s">
        <v>2605</v>
      </c>
      <c r="U348" t="s">
        <v>9734</v>
      </c>
      <c r="V348" t="s">
        <v>9735</v>
      </c>
      <c r="W348" t="s">
        <v>874</v>
      </c>
      <c r="X348" t="s">
        <v>5551</v>
      </c>
      <c r="Y348" t="s">
        <v>291</v>
      </c>
      <c r="Z348" t="s">
        <v>9736</v>
      </c>
      <c r="AE348" t="s">
        <v>9737</v>
      </c>
      <c r="AG348" t="s">
        <v>9730</v>
      </c>
      <c r="AH348" t="s">
        <v>9731</v>
      </c>
      <c r="AI348" t="s">
        <v>9738</v>
      </c>
      <c r="AJ348" t="s">
        <v>288</v>
      </c>
      <c r="AK348" t="s">
        <v>295</v>
      </c>
      <c r="AL348" t="s">
        <v>9733</v>
      </c>
      <c r="AM348" t="s">
        <v>2605</v>
      </c>
      <c r="AO348" t="s">
        <v>9734</v>
      </c>
      <c r="AP348" t="s">
        <v>9735</v>
      </c>
      <c r="AQ348" t="s">
        <v>874</v>
      </c>
      <c r="AR348" t="s">
        <v>5551</v>
      </c>
      <c r="AT348" t="s">
        <v>9736</v>
      </c>
      <c r="AV348" t="s">
        <v>296</v>
      </c>
      <c r="AW348" t="s">
        <v>9739</v>
      </c>
      <c r="AX348" t="s">
        <v>3711</v>
      </c>
      <c r="AY348">
        <v>1.79</v>
      </c>
      <c r="AZ348" t="s">
        <v>289</v>
      </c>
      <c r="BA348" t="s">
        <v>6513</v>
      </c>
      <c r="BC348" t="s">
        <v>9740</v>
      </c>
      <c r="BD348" t="s">
        <v>9741</v>
      </c>
      <c r="BF348" t="s">
        <v>9729</v>
      </c>
      <c r="BI348" t="s">
        <v>9742</v>
      </c>
      <c r="BJ348" t="s">
        <v>9743</v>
      </c>
      <c r="BK348" t="s">
        <v>771</v>
      </c>
      <c r="BL348" t="s">
        <v>4</v>
      </c>
      <c r="BM348">
        <v>1</v>
      </c>
      <c r="BN348">
        <v>28.98</v>
      </c>
      <c r="BO348">
        <v>28.98</v>
      </c>
    </row>
    <row r="349" spans="1:73" hidden="1">
      <c r="A349" s="15">
        <f t="shared" si="5"/>
        <v>45397</v>
      </c>
      <c r="B349" t="s">
        <v>9744</v>
      </c>
      <c r="C349" t="s">
        <v>9745</v>
      </c>
      <c r="D349" t="s">
        <v>294</v>
      </c>
      <c r="F349" t="s">
        <v>2100</v>
      </c>
      <c r="G349" t="s">
        <v>9746</v>
      </c>
      <c r="H349" t="s">
        <v>287</v>
      </c>
      <c r="I349">
        <v>39.200000000000003</v>
      </c>
      <c r="J349">
        <v>19.55</v>
      </c>
      <c r="K349">
        <v>19.55</v>
      </c>
      <c r="L349">
        <v>0</v>
      </c>
      <c r="M349" t="s">
        <v>5266</v>
      </c>
      <c r="N349" t="s">
        <v>9747</v>
      </c>
      <c r="O349" t="s">
        <v>9748</v>
      </c>
      <c r="P349" t="s">
        <v>288</v>
      </c>
      <c r="Q349" t="s">
        <v>295</v>
      </c>
      <c r="R349" t="s">
        <v>9749</v>
      </c>
      <c r="S349" t="s">
        <v>9750</v>
      </c>
      <c r="U349" t="s">
        <v>9751</v>
      </c>
      <c r="V349" t="s">
        <v>9752</v>
      </c>
      <c r="W349" t="s">
        <v>9753</v>
      </c>
      <c r="X349" t="s">
        <v>127</v>
      </c>
      <c r="Y349" t="s">
        <v>291</v>
      </c>
      <c r="Z349" t="s">
        <v>9754</v>
      </c>
      <c r="AE349" t="s">
        <v>9755</v>
      </c>
      <c r="AG349" t="s">
        <v>5266</v>
      </c>
      <c r="AH349" t="s">
        <v>9747</v>
      </c>
      <c r="AI349" t="s">
        <v>9756</v>
      </c>
      <c r="AJ349" t="s">
        <v>288</v>
      </c>
      <c r="AK349" t="s">
        <v>295</v>
      </c>
      <c r="AL349" t="s">
        <v>9749</v>
      </c>
      <c r="AM349" t="s">
        <v>9750</v>
      </c>
      <c r="AO349" t="s">
        <v>9751</v>
      </c>
      <c r="AP349" t="s">
        <v>9752</v>
      </c>
      <c r="AQ349" t="s">
        <v>9753</v>
      </c>
      <c r="AR349" t="s">
        <v>127</v>
      </c>
      <c r="AT349" t="s">
        <v>9754</v>
      </c>
      <c r="AV349" t="s">
        <v>296</v>
      </c>
      <c r="AW349" t="s">
        <v>9757</v>
      </c>
      <c r="AX349" t="s">
        <v>9758</v>
      </c>
      <c r="AY349">
        <v>19.649999999999999</v>
      </c>
      <c r="AZ349" t="s">
        <v>289</v>
      </c>
      <c r="BA349" t="s">
        <v>6513</v>
      </c>
      <c r="BC349" t="s">
        <v>9635</v>
      </c>
      <c r="BD349" t="s">
        <v>9759</v>
      </c>
      <c r="BF349" t="s">
        <v>9746</v>
      </c>
      <c r="BI349" t="s">
        <v>9760</v>
      </c>
      <c r="BJ349" t="s">
        <v>9621</v>
      </c>
      <c r="BK349" t="s">
        <v>6312</v>
      </c>
      <c r="BL349" t="s">
        <v>4</v>
      </c>
      <c r="BM349">
        <v>1</v>
      </c>
      <c r="BN349">
        <v>39.200000000000003</v>
      </c>
      <c r="BO349">
        <v>39.200000000000003</v>
      </c>
    </row>
    <row r="350" spans="1:73" hidden="1">
      <c r="A350" s="15">
        <f t="shared" si="5"/>
        <v>45398</v>
      </c>
      <c r="B350" t="s">
        <v>9761</v>
      </c>
      <c r="C350" t="s">
        <v>9762</v>
      </c>
      <c r="D350" t="s">
        <v>301</v>
      </c>
      <c r="F350" t="s">
        <v>2100</v>
      </c>
      <c r="G350" t="s">
        <v>9763</v>
      </c>
      <c r="H350" t="s">
        <v>298</v>
      </c>
      <c r="I350">
        <v>50.98</v>
      </c>
      <c r="J350">
        <v>61.57</v>
      </c>
      <c r="K350">
        <v>61.57</v>
      </c>
      <c r="L350">
        <v>10.59</v>
      </c>
      <c r="M350" t="s">
        <v>3379</v>
      </c>
      <c r="N350" t="s">
        <v>9764</v>
      </c>
      <c r="O350" t="s">
        <v>9765</v>
      </c>
      <c r="P350" t="s">
        <v>288</v>
      </c>
      <c r="Q350" t="s">
        <v>9766</v>
      </c>
      <c r="R350" t="s">
        <v>9767</v>
      </c>
      <c r="S350" t="s">
        <v>9768</v>
      </c>
      <c r="U350" t="s">
        <v>9769</v>
      </c>
      <c r="V350" t="s">
        <v>3066</v>
      </c>
      <c r="W350" t="s">
        <v>127</v>
      </c>
      <c r="X350" t="s">
        <v>2</v>
      </c>
      <c r="Y350" t="s">
        <v>291</v>
      </c>
      <c r="Z350" t="s">
        <v>9770</v>
      </c>
      <c r="AE350" t="s">
        <v>9771</v>
      </c>
      <c r="AG350" t="s">
        <v>3379</v>
      </c>
      <c r="AH350" t="s">
        <v>9764</v>
      </c>
      <c r="AI350" t="s">
        <v>9765</v>
      </c>
      <c r="AJ350" t="s">
        <v>288</v>
      </c>
      <c r="AK350" t="s">
        <v>9766</v>
      </c>
      <c r="AL350" t="s">
        <v>9767</v>
      </c>
      <c r="AM350" t="s">
        <v>9768</v>
      </c>
      <c r="AO350" t="s">
        <v>9769</v>
      </c>
      <c r="AP350" t="s">
        <v>3066</v>
      </c>
      <c r="AQ350" t="s">
        <v>127</v>
      </c>
      <c r="AR350" t="s">
        <v>2</v>
      </c>
      <c r="AS350" t="s">
        <v>291</v>
      </c>
      <c r="AT350" t="s">
        <v>9770</v>
      </c>
      <c r="AV350" t="s">
        <v>296</v>
      </c>
      <c r="AW350" t="s">
        <v>9772</v>
      </c>
      <c r="AX350" t="s">
        <v>9773</v>
      </c>
      <c r="AY350">
        <v>0</v>
      </c>
      <c r="AZ350" t="s">
        <v>289</v>
      </c>
      <c r="BA350" t="s">
        <v>49</v>
      </c>
      <c r="BC350" t="s">
        <v>9725</v>
      </c>
      <c r="BF350" t="s">
        <v>9763</v>
      </c>
      <c r="BI350" t="s">
        <v>9526</v>
      </c>
      <c r="BJ350" t="s">
        <v>7839</v>
      </c>
      <c r="BK350" t="s">
        <v>293</v>
      </c>
      <c r="BL350" t="s">
        <v>4</v>
      </c>
      <c r="BM350">
        <v>2</v>
      </c>
      <c r="BN350">
        <v>29.99</v>
      </c>
      <c r="BO350">
        <v>50.98</v>
      </c>
    </row>
    <row r="351" spans="1:73" hidden="1">
      <c r="A351" s="15">
        <f t="shared" si="5"/>
        <v>45398</v>
      </c>
      <c r="B351" t="s">
        <v>9774</v>
      </c>
      <c r="C351" t="s">
        <v>9775</v>
      </c>
      <c r="D351" t="s">
        <v>301</v>
      </c>
      <c r="F351" t="s">
        <v>2100</v>
      </c>
      <c r="G351" t="s">
        <v>9776</v>
      </c>
      <c r="H351" t="s">
        <v>298</v>
      </c>
      <c r="I351">
        <v>26.91</v>
      </c>
      <c r="J351">
        <v>38.450000000000003</v>
      </c>
      <c r="K351">
        <v>38.450000000000003</v>
      </c>
      <c r="L351">
        <v>11.54</v>
      </c>
      <c r="M351" t="s">
        <v>9777</v>
      </c>
      <c r="N351" t="s">
        <v>9778</v>
      </c>
      <c r="O351" t="s">
        <v>9779</v>
      </c>
      <c r="P351" t="s">
        <v>3202</v>
      </c>
      <c r="Q351" t="s">
        <v>9780</v>
      </c>
      <c r="R351" t="s">
        <v>9781</v>
      </c>
      <c r="S351" t="s">
        <v>7471</v>
      </c>
      <c r="U351" t="s">
        <v>9782</v>
      </c>
      <c r="V351" t="s">
        <v>9783</v>
      </c>
      <c r="W351" t="s">
        <v>872</v>
      </c>
      <c r="X351" t="s">
        <v>8</v>
      </c>
      <c r="Y351" t="s">
        <v>291</v>
      </c>
      <c r="Z351" t="s">
        <v>9784</v>
      </c>
      <c r="AE351" t="s">
        <v>9785</v>
      </c>
      <c r="AG351" t="s">
        <v>9777</v>
      </c>
      <c r="AH351" t="s">
        <v>9778</v>
      </c>
      <c r="AI351" t="s">
        <v>9779</v>
      </c>
      <c r="AJ351" t="s">
        <v>3202</v>
      </c>
      <c r="AK351" t="s">
        <v>9780</v>
      </c>
      <c r="AL351" t="s">
        <v>9781</v>
      </c>
      <c r="AM351" t="s">
        <v>7471</v>
      </c>
      <c r="AO351" t="s">
        <v>9782</v>
      </c>
      <c r="AP351" t="s">
        <v>9783</v>
      </c>
      <c r="AQ351" t="s">
        <v>872</v>
      </c>
      <c r="AR351" t="s">
        <v>8</v>
      </c>
      <c r="AS351" t="s">
        <v>291</v>
      </c>
      <c r="AT351" t="s">
        <v>9784</v>
      </c>
      <c r="AV351" t="s">
        <v>296</v>
      </c>
      <c r="AW351" t="s">
        <v>9786</v>
      </c>
      <c r="AX351" t="s">
        <v>4594</v>
      </c>
      <c r="AY351">
        <v>0</v>
      </c>
      <c r="AZ351" t="s">
        <v>289</v>
      </c>
      <c r="BA351" t="s">
        <v>2145</v>
      </c>
      <c r="BC351" t="s">
        <v>9787</v>
      </c>
      <c r="BF351" t="s">
        <v>9776</v>
      </c>
      <c r="BI351" t="s">
        <v>9526</v>
      </c>
      <c r="BJ351" t="s">
        <v>9788</v>
      </c>
      <c r="BK351" t="s">
        <v>771</v>
      </c>
      <c r="BL351" t="s">
        <v>4</v>
      </c>
      <c r="BM351">
        <v>1</v>
      </c>
      <c r="BN351">
        <v>29.9</v>
      </c>
      <c r="BO351">
        <v>26.91</v>
      </c>
    </row>
    <row r="352" spans="1:73" hidden="1">
      <c r="A352" s="15">
        <f t="shared" si="5"/>
        <v>45398</v>
      </c>
      <c r="B352" t="s">
        <v>9789</v>
      </c>
      <c r="C352" t="s">
        <v>9790</v>
      </c>
      <c r="D352" t="s">
        <v>294</v>
      </c>
      <c r="F352" t="s">
        <v>2100</v>
      </c>
      <c r="G352" t="s">
        <v>9791</v>
      </c>
      <c r="H352" t="s">
        <v>287</v>
      </c>
      <c r="I352">
        <v>29.07</v>
      </c>
      <c r="J352">
        <v>29.07</v>
      </c>
      <c r="K352">
        <v>29.07</v>
      </c>
      <c r="L352">
        <v>0</v>
      </c>
      <c r="M352" t="s">
        <v>5396</v>
      </c>
      <c r="N352" t="s">
        <v>4035</v>
      </c>
      <c r="O352" t="s">
        <v>7873</v>
      </c>
      <c r="P352" t="s">
        <v>288</v>
      </c>
      <c r="Q352" t="s">
        <v>295</v>
      </c>
      <c r="R352" t="s">
        <v>7874</v>
      </c>
      <c r="S352" t="s">
        <v>3619</v>
      </c>
      <c r="U352" t="s">
        <v>7875</v>
      </c>
      <c r="V352" t="s">
        <v>7876</v>
      </c>
      <c r="W352" t="s">
        <v>1188</v>
      </c>
      <c r="X352" t="s">
        <v>1188</v>
      </c>
      <c r="Y352" t="s">
        <v>291</v>
      </c>
      <c r="Z352" t="s">
        <v>7877</v>
      </c>
      <c r="AE352" t="s">
        <v>7878</v>
      </c>
      <c r="AG352" t="s">
        <v>5396</v>
      </c>
      <c r="AH352" t="s">
        <v>4035</v>
      </c>
      <c r="AI352" t="s">
        <v>9792</v>
      </c>
      <c r="AJ352" t="s">
        <v>288</v>
      </c>
      <c r="AK352" t="s">
        <v>295</v>
      </c>
      <c r="AL352" t="s">
        <v>7874</v>
      </c>
      <c r="AM352" t="s">
        <v>3619</v>
      </c>
      <c r="AO352" t="s">
        <v>7875</v>
      </c>
      <c r="AP352" t="s">
        <v>7876</v>
      </c>
      <c r="AQ352" t="s">
        <v>1188</v>
      </c>
      <c r="AR352" t="s">
        <v>1188</v>
      </c>
      <c r="AT352" t="s">
        <v>7877</v>
      </c>
      <c r="AV352" t="s">
        <v>296</v>
      </c>
      <c r="AW352" t="s">
        <v>9793</v>
      </c>
      <c r="AX352" t="s">
        <v>3711</v>
      </c>
      <c r="AY352">
        <v>0</v>
      </c>
      <c r="AZ352" t="s">
        <v>289</v>
      </c>
      <c r="BA352" t="s">
        <v>113</v>
      </c>
      <c r="BC352" t="s">
        <v>9717</v>
      </c>
      <c r="BD352" t="s">
        <v>9794</v>
      </c>
      <c r="BF352" t="s">
        <v>9791</v>
      </c>
      <c r="BI352" t="s">
        <v>9795</v>
      </c>
      <c r="BJ352" t="s">
        <v>9796</v>
      </c>
      <c r="BK352" t="s">
        <v>3670</v>
      </c>
      <c r="BL352" t="s">
        <v>4</v>
      </c>
      <c r="BM352">
        <v>1</v>
      </c>
      <c r="BN352">
        <v>29.07</v>
      </c>
      <c r="BO352">
        <v>29.07</v>
      </c>
    </row>
    <row r="353" spans="1:85" hidden="1">
      <c r="A353" s="15">
        <f t="shared" si="5"/>
        <v>45399</v>
      </c>
      <c r="B353" t="s">
        <v>9797</v>
      </c>
      <c r="C353" t="s">
        <v>9798</v>
      </c>
      <c r="D353" t="s">
        <v>294</v>
      </c>
      <c r="F353" t="s">
        <v>2100</v>
      </c>
      <c r="G353" t="s">
        <v>9799</v>
      </c>
      <c r="H353" t="s">
        <v>287</v>
      </c>
      <c r="I353">
        <v>56.4</v>
      </c>
      <c r="J353">
        <v>53.58</v>
      </c>
      <c r="K353">
        <v>53.58</v>
      </c>
      <c r="L353">
        <v>0</v>
      </c>
      <c r="M353" t="s">
        <v>9800</v>
      </c>
      <c r="N353" t="s">
        <v>9801</v>
      </c>
      <c r="O353" t="s">
        <v>9802</v>
      </c>
      <c r="P353" t="s">
        <v>288</v>
      </c>
      <c r="Q353" t="s">
        <v>295</v>
      </c>
      <c r="R353" t="s">
        <v>9803</v>
      </c>
      <c r="S353" t="s">
        <v>9804</v>
      </c>
      <c r="U353" t="s">
        <v>9805</v>
      </c>
      <c r="V353" t="s">
        <v>9806</v>
      </c>
      <c r="W353" t="s">
        <v>9807</v>
      </c>
      <c r="X353" t="s">
        <v>9808</v>
      </c>
      <c r="Y353" t="s">
        <v>291</v>
      </c>
      <c r="Z353" t="s">
        <v>9809</v>
      </c>
      <c r="AE353" t="s">
        <v>9810</v>
      </c>
      <c r="AG353" t="s">
        <v>9800</v>
      </c>
      <c r="AH353" t="s">
        <v>9801</v>
      </c>
      <c r="AI353" t="s">
        <v>9811</v>
      </c>
      <c r="AJ353" t="s">
        <v>288</v>
      </c>
      <c r="AK353" t="s">
        <v>295</v>
      </c>
      <c r="AL353" t="s">
        <v>9803</v>
      </c>
      <c r="AM353" t="s">
        <v>9804</v>
      </c>
      <c r="AO353" t="s">
        <v>9805</v>
      </c>
      <c r="AP353" t="s">
        <v>9806</v>
      </c>
      <c r="AQ353" t="s">
        <v>9807</v>
      </c>
      <c r="AR353" t="s">
        <v>9808</v>
      </c>
      <c r="AT353" t="s">
        <v>9809</v>
      </c>
      <c r="AV353" t="s">
        <v>296</v>
      </c>
      <c r="AW353" t="s">
        <v>9812</v>
      </c>
      <c r="AX353" t="s">
        <v>3711</v>
      </c>
      <c r="AY353">
        <v>2.82</v>
      </c>
      <c r="AZ353" t="s">
        <v>289</v>
      </c>
      <c r="BA353" t="s">
        <v>2819</v>
      </c>
      <c r="BC353" t="s">
        <v>9813</v>
      </c>
      <c r="BD353" t="s">
        <v>9814</v>
      </c>
      <c r="BF353" t="s">
        <v>9799</v>
      </c>
      <c r="BI353" t="s">
        <v>9815</v>
      </c>
      <c r="BJ353" t="s">
        <v>9490</v>
      </c>
      <c r="BK353" t="s">
        <v>293</v>
      </c>
      <c r="BL353" t="s">
        <v>4</v>
      </c>
      <c r="BM353">
        <v>2</v>
      </c>
      <c r="BN353">
        <v>28.2</v>
      </c>
      <c r="BO353">
        <v>56.4</v>
      </c>
    </row>
    <row r="354" spans="1:85" hidden="1">
      <c r="A354" s="15">
        <f t="shared" si="5"/>
        <v>45399</v>
      </c>
      <c r="B354" t="s">
        <v>9816</v>
      </c>
      <c r="C354" t="s">
        <v>9817</v>
      </c>
      <c r="D354" t="s">
        <v>294</v>
      </c>
      <c r="F354" t="s">
        <v>2100</v>
      </c>
      <c r="G354" t="s">
        <v>9818</v>
      </c>
      <c r="H354" t="s">
        <v>287</v>
      </c>
      <c r="I354">
        <v>83.73</v>
      </c>
      <c r="J354">
        <v>80.38</v>
      </c>
      <c r="K354">
        <v>80.37</v>
      </c>
      <c r="L354">
        <v>0</v>
      </c>
      <c r="M354" t="s">
        <v>9819</v>
      </c>
      <c r="N354" t="s">
        <v>9820</v>
      </c>
      <c r="O354" t="s">
        <v>9821</v>
      </c>
      <c r="P354" t="s">
        <v>288</v>
      </c>
      <c r="Q354" t="s">
        <v>295</v>
      </c>
      <c r="R354" t="s">
        <v>9822</v>
      </c>
      <c r="S354" t="s">
        <v>4932</v>
      </c>
      <c r="U354" t="s">
        <v>9823</v>
      </c>
      <c r="V354" t="s">
        <v>9824</v>
      </c>
      <c r="W354" t="s">
        <v>9823</v>
      </c>
      <c r="X354" t="s">
        <v>1188</v>
      </c>
      <c r="Y354" t="s">
        <v>291</v>
      </c>
      <c r="Z354" t="s">
        <v>9825</v>
      </c>
      <c r="AE354" t="s">
        <v>9826</v>
      </c>
      <c r="AG354" t="s">
        <v>9819</v>
      </c>
      <c r="AH354" t="s">
        <v>9820</v>
      </c>
      <c r="AI354" t="s">
        <v>9827</v>
      </c>
      <c r="AJ354" t="s">
        <v>288</v>
      </c>
      <c r="AK354" t="s">
        <v>295</v>
      </c>
      <c r="AL354" t="s">
        <v>9822</v>
      </c>
      <c r="AM354" t="s">
        <v>4932</v>
      </c>
      <c r="AO354" t="s">
        <v>9823</v>
      </c>
      <c r="AP354" t="s">
        <v>9824</v>
      </c>
      <c r="AQ354" t="s">
        <v>9823</v>
      </c>
      <c r="AR354" t="s">
        <v>1188</v>
      </c>
      <c r="AT354" t="s">
        <v>9825</v>
      </c>
      <c r="AV354" t="s">
        <v>296</v>
      </c>
      <c r="AW354" t="s">
        <v>9828</v>
      </c>
      <c r="AX354" t="s">
        <v>3711</v>
      </c>
      <c r="AY354">
        <v>3.35</v>
      </c>
      <c r="AZ354" t="s">
        <v>289</v>
      </c>
      <c r="BA354" t="s">
        <v>6513</v>
      </c>
      <c r="BC354" t="s">
        <v>9635</v>
      </c>
      <c r="BD354" t="s">
        <v>9829</v>
      </c>
      <c r="BF354" t="s">
        <v>9818</v>
      </c>
      <c r="BI354" t="s">
        <v>9830</v>
      </c>
      <c r="BJ354" t="s">
        <v>9796</v>
      </c>
      <c r="BK354" t="s">
        <v>3670</v>
      </c>
      <c r="BL354" t="s">
        <v>4</v>
      </c>
      <c r="BM354">
        <v>3</v>
      </c>
      <c r="BN354">
        <v>27.91</v>
      </c>
      <c r="BO354">
        <v>83.73</v>
      </c>
    </row>
    <row r="355" spans="1:85" hidden="1">
      <c r="A355" s="15">
        <f t="shared" si="5"/>
        <v>45399</v>
      </c>
      <c r="B355" t="s">
        <v>9831</v>
      </c>
      <c r="C355" t="s">
        <v>9832</v>
      </c>
      <c r="D355" t="s">
        <v>290</v>
      </c>
      <c r="F355" t="s">
        <v>2100</v>
      </c>
      <c r="G355" t="s">
        <v>9833</v>
      </c>
      <c r="H355" t="s">
        <v>287</v>
      </c>
      <c r="I355">
        <v>143.96</v>
      </c>
      <c r="J355">
        <v>143.96</v>
      </c>
      <c r="K355">
        <v>143.96</v>
      </c>
      <c r="L355">
        <v>0</v>
      </c>
      <c r="M355" t="s">
        <v>9834</v>
      </c>
      <c r="N355" t="s">
        <v>9835</v>
      </c>
      <c r="O355" t="s">
        <v>9836</v>
      </c>
      <c r="P355" t="s">
        <v>288</v>
      </c>
      <c r="Q355" t="s">
        <v>4930</v>
      </c>
      <c r="R355" t="s">
        <v>9837</v>
      </c>
      <c r="S355" t="s">
        <v>304</v>
      </c>
      <c r="U355" t="s">
        <v>304</v>
      </c>
      <c r="V355" t="s">
        <v>4935</v>
      </c>
      <c r="W355" t="s">
        <v>9838</v>
      </c>
      <c r="X355" t="s">
        <v>2</v>
      </c>
      <c r="Y355" t="s">
        <v>291</v>
      </c>
      <c r="Z355" t="s">
        <v>4848</v>
      </c>
      <c r="AE355" t="s">
        <v>9839</v>
      </c>
      <c r="AG355" t="s">
        <v>9834</v>
      </c>
      <c r="AH355" t="s">
        <v>9835</v>
      </c>
      <c r="AI355" t="s">
        <v>9836</v>
      </c>
      <c r="AJ355" t="s">
        <v>288</v>
      </c>
      <c r="AK355" t="s">
        <v>4930</v>
      </c>
      <c r="AL355" t="s">
        <v>9837</v>
      </c>
      <c r="AM355" t="s">
        <v>304</v>
      </c>
      <c r="AN355" t="s">
        <v>9840</v>
      </c>
      <c r="AO355" t="s">
        <v>304</v>
      </c>
      <c r="AP355" t="s">
        <v>4935</v>
      </c>
      <c r="AQ355" t="s">
        <v>9838</v>
      </c>
      <c r="AR355" t="s">
        <v>2</v>
      </c>
      <c r="AT355" t="s">
        <v>4848</v>
      </c>
      <c r="AU355" t="s">
        <v>9840</v>
      </c>
      <c r="AV355" t="s">
        <v>4942</v>
      </c>
      <c r="AW355" t="s">
        <v>9841</v>
      </c>
      <c r="AX355" t="s">
        <v>4944</v>
      </c>
      <c r="AY355">
        <v>0</v>
      </c>
      <c r="AZ355" t="s">
        <v>289</v>
      </c>
      <c r="BA355" t="s">
        <v>4945</v>
      </c>
      <c r="BB355" t="s">
        <v>4946</v>
      </c>
      <c r="BC355" t="s">
        <v>9842</v>
      </c>
      <c r="BF355" t="s">
        <v>9843</v>
      </c>
      <c r="BI355" t="s">
        <v>9844</v>
      </c>
      <c r="BJ355" t="s">
        <v>9845</v>
      </c>
      <c r="BK355" t="s">
        <v>9371</v>
      </c>
      <c r="BL355" t="s">
        <v>4</v>
      </c>
      <c r="BM355">
        <v>2</v>
      </c>
      <c r="BN355">
        <v>71.98</v>
      </c>
      <c r="BO355">
        <v>143.96</v>
      </c>
    </row>
    <row r="356" spans="1:85" hidden="1">
      <c r="A356" s="15">
        <f t="shared" si="5"/>
        <v>45400</v>
      </c>
      <c r="B356" t="s">
        <v>9846</v>
      </c>
      <c r="C356" t="s">
        <v>9847</v>
      </c>
      <c r="D356" t="s">
        <v>134</v>
      </c>
      <c r="F356" t="s">
        <v>2100</v>
      </c>
      <c r="G356" t="s">
        <v>9848</v>
      </c>
      <c r="H356" t="s">
        <v>287</v>
      </c>
      <c r="I356">
        <v>199.4</v>
      </c>
      <c r="J356">
        <v>199.4</v>
      </c>
      <c r="K356">
        <v>199.4</v>
      </c>
      <c r="L356">
        <v>0</v>
      </c>
      <c r="M356" t="s">
        <v>4986</v>
      </c>
      <c r="N356" t="s">
        <v>7653</v>
      </c>
      <c r="O356" t="s">
        <v>9849</v>
      </c>
      <c r="P356" t="s">
        <v>288</v>
      </c>
      <c r="Q356" t="s">
        <v>3145</v>
      </c>
      <c r="R356" t="s">
        <v>9850</v>
      </c>
      <c r="S356" t="s">
        <v>7656</v>
      </c>
      <c r="T356" t="s">
        <v>7657</v>
      </c>
      <c r="U356" t="s">
        <v>7657</v>
      </c>
      <c r="V356" t="s">
        <v>9851</v>
      </c>
      <c r="W356" t="s">
        <v>5078</v>
      </c>
      <c r="X356" t="s">
        <v>127</v>
      </c>
      <c r="Y356" t="s">
        <v>3150</v>
      </c>
      <c r="Z356" t="s">
        <v>7660</v>
      </c>
      <c r="AE356" t="s">
        <v>7661</v>
      </c>
      <c r="AG356" t="s">
        <v>4986</v>
      </c>
      <c r="AH356" t="s">
        <v>7653</v>
      </c>
      <c r="AI356" t="s">
        <v>9849</v>
      </c>
      <c r="AJ356" t="s">
        <v>288</v>
      </c>
      <c r="AK356" t="s">
        <v>3145</v>
      </c>
      <c r="AL356" t="s">
        <v>9850</v>
      </c>
      <c r="AM356" t="s">
        <v>7656</v>
      </c>
      <c r="AO356" t="s">
        <v>9852</v>
      </c>
      <c r="AP356" t="s">
        <v>9851</v>
      </c>
      <c r="AQ356" t="s">
        <v>5078</v>
      </c>
      <c r="AR356" t="s">
        <v>127</v>
      </c>
      <c r="AS356" t="s">
        <v>3150</v>
      </c>
      <c r="AT356" t="s">
        <v>7660</v>
      </c>
      <c r="AV356" t="s">
        <v>3154</v>
      </c>
      <c r="AW356" t="s">
        <v>9853</v>
      </c>
      <c r="AX356" t="s">
        <v>3156</v>
      </c>
      <c r="AY356">
        <v>0</v>
      </c>
      <c r="AZ356" t="s">
        <v>3157</v>
      </c>
      <c r="BA356" t="s">
        <v>4796</v>
      </c>
      <c r="BB356" t="s">
        <v>3159</v>
      </c>
      <c r="BC356" t="s">
        <v>9854</v>
      </c>
      <c r="BF356" t="s">
        <v>9848</v>
      </c>
      <c r="BG356" t="s">
        <v>3161</v>
      </c>
      <c r="BH356">
        <v>48.15</v>
      </c>
      <c r="BI356" t="s">
        <v>9855</v>
      </c>
      <c r="BJ356" t="s">
        <v>9220</v>
      </c>
      <c r="BK356" t="s">
        <v>6170</v>
      </c>
      <c r="BL356" t="s">
        <v>4</v>
      </c>
      <c r="BM356">
        <v>1</v>
      </c>
      <c r="BN356">
        <v>91.8</v>
      </c>
      <c r="BO356">
        <v>91.8</v>
      </c>
      <c r="BP356" t="s">
        <v>9856</v>
      </c>
      <c r="BQ356" t="s">
        <v>9857</v>
      </c>
      <c r="BR356" t="s">
        <v>4</v>
      </c>
      <c r="BS356">
        <v>1</v>
      </c>
      <c r="BT356">
        <v>47.99</v>
      </c>
      <c r="BU356">
        <v>47.99</v>
      </c>
      <c r="BV356" t="s">
        <v>7335</v>
      </c>
      <c r="BW356" t="s">
        <v>1578</v>
      </c>
      <c r="BX356" t="s">
        <v>4</v>
      </c>
      <c r="BY356">
        <v>1</v>
      </c>
      <c r="BZ356">
        <v>34.200000000000003</v>
      </c>
      <c r="CA356">
        <v>34.200000000000003</v>
      </c>
      <c r="CB356" t="s">
        <v>4838</v>
      </c>
      <c r="CC356" t="s">
        <v>771</v>
      </c>
      <c r="CD356" t="s">
        <v>4</v>
      </c>
      <c r="CE356">
        <v>1</v>
      </c>
      <c r="CF356">
        <v>25.41</v>
      </c>
      <c r="CG356">
        <v>25.41</v>
      </c>
    </row>
    <row r="357" spans="1:85" hidden="1">
      <c r="A357" s="15">
        <f t="shared" si="5"/>
        <v>45400</v>
      </c>
      <c r="B357" t="s">
        <v>9858</v>
      </c>
      <c r="C357" t="s">
        <v>9859</v>
      </c>
      <c r="D357" t="s">
        <v>301</v>
      </c>
      <c r="F357" t="s">
        <v>2100</v>
      </c>
      <c r="G357" t="s">
        <v>9860</v>
      </c>
      <c r="H357" t="s">
        <v>298</v>
      </c>
      <c r="I357">
        <v>98.91</v>
      </c>
      <c r="J357">
        <v>98.91</v>
      </c>
      <c r="K357">
        <v>98.91</v>
      </c>
      <c r="L357">
        <v>0</v>
      </c>
      <c r="M357" t="s">
        <v>7622</v>
      </c>
      <c r="N357" t="s">
        <v>7623</v>
      </c>
      <c r="O357" t="s">
        <v>7624</v>
      </c>
      <c r="P357" t="s">
        <v>288</v>
      </c>
      <c r="Q357" t="s">
        <v>7625</v>
      </c>
      <c r="R357" t="s">
        <v>7626</v>
      </c>
      <c r="S357" t="s">
        <v>7627</v>
      </c>
      <c r="V357" t="s">
        <v>1336</v>
      </c>
      <c r="W357" t="s">
        <v>127</v>
      </c>
      <c r="X357" t="s">
        <v>2</v>
      </c>
      <c r="Y357" t="s">
        <v>291</v>
      </c>
      <c r="Z357" t="s">
        <v>7628</v>
      </c>
      <c r="AE357" t="s">
        <v>7629</v>
      </c>
      <c r="AG357" t="s">
        <v>7622</v>
      </c>
      <c r="AH357" t="s">
        <v>7623</v>
      </c>
      <c r="AI357" t="s">
        <v>7624</v>
      </c>
      <c r="AJ357" t="s">
        <v>288</v>
      </c>
      <c r="AK357" t="s">
        <v>7625</v>
      </c>
      <c r="AL357" t="s">
        <v>7626</v>
      </c>
      <c r="AM357" t="s">
        <v>7627</v>
      </c>
      <c r="AP357" t="s">
        <v>1336</v>
      </c>
      <c r="AQ357" t="s">
        <v>127</v>
      </c>
      <c r="AR357" t="s">
        <v>2</v>
      </c>
      <c r="AS357" t="s">
        <v>291</v>
      </c>
      <c r="AT357" t="s">
        <v>7628</v>
      </c>
      <c r="AV357" t="s">
        <v>296</v>
      </c>
      <c r="AW357" t="s">
        <v>9861</v>
      </c>
      <c r="AX357" t="s">
        <v>4594</v>
      </c>
      <c r="AY357">
        <v>0</v>
      </c>
      <c r="AZ357" t="s">
        <v>3157</v>
      </c>
      <c r="BA357" t="s">
        <v>9205</v>
      </c>
      <c r="BC357" t="s">
        <v>9862</v>
      </c>
      <c r="BF357" t="s">
        <v>9860</v>
      </c>
      <c r="BI357" t="s">
        <v>9863</v>
      </c>
      <c r="BJ357" t="s">
        <v>5478</v>
      </c>
      <c r="BK357" t="s">
        <v>5342</v>
      </c>
      <c r="BL357" t="s">
        <v>4</v>
      </c>
      <c r="BM357">
        <v>1</v>
      </c>
      <c r="BN357">
        <v>109.9</v>
      </c>
      <c r="BO357">
        <v>98.910000000000011</v>
      </c>
    </row>
    <row r="358" spans="1:85" hidden="1">
      <c r="A358" s="15">
        <f t="shared" si="5"/>
        <v>45400</v>
      </c>
      <c r="B358" t="s">
        <v>9864</v>
      </c>
      <c r="C358" t="s">
        <v>9865</v>
      </c>
      <c r="D358" t="s">
        <v>301</v>
      </c>
      <c r="F358" t="s">
        <v>2100</v>
      </c>
      <c r="G358" t="s">
        <v>9866</v>
      </c>
      <c r="H358" t="s">
        <v>298</v>
      </c>
      <c r="I358">
        <v>116.91</v>
      </c>
      <c r="J358">
        <v>116.91</v>
      </c>
      <c r="K358">
        <v>116.91</v>
      </c>
      <c r="L358">
        <v>0</v>
      </c>
      <c r="M358" t="s">
        <v>4658</v>
      </c>
      <c r="N358" t="s">
        <v>4659</v>
      </c>
      <c r="O358" t="s">
        <v>4660</v>
      </c>
      <c r="P358" t="s">
        <v>4661</v>
      </c>
      <c r="Q358" t="s">
        <v>4662</v>
      </c>
      <c r="R358" t="s">
        <v>4663</v>
      </c>
      <c r="S358" t="s">
        <v>4664</v>
      </c>
      <c r="V358" t="s">
        <v>124</v>
      </c>
      <c r="W358" t="s">
        <v>4665</v>
      </c>
      <c r="X358" t="s">
        <v>6</v>
      </c>
      <c r="Y358" t="s">
        <v>291</v>
      </c>
      <c r="Z358" t="s">
        <v>4666</v>
      </c>
      <c r="AE358" t="s">
        <v>4667</v>
      </c>
      <c r="AG358" t="s">
        <v>4658</v>
      </c>
      <c r="AH358" t="s">
        <v>4659</v>
      </c>
      <c r="AI358" t="s">
        <v>4660</v>
      </c>
      <c r="AJ358" t="s">
        <v>4661</v>
      </c>
      <c r="AK358" t="s">
        <v>4662</v>
      </c>
      <c r="AL358" t="s">
        <v>4663</v>
      </c>
      <c r="AM358" t="s">
        <v>4664</v>
      </c>
      <c r="AP358" t="s">
        <v>124</v>
      </c>
      <c r="AQ358" t="s">
        <v>4665</v>
      </c>
      <c r="AR358" t="s">
        <v>6</v>
      </c>
      <c r="AS358" t="s">
        <v>291</v>
      </c>
      <c r="AT358" t="s">
        <v>4666</v>
      </c>
      <c r="AV358" t="s">
        <v>296</v>
      </c>
      <c r="AW358" t="s">
        <v>9867</v>
      </c>
      <c r="AX358" t="s">
        <v>4594</v>
      </c>
      <c r="AY358">
        <v>0</v>
      </c>
      <c r="AZ358" t="s">
        <v>289</v>
      </c>
      <c r="BA358" t="s">
        <v>2145</v>
      </c>
      <c r="BC358" t="s">
        <v>9868</v>
      </c>
      <c r="BF358" t="s">
        <v>9866</v>
      </c>
      <c r="BI358" t="s">
        <v>9863</v>
      </c>
      <c r="BJ358" t="s">
        <v>3028</v>
      </c>
      <c r="BK358" t="s">
        <v>2181</v>
      </c>
      <c r="BL358" t="s">
        <v>4</v>
      </c>
      <c r="BM358">
        <v>1</v>
      </c>
      <c r="BN358">
        <v>129.9</v>
      </c>
      <c r="BO358">
        <v>116.91</v>
      </c>
    </row>
    <row r="359" spans="1:85" hidden="1">
      <c r="A359" s="15">
        <f t="shared" si="5"/>
        <v>45400</v>
      </c>
      <c r="B359" t="s">
        <v>9869</v>
      </c>
      <c r="C359" t="s">
        <v>9870</v>
      </c>
      <c r="D359" t="s">
        <v>294</v>
      </c>
      <c r="F359" t="s">
        <v>2100</v>
      </c>
      <c r="G359" t="s">
        <v>9871</v>
      </c>
      <c r="H359" t="s">
        <v>287</v>
      </c>
      <c r="I359">
        <v>62.36</v>
      </c>
      <c r="J359">
        <v>59.24</v>
      </c>
      <c r="K359">
        <v>62.68</v>
      </c>
      <c r="L359">
        <v>0</v>
      </c>
      <c r="M359" t="s">
        <v>9872</v>
      </c>
      <c r="N359" t="s">
        <v>9873</v>
      </c>
      <c r="O359" t="s">
        <v>9874</v>
      </c>
      <c r="P359" t="s">
        <v>288</v>
      </c>
      <c r="Q359" t="s">
        <v>295</v>
      </c>
      <c r="R359" t="s">
        <v>9875</v>
      </c>
      <c r="S359" t="s">
        <v>9198</v>
      </c>
      <c r="U359" t="s">
        <v>9876</v>
      </c>
      <c r="V359" t="s">
        <v>8086</v>
      </c>
      <c r="W359" t="s">
        <v>137</v>
      </c>
      <c r="X359" t="s">
        <v>835</v>
      </c>
      <c r="Y359" t="s">
        <v>291</v>
      </c>
      <c r="Z359" t="s">
        <v>9877</v>
      </c>
      <c r="AE359" t="s">
        <v>9878</v>
      </c>
      <c r="AG359" t="s">
        <v>9872</v>
      </c>
      <c r="AH359" t="s">
        <v>9873</v>
      </c>
      <c r="AI359" t="s">
        <v>9879</v>
      </c>
      <c r="AJ359" t="s">
        <v>288</v>
      </c>
      <c r="AK359" t="s">
        <v>295</v>
      </c>
      <c r="AL359" t="s">
        <v>9875</v>
      </c>
      <c r="AM359" t="s">
        <v>9198</v>
      </c>
      <c r="AO359" t="s">
        <v>9876</v>
      </c>
      <c r="AP359" t="s">
        <v>8086</v>
      </c>
      <c r="AQ359" t="s">
        <v>137</v>
      </c>
      <c r="AR359" t="s">
        <v>835</v>
      </c>
      <c r="AT359" t="s">
        <v>9877</v>
      </c>
      <c r="AV359" t="s">
        <v>296</v>
      </c>
      <c r="AW359" t="s">
        <v>9880</v>
      </c>
      <c r="AX359" t="s">
        <v>3711</v>
      </c>
      <c r="AY359">
        <v>3.12</v>
      </c>
      <c r="AZ359" t="s">
        <v>289</v>
      </c>
      <c r="BA359" t="s">
        <v>6513</v>
      </c>
      <c r="BC359" t="s">
        <v>9881</v>
      </c>
      <c r="BD359" t="s">
        <v>9882</v>
      </c>
      <c r="BF359" t="s">
        <v>9871</v>
      </c>
      <c r="BI359" t="s">
        <v>9883</v>
      </c>
      <c r="BJ359" t="s">
        <v>9580</v>
      </c>
      <c r="BK359" t="s">
        <v>4780</v>
      </c>
      <c r="BL359" t="s">
        <v>4</v>
      </c>
      <c r="BM359">
        <v>1</v>
      </c>
      <c r="BN359">
        <v>22.55</v>
      </c>
      <c r="BO359">
        <v>22.55</v>
      </c>
      <c r="BP359" t="s">
        <v>9161</v>
      </c>
      <c r="BQ359" t="s">
        <v>4672</v>
      </c>
      <c r="BR359" t="s">
        <v>4</v>
      </c>
      <c r="BS359">
        <v>1</v>
      </c>
      <c r="BT359">
        <v>39.81</v>
      </c>
      <c r="BU359">
        <v>39.81</v>
      </c>
    </row>
    <row r="360" spans="1:85" hidden="1">
      <c r="A360" s="15">
        <f t="shared" si="5"/>
        <v>45401</v>
      </c>
      <c r="B360" t="s">
        <v>9884</v>
      </c>
      <c r="C360" t="s">
        <v>9885</v>
      </c>
      <c r="D360" t="s">
        <v>294</v>
      </c>
      <c r="F360" t="s">
        <v>2100</v>
      </c>
      <c r="G360" t="s">
        <v>9886</v>
      </c>
      <c r="H360" t="s">
        <v>287</v>
      </c>
      <c r="I360">
        <v>56.4</v>
      </c>
      <c r="J360">
        <v>53.58</v>
      </c>
      <c r="K360">
        <v>56.37</v>
      </c>
      <c r="L360">
        <v>0</v>
      </c>
      <c r="M360" t="s">
        <v>1265</v>
      </c>
      <c r="N360" t="s">
        <v>7255</v>
      </c>
      <c r="O360" t="s">
        <v>9887</v>
      </c>
      <c r="P360" t="s">
        <v>288</v>
      </c>
      <c r="Q360" t="s">
        <v>295</v>
      </c>
      <c r="R360" t="s">
        <v>7249</v>
      </c>
      <c r="S360" t="s">
        <v>7250</v>
      </c>
      <c r="U360" t="s">
        <v>9888</v>
      </c>
      <c r="V360" t="s">
        <v>7251</v>
      </c>
      <c r="W360" t="s">
        <v>7252</v>
      </c>
      <c r="X360" t="s">
        <v>127</v>
      </c>
      <c r="Y360" t="s">
        <v>291</v>
      </c>
      <c r="Z360" t="s">
        <v>7253</v>
      </c>
      <c r="AE360" t="s">
        <v>7254</v>
      </c>
      <c r="AG360" t="s">
        <v>1265</v>
      </c>
      <c r="AH360" t="s">
        <v>7255</v>
      </c>
      <c r="AI360" t="s">
        <v>9889</v>
      </c>
      <c r="AJ360" t="s">
        <v>288</v>
      </c>
      <c r="AK360" t="s">
        <v>295</v>
      </c>
      <c r="AL360" t="s">
        <v>7249</v>
      </c>
      <c r="AM360" t="s">
        <v>7250</v>
      </c>
      <c r="AO360" t="s">
        <v>9888</v>
      </c>
      <c r="AP360" t="s">
        <v>7251</v>
      </c>
      <c r="AQ360" t="s">
        <v>7252</v>
      </c>
      <c r="AR360" t="s">
        <v>127</v>
      </c>
      <c r="AT360" t="s">
        <v>7253</v>
      </c>
      <c r="AV360" t="s">
        <v>296</v>
      </c>
      <c r="AW360" t="s">
        <v>9890</v>
      </c>
      <c r="AX360" t="s">
        <v>3711</v>
      </c>
      <c r="AY360">
        <v>2.82</v>
      </c>
      <c r="AZ360" t="s">
        <v>289</v>
      </c>
      <c r="BA360" t="s">
        <v>6513</v>
      </c>
      <c r="BC360" t="s">
        <v>9881</v>
      </c>
      <c r="BD360" t="s">
        <v>9891</v>
      </c>
      <c r="BF360" t="s">
        <v>9886</v>
      </c>
      <c r="BI360" t="s">
        <v>9892</v>
      </c>
      <c r="BJ360" t="s">
        <v>9796</v>
      </c>
      <c r="BK360" t="s">
        <v>3670</v>
      </c>
      <c r="BL360" t="s">
        <v>4</v>
      </c>
      <c r="BM360">
        <v>2</v>
      </c>
      <c r="BN360">
        <v>28.2</v>
      </c>
      <c r="BO360">
        <v>56.4</v>
      </c>
    </row>
    <row r="361" spans="1:85" hidden="1">
      <c r="A361" s="15">
        <f t="shared" si="5"/>
        <v>45401</v>
      </c>
      <c r="B361" t="s">
        <v>9893</v>
      </c>
      <c r="C361" t="s">
        <v>9894</v>
      </c>
      <c r="D361" t="s">
        <v>294</v>
      </c>
      <c r="F361" t="s">
        <v>2100</v>
      </c>
      <c r="G361" t="s">
        <v>9895</v>
      </c>
      <c r="H361" t="s">
        <v>287</v>
      </c>
      <c r="I361">
        <v>39.479999999999997</v>
      </c>
      <c r="J361">
        <v>37.5</v>
      </c>
      <c r="K361">
        <v>37.5</v>
      </c>
      <c r="L361">
        <v>0</v>
      </c>
      <c r="M361" t="s">
        <v>9896</v>
      </c>
      <c r="N361" t="s">
        <v>9897</v>
      </c>
      <c r="O361" t="s">
        <v>9898</v>
      </c>
      <c r="P361" t="s">
        <v>288</v>
      </c>
      <c r="Q361" t="s">
        <v>295</v>
      </c>
      <c r="R361" t="s">
        <v>9899</v>
      </c>
      <c r="S361" t="s">
        <v>3205</v>
      </c>
      <c r="U361" t="s">
        <v>9900</v>
      </c>
      <c r="V361" t="s">
        <v>4992</v>
      </c>
      <c r="W361" t="s">
        <v>1188</v>
      </c>
      <c r="X361" t="s">
        <v>1188</v>
      </c>
      <c r="Y361" t="s">
        <v>291</v>
      </c>
      <c r="Z361" t="s">
        <v>9901</v>
      </c>
      <c r="AE361" t="s">
        <v>9902</v>
      </c>
      <c r="AG361" t="s">
        <v>9896</v>
      </c>
      <c r="AH361" t="s">
        <v>9897</v>
      </c>
      <c r="AI361" t="s">
        <v>9903</v>
      </c>
      <c r="AJ361" t="s">
        <v>288</v>
      </c>
      <c r="AK361" t="s">
        <v>295</v>
      </c>
      <c r="AL361" t="s">
        <v>9899</v>
      </c>
      <c r="AM361" t="s">
        <v>3205</v>
      </c>
      <c r="AO361" t="s">
        <v>9900</v>
      </c>
      <c r="AP361" t="s">
        <v>4992</v>
      </c>
      <c r="AQ361" t="s">
        <v>1188</v>
      </c>
      <c r="AR361" t="s">
        <v>1188</v>
      </c>
      <c r="AT361" t="s">
        <v>9901</v>
      </c>
      <c r="AV361" t="s">
        <v>296</v>
      </c>
      <c r="AW361" t="s">
        <v>9904</v>
      </c>
      <c r="AX361" t="s">
        <v>3711</v>
      </c>
      <c r="AY361">
        <v>1.98</v>
      </c>
      <c r="AZ361" t="s">
        <v>289</v>
      </c>
      <c r="BA361" t="s">
        <v>113</v>
      </c>
      <c r="BC361" t="s">
        <v>9905</v>
      </c>
      <c r="BD361" t="s">
        <v>9906</v>
      </c>
      <c r="BF361" t="s">
        <v>9895</v>
      </c>
      <c r="BI361" t="s">
        <v>9907</v>
      </c>
      <c r="BJ361" t="s">
        <v>3611</v>
      </c>
      <c r="BK361" t="s">
        <v>836</v>
      </c>
      <c r="BL361" t="s">
        <v>4</v>
      </c>
      <c r="BM361">
        <v>2</v>
      </c>
      <c r="BN361">
        <v>19.739999999999998</v>
      </c>
      <c r="BO361">
        <v>39.479999999999997</v>
      </c>
    </row>
    <row r="362" spans="1:85" hidden="1">
      <c r="A362" s="15">
        <f t="shared" si="5"/>
        <v>45401</v>
      </c>
      <c r="B362" t="s">
        <v>9908</v>
      </c>
      <c r="C362" t="s">
        <v>9909</v>
      </c>
      <c r="D362" t="s">
        <v>294</v>
      </c>
      <c r="F362" t="s">
        <v>2100</v>
      </c>
      <c r="G362" t="s">
        <v>9910</v>
      </c>
      <c r="H362" t="s">
        <v>287</v>
      </c>
      <c r="I362">
        <v>103.08</v>
      </c>
      <c r="J362">
        <v>96.47</v>
      </c>
      <c r="K362">
        <v>96.47</v>
      </c>
      <c r="L362">
        <v>0</v>
      </c>
      <c r="M362" t="s">
        <v>7099</v>
      </c>
      <c r="N362" t="s">
        <v>7100</v>
      </c>
      <c r="O362" t="s">
        <v>7101</v>
      </c>
      <c r="P362" t="s">
        <v>288</v>
      </c>
      <c r="Q362" t="s">
        <v>295</v>
      </c>
      <c r="R362" t="s">
        <v>7102</v>
      </c>
      <c r="S362" t="s">
        <v>6806</v>
      </c>
      <c r="U362" t="s">
        <v>7103</v>
      </c>
      <c r="V362" t="s">
        <v>7104</v>
      </c>
      <c r="W362" t="s">
        <v>7105</v>
      </c>
      <c r="X362" t="s">
        <v>127</v>
      </c>
      <c r="Y362" t="s">
        <v>291</v>
      </c>
      <c r="Z362" t="s">
        <v>7106</v>
      </c>
      <c r="AE362" t="s">
        <v>7107</v>
      </c>
      <c r="AG362" t="s">
        <v>7099</v>
      </c>
      <c r="AH362" t="s">
        <v>7100</v>
      </c>
      <c r="AI362" t="s">
        <v>9911</v>
      </c>
      <c r="AJ362" t="s">
        <v>288</v>
      </c>
      <c r="AK362" t="s">
        <v>295</v>
      </c>
      <c r="AL362" t="s">
        <v>7102</v>
      </c>
      <c r="AM362" t="s">
        <v>6806</v>
      </c>
      <c r="AO362" t="s">
        <v>7103</v>
      </c>
      <c r="AP362" t="s">
        <v>7104</v>
      </c>
      <c r="AQ362" t="s">
        <v>7105</v>
      </c>
      <c r="AR362" t="s">
        <v>127</v>
      </c>
      <c r="AT362" t="s">
        <v>7106</v>
      </c>
      <c r="AV362" t="s">
        <v>296</v>
      </c>
      <c r="AW362" t="s">
        <v>9912</v>
      </c>
      <c r="AX362" t="s">
        <v>9913</v>
      </c>
      <c r="AY362">
        <v>6.61</v>
      </c>
      <c r="AZ362" t="s">
        <v>289</v>
      </c>
      <c r="BA362" t="s">
        <v>6513</v>
      </c>
      <c r="BC362" t="s">
        <v>9881</v>
      </c>
      <c r="BD362" t="s">
        <v>9914</v>
      </c>
      <c r="BF362" t="s">
        <v>9910</v>
      </c>
      <c r="BI362" t="s">
        <v>9915</v>
      </c>
      <c r="BJ362" t="s">
        <v>9621</v>
      </c>
      <c r="BK362" t="s">
        <v>6312</v>
      </c>
      <c r="BL362" t="s">
        <v>4</v>
      </c>
      <c r="BM362">
        <v>2</v>
      </c>
      <c r="BN362">
        <v>37.630000000000003</v>
      </c>
      <c r="BO362">
        <v>75.260000000000005</v>
      </c>
      <c r="BP362" t="s">
        <v>9416</v>
      </c>
      <c r="BQ362" t="s">
        <v>852</v>
      </c>
      <c r="BR362" t="s">
        <v>4</v>
      </c>
      <c r="BS362">
        <v>1</v>
      </c>
      <c r="BT362">
        <v>27.82</v>
      </c>
      <c r="BU362">
        <v>27.82</v>
      </c>
    </row>
    <row r="363" spans="1:85" hidden="1">
      <c r="A363" s="15">
        <f t="shared" si="5"/>
        <v>45402</v>
      </c>
      <c r="B363" t="s">
        <v>9916</v>
      </c>
      <c r="C363" t="s">
        <v>9917</v>
      </c>
      <c r="D363" t="s">
        <v>294</v>
      </c>
      <c r="F363" t="s">
        <v>2100</v>
      </c>
      <c r="G363" t="s">
        <v>9918</v>
      </c>
      <c r="H363" t="s">
        <v>287</v>
      </c>
      <c r="I363">
        <v>29.07</v>
      </c>
      <c r="J363">
        <v>28.84</v>
      </c>
      <c r="K363">
        <v>28.84</v>
      </c>
      <c r="L363">
        <v>0</v>
      </c>
      <c r="M363" t="s">
        <v>1207</v>
      </c>
      <c r="N363" t="s">
        <v>9919</v>
      </c>
      <c r="O363" t="s">
        <v>9920</v>
      </c>
      <c r="P363" t="s">
        <v>288</v>
      </c>
      <c r="Q363" t="s">
        <v>295</v>
      </c>
      <c r="R363" t="s">
        <v>9921</v>
      </c>
      <c r="S363" t="s">
        <v>9922</v>
      </c>
      <c r="U363" t="s">
        <v>9923</v>
      </c>
      <c r="V363" t="s">
        <v>124</v>
      </c>
      <c r="W363" t="s">
        <v>9924</v>
      </c>
      <c r="X363" t="s">
        <v>2016</v>
      </c>
      <c r="Y363" t="s">
        <v>291</v>
      </c>
      <c r="Z363" t="s">
        <v>9925</v>
      </c>
      <c r="AE363" t="s">
        <v>9926</v>
      </c>
      <c r="AG363" t="s">
        <v>1207</v>
      </c>
      <c r="AH363" t="s">
        <v>9919</v>
      </c>
      <c r="AI363" t="s">
        <v>9927</v>
      </c>
      <c r="AJ363" t="s">
        <v>288</v>
      </c>
      <c r="AK363" t="s">
        <v>295</v>
      </c>
      <c r="AL363" t="s">
        <v>9921</v>
      </c>
      <c r="AM363" t="s">
        <v>9922</v>
      </c>
      <c r="AO363" t="s">
        <v>9923</v>
      </c>
      <c r="AP363" t="s">
        <v>124</v>
      </c>
      <c r="AQ363" t="s">
        <v>9924</v>
      </c>
      <c r="AR363" t="s">
        <v>2016</v>
      </c>
      <c r="AT363" t="s">
        <v>9925</v>
      </c>
      <c r="AV363" t="s">
        <v>296</v>
      </c>
      <c r="AW363" t="s">
        <v>9928</v>
      </c>
      <c r="AX363" t="s">
        <v>9913</v>
      </c>
      <c r="AY363">
        <v>0.23</v>
      </c>
      <c r="AZ363" t="s">
        <v>289</v>
      </c>
      <c r="BA363" t="s">
        <v>113</v>
      </c>
      <c r="BC363" t="s">
        <v>9905</v>
      </c>
      <c r="BD363" t="s">
        <v>9929</v>
      </c>
      <c r="BF363" t="s">
        <v>9918</v>
      </c>
      <c r="BI363" t="s">
        <v>9930</v>
      </c>
      <c r="BJ363" t="s">
        <v>9490</v>
      </c>
      <c r="BK363" t="s">
        <v>293</v>
      </c>
      <c r="BL363" t="s">
        <v>4</v>
      </c>
      <c r="BM363">
        <v>1</v>
      </c>
      <c r="BN363">
        <v>29.07</v>
      </c>
      <c r="BO363">
        <v>29.07</v>
      </c>
    </row>
    <row r="364" spans="1:85" hidden="1">
      <c r="A364" s="15">
        <f t="shared" si="5"/>
        <v>45402</v>
      </c>
      <c r="B364" t="s">
        <v>9931</v>
      </c>
      <c r="C364" t="s">
        <v>9932</v>
      </c>
      <c r="D364" t="s">
        <v>134</v>
      </c>
      <c r="F364" t="s">
        <v>2100</v>
      </c>
      <c r="G364" t="s">
        <v>9933</v>
      </c>
      <c r="H364" t="s">
        <v>287</v>
      </c>
      <c r="I364">
        <v>101.64</v>
      </c>
      <c r="J364">
        <v>101.64</v>
      </c>
      <c r="K364">
        <v>101.64</v>
      </c>
      <c r="L364">
        <v>0</v>
      </c>
      <c r="M364" t="s">
        <v>9934</v>
      </c>
      <c r="N364" t="s">
        <v>9935</v>
      </c>
      <c r="O364" t="s">
        <v>9936</v>
      </c>
      <c r="P364" t="s">
        <v>288</v>
      </c>
      <c r="Q364" t="s">
        <v>3145</v>
      </c>
      <c r="R364" t="s">
        <v>9937</v>
      </c>
      <c r="S364" t="s">
        <v>5487</v>
      </c>
      <c r="V364" t="s">
        <v>124</v>
      </c>
      <c r="W364" t="s">
        <v>9938</v>
      </c>
      <c r="X364" t="s">
        <v>837</v>
      </c>
      <c r="Y364" t="s">
        <v>3150</v>
      </c>
      <c r="Z364" t="s">
        <v>9939</v>
      </c>
      <c r="AE364" t="s">
        <v>9940</v>
      </c>
      <c r="AG364" t="s">
        <v>9934</v>
      </c>
      <c r="AH364" t="s">
        <v>9935</v>
      </c>
      <c r="AI364" t="s">
        <v>9936</v>
      </c>
      <c r="AJ364" t="s">
        <v>288</v>
      </c>
      <c r="AK364" t="s">
        <v>3145</v>
      </c>
      <c r="AL364" t="s">
        <v>9941</v>
      </c>
      <c r="AM364" t="s">
        <v>9942</v>
      </c>
      <c r="AP364" t="s">
        <v>124</v>
      </c>
      <c r="AQ364" t="s">
        <v>9938</v>
      </c>
      <c r="AR364" t="s">
        <v>837</v>
      </c>
      <c r="AS364" t="s">
        <v>3150</v>
      </c>
      <c r="AT364" t="s">
        <v>9943</v>
      </c>
      <c r="AV364" t="s">
        <v>3154</v>
      </c>
      <c r="AW364" t="s">
        <v>9944</v>
      </c>
      <c r="AX364" t="s">
        <v>9945</v>
      </c>
      <c r="AY364">
        <v>0</v>
      </c>
      <c r="AZ364" t="s">
        <v>289</v>
      </c>
      <c r="BA364" t="s">
        <v>6826</v>
      </c>
      <c r="BB364" t="s">
        <v>4946</v>
      </c>
      <c r="BC364" t="s">
        <v>9854</v>
      </c>
      <c r="BF364" t="s">
        <v>9933</v>
      </c>
      <c r="BG364" t="s">
        <v>3161</v>
      </c>
      <c r="BH364">
        <v>37.479999999999997</v>
      </c>
      <c r="BI364" t="s">
        <v>9855</v>
      </c>
      <c r="BJ364" t="s">
        <v>4838</v>
      </c>
      <c r="BK364" t="s">
        <v>771</v>
      </c>
      <c r="BL364" t="s">
        <v>4</v>
      </c>
      <c r="BM364">
        <v>4</v>
      </c>
      <c r="BN364">
        <v>25.41</v>
      </c>
      <c r="BO364">
        <v>101.64</v>
      </c>
    </row>
    <row r="365" spans="1:85" hidden="1">
      <c r="A365" s="15">
        <f t="shared" si="5"/>
        <v>45403</v>
      </c>
      <c r="B365" t="s">
        <v>9946</v>
      </c>
      <c r="C365" t="s">
        <v>9947</v>
      </c>
      <c r="D365" t="s">
        <v>301</v>
      </c>
      <c r="F365" t="s">
        <v>2100</v>
      </c>
      <c r="G365" t="s">
        <v>9948</v>
      </c>
      <c r="H365" t="s">
        <v>298</v>
      </c>
      <c r="I365">
        <v>84.83</v>
      </c>
      <c r="J365">
        <v>96.73</v>
      </c>
      <c r="K365">
        <v>96.73</v>
      </c>
      <c r="L365">
        <v>11.9</v>
      </c>
      <c r="M365" t="s">
        <v>4658</v>
      </c>
      <c r="N365" t="s">
        <v>4659</v>
      </c>
      <c r="O365" t="s">
        <v>4660</v>
      </c>
      <c r="P365" t="s">
        <v>4661</v>
      </c>
      <c r="Q365" t="s">
        <v>4662</v>
      </c>
      <c r="R365" t="s">
        <v>4663</v>
      </c>
      <c r="S365" t="s">
        <v>4664</v>
      </c>
      <c r="V365" t="s">
        <v>124</v>
      </c>
      <c r="W365" t="s">
        <v>4665</v>
      </c>
      <c r="X365" t="s">
        <v>6</v>
      </c>
      <c r="Y365" t="s">
        <v>291</v>
      </c>
      <c r="Z365" t="s">
        <v>4666</v>
      </c>
      <c r="AE365" t="s">
        <v>4667</v>
      </c>
      <c r="AG365" t="s">
        <v>4658</v>
      </c>
      <c r="AH365" t="s">
        <v>4659</v>
      </c>
      <c r="AI365" t="s">
        <v>4660</v>
      </c>
      <c r="AJ365" t="s">
        <v>4661</v>
      </c>
      <c r="AK365" t="s">
        <v>4662</v>
      </c>
      <c r="AL365" t="s">
        <v>4663</v>
      </c>
      <c r="AM365" t="s">
        <v>4664</v>
      </c>
      <c r="AP365" t="s">
        <v>124</v>
      </c>
      <c r="AQ365" t="s">
        <v>4665</v>
      </c>
      <c r="AR365" t="s">
        <v>6</v>
      </c>
      <c r="AS365" t="s">
        <v>291</v>
      </c>
      <c r="AT365" t="s">
        <v>4666</v>
      </c>
      <c r="AV365" t="s">
        <v>296</v>
      </c>
      <c r="AW365" t="s">
        <v>9949</v>
      </c>
      <c r="AX365" t="s">
        <v>9950</v>
      </c>
      <c r="AY365">
        <v>0</v>
      </c>
      <c r="AZ365" t="s">
        <v>289</v>
      </c>
      <c r="BA365" t="s">
        <v>2145</v>
      </c>
      <c r="BC365" t="s">
        <v>9951</v>
      </c>
      <c r="BF365" t="s">
        <v>9948</v>
      </c>
      <c r="BI365" t="s">
        <v>9855</v>
      </c>
      <c r="BJ365" t="s">
        <v>9952</v>
      </c>
      <c r="BK365" t="s">
        <v>852</v>
      </c>
      <c r="BL365" t="s">
        <v>4</v>
      </c>
      <c r="BM365">
        <v>1</v>
      </c>
      <c r="BN365">
        <v>29.9</v>
      </c>
      <c r="BO365">
        <v>25.41</v>
      </c>
      <c r="BP365" t="s">
        <v>9953</v>
      </c>
      <c r="BQ365" t="s">
        <v>9954</v>
      </c>
      <c r="BR365" t="s">
        <v>4</v>
      </c>
      <c r="BS365">
        <v>1</v>
      </c>
      <c r="BT365">
        <v>69.900000000000006</v>
      </c>
      <c r="BU365">
        <v>59.42</v>
      </c>
    </row>
    <row r="366" spans="1:85" hidden="1">
      <c r="A366" s="15">
        <f t="shared" si="5"/>
        <v>45405</v>
      </c>
      <c r="B366" t="s">
        <v>9955</v>
      </c>
      <c r="C366" t="s">
        <v>9956</v>
      </c>
      <c r="D366" t="s">
        <v>134</v>
      </c>
      <c r="F366" t="s">
        <v>2100</v>
      </c>
      <c r="G366" t="s">
        <v>9957</v>
      </c>
      <c r="H366" t="s">
        <v>287</v>
      </c>
      <c r="I366">
        <v>119.97</v>
      </c>
      <c r="J366">
        <v>119.97</v>
      </c>
      <c r="K366">
        <v>119.97</v>
      </c>
      <c r="L366">
        <v>0</v>
      </c>
      <c r="M366" t="s">
        <v>9958</v>
      </c>
      <c r="N366" t="s">
        <v>9959</v>
      </c>
      <c r="O366" t="s">
        <v>9960</v>
      </c>
      <c r="P366" t="s">
        <v>288</v>
      </c>
      <c r="Q366" t="s">
        <v>3145</v>
      </c>
      <c r="R366" t="s">
        <v>9961</v>
      </c>
      <c r="S366" t="s">
        <v>1108</v>
      </c>
      <c r="T366" t="s">
        <v>9962</v>
      </c>
      <c r="U366" t="s">
        <v>9962</v>
      </c>
      <c r="V366" t="s">
        <v>9963</v>
      </c>
      <c r="W366" t="s">
        <v>4070</v>
      </c>
      <c r="X366" t="s">
        <v>127</v>
      </c>
      <c r="Y366" t="s">
        <v>3150</v>
      </c>
      <c r="Z366" t="s">
        <v>9964</v>
      </c>
      <c r="AE366" t="s">
        <v>9965</v>
      </c>
      <c r="AG366" t="s">
        <v>3658</v>
      </c>
      <c r="AH366" t="s">
        <v>9966</v>
      </c>
      <c r="AI366" t="s">
        <v>9960</v>
      </c>
      <c r="AJ366" t="s">
        <v>288</v>
      </c>
      <c r="AK366" t="s">
        <v>3145</v>
      </c>
      <c r="AL366" t="s">
        <v>9967</v>
      </c>
      <c r="AM366" t="s">
        <v>9968</v>
      </c>
      <c r="AO366" t="s">
        <v>9962</v>
      </c>
      <c r="AP366" t="s">
        <v>9963</v>
      </c>
      <c r="AQ366" t="s">
        <v>1684</v>
      </c>
      <c r="AR366" t="s">
        <v>127</v>
      </c>
      <c r="AS366" t="s">
        <v>3150</v>
      </c>
      <c r="AT366" t="s">
        <v>9969</v>
      </c>
      <c r="AV366" t="s">
        <v>3154</v>
      </c>
      <c r="AW366" t="s">
        <v>9970</v>
      </c>
      <c r="AX366" t="s">
        <v>9971</v>
      </c>
      <c r="AY366">
        <v>0</v>
      </c>
      <c r="AZ366" t="s">
        <v>3157</v>
      </c>
      <c r="BA366" t="s">
        <v>4796</v>
      </c>
      <c r="BB366" t="s">
        <v>3159</v>
      </c>
      <c r="BC366" t="s">
        <v>9862</v>
      </c>
      <c r="BF366" t="s">
        <v>9957</v>
      </c>
      <c r="BG366" t="s">
        <v>3161</v>
      </c>
      <c r="BH366">
        <v>21.59</v>
      </c>
      <c r="BI366" t="s">
        <v>9667</v>
      </c>
      <c r="BJ366" t="s">
        <v>9220</v>
      </c>
      <c r="BK366" t="s">
        <v>6170</v>
      </c>
      <c r="BL366" t="s">
        <v>4</v>
      </c>
      <c r="BM366">
        <v>1</v>
      </c>
      <c r="BN366">
        <v>119.97</v>
      </c>
      <c r="BO366">
        <v>119.97</v>
      </c>
    </row>
    <row r="367" spans="1:85" hidden="1">
      <c r="A367" s="15">
        <f t="shared" si="5"/>
        <v>45405</v>
      </c>
      <c r="B367" t="s">
        <v>9972</v>
      </c>
      <c r="C367" t="s">
        <v>9973</v>
      </c>
      <c r="D367" t="s">
        <v>301</v>
      </c>
      <c r="F367" t="s">
        <v>2100</v>
      </c>
      <c r="G367" t="s">
        <v>9974</v>
      </c>
      <c r="H367" t="s">
        <v>298</v>
      </c>
      <c r="I367">
        <v>26.91</v>
      </c>
      <c r="J367">
        <v>48.87</v>
      </c>
      <c r="K367">
        <v>48.87</v>
      </c>
      <c r="L367">
        <v>21.96</v>
      </c>
      <c r="M367" t="s">
        <v>9975</v>
      </c>
      <c r="O367" t="s">
        <v>9976</v>
      </c>
      <c r="P367" t="s">
        <v>9977</v>
      </c>
      <c r="Q367" t="s">
        <v>9978</v>
      </c>
      <c r="R367" t="s">
        <v>9979</v>
      </c>
      <c r="S367" t="s">
        <v>9980</v>
      </c>
      <c r="U367" t="s">
        <v>8799</v>
      </c>
      <c r="V367" t="s">
        <v>8799</v>
      </c>
      <c r="W367" t="s">
        <v>9981</v>
      </c>
      <c r="X367" t="s">
        <v>128</v>
      </c>
      <c r="Y367" t="s">
        <v>291</v>
      </c>
      <c r="Z367" t="s">
        <v>9982</v>
      </c>
      <c r="AE367" t="s">
        <v>9983</v>
      </c>
      <c r="AG367" t="s">
        <v>9975</v>
      </c>
      <c r="AH367" t="s">
        <v>9984</v>
      </c>
      <c r="AI367" t="s">
        <v>9976</v>
      </c>
      <c r="AJ367" t="s">
        <v>9977</v>
      </c>
      <c r="AK367" t="s">
        <v>9978</v>
      </c>
      <c r="AL367" t="s">
        <v>9979</v>
      </c>
      <c r="AM367" t="s">
        <v>9980</v>
      </c>
      <c r="AO367" t="s">
        <v>8799</v>
      </c>
      <c r="AP367" t="s">
        <v>8799</v>
      </c>
      <c r="AQ367" t="s">
        <v>9981</v>
      </c>
      <c r="AR367" t="s">
        <v>128</v>
      </c>
      <c r="AS367" t="s">
        <v>291</v>
      </c>
      <c r="AT367" t="s">
        <v>9982</v>
      </c>
      <c r="AV367" t="s">
        <v>296</v>
      </c>
      <c r="AW367" t="s">
        <v>9985</v>
      </c>
      <c r="AX367" t="s">
        <v>9986</v>
      </c>
      <c r="AY367">
        <v>0</v>
      </c>
      <c r="AZ367" t="s">
        <v>289</v>
      </c>
      <c r="BA367" t="s">
        <v>2145</v>
      </c>
      <c r="BC367" t="s">
        <v>7792</v>
      </c>
      <c r="BF367" t="s">
        <v>9974</v>
      </c>
      <c r="BI367" t="s">
        <v>9725</v>
      </c>
      <c r="BJ367" t="s">
        <v>9788</v>
      </c>
      <c r="BK367" t="s">
        <v>771</v>
      </c>
      <c r="BL367" t="s">
        <v>4</v>
      </c>
      <c r="BM367">
        <v>1</v>
      </c>
      <c r="BN367">
        <v>29.9</v>
      </c>
      <c r="BO367">
        <v>26.91</v>
      </c>
    </row>
    <row r="368" spans="1:85" hidden="1">
      <c r="A368" s="15">
        <f t="shared" si="5"/>
        <v>45405</v>
      </c>
      <c r="B368" t="s">
        <v>9987</v>
      </c>
      <c r="C368" t="s">
        <v>9988</v>
      </c>
      <c r="D368" t="s">
        <v>301</v>
      </c>
      <c r="F368" t="s">
        <v>2100</v>
      </c>
      <c r="G368" t="s">
        <v>9989</v>
      </c>
      <c r="H368" t="s">
        <v>298</v>
      </c>
      <c r="I368">
        <v>50.98</v>
      </c>
      <c r="J368">
        <v>74.040000000000006</v>
      </c>
      <c r="K368">
        <v>74.040000000000006</v>
      </c>
      <c r="L368">
        <v>23.06</v>
      </c>
      <c r="M368" t="s">
        <v>9990</v>
      </c>
      <c r="N368" t="s">
        <v>9991</v>
      </c>
      <c r="O368" t="s">
        <v>9992</v>
      </c>
      <c r="P368" t="s">
        <v>2605</v>
      </c>
      <c r="Q368" t="s">
        <v>9993</v>
      </c>
      <c r="R368" t="s">
        <v>9994</v>
      </c>
      <c r="S368" t="s">
        <v>892</v>
      </c>
      <c r="U368" t="s">
        <v>124</v>
      </c>
      <c r="V368" t="s">
        <v>124</v>
      </c>
      <c r="W368" t="s">
        <v>9995</v>
      </c>
      <c r="X368" t="s">
        <v>128</v>
      </c>
      <c r="Y368" t="s">
        <v>291</v>
      </c>
      <c r="Z368" t="s">
        <v>9996</v>
      </c>
      <c r="AE368" t="s">
        <v>9997</v>
      </c>
      <c r="AG368" t="s">
        <v>9990</v>
      </c>
      <c r="AH368" t="s">
        <v>9991</v>
      </c>
      <c r="AI368" t="s">
        <v>9992</v>
      </c>
      <c r="AJ368" t="s">
        <v>2605</v>
      </c>
      <c r="AK368" t="s">
        <v>9993</v>
      </c>
      <c r="AL368" t="s">
        <v>9994</v>
      </c>
      <c r="AM368" t="s">
        <v>892</v>
      </c>
      <c r="AO368" t="s">
        <v>124</v>
      </c>
      <c r="AP368" t="s">
        <v>124</v>
      </c>
      <c r="AQ368" t="s">
        <v>9995</v>
      </c>
      <c r="AR368" t="s">
        <v>128</v>
      </c>
      <c r="AS368" t="s">
        <v>291</v>
      </c>
      <c r="AT368" t="s">
        <v>9996</v>
      </c>
      <c r="AV368" t="s">
        <v>296</v>
      </c>
      <c r="AW368" t="s">
        <v>9998</v>
      </c>
      <c r="AX368" t="s">
        <v>4594</v>
      </c>
      <c r="AY368">
        <v>0</v>
      </c>
      <c r="AZ368" t="s">
        <v>3157</v>
      </c>
      <c r="BA368" t="s">
        <v>9205</v>
      </c>
      <c r="BC368" t="s">
        <v>9999</v>
      </c>
      <c r="BF368" t="s">
        <v>9989</v>
      </c>
      <c r="BI368" t="s">
        <v>9725</v>
      </c>
      <c r="BJ368" t="s">
        <v>7839</v>
      </c>
      <c r="BK368" t="s">
        <v>293</v>
      </c>
      <c r="BL368" t="s">
        <v>4</v>
      </c>
      <c r="BM368">
        <v>1</v>
      </c>
      <c r="BN368">
        <v>29.99</v>
      </c>
      <c r="BO368">
        <v>25.49</v>
      </c>
      <c r="BP368" t="s">
        <v>10000</v>
      </c>
      <c r="BQ368" t="s">
        <v>300</v>
      </c>
      <c r="BR368" t="s">
        <v>4</v>
      </c>
      <c r="BS368">
        <v>1</v>
      </c>
      <c r="BT368">
        <v>29.99</v>
      </c>
      <c r="BU368">
        <v>25.49</v>
      </c>
    </row>
    <row r="369" spans="1:73" hidden="1">
      <c r="A369" s="15">
        <f t="shared" si="5"/>
        <v>45405</v>
      </c>
      <c r="B369" t="s">
        <v>10001</v>
      </c>
      <c r="C369" t="s">
        <v>10002</v>
      </c>
      <c r="D369" t="s">
        <v>294</v>
      </c>
      <c r="F369" t="s">
        <v>2100</v>
      </c>
      <c r="G369" t="s">
        <v>10003</v>
      </c>
      <c r="H369" t="s">
        <v>287</v>
      </c>
      <c r="I369">
        <v>56.22</v>
      </c>
      <c r="J369">
        <v>52.26</v>
      </c>
      <c r="K369">
        <v>52.26</v>
      </c>
      <c r="L369">
        <v>0</v>
      </c>
      <c r="M369" t="s">
        <v>2119</v>
      </c>
      <c r="N369" t="s">
        <v>10004</v>
      </c>
      <c r="O369" t="s">
        <v>10005</v>
      </c>
      <c r="P369" t="s">
        <v>288</v>
      </c>
      <c r="Q369" t="s">
        <v>295</v>
      </c>
      <c r="R369" t="s">
        <v>10006</v>
      </c>
      <c r="S369" t="s">
        <v>4585</v>
      </c>
      <c r="U369" t="s">
        <v>10007</v>
      </c>
      <c r="V369" t="s">
        <v>10008</v>
      </c>
      <c r="W369" t="s">
        <v>136</v>
      </c>
      <c r="X369" t="s">
        <v>2125</v>
      </c>
      <c r="Y369" t="s">
        <v>291</v>
      </c>
      <c r="Z369" t="s">
        <v>10009</v>
      </c>
      <c r="AE369" t="s">
        <v>10010</v>
      </c>
      <c r="AG369" t="s">
        <v>2119</v>
      </c>
      <c r="AH369" t="s">
        <v>10004</v>
      </c>
      <c r="AI369" t="s">
        <v>10011</v>
      </c>
      <c r="AJ369" t="s">
        <v>288</v>
      </c>
      <c r="AK369" t="s">
        <v>295</v>
      </c>
      <c r="AL369" t="s">
        <v>10006</v>
      </c>
      <c r="AM369" t="s">
        <v>4585</v>
      </c>
      <c r="AO369" t="s">
        <v>10007</v>
      </c>
      <c r="AP369" t="s">
        <v>10008</v>
      </c>
      <c r="AQ369" t="s">
        <v>136</v>
      </c>
      <c r="AR369" t="s">
        <v>2125</v>
      </c>
      <c r="AT369" t="s">
        <v>10009</v>
      </c>
      <c r="AV369" t="s">
        <v>296</v>
      </c>
      <c r="AW369" t="s">
        <v>10012</v>
      </c>
      <c r="AX369" t="s">
        <v>3711</v>
      </c>
      <c r="AY369">
        <v>3.96</v>
      </c>
      <c r="AZ369" t="s">
        <v>289</v>
      </c>
      <c r="BA369" t="s">
        <v>6513</v>
      </c>
      <c r="BC369" t="s">
        <v>9717</v>
      </c>
      <c r="BD369" t="s">
        <v>10013</v>
      </c>
      <c r="BF369" t="s">
        <v>10003</v>
      </c>
      <c r="BI369" t="s">
        <v>10014</v>
      </c>
      <c r="BJ369" t="s">
        <v>885</v>
      </c>
      <c r="BK369" t="s">
        <v>771</v>
      </c>
      <c r="BL369" t="s">
        <v>4</v>
      </c>
      <c r="BM369">
        <v>1</v>
      </c>
      <c r="BN369">
        <v>28.11</v>
      </c>
      <c r="BO369">
        <v>28.11</v>
      </c>
      <c r="BP369" t="s">
        <v>851</v>
      </c>
      <c r="BQ369" t="s">
        <v>852</v>
      </c>
      <c r="BR369" t="s">
        <v>4</v>
      </c>
      <c r="BS369">
        <v>1</v>
      </c>
      <c r="BT369">
        <v>28.11</v>
      </c>
      <c r="BU369">
        <v>28.11</v>
      </c>
    </row>
    <row r="370" spans="1:73" hidden="1">
      <c r="A370" s="15">
        <f t="shared" si="5"/>
        <v>45406</v>
      </c>
      <c r="B370" t="s">
        <v>10015</v>
      </c>
      <c r="C370" t="s">
        <v>10016</v>
      </c>
      <c r="D370" t="s">
        <v>294</v>
      </c>
      <c r="F370" t="s">
        <v>2100</v>
      </c>
      <c r="G370" t="s">
        <v>10017</v>
      </c>
      <c r="H370" t="s">
        <v>287</v>
      </c>
      <c r="I370">
        <v>29.07</v>
      </c>
      <c r="J370">
        <v>29.07</v>
      </c>
      <c r="K370">
        <v>29.07</v>
      </c>
      <c r="L370">
        <v>0</v>
      </c>
      <c r="M370" t="s">
        <v>3615</v>
      </c>
      <c r="N370" t="s">
        <v>10018</v>
      </c>
      <c r="O370" t="s">
        <v>4954</v>
      </c>
      <c r="P370" t="s">
        <v>288</v>
      </c>
      <c r="Q370" t="s">
        <v>295</v>
      </c>
      <c r="R370" t="s">
        <v>4955</v>
      </c>
      <c r="S370" t="s">
        <v>4956</v>
      </c>
      <c r="U370" t="s">
        <v>3756</v>
      </c>
      <c r="V370" t="s">
        <v>4957</v>
      </c>
      <c r="W370" t="s">
        <v>3756</v>
      </c>
      <c r="X370" t="s">
        <v>127</v>
      </c>
      <c r="Y370" t="s">
        <v>291</v>
      </c>
      <c r="Z370" t="s">
        <v>4958</v>
      </c>
      <c r="AE370" t="s">
        <v>4959</v>
      </c>
      <c r="AG370" t="s">
        <v>3615</v>
      </c>
      <c r="AH370" t="s">
        <v>10018</v>
      </c>
      <c r="AI370" t="s">
        <v>10019</v>
      </c>
      <c r="AJ370" t="s">
        <v>288</v>
      </c>
      <c r="AK370" t="s">
        <v>295</v>
      </c>
      <c r="AL370" t="s">
        <v>4955</v>
      </c>
      <c r="AM370" t="s">
        <v>4956</v>
      </c>
      <c r="AO370" t="s">
        <v>3756</v>
      </c>
      <c r="AP370" t="s">
        <v>4957</v>
      </c>
      <c r="AQ370" t="s">
        <v>3756</v>
      </c>
      <c r="AR370" t="s">
        <v>127</v>
      </c>
      <c r="AT370" t="s">
        <v>4958</v>
      </c>
      <c r="AV370" t="s">
        <v>296</v>
      </c>
      <c r="AW370" t="s">
        <v>10020</v>
      </c>
      <c r="AX370" t="s">
        <v>3711</v>
      </c>
      <c r="AY370">
        <v>0</v>
      </c>
      <c r="AZ370" t="s">
        <v>289</v>
      </c>
      <c r="BA370" t="s">
        <v>113</v>
      </c>
      <c r="BC370" t="s">
        <v>10021</v>
      </c>
      <c r="BD370" t="s">
        <v>10022</v>
      </c>
      <c r="BF370" t="s">
        <v>10017</v>
      </c>
      <c r="BI370" t="s">
        <v>10023</v>
      </c>
      <c r="BJ370" t="s">
        <v>7649</v>
      </c>
      <c r="BK370" t="s">
        <v>293</v>
      </c>
      <c r="BL370" t="s">
        <v>4</v>
      </c>
      <c r="BM370">
        <v>1</v>
      </c>
      <c r="BN370">
        <v>29.07</v>
      </c>
      <c r="BO370">
        <v>29.07</v>
      </c>
    </row>
    <row r="371" spans="1:73" hidden="1">
      <c r="A371" s="15">
        <f t="shared" si="5"/>
        <v>45407</v>
      </c>
      <c r="B371" t="s">
        <v>10024</v>
      </c>
      <c r="C371" t="s">
        <v>10025</v>
      </c>
      <c r="D371" t="s">
        <v>301</v>
      </c>
      <c r="F371" t="s">
        <v>2100</v>
      </c>
      <c r="G371" t="s">
        <v>10026</v>
      </c>
      <c r="H371" t="s">
        <v>298</v>
      </c>
      <c r="I371">
        <v>50.98</v>
      </c>
      <c r="J371">
        <v>81.52</v>
      </c>
      <c r="K371">
        <v>81.52</v>
      </c>
      <c r="L371">
        <v>30.54</v>
      </c>
      <c r="M371" t="s">
        <v>10027</v>
      </c>
      <c r="O371" t="s">
        <v>10028</v>
      </c>
      <c r="P371" t="s">
        <v>7639</v>
      </c>
      <c r="Q371" t="s">
        <v>10029</v>
      </c>
      <c r="R371" t="s">
        <v>10030</v>
      </c>
      <c r="S371" t="s">
        <v>10031</v>
      </c>
      <c r="U371" t="s">
        <v>10032</v>
      </c>
      <c r="V371" t="s">
        <v>10033</v>
      </c>
      <c r="W371" t="s">
        <v>9498</v>
      </c>
      <c r="X371" t="s">
        <v>10034</v>
      </c>
      <c r="Y371" t="s">
        <v>291</v>
      </c>
      <c r="Z371" t="s">
        <v>10035</v>
      </c>
      <c r="AE371" t="s">
        <v>10036</v>
      </c>
      <c r="AG371" t="s">
        <v>10027</v>
      </c>
      <c r="AI371" t="s">
        <v>10028</v>
      </c>
      <c r="AJ371" t="s">
        <v>7639</v>
      </c>
      <c r="AK371" t="s">
        <v>10029</v>
      </c>
      <c r="AL371" t="s">
        <v>10030</v>
      </c>
      <c r="AM371" t="s">
        <v>10031</v>
      </c>
      <c r="AO371" t="s">
        <v>10032</v>
      </c>
      <c r="AP371" t="s">
        <v>10033</v>
      </c>
      <c r="AQ371" t="s">
        <v>9498</v>
      </c>
      <c r="AR371" t="s">
        <v>10034</v>
      </c>
      <c r="AS371" t="s">
        <v>291</v>
      </c>
      <c r="AT371" t="s">
        <v>10035</v>
      </c>
      <c r="AV371" t="s">
        <v>296</v>
      </c>
      <c r="AW371" t="s">
        <v>10037</v>
      </c>
      <c r="AX371" t="s">
        <v>4594</v>
      </c>
      <c r="AY371">
        <v>9</v>
      </c>
      <c r="AZ371" t="s">
        <v>289</v>
      </c>
      <c r="BA371" t="s">
        <v>2145</v>
      </c>
      <c r="BC371" t="s">
        <v>7772</v>
      </c>
      <c r="BF371" t="s">
        <v>10026</v>
      </c>
      <c r="BI371" t="s">
        <v>9862</v>
      </c>
      <c r="BJ371" t="s">
        <v>7839</v>
      </c>
      <c r="BK371" t="s">
        <v>293</v>
      </c>
      <c r="BL371" t="s">
        <v>4</v>
      </c>
      <c r="BM371">
        <v>1</v>
      </c>
      <c r="BN371">
        <v>29.99</v>
      </c>
      <c r="BO371">
        <v>25.49</v>
      </c>
      <c r="BP371" t="s">
        <v>10000</v>
      </c>
      <c r="BQ371" t="s">
        <v>300</v>
      </c>
      <c r="BR371" t="s">
        <v>4</v>
      </c>
      <c r="BS371">
        <v>1</v>
      </c>
      <c r="BT371">
        <v>29.99</v>
      </c>
      <c r="BU371">
        <v>25.49</v>
      </c>
    </row>
    <row r="372" spans="1:73" hidden="1">
      <c r="A372" s="15">
        <f t="shared" si="5"/>
        <v>45408</v>
      </c>
      <c r="B372" t="s">
        <v>10038</v>
      </c>
      <c r="C372" t="s">
        <v>10039</v>
      </c>
      <c r="D372" t="s">
        <v>294</v>
      </c>
      <c r="F372" t="s">
        <v>2100</v>
      </c>
      <c r="G372" t="s">
        <v>10040</v>
      </c>
      <c r="H372" t="s">
        <v>287</v>
      </c>
      <c r="I372">
        <v>116.09</v>
      </c>
      <c r="J372">
        <v>114.68</v>
      </c>
      <c r="K372">
        <v>122.93</v>
      </c>
      <c r="L372">
        <v>6.02</v>
      </c>
      <c r="M372" t="s">
        <v>2039</v>
      </c>
      <c r="N372" t="s">
        <v>10041</v>
      </c>
      <c r="O372" t="s">
        <v>10042</v>
      </c>
      <c r="P372" t="s">
        <v>288</v>
      </c>
      <c r="Q372" t="s">
        <v>295</v>
      </c>
      <c r="R372" t="s">
        <v>10043</v>
      </c>
      <c r="S372" t="s">
        <v>5400</v>
      </c>
      <c r="U372" t="s">
        <v>10044</v>
      </c>
      <c r="V372" t="s">
        <v>10045</v>
      </c>
      <c r="W372" t="s">
        <v>3189</v>
      </c>
      <c r="X372" t="s">
        <v>3190</v>
      </c>
      <c r="Y372" t="s">
        <v>291</v>
      </c>
      <c r="Z372" t="s">
        <v>10046</v>
      </c>
      <c r="AE372" t="s">
        <v>10047</v>
      </c>
      <c r="AG372" t="s">
        <v>2039</v>
      </c>
      <c r="AH372" t="s">
        <v>10041</v>
      </c>
      <c r="AI372" t="s">
        <v>10048</v>
      </c>
      <c r="AJ372" t="s">
        <v>288</v>
      </c>
      <c r="AK372" t="s">
        <v>295</v>
      </c>
      <c r="AL372" t="s">
        <v>10043</v>
      </c>
      <c r="AM372" t="s">
        <v>5400</v>
      </c>
      <c r="AO372" t="s">
        <v>10044</v>
      </c>
      <c r="AP372" t="s">
        <v>10045</v>
      </c>
      <c r="AQ372" t="s">
        <v>3189</v>
      </c>
      <c r="AR372" t="s">
        <v>3190</v>
      </c>
      <c r="AT372" t="s">
        <v>10046</v>
      </c>
      <c r="AV372" t="s">
        <v>296</v>
      </c>
      <c r="AW372" t="s">
        <v>10049</v>
      </c>
      <c r="AX372" t="s">
        <v>3711</v>
      </c>
      <c r="AY372">
        <v>7.43</v>
      </c>
      <c r="AZ372" t="s">
        <v>289</v>
      </c>
      <c r="BA372" t="s">
        <v>6513</v>
      </c>
      <c r="BC372" t="s">
        <v>10050</v>
      </c>
      <c r="BD372" t="s">
        <v>10051</v>
      </c>
      <c r="BF372" t="s">
        <v>10040</v>
      </c>
      <c r="BI372" t="s">
        <v>10052</v>
      </c>
      <c r="BJ372" t="s">
        <v>10053</v>
      </c>
      <c r="BK372" t="s">
        <v>7974</v>
      </c>
      <c r="BL372" t="s">
        <v>4</v>
      </c>
      <c r="BM372">
        <v>1</v>
      </c>
      <c r="BN372">
        <v>116.09</v>
      </c>
      <c r="BO372">
        <v>116.09</v>
      </c>
    </row>
    <row r="373" spans="1:73" hidden="1">
      <c r="A373" s="15">
        <f t="shared" si="5"/>
        <v>45408</v>
      </c>
      <c r="B373" t="s">
        <v>10054</v>
      </c>
      <c r="C373" t="s">
        <v>10055</v>
      </c>
      <c r="D373" t="s">
        <v>294</v>
      </c>
      <c r="F373" t="s">
        <v>2100</v>
      </c>
      <c r="G373" t="s">
        <v>10056</v>
      </c>
      <c r="H373" t="s">
        <v>287</v>
      </c>
      <c r="I373">
        <v>20.350000000000001</v>
      </c>
      <c r="J373">
        <v>29.6</v>
      </c>
      <c r="K373">
        <v>29.6</v>
      </c>
      <c r="L373">
        <v>9.6199999999999992</v>
      </c>
      <c r="M373" t="s">
        <v>10057</v>
      </c>
      <c r="N373" t="s">
        <v>10058</v>
      </c>
      <c r="O373" t="s">
        <v>10059</v>
      </c>
      <c r="P373" t="s">
        <v>288</v>
      </c>
      <c r="Q373" t="s">
        <v>295</v>
      </c>
      <c r="R373" t="s">
        <v>10060</v>
      </c>
      <c r="S373" t="s">
        <v>10061</v>
      </c>
      <c r="U373" t="s">
        <v>7680</v>
      </c>
      <c r="V373" t="s">
        <v>8033</v>
      </c>
      <c r="W373" t="s">
        <v>1188</v>
      </c>
      <c r="X373" t="s">
        <v>1188</v>
      </c>
      <c r="Y373" t="s">
        <v>291</v>
      </c>
      <c r="Z373" t="s">
        <v>10062</v>
      </c>
      <c r="AE373" t="s">
        <v>10063</v>
      </c>
      <c r="AG373" t="s">
        <v>10057</v>
      </c>
      <c r="AH373" t="s">
        <v>10058</v>
      </c>
      <c r="AI373" t="s">
        <v>10064</v>
      </c>
      <c r="AJ373" t="s">
        <v>288</v>
      </c>
      <c r="AK373" t="s">
        <v>295</v>
      </c>
      <c r="AL373" t="s">
        <v>10060</v>
      </c>
      <c r="AM373" t="s">
        <v>10061</v>
      </c>
      <c r="AO373" t="s">
        <v>7680</v>
      </c>
      <c r="AP373" t="s">
        <v>8033</v>
      </c>
      <c r="AQ373" t="s">
        <v>1188</v>
      </c>
      <c r="AR373" t="s">
        <v>1188</v>
      </c>
      <c r="AT373" t="s">
        <v>10062</v>
      </c>
      <c r="AV373" t="s">
        <v>296</v>
      </c>
      <c r="AW373" t="s">
        <v>10065</v>
      </c>
      <c r="AX373" t="s">
        <v>10066</v>
      </c>
      <c r="AY373">
        <v>0.37</v>
      </c>
      <c r="AZ373" t="s">
        <v>289</v>
      </c>
      <c r="BA373" t="s">
        <v>113</v>
      </c>
      <c r="BC373" t="s">
        <v>10067</v>
      </c>
      <c r="BD373" t="s">
        <v>10068</v>
      </c>
      <c r="BF373" t="s">
        <v>10056</v>
      </c>
      <c r="BI373" t="s">
        <v>10069</v>
      </c>
      <c r="BJ373" t="s">
        <v>838</v>
      </c>
      <c r="BK373" t="s">
        <v>836</v>
      </c>
      <c r="BL373" t="s">
        <v>4</v>
      </c>
      <c r="BM373">
        <v>1</v>
      </c>
      <c r="BN373">
        <v>20.350000000000001</v>
      </c>
      <c r="BO373">
        <v>20.350000000000001</v>
      </c>
    </row>
    <row r="374" spans="1:73" hidden="1">
      <c r="A374" s="15">
        <f t="shared" si="5"/>
        <v>45409</v>
      </c>
      <c r="B374" t="s">
        <v>10070</v>
      </c>
      <c r="C374" t="s">
        <v>10071</v>
      </c>
      <c r="D374" t="s">
        <v>294</v>
      </c>
      <c r="F374" t="s">
        <v>2100</v>
      </c>
      <c r="G374" t="s">
        <v>10072</v>
      </c>
      <c r="H374" t="s">
        <v>287</v>
      </c>
      <c r="I374">
        <v>56.4</v>
      </c>
      <c r="J374">
        <v>65.97</v>
      </c>
      <c r="K374">
        <v>65.97</v>
      </c>
      <c r="L374">
        <v>12.04</v>
      </c>
      <c r="M374" t="s">
        <v>3128</v>
      </c>
      <c r="N374" t="s">
        <v>3129</v>
      </c>
      <c r="O374" t="s">
        <v>3130</v>
      </c>
      <c r="P374" t="s">
        <v>288</v>
      </c>
      <c r="Q374" t="s">
        <v>295</v>
      </c>
      <c r="R374" t="s">
        <v>3131</v>
      </c>
      <c r="S374" t="s">
        <v>3132</v>
      </c>
      <c r="U374" t="s">
        <v>1444</v>
      </c>
      <c r="V374" t="s">
        <v>3133</v>
      </c>
      <c r="W374" t="s">
        <v>1444</v>
      </c>
      <c r="X374" t="s">
        <v>835</v>
      </c>
      <c r="Y374" t="s">
        <v>291</v>
      </c>
      <c r="Z374" t="s">
        <v>3134</v>
      </c>
      <c r="AE374" t="s">
        <v>3135</v>
      </c>
      <c r="AG374" t="s">
        <v>3128</v>
      </c>
      <c r="AH374" t="s">
        <v>3129</v>
      </c>
      <c r="AI374" t="s">
        <v>10073</v>
      </c>
      <c r="AJ374" t="s">
        <v>288</v>
      </c>
      <c r="AK374" t="s">
        <v>295</v>
      </c>
      <c r="AL374" t="s">
        <v>3131</v>
      </c>
      <c r="AM374" t="s">
        <v>3132</v>
      </c>
      <c r="AO374" t="s">
        <v>1444</v>
      </c>
      <c r="AP374" t="s">
        <v>3133</v>
      </c>
      <c r="AQ374" t="s">
        <v>1444</v>
      </c>
      <c r="AR374" t="s">
        <v>835</v>
      </c>
      <c r="AT374" t="s">
        <v>3134</v>
      </c>
      <c r="AV374" t="s">
        <v>296</v>
      </c>
      <c r="AW374" t="s">
        <v>10074</v>
      </c>
      <c r="AX374" t="s">
        <v>10066</v>
      </c>
      <c r="AY374">
        <v>2.4700000000000002</v>
      </c>
      <c r="AZ374" t="s">
        <v>289</v>
      </c>
      <c r="BA374" t="s">
        <v>113</v>
      </c>
      <c r="BC374" t="s">
        <v>10050</v>
      </c>
      <c r="BD374" t="s">
        <v>10075</v>
      </c>
      <c r="BF374" t="s">
        <v>10072</v>
      </c>
      <c r="BI374" t="s">
        <v>10076</v>
      </c>
      <c r="BJ374" t="s">
        <v>7649</v>
      </c>
      <c r="BK374" t="s">
        <v>293</v>
      </c>
      <c r="BL374" t="s">
        <v>4</v>
      </c>
      <c r="BM374">
        <v>2</v>
      </c>
      <c r="BN374">
        <v>28.2</v>
      </c>
      <c r="BO374">
        <v>56.4</v>
      </c>
    </row>
    <row r="375" spans="1:73" hidden="1">
      <c r="A375" s="15">
        <f t="shared" si="5"/>
        <v>45409</v>
      </c>
      <c r="B375" t="s">
        <v>10077</v>
      </c>
      <c r="C375" t="s">
        <v>10078</v>
      </c>
      <c r="D375" t="s">
        <v>301</v>
      </c>
      <c r="F375" t="s">
        <v>2100</v>
      </c>
      <c r="G375" t="s">
        <v>10079</v>
      </c>
      <c r="H375" t="s">
        <v>298</v>
      </c>
      <c r="I375">
        <v>129.9</v>
      </c>
      <c r="J375">
        <v>129.9</v>
      </c>
      <c r="K375">
        <v>129.9</v>
      </c>
      <c r="L375">
        <v>0</v>
      </c>
      <c r="M375" t="s">
        <v>2057</v>
      </c>
      <c r="N375" t="s">
        <v>10080</v>
      </c>
      <c r="O375" t="s">
        <v>10081</v>
      </c>
      <c r="P375" t="s">
        <v>3217</v>
      </c>
      <c r="Q375" t="s">
        <v>10082</v>
      </c>
      <c r="R375" t="s">
        <v>10083</v>
      </c>
      <c r="S375" t="s">
        <v>8939</v>
      </c>
      <c r="U375" t="s">
        <v>10084</v>
      </c>
      <c r="V375" t="s">
        <v>10085</v>
      </c>
      <c r="W375" t="s">
        <v>1188</v>
      </c>
      <c r="X375" t="s">
        <v>5</v>
      </c>
      <c r="Y375" t="s">
        <v>291</v>
      </c>
      <c r="Z375" t="s">
        <v>10086</v>
      </c>
      <c r="AE375" t="s">
        <v>10087</v>
      </c>
      <c r="AG375" t="s">
        <v>2057</v>
      </c>
      <c r="AH375" t="s">
        <v>10080</v>
      </c>
      <c r="AI375" t="s">
        <v>10081</v>
      </c>
      <c r="AJ375" t="s">
        <v>3217</v>
      </c>
      <c r="AK375" t="s">
        <v>10082</v>
      </c>
      <c r="AL375" t="s">
        <v>10083</v>
      </c>
      <c r="AM375" t="s">
        <v>8939</v>
      </c>
      <c r="AO375" t="s">
        <v>10084</v>
      </c>
      <c r="AP375" t="s">
        <v>10085</v>
      </c>
      <c r="AQ375" t="s">
        <v>1188</v>
      </c>
      <c r="AR375" t="s">
        <v>5</v>
      </c>
      <c r="AS375" t="s">
        <v>291</v>
      </c>
      <c r="AT375" t="s">
        <v>10086</v>
      </c>
      <c r="AV375" t="s">
        <v>296</v>
      </c>
      <c r="AW375" t="s">
        <v>10088</v>
      </c>
      <c r="AX375" t="s">
        <v>10089</v>
      </c>
      <c r="AY375">
        <v>0</v>
      </c>
      <c r="AZ375" t="s">
        <v>289</v>
      </c>
      <c r="BA375" t="s">
        <v>2145</v>
      </c>
      <c r="BC375" t="s">
        <v>10090</v>
      </c>
      <c r="BF375" t="s">
        <v>10079</v>
      </c>
      <c r="BI375" t="s">
        <v>9787</v>
      </c>
      <c r="BJ375" t="s">
        <v>3028</v>
      </c>
      <c r="BK375" t="s">
        <v>2181</v>
      </c>
      <c r="BL375" t="s">
        <v>4</v>
      </c>
      <c r="BM375">
        <v>1</v>
      </c>
      <c r="BN375">
        <v>129.9</v>
      </c>
      <c r="BO375">
        <v>129.9</v>
      </c>
    </row>
    <row r="376" spans="1:73" hidden="1">
      <c r="A376" s="15">
        <f t="shared" si="5"/>
        <v>45411</v>
      </c>
      <c r="B376" t="s">
        <v>10091</v>
      </c>
      <c r="C376" t="s">
        <v>10092</v>
      </c>
      <c r="D376" t="s">
        <v>301</v>
      </c>
      <c r="F376" t="s">
        <v>2100</v>
      </c>
      <c r="G376" t="s">
        <v>10093</v>
      </c>
      <c r="H376" t="s">
        <v>298</v>
      </c>
      <c r="I376">
        <v>79.900000000000006</v>
      </c>
      <c r="J376">
        <v>79.900000000000006</v>
      </c>
      <c r="K376">
        <v>79.900000000000006</v>
      </c>
      <c r="L376">
        <v>0</v>
      </c>
      <c r="M376" t="s">
        <v>10094</v>
      </c>
      <c r="N376" t="s">
        <v>10095</v>
      </c>
      <c r="O376" t="s">
        <v>10096</v>
      </c>
      <c r="P376" t="s">
        <v>6203</v>
      </c>
      <c r="Q376" t="s">
        <v>10097</v>
      </c>
      <c r="R376" t="s">
        <v>10098</v>
      </c>
      <c r="S376" t="s">
        <v>10099</v>
      </c>
      <c r="V376" t="s">
        <v>2329</v>
      </c>
      <c r="W376" t="s">
        <v>4772</v>
      </c>
      <c r="X376" t="s">
        <v>6</v>
      </c>
      <c r="Y376" t="s">
        <v>291</v>
      </c>
      <c r="Z376" t="s">
        <v>10100</v>
      </c>
      <c r="AE376" t="s">
        <v>10101</v>
      </c>
      <c r="AG376" t="s">
        <v>10102</v>
      </c>
      <c r="AH376" t="s">
        <v>10103</v>
      </c>
      <c r="AI376" t="s">
        <v>10096</v>
      </c>
      <c r="AJ376" t="s">
        <v>6203</v>
      </c>
      <c r="AK376" t="s">
        <v>10097</v>
      </c>
      <c r="AL376" t="s">
        <v>10098</v>
      </c>
      <c r="AM376" t="s">
        <v>10099</v>
      </c>
      <c r="AP376" t="s">
        <v>2329</v>
      </c>
      <c r="AQ376" t="s">
        <v>4772</v>
      </c>
      <c r="AR376" t="s">
        <v>6</v>
      </c>
      <c r="AS376" t="s">
        <v>291</v>
      </c>
      <c r="AT376" t="s">
        <v>10100</v>
      </c>
      <c r="AV376" t="s">
        <v>296</v>
      </c>
      <c r="AW376" t="s">
        <v>10104</v>
      </c>
      <c r="AX376" t="s">
        <v>10105</v>
      </c>
      <c r="AY376">
        <v>0</v>
      </c>
      <c r="AZ376" t="s">
        <v>3157</v>
      </c>
      <c r="BA376" t="s">
        <v>9205</v>
      </c>
      <c r="BC376" t="s">
        <v>10106</v>
      </c>
      <c r="BF376" t="s">
        <v>10093</v>
      </c>
      <c r="BI376" t="s">
        <v>10107</v>
      </c>
      <c r="BJ376" t="s">
        <v>10108</v>
      </c>
      <c r="BK376" t="s">
        <v>9238</v>
      </c>
      <c r="BL376" t="s">
        <v>4</v>
      </c>
      <c r="BM376">
        <v>1</v>
      </c>
      <c r="BN376">
        <v>79.900000000000006</v>
      </c>
      <c r="BO376">
        <v>79.900000000000006</v>
      </c>
    </row>
    <row r="377" spans="1:73" hidden="1">
      <c r="A377" s="15">
        <f t="shared" si="5"/>
        <v>45411</v>
      </c>
      <c r="B377" t="s">
        <v>10109</v>
      </c>
      <c r="C377" t="s">
        <v>10110</v>
      </c>
      <c r="D377" t="s">
        <v>301</v>
      </c>
      <c r="F377" t="s">
        <v>2100</v>
      </c>
      <c r="G377" t="s">
        <v>10111</v>
      </c>
      <c r="H377" t="s">
        <v>298</v>
      </c>
      <c r="I377">
        <v>49.99</v>
      </c>
      <c r="J377">
        <v>61.89</v>
      </c>
      <c r="K377">
        <v>61.89</v>
      </c>
      <c r="L377">
        <v>11.9</v>
      </c>
      <c r="M377" t="s">
        <v>8390</v>
      </c>
      <c r="N377" t="s">
        <v>10112</v>
      </c>
      <c r="O377" t="s">
        <v>10113</v>
      </c>
      <c r="P377" t="s">
        <v>288</v>
      </c>
      <c r="Q377" t="s">
        <v>10114</v>
      </c>
      <c r="R377" t="s">
        <v>10115</v>
      </c>
      <c r="S377" t="s">
        <v>10116</v>
      </c>
      <c r="U377" t="s">
        <v>10117</v>
      </c>
      <c r="V377" t="s">
        <v>10118</v>
      </c>
      <c r="W377" t="s">
        <v>10119</v>
      </c>
      <c r="X377" t="s">
        <v>2</v>
      </c>
      <c r="Y377" t="s">
        <v>291</v>
      </c>
      <c r="Z377" t="s">
        <v>10120</v>
      </c>
      <c r="AE377" t="s">
        <v>10121</v>
      </c>
      <c r="AG377" t="s">
        <v>8390</v>
      </c>
      <c r="AH377" t="s">
        <v>10112</v>
      </c>
      <c r="AI377" t="s">
        <v>10113</v>
      </c>
      <c r="AJ377" t="s">
        <v>288</v>
      </c>
      <c r="AK377" t="s">
        <v>10114</v>
      </c>
      <c r="AL377" t="s">
        <v>10115</v>
      </c>
      <c r="AM377" t="s">
        <v>10116</v>
      </c>
      <c r="AO377" t="s">
        <v>10117</v>
      </c>
      <c r="AP377" t="s">
        <v>10118</v>
      </c>
      <c r="AQ377" t="s">
        <v>10119</v>
      </c>
      <c r="AR377" t="s">
        <v>2</v>
      </c>
      <c r="AS377" t="s">
        <v>291</v>
      </c>
      <c r="AT377" t="s">
        <v>10120</v>
      </c>
      <c r="AV377" t="s">
        <v>296</v>
      </c>
      <c r="AW377" t="s">
        <v>10122</v>
      </c>
      <c r="AX377" t="s">
        <v>10105</v>
      </c>
      <c r="AY377">
        <v>0</v>
      </c>
      <c r="AZ377" t="s">
        <v>289</v>
      </c>
      <c r="BA377" t="s">
        <v>2145</v>
      </c>
      <c r="BC377" t="s">
        <v>10123</v>
      </c>
      <c r="BF377" t="s">
        <v>10111</v>
      </c>
      <c r="BI377" t="s">
        <v>10107</v>
      </c>
      <c r="BJ377" t="s">
        <v>4671</v>
      </c>
      <c r="BK377" t="s">
        <v>4672</v>
      </c>
      <c r="BL377" t="s">
        <v>4</v>
      </c>
      <c r="BM377">
        <v>1</v>
      </c>
      <c r="BN377">
        <v>49.99</v>
      </c>
      <c r="BO377">
        <v>49.99</v>
      </c>
    </row>
    <row r="378" spans="1:73" hidden="1">
      <c r="A378" s="15">
        <f t="shared" si="5"/>
        <v>45412</v>
      </c>
      <c r="B378" t="s">
        <v>10124</v>
      </c>
      <c r="C378" t="s">
        <v>10125</v>
      </c>
      <c r="D378" t="s">
        <v>294</v>
      </c>
      <c r="F378" t="s">
        <v>2100</v>
      </c>
      <c r="G378" t="s">
        <v>10126</v>
      </c>
      <c r="H378" t="s">
        <v>287</v>
      </c>
      <c r="I378">
        <v>39.479999999999997</v>
      </c>
      <c r="J378">
        <v>39.479999999999997</v>
      </c>
      <c r="K378">
        <v>39.479999999999997</v>
      </c>
      <c r="L378">
        <v>0</v>
      </c>
      <c r="M378" t="s">
        <v>10127</v>
      </c>
      <c r="N378" t="s">
        <v>10128</v>
      </c>
      <c r="O378" t="s">
        <v>10129</v>
      </c>
      <c r="P378" t="s">
        <v>288</v>
      </c>
      <c r="Q378" t="s">
        <v>295</v>
      </c>
      <c r="R378" t="s">
        <v>10130</v>
      </c>
      <c r="S378" t="s">
        <v>10131</v>
      </c>
      <c r="U378" t="s">
        <v>10132</v>
      </c>
      <c r="V378" t="s">
        <v>124</v>
      </c>
      <c r="W378" t="s">
        <v>10133</v>
      </c>
      <c r="X378" t="s">
        <v>4509</v>
      </c>
      <c r="Y378" t="s">
        <v>291</v>
      </c>
      <c r="Z378" t="s">
        <v>10134</v>
      </c>
      <c r="AE378" t="s">
        <v>10135</v>
      </c>
      <c r="AG378" t="s">
        <v>10127</v>
      </c>
      <c r="AH378" t="s">
        <v>10128</v>
      </c>
      <c r="AI378" t="s">
        <v>10136</v>
      </c>
      <c r="AJ378" t="s">
        <v>288</v>
      </c>
      <c r="AK378" t="s">
        <v>295</v>
      </c>
      <c r="AL378" t="s">
        <v>10130</v>
      </c>
      <c r="AM378" t="s">
        <v>10131</v>
      </c>
      <c r="AO378" t="s">
        <v>10132</v>
      </c>
      <c r="AP378" t="s">
        <v>124</v>
      </c>
      <c r="AQ378" t="s">
        <v>10133</v>
      </c>
      <c r="AR378" t="s">
        <v>4509</v>
      </c>
      <c r="AT378" t="s">
        <v>10134</v>
      </c>
      <c r="AV378" t="s">
        <v>296</v>
      </c>
      <c r="AW378" t="s">
        <v>10137</v>
      </c>
      <c r="AX378" t="s">
        <v>3711</v>
      </c>
      <c r="AY378">
        <v>0</v>
      </c>
      <c r="AZ378" t="s">
        <v>289</v>
      </c>
      <c r="BA378" t="s">
        <v>113</v>
      </c>
      <c r="BC378" t="s">
        <v>10067</v>
      </c>
      <c r="BD378" t="s">
        <v>10138</v>
      </c>
      <c r="BF378" t="s">
        <v>10126</v>
      </c>
      <c r="BI378" t="s">
        <v>10139</v>
      </c>
      <c r="BJ378" t="s">
        <v>838</v>
      </c>
      <c r="BK378" t="s">
        <v>836</v>
      </c>
      <c r="BL378" t="s">
        <v>4</v>
      </c>
      <c r="BM378">
        <v>1</v>
      </c>
      <c r="BN378">
        <v>19.739999999999998</v>
      </c>
      <c r="BO378">
        <v>19.739999999999998</v>
      </c>
      <c r="BP378" t="s">
        <v>862</v>
      </c>
      <c r="BQ378" t="s">
        <v>863</v>
      </c>
      <c r="BR378" t="s">
        <v>4</v>
      </c>
      <c r="BS378">
        <v>1</v>
      </c>
      <c r="BT378">
        <v>19.739999999999998</v>
      </c>
      <c r="BU378">
        <v>19.739999999999998</v>
      </c>
    </row>
    <row r="379" spans="1:73" hidden="1">
      <c r="A379" s="15">
        <f t="shared" si="5"/>
        <v>45413</v>
      </c>
      <c r="B379" t="s">
        <v>10140</v>
      </c>
      <c r="C379" t="s">
        <v>10141</v>
      </c>
      <c r="D379" t="s">
        <v>134</v>
      </c>
      <c r="F379" t="s">
        <v>2100</v>
      </c>
      <c r="G379" t="s">
        <v>10142</v>
      </c>
      <c r="H379" t="s">
        <v>298</v>
      </c>
      <c r="I379">
        <v>119.97</v>
      </c>
      <c r="J379">
        <v>119.97</v>
      </c>
      <c r="K379">
        <v>119.97</v>
      </c>
      <c r="L379">
        <v>0</v>
      </c>
      <c r="M379" t="s">
        <v>7483</v>
      </c>
      <c r="N379" t="s">
        <v>10143</v>
      </c>
      <c r="O379" t="s">
        <v>10144</v>
      </c>
      <c r="P379" t="s">
        <v>288</v>
      </c>
      <c r="Q379" t="s">
        <v>3145</v>
      </c>
      <c r="R379" t="s">
        <v>10145</v>
      </c>
      <c r="S379" t="s">
        <v>10146</v>
      </c>
      <c r="T379" t="s">
        <v>10147</v>
      </c>
      <c r="U379" t="s">
        <v>10147</v>
      </c>
      <c r="V379" t="s">
        <v>124</v>
      </c>
      <c r="W379" t="s">
        <v>7472</v>
      </c>
      <c r="X379" t="s">
        <v>303</v>
      </c>
      <c r="Y379" t="s">
        <v>3150</v>
      </c>
      <c r="Z379" t="s">
        <v>10148</v>
      </c>
      <c r="AE379" t="s">
        <v>10149</v>
      </c>
      <c r="AG379" t="s">
        <v>7483</v>
      </c>
      <c r="AH379" t="s">
        <v>10143</v>
      </c>
      <c r="AI379" t="s">
        <v>10144</v>
      </c>
      <c r="AJ379" t="s">
        <v>288</v>
      </c>
      <c r="AK379" t="s">
        <v>3145</v>
      </c>
      <c r="AL379" t="s">
        <v>10145</v>
      </c>
      <c r="AM379" t="s">
        <v>10146</v>
      </c>
      <c r="AO379" t="s">
        <v>10147</v>
      </c>
      <c r="AP379" t="s">
        <v>124</v>
      </c>
      <c r="AQ379" t="s">
        <v>7472</v>
      </c>
      <c r="AR379" t="s">
        <v>303</v>
      </c>
      <c r="AS379" t="s">
        <v>3150</v>
      </c>
      <c r="AT379" t="s">
        <v>10148</v>
      </c>
      <c r="AV379" t="s">
        <v>3154</v>
      </c>
      <c r="AW379" t="s">
        <v>10150</v>
      </c>
      <c r="AX379" t="s">
        <v>3156</v>
      </c>
      <c r="AY379">
        <v>0</v>
      </c>
      <c r="AZ379" t="s">
        <v>3157</v>
      </c>
      <c r="BA379" t="s">
        <v>3158</v>
      </c>
      <c r="BB379" t="s">
        <v>3159</v>
      </c>
      <c r="BC379" t="s">
        <v>9951</v>
      </c>
      <c r="BF379" t="s">
        <v>10142</v>
      </c>
      <c r="BG379" t="s">
        <v>4999</v>
      </c>
      <c r="BH379">
        <v>15.6</v>
      </c>
      <c r="BI379" t="s">
        <v>10151</v>
      </c>
      <c r="BJ379" t="s">
        <v>10152</v>
      </c>
      <c r="BK379" t="s">
        <v>6170</v>
      </c>
      <c r="BL379" t="s">
        <v>4</v>
      </c>
      <c r="BM379">
        <v>1</v>
      </c>
      <c r="BN379">
        <v>119.97</v>
      </c>
      <c r="BO379">
        <v>119.97</v>
      </c>
    </row>
    <row r="380" spans="1:73" hidden="1">
      <c r="A380" s="15">
        <f t="shared" si="5"/>
        <v>45413</v>
      </c>
      <c r="B380" t="s">
        <v>10153</v>
      </c>
      <c r="C380" t="s">
        <v>10154</v>
      </c>
      <c r="D380" t="s">
        <v>301</v>
      </c>
      <c r="F380" t="s">
        <v>2100</v>
      </c>
      <c r="G380" t="s">
        <v>10155</v>
      </c>
      <c r="H380" t="s">
        <v>298</v>
      </c>
      <c r="I380">
        <v>29.9</v>
      </c>
      <c r="J380">
        <v>41.44</v>
      </c>
      <c r="K380">
        <v>41.44</v>
      </c>
      <c r="L380">
        <v>11.54</v>
      </c>
      <c r="M380" t="s">
        <v>10156</v>
      </c>
      <c r="O380" t="s">
        <v>10157</v>
      </c>
      <c r="P380" t="s">
        <v>3202</v>
      </c>
      <c r="Q380" t="s">
        <v>10158</v>
      </c>
      <c r="R380" t="s">
        <v>10159</v>
      </c>
      <c r="S380" t="s">
        <v>10160</v>
      </c>
      <c r="U380" t="s">
        <v>10161</v>
      </c>
      <c r="V380" t="s">
        <v>10162</v>
      </c>
      <c r="W380" t="s">
        <v>9273</v>
      </c>
      <c r="X380" t="s">
        <v>8</v>
      </c>
      <c r="Y380" t="s">
        <v>291</v>
      </c>
      <c r="Z380" t="s">
        <v>10163</v>
      </c>
      <c r="AE380" t="s">
        <v>10164</v>
      </c>
      <c r="AG380" t="s">
        <v>10165</v>
      </c>
      <c r="AH380" t="s">
        <v>10166</v>
      </c>
      <c r="AI380" t="s">
        <v>10157</v>
      </c>
      <c r="AJ380" t="s">
        <v>3202</v>
      </c>
      <c r="AK380" t="s">
        <v>10158</v>
      </c>
      <c r="AL380" t="s">
        <v>10159</v>
      </c>
      <c r="AM380" t="s">
        <v>10160</v>
      </c>
      <c r="AO380" t="s">
        <v>10161</v>
      </c>
      <c r="AP380" t="s">
        <v>10162</v>
      </c>
      <c r="AQ380" t="s">
        <v>9273</v>
      </c>
      <c r="AR380" t="s">
        <v>8</v>
      </c>
      <c r="AS380" t="s">
        <v>291</v>
      </c>
      <c r="AT380" t="s">
        <v>10163</v>
      </c>
      <c r="AV380" t="s">
        <v>296</v>
      </c>
      <c r="AW380" t="s">
        <v>10167</v>
      </c>
      <c r="AX380" t="s">
        <v>4594</v>
      </c>
      <c r="AY380">
        <v>0</v>
      </c>
      <c r="AZ380" t="s">
        <v>289</v>
      </c>
      <c r="BA380" t="s">
        <v>2145</v>
      </c>
      <c r="BC380" t="s">
        <v>7682</v>
      </c>
      <c r="BF380" t="s">
        <v>10155</v>
      </c>
      <c r="BI380" t="s">
        <v>10151</v>
      </c>
      <c r="BJ380" t="s">
        <v>3211</v>
      </c>
      <c r="BK380" t="s">
        <v>771</v>
      </c>
      <c r="BL380" t="s">
        <v>4</v>
      </c>
      <c r="BM380">
        <v>1</v>
      </c>
      <c r="BN380">
        <v>29.9</v>
      </c>
      <c r="BO380">
        <v>29.9</v>
      </c>
    </row>
    <row r="381" spans="1:73" hidden="1">
      <c r="A381" s="15">
        <f t="shared" si="5"/>
        <v>45414</v>
      </c>
      <c r="B381" t="s">
        <v>10168</v>
      </c>
      <c r="C381" t="s">
        <v>10169</v>
      </c>
      <c r="D381" t="s">
        <v>294</v>
      </c>
      <c r="F381" t="s">
        <v>2100</v>
      </c>
      <c r="G381" t="s">
        <v>10170</v>
      </c>
      <c r="H381" t="s">
        <v>287</v>
      </c>
      <c r="I381">
        <v>323.64999999999998</v>
      </c>
      <c r="J381">
        <v>312</v>
      </c>
      <c r="K381">
        <v>312</v>
      </c>
      <c r="L381">
        <v>7.85</v>
      </c>
      <c r="M381" t="s">
        <v>10171</v>
      </c>
      <c r="N381" t="s">
        <v>10172</v>
      </c>
      <c r="O381" t="s">
        <v>10173</v>
      </c>
      <c r="P381" t="s">
        <v>288</v>
      </c>
      <c r="Q381" t="s">
        <v>295</v>
      </c>
      <c r="R381" t="s">
        <v>10174</v>
      </c>
      <c r="S381" t="s">
        <v>10175</v>
      </c>
      <c r="U381" t="s">
        <v>10176</v>
      </c>
      <c r="V381" t="s">
        <v>10177</v>
      </c>
      <c r="W381" t="s">
        <v>8846</v>
      </c>
      <c r="X381" t="s">
        <v>837</v>
      </c>
      <c r="Y381" t="s">
        <v>291</v>
      </c>
      <c r="Z381" t="s">
        <v>10178</v>
      </c>
      <c r="AE381" t="s">
        <v>10179</v>
      </c>
      <c r="AG381" t="s">
        <v>10171</v>
      </c>
      <c r="AH381" t="s">
        <v>10172</v>
      </c>
      <c r="AI381" t="s">
        <v>10180</v>
      </c>
      <c r="AJ381" t="s">
        <v>288</v>
      </c>
      <c r="AK381" t="s">
        <v>295</v>
      </c>
      <c r="AL381" t="s">
        <v>10174</v>
      </c>
      <c r="AM381" t="s">
        <v>10175</v>
      </c>
      <c r="AO381" t="s">
        <v>10176</v>
      </c>
      <c r="AP381" t="s">
        <v>10177</v>
      </c>
      <c r="AQ381" t="s">
        <v>8846</v>
      </c>
      <c r="AR381" t="s">
        <v>837</v>
      </c>
      <c r="AT381" t="s">
        <v>10178</v>
      </c>
      <c r="AV381" t="s">
        <v>296</v>
      </c>
      <c r="AW381" t="s">
        <v>10181</v>
      </c>
      <c r="AX381" t="s">
        <v>3711</v>
      </c>
      <c r="AY381">
        <v>19.5</v>
      </c>
      <c r="AZ381" t="s">
        <v>289</v>
      </c>
      <c r="BA381" t="s">
        <v>113</v>
      </c>
      <c r="BC381" t="s">
        <v>10182</v>
      </c>
      <c r="BD381" t="s">
        <v>10183</v>
      </c>
      <c r="BF381" t="s">
        <v>10170</v>
      </c>
      <c r="BI381" t="s">
        <v>10184</v>
      </c>
      <c r="BJ381" t="s">
        <v>8717</v>
      </c>
      <c r="BK381" t="s">
        <v>4672</v>
      </c>
      <c r="BL381" t="s">
        <v>4</v>
      </c>
      <c r="BM381">
        <v>4</v>
      </c>
      <c r="BN381">
        <v>46.03</v>
      </c>
      <c r="BO381">
        <v>184.12</v>
      </c>
      <c r="BP381" t="s">
        <v>8717</v>
      </c>
      <c r="BQ381" t="s">
        <v>4672</v>
      </c>
      <c r="BR381" t="s">
        <v>4</v>
      </c>
      <c r="BS381">
        <v>3</v>
      </c>
      <c r="BT381">
        <v>46.51</v>
      </c>
      <c r="BU381">
        <v>139.53</v>
      </c>
    </row>
    <row r="382" spans="1:73" hidden="1">
      <c r="A382" s="15">
        <f t="shared" si="5"/>
        <v>45414</v>
      </c>
      <c r="B382" t="s">
        <v>10185</v>
      </c>
      <c r="C382" t="s">
        <v>10186</v>
      </c>
      <c r="D382" t="s">
        <v>294</v>
      </c>
      <c r="F382" t="s">
        <v>2100</v>
      </c>
      <c r="G382" t="s">
        <v>10187</v>
      </c>
      <c r="H382" t="s">
        <v>287</v>
      </c>
      <c r="I382">
        <v>83.73</v>
      </c>
      <c r="J382">
        <v>73.739999999999995</v>
      </c>
      <c r="K382">
        <v>78.010000000000005</v>
      </c>
      <c r="L382">
        <v>5.42</v>
      </c>
      <c r="M382" t="s">
        <v>4068</v>
      </c>
      <c r="N382" t="s">
        <v>10188</v>
      </c>
      <c r="O382" t="s">
        <v>10189</v>
      </c>
      <c r="P382" t="s">
        <v>288</v>
      </c>
      <c r="Q382" t="s">
        <v>295</v>
      </c>
      <c r="R382" t="s">
        <v>10190</v>
      </c>
      <c r="S382" t="s">
        <v>10191</v>
      </c>
      <c r="U382" t="s">
        <v>5044</v>
      </c>
      <c r="V382" t="s">
        <v>10192</v>
      </c>
      <c r="W382" t="s">
        <v>5044</v>
      </c>
      <c r="X382" t="s">
        <v>1188</v>
      </c>
      <c r="Y382" t="s">
        <v>291</v>
      </c>
      <c r="Z382" t="s">
        <v>10193</v>
      </c>
      <c r="AE382" t="s">
        <v>10194</v>
      </c>
      <c r="AG382" t="s">
        <v>4068</v>
      </c>
      <c r="AH382" t="s">
        <v>10188</v>
      </c>
      <c r="AI382" t="s">
        <v>10195</v>
      </c>
      <c r="AJ382" t="s">
        <v>288</v>
      </c>
      <c r="AK382" t="s">
        <v>295</v>
      </c>
      <c r="AL382" t="s">
        <v>10190</v>
      </c>
      <c r="AM382" t="s">
        <v>10191</v>
      </c>
      <c r="AO382" t="s">
        <v>5044</v>
      </c>
      <c r="AP382" t="s">
        <v>10192</v>
      </c>
      <c r="AQ382" t="s">
        <v>5044</v>
      </c>
      <c r="AR382" t="s">
        <v>1188</v>
      </c>
      <c r="AT382" t="s">
        <v>10193</v>
      </c>
      <c r="AV382" t="s">
        <v>296</v>
      </c>
      <c r="AW382" t="s">
        <v>10196</v>
      </c>
      <c r="AX382" t="s">
        <v>3711</v>
      </c>
      <c r="AY382">
        <v>15.41</v>
      </c>
      <c r="AZ382" t="s">
        <v>289</v>
      </c>
      <c r="BA382" t="s">
        <v>6513</v>
      </c>
      <c r="BC382" t="s">
        <v>10197</v>
      </c>
      <c r="BD382" t="s">
        <v>10198</v>
      </c>
      <c r="BF382" t="s">
        <v>10187</v>
      </c>
      <c r="BI382" t="s">
        <v>10199</v>
      </c>
      <c r="BJ382" t="s">
        <v>7143</v>
      </c>
      <c r="BK382" t="s">
        <v>3670</v>
      </c>
      <c r="BL382" t="s">
        <v>4</v>
      </c>
      <c r="BM382">
        <v>3</v>
      </c>
      <c r="BN382">
        <v>27.91</v>
      </c>
      <c r="BO382">
        <v>83.73</v>
      </c>
    </row>
    <row r="383" spans="1:73" hidden="1">
      <c r="A383" s="15">
        <f t="shared" si="5"/>
        <v>45414</v>
      </c>
      <c r="B383" t="s">
        <v>10200</v>
      </c>
      <c r="C383" t="s">
        <v>10201</v>
      </c>
      <c r="D383" t="s">
        <v>301</v>
      </c>
      <c r="F383" t="s">
        <v>2100</v>
      </c>
      <c r="G383" t="s">
        <v>10202</v>
      </c>
      <c r="H383" t="s">
        <v>298</v>
      </c>
      <c r="I383">
        <v>79.900000000000006</v>
      </c>
      <c r="J383">
        <v>79.900000000000006</v>
      </c>
      <c r="K383">
        <v>79.900000000000006</v>
      </c>
      <c r="L383">
        <v>0</v>
      </c>
      <c r="M383" t="s">
        <v>10203</v>
      </c>
      <c r="N383" t="s">
        <v>10204</v>
      </c>
      <c r="O383" t="s">
        <v>10205</v>
      </c>
      <c r="P383" t="s">
        <v>5579</v>
      </c>
      <c r="Q383" t="s">
        <v>10206</v>
      </c>
      <c r="R383" t="s">
        <v>10207</v>
      </c>
      <c r="S383" t="s">
        <v>2998</v>
      </c>
      <c r="V383" t="s">
        <v>10208</v>
      </c>
      <c r="W383" t="s">
        <v>127</v>
      </c>
      <c r="X383" t="s">
        <v>2</v>
      </c>
      <c r="Y383" t="s">
        <v>291</v>
      </c>
      <c r="Z383" t="s">
        <v>10209</v>
      </c>
      <c r="AE383" t="s">
        <v>10210</v>
      </c>
      <c r="AG383" t="s">
        <v>10203</v>
      </c>
      <c r="AH383" t="s">
        <v>10204</v>
      </c>
      <c r="AI383" t="s">
        <v>10205</v>
      </c>
      <c r="AJ383" t="s">
        <v>5579</v>
      </c>
      <c r="AK383" t="s">
        <v>10206</v>
      </c>
      <c r="AL383" t="s">
        <v>10207</v>
      </c>
      <c r="AM383" t="s">
        <v>2998</v>
      </c>
      <c r="AP383" t="s">
        <v>10208</v>
      </c>
      <c r="AQ383" t="s">
        <v>127</v>
      </c>
      <c r="AR383" t="s">
        <v>2</v>
      </c>
      <c r="AS383" t="s">
        <v>291</v>
      </c>
      <c r="AT383" t="s">
        <v>10209</v>
      </c>
      <c r="AV383" t="s">
        <v>296</v>
      </c>
      <c r="AW383" t="s">
        <v>10211</v>
      </c>
      <c r="AX383" t="s">
        <v>4594</v>
      </c>
      <c r="AY383">
        <v>0</v>
      </c>
      <c r="AZ383" t="s">
        <v>289</v>
      </c>
      <c r="BA383" t="s">
        <v>2145</v>
      </c>
      <c r="BC383" t="s">
        <v>10212</v>
      </c>
      <c r="BF383" t="s">
        <v>10202</v>
      </c>
      <c r="BI383" t="s">
        <v>9868</v>
      </c>
      <c r="BJ383" t="s">
        <v>10108</v>
      </c>
      <c r="BK383" t="s">
        <v>9238</v>
      </c>
      <c r="BL383" t="s">
        <v>4</v>
      </c>
      <c r="BM383">
        <v>1</v>
      </c>
      <c r="BN383">
        <v>79.900000000000006</v>
      </c>
      <c r="BO383">
        <v>79.900000000000006</v>
      </c>
    </row>
    <row r="384" spans="1:73" hidden="1">
      <c r="A384" s="15">
        <f t="shared" si="5"/>
        <v>45415</v>
      </c>
      <c r="B384" t="s">
        <v>10213</v>
      </c>
      <c r="C384" t="s">
        <v>10214</v>
      </c>
      <c r="D384" t="s">
        <v>134</v>
      </c>
      <c r="F384" t="s">
        <v>2100</v>
      </c>
      <c r="G384" t="s">
        <v>10215</v>
      </c>
      <c r="H384" t="s">
        <v>287</v>
      </c>
      <c r="I384">
        <v>89.97</v>
      </c>
      <c r="J384">
        <v>89.97</v>
      </c>
      <c r="K384">
        <v>89.97</v>
      </c>
      <c r="L384">
        <v>0</v>
      </c>
      <c r="M384" t="s">
        <v>10216</v>
      </c>
      <c r="N384" t="s">
        <v>10217</v>
      </c>
      <c r="O384" t="s">
        <v>10218</v>
      </c>
      <c r="P384" t="s">
        <v>288</v>
      </c>
      <c r="Q384" t="s">
        <v>3145</v>
      </c>
      <c r="R384" t="s">
        <v>10219</v>
      </c>
      <c r="S384" t="s">
        <v>10220</v>
      </c>
      <c r="T384" t="s">
        <v>10221</v>
      </c>
      <c r="U384" t="s">
        <v>10221</v>
      </c>
      <c r="V384" t="s">
        <v>2141</v>
      </c>
      <c r="W384" t="s">
        <v>1444</v>
      </c>
      <c r="X384" t="s">
        <v>835</v>
      </c>
      <c r="Y384" t="s">
        <v>3150</v>
      </c>
      <c r="Z384" t="s">
        <v>10222</v>
      </c>
      <c r="AE384" t="s">
        <v>10223</v>
      </c>
      <c r="AG384" t="s">
        <v>5877</v>
      </c>
      <c r="AH384" t="s">
        <v>10224</v>
      </c>
      <c r="AI384" t="s">
        <v>10218</v>
      </c>
      <c r="AJ384" t="s">
        <v>288</v>
      </c>
      <c r="AK384" t="s">
        <v>3145</v>
      </c>
      <c r="AL384" t="s">
        <v>10225</v>
      </c>
      <c r="AM384" t="s">
        <v>10220</v>
      </c>
      <c r="AO384" t="s">
        <v>10226</v>
      </c>
      <c r="AP384" t="s">
        <v>2141</v>
      </c>
      <c r="AQ384" t="s">
        <v>1444</v>
      </c>
      <c r="AR384" t="s">
        <v>835</v>
      </c>
      <c r="AS384" t="s">
        <v>3150</v>
      </c>
      <c r="AT384" t="s">
        <v>10222</v>
      </c>
      <c r="AV384" t="s">
        <v>3154</v>
      </c>
      <c r="AW384" t="s">
        <v>10227</v>
      </c>
      <c r="AX384" t="s">
        <v>3156</v>
      </c>
      <c r="AY384">
        <v>0</v>
      </c>
      <c r="AZ384" t="s">
        <v>3157</v>
      </c>
      <c r="BA384" t="s">
        <v>3158</v>
      </c>
      <c r="BB384" t="s">
        <v>3159</v>
      </c>
      <c r="BC384" t="s">
        <v>10090</v>
      </c>
      <c r="BF384" t="s">
        <v>10215</v>
      </c>
      <c r="BG384" t="s">
        <v>4999</v>
      </c>
      <c r="BH384">
        <v>29.7</v>
      </c>
      <c r="BI384" t="s">
        <v>10228</v>
      </c>
      <c r="BJ384" t="s">
        <v>10229</v>
      </c>
      <c r="BK384" t="s">
        <v>300</v>
      </c>
      <c r="BL384" t="s">
        <v>4</v>
      </c>
      <c r="BM384">
        <v>3</v>
      </c>
      <c r="BN384">
        <v>29.99</v>
      </c>
      <c r="BO384">
        <v>89.97</v>
      </c>
    </row>
    <row r="385" spans="1:79" hidden="1">
      <c r="A385" s="15">
        <f t="shared" si="5"/>
        <v>45416</v>
      </c>
      <c r="B385" t="s">
        <v>10230</v>
      </c>
      <c r="C385" t="s">
        <v>10231</v>
      </c>
      <c r="D385" t="s">
        <v>294</v>
      </c>
      <c r="F385" t="s">
        <v>2100</v>
      </c>
      <c r="G385" t="s">
        <v>10232</v>
      </c>
      <c r="H385" t="s">
        <v>287</v>
      </c>
      <c r="I385">
        <v>83.73</v>
      </c>
      <c r="J385">
        <v>84.35</v>
      </c>
      <c r="K385">
        <v>84.34</v>
      </c>
      <c r="L385">
        <v>4.8099999999999996</v>
      </c>
      <c r="M385" t="s">
        <v>5218</v>
      </c>
      <c r="N385" t="s">
        <v>5219</v>
      </c>
      <c r="O385" t="s">
        <v>5220</v>
      </c>
      <c r="P385" t="s">
        <v>288</v>
      </c>
      <c r="Q385" t="s">
        <v>295</v>
      </c>
      <c r="R385" t="s">
        <v>5221</v>
      </c>
      <c r="S385" t="s">
        <v>5222</v>
      </c>
      <c r="U385" t="s">
        <v>5223</v>
      </c>
      <c r="V385" t="s">
        <v>5224</v>
      </c>
      <c r="W385" t="s">
        <v>5225</v>
      </c>
      <c r="X385" t="s">
        <v>127</v>
      </c>
      <c r="Y385" t="s">
        <v>291</v>
      </c>
      <c r="Z385" t="s">
        <v>5226</v>
      </c>
      <c r="AE385" t="s">
        <v>5227</v>
      </c>
      <c r="AG385" t="s">
        <v>5218</v>
      </c>
      <c r="AH385" t="s">
        <v>5219</v>
      </c>
      <c r="AI385" t="s">
        <v>10233</v>
      </c>
      <c r="AJ385" t="s">
        <v>288</v>
      </c>
      <c r="AK385" t="s">
        <v>295</v>
      </c>
      <c r="AL385" t="s">
        <v>5221</v>
      </c>
      <c r="AM385" t="s">
        <v>5222</v>
      </c>
      <c r="AO385" t="s">
        <v>5223</v>
      </c>
      <c r="AP385" t="s">
        <v>5224</v>
      </c>
      <c r="AQ385" t="s">
        <v>5225</v>
      </c>
      <c r="AR385" t="s">
        <v>127</v>
      </c>
      <c r="AT385" t="s">
        <v>5226</v>
      </c>
      <c r="AV385" t="s">
        <v>296</v>
      </c>
      <c r="AW385" t="s">
        <v>10234</v>
      </c>
      <c r="AX385" t="s">
        <v>10235</v>
      </c>
      <c r="AY385">
        <v>4.1900000000000004</v>
      </c>
      <c r="AZ385" t="s">
        <v>289</v>
      </c>
      <c r="BA385" t="s">
        <v>6513</v>
      </c>
      <c r="BC385" t="s">
        <v>10236</v>
      </c>
      <c r="BD385" t="s">
        <v>10237</v>
      </c>
      <c r="BF385" t="s">
        <v>10232</v>
      </c>
      <c r="BI385" t="s">
        <v>10238</v>
      </c>
      <c r="BJ385" t="s">
        <v>7649</v>
      </c>
      <c r="BK385" t="s">
        <v>293</v>
      </c>
      <c r="BL385" t="s">
        <v>4</v>
      </c>
      <c r="BM385">
        <v>3</v>
      </c>
      <c r="BN385">
        <v>27.91</v>
      </c>
      <c r="BO385">
        <v>83.73</v>
      </c>
    </row>
    <row r="386" spans="1:79" hidden="1">
      <c r="A386" s="15">
        <f t="shared" ref="A386:A449" si="6">DATEVALUE(G386)</f>
        <v>45417</v>
      </c>
      <c r="B386" t="s">
        <v>10239</v>
      </c>
      <c r="C386" t="s">
        <v>10240</v>
      </c>
      <c r="D386" t="s">
        <v>294</v>
      </c>
      <c r="F386" t="s">
        <v>2100</v>
      </c>
      <c r="G386" t="s">
        <v>10241</v>
      </c>
      <c r="H386" t="s">
        <v>287</v>
      </c>
      <c r="I386">
        <v>84.92</v>
      </c>
      <c r="J386">
        <v>81.52</v>
      </c>
      <c r="K386">
        <v>81.52</v>
      </c>
      <c r="L386">
        <v>0</v>
      </c>
      <c r="M386" t="s">
        <v>10242</v>
      </c>
      <c r="N386" t="s">
        <v>10243</v>
      </c>
      <c r="O386" t="s">
        <v>10244</v>
      </c>
      <c r="P386" t="s">
        <v>288</v>
      </c>
      <c r="Q386" t="s">
        <v>295</v>
      </c>
      <c r="R386" t="s">
        <v>10245</v>
      </c>
      <c r="S386" t="s">
        <v>9604</v>
      </c>
      <c r="U386" t="s">
        <v>10246</v>
      </c>
      <c r="V386" t="s">
        <v>10247</v>
      </c>
      <c r="W386" t="s">
        <v>1188</v>
      </c>
      <c r="X386" t="s">
        <v>1188</v>
      </c>
      <c r="Y386" t="s">
        <v>291</v>
      </c>
      <c r="Z386" t="s">
        <v>10248</v>
      </c>
      <c r="AE386" t="s">
        <v>10249</v>
      </c>
      <c r="AG386" t="s">
        <v>10242</v>
      </c>
      <c r="AH386" t="s">
        <v>10243</v>
      </c>
      <c r="AI386" t="s">
        <v>10250</v>
      </c>
      <c r="AJ386" t="s">
        <v>288</v>
      </c>
      <c r="AK386" t="s">
        <v>295</v>
      </c>
      <c r="AL386" t="s">
        <v>10245</v>
      </c>
      <c r="AM386" t="s">
        <v>9604</v>
      </c>
      <c r="AO386" t="s">
        <v>10246</v>
      </c>
      <c r="AP386" t="s">
        <v>10247</v>
      </c>
      <c r="AQ386" t="s">
        <v>1188</v>
      </c>
      <c r="AR386" t="s">
        <v>1188</v>
      </c>
      <c r="AT386" t="s">
        <v>10248</v>
      </c>
      <c r="AV386" t="s">
        <v>296</v>
      </c>
      <c r="AW386" t="s">
        <v>10251</v>
      </c>
      <c r="AX386" t="s">
        <v>10235</v>
      </c>
      <c r="AY386">
        <v>3.4</v>
      </c>
      <c r="AZ386" t="s">
        <v>289</v>
      </c>
      <c r="BA386" t="s">
        <v>6513</v>
      </c>
      <c r="BC386" t="s">
        <v>10252</v>
      </c>
      <c r="BD386" t="s">
        <v>10253</v>
      </c>
      <c r="BF386" t="s">
        <v>10241</v>
      </c>
      <c r="BI386" t="s">
        <v>10254</v>
      </c>
      <c r="BJ386" t="s">
        <v>10255</v>
      </c>
      <c r="BK386" t="s">
        <v>10256</v>
      </c>
      <c r="BL386" t="s">
        <v>4</v>
      </c>
      <c r="BM386">
        <v>1</v>
      </c>
      <c r="BN386">
        <v>84.92</v>
      </c>
      <c r="BO386">
        <v>84.92</v>
      </c>
    </row>
    <row r="387" spans="1:79" hidden="1">
      <c r="A387" s="15">
        <f t="shared" si="6"/>
        <v>45418</v>
      </c>
      <c r="B387" t="s">
        <v>10257</v>
      </c>
      <c r="C387" t="s">
        <v>10258</v>
      </c>
      <c r="D387" t="s">
        <v>294</v>
      </c>
      <c r="F387" t="s">
        <v>2100</v>
      </c>
      <c r="G387" t="s">
        <v>10259</v>
      </c>
      <c r="H387" t="s">
        <v>287</v>
      </c>
      <c r="I387">
        <v>20.350000000000001</v>
      </c>
      <c r="J387">
        <v>27.72</v>
      </c>
      <c r="K387">
        <v>27.72</v>
      </c>
      <c r="L387">
        <v>8.39</v>
      </c>
      <c r="M387" t="s">
        <v>10260</v>
      </c>
      <c r="N387" t="s">
        <v>10261</v>
      </c>
      <c r="O387" t="s">
        <v>10262</v>
      </c>
      <c r="P387" t="s">
        <v>288</v>
      </c>
      <c r="Q387" t="s">
        <v>295</v>
      </c>
      <c r="R387" t="s">
        <v>10263</v>
      </c>
      <c r="S387" t="s">
        <v>2772</v>
      </c>
      <c r="U387" t="s">
        <v>10264</v>
      </c>
      <c r="V387" t="s">
        <v>10265</v>
      </c>
      <c r="W387" t="s">
        <v>127</v>
      </c>
      <c r="X387" t="s">
        <v>127</v>
      </c>
      <c r="Y387" t="s">
        <v>291</v>
      </c>
      <c r="Z387" t="s">
        <v>10266</v>
      </c>
      <c r="AE387" t="s">
        <v>10267</v>
      </c>
      <c r="AG387" t="s">
        <v>10260</v>
      </c>
      <c r="AH387" t="s">
        <v>10261</v>
      </c>
      <c r="AI387" t="s">
        <v>10268</v>
      </c>
      <c r="AJ387" t="s">
        <v>288</v>
      </c>
      <c r="AK387" t="s">
        <v>295</v>
      </c>
      <c r="AL387" t="s">
        <v>10263</v>
      </c>
      <c r="AM387" t="s">
        <v>2772</v>
      </c>
      <c r="AO387" t="s">
        <v>10264</v>
      </c>
      <c r="AP387" t="s">
        <v>10265</v>
      </c>
      <c r="AQ387" t="s">
        <v>127</v>
      </c>
      <c r="AR387" t="s">
        <v>127</v>
      </c>
      <c r="AT387" t="s">
        <v>10266</v>
      </c>
      <c r="AV387" t="s">
        <v>296</v>
      </c>
      <c r="AW387" t="s">
        <v>10269</v>
      </c>
      <c r="AY387">
        <v>1.02</v>
      </c>
      <c r="AZ387" t="s">
        <v>289</v>
      </c>
      <c r="BA387" t="s">
        <v>6513</v>
      </c>
      <c r="BC387" t="s">
        <v>10182</v>
      </c>
      <c r="BD387" t="s">
        <v>10270</v>
      </c>
      <c r="BF387" t="s">
        <v>10259</v>
      </c>
      <c r="BI387" t="s">
        <v>10271</v>
      </c>
      <c r="BJ387" t="s">
        <v>838</v>
      </c>
      <c r="BK387" t="s">
        <v>836</v>
      </c>
      <c r="BL387" t="s">
        <v>4</v>
      </c>
      <c r="BM387">
        <v>1</v>
      </c>
      <c r="BN387">
        <v>20.350000000000001</v>
      </c>
      <c r="BO387">
        <v>20.350000000000001</v>
      </c>
    </row>
    <row r="388" spans="1:79" hidden="1">
      <c r="A388" s="15">
        <f t="shared" si="6"/>
        <v>45418</v>
      </c>
      <c r="B388" t="s">
        <v>10272</v>
      </c>
      <c r="C388" t="s">
        <v>10273</v>
      </c>
      <c r="D388" t="s">
        <v>294</v>
      </c>
      <c r="F388" t="s">
        <v>2100</v>
      </c>
      <c r="G388" t="s">
        <v>10274</v>
      </c>
      <c r="H388" t="s">
        <v>287</v>
      </c>
      <c r="I388">
        <v>127.73</v>
      </c>
      <c r="J388">
        <v>127.36</v>
      </c>
      <c r="K388">
        <v>127.36</v>
      </c>
      <c r="L388">
        <v>6.02</v>
      </c>
      <c r="M388" t="s">
        <v>5779</v>
      </c>
      <c r="N388" t="s">
        <v>5780</v>
      </c>
      <c r="O388" t="s">
        <v>5781</v>
      </c>
      <c r="P388" t="s">
        <v>288</v>
      </c>
      <c r="Q388" t="s">
        <v>295</v>
      </c>
      <c r="R388" t="s">
        <v>5782</v>
      </c>
      <c r="S388" t="s">
        <v>3555</v>
      </c>
      <c r="U388" t="s">
        <v>5783</v>
      </c>
      <c r="V388" t="s">
        <v>5784</v>
      </c>
      <c r="W388" t="s">
        <v>5785</v>
      </c>
      <c r="X388" t="s">
        <v>127</v>
      </c>
      <c r="Y388" t="s">
        <v>291</v>
      </c>
      <c r="Z388" t="s">
        <v>5786</v>
      </c>
      <c r="AE388" t="s">
        <v>5787</v>
      </c>
      <c r="AG388" t="s">
        <v>5779</v>
      </c>
      <c r="AH388" t="s">
        <v>5780</v>
      </c>
      <c r="AI388" t="s">
        <v>10275</v>
      </c>
      <c r="AJ388" t="s">
        <v>288</v>
      </c>
      <c r="AK388" t="s">
        <v>295</v>
      </c>
      <c r="AL388" t="s">
        <v>5782</v>
      </c>
      <c r="AM388" t="s">
        <v>3555</v>
      </c>
      <c r="AO388" t="s">
        <v>5783</v>
      </c>
      <c r="AP388" t="s">
        <v>5784</v>
      </c>
      <c r="AQ388" t="s">
        <v>5785</v>
      </c>
      <c r="AR388" t="s">
        <v>127</v>
      </c>
      <c r="AT388" t="s">
        <v>5786</v>
      </c>
      <c r="AV388" t="s">
        <v>296</v>
      </c>
      <c r="AW388" t="s">
        <v>10276</v>
      </c>
      <c r="AX388" t="s">
        <v>10235</v>
      </c>
      <c r="AY388">
        <v>6.39</v>
      </c>
      <c r="AZ388" t="s">
        <v>289</v>
      </c>
      <c r="BA388" t="s">
        <v>113</v>
      </c>
      <c r="BC388" t="s">
        <v>10277</v>
      </c>
      <c r="BD388" t="s">
        <v>10278</v>
      </c>
      <c r="BF388" t="s">
        <v>10274</v>
      </c>
      <c r="BI388" t="s">
        <v>10279</v>
      </c>
      <c r="BJ388" t="s">
        <v>10280</v>
      </c>
      <c r="BK388" t="s">
        <v>10281</v>
      </c>
      <c r="BL388" t="s">
        <v>4</v>
      </c>
      <c r="BM388">
        <v>1</v>
      </c>
      <c r="BN388">
        <v>84.57</v>
      </c>
      <c r="BO388">
        <v>84.57</v>
      </c>
      <c r="BP388" t="s">
        <v>6721</v>
      </c>
      <c r="BQ388" t="s">
        <v>6322</v>
      </c>
      <c r="BR388" t="s">
        <v>4</v>
      </c>
      <c r="BS388">
        <v>1</v>
      </c>
      <c r="BT388">
        <v>43.16</v>
      </c>
      <c r="BU388">
        <v>43.16</v>
      </c>
    </row>
    <row r="389" spans="1:79" hidden="1">
      <c r="A389" s="15">
        <f t="shared" si="6"/>
        <v>45418</v>
      </c>
      <c r="B389" t="s">
        <v>10282</v>
      </c>
      <c r="C389" t="s">
        <v>10283</v>
      </c>
      <c r="D389" t="s">
        <v>301</v>
      </c>
      <c r="F389" t="s">
        <v>891</v>
      </c>
      <c r="G389" t="s">
        <v>10284</v>
      </c>
      <c r="H389" t="s">
        <v>298</v>
      </c>
      <c r="I389">
        <v>149.9</v>
      </c>
      <c r="J389">
        <v>149.9</v>
      </c>
      <c r="K389">
        <v>149.9</v>
      </c>
      <c r="L389">
        <v>0</v>
      </c>
      <c r="M389" t="s">
        <v>10285</v>
      </c>
      <c r="N389" t="s">
        <v>10286</v>
      </c>
      <c r="O389" t="s">
        <v>10287</v>
      </c>
      <c r="P389" t="s">
        <v>877</v>
      </c>
      <c r="Q389" t="s">
        <v>10288</v>
      </c>
      <c r="R389" t="s">
        <v>10289</v>
      </c>
      <c r="S389" t="s">
        <v>4473</v>
      </c>
      <c r="U389" t="s">
        <v>10290</v>
      </c>
      <c r="V389" t="s">
        <v>3904</v>
      </c>
      <c r="W389" t="s">
        <v>136</v>
      </c>
      <c r="X389" t="s">
        <v>126</v>
      </c>
      <c r="Y389" t="s">
        <v>291</v>
      </c>
      <c r="Z389" t="s">
        <v>10291</v>
      </c>
      <c r="AE389" t="s">
        <v>10292</v>
      </c>
      <c r="AG389" t="s">
        <v>10285</v>
      </c>
      <c r="AH389" t="s">
        <v>10286</v>
      </c>
      <c r="AI389" t="s">
        <v>10287</v>
      </c>
      <c r="AJ389" t="s">
        <v>877</v>
      </c>
      <c r="AK389" t="s">
        <v>10288</v>
      </c>
      <c r="AL389" t="s">
        <v>10289</v>
      </c>
      <c r="AM389" t="s">
        <v>4473</v>
      </c>
      <c r="AO389" t="s">
        <v>10290</v>
      </c>
      <c r="AP389" t="s">
        <v>3904</v>
      </c>
      <c r="AQ389" t="s">
        <v>136</v>
      </c>
      <c r="AR389" t="s">
        <v>126</v>
      </c>
      <c r="AS389" t="s">
        <v>291</v>
      </c>
      <c r="AT389" t="s">
        <v>10291</v>
      </c>
      <c r="AV389" t="s">
        <v>296</v>
      </c>
      <c r="AW389" t="s">
        <v>10293</v>
      </c>
      <c r="AY389">
        <v>0</v>
      </c>
      <c r="AZ389" t="s">
        <v>289</v>
      </c>
      <c r="BA389" t="s">
        <v>49</v>
      </c>
      <c r="BC389" t="s">
        <v>10106</v>
      </c>
      <c r="BE389" t="s">
        <v>10294</v>
      </c>
      <c r="BF389" t="s">
        <v>10284</v>
      </c>
      <c r="BI389" t="s">
        <v>10295</v>
      </c>
      <c r="BJ389" t="s">
        <v>6966</v>
      </c>
      <c r="BK389" t="s">
        <v>10296</v>
      </c>
      <c r="BL389" t="s">
        <v>4</v>
      </c>
      <c r="BM389">
        <v>1</v>
      </c>
      <c r="BN389">
        <v>149.9</v>
      </c>
      <c r="BO389">
        <v>149.9</v>
      </c>
    </row>
    <row r="390" spans="1:79" hidden="1">
      <c r="A390" s="15">
        <f t="shared" si="6"/>
        <v>45418</v>
      </c>
      <c r="B390" t="s">
        <v>10297</v>
      </c>
      <c r="C390" t="s">
        <v>10298</v>
      </c>
      <c r="D390" t="s">
        <v>294</v>
      </c>
      <c r="F390" t="s">
        <v>2100</v>
      </c>
      <c r="G390" t="s">
        <v>10299</v>
      </c>
      <c r="H390" t="s">
        <v>287</v>
      </c>
      <c r="I390">
        <v>75.11</v>
      </c>
      <c r="J390">
        <v>75.16</v>
      </c>
      <c r="K390">
        <v>75.16</v>
      </c>
      <c r="L390">
        <v>4.2</v>
      </c>
      <c r="M390" t="s">
        <v>4068</v>
      </c>
      <c r="N390" t="s">
        <v>9897</v>
      </c>
      <c r="O390" t="s">
        <v>10300</v>
      </c>
      <c r="P390" t="s">
        <v>288</v>
      </c>
      <c r="Q390" t="s">
        <v>295</v>
      </c>
      <c r="R390" t="s">
        <v>10301</v>
      </c>
      <c r="S390" t="s">
        <v>10302</v>
      </c>
      <c r="U390" t="s">
        <v>4343</v>
      </c>
      <c r="V390" t="s">
        <v>10303</v>
      </c>
      <c r="W390" t="s">
        <v>4343</v>
      </c>
      <c r="X390" t="s">
        <v>127</v>
      </c>
      <c r="Y390" t="s">
        <v>291</v>
      </c>
      <c r="Z390" t="s">
        <v>10304</v>
      </c>
      <c r="AE390" t="s">
        <v>10305</v>
      </c>
      <c r="AG390" t="s">
        <v>4068</v>
      </c>
      <c r="AH390" t="s">
        <v>9897</v>
      </c>
      <c r="AI390" t="s">
        <v>10306</v>
      </c>
      <c r="AJ390" t="s">
        <v>288</v>
      </c>
      <c r="AK390" t="s">
        <v>295</v>
      </c>
      <c r="AL390" t="s">
        <v>10301</v>
      </c>
      <c r="AM390" t="s">
        <v>10302</v>
      </c>
      <c r="AO390" t="s">
        <v>4343</v>
      </c>
      <c r="AP390" t="s">
        <v>10303</v>
      </c>
      <c r="AQ390" t="s">
        <v>4343</v>
      </c>
      <c r="AR390" t="s">
        <v>127</v>
      </c>
      <c r="AT390" t="s">
        <v>10304</v>
      </c>
      <c r="AV390" t="s">
        <v>296</v>
      </c>
      <c r="AW390" t="s">
        <v>10307</v>
      </c>
      <c r="AX390" t="s">
        <v>10235</v>
      </c>
      <c r="AY390">
        <v>4.1500000000000004</v>
      </c>
      <c r="AZ390" t="s">
        <v>289</v>
      </c>
      <c r="BA390" t="s">
        <v>6513</v>
      </c>
      <c r="BC390" t="s">
        <v>10236</v>
      </c>
      <c r="BD390" t="s">
        <v>10308</v>
      </c>
      <c r="BF390" t="s">
        <v>10299</v>
      </c>
      <c r="BI390" t="s">
        <v>10309</v>
      </c>
      <c r="BJ390" t="s">
        <v>8717</v>
      </c>
      <c r="BK390" t="s">
        <v>4672</v>
      </c>
      <c r="BL390" t="s">
        <v>4</v>
      </c>
      <c r="BM390">
        <v>1</v>
      </c>
      <c r="BN390">
        <v>47</v>
      </c>
      <c r="BO390">
        <v>47</v>
      </c>
      <c r="BP390" t="s">
        <v>851</v>
      </c>
      <c r="BQ390" t="s">
        <v>852</v>
      </c>
      <c r="BR390" t="s">
        <v>4</v>
      </c>
      <c r="BS390">
        <v>1</v>
      </c>
      <c r="BT390">
        <v>28.11</v>
      </c>
      <c r="BU390">
        <v>28.11</v>
      </c>
    </row>
    <row r="391" spans="1:79" hidden="1">
      <c r="A391" s="15">
        <f t="shared" si="6"/>
        <v>45420</v>
      </c>
      <c r="B391" t="s">
        <v>10310</v>
      </c>
      <c r="C391" t="s">
        <v>10311</v>
      </c>
      <c r="D391" t="s">
        <v>301</v>
      </c>
      <c r="F391" t="s">
        <v>2100</v>
      </c>
      <c r="G391" t="s">
        <v>10312</v>
      </c>
      <c r="H391" t="s">
        <v>298</v>
      </c>
      <c r="I391">
        <v>179.94</v>
      </c>
      <c r="J391">
        <v>179.94</v>
      </c>
      <c r="K391">
        <v>179.94</v>
      </c>
      <c r="L391">
        <v>0</v>
      </c>
      <c r="M391" t="s">
        <v>10313</v>
      </c>
      <c r="N391" t="s">
        <v>10314</v>
      </c>
      <c r="O391" t="s">
        <v>10315</v>
      </c>
      <c r="P391" t="s">
        <v>288</v>
      </c>
      <c r="Q391" t="s">
        <v>10316</v>
      </c>
      <c r="R391" t="s">
        <v>10317</v>
      </c>
      <c r="S391" t="s">
        <v>288</v>
      </c>
      <c r="U391" t="s">
        <v>10318</v>
      </c>
      <c r="V391" t="s">
        <v>10319</v>
      </c>
      <c r="W391" t="s">
        <v>127</v>
      </c>
      <c r="X391" t="s">
        <v>2</v>
      </c>
      <c r="Y391" t="s">
        <v>291</v>
      </c>
      <c r="Z391" t="s">
        <v>10320</v>
      </c>
      <c r="AE391" t="s">
        <v>10321</v>
      </c>
      <c r="AG391" t="s">
        <v>10313</v>
      </c>
      <c r="AH391" t="s">
        <v>10314</v>
      </c>
      <c r="AI391" t="s">
        <v>10315</v>
      </c>
      <c r="AJ391" t="s">
        <v>288</v>
      </c>
      <c r="AK391" t="s">
        <v>10316</v>
      </c>
      <c r="AL391" t="s">
        <v>10317</v>
      </c>
      <c r="AM391" t="s">
        <v>288</v>
      </c>
      <c r="AO391" t="s">
        <v>10318</v>
      </c>
      <c r="AP391" t="s">
        <v>10319</v>
      </c>
      <c r="AQ391" t="s">
        <v>127</v>
      </c>
      <c r="AR391" t="s">
        <v>2</v>
      </c>
      <c r="AS391" t="s">
        <v>291</v>
      </c>
      <c r="AT391" t="s">
        <v>10320</v>
      </c>
      <c r="AV391" t="s">
        <v>296</v>
      </c>
      <c r="AW391" t="s">
        <v>10322</v>
      </c>
      <c r="AX391" t="s">
        <v>4594</v>
      </c>
      <c r="AY391">
        <v>0</v>
      </c>
      <c r="AZ391" t="s">
        <v>289</v>
      </c>
      <c r="BA391" t="s">
        <v>49</v>
      </c>
      <c r="BC391" t="s">
        <v>7682</v>
      </c>
      <c r="BF391" t="s">
        <v>10312</v>
      </c>
      <c r="BI391" t="s">
        <v>10123</v>
      </c>
      <c r="BJ391" t="s">
        <v>10323</v>
      </c>
      <c r="BK391" t="s">
        <v>10324</v>
      </c>
      <c r="BL391" t="s">
        <v>4</v>
      </c>
      <c r="BM391">
        <v>1</v>
      </c>
      <c r="BN391">
        <v>179.94</v>
      </c>
      <c r="BO391">
        <v>179.94</v>
      </c>
    </row>
    <row r="392" spans="1:79" hidden="1">
      <c r="A392" s="15">
        <f t="shared" si="6"/>
        <v>45420</v>
      </c>
      <c r="B392" t="s">
        <v>10325</v>
      </c>
      <c r="C392" t="s">
        <v>10326</v>
      </c>
      <c r="D392" t="s">
        <v>294</v>
      </c>
      <c r="F392" t="s">
        <v>2100</v>
      </c>
      <c r="G392" t="s">
        <v>10327</v>
      </c>
      <c r="H392" t="s">
        <v>287</v>
      </c>
      <c r="I392">
        <v>28.98</v>
      </c>
      <c r="J392">
        <v>28.74</v>
      </c>
      <c r="K392">
        <v>28.74</v>
      </c>
      <c r="L392">
        <v>0</v>
      </c>
      <c r="M392" t="s">
        <v>10328</v>
      </c>
      <c r="N392" t="s">
        <v>10329</v>
      </c>
      <c r="O392" t="s">
        <v>10330</v>
      </c>
      <c r="P392" t="s">
        <v>288</v>
      </c>
      <c r="Q392" t="s">
        <v>295</v>
      </c>
      <c r="R392" t="s">
        <v>10331</v>
      </c>
      <c r="S392" t="s">
        <v>10332</v>
      </c>
      <c r="U392" t="s">
        <v>5873</v>
      </c>
      <c r="V392" t="s">
        <v>124</v>
      </c>
      <c r="W392" t="s">
        <v>10333</v>
      </c>
      <c r="X392" t="s">
        <v>127</v>
      </c>
      <c r="Y392" t="s">
        <v>291</v>
      </c>
      <c r="Z392" t="s">
        <v>10334</v>
      </c>
      <c r="AE392" t="s">
        <v>10335</v>
      </c>
      <c r="AG392" t="s">
        <v>10328</v>
      </c>
      <c r="AH392" t="s">
        <v>10329</v>
      </c>
      <c r="AI392" t="s">
        <v>10336</v>
      </c>
      <c r="AJ392" t="s">
        <v>288</v>
      </c>
      <c r="AK392" t="s">
        <v>295</v>
      </c>
      <c r="AL392" t="s">
        <v>10331</v>
      </c>
      <c r="AM392" t="s">
        <v>10332</v>
      </c>
      <c r="AO392" t="s">
        <v>5873</v>
      </c>
      <c r="AP392" t="s">
        <v>124</v>
      </c>
      <c r="AQ392" t="s">
        <v>10333</v>
      </c>
      <c r="AR392" t="s">
        <v>127</v>
      </c>
      <c r="AT392" t="s">
        <v>10334</v>
      </c>
      <c r="AV392" t="s">
        <v>296</v>
      </c>
      <c r="AW392" t="s">
        <v>10337</v>
      </c>
      <c r="AX392" t="s">
        <v>10338</v>
      </c>
      <c r="AY392">
        <v>0.24</v>
      </c>
      <c r="AZ392" t="s">
        <v>289</v>
      </c>
      <c r="BA392" t="s">
        <v>113</v>
      </c>
      <c r="BC392" t="s">
        <v>10182</v>
      </c>
      <c r="BD392" t="s">
        <v>10339</v>
      </c>
      <c r="BF392" t="s">
        <v>10327</v>
      </c>
      <c r="BI392" t="s">
        <v>10340</v>
      </c>
      <c r="BJ392" t="s">
        <v>851</v>
      </c>
      <c r="BK392" t="s">
        <v>852</v>
      </c>
      <c r="BL392" t="s">
        <v>4</v>
      </c>
      <c r="BM392">
        <v>1</v>
      </c>
      <c r="BN392">
        <v>28.98</v>
      </c>
      <c r="BO392">
        <v>28.98</v>
      </c>
    </row>
    <row r="393" spans="1:79" hidden="1">
      <c r="A393" s="15">
        <f t="shared" si="6"/>
        <v>45420</v>
      </c>
      <c r="B393" t="s">
        <v>10341</v>
      </c>
      <c r="C393" t="s">
        <v>10342</v>
      </c>
      <c r="D393" t="s">
        <v>301</v>
      </c>
      <c r="F393" t="s">
        <v>2100</v>
      </c>
      <c r="G393" t="s">
        <v>10343</v>
      </c>
      <c r="H393" t="s">
        <v>298</v>
      </c>
      <c r="I393">
        <v>29.9</v>
      </c>
      <c r="J393">
        <v>41.44</v>
      </c>
      <c r="K393">
        <v>41.44</v>
      </c>
      <c r="L393">
        <v>11.54</v>
      </c>
      <c r="M393" t="s">
        <v>9374</v>
      </c>
      <c r="O393" t="s">
        <v>10344</v>
      </c>
      <c r="P393" t="s">
        <v>3217</v>
      </c>
      <c r="Q393" t="s">
        <v>10345</v>
      </c>
      <c r="R393" t="s">
        <v>10346</v>
      </c>
      <c r="S393" t="s">
        <v>10347</v>
      </c>
      <c r="U393" t="s">
        <v>10348</v>
      </c>
      <c r="V393" t="s">
        <v>10349</v>
      </c>
      <c r="W393" t="s">
        <v>1188</v>
      </c>
      <c r="X393" t="s">
        <v>5</v>
      </c>
      <c r="Y393" t="s">
        <v>291</v>
      </c>
      <c r="Z393" t="s">
        <v>10350</v>
      </c>
      <c r="AE393" t="s">
        <v>10351</v>
      </c>
      <c r="AG393" t="s">
        <v>9374</v>
      </c>
      <c r="AH393" t="s">
        <v>9072</v>
      </c>
      <c r="AI393" t="s">
        <v>10344</v>
      </c>
      <c r="AJ393" t="s">
        <v>3217</v>
      </c>
      <c r="AK393" t="s">
        <v>10345</v>
      </c>
      <c r="AL393" t="s">
        <v>10346</v>
      </c>
      <c r="AM393" t="s">
        <v>10347</v>
      </c>
      <c r="AO393" t="s">
        <v>10348</v>
      </c>
      <c r="AP393" t="s">
        <v>10349</v>
      </c>
      <c r="AQ393" t="s">
        <v>1188</v>
      </c>
      <c r="AR393" t="s">
        <v>5</v>
      </c>
      <c r="AS393" t="s">
        <v>291</v>
      </c>
      <c r="AT393" t="s">
        <v>10350</v>
      </c>
      <c r="AV393" t="s">
        <v>296</v>
      </c>
      <c r="AW393" t="s">
        <v>10352</v>
      </c>
      <c r="AX393" t="s">
        <v>4594</v>
      </c>
      <c r="AY393">
        <v>0</v>
      </c>
      <c r="AZ393" t="s">
        <v>289</v>
      </c>
      <c r="BA393" t="s">
        <v>49</v>
      </c>
      <c r="BC393" t="s">
        <v>7701</v>
      </c>
      <c r="BF393" t="s">
        <v>10343</v>
      </c>
      <c r="BI393" t="s">
        <v>10123</v>
      </c>
      <c r="BJ393" t="s">
        <v>3211</v>
      </c>
      <c r="BK393" t="s">
        <v>771</v>
      </c>
      <c r="BL393" t="s">
        <v>4</v>
      </c>
      <c r="BM393">
        <v>1</v>
      </c>
      <c r="BN393">
        <v>29.9</v>
      </c>
      <c r="BO393">
        <v>29.9</v>
      </c>
    </row>
    <row r="394" spans="1:79" hidden="1">
      <c r="A394" s="15">
        <f t="shared" si="6"/>
        <v>45420</v>
      </c>
      <c r="B394" t="s">
        <v>10353</v>
      </c>
      <c r="C394" t="s">
        <v>10354</v>
      </c>
      <c r="D394" t="s">
        <v>290</v>
      </c>
      <c r="F394" t="s">
        <v>2100</v>
      </c>
      <c r="G394" t="s">
        <v>10355</v>
      </c>
      <c r="H394" t="s">
        <v>287</v>
      </c>
      <c r="I394">
        <v>83.37</v>
      </c>
      <c r="J394">
        <v>89.93</v>
      </c>
      <c r="K394">
        <v>89.93</v>
      </c>
      <c r="L394">
        <v>14.9</v>
      </c>
      <c r="M394" t="s">
        <v>6407</v>
      </c>
      <c r="N394" t="s">
        <v>10356</v>
      </c>
      <c r="O394" t="s">
        <v>10357</v>
      </c>
      <c r="P394" t="s">
        <v>288</v>
      </c>
      <c r="Q394" t="s">
        <v>4930</v>
      </c>
      <c r="R394" t="s">
        <v>10358</v>
      </c>
      <c r="S394" t="s">
        <v>8479</v>
      </c>
      <c r="U394" t="s">
        <v>10359</v>
      </c>
      <c r="V394" t="s">
        <v>10360</v>
      </c>
      <c r="W394" t="s">
        <v>685</v>
      </c>
      <c r="X394" t="s">
        <v>133</v>
      </c>
      <c r="Y394" t="s">
        <v>291</v>
      </c>
      <c r="Z394" t="s">
        <v>10361</v>
      </c>
      <c r="AE394" t="s">
        <v>10362</v>
      </c>
      <c r="AG394" t="s">
        <v>6407</v>
      </c>
      <c r="AH394" t="s">
        <v>10356</v>
      </c>
      <c r="AI394" t="s">
        <v>10357</v>
      </c>
      <c r="AJ394" t="s">
        <v>288</v>
      </c>
      <c r="AK394" t="s">
        <v>4930</v>
      </c>
      <c r="AL394" t="s">
        <v>10358</v>
      </c>
      <c r="AM394" t="s">
        <v>8479</v>
      </c>
      <c r="AO394" t="s">
        <v>10359</v>
      </c>
      <c r="AP394" t="s">
        <v>10360</v>
      </c>
      <c r="AQ394" t="s">
        <v>685</v>
      </c>
      <c r="AR394" t="s">
        <v>133</v>
      </c>
      <c r="AT394" t="s">
        <v>10361</v>
      </c>
      <c r="AV394" t="s">
        <v>4942</v>
      </c>
      <c r="AW394" t="s">
        <v>10363</v>
      </c>
      <c r="AX394" t="s">
        <v>4944</v>
      </c>
      <c r="AY394">
        <v>8.34</v>
      </c>
      <c r="AZ394" t="s">
        <v>1543</v>
      </c>
      <c r="BA394" t="s">
        <v>3158</v>
      </c>
      <c r="BB394" t="s">
        <v>3159</v>
      </c>
      <c r="BC394" t="s">
        <v>10364</v>
      </c>
      <c r="BF394" t="s">
        <v>10355</v>
      </c>
      <c r="BI394" t="s">
        <v>10365</v>
      </c>
      <c r="BJ394" t="s">
        <v>7956</v>
      </c>
      <c r="BK394" t="s">
        <v>6534</v>
      </c>
      <c r="BL394" t="s">
        <v>4</v>
      </c>
      <c r="BM394">
        <v>1</v>
      </c>
      <c r="BN394">
        <v>83.37</v>
      </c>
      <c r="BO394">
        <v>83.37</v>
      </c>
    </row>
    <row r="395" spans="1:79" hidden="1">
      <c r="A395" s="15">
        <f t="shared" si="6"/>
        <v>45421</v>
      </c>
      <c r="B395" t="s">
        <v>10366</v>
      </c>
      <c r="C395" t="s">
        <v>10367</v>
      </c>
      <c r="D395" t="s">
        <v>301</v>
      </c>
      <c r="F395" t="s">
        <v>2100</v>
      </c>
      <c r="G395" t="s">
        <v>10368</v>
      </c>
      <c r="H395" t="s">
        <v>298</v>
      </c>
      <c r="I395">
        <v>149.9</v>
      </c>
      <c r="J395">
        <v>149.9</v>
      </c>
      <c r="K395">
        <v>149.9</v>
      </c>
      <c r="L395">
        <v>0</v>
      </c>
      <c r="M395" t="s">
        <v>10285</v>
      </c>
      <c r="N395" t="s">
        <v>10286</v>
      </c>
      <c r="O395" t="s">
        <v>10287</v>
      </c>
      <c r="P395" t="s">
        <v>877</v>
      </c>
      <c r="Q395" t="s">
        <v>10288</v>
      </c>
      <c r="R395" t="s">
        <v>10289</v>
      </c>
      <c r="S395" t="s">
        <v>4473</v>
      </c>
      <c r="U395" t="s">
        <v>10290</v>
      </c>
      <c r="V395" t="s">
        <v>3904</v>
      </c>
      <c r="W395" t="s">
        <v>136</v>
      </c>
      <c r="X395" t="s">
        <v>126</v>
      </c>
      <c r="Y395" t="s">
        <v>291</v>
      </c>
      <c r="Z395" t="s">
        <v>10291</v>
      </c>
      <c r="AE395" t="s">
        <v>10292</v>
      </c>
      <c r="AG395" t="s">
        <v>10285</v>
      </c>
      <c r="AH395" t="s">
        <v>10286</v>
      </c>
      <c r="AI395" t="s">
        <v>10287</v>
      </c>
      <c r="AJ395" t="s">
        <v>877</v>
      </c>
      <c r="AK395" t="s">
        <v>10288</v>
      </c>
      <c r="AL395" t="s">
        <v>10289</v>
      </c>
      <c r="AM395" t="s">
        <v>4473</v>
      </c>
      <c r="AO395" t="s">
        <v>10290</v>
      </c>
      <c r="AP395" t="s">
        <v>3904</v>
      </c>
      <c r="AQ395" t="s">
        <v>136</v>
      </c>
      <c r="AR395" t="s">
        <v>126</v>
      </c>
      <c r="AS395" t="s">
        <v>291</v>
      </c>
      <c r="AT395" t="s">
        <v>10291</v>
      </c>
      <c r="AV395" t="s">
        <v>296</v>
      </c>
      <c r="AW395" t="s">
        <v>10369</v>
      </c>
      <c r="AX395" t="s">
        <v>4594</v>
      </c>
      <c r="AY395">
        <v>0</v>
      </c>
      <c r="AZ395" t="s">
        <v>289</v>
      </c>
      <c r="BA395" t="s">
        <v>49</v>
      </c>
      <c r="BC395" t="s">
        <v>7618</v>
      </c>
      <c r="BF395" t="s">
        <v>10368</v>
      </c>
      <c r="BI395" t="s">
        <v>10212</v>
      </c>
      <c r="BJ395" t="s">
        <v>6966</v>
      </c>
      <c r="BK395" t="s">
        <v>6276</v>
      </c>
      <c r="BL395" t="s">
        <v>4</v>
      </c>
      <c r="BM395">
        <v>1</v>
      </c>
      <c r="BN395">
        <v>149.9</v>
      </c>
      <c r="BO395">
        <v>149.9</v>
      </c>
    </row>
    <row r="396" spans="1:79" hidden="1">
      <c r="A396" s="15">
        <f t="shared" si="6"/>
        <v>45421</v>
      </c>
      <c r="B396" t="s">
        <v>10370</v>
      </c>
      <c r="C396" t="s">
        <v>10371</v>
      </c>
      <c r="D396" t="s">
        <v>134</v>
      </c>
      <c r="F396" t="s">
        <v>2100</v>
      </c>
      <c r="G396" t="s">
        <v>10372</v>
      </c>
      <c r="H396" t="s">
        <v>298</v>
      </c>
      <c r="I396">
        <v>249.6</v>
      </c>
      <c r="J396">
        <v>249.6</v>
      </c>
      <c r="K396">
        <v>249.6</v>
      </c>
      <c r="L396">
        <v>0</v>
      </c>
      <c r="M396" t="s">
        <v>10373</v>
      </c>
      <c r="N396" t="s">
        <v>10374</v>
      </c>
      <c r="O396" t="s">
        <v>10375</v>
      </c>
      <c r="P396" t="s">
        <v>288</v>
      </c>
      <c r="Q396" t="s">
        <v>3145</v>
      </c>
      <c r="R396" t="s">
        <v>10376</v>
      </c>
      <c r="S396" t="s">
        <v>10377</v>
      </c>
      <c r="T396" t="s">
        <v>10378</v>
      </c>
      <c r="U396" t="s">
        <v>10378</v>
      </c>
      <c r="V396" t="s">
        <v>10379</v>
      </c>
      <c r="W396" t="s">
        <v>4070</v>
      </c>
      <c r="X396" t="s">
        <v>127</v>
      </c>
      <c r="Y396" t="s">
        <v>3150</v>
      </c>
      <c r="Z396" t="s">
        <v>10380</v>
      </c>
      <c r="AE396" t="s">
        <v>10381</v>
      </c>
      <c r="AG396" t="s">
        <v>10382</v>
      </c>
      <c r="AH396" t="s">
        <v>10383</v>
      </c>
      <c r="AI396" t="s">
        <v>10375</v>
      </c>
      <c r="AJ396" t="s">
        <v>288</v>
      </c>
      <c r="AK396" t="s">
        <v>3145</v>
      </c>
      <c r="AL396" t="s">
        <v>10376</v>
      </c>
      <c r="AM396" t="s">
        <v>10377</v>
      </c>
      <c r="AO396" t="s">
        <v>10378</v>
      </c>
      <c r="AP396" t="s">
        <v>10379</v>
      </c>
      <c r="AQ396" t="s">
        <v>4070</v>
      </c>
      <c r="AR396" t="s">
        <v>127</v>
      </c>
      <c r="AS396" t="s">
        <v>3150</v>
      </c>
      <c r="AT396" t="s">
        <v>10380</v>
      </c>
      <c r="AV396" t="s">
        <v>3154</v>
      </c>
      <c r="AW396" t="s">
        <v>10384</v>
      </c>
      <c r="AX396" t="s">
        <v>3156</v>
      </c>
      <c r="AY396">
        <v>0</v>
      </c>
      <c r="AZ396" t="s">
        <v>3157</v>
      </c>
      <c r="BA396" t="s">
        <v>4796</v>
      </c>
      <c r="BB396" t="s">
        <v>3159</v>
      </c>
      <c r="BC396" t="s">
        <v>10385</v>
      </c>
      <c r="BF396" t="s">
        <v>10372</v>
      </c>
      <c r="BG396" t="s">
        <v>3161</v>
      </c>
      <c r="BH396">
        <v>84.87</v>
      </c>
      <c r="BI396" t="s">
        <v>10212</v>
      </c>
      <c r="BJ396" t="s">
        <v>5000</v>
      </c>
      <c r="BK396" t="s">
        <v>852</v>
      </c>
      <c r="BL396" t="s">
        <v>4</v>
      </c>
      <c r="BM396">
        <v>3</v>
      </c>
      <c r="BN396">
        <v>35.9</v>
      </c>
      <c r="BO396">
        <v>107.7</v>
      </c>
      <c r="BP396" t="s">
        <v>4838</v>
      </c>
      <c r="BQ396" t="s">
        <v>771</v>
      </c>
      <c r="BR396" t="s">
        <v>4</v>
      </c>
      <c r="BS396">
        <v>3</v>
      </c>
      <c r="BT396">
        <v>35.9</v>
      </c>
      <c r="BU396">
        <v>107.7</v>
      </c>
      <c r="BV396" t="s">
        <v>10386</v>
      </c>
      <c r="BW396" t="s">
        <v>1578</v>
      </c>
      <c r="BX396" t="s">
        <v>4</v>
      </c>
      <c r="BY396">
        <v>1</v>
      </c>
      <c r="BZ396">
        <v>34.200000000000003</v>
      </c>
      <c r="CA396">
        <v>34.200000000000003</v>
      </c>
    </row>
    <row r="397" spans="1:79" hidden="1">
      <c r="A397" s="15">
        <f t="shared" si="6"/>
        <v>45424</v>
      </c>
      <c r="B397" t="s">
        <v>10387</v>
      </c>
      <c r="C397" t="s">
        <v>10388</v>
      </c>
      <c r="D397" t="s">
        <v>134</v>
      </c>
      <c r="F397" t="s">
        <v>2100</v>
      </c>
      <c r="G397" t="s">
        <v>10389</v>
      </c>
      <c r="H397" t="s">
        <v>287</v>
      </c>
      <c r="I397">
        <v>35.99</v>
      </c>
      <c r="J397">
        <v>52.19</v>
      </c>
      <c r="K397">
        <v>52.19</v>
      </c>
      <c r="L397">
        <v>16.2</v>
      </c>
      <c r="M397" t="s">
        <v>3535</v>
      </c>
      <c r="N397" t="s">
        <v>10390</v>
      </c>
      <c r="O397" t="s">
        <v>10391</v>
      </c>
      <c r="P397" t="s">
        <v>288</v>
      </c>
      <c r="Q397" t="s">
        <v>3145</v>
      </c>
      <c r="R397" t="s">
        <v>10392</v>
      </c>
      <c r="S397" t="s">
        <v>10393</v>
      </c>
      <c r="T397" t="s">
        <v>10394</v>
      </c>
      <c r="U397" t="s">
        <v>10394</v>
      </c>
      <c r="V397" t="s">
        <v>10395</v>
      </c>
      <c r="W397" t="s">
        <v>2581</v>
      </c>
      <c r="X397" t="s">
        <v>127</v>
      </c>
      <c r="Y397" t="s">
        <v>3150</v>
      </c>
      <c r="Z397" t="s">
        <v>10396</v>
      </c>
      <c r="AE397" t="s">
        <v>10397</v>
      </c>
      <c r="AG397" t="s">
        <v>3535</v>
      </c>
      <c r="AH397" t="s">
        <v>10398</v>
      </c>
      <c r="AI397" t="s">
        <v>10391</v>
      </c>
      <c r="AJ397" t="s">
        <v>288</v>
      </c>
      <c r="AK397" t="s">
        <v>3145</v>
      </c>
      <c r="AL397" t="s">
        <v>10392</v>
      </c>
      <c r="AM397" t="s">
        <v>10393</v>
      </c>
      <c r="AO397" t="s">
        <v>10399</v>
      </c>
      <c r="AP397" t="s">
        <v>10395</v>
      </c>
      <c r="AQ397" t="s">
        <v>2581</v>
      </c>
      <c r="AR397" t="s">
        <v>127</v>
      </c>
      <c r="AS397" t="s">
        <v>3150</v>
      </c>
      <c r="AT397" t="s">
        <v>10396</v>
      </c>
      <c r="AV397" t="s">
        <v>3154</v>
      </c>
      <c r="AW397" t="s">
        <v>10400</v>
      </c>
      <c r="AX397" t="s">
        <v>3156</v>
      </c>
      <c r="AY397">
        <v>0</v>
      </c>
      <c r="AZ397" t="s">
        <v>3157</v>
      </c>
      <c r="BA397" t="s">
        <v>4796</v>
      </c>
      <c r="BB397" t="s">
        <v>3159</v>
      </c>
      <c r="BC397" t="s">
        <v>10401</v>
      </c>
      <c r="BF397" t="s">
        <v>10389</v>
      </c>
      <c r="BG397" t="s">
        <v>4999</v>
      </c>
      <c r="BH397">
        <v>10.68</v>
      </c>
      <c r="BI397" t="s">
        <v>10106</v>
      </c>
      <c r="BJ397" t="s">
        <v>6321</v>
      </c>
      <c r="BK397" t="s">
        <v>3670</v>
      </c>
      <c r="BL397" t="s">
        <v>4</v>
      </c>
      <c r="BM397">
        <v>1</v>
      </c>
      <c r="BN397">
        <v>35.99</v>
      </c>
      <c r="BO397">
        <v>35.99</v>
      </c>
    </row>
    <row r="398" spans="1:79" hidden="1">
      <c r="A398" s="15">
        <f t="shared" si="6"/>
        <v>45424</v>
      </c>
      <c r="B398" t="s">
        <v>10402</v>
      </c>
      <c r="C398" t="s">
        <v>10403</v>
      </c>
      <c r="D398" t="s">
        <v>294</v>
      </c>
      <c r="F398" t="s">
        <v>2100</v>
      </c>
      <c r="G398" t="s">
        <v>10404</v>
      </c>
      <c r="H398" t="s">
        <v>287</v>
      </c>
      <c r="I398">
        <v>75.2</v>
      </c>
      <c r="J398">
        <v>77</v>
      </c>
      <c r="K398">
        <v>76.989999999999995</v>
      </c>
      <c r="L398">
        <v>4.8099999999999996</v>
      </c>
      <c r="M398" t="s">
        <v>10405</v>
      </c>
      <c r="N398" t="s">
        <v>10406</v>
      </c>
      <c r="O398" t="s">
        <v>10407</v>
      </c>
      <c r="P398" t="s">
        <v>288</v>
      </c>
      <c r="Q398" t="s">
        <v>295</v>
      </c>
      <c r="R398" t="s">
        <v>10408</v>
      </c>
      <c r="S398" t="s">
        <v>10409</v>
      </c>
      <c r="U398" t="s">
        <v>1188</v>
      </c>
      <c r="V398" t="s">
        <v>1429</v>
      </c>
      <c r="W398" t="s">
        <v>1188</v>
      </c>
      <c r="X398" t="s">
        <v>1188</v>
      </c>
      <c r="Y398" t="s">
        <v>291</v>
      </c>
      <c r="Z398" t="s">
        <v>10410</v>
      </c>
      <c r="AE398" t="s">
        <v>10411</v>
      </c>
      <c r="AG398" t="s">
        <v>10405</v>
      </c>
      <c r="AH398" t="s">
        <v>10406</v>
      </c>
      <c r="AI398" t="s">
        <v>10412</v>
      </c>
      <c r="AJ398" t="s">
        <v>288</v>
      </c>
      <c r="AK398" t="s">
        <v>295</v>
      </c>
      <c r="AL398" t="s">
        <v>10408</v>
      </c>
      <c r="AM398" t="s">
        <v>10409</v>
      </c>
      <c r="AO398" t="s">
        <v>1188</v>
      </c>
      <c r="AP398" t="s">
        <v>1429</v>
      </c>
      <c r="AQ398" t="s">
        <v>1188</v>
      </c>
      <c r="AR398" t="s">
        <v>1188</v>
      </c>
      <c r="AT398" t="s">
        <v>10410</v>
      </c>
      <c r="AV398" t="s">
        <v>296</v>
      </c>
      <c r="AW398" t="s">
        <v>10413</v>
      </c>
      <c r="AX398" t="s">
        <v>10414</v>
      </c>
      <c r="AY398">
        <v>3.01</v>
      </c>
      <c r="AZ398" t="s">
        <v>289</v>
      </c>
      <c r="BA398" t="s">
        <v>113</v>
      </c>
      <c r="BC398" t="s">
        <v>10415</v>
      </c>
      <c r="BD398" t="s">
        <v>10416</v>
      </c>
      <c r="BF398" t="s">
        <v>10404</v>
      </c>
      <c r="BI398" t="s">
        <v>10417</v>
      </c>
      <c r="BJ398" t="s">
        <v>7113</v>
      </c>
      <c r="BK398" t="s">
        <v>6312</v>
      </c>
      <c r="BL398" t="s">
        <v>4</v>
      </c>
      <c r="BM398">
        <v>2</v>
      </c>
      <c r="BN398">
        <v>37.6</v>
      </c>
      <c r="BO398">
        <v>75.2</v>
      </c>
    </row>
    <row r="399" spans="1:79" hidden="1">
      <c r="A399" s="15">
        <f t="shared" si="6"/>
        <v>45425</v>
      </c>
      <c r="B399" t="s">
        <v>10418</v>
      </c>
      <c r="C399" t="s">
        <v>10419</v>
      </c>
      <c r="D399" t="s">
        <v>294</v>
      </c>
      <c r="F399" t="s">
        <v>2100</v>
      </c>
      <c r="G399" t="s">
        <v>10420</v>
      </c>
      <c r="H399" t="s">
        <v>287</v>
      </c>
      <c r="I399">
        <v>28.98</v>
      </c>
      <c r="J399">
        <v>28.92</v>
      </c>
      <c r="K399">
        <v>28.92</v>
      </c>
      <c r="L399">
        <v>0</v>
      </c>
      <c r="M399" t="s">
        <v>5088</v>
      </c>
      <c r="N399" t="s">
        <v>10421</v>
      </c>
      <c r="O399" t="s">
        <v>10422</v>
      </c>
      <c r="P399" t="s">
        <v>288</v>
      </c>
      <c r="Q399" t="s">
        <v>295</v>
      </c>
      <c r="R399" t="s">
        <v>10423</v>
      </c>
      <c r="S399" t="s">
        <v>10424</v>
      </c>
      <c r="U399" t="s">
        <v>1412</v>
      </c>
      <c r="V399" t="s">
        <v>124</v>
      </c>
      <c r="W399" t="s">
        <v>10425</v>
      </c>
      <c r="X399" t="s">
        <v>837</v>
      </c>
      <c r="Y399" t="s">
        <v>291</v>
      </c>
      <c r="Z399" t="s">
        <v>10426</v>
      </c>
      <c r="AE399" t="s">
        <v>10427</v>
      </c>
      <c r="AG399" t="s">
        <v>5088</v>
      </c>
      <c r="AH399" t="s">
        <v>10421</v>
      </c>
      <c r="AI399" t="s">
        <v>10428</v>
      </c>
      <c r="AJ399" t="s">
        <v>288</v>
      </c>
      <c r="AK399" t="s">
        <v>295</v>
      </c>
      <c r="AL399" t="s">
        <v>10423</v>
      </c>
      <c r="AM399" t="s">
        <v>10424</v>
      </c>
      <c r="AO399" t="s">
        <v>1412</v>
      </c>
      <c r="AP399" t="s">
        <v>124</v>
      </c>
      <c r="AQ399" t="s">
        <v>10425</v>
      </c>
      <c r="AR399" t="s">
        <v>837</v>
      </c>
      <c r="AT399" t="s">
        <v>10426</v>
      </c>
      <c r="AV399" t="s">
        <v>296</v>
      </c>
      <c r="AW399" t="s">
        <v>10429</v>
      </c>
      <c r="AX399" t="s">
        <v>10338</v>
      </c>
      <c r="AY399">
        <v>0.06</v>
      </c>
      <c r="AZ399" t="s">
        <v>289</v>
      </c>
      <c r="BA399" t="s">
        <v>113</v>
      </c>
      <c r="BC399" t="s">
        <v>10430</v>
      </c>
      <c r="BD399" t="s">
        <v>10431</v>
      </c>
      <c r="BF399" t="s">
        <v>10420</v>
      </c>
      <c r="BI399" t="s">
        <v>10432</v>
      </c>
      <c r="BJ399" t="s">
        <v>885</v>
      </c>
      <c r="BK399" t="s">
        <v>771</v>
      </c>
      <c r="BL399" t="s">
        <v>4</v>
      </c>
      <c r="BM399">
        <v>1</v>
      </c>
      <c r="BN399">
        <v>28.98</v>
      </c>
      <c r="BO399">
        <v>28.98</v>
      </c>
    </row>
    <row r="400" spans="1:79" hidden="1">
      <c r="A400" s="15">
        <f t="shared" si="6"/>
        <v>45425</v>
      </c>
      <c r="B400" t="s">
        <v>10433</v>
      </c>
      <c r="C400" t="s">
        <v>10434</v>
      </c>
      <c r="D400" t="s">
        <v>294</v>
      </c>
      <c r="F400" t="s">
        <v>2100</v>
      </c>
      <c r="G400" t="s">
        <v>10435</v>
      </c>
      <c r="H400" t="s">
        <v>287</v>
      </c>
      <c r="I400">
        <v>56.22</v>
      </c>
      <c r="J400">
        <v>67.78</v>
      </c>
      <c r="K400">
        <v>67.78</v>
      </c>
      <c r="L400">
        <v>13.25</v>
      </c>
      <c r="M400" t="s">
        <v>9478</v>
      </c>
      <c r="N400" t="s">
        <v>10436</v>
      </c>
      <c r="O400" t="s">
        <v>10437</v>
      </c>
      <c r="P400" t="s">
        <v>288</v>
      </c>
      <c r="Q400" t="s">
        <v>295</v>
      </c>
      <c r="R400" t="s">
        <v>10438</v>
      </c>
      <c r="S400" t="s">
        <v>10439</v>
      </c>
      <c r="U400" t="s">
        <v>10440</v>
      </c>
      <c r="V400" t="s">
        <v>10441</v>
      </c>
      <c r="W400" t="s">
        <v>3255</v>
      </c>
      <c r="X400" t="s">
        <v>4509</v>
      </c>
      <c r="Y400" t="s">
        <v>291</v>
      </c>
      <c r="Z400" t="s">
        <v>10442</v>
      </c>
      <c r="AE400" t="s">
        <v>10443</v>
      </c>
      <c r="AG400" t="s">
        <v>9478</v>
      </c>
      <c r="AH400" t="s">
        <v>10436</v>
      </c>
      <c r="AI400" t="s">
        <v>10444</v>
      </c>
      <c r="AJ400" t="s">
        <v>288</v>
      </c>
      <c r="AK400" t="s">
        <v>295</v>
      </c>
      <c r="AL400" t="s">
        <v>10438</v>
      </c>
      <c r="AM400" t="s">
        <v>10439</v>
      </c>
      <c r="AO400" t="s">
        <v>10440</v>
      </c>
      <c r="AP400" t="s">
        <v>10441</v>
      </c>
      <c r="AQ400" t="s">
        <v>3255</v>
      </c>
      <c r="AR400" t="s">
        <v>4509</v>
      </c>
      <c r="AT400" t="s">
        <v>10442</v>
      </c>
      <c r="AV400" t="s">
        <v>296</v>
      </c>
      <c r="AW400" t="s">
        <v>10445</v>
      </c>
      <c r="AX400" t="s">
        <v>10338</v>
      </c>
      <c r="AY400">
        <v>1.69</v>
      </c>
      <c r="AZ400" t="s">
        <v>289</v>
      </c>
      <c r="BA400" t="s">
        <v>113</v>
      </c>
      <c r="BC400" t="s">
        <v>10364</v>
      </c>
      <c r="BD400" t="s">
        <v>10446</v>
      </c>
      <c r="BF400" t="s">
        <v>10435</v>
      </c>
      <c r="BI400" t="s">
        <v>10447</v>
      </c>
      <c r="BJ400" t="s">
        <v>885</v>
      </c>
      <c r="BK400" t="s">
        <v>771</v>
      </c>
      <c r="BL400" t="s">
        <v>4</v>
      </c>
      <c r="BM400">
        <v>2</v>
      </c>
      <c r="BN400">
        <v>28.11</v>
      </c>
      <c r="BO400">
        <v>56.22</v>
      </c>
    </row>
    <row r="401" spans="1:73" hidden="1">
      <c r="A401" s="15">
        <f t="shared" si="6"/>
        <v>45426</v>
      </c>
      <c r="B401" t="s">
        <v>10448</v>
      </c>
      <c r="C401" t="s">
        <v>10449</v>
      </c>
      <c r="D401" t="s">
        <v>301</v>
      </c>
      <c r="F401" t="s">
        <v>2100</v>
      </c>
      <c r="G401" t="s">
        <v>10450</v>
      </c>
      <c r="H401" t="s">
        <v>298</v>
      </c>
      <c r="I401">
        <v>101.97</v>
      </c>
      <c r="J401">
        <v>113.2</v>
      </c>
      <c r="K401">
        <v>113.2</v>
      </c>
      <c r="L401">
        <v>11.23</v>
      </c>
      <c r="M401" t="s">
        <v>6693</v>
      </c>
      <c r="N401" t="s">
        <v>10451</v>
      </c>
      <c r="O401" t="s">
        <v>10452</v>
      </c>
      <c r="P401" t="s">
        <v>288</v>
      </c>
      <c r="Q401" t="s">
        <v>10453</v>
      </c>
      <c r="R401" t="s">
        <v>10454</v>
      </c>
      <c r="S401" t="s">
        <v>10455</v>
      </c>
      <c r="U401" t="s">
        <v>10456</v>
      </c>
      <c r="V401" t="s">
        <v>10457</v>
      </c>
      <c r="W401" t="s">
        <v>127</v>
      </c>
      <c r="X401" t="s">
        <v>2</v>
      </c>
      <c r="Y401" t="s">
        <v>291</v>
      </c>
      <c r="Z401" t="s">
        <v>10458</v>
      </c>
      <c r="AE401" t="s">
        <v>10459</v>
      </c>
      <c r="AG401" t="s">
        <v>10460</v>
      </c>
      <c r="AH401" t="s">
        <v>4002</v>
      </c>
      <c r="AI401" t="s">
        <v>10452</v>
      </c>
      <c r="AJ401" t="s">
        <v>288</v>
      </c>
      <c r="AK401" t="s">
        <v>10453</v>
      </c>
      <c r="AL401" t="s">
        <v>10454</v>
      </c>
      <c r="AM401" t="s">
        <v>10455</v>
      </c>
      <c r="AO401" t="s">
        <v>10456</v>
      </c>
      <c r="AP401" t="s">
        <v>10457</v>
      </c>
      <c r="AQ401" t="s">
        <v>127</v>
      </c>
      <c r="AR401" t="s">
        <v>2</v>
      </c>
      <c r="AS401" t="s">
        <v>291</v>
      </c>
      <c r="AT401" t="s">
        <v>10458</v>
      </c>
      <c r="AV401" t="s">
        <v>296</v>
      </c>
      <c r="AW401" t="s">
        <v>10461</v>
      </c>
      <c r="AX401" t="s">
        <v>4744</v>
      </c>
      <c r="AY401">
        <v>17.989999999999998</v>
      </c>
      <c r="AZ401" t="s">
        <v>289</v>
      </c>
      <c r="BA401" t="s">
        <v>49</v>
      </c>
      <c r="BC401" t="s">
        <v>7792</v>
      </c>
      <c r="BF401" t="s">
        <v>10450</v>
      </c>
      <c r="BI401" t="s">
        <v>10401</v>
      </c>
      <c r="BJ401" t="s">
        <v>7839</v>
      </c>
      <c r="BK401" t="s">
        <v>293</v>
      </c>
      <c r="BL401" t="s">
        <v>4</v>
      </c>
      <c r="BM401">
        <v>4</v>
      </c>
      <c r="BN401">
        <v>29.99</v>
      </c>
      <c r="BO401">
        <v>101.97</v>
      </c>
    </row>
    <row r="402" spans="1:73" hidden="1">
      <c r="A402" s="15">
        <f t="shared" si="6"/>
        <v>45427</v>
      </c>
      <c r="B402" t="s">
        <v>7613</v>
      </c>
      <c r="C402" t="s">
        <v>7614</v>
      </c>
      <c r="D402" t="s">
        <v>301</v>
      </c>
      <c r="F402" t="s">
        <v>2100</v>
      </c>
      <c r="G402" t="s">
        <v>7615</v>
      </c>
      <c r="H402" t="s">
        <v>298</v>
      </c>
      <c r="I402">
        <v>39.99</v>
      </c>
      <c r="J402">
        <v>51.71</v>
      </c>
      <c r="K402">
        <v>51.71</v>
      </c>
      <c r="L402">
        <v>11.72</v>
      </c>
      <c r="M402" t="s">
        <v>5266</v>
      </c>
      <c r="O402" t="s">
        <v>6575</v>
      </c>
      <c r="P402" t="s">
        <v>3202</v>
      </c>
      <c r="Q402" t="s">
        <v>6576</v>
      </c>
      <c r="R402" t="s">
        <v>6577</v>
      </c>
      <c r="S402" t="s">
        <v>5254</v>
      </c>
      <c r="U402" t="s">
        <v>6578</v>
      </c>
      <c r="V402" t="s">
        <v>6578</v>
      </c>
      <c r="W402" t="s">
        <v>6579</v>
      </c>
      <c r="X402" t="s">
        <v>8</v>
      </c>
      <c r="Y402" t="s">
        <v>291</v>
      </c>
      <c r="Z402" t="s">
        <v>6580</v>
      </c>
      <c r="AE402" t="s">
        <v>6581</v>
      </c>
      <c r="AG402" t="s">
        <v>5266</v>
      </c>
      <c r="AH402" t="s">
        <v>6574</v>
      </c>
      <c r="AI402" t="s">
        <v>6575</v>
      </c>
      <c r="AJ402" t="s">
        <v>3202</v>
      </c>
      <c r="AK402" t="s">
        <v>6576</v>
      </c>
      <c r="AL402" t="s">
        <v>6577</v>
      </c>
      <c r="AM402" t="s">
        <v>5254</v>
      </c>
      <c r="AO402" t="s">
        <v>6578</v>
      </c>
      <c r="AP402" t="s">
        <v>6578</v>
      </c>
      <c r="AQ402" t="s">
        <v>6579</v>
      </c>
      <c r="AR402" t="s">
        <v>8</v>
      </c>
      <c r="AS402" t="s">
        <v>291</v>
      </c>
      <c r="AT402" t="s">
        <v>6580</v>
      </c>
      <c r="AV402" t="s">
        <v>296</v>
      </c>
      <c r="AW402" t="s">
        <v>7616</v>
      </c>
      <c r="AX402" t="s">
        <v>4594</v>
      </c>
      <c r="AY402">
        <v>0</v>
      </c>
      <c r="AZ402" t="s">
        <v>289</v>
      </c>
      <c r="BA402" t="s">
        <v>2145</v>
      </c>
      <c r="BC402" t="s">
        <v>7617</v>
      </c>
      <c r="BF402" t="s">
        <v>7615</v>
      </c>
      <c r="BI402" t="s">
        <v>7618</v>
      </c>
      <c r="BJ402" t="s">
        <v>6382</v>
      </c>
      <c r="BK402" t="s">
        <v>6312</v>
      </c>
      <c r="BL402" t="s">
        <v>4</v>
      </c>
      <c r="BM402">
        <v>1</v>
      </c>
      <c r="BN402">
        <v>39.99</v>
      </c>
      <c r="BO402">
        <v>39.99</v>
      </c>
    </row>
    <row r="403" spans="1:73" hidden="1">
      <c r="A403" s="15">
        <f t="shared" si="6"/>
        <v>45427</v>
      </c>
      <c r="B403" t="s">
        <v>7619</v>
      </c>
      <c r="C403" t="s">
        <v>7620</v>
      </c>
      <c r="D403" t="s">
        <v>301</v>
      </c>
      <c r="F403" t="s">
        <v>2100</v>
      </c>
      <c r="G403" t="s">
        <v>7621</v>
      </c>
      <c r="H403" t="s">
        <v>298</v>
      </c>
      <c r="I403">
        <v>109.9</v>
      </c>
      <c r="J403">
        <v>109.9</v>
      </c>
      <c r="K403">
        <v>109.9</v>
      </c>
      <c r="L403">
        <v>0</v>
      </c>
      <c r="M403" t="s">
        <v>7622</v>
      </c>
      <c r="N403" t="s">
        <v>7623</v>
      </c>
      <c r="O403" t="s">
        <v>7624</v>
      </c>
      <c r="P403" t="s">
        <v>288</v>
      </c>
      <c r="Q403" t="s">
        <v>7625</v>
      </c>
      <c r="R403" t="s">
        <v>7626</v>
      </c>
      <c r="S403" t="s">
        <v>7627</v>
      </c>
      <c r="V403" t="s">
        <v>1336</v>
      </c>
      <c r="W403" t="s">
        <v>127</v>
      </c>
      <c r="X403" t="s">
        <v>2</v>
      </c>
      <c r="Y403" t="s">
        <v>291</v>
      </c>
      <c r="Z403" t="s">
        <v>7628</v>
      </c>
      <c r="AE403" t="s">
        <v>7629</v>
      </c>
      <c r="AG403" t="s">
        <v>7622</v>
      </c>
      <c r="AH403" t="s">
        <v>7623</v>
      </c>
      <c r="AI403" t="s">
        <v>7624</v>
      </c>
      <c r="AJ403" t="s">
        <v>288</v>
      </c>
      <c r="AK403" t="s">
        <v>7625</v>
      </c>
      <c r="AL403" t="s">
        <v>7626</v>
      </c>
      <c r="AM403" t="s">
        <v>7627</v>
      </c>
      <c r="AP403" t="s">
        <v>1336</v>
      </c>
      <c r="AQ403" t="s">
        <v>127</v>
      </c>
      <c r="AR403" t="s">
        <v>2</v>
      </c>
      <c r="AS403" t="s">
        <v>291</v>
      </c>
      <c r="AT403" t="s">
        <v>7628</v>
      </c>
      <c r="AV403" t="s">
        <v>296</v>
      </c>
      <c r="AW403" t="s">
        <v>7630</v>
      </c>
      <c r="AX403" t="s">
        <v>4594</v>
      </c>
      <c r="AY403">
        <v>0</v>
      </c>
      <c r="BA403" t="s">
        <v>113</v>
      </c>
      <c r="BC403" t="s">
        <v>7631</v>
      </c>
      <c r="BF403" t="s">
        <v>7621</v>
      </c>
      <c r="BI403" t="s">
        <v>7618</v>
      </c>
      <c r="BJ403" t="s">
        <v>5479</v>
      </c>
      <c r="BK403" t="s">
        <v>4950</v>
      </c>
      <c r="BL403" t="s">
        <v>4</v>
      </c>
      <c r="BM403">
        <v>1</v>
      </c>
      <c r="BN403">
        <v>109.9</v>
      </c>
      <c r="BO403">
        <v>109.9</v>
      </c>
    </row>
    <row r="404" spans="1:73" hidden="1">
      <c r="A404" s="15">
        <f t="shared" si="6"/>
        <v>45427</v>
      </c>
      <c r="B404" t="s">
        <v>7632</v>
      </c>
      <c r="C404" t="s">
        <v>7633</v>
      </c>
      <c r="D404" t="s">
        <v>294</v>
      </c>
      <c r="F404" t="s">
        <v>2100</v>
      </c>
      <c r="G404" t="s">
        <v>7634</v>
      </c>
      <c r="H404" t="s">
        <v>287</v>
      </c>
      <c r="I404">
        <v>56.4</v>
      </c>
      <c r="J404">
        <v>60.59</v>
      </c>
      <c r="K404">
        <v>60.59</v>
      </c>
      <c r="L404">
        <v>7.18</v>
      </c>
      <c r="M404" t="s">
        <v>7635</v>
      </c>
      <c r="N404" t="s">
        <v>7636</v>
      </c>
      <c r="O404" t="s">
        <v>7637</v>
      </c>
      <c r="P404" t="s">
        <v>288</v>
      </c>
      <c r="Q404" t="s">
        <v>295</v>
      </c>
      <c r="R404" t="s">
        <v>7638</v>
      </c>
      <c r="S404" t="s">
        <v>7639</v>
      </c>
      <c r="U404" t="s">
        <v>7640</v>
      </c>
      <c r="V404" t="s">
        <v>7641</v>
      </c>
      <c r="W404" t="s">
        <v>127</v>
      </c>
      <c r="X404" t="s">
        <v>127</v>
      </c>
      <c r="Y404" t="s">
        <v>291</v>
      </c>
      <c r="Z404" t="s">
        <v>7642</v>
      </c>
      <c r="AE404" t="s">
        <v>7643</v>
      </c>
      <c r="AG404" t="s">
        <v>7635</v>
      </c>
      <c r="AH404" t="s">
        <v>7636</v>
      </c>
      <c r="AI404" t="s">
        <v>7644</v>
      </c>
      <c r="AJ404" t="s">
        <v>288</v>
      </c>
      <c r="AK404" t="s">
        <v>295</v>
      </c>
      <c r="AL404" t="s">
        <v>7638</v>
      </c>
      <c r="AM404" t="s">
        <v>7639</v>
      </c>
      <c r="AO404" t="s">
        <v>7640</v>
      </c>
      <c r="AP404" t="s">
        <v>7641</v>
      </c>
      <c r="AQ404" t="s">
        <v>127</v>
      </c>
      <c r="AR404" t="s">
        <v>127</v>
      </c>
      <c r="AT404" t="s">
        <v>7642</v>
      </c>
      <c r="AV404" t="s">
        <v>296</v>
      </c>
      <c r="AW404" t="s">
        <v>7645</v>
      </c>
      <c r="AX404" t="s">
        <v>3711</v>
      </c>
      <c r="AY404">
        <v>2.99</v>
      </c>
      <c r="AZ404" t="s">
        <v>289</v>
      </c>
      <c r="BA404" t="s">
        <v>6513</v>
      </c>
      <c r="BC404" t="s">
        <v>7646</v>
      </c>
      <c r="BD404" t="s">
        <v>7647</v>
      </c>
      <c r="BF404" t="s">
        <v>7634</v>
      </c>
      <c r="BI404" t="s">
        <v>7648</v>
      </c>
      <c r="BJ404" t="s">
        <v>7649</v>
      </c>
      <c r="BK404" t="s">
        <v>293</v>
      </c>
      <c r="BL404" t="s">
        <v>4</v>
      </c>
      <c r="BM404">
        <v>2</v>
      </c>
      <c r="BN404">
        <v>28.2</v>
      </c>
      <c r="BO404">
        <v>56.4</v>
      </c>
    </row>
    <row r="405" spans="1:73" hidden="1">
      <c r="A405" s="15">
        <f t="shared" si="6"/>
        <v>45427</v>
      </c>
      <c r="B405" t="s">
        <v>7650</v>
      </c>
      <c r="C405" t="s">
        <v>7651</v>
      </c>
      <c r="D405" t="s">
        <v>290</v>
      </c>
      <c r="F405" t="s">
        <v>1526</v>
      </c>
      <c r="G405" t="s">
        <v>7652</v>
      </c>
      <c r="H405" t="s">
        <v>287</v>
      </c>
      <c r="I405">
        <v>158.76</v>
      </c>
      <c r="J405">
        <v>142.86000000000001</v>
      </c>
      <c r="K405">
        <v>142.86000000000001</v>
      </c>
      <c r="L405">
        <v>0</v>
      </c>
      <c r="M405" t="s">
        <v>4986</v>
      </c>
      <c r="N405" t="s">
        <v>7653</v>
      </c>
      <c r="O405" t="s">
        <v>7654</v>
      </c>
      <c r="P405" t="s">
        <v>288</v>
      </c>
      <c r="Q405" t="s">
        <v>4930</v>
      </c>
      <c r="R405" t="s">
        <v>7655</v>
      </c>
      <c r="S405" t="s">
        <v>7656</v>
      </c>
      <c r="U405" t="s">
        <v>7657</v>
      </c>
      <c r="V405" t="s">
        <v>7658</v>
      </c>
      <c r="W405" t="s">
        <v>7659</v>
      </c>
      <c r="X405" t="s">
        <v>2</v>
      </c>
      <c r="Y405" t="s">
        <v>291</v>
      </c>
      <c r="Z405" t="s">
        <v>7660</v>
      </c>
      <c r="AE405" t="s">
        <v>7661</v>
      </c>
      <c r="AG405" t="s">
        <v>4986</v>
      </c>
      <c r="AH405" t="s">
        <v>7662</v>
      </c>
      <c r="AI405" t="s">
        <v>7654</v>
      </c>
      <c r="AJ405" t="s">
        <v>288</v>
      </c>
      <c r="AK405" t="s">
        <v>4930</v>
      </c>
      <c r="AL405" t="s">
        <v>7655</v>
      </c>
      <c r="AM405" t="s">
        <v>7656</v>
      </c>
      <c r="AN405" t="s">
        <v>7663</v>
      </c>
      <c r="AO405" t="s">
        <v>7657</v>
      </c>
      <c r="AP405" t="s">
        <v>7658</v>
      </c>
      <c r="AQ405" t="s">
        <v>7659</v>
      </c>
      <c r="AR405" t="s">
        <v>2</v>
      </c>
      <c r="AT405" t="s">
        <v>7660</v>
      </c>
      <c r="AU405" t="s">
        <v>7663</v>
      </c>
      <c r="AV405" t="s">
        <v>4942</v>
      </c>
      <c r="AW405" t="s">
        <v>7664</v>
      </c>
      <c r="AX405" t="s">
        <v>4944</v>
      </c>
      <c r="AY405">
        <v>15.9</v>
      </c>
      <c r="AZ405" t="s">
        <v>1543</v>
      </c>
      <c r="BA405" t="s">
        <v>3158</v>
      </c>
      <c r="BB405" t="s">
        <v>3159</v>
      </c>
      <c r="BC405" t="s">
        <v>7665</v>
      </c>
      <c r="BF405" t="s">
        <v>7652</v>
      </c>
      <c r="BI405" t="s">
        <v>7666</v>
      </c>
      <c r="BJ405" t="s">
        <v>5525</v>
      </c>
      <c r="BK405" t="s">
        <v>852</v>
      </c>
      <c r="BL405" t="s">
        <v>4</v>
      </c>
      <c r="BM405">
        <v>6</v>
      </c>
      <c r="BN405">
        <v>26.46</v>
      </c>
      <c r="BO405">
        <v>158.76</v>
      </c>
    </row>
    <row r="406" spans="1:73" hidden="1">
      <c r="A406" s="15">
        <f t="shared" si="6"/>
        <v>45429</v>
      </c>
      <c r="B406" t="s">
        <v>7667</v>
      </c>
      <c r="C406" t="s">
        <v>7668</v>
      </c>
      <c r="D406" t="s">
        <v>134</v>
      </c>
      <c r="F406" t="s">
        <v>2100</v>
      </c>
      <c r="G406" t="s">
        <v>7669</v>
      </c>
      <c r="H406" t="s">
        <v>287</v>
      </c>
      <c r="I406">
        <v>20.7</v>
      </c>
      <c r="J406">
        <v>37.200000000000003</v>
      </c>
      <c r="K406">
        <v>37.200000000000003</v>
      </c>
      <c r="L406">
        <v>16.5</v>
      </c>
      <c r="M406" t="s">
        <v>7670</v>
      </c>
      <c r="N406" t="s">
        <v>7671</v>
      </c>
      <c r="O406" t="s">
        <v>7672</v>
      </c>
      <c r="P406" t="s">
        <v>288</v>
      </c>
      <c r="Q406" t="s">
        <v>3145</v>
      </c>
      <c r="R406" t="s">
        <v>7673</v>
      </c>
      <c r="S406" t="s">
        <v>7674</v>
      </c>
      <c r="T406" t="s">
        <v>7675</v>
      </c>
      <c r="U406" t="s">
        <v>7675</v>
      </c>
      <c r="V406" t="s">
        <v>7676</v>
      </c>
      <c r="W406" t="s">
        <v>3021</v>
      </c>
      <c r="X406" t="s">
        <v>837</v>
      </c>
      <c r="Y406" t="s">
        <v>3150</v>
      </c>
      <c r="Z406" t="s">
        <v>7677</v>
      </c>
      <c r="AE406" t="s">
        <v>7678</v>
      </c>
      <c r="AG406" t="s">
        <v>7670</v>
      </c>
      <c r="AH406" t="s">
        <v>7671</v>
      </c>
      <c r="AI406" t="s">
        <v>7672</v>
      </c>
      <c r="AJ406" t="s">
        <v>288</v>
      </c>
      <c r="AK406" t="s">
        <v>3145</v>
      </c>
      <c r="AL406" t="s">
        <v>7679</v>
      </c>
      <c r="AM406" t="s">
        <v>7674</v>
      </c>
      <c r="AO406" t="s">
        <v>7680</v>
      </c>
      <c r="AP406" t="s">
        <v>7676</v>
      </c>
      <c r="AQ406" t="s">
        <v>3021</v>
      </c>
      <c r="AR406" t="s">
        <v>837</v>
      </c>
      <c r="AS406" t="s">
        <v>3150</v>
      </c>
      <c r="AT406" t="s">
        <v>7677</v>
      </c>
      <c r="AV406" t="s">
        <v>3154</v>
      </c>
      <c r="AW406" t="s">
        <v>7681</v>
      </c>
      <c r="AX406" t="s">
        <v>3156</v>
      </c>
      <c r="AY406">
        <v>0</v>
      </c>
      <c r="AZ406" t="s">
        <v>3157</v>
      </c>
      <c r="BA406" t="s">
        <v>3158</v>
      </c>
      <c r="BB406" t="s">
        <v>3159</v>
      </c>
      <c r="BC406" t="s">
        <v>7631</v>
      </c>
      <c r="BF406" t="s">
        <v>7669</v>
      </c>
      <c r="BG406" t="s">
        <v>3161</v>
      </c>
      <c r="BH406">
        <v>8.49</v>
      </c>
      <c r="BI406" t="s">
        <v>7682</v>
      </c>
      <c r="BJ406" t="s">
        <v>7683</v>
      </c>
      <c r="BK406" t="s">
        <v>293</v>
      </c>
      <c r="BL406" t="s">
        <v>4</v>
      </c>
      <c r="BM406">
        <v>1</v>
      </c>
      <c r="BN406">
        <v>20.7</v>
      </c>
      <c r="BO406">
        <v>20.7</v>
      </c>
    </row>
    <row r="407" spans="1:73" hidden="1">
      <c r="A407" s="15">
        <f t="shared" si="6"/>
        <v>45429</v>
      </c>
      <c r="B407" t="s">
        <v>7684</v>
      </c>
      <c r="C407" t="s">
        <v>7685</v>
      </c>
      <c r="D407" t="s">
        <v>301</v>
      </c>
      <c r="F407" t="s">
        <v>2100</v>
      </c>
      <c r="G407" t="s">
        <v>7686</v>
      </c>
      <c r="H407" t="s">
        <v>298</v>
      </c>
      <c r="I407">
        <v>109.9</v>
      </c>
      <c r="J407">
        <v>109.9</v>
      </c>
      <c r="K407">
        <v>109.9</v>
      </c>
      <c r="L407">
        <v>0</v>
      </c>
      <c r="M407" t="s">
        <v>6407</v>
      </c>
      <c r="N407" t="s">
        <v>7687</v>
      </c>
      <c r="O407" t="s">
        <v>7688</v>
      </c>
      <c r="P407" t="s">
        <v>5579</v>
      </c>
      <c r="Q407" t="s">
        <v>7689</v>
      </c>
      <c r="R407" t="s">
        <v>7690</v>
      </c>
      <c r="S407" t="s">
        <v>7691</v>
      </c>
      <c r="U407" t="s">
        <v>7692</v>
      </c>
      <c r="V407" t="s">
        <v>7693</v>
      </c>
      <c r="W407" t="s">
        <v>7694</v>
      </c>
      <c r="X407" t="s">
        <v>8</v>
      </c>
      <c r="Y407" t="s">
        <v>291</v>
      </c>
      <c r="Z407" t="s">
        <v>7695</v>
      </c>
      <c r="AE407" t="s">
        <v>7696</v>
      </c>
      <c r="AG407" t="s">
        <v>7697</v>
      </c>
      <c r="AH407" t="s">
        <v>7698</v>
      </c>
      <c r="AI407" t="s">
        <v>7688</v>
      </c>
      <c r="AJ407" t="s">
        <v>5579</v>
      </c>
      <c r="AK407" t="s">
        <v>7689</v>
      </c>
      <c r="AL407" t="s">
        <v>7690</v>
      </c>
      <c r="AM407" t="s">
        <v>7691</v>
      </c>
      <c r="AO407" t="s">
        <v>7692</v>
      </c>
      <c r="AP407" t="s">
        <v>7693</v>
      </c>
      <c r="AQ407" t="s">
        <v>7694</v>
      </c>
      <c r="AR407" t="s">
        <v>8</v>
      </c>
      <c r="AS407" t="s">
        <v>291</v>
      </c>
      <c r="AT407" t="s">
        <v>7695</v>
      </c>
      <c r="AV407" t="s">
        <v>296</v>
      </c>
      <c r="AW407" t="s">
        <v>7699</v>
      </c>
      <c r="AX407" t="s">
        <v>4594</v>
      </c>
      <c r="AY407">
        <v>0</v>
      </c>
      <c r="AZ407" t="s">
        <v>289</v>
      </c>
      <c r="BA407" t="s">
        <v>49</v>
      </c>
      <c r="BC407" t="s">
        <v>7700</v>
      </c>
      <c r="BF407" t="s">
        <v>7686</v>
      </c>
      <c r="BI407" t="s">
        <v>7701</v>
      </c>
      <c r="BJ407" t="s">
        <v>5479</v>
      </c>
      <c r="BK407" t="s">
        <v>4950</v>
      </c>
      <c r="BL407" t="s">
        <v>4</v>
      </c>
      <c r="BM407">
        <v>1</v>
      </c>
      <c r="BN407">
        <v>109.9</v>
      </c>
      <c r="BO407">
        <v>109.9</v>
      </c>
    </row>
    <row r="408" spans="1:73" hidden="1">
      <c r="A408" s="15">
        <f t="shared" si="6"/>
        <v>45430</v>
      </c>
      <c r="B408" t="s">
        <v>7702</v>
      </c>
      <c r="C408" t="s">
        <v>7703</v>
      </c>
      <c r="D408" t="s">
        <v>294</v>
      </c>
      <c r="F408" t="s">
        <v>2100</v>
      </c>
      <c r="G408" t="s">
        <v>7704</v>
      </c>
      <c r="H408" t="s">
        <v>287</v>
      </c>
      <c r="I408">
        <v>29.07</v>
      </c>
      <c r="J408">
        <v>37.35</v>
      </c>
      <c r="K408">
        <v>42.74</v>
      </c>
      <c r="L408">
        <v>8.39</v>
      </c>
      <c r="M408" t="s">
        <v>3790</v>
      </c>
      <c r="N408" t="s">
        <v>7705</v>
      </c>
      <c r="O408" t="s">
        <v>7706</v>
      </c>
      <c r="P408" t="s">
        <v>288</v>
      </c>
      <c r="Q408" t="s">
        <v>295</v>
      </c>
      <c r="R408" t="s">
        <v>7707</v>
      </c>
      <c r="S408" t="s">
        <v>7708</v>
      </c>
      <c r="U408" t="s">
        <v>127</v>
      </c>
      <c r="V408" t="s">
        <v>7709</v>
      </c>
      <c r="W408" t="s">
        <v>127</v>
      </c>
      <c r="X408" t="s">
        <v>127</v>
      </c>
      <c r="Y408" t="s">
        <v>291</v>
      </c>
      <c r="Z408" t="s">
        <v>7710</v>
      </c>
      <c r="AE408" t="s">
        <v>7711</v>
      </c>
      <c r="AG408" t="s">
        <v>3790</v>
      </c>
      <c r="AH408" t="s">
        <v>7705</v>
      </c>
      <c r="AI408" t="s">
        <v>7712</v>
      </c>
      <c r="AJ408" t="s">
        <v>288</v>
      </c>
      <c r="AK408" t="s">
        <v>295</v>
      </c>
      <c r="AL408" t="s">
        <v>7707</v>
      </c>
      <c r="AM408" t="s">
        <v>7708</v>
      </c>
      <c r="AO408" t="s">
        <v>127</v>
      </c>
      <c r="AP408" t="s">
        <v>7709</v>
      </c>
      <c r="AQ408" t="s">
        <v>127</v>
      </c>
      <c r="AR408" t="s">
        <v>127</v>
      </c>
      <c r="AT408" t="s">
        <v>7710</v>
      </c>
      <c r="AV408" t="s">
        <v>296</v>
      </c>
      <c r="AW408" t="s">
        <v>7713</v>
      </c>
      <c r="AX408" t="s">
        <v>3711</v>
      </c>
      <c r="AY408">
        <v>0.11</v>
      </c>
      <c r="AZ408" t="s">
        <v>289</v>
      </c>
      <c r="BA408" t="s">
        <v>6513</v>
      </c>
      <c r="BC408" t="s">
        <v>7665</v>
      </c>
      <c r="BD408" t="s">
        <v>7714</v>
      </c>
      <c r="BF408" t="s">
        <v>7704</v>
      </c>
      <c r="BI408" t="s">
        <v>7715</v>
      </c>
      <c r="BJ408" t="s">
        <v>7143</v>
      </c>
      <c r="BK408" t="s">
        <v>3670</v>
      </c>
      <c r="BL408" t="s">
        <v>4</v>
      </c>
      <c r="BM408">
        <v>1</v>
      </c>
      <c r="BN408">
        <v>29.07</v>
      </c>
      <c r="BO408">
        <v>29.07</v>
      </c>
    </row>
    <row r="409" spans="1:73" hidden="1">
      <c r="A409" s="15">
        <f t="shared" si="6"/>
        <v>45430</v>
      </c>
      <c r="B409" t="s">
        <v>7716</v>
      </c>
      <c r="C409" t="s">
        <v>7717</v>
      </c>
      <c r="D409" t="s">
        <v>292</v>
      </c>
      <c r="F409" t="s">
        <v>1526</v>
      </c>
      <c r="G409" t="s">
        <v>7718</v>
      </c>
      <c r="H409" t="s">
        <v>287</v>
      </c>
      <c r="I409">
        <v>53.52</v>
      </c>
      <c r="J409">
        <v>78.430000000000007</v>
      </c>
      <c r="K409">
        <v>78.430000000000007</v>
      </c>
      <c r="L409">
        <v>24.91</v>
      </c>
      <c r="M409" t="s">
        <v>5266</v>
      </c>
      <c r="N409" t="s">
        <v>1800</v>
      </c>
      <c r="O409" t="s">
        <v>7719</v>
      </c>
      <c r="P409" t="s">
        <v>288</v>
      </c>
      <c r="Q409" t="s">
        <v>7720</v>
      </c>
      <c r="R409" t="s">
        <v>7721</v>
      </c>
      <c r="S409" t="s">
        <v>7722</v>
      </c>
      <c r="U409" t="s">
        <v>7723</v>
      </c>
      <c r="V409" t="s">
        <v>7724</v>
      </c>
      <c r="W409" t="s">
        <v>7725</v>
      </c>
      <c r="X409" t="s">
        <v>2</v>
      </c>
      <c r="Z409" t="s">
        <v>7726</v>
      </c>
      <c r="AE409" t="s">
        <v>7727</v>
      </c>
      <c r="AG409" t="s">
        <v>5266</v>
      </c>
      <c r="AH409" t="s">
        <v>1800</v>
      </c>
      <c r="AI409" t="s">
        <v>7719</v>
      </c>
      <c r="AJ409" t="s">
        <v>288</v>
      </c>
      <c r="AK409" t="s">
        <v>7720</v>
      </c>
      <c r="AL409" t="s">
        <v>7728</v>
      </c>
      <c r="AM409" t="s">
        <v>7729</v>
      </c>
      <c r="AO409" t="s">
        <v>7723</v>
      </c>
      <c r="AP409" t="s">
        <v>7730</v>
      </c>
      <c r="AQ409" t="s">
        <v>7725</v>
      </c>
      <c r="AR409" t="s">
        <v>2</v>
      </c>
      <c r="AT409" t="s">
        <v>7731</v>
      </c>
      <c r="AW409" t="s">
        <v>7732</v>
      </c>
      <c r="AY409">
        <v>0</v>
      </c>
      <c r="AZ409" t="s">
        <v>289</v>
      </c>
      <c r="BA409" t="s">
        <v>3776</v>
      </c>
      <c r="BB409" t="s">
        <v>3159</v>
      </c>
      <c r="BC409" t="s">
        <v>7733</v>
      </c>
      <c r="BF409" t="s">
        <v>7734</v>
      </c>
      <c r="BI409" t="s">
        <v>7735</v>
      </c>
      <c r="BJ409" t="s">
        <v>6489</v>
      </c>
      <c r="BK409" t="s">
        <v>1578</v>
      </c>
      <c r="BL409" t="s">
        <v>4</v>
      </c>
      <c r="BM409">
        <v>1</v>
      </c>
      <c r="BN409">
        <v>53.52</v>
      </c>
      <c r="BO409">
        <v>53.52</v>
      </c>
    </row>
    <row r="410" spans="1:73" hidden="1">
      <c r="A410" s="15">
        <f t="shared" si="6"/>
        <v>45430</v>
      </c>
      <c r="B410" t="s">
        <v>7736</v>
      </c>
      <c r="C410" t="s">
        <v>7737</v>
      </c>
      <c r="D410" t="s">
        <v>134</v>
      </c>
      <c r="F410" t="s">
        <v>2100</v>
      </c>
      <c r="G410" t="s">
        <v>7738</v>
      </c>
      <c r="H410" t="s">
        <v>298</v>
      </c>
      <c r="I410">
        <v>251.3</v>
      </c>
      <c r="J410">
        <v>251.3</v>
      </c>
      <c r="K410">
        <v>251.3</v>
      </c>
      <c r="L410">
        <v>0</v>
      </c>
      <c r="M410" t="s">
        <v>7739</v>
      </c>
      <c r="N410" t="s">
        <v>7740</v>
      </c>
      <c r="O410" t="s">
        <v>7741</v>
      </c>
      <c r="P410" t="s">
        <v>288</v>
      </c>
      <c r="Q410" t="s">
        <v>3145</v>
      </c>
      <c r="R410" t="s">
        <v>7742</v>
      </c>
      <c r="S410" t="s">
        <v>7743</v>
      </c>
      <c r="V410" t="s">
        <v>2618</v>
      </c>
      <c r="W410" t="s">
        <v>7744</v>
      </c>
      <c r="X410" t="s">
        <v>3509</v>
      </c>
      <c r="Y410" t="s">
        <v>3150</v>
      </c>
      <c r="Z410" t="s">
        <v>7745</v>
      </c>
      <c r="AE410" t="s">
        <v>7746</v>
      </c>
      <c r="AG410" t="s">
        <v>7739</v>
      </c>
      <c r="AH410" t="s">
        <v>7740</v>
      </c>
      <c r="AI410" t="s">
        <v>7741</v>
      </c>
      <c r="AJ410" t="s">
        <v>288</v>
      </c>
      <c r="AK410" t="s">
        <v>3145</v>
      </c>
      <c r="AL410" t="s">
        <v>7747</v>
      </c>
      <c r="AM410" t="s">
        <v>7743</v>
      </c>
      <c r="AP410" t="s">
        <v>2618</v>
      </c>
      <c r="AQ410" t="s">
        <v>7748</v>
      </c>
      <c r="AR410" t="s">
        <v>3509</v>
      </c>
      <c r="AS410" t="s">
        <v>3150</v>
      </c>
      <c r="AT410" t="s">
        <v>7745</v>
      </c>
      <c r="AV410" t="s">
        <v>3154</v>
      </c>
      <c r="AW410" t="s">
        <v>7749</v>
      </c>
      <c r="AX410" t="s">
        <v>3156</v>
      </c>
      <c r="AY410">
        <v>0</v>
      </c>
      <c r="AZ410" t="s">
        <v>3157</v>
      </c>
      <c r="BA410" t="s">
        <v>4796</v>
      </c>
      <c r="BB410" t="s">
        <v>3159</v>
      </c>
      <c r="BC410" t="s">
        <v>7631</v>
      </c>
      <c r="BF410" t="s">
        <v>7738</v>
      </c>
      <c r="BG410" t="s">
        <v>4798</v>
      </c>
      <c r="BH410">
        <v>80.06</v>
      </c>
      <c r="BI410" t="s">
        <v>7701</v>
      </c>
      <c r="BJ410" t="s">
        <v>5000</v>
      </c>
      <c r="BK410" t="s">
        <v>852</v>
      </c>
      <c r="BL410" t="s">
        <v>4</v>
      </c>
      <c r="BM410">
        <v>4</v>
      </c>
      <c r="BN410">
        <v>35.9</v>
      </c>
      <c r="BO410">
        <v>143.6</v>
      </c>
      <c r="BP410" t="s">
        <v>4838</v>
      </c>
      <c r="BQ410" t="s">
        <v>771</v>
      </c>
      <c r="BR410" t="s">
        <v>4</v>
      </c>
      <c r="BS410">
        <v>3</v>
      </c>
      <c r="BT410">
        <v>35.9</v>
      </c>
      <c r="BU410">
        <v>107.7</v>
      </c>
    </row>
    <row r="411" spans="1:73" hidden="1">
      <c r="A411" s="15">
        <f t="shared" si="6"/>
        <v>45431</v>
      </c>
      <c r="B411" t="s">
        <v>7750</v>
      </c>
      <c r="C411" t="s">
        <v>7751</v>
      </c>
      <c r="D411" t="s">
        <v>294</v>
      </c>
      <c r="F411" t="s">
        <v>2100</v>
      </c>
      <c r="G411" t="s">
        <v>7752</v>
      </c>
      <c r="H411" t="s">
        <v>287</v>
      </c>
      <c r="I411">
        <v>29.07</v>
      </c>
      <c r="J411">
        <v>43.3</v>
      </c>
      <c r="K411">
        <v>43.3</v>
      </c>
      <c r="L411">
        <v>15.69</v>
      </c>
      <c r="M411" t="s">
        <v>7753</v>
      </c>
      <c r="N411" t="s">
        <v>7754</v>
      </c>
      <c r="O411" t="s">
        <v>7755</v>
      </c>
      <c r="P411" t="s">
        <v>288</v>
      </c>
      <c r="Q411" t="s">
        <v>295</v>
      </c>
      <c r="R411" t="s">
        <v>7756</v>
      </c>
      <c r="S411" t="s">
        <v>5889</v>
      </c>
      <c r="U411" t="s">
        <v>7757</v>
      </c>
      <c r="V411" t="s">
        <v>7758</v>
      </c>
      <c r="W411" t="s">
        <v>1159</v>
      </c>
      <c r="X411" t="s">
        <v>2784</v>
      </c>
      <c r="Y411" t="s">
        <v>291</v>
      </c>
      <c r="Z411" t="s">
        <v>7759</v>
      </c>
      <c r="AE411" t="s">
        <v>7760</v>
      </c>
      <c r="AG411" t="s">
        <v>7753</v>
      </c>
      <c r="AH411" t="s">
        <v>7754</v>
      </c>
      <c r="AI411" t="s">
        <v>7761</v>
      </c>
      <c r="AJ411" t="s">
        <v>288</v>
      </c>
      <c r="AK411" t="s">
        <v>295</v>
      </c>
      <c r="AL411" t="s">
        <v>7756</v>
      </c>
      <c r="AM411" t="s">
        <v>5889</v>
      </c>
      <c r="AO411" t="s">
        <v>7757</v>
      </c>
      <c r="AP411" t="s">
        <v>7758</v>
      </c>
      <c r="AQ411" t="s">
        <v>1159</v>
      </c>
      <c r="AR411" t="s">
        <v>2784</v>
      </c>
      <c r="AT411" t="s">
        <v>7759</v>
      </c>
      <c r="AV411" t="s">
        <v>296</v>
      </c>
      <c r="AW411" t="s">
        <v>7762</v>
      </c>
      <c r="AX411" t="s">
        <v>3711</v>
      </c>
      <c r="AY411">
        <v>1.46</v>
      </c>
      <c r="AZ411" t="s">
        <v>289</v>
      </c>
      <c r="BA411" t="s">
        <v>113</v>
      </c>
      <c r="BC411" t="s">
        <v>7763</v>
      </c>
      <c r="BD411" t="s">
        <v>7764</v>
      </c>
      <c r="BF411" t="s">
        <v>7752</v>
      </c>
      <c r="BI411" t="s">
        <v>7765</v>
      </c>
      <c r="BJ411" t="s">
        <v>7766</v>
      </c>
      <c r="BK411" t="s">
        <v>300</v>
      </c>
      <c r="BL411" t="s">
        <v>4</v>
      </c>
      <c r="BM411">
        <v>1</v>
      </c>
      <c r="BN411">
        <v>29.07</v>
      </c>
      <c r="BO411">
        <v>29.07</v>
      </c>
    </row>
    <row r="412" spans="1:73" hidden="1">
      <c r="A412" s="15">
        <f t="shared" si="6"/>
        <v>45432</v>
      </c>
      <c r="B412" t="s">
        <v>7767</v>
      </c>
      <c r="C412" t="s">
        <v>7768</v>
      </c>
      <c r="D412" t="s">
        <v>301</v>
      </c>
      <c r="F412" t="s">
        <v>2100</v>
      </c>
      <c r="G412" t="s">
        <v>7769</v>
      </c>
      <c r="H412" t="s">
        <v>298</v>
      </c>
      <c r="I412">
        <v>152.49</v>
      </c>
      <c r="J412">
        <v>166.72</v>
      </c>
      <c r="K412">
        <v>166.72</v>
      </c>
      <c r="L412">
        <v>14.23</v>
      </c>
      <c r="M412" t="s">
        <v>3200</v>
      </c>
      <c r="N412" t="s">
        <v>1587</v>
      </c>
      <c r="O412" t="s">
        <v>3201</v>
      </c>
      <c r="P412" t="s">
        <v>3202</v>
      </c>
      <c r="Q412" t="s">
        <v>3203</v>
      </c>
      <c r="R412" t="s">
        <v>3204</v>
      </c>
      <c r="S412" t="s">
        <v>3205</v>
      </c>
      <c r="V412" t="s">
        <v>3206</v>
      </c>
      <c r="W412" t="s">
        <v>1444</v>
      </c>
      <c r="X412" t="s">
        <v>8</v>
      </c>
      <c r="Y412" t="s">
        <v>291</v>
      </c>
      <c r="Z412" t="s">
        <v>3207</v>
      </c>
      <c r="AE412" t="s">
        <v>3208</v>
      </c>
      <c r="AG412" t="s">
        <v>3200</v>
      </c>
      <c r="AH412" t="s">
        <v>1587</v>
      </c>
      <c r="AI412" t="s">
        <v>3201</v>
      </c>
      <c r="AJ412" t="s">
        <v>3202</v>
      </c>
      <c r="AK412" t="s">
        <v>3203</v>
      </c>
      <c r="AL412" t="s">
        <v>3204</v>
      </c>
      <c r="AM412" t="s">
        <v>3205</v>
      </c>
      <c r="AP412" t="s">
        <v>3206</v>
      </c>
      <c r="AQ412" t="s">
        <v>1444</v>
      </c>
      <c r="AR412" t="s">
        <v>8</v>
      </c>
      <c r="AS412" t="s">
        <v>291</v>
      </c>
      <c r="AT412" t="s">
        <v>3207</v>
      </c>
      <c r="AV412" t="s">
        <v>296</v>
      </c>
      <c r="AW412" t="s">
        <v>7770</v>
      </c>
      <c r="AX412" t="s">
        <v>4594</v>
      </c>
      <c r="AY412">
        <v>26.91</v>
      </c>
      <c r="AZ412" t="s">
        <v>289</v>
      </c>
      <c r="BA412" t="s">
        <v>49</v>
      </c>
      <c r="BC412" t="s">
        <v>7771</v>
      </c>
      <c r="BF412" t="s">
        <v>7769</v>
      </c>
      <c r="BI412" t="s">
        <v>7772</v>
      </c>
      <c r="BJ412" t="s">
        <v>3211</v>
      </c>
      <c r="BK412" t="s">
        <v>771</v>
      </c>
      <c r="BL412" t="s">
        <v>4</v>
      </c>
      <c r="BM412">
        <v>6</v>
      </c>
      <c r="BN412">
        <v>29.9</v>
      </c>
      <c r="BO412">
        <v>152.49</v>
      </c>
    </row>
    <row r="413" spans="1:73" hidden="1">
      <c r="A413" s="15">
        <f t="shared" si="6"/>
        <v>45432</v>
      </c>
      <c r="B413" t="s">
        <v>7773</v>
      </c>
      <c r="C413" t="s">
        <v>7774</v>
      </c>
      <c r="D413" t="s">
        <v>134</v>
      </c>
      <c r="F413" t="s">
        <v>2100</v>
      </c>
      <c r="G413" t="s">
        <v>7775</v>
      </c>
      <c r="H413" t="s">
        <v>298</v>
      </c>
      <c r="I413">
        <v>103.8</v>
      </c>
      <c r="J413">
        <v>103.8</v>
      </c>
      <c r="K413">
        <v>103.8</v>
      </c>
      <c r="L413">
        <v>0</v>
      </c>
      <c r="M413" t="s">
        <v>7776</v>
      </c>
      <c r="N413" t="s">
        <v>7777</v>
      </c>
      <c r="O413" t="s">
        <v>7778</v>
      </c>
      <c r="P413" t="s">
        <v>288</v>
      </c>
      <c r="Q413" t="s">
        <v>3145</v>
      </c>
      <c r="R413" t="s">
        <v>7779</v>
      </c>
      <c r="S413" t="s">
        <v>7780</v>
      </c>
      <c r="T413" t="s">
        <v>7781</v>
      </c>
      <c r="U413" t="s">
        <v>7781</v>
      </c>
      <c r="V413" t="s">
        <v>124</v>
      </c>
      <c r="W413" t="s">
        <v>3021</v>
      </c>
      <c r="X413" t="s">
        <v>837</v>
      </c>
      <c r="Y413" t="s">
        <v>3150</v>
      </c>
      <c r="Z413" t="s">
        <v>7782</v>
      </c>
      <c r="AE413" t="s">
        <v>7783</v>
      </c>
      <c r="AG413" t="s">
        <v>7784</v>
      </c>
      <c r="AH413" t="s">
        <v>7785</v>
      </c>
      <c r="AI413" t="s">
        <v>7778</v>
      </c>
      <c r="AJ413" t="s">
        <v>288</v>
      </c>
      <c r="AK413" t="s">
        <v>3145</v>
      </c>
      <c r="AL413" t="s">
        <v>7786</v>
      </c>
      <c r="AM413" t="s">
        <v>7787</v>
      </c>
      <c r="AO413" t="s">
        <v>7788</v>
      </c>
      <c r="AP413" t="s">
        <v>124</v>
      </c>
      <c r="AQ413" t="s">
        <v>4245</v>
      </c>
      <c r="AR413" t="s">
        <v>4509</v>
      </c>
      <c r="AS413" t="s">
        <v>3150</v>
      </c>
      <c r="AT413" t="s">
        <v>7789</v>
      </c>
      <c r="AV413" t="s">
        <v>3154</v>
      </c>
      <c r="AW413" t="s">
        <v>7790</v>
      </c>
      <c r="AX413" t="s">
        <v>3156</v>
      </c>
      <c r="AY413">
        <v>0</v>
      </c>
      <c r="AZ413" t="s">
        <v>3157</v>
      </c>
      <c r="BA413" t="s">
        <v>4796</v>
      </c>
      <c r="BB413" t="s">
        <v>3159</v>
      </c>
      <c r="BC413" t="s">
        <v>7791</v>
      </c>
      <c r="BF413" t="s">
        <v>7775</v>
      </c>
      <c r="BG413" t="s">
        <v>3161</v>
      </c>
      <c r="BH413">
        <v>30.68</v>
      </c>
      <c r="BI413" t="s">
        <v>7792</v>
      </c>
      <c r="BJ413" t="s">
        <v>7793</v>
      </c>
      <c r="BK413" t="s">
        <v>6322</v>
      </c>
      <c r="BL413" t="s">
        <v>4</v>
      </c>
      <c r="BM413">
        <v>2</v>
      </c>
      <c r="BN413">
        <v>51.9</v>
      </c>
      <c r="BO413">
        <v>103.8</v>
      </c>
    </row>
    <row r="414" spans="1:73" hidden="1">
      <c r="A414" s="15">
        <f t="shared" si="6"/>
        <v>45433</v>
      </c>
      <c r="B414" t="s">
        <v>7794</v>
      </c>
      <c r="C414" t="s">
        <v>7795</v>
      </c>
      <c r="D414" t="s">
        <v>294</v>
      </c>
      <c r="F414" t="s">
        <v>2100</v>
      </c>
      <c r="G414" t="s">
        <v>7796</v>
      </c>
      <c r="H414" t="s">
        <v>287</v>
      </c>
      <c r="I414">
        <v>152.94999999999999</v>
      </c>
      <c r="J414">
        <v>148.69</v>
      </c>
      <c r="K414">
        <v>148.69</v>
      </c>
      <c r="L414">
        <v>4.2</v>
      </c>
      <c r="M414" t="s">
        <v>7797</v>
      </c>
      <c r="N414" t="s">
        <v>7798</v>
      </c>
      <c r="O414" t="s">
        <v>7799</v>
      </c>
      <c r="P414" t="s">
        <v>288</v>
      </c>
      <c r="Q414" t="s">
        <v>295</v>
      </c>
      <c r="R414" t="s">
        <v>7800</v>
      </c>
      <c r="S414" t="s">
        <v>7801</v>
      </c>
      <c r="U414" t="s">
        <v>7802</v>
      </c>
      <c r="V414" t="s">
        <v>3812</v>
      </c>
      <c r="W414" t="s">
        <v>127</v>
      </c>
      <c r="X414" t="s">
        <v>127</v>
      </c>
      <c r="Y414" t="s">
        <v>291</v>
      </c>
      <c r="Z414" t="s">
        <v>7803</v>
      </c>
      <c r="AE414" t="s">
        <v>7804</v>
      </c>
      <c r="AG414" t="s">
        <v>7797</v>
      </c>
      <c r="AH414" t="s">
        <v>7798</v>
      </c>
      <c r="AI414" t="s">
        <v>7805</v>
      </c>
      <c r="AJ414" t="s">
        <v>288</v>
      </c>
      <c r="AK414" t="s">
        <v>295</v>
      </c>
      <c r="AL414" t="s">
        <v>7800</v>
      </c>
      <c r="AM414" t="s">
        <v>7801</v>
      </c>
      <c r="AO414" t="s">
        <v>7802</v>
      </c>
      <c r="AP414" t="s">
        <v>3812</v>
      </c>
      <c r="AQ414" t="s">
        <v>127</v>
      </c>
      <c r="AR414" t="s">
        <v>127</v>
      </c>
      <c r="AT414" t="s">
        <v>7803</v>
      </c>
      <c r="AV414" t="s">
        <v>296</v>
      </c>
      <c r="AW414" t="s">
        <v>7806</v>
      </c>
      <c r="AX414" t="s">
        <v>3711</v>
      </c>
      <c r="AY414">
        <v>8.4600000000000009</v>
      </c>
      <c r="AZ414" t="s">
        <v>5678</v>
      </c>
      <c r="BA414" t="s">
        <v>5679</v>
      </c>
      <c r="BC414" t="s">
        <v>7665</v>
      </c>
      <c r="BD414" t="s">
        <v>7807</v>
      </c>
      <c r="BF414" t="s">
        <v>7796</v>
      </c>
      <c r="BI414" t="s">
        <v>7808</v>
      </c>
      <c r="BJ414" t="s">
        <v>7809</v>
      </c>
      <c r="BK414" t="s">
        <v>7810</v>
      </c>
      <c r="BL414" t="s">
        <v>4</v>
      </c>
      <c r="BM414">
        <v>1</v>
      </c>
      <c r="BN414">
        <v>152.94999999999999</v>
      </c>
      <c r="BO414">
        <v>152.94999999999999</v>
      </c>
    </row>
    <row r="415" spans="1:73" hidden="1">
      <c r="A415" s="15">
        <f t="shared" si="6"/>
        <v>45434</v>
      </c>
      <c r="B415" t="s">
        <v>7811</v>
      </c>
      <c r="C415" t="s">
        <v>7812</v>
      </c>
      <c r="D415" t="s">
        <v>294</v>
      </c>
      <c r="F415" t="s">
        <v>2100</v>
      </c>
      <c r="G415" t="s">
        <v>7813</v>
      </c>
      <c r="H415" t="s">
        <v>287</v>
      </c>
      <c r="I415">
        <v>65.709999999999994</v>
      </c>
      <c r="J415">
        <v>67.23</v>
      </c>
      <c r="K415">
        <v>71.13</v>
      </c>
      <c r="L415">
        <v>4.8099999999999996</v>
      </c>
      <c r="M415" t="s">
        <v>3884</v>
      </c>
      <c r="N415" t="s">
        <v>7814</v>
      </c>
      <c r="O415" t="s">
        <v>7815</v>
      </c>
      <c r="P415" t="s">
        <v>288</v>
      </c>
      <c r="Q415" t="s">
        <v>295</v>
      </c>
      <c r="R415" t="s">
        <v>7816</v>
      </c>
      <c r="S415" t="s">
        <v>7817</v>
      </c>
      <c r="U415" t="s">
        <v>5647</v>
      </c>
      <c r="V415" t="s">
        <v>7818</v>
      </c>
      <c r="W415" t="s">
        <v>5647</v>
      </c>
      <c r="X415" t="s">
        <v>127</v>
      </c>
      <c r="Y415" t="s">
        <v>291</v>
      </c>
      <c r="Z415" t="s">
        <v>7819</v>
      </c>
      <c r="AE415" t="s">
        <v>7820</v>
      </c>
      <c r="AG415" t="s">
        <v>3884</v>
      </c>
      <c r="AH415" t="s">
        <v>7814</v>
      </c>
      <c r="AI415" t="s">
        <v>7821</v>
      </c>
      <c r="AJ415" t="s">
        <v>288</v>
      </c>
      <c r="AK415" t="s">
        <v>295</v>
      </c>
      <c r="AL415" t="s">
        <v>7816</v>
      </c>
      <c r="AM415" t="s">
        <v>7817</v>
      </c>
      <c r="AO415" t="s">
        <v>5647</v>
      </c>
      <c r="AP415" t="s">
        <v>7818</v>
      </c>
      <c r="AQ415" t="s">
        <v>5647</v>
      </c>
      <c r="AR415" t="s">
        <v>127</v>
      </c>
      <c r="AT415" t="s">
        <v>7819</v>
      </c>
      <c r="AV415" t="s">
        <v>296</v>
      </c>
      <c r="AW415" t="s">
        <v>7822</v>
      </c>
      <c r="AX415" t="s">
        <v>3711</v>
      </c>
      <c r="AY415">
        <v>3.29</v>
      </c>
      <c r="AZ415" t="s">
        <v>289</v>
      </c>
      <c r="BA415" t="s">
        <v>6513</v>
      </c>
      <c r="BC415" t="s">
        <v>7823</v>
      </c>
      <c r="BD415" t="s">
        <v>7824</v>
      </c>
      <c r="BF415" t="s">
        <v>7813</v>
      </c>
      <c r="BI415" t="s">
        <v>7825</v>
      </c>
      <c r="BJ415" t="s">
        <v>7113</v>
      </c>
      <c r="BK415" t="s">
        <v>6312</v>
      </c>
      <c r="BL415" t="s">
        <v>4</v>
      </c>
      <c r="BM415">
        <v>1</v>
      </c>
      <c r="BN415">
        <v>37.6</v>
      </c>
      <c r="BO415">
        <v>37.6</v>
      </c>
      <c r="BP415" t="s">
        <v>851</v>
      </c>
      <c r="BQ415" t="s">
        <v>852</v>
      </c>
      <c r="BR415" t="s">
        <v>4</v>
      </c>
      <c r="BS415">
        <v>1</v>
      </c>
      <c r="BT415">
        <v>28.11</v>
      </c>
      <c r="BU415">
        <v>28.11</v>
      </c>
    </row>
    <row r="416" spans="1:73" hidden="1">
      <c r="A416" s="15">
        <f t="shared" si="6"/>
        <v>45434</v>
      </c>
      <c r="B416" t="s">
        <v>7826</v>
      </c>
      <c r="C416" t="s">
        <v>7827</v>
      </c>
      <c r="D416" t="s">
        <v>301</v>
      </c>
      <c r="F416" t="s">
        <v>2100</v>
      </c>
      <c r="G416" t="s">
        <v>7828</v>
      </c>
      <c r="H416" t="s">
        <v>298</v>
      </c>
      <c r="I416">
        <v>56.98</v>
      </c>
      <c r="J416">
        <v>68.7</v>
      </c>
      <c r="K416">
        <v>68.7</v>
      </c>
      <c r="L416">
        <v>11.72</v>
      </c>
      <c r="M416" t="s">
        <v>7829</v>
      </c>
      <c r="O416" t="s">
        <v>7830</v>
      </c>
      <c r="P416" t="s">
        <v>2605</v>
      </c>
      <c r="Q416" t="s">
        <v>7831</v>
      </c>
      <c r="R416" t="s">
        <v>7832</v>
      </c>
      <c r="S416" t="s">
        <v>7833</v>
      </c>
      <c r="V416" t="s">
        <v>7834</v>
      </c>
      <c r="W416" t="s">
        <v>2581</v>
      </c>
      <c r="X416" t="s">
        <v>2</v>
      </c>
      <c r="Y416" t="s">
        <v>291</v>
      </c>
      <c r="Z416" t="s">
        <v>7835</v>
      </c>
      <c r="AE416" t="s">
        <v>7836</v>
      </c>
      <c r="AG416" t="s">
        <v>7829</v>
      </c>
      <c r="AI416" t="s">
        <v>7830</v>
      </c>
      <c r="AJ416" t="s">
        <v>2605</v>
      </c>
      <c r="AK416" t="s">
        <v>7831</v>
      </c>
      <c r="AL416" t="s">
        <v>7832</v>
      </c>
      <c r="AM416" t="s">
        <v>7833</v>
      </c>
      <c r="AP416" t="s">
        <v>7834</v>
      </c>
      <c r="AQ416" t="s">
        <v>2581</v>
      </c>
      <c r="AR416" t="s">
        <v>2</v>
      </c>
      <c r="AS416" t="s">
        <v>291</v>
      </c>
      <c r="AT416" t="s">
        <v>7835</v>
      </c>
      <c r="AV416" t="s">
        <v>296</v>
      </c>
      <c r="AW416" t="s">
        <v>7837</v>
      </c>
      <c r="AX416" t="s">
        <v>4594</v>
      </c>
      <c r="AY416">
        <v>3</v>
      </c>
      <c r="AZ416" t="s">
        <v>289</v>
      </c>
      <c r="BA416" t="s">
        <v>2145</v>
      </c>
      <c r="BC416" t="s">
        <v>7838</v>
      </c>
      <c r="BF416" t="s">
        <v>7828</v>
      </c>
      <c r="BI416" t="s">
        <v>7631</v>
      </c>
      <c r="BJ416" t="s">
        <v>7839</v>
      </c>
      <c r="BK416" t="s">
        <v>293</v>
      </c>
      <c r="BL416" t="s">
        <v>4</v>
      </c>
      <c r="BM416">
        <v>2</v>
      </c>
      <c r="BN416">
        <v>29.99</v>
      </c>
      <c r="BO416">
        <v>56.98</v>
      </c>
    </row>
    <row r="417" spans="1:91" hidden="1">
      <c r="A417" s="15">
        <f t="shared" si="6"/>
        <v>45436</v>
      </c>
      <c r="B417" t="s">
        <v>7840</v>
      </c>
      <c r="C417" t="s">
        <v>7841</v>
      </c>
      <c r="D417" t="s">
        <v>301</v>
      </c>
      <c r="F417" t="s">
        <v>2100</v>
      </c>
      <c r="G417" t="s">
        <v>7842</v>
      </c>
      <c r="H417" t="s">
        <v>298</v>
      </c>
      <c r="I417">
        <v>56.98</v>
      </c>
      <c r="J417">
        <v>67.569999999999993</v>
      </c>
      <c r="K417">
        <v>67.569999999999993</v>
      </c>
      <c r="L417">
        <v>10.59</v>
      </c>
      <c r="M417" t="s">
        <v>1265</v>
      </c>
      <c r="N417" t="s">
        <v>7843</v>
      </c>
      <c r="O417" t="s">
        <v>7844</v>
      </c>
      <c r="P417" t="s">
        <v>2605</v>
      </c>
      <c r="Q417" t="s">
        <v>7845</v>
      </c>
      <c r="R417" t="s">
        <v>7846</v>
      </c>
      <c r="S417" t="s">
        <v>7847</v>
      </c>
      <c r="U417" t="s">
        <v>7848</v>
      </c>
      <c r="V417" t="s">
        <v>866</v>
      </c>
      <c r="W417" t="s">
        <v>4977</v>
      </c>
      <c r="X417" t="s">
        <v>7</v>
      </c>
      <c r="Y417" t="s">
        <v>291</v>
      </c>
      <c r="Z417" t="s">
        <v>7849</v>
      </c>
      <c r="AE417" t="s">
        <v>7850</v>
      </c>
      <c r="AG417" t="s">
        <v>1265</v>
      </c>
      <c r="AH417" t="s">
        <v>7843</v>
      </c>
      <c r="AI417" t="s">
        <v>7844</v>
      </c>
      <c r="AJ417" t="s">
        <v>2605</v>
      </c>
      <c r="AK417" t="s">
        <v>7845</v>
      </c>
      <c r="AL417" t="s">
        <v>7846</v>
      </c>
      <c r="AM417" t="s">
        <v>7847</v>
      </c>
      <c r="AO417" t="s">
        <v>7848</v>
      </c>
      <c r="AP417" t="s">
        <v>866</v>
      </c>
      <c r="AQ417" t="s">
        <v>4977</v>
      </c>
      <c r="AR417" t="s">
        <v>7</v>
      </c>
      <c r="AS417" t="s">
        <v>291</v>
      </c>
      <c r="AT417" t="s">
        <v>7849</v>
      </c>
      <c r="AV417" t="s">
        <v>296</v>
      </c>
      <c r="AW417" t="s">
        <v>7851</v>
      </c>
      <c r="AX417" t="s">
        <v>4594</v>
      </c>
      <c r="AY417">
        <v>3</v>
      </c>
      <c r="AZ417" t="s">
        <v>289</v>
      </c>
      <c r="BA417" t="s">
        <v>2145</v>
      </c>
      <c r="BC417" t="s">
        <v>7617</v>
      </c>
      <c r="BF417" t="s">
        <v>7842</v>
      </c>
      <c r="BI417" t="s">
        <v>7852</v>
      </c>
      <c r="BJ417" t="s">
        <v>6812</v>
      </c>
      <c r="BK417" t="s">
        <v>3670</v>
      </c>
      <c r="BL417" t="s">
        <v>4</v>
      </c>
      <c r="BM417">
        <v>2</v>
      </c>
      <c r="BN417">
        <v>29.99</v>
      </c>
      <c r="BO417">
        <v>56.98</v>
      </c>
    </row>
    <row r="418" spans="1:91" hidden="1">
      <c r="A418" s="15">
        <f t="shared" si="6"/>
        <v>45436</v>
      </c>
      <c r="B418" t="s">
        <v>7853</v>
      </c>
      <c r="C418" t="s">
        <v>7854</v>
      </c>
      <c r="D418" t="s">
        <v>294</v>
      </c>
      <c r="F418" t="s">
        <v>2100</v>
      </c>
      <c r="G418" t="s">
        <v>7855</v>
      </c>
      <c r="H418" t="s">
        <v>287</v>
      </c>
      <c r="I418">
        <v>74.11</v>
      </c>
      <c r="J418">
        <v>66.77</v>
      </c>
      <c r="K418">
        <v>66.77</v>
      </c>
      <c r="L418">
        <v>7.85</v>
      </c>
      <c r="M418" t="s">
        <v>7856</v>
      </c>
      <c r="N418" t="s">
        <v>7857</v>
      </c>
      <c r="O418" t="s">
        <v>7858</v>
      </c>
      <c r="P418" t="s">
        <v>288</v>
      </c>
      <c r="Q418" t="s">
        <v>295</v>
      </c>
      <c r="R418" t="s">
        <v>7859</v>
      </c>
      <c r="S418" t="s">
        <v>7860</v>
      </c>
      <c r="U418" t="s">
        <v>2785</v>
      </c>
      <c r="V418" t="s">
        <v>7861</v>
      </c>
      <c r="W418" t="s">
        <v>2785</v>
      </c>
      <c r="X418" t="s">
        <v>2784</v>
      </c>
      <c r="Y418" t="s">
        <v>291</v>
      </c>
      <c r="Z418" t="s">
        <v>7862</v>
      </c>
      <c r="AE418" t="s">
        <v>7863</v>
      </c>
      <c r="AG418" t="s">
        <v>7856</v>
      </c>
      <c r="AH418" t="s">
        <v>7857</v>
      </c>
      <c r="AI418" t="s">
        <v>7864</v>
      </c>
      <c r="AJ418" t="s">
        <v>288</v>
      </c>
      <c r="AK418" t="s">
        <v>295</v>
      </c>
      <c r="AL418" t="s">
        <v>7859</v>
      </c>
      <c r="AM418" t="s">
        <v>7860</v>
      </c>
      <c r="AO418" t="s">
        <v>2785</v>
      </c>
      <c r="AP418" t="s">
        <v>7861</v>
      </c>
      <c r="AQ418" t="s">
        <v>2785</v>
      </c>
      <c r="AR418" t="s">
        <v>2784</v>
      </c>
      <c r="AT418" t="s">
        <v>7862</v>
      </c>
      <c r="AV418" t="s">
        <v>296</v>
      </c>
      <c r="AW418" t="s">
        <v>7865</v>
      </c>
      <c r="AY418">
        <v>15.19</v>
      </c>
      <c r="AZ418" t="s">
        <v>289</v>
      </c>
      <c r="BA418" t="s">
        <v>113</v>
      </c>
      <c r="BC418" t="s">
        <v>7866</v>
      </c>
      <c r="BD418" t="s">
        <v>7867</v>
      </c>
      <c r="BF418" t="s">
        <v>7855</v>
      </c>
      <c r="BI418" t="s">
        <v>7868</v>
      </c>
      <c r="BJ418" t="s">
        <v>7869</v>
      </c>
      <c r="BK418" t="s">
        <v>6625</v>
      </c>
      <c r="BL418" t="s">
        <v>4</v>
      </c>
      <c r="BM418">
        <v>1</v>
      </c>
      <c r="BN418">
        <v>74.11</v>
      </c>
      <c r="BO418">
        <v>74.11</v>
      </c>
    </row>
    <row r="419" spans="1:91" hidden="1">
      <c r="A419" s="15">
        <f t="shared" si="6"/>
        <v>45437</v>
      </c>
      <c r="B419" t="s">
        <v>7870</v>
      </c>
      <c r="C419" t="s">
        <v>7871</v>
      </c>
      <c r="D419" t="s">
        <v>294</v>
      </c>
      <c r="F419" t="s">
        <v>2100</v>
      </c>
      <c r="G419" t="s">
        <v>7872</v>
      </c>
      <c r="H419" t="s">
        <v>287</v>
      </c>
      <c r="I419">
        <v>56.4</v>
      </c>
      <c r="J419">
        <v>54.7</v>
      </c>
      <c r="K419">
        <v>54.7</v>
      </c>
      <c r="L419">
        <v>0</v>
      </c>
      <c r="M419" t="s">
        <v>5396</v>
      </c>
      <c r="N419" t="s">
        <v>4035</v>
      </c>
      <c r="O419" t="s">
        <v>7873</v>
      </c>
      <c r="P419" t="s">
        <v>288</v>
      </c>
      <c r="Q419" t="s">
        <v>295</v>
      </c>
      <c r="R419" t="s">
        <v>7874</v>
      </c>
      <c r="S419" t="s">
        <v>3619</v>
      </c>
      <c r="U419" t="s">
        <v>7875</v>
      </c>
      <c r="V419" t="s">
        <v>7876</v>
      </c>
      <c r="W419" t="s">
        <v>1188</v>
      </c>
      <c r="X419" t="s">
        <v>1188</v>
      </c>
      <c r="Y419" t="s">
        <v>291</v>
      </c>
      <c r="Z419" t="s">
        <v>7877</v>
      </c>
      <c r="AE419" t="s">
        <v>7878</v>
      </c>
      <c r="AG419" t="s">
        <v>5396</v>
      </c>
      <c r="AH419" t="s">
        <v>4035</v>
      </c>
      <c r="AI419" t="s">
        <v>7879</v>
      </c>
      <c r="AJ419" t="s">
        <v>288</v>
      </c>
      <c r="AK419" t="s">
        <v>295</v>
      </c>
      <c r="AL419" t="s">
        <v>7874</v>
      </c>
      <c r="AM419" t="s">
        <v>3619</v>
      </c>
      <c r="AO419" t="s">
        <v>7875</v>
      </c>
      <c r="AP419" t="s">
        <v>7876</v>
      </c>
      <c r="AQ419" t="s">
        <v>1188</v>
      </c>
      <c r="AR419" t="s">
        <v>1188</v>
      </c>
      <c r="AT419" t="s">
        <v>7877</v>
      </c>
      <c r="AV419" t="s">
        <v>296</v>
      </c>
      <c r="AW419" t="s">
        <v>7880</v>
      </c>
      <c r="AX419" t="s">
        <v>3711</v>
      </c>
      <c r="AY419">
        <v>1.7</v>
      </c>
      <c r="AZ419" t="s">
        <v>289</v>
      </c>
      <c r="BA419" t="s">
        <v>113</v>
      </c>
      <c r="BC419" t="s">
        <v>7881</v>
      </c>
      <c r="BD419" t="s">
        <v>7882</v>
      </c>
      <c r="BF419" t="s">
        <v>7872</v>
      </c>
      <c r="BI419" t="s">
        <v>7883</v>
      </c>
      <c r="BJ419" t="s">
        <v>7143</v>
      </c>
      <c r="BK419" t="s">
        <v>3670</v>
      </c>
      <c r="BL419" t="s">
        <v>4</v>
      </c>
      <c r="BM419">
        <v>2</v>
      </c>
      <c r="BN419">
        <v>28.2</v>
      </c>
      <c r="BO419">
        <v>56.4</v>
      </c>
    </row>
    <row r="420" spans="1:91" hidden="1">
      <c r="A420" s="15">
        <f t="shared" si="6"/>
        <v>45438</v>
      </c>
      <c r="B420" t="s">
        <v>7884</v>
      </c>
      <c r="C420" t="s">
        <v>7885</v>
      </c>
      <c r="D420" t="s">
        <v>294</v>
      </c>
      <c r="F420" t="s">
        <v>2100</v>
      </c>
      <c r="G420" t="s">
        <v>7886</v>
      </c>
      <c r="H420" t="s">
        <v>287</v>
      </c>
      <c r="I420">
        <v>110.48</v>
      </c>
      <c r="J420">
        <v>113.61</v>
      </c>
      <c r="K420">
        <v>113.6</v>
      </c>
      <c r="L420">
        <v>9.6199999999999992</v>
      </c>
      <c r="M420" t="s">
        <v>1157</v>
      </c>
      <c r="N420" t="s">
        <v>5828</v>
      </c>
      <c r="O420" t="s">
        <v>5829</v>
      </c>
      <c r="P420" t="s">
        <v>288</v>
      </c>
      <c r="Q420" t="s">
        <v>295</v>
      </c>
      <c r="R420" t="s">
        <v>5830</v>
      </c>
      <c r="S420" t="s">
        <v>5831</v>
      </c>
      <c r="U420" t="s">
        <v>1412</v>
      </c>
      <c r="V420" t="s">
        <v>5832</v>
      </c>
      <c r="W420" t="s">
        <v>3021</v>
      </c>
      <c r="X420" t="s">
        <v>837</v>
      </c>
      <c r="Y420" t="s">
        <v>291</v>
      </c>
      <c r="Z420" t="s">
        <v>5833</v>
      </c>
      <c r="AE420" t="s">
        <v>5834</v>
      </c>
      <c r="AG420" t="s">
        <v>1157</v>
      </c>
      <c r="AH420" t="s">
        <v>5828</v>
      </c>
      <c r="AI420" t="s">
        <v>7887</v>
      </c>
      <c r="AJ420" t="s">
        <v>288</v>
      </c>
      <c r="AK420" t="s">
        <v>295</v>
      </c>
      <c r="AL420" t="s">
        <v>5830</v>
      </c>
      <c r="AM420" t="s">
        <v>5831</v>
      </c>
      <c r="AO420" t="s">
        <v>1412</v>
      </c>
      <c r="AP420" t="s">
        <v>5832</v>
      </c>
      <c r="AQ420" t="s">
        <v>3021</v>
      </c>
      <c r="AR420" t="s">
        <v>837</v>
      </c>
      <c r="AT420" t="s">
        <v>5833</v>
      </c>
      <c r="AV420" t="s">
        <v>296</v>
      </c>
      <c r="AW420" t="s">
        <v>7888</v>
      </c>
      <c r="AX420" t="s">
        <v>3711</v>
      </c>
      <c r="AY420">
        <v>6.49</v>
      </c>
      <c r="AZ420" t="s">
        <v>289</v>
      </c>
      <c r="BA420" t="s">
        <v>113</v>
      </c>
      <c r="BC420" t="s">
        <v>7763</v>
      </c>
      <c r="BD420" t="s">
        <v>7889</v>
      </c>
      <c r="BF420" t="s">
        <v>7886</v>
      </c>
      <c r="BI420" t="s">
        <v>7890</v>
      </c>
      <c r="BJ420" t="s">
        <v>7649</v>
      </c>
      <c r="BK420" t="s">
        <v>293</v>
      </c>
      <c r="BL420" t="s">
        <v>4</v>
      </c>
      <c r="BM420">
        <v>4</v>
      </c>
      <c r="BN420">
        <v>27.62</v>
      </c>
      <c r="BO420">
        <v>110.48</v>
      </c>
    </row>
    <row r="421" spans="1:91" hidden="1">
      <c r="A421" s="15">
        <f t="shared" si="6"/>
        <v>45439</v>
      </c>
      <c r="B421" t="s">
        <v>7891</v>
      </c>
      <c r="C421" t="s">
        <v>7892</v>
      </c>
      <c r="D421" t="s">
        <v>294</v>
      </c>
      <c r="F421" t="s">
        <v>2100</v>
      </c>
      <c r="G421" t="s">
        <v>7893</v>
      </c>
      <c r="H421" t="s">
        <v>287</v>
      </c>
      <c r="I421">
        <v>61.93</v>
      </c>
      <c r="J421">
        <v>58.42</v>
      </c>
      <c r="K421">
        <v>58.42</v>
      </c>
      <c r="L421">
        <v>5.42</v>
      </c>
      <c r="M421" t="s">
        <v>4068</v>
      </c>
      <c r="N421" t="s">
        <v>7894</v>
      </c>
      <c r="O421" t="s">
        <v>7895</v>
      </c>
      <c r="P421" t="s">
        <v>288</v>
      </c>
      <c r="Q421" t="s">
        <v>295</v>
      </c>
      <c r="R421" t="s">
        <v>7896</v>
      </c>
      <c r="S421" t="s">
        <v>7897</v>
      </c>
      <c r="U421" t="s">
        <v>7898</v>
      </c>
      <c r="V421" t="s">
        <v>7899</v>
      </c>
      <c r="W421" t="s">
        <v>7900</v>
      </c>
      <c r="X421" t="s">
        <v>4509</v>
      </c>
      <c r="Y421" t="s">
        <v>291</v>
      </c>
      <c r="Z421" t="s">
        <v>7901</v>
      </c>
      <c r="AE421" t="s">
        <v>7902</v>
      </c>
      <c r="AG421" t="s">
        <v>4068</v>
      </c>
      <c r="AH421" t="s">
        <v>7894</v>
      </c>
      <c r="AI421" t="s">
        <v>7903</v>
      </c>
      <c r="AJ421" t="s">
        <v>288</v>
      </c>
      <c r="AK421" t="s">
        <v>295</v>
      </c>
      <c r="AL421" t="s">
        <v>7896</v>
      </c>
      <c r="AM421" t="s">
        <v>7897</v>
      </c>
      <c r="AO421" t="s">
        <v>7898</v>
      </c>
      <c r="AP421" t="s">
        <v>7899</v>
      </c>
      <c r="AQ421" t="s">
        <v>7900</v>
      </c>
      <c r="AR421" t="s">
        <v>4509</v>
      </c>
      <c r="AT421" t="s">
        <v>7901</v>
      </c>
      <c r="AV421" t="s">
        <v>296</v>
      </c>
      <c r="AW421" t="s">
        <v>7904</v>
      </c>
      <c r="AX421" t="s">
        <v>3711</v>
      </c>
      <c r="AY421">
        <v>8.93</v>
      </c>
      <c r="AZ421" t="s">
        <v>289</v>
      </c>
      <c r="BA421" t="s">
        <v>113</v>
      </c>
      <c r="BC421" t="s">
        <v>7905</v>
      </c>
      <c r="BD421" t="s">
        <v>7906</v>
      </c>
      <c r="BF421" t="s">
        <v>7893</v>
      </c>
      <c r="BI421" t="s">
        <v>7907</v>
      </c>
      <c r="BJ421" t="s">
        <v>7113</v>
      </c>
      <c r="BK421" t="s">
        <v>6312</v>
      </c>
      <c r="BL421" t="s">
        <v>4</v>
      </c>
      <c r="BM421">
        <v>1</v>
      </c>
      <c r="BN421">
        <v>35.39</v>
      </c>
      <c r="BO421">
        <v>35.39</v>
      </c>
      <c r="BP421" t="s">
        <v>7649</v>
      </c>
      <c r="BQ421" t="s">
        <v>293</v>
      </c>
      <c r="BR421" t="s">
        <v>4</v>
      </c>
      <c r="BS421">
        <v>1</v>
      </c>
      <c r="BT421">
        <v>26.54</v>
      </c>
      <c r="BU421">
        <v>26.54</v>
      </c>
    </row>
    <row r="422" spans="1:91" hidden="1">
      <c r="A422" s="15">
        <f t="shared" si="6"/>
        <v>45442</v>
      </c>
      <c r="B422" t="s">
        <v>7908</v>
      </c>
      <c r="C422" t="s">
        <v>7909</v>
      </c>
      <c r="D422" t="s">
        <v>301</v>
      </c>
      <c r="F422" t="s">
        <v>1526</v>
      </c>
      <c r="G422" t="s">
        <v>7910</v>
      </c>
      <c r="H422" t="s">
        <v>298</v>
      </c>
      <c r="I422">
        <v>283.82</v>
      </c>
      <c r="J422">
        <v>296.77999999999997</v>
      </c>
      <c r="K422">
        <v>296.77999999999997</v>
      </c>
      <c r="L422">
        <v>12.96</v>
      </c>
      <c r="M422" t="s">
        <v>7911</v>
      </c>
      <c r="N422" t="s">
        <v>7912</v>
      </c>
      <c r="O422" t="s">
        <v>7913</v>
      </c>
      <c r="P422" t="s">
        <v>877</v>
      </c>
      <c r="Q422" t="s">
        <v>7914</v>
      </c>
      <c r="R422" t="s">
        <v>7915</v>
      </c>
      <c r="S422" t="s">
        <v>7916</v>
      </c>
      <c r="U422" t="s">
        <v>7917</v>
      </c>
      <c r="V422" t="s">
        <v>7918</v>
      </c>
      <c r="W422" t="s">
        <v>7919</v>
      </c>
      <c r="X422" t="s">
        <v>7</v>
      </c>
      <c r="Y422" t="s">
        <v>291</v>
      </c>
      <c r="Z422" t="s">
        <v>7920</v>
      </c>
      <c r="AE422" t="s">
        <v>7921</v>
      </c>
      <c r="AG422" t="s">
        <v>7922</v>
      </c>
      <c r="AH422" t="s">
        <v>7923</v>
      </c>
      <c r="AI422" t="s">
        <v>7913</v>
      </c>
      <c r="AJ422" t="s">
        <v>877</v>
      </c>
      <c r="AK422" t="s">
        <v>7914</v>
      </c>
      <c r="AL422" t="s">
        <v>7915</v>
      </c>
      <c r="AM422" t="s">
        <v>7916</v>
      </c>
      <c r="AO422" t="s">
        <v>7917</v>
      </c>
      <c r="AP422" t="s">
        <v>7918</v>
      </c>
      <c r="AQ422" t="s">
        <v>7919</v>
      </c>
      <c r="AR422" t="s">
        <v>7</v>
      </c>
      <c r="AS422" t="s">
        <v>291</v>
      </c>
      <c r="AT422" t="s">
        <v>7920</v>
      </c>
      <c r="AV422" t="s">
        <v>296</v>
      </c>
      <c r="AW422" t="s">
        <v>7924</v>
      </c>
      <c r="AX422" t="s">
        <v>4594</v>
      </c>
      <c r="AY422">
        <v>50.09</v>
      </c>
      <c r="AZ422" t="s">
        <v>289</v>
      </c>
      <c r="BA422" t="s">
        <v>49</v>
      </c>
      <c r="BC422" t="s">
        <v>7838</v>
      </c>
      <c r="BF422" t="s">
        <v>7910</v>
      </c>
      <c r="BI422" t="s">
        <v>7700</v>
      </c>
      <c r="BJ422" t="s">
        <v>4671</v>
      </c>
      <c r="BK422" t="s">
        <v>4672</v>
      </c>
      <c r="BL422" t="s">
        <v>4</v>
      </c>
      <c r="BM422">
        <v>1</v>
      </c>
      <c r="BN422">
        <v>49.99</v>
      </c>
      <c r="BO422">
        <v>42.49</v>
      </c>
      <c r="BP422" t="s">
        <v>2761</v>
      </c>
      <c r="BQ422" t="s">
        <v>836</v>
      </c>
      <c r="BR422" t="s">
        <v>4</v>
      </c>
      <c r="BS422">
        <v>2</v>
      </c>
      <c r="BT422">
        <v>20.99</v>
      </c>
      <c r="BU422">
        <v>35.68</v>
      </c>
      <c r="BV422" t="s">
        <v>6382</v>
      </c>
      <c r="BW422" t="s">
        <v>6312</v>
      </c>
      <c r="BX422" t="s">
        <v>4</v>
      </c>
      <c r="BY422">
        <v>3</v>
      </c>
      <c r="BZ422">
        <v>39.99</v>
      </c>
      <c r="CA422">
        <v>101.98</v>
      </c>
      <c r="CB422" t="s">
        <v>1545</v>
      </c>
      <c r="CC422" t="s">
        <v>863</v>
      </c>
      <c r="CD422" t="s">
        <v>4</v>
      </c>
      <c r="CE422">
        <v>2</v>
      </c>
      <c r="CF422">
        <v>20.99</v>
      </c>
      <c r="CG422">
        <v>35.68</v>
      </c>
      <c r="CH422" t="s">
        <v>7925</v>
      </c>
      <c r="CI422" t="s">
        <v>6069</v>
      </c>
      <c r="CJ422" t="s">
        <v>4</v>
      </c>
      <c r="CK422">
        <v>1</v>
      </c>
      <c r="CL422">
        <v>79.989999999999995</v>
      </c>
      <c r="CM422">
        <v>67.989999999999995</v>
      </c>
    </row>
    <row r="423" spans="1:91" hidden="1">
      <c r="A423" s="15">
        <f t="shared" si="6"/>
        <v>45444</v>
      </c>
      <c r="B423" t="s">
        <v>7926</v>
      </c>
      <c r="C423" t="s">
        <v>7927</v>
      </c>
      <c r="D423" t="s">
        <v>301</v>
      </c>
      <c r="F423" t="s">
        <v>1526</v>
      </c>
      <c r="G423" t="s">
        <v>7928</v>
      </c>
      <c r="H423" t="s">
        <v>298</v>
      </c>
      <c r="I423">
        <v>129.9</v>
      </c>
      <c r="J423">
        <v>129.9</v>
      </c>
      <c r="K423">
        <v>129.9</v>
      </c>
      <c r="L423">
        <v>0</v>
      </c>
      <c r="M423" t="s">
        <v>1944</v>
      </c>
      <c r="N423" t="s">
        <v>7929</v>
      </c>
      <c r="O423" t="s">
        <v>7930</v>
      </c>
      <c r="P423" t="s">
        <v>4971</v>
      </c>
      <c r="Q423" t="s">
        <v>7931</v>
      </c>
      <c r="R423" t="s">
        <v>7932</v>
      </c>
      <c r="S423" t="s">
        <v>5548</v>
      </c>
      <c r="U423" t="s">
        <v>7933</v>
      </c>
      <c r="V423" t="s">
        <v>7934</v>
      </c>
      <c r="W423" t="s">
        <v>2504</v>
      </c>
      <c r="X423" t="s">
        <v>7</v>
      </c>
      <c r="Y423" t="s">
        <v>291</v>
      </c>
      <c r="Z423" t="s">
        <v>7935</v>
      </c>
      <c r="AE423" t="s">
        <v>7936</v>
      </c>
      <c r="AG423" t="s">
        <v>1944</v>
      </c>
      <c r="AH423" t="s">
        <v>7929</v>
      </c>
      <c r="AI423" t="s">
        <v>7930</v>
      </c>
      <c r="AJ423" t="s">
        <v>4971</v>
      </c>
      <c r="AK423" t="s">
        <v>7931</v>
      </c>
      <c r="AL423" t="s">
        <v>7932</v>
      </c>
      <c r="AM423" t="s">
        <v>5548</v>
      </c>
      <c r="AO423" t="s">
        <v>7933</v>
      </c>
      <c r="AP423" t="s">
        <v>7934</v>
      </c>
      <c r="AQ423" t="s">
        <v>2504</v>
      </c>
      <c r="AR423" t="s">
        <v>7</v>
      </c>
      <c r="AS423" t="s">
        <v>291</v>
      </c>
      <c r="AT423" t="s">
        <v>7935</v>
      </c>
      <c r="AV423" t="s">
        <v>296</v>
      </c>
      <c r="AW423" t="s">
        <v>7937</v>
      </c>
      <c r="AX423" t="s">
        <v>4594</v>
      </c>
      <c r="AY423">
        <v>0</v>
      </c>
      <c r="AZ423" t="s">
        <v>289</v>
      </c>
      <c r="BA423" t="s">
        <v>2145</v>
      </c>
      <c r="BC423" t="s">
        <v>7838</v>
      </c>
      <c r="BF423" t="s">
        <v>7928</v>
      </c>
      <c r="BI423" t="s">
        <v>7938</v>
      </c>
      <c r="BJ423" t="s">
        <v>3028</v>
      </c>
      <c r="BK423" t="s">
        <v>2181</v>
      </c>
      <c r="BL423" t="s">
        <v>4</v>
      </c>
      <c r="BM423">
        <v>1</v>
      </c>
      <c r="BN423">
        <v>129.9</v>
      </c>
      <c r="BO423">
        <v>129.9</v>
      </c>
    </row>
    <row r="424" spans="1:91" hidden="1">
      <c r="A424" s="15">
        <f t="shared" si="6"/>
        <v>45445</v>
      </c>
      <c r="B424" t="s">
        <v>7939</v>
      </c>
      <c r="C424" t="s">
        <v>7940</v>
      </c>
      <c r="D424" t="s">
        <v>290</v>
      </c>
      <c r="F424" t="s">
        <v>2100</v>
      </c>
      <c r="G424" t="s">
        <v>7941</v>
      </c>
      <c r="H424" t="s">
        <v>287</v>
      </c>
      <c r="I424">
        <v>83.37</v>
      </c>
      <c r="J424">
        <v>98.27000000000001</v>
      </c>
      <c r="K424">
        <v>98.27</v>
      </c>
      <c r="L424">
        <v>14.9</v>
      </c>
      <c r="M424" t="s">
        <v>7942</v>
      </c>
      <c r="N424" t="s">
        <v>7943</v>
      </c>
      <c r="O424" t="s">
        <v>7944</v>
      </c>
      <c r="P424" t="s">
        <v>288</v>
      </c>
      <c r="Q424" t="s">
        <v>4930</v>
      </c>
      <c r="R424" t="s">
        <v>7945</v>
      </c>
      <c r="S424" t="s">
        <v>7946</v>
      </c>
      <c r="V424" t="s">
        <v>7947</v>
      </c>
      <c r="W424" t="s">
        <v>7948</v>
      </c>
      <c r="X424" t="s">
        <v>2</v>
      </c>
      <c r="Y424" t="s">
        <v>291</v>
      </c>
      <c r="Z424" t="s">
        <v>7949</v>
      </c>
      <c r="AE424" t="s">
        <v>7950</v>
      </c>
      <c r="AG424" t="s">
        <v>7942</v>
      </c>
      <c r="AH424" t="s">
        <v>7943</v>
      </c>
      <c r="AI424" t="s">
        <v>7944</v>
      </c>
      <c r="AJ424" t="s">
        <v>288</v>
      </c>
      <c r="AK424" t="s">
        <v>4930</v>
      </c>
      <c r="AL424" t="s">
        <v>7945</v>
      </c>
      <c r="AM424" t="s">
        <v>7946</v>
      </c>
      <c r="AN424" t="s">
        <v>7951</v>
      </c>
      <c r="AP424" t="s">
        <v>7947</v>
      </c>
      <c r="AQ424" t="s">
        <v>7948</v>
      </c>
      <c r="AR424" t="s">
        <v>2</v>
      </c>
      <c r="AT424" t="s">
        <v>7949</v>
      </c>
      <c r="AU424" t="s">
        <v>7951</v>
      </c>
      <c r="AV424" t="s">
        <v>4942</v>
      </c>
      <c r="AW424" t="s">
        <v>7952</v>
      </c>
      <c r="AX424" t="s">
        <v>4944</v>
      </c>
      <c r="AY424">
        <v>0</v>
      </c>
      <c r="AZ424" t="s">
        <v>289</v>
      </c>
      <c r="BA424" t="s">
        <v>4945</v>
      </c>
      <c r="BB424" t="s">
        <v>3159</v>
      </c>
      <c r="BC424" t="s">
        <v>7953</v>
      </c>
      <c r="BF424" t="s">
        <v>7954</v>
      </c>
      <c r="BI424" t="s">
        <v>7955</v>
      </c>
      <c r="BJ424" t="s">
        <v>7956</v>
      </c>
      <c r="BK424" t="s">
        <v>6534</v>
      </c>
      <c r="BL424" t="s">
        <v>4</v>
      </c>
      <c r="BM424">
        <v>1</v>
      </c>
      <c r="BN424">
        <v>83.37</v>
      </c>
      <c r="BO424">
        <v>83.37</v>
      </c>
    </row>
    <row r="425" spans="1:91" hidden="1">
      <c r="A425" s="15">
        <f t="shared" si="6"/>
        <v>45446</v>
      </c>
      <c r="B425" t="s">
        <v>7957</v>
      </c>
      <c r="C425" t="s">
        <v>7958</v>
      </c>
      <c r="D425" t="s">
        <v>301</v>
      </c>
      <c r="F425" t="s">
        <v>1526</v>
      </c>
      <c r="G425" t="s">
        <v>7959</v>
      </c>
      <c r="H425" t="s">
        <v>298</v>
      </c>
      <c r="I425">
        <v>174.7</v>
      </c>
      <c r="J425">
        <v>174.7</v>
      </c>
      <c r="K425">
        <v>174.7</v>
      </c>
      <c r="L425">
        <v>0</v>
      </c>
      <c r="M425" t="s">
        <v>7960</v>
      </c>
      <c r="N425" t="s">
        <v>7961</v>
      </c>
      <c r="O425" t="s">
        <v>7962</v>
      </c>
      <c r="P425" t="s">
        <v>5579</v>
      </c>
      <c r="Q425" t="s">
        <v>7963</v>
      </c>
      <c r="R425" t="s">
        <v>7964</v>
      </c>
      <c r="S425" t="s">
        <v>7965</v>
      </c>
      <c r="V425" t="s">
        <v>7966</v>
      </c>
      <c r="W425" t="s">
        <v>7967</v>
      </c>
      <c r="X425" t="s">
        <v>8</v>
      </c>
      <c r="Y425" t="s">
        <v>291</v>
      </c>
      <c r="Z425" t="s">
        <v>7968</v>
      </c>
      <c r="AE425" t="s">
        <v>7969</v>
      </c>
      <c r="AG425" t="s">
        <v>7960</v>
      </c>
      <c r="AH425" t="s">
        <v>7961</v>
      </c>
      <c r="AI425" t="s">
        <v>7962</v>
      </c>
      <c r="AJ425" t="s">
        <v>5579</v>
      </c>
      <c r="AK425" t="s">
        <v>7963</v>
      </c>
      <c r="AL425" t="s">
        <v>7964</v>
      </c>
      <c r="AM425" t="s">
        <v>7965</v>
      </c>
      <c r="AP425" t="s">
        <v>7966</v>
      </c>
      <c r="AQ425" t="s">
        <v>7967</v>
      </c>
      <c r="AR425" t="s">
        <v>8</v>
      </c>
      <c r="AS425" t="s">
        <v>291</v>
      </c>
      <c r="AT425" t="s">
        <v>7968</v>
      </c>
      <c r="AV425" t="s">
        <v>296</v>
      </c>
      <c r="AW425" t="s">
        <v>7970</v>
      </c>
      <c r="AX425" t="s">
        <v>7971</v>
      </c>
      <c r="AY425">
        <v>0</v>
      </c>
      <c r="AZ425" t="s">
        <v>289</v>
      </c>
      <c r="BA425" t="s">
        <v>2145</v>
      </c>
      <c r="BC425" t="s">
        <v>7972</v>
      </c>
      <c r="BF425" t="s">
        <v>7959</v>
      </c>
      <c r="BI425" t="s">
        <v>7617</v>
      </c>
      <c r="BJ425" t="s">
        <v>7973</v>
      </c>
      <c r="BK425" t="s">
        <v>7974</v>
      </c>
      <c r="BL425" t="s">
        <v>4</v>
      </c>
      <c r="BM425">
        <v>1</v>
      </c>
      <c r="BN425">
        <v>174.7</v>
      </c>
      <c r="BO425">
        <v>174.7</v>
      </c>
    </row>
    <row r="426" spans="1:91" hidden="1">
      <c r="A426" s="15">
        <f t="shared" si="6"/>
        <v>45446</v>
      </c>
      <c r="B426" t="s">
        <v>7975</v>
      </c>
      <c r="C426" t="s">
        <v>7976</v>
      </c>
      <c r="D426" t="s">
        <v>301</v>
      </c>
      <c r="F426" t="s">
        <v>2100</v>
      </c>
      <c r="G426" t="s">
        <v>7977</v>
      </c>
      <c r="H426" t="s">
        <v>298</v>
      </c>
      <c r="I426">
        <v>101.97</v>
      </c>
      <c r="J426">
        <v>114.41</v>
      </c>
      <c r="K426">
        <v>114.41</v>
      </c>
      <c r="L426">
        <v>12.44</v>
      </c>
      <c r="M426" t="s">
        <v>7978</v>
      </c>
      <c r="N426" t="s">
        <v>7979</v>
      </c>
      <c r="O426" t="s">
        <v>7980</v>
      </c>
      <c r="P426" t="s">
        <v>3767</v>
      </c>
      <c r="Q426" t="s">
        <v>7981</v>
      </c>
      <c r="R426" t="s">
        <v>7982</v>
      </c>
      <c r="S426" t="s">
        <v>7983</v>
      </c>
      <c r="U426" t="s">
        <v>7984</v>
      </c>
      <c r="V426" t="s">
        <v>7985</v>
      </c>
      <c r="W426" t="s">
        <v>7986</v>
      </c>
      <c r="X426" t="s">
        <v>2</v>
      </c>
      <c r="Y426" t="s">
        <v>291</v>
      </c>
      <c r="Z426" t="s">
        <v>7987</v>
      </c>
      <c r="AE426" t="s">
        <v>7988</v>
      </c>
      <c r="AG426" t="s">
        <v>7978</v>
      </c>
      <c r="AH426" t="s">
        <v>7979</v>
      </c>
      <c r="AI426" t="s">
        <v>7980</v>
      </c>
      <c r="AJ426" t="s">
        <v>3767</v>
      </c>
      <c r="AK426" t="s">
        <v>7981</v>
      </c>
      <c r="AL426" t="s">
        <v>7982</v>
      </c>
      <c r="AM426" t="s">
        <v>7983</v>
      </c>
      <c r="AO426" t="s">
        <v>7984</v>
      </c>
      <c r="AP426" t="s">
        <v>7985</v>
      </c>
      <c r="AQ426" t="s">
        <v>7986</v>
      </c>
      <c r="AR426" t="s">
        <v>2</v>
      </c>
      <c r="AS426" t="s">
        <v>291</v>
      </c>
      <c r="AT426" t="s">
        <v>7987</v>
      </c>
      <c r="AV426" t="s">
        <v>296</v>
      </c>
      <c r="AW426" t="s">
        <v>7989</v>
      </c>
      <c r="AX426" t="s">
        <v>4744</v>
      </c>
      <c r="AY426">
        <v>17.989999999999998</v>
      </c>
      <c r="BA426" t="s">
        <v>113</v>
      </c>
      <c r="BC426" t="s">
        <v>7990</v>
      </c>
      <c r="BF426" t="s">
        <v>7977</v>
      </c>
      <c r="BI426" t="s">
        <v>7617</v>
      </c>
      <c r="BJ426" t="s">
        <v>7839</v>
      </c>
      <c r="BK426" t="s">
        <v>293</v>
      </c>
      <c r="BL426" t="s">
        <v>4</v>
      </c>
      <c r="BM426">
        <v>4</v>
      </c>
      <c r="BN426">
        <v>29.99</v>
      </c>
      <c r="BO426">
        <v>101.97</v>
      </c>
    </row>
    <row r="427" spans="1:91" hidden="1">
      <c r="A427" s="15">
        <f t="shared" si="6"/>
        <v>45447</v>
      </c>
      <c r="B427" t="s">
        <v>7991</v>
      </c>
      <c r="C427" t="s">
        <v>7992</v>
      </c>
      <c r="D427" t="s">
        <v>290</v>
      </c>
      <c r="F427" t="s">
        <v>891</v>
      </c>
      <c r="G427" t="s">
        <v>7993</v>
      </c>
      <c r="H427" t="s">
        <v>287</v>
      </c>
      <c r="I427">
        <v>114.96</v>
      </c>
      <c r="J427">
        <v>129.86000000000001</v>
      </c>
      <c r="K427">
        <v>129.86000000000001</v>
      </c>
      <c r="L427">
        <v>14.9</v>
      </c>
      <c r="M427" t="s">
        <v>7994</v>
      </c>
      <c r="N427" t="s">
        <v>7995</v>
      </c>
      <c r="O427" t="s">
        <v>7996</v>
      </c>
      <c r="P427" t="s">
        <v>288</v>
      </c>
      <c r="Q427" t="s">
        <v>4930</v>
      </c>
      <c r="R427" t="s">
        <v>7997</v>
      </c>
      <c r="S427" t="s">
        <v>6179</v>
      </c>
      <c r="U427" t="s">
        <v>7998</v>
      </c>
      <c r="V427" t="s">
        <v>7999</v>
      </c>
      <c r="W427" t="s">
        <v>435</v>
      </c>
      <c r="X427" t="s">
        <v>128</v>
      </c>
      <c r="Y427" t="s">
        <v>291</v>
      </c>
      <c r="Z427" t="s">
        <v>8000</v>
      </c>
      <c r="AE427" t="s">
        <v>8001</v>
      </c>
      <c r="AG427" t="s">
        <v>7994</v>
      </c>
      <c r="AH427" t="s">
        <v>7995</v>
      </c>
      <c r="AI427" t="s">
        <v>7996</v>
      </c>
      <c r="AJ427" t="s">
        <v>288</v>
      </c>
      <c r="AK427" t="s">
        <v>4930</v>
      </c>
      <c r="AL427" t="s">
        <v>7997</v>
      </c>
      <c r="AM427" t="s">
        <v>6179</v>
      </c>
      <c r="AN427" t="s">
        <v>8002</v>
      </c>
      <c r="AO427" t="s">
        <v>7998</v>
      </c>
      <c r="AP427" t="s">
        <v>7999</v>
      </c>
      <c r="AQ427" t="s">
        <v>435</v>
      </c>
      <c r="AR427" t="s">
        <v>128</v>
      </c>
      <c r="AT427" t="s">
        <v>8000</v>
      </c>
      <c r="AU427" t="s">
        <v>8002</v>
      </c>
      <c r="AV427" t="s">
        <v>4942</v>
      </c>
      <c r="AW427" t="s">
        <v>8003</v>
      </c>
      <c r="AY427">
        <v>0</v>
      </c>
      <c r="AZ427" t="s">
        <v>5678</v>
      </c>
      <c r="BA427" t="s">
        <v>8004</v>
      </c>
      <c r="BB427" t="s">
        <v>3159</v>
      </c>
      <c r="BC427" t="s">
        <v>8005</v>
      </c>
      <c r="BE427" t="s">
        <v>8006</v>
      </c>
      <c r="BJ427" t="s">
        <v>5410</v>
      </c>
      <c r="BK427" t="s">
        <v>2181</v>
      </c>
      <c r="BL427" t="s">
        <v>4</v>
      </c>
      <c r="BM427">
        <v>1</v>
      </c>
      <c r="BN427">
        <v>114.96</v>
      </c>
      <c r="BO427">
        <v>114.96</v>
      </c>
    </row>
    <row r="428" spans="1:91" hidden="1">
      <c r="A428" s="15">
        <f t="shared" si="6"/>
        <v>45448</v>
      </c>
      <c r="B428" t="s">
        <v>8007</v>
      </c>
      <c r="C428" t="s">
        <v>8008</v>
      </c>
      <c r="D428" t="s">
        <v>301</v>
      </c>
      <c r="F428" t="s">
        <v>2100</v>
      </c>
      <c r="G428" t="s">
        <v>8009</v>
      </c>
      <c r="H428" t="s">
        <v>298</v>
      </c>
      <c r="I428">
        <v>75.98</v>
      </c>
      <c r="J428">
        <v>88.63</v>
      </c>
      <c r="K428">
        <v>88.63</v>
      </c>
      <c r="L428">
        <v>12.65</v>
      </c>
      <c r="M428" t="s">
        <v>8010</v>
      </c>
      <c r="N428" t="s">
        <v>8011</v>
      </c>
      <c r="O428" t="s">
        <v>8012</v>
      </c>
      <c r="P428" t="s">
        <v>8013</v>
      </c>
      <c r="Q428" t="s">
        <v>8014</v>
      </c>
      <c r="R428" t="s">
        <v>8015</v>
      </c>
      <c r="S428" t="s">
        <v>8016</v>
      </c>
      <c r="U428" t="s">
        <v>8017</v>
      </c>
      <c r="V428" t="s">
        <v>8017</v>
      </c>
      <c r="W428" t="s">
        <v>8018</v>
      </c>
      <c r="X428" t="s">
        <v>5</v>
      </c>
      <c r="Y428" t="s">
        <v>291</v>
      </c>
      <c r="Z428" t="s">
        <v>8019</v>
      </c>
      <c r="AE428" t="s">
        <v>8020</v>
      </c>
      <c r="AG428" t="s">
        <v>8010</v>
      </c>
      <c r="AH428" t="s">
        <v>8011</v>
      </c>
      <c r="AI428" t="s">
        <v>8012</v>
      </c>
      <c r="AJ428" t="s">
        <v>8013</v>
      </c>
      <c r="AK428" t="s">
        <v>8014</v>
      </c>
      <c r="AL428" t="s">
        <v>8015</v>
      </c>
      <c r="AM428" t="s">
        <v>8016</v>
      </c>
      <c r="AO428" t="s">
        <v>8017</v>
      </c>
      <c r="AP428" t="s">
        <v>8017</v>
      </c>
      <c r="AQ428" t="s">
        <v>8018</v>
      </c>
      <c r="AR428" t="s">
        <v>5</v>
      </c>
      <c r="AS428" t="s">
        <v>291</v>
      </c>
      <c r="AT428" t="s">
        <v>8019</v>
      </c>
      <c r="AV428" t="s">
        <v>296</v>
      </c>
      <c r="AW428" t="s">
        <v>8021</v>
      </c>
      <c r="AX428" t="s">
        <v>4594</v>
      </c>
      <c r="AY428">
        <v>4</v>
      </c>
      <c r="AZ428" t="s">
        <v>289</v>
      </c>
      <c r="BA428" t="s">
        <v>49</v>
      </c>
      <c r="BC428" t="s">
        <v>8022</v>
      </c>
      <c r="BF428" t="s">
        <v>8009</v>
      </c>
      <c r="BI428" t="s">
        <v>8023</v>
      </c>
      <c r="BJ428" t="s">
        <v>6382</v>
      </c>
      <c r="BK428" t="s">
        <v>6312</v>
      </c>
      <c r="BL428" t="s">
        <v>4</v>
      </c>
      <c r="BM428">
        <v>1</v>
      </c>
      <c r="BN428">
        <v>39.99</v>
      </c>
      <c r="BO428">
        <v>37.99</v>
      </c>
      <c r="BP428" t="s">
        <v>6138</v>
      </c>
      <c r="BQ428" t="s">
        <v>4780</v>
      </c>
      <c r="BR428" t="s">
        <v>4</v>
      </c>
      <c r="BS428">
        <v>1</v>
      </c>
      <c r="BT428">
        <v>39.99</v>
      </c>
      <c r="BU428">
        <v>37.99</v>
      </c>
    </row>
    <row r="429" spans="1:91" hidden="1">
      <c r="A429" s="15">
        <f t="shared" si="6"/>
        <v>45449</v>
      </c>
      <c r="B429" t="s">
        <v>8024</v>
      </c>
      <c r="C429" t="s">
        <v>8025</v>
      </c>
      <c r="D429" t="s">
        <v>294</v>
      </c>
      <c r="F429" t="s">
        <v>2100</v>
      </c>
      <c r="G429" t="s">
        <v>8026</v>
      </c>
      <c r="H429" t="s">
        <v>287</v>
      </c>
      <c r="I429">
        <v>75.2</v>
      </c>
      <c r="J429">
        <v>66.25</v>
      </c>
      <c r="K429">
        <v>66.239999999999995</v>
      </c>
      <c r="L429">
        <v>4.8099999999999996</v>
      </c>
      <c r="M429" t="s">
        <v>8027</v>
      </c>
      <c r="N429" t="s">
        <v>8028</v>
      </c>
      <c r="O429" t="s">
        <v>8029</v>
      </c>
      <c r="P429" t="s">
        <v>288</v>
      </c>
      <c r="Q429" t="s">
        <v>295</v>
      </c>
      <c r="R429" t="s">
        <v>8030</v>
      </c>
      <c r="S429" t="s">
        <v>8031</v>
      </c>
      <c r="U429" t="s">
        <v>8032</v>
      </c>
      <c r="V429" t="s">
        <v>8033</v>
      </c>
      <c r="W429" t="s">
        <v>1188</v>
      </c>
      <c r="X429" t="s">
        <v>1188</v>
      </c>
      <c r="Y429" t="s">
        <v>291</v>
      </c>
      <c r="Z429" t="s">
        <v>8034</v>
      </c>
      <c r="AE429" t="s">
        <v>8035</v>
      </c>
      <c r="AG429" t="s">
        <v>8027</v>
      </c>
      <c r="AH429" t="s">
        <v>8028</v>
      </c>
      <c r="AI429" t="s">
        <v>8036</v>
      </c>
      <c r="AJ429" t="s">
        <v>288</v>
      </c>
      <c r="AK429" t="s">
        <v>295</v>
      </c>
      <c r="AL429" t="s">
        <v>8030</v>
      </c>
      <c r="AM429" t="s">
        <v>8031</v>
      </c>
      <c r="AO429" t="s">
        <v>8032</v>
      </c>
      <c r="AP429" t="s">
        <v>8033</v>
      </c>
      <c r="AQ429" t="s">
        <v>1188</v>
      </c>
      <c r="AR429" t="s">
        <v>1188</v>
      </c>
      <c r="AT429" t="s">
        <v>8034</v>
      </c>
      <c r="AV429" t="s">
        <v>296</v>
      </c>
      <c r="AW429" t="s">
        <v>8037</v>
      </c>
      <c r="AX429" t="s">
        <v>3711</v>
      </c>
      <c r="AY429">
        <v>13.76</v>
      </c>
      <c r="AZ429" t="s">
        <v>289</v>
      </c>
      <c r="BA429" t="s">
        <v>6513</v>
      </c>
      <c r="BC429" t="s">
        <v>8038</v>
      </c>
      <c r="BD429" t="s">
        <v>8039</v>
      </c>
      <c r="BF429" t="s">
        <v>8026</v>
      </c>
      <c r="BI429" t="s">
        <v>8040</v>
      </c>
      <c r="BJ429" t="s">
        <v>7113</v>
      </c>
      <c r="BK429" t="s">
        <v>6312</v>
      </c>
      <c r="BL429" t="s">
        <v>4</v>
      </c>
      <c r="BM429">
        <v>2</v>
      </c>
      <c r="BN429">
        <v>37.6</v>
      </c>
      <c r="BO429">
        <v>75.2</v>
      </c>
    </row>
    <row r="430" spans="1:91" hidden="1">
      <c r="A430" s="15">
        <f t="shared" si="6"/>
        <v>45449</v>
      </c>
      <c r="B430" t="s">
        <v>8041</v>
      </c>
      <c r="C430" t="s">
        <v>8042</v>
      </c>
      <c r="D430" t="s">
        <v>134</v>
      </c>
      <c r="F430" t="s">
        <v>2100</v>
      </c>
      <c r="G430" t="s">
        <v>8043</v>
      </c>
      <c r="H430" t="s">
        <v>298</v>
      </c>
      <c r="I430">
        <v>100.8</v>
      </c>
      <c r="J430">
        <v>100.8</v>
      </c>
      <c r="K430">
        <v>100.8</v>
      </c>
      <c r="L430">
        <v>0</v>
      </c>
      <c r="M430" t="s">
        <v>4804</v>
      </c>
      <c r="N430" t="s">
        <v>4805</v>
      </c>
      <c r="O430" t="s">
        <v>8044</v>
      </c>
      <c r="P430" t="s">
        <v>288</v>
      </c>
      <c r="Q430" t="s">
        <v>3145</v>
      </c>
      <c r="R430" t="s">
        <v>6363</v>
      </c>
      <c r="S430" t="s">
        <v>4808</v>
      </c>
      <c r="T430" t="s">
        <v>6364</v>
      </c>
      <c r="U430" t="s">
        <v>6364</v>
      </c>
      <c r="V430" t="s">
        <v>4810</v>
      </c>
      <c r="W430" t="s">
        <v>3048</v>
      </c>
      <c r="X430" t="s">
        <v>127</v>
      </c>
      <c r="Y430" t="s">
        <v>3150</v>
      </c>
      <c r="Z430" t="s">
        <v>4811</v>
      </c>
      <c r="AE430" t="s">
        <v>4812</v>
      </c>
      <c r="AG430" t="s">
        <v>4804</v>
      </c>
      <c r="AH430" t="s">
        <v>4813</v>
      </c>
      <c r="AI430" t="s">
        <v>8044</v>
      </c>
      <c r="AJ430" t="s">
        <v>288</v>
      </c>
      <c r="AK430" t="s">
        <v>3145</v>
      </c>
      <c r="AL430" t="s">
        <v>4807</v>
      </c>
      <c r="AM430" t="s">
        <v>4808</v>
      </c>
      <c r="AO430" t="s">
        <v>8045</v>
      </c>
      <c r="AP430" t="s">
        <v>4810</v>
      </c>
      <c r="AQ430" t="s">
        <v>3048</v>
      </c>
      <c r="AR430" t="s">
        <v>127</v>
      </c>
      <c r="AS430" t="s">
        <v>3150</v>
      </c>
      <c r="AT430" t="s">
        <v>4811</v>
      </c>
      <c r="AV430" t="s">
        <v>3154</v>
      </c>
      <c r="AW430" t="s">
        <v>8046</v>
      </c>
      <c r="AX430" t="s">
        <v>3156</v>
      </c>
      <c r="AY430">
        <v>0</v>
      </c>
      <c r="AZ430" t="s">
        <v>3157</v>
      </c>
      <c r="BA430" t="s">
        <v>4796</v>
      </c>
      <c r="BB430" t="s">
        <v>3159</v>
      </c>
      <c r="BC430" t="s">
        <v>8047</v>
      </c>
      <c r="BF430" t="s">
        <v>8043</v>
      </c>
      <c r="BG430" t="s">
        <v>3161</v>
      </c>
      <c r="BH430">
        <v>25.86</v>
      </c>
      <c r="BI430" t="s">
        <v>8048</v>
      </c>
      <c r="BJ430" t="s">
        <v>4818</v>
      </c>
      <c r="BK430" t="s">
        <v>4672</v>
      </c>
      <c r="BL430" t="s">
        <v>4</v>
      </c>
      <c r="BM430">
        <v>2</v>
      </c>
      <c r="BN430">
        <v>50.4</v>
      </c>
      <c r="BO430">
        <v>100.8</v>
      </c>
    </row>
    <row r="431" spans="1:91" hidden="1">
      <c r="A431" s="15">
        <f t="shared" si="6"/>
        <v>45449</v>
      </c>
      <c r="B431" t="s">
        <v>8049</v>
      </c>
      <c r="C431" t="s">
        <v>8050</v>
      </c>
      <c r="D431" t="s">
        <v>301</v>
      </c>
      <c r="F431" t="s">
        <v>2100</v>
      </c>
      <c r="G431" t="s">
        <v>8051</v>
      </c>
      <c r="H431" t="s">
        <v>298</v>
      </c>
      <c r="I431">
        <v>79.900000000000006</v>
      </c>
      <c r="J431">
        <v>79.900000000000006</v>
      </c>
      <c r="K431">
        <v>79.900000000000006</v>
      </c>
      <c r="L431">
        <v>0</v>
      </c>
      <c r="M431" t="s">
        <v>8052</v>
      </c>
      <c r="O431" t="s">
        <v>8053</v>
      </c>
      <c r="P431" t="s">
        <v>2772</v>
      </c>
      <c r="Q431" t="s">
        <v>8054</v>
      </c>
      <c r="R431" t="s">
        <v>8055</v>
      </c>
      <c r="S431" t="s">
        <v>8056</v>
      </c>
      <c r="V431" t="s">
        <v>8057</v>
      </c>
      <c r="W431" t="s">
        <v>3414</v>
      </c>
      <c r="X431" t="s">
        <v>2</v>
      </c>
      <c r="Y431" t="s">
        <v>291</v>
      </c>
      <c r="Z431" t="s">
        <v>8058</v>
      </c>
      <c r="AE431" t="s">
        <v>8059</v>
      </c>
      <c r="AG431" t="s">
        <v>8060</v>
      </c>
      <c r="AH431" t="s">
        <v>8061</v>
      </c>
      <c r="AI431" t="s">
        <v>8053</v>
      </c>
      <c r="AJ431" t="s">
        <v>2772</v>
      </c>
      <c r="AK431" t="s">
        <v>8054</v>
      </c>
      <c r="AL431" t="s">
        <v>8055</v>
      </c>
      <c r="AM431" t="s">
        <v>8056</v>
      </c>
      <c r="AP431" t="s">
        <v>8057</v>
      </c>
      <c r="AQ431" t="s">
        <v>3414</v>
      </c>
      <c r="AR431" t="s">
        <v>2</v>
      </c>
      <c r="AS431" t="s">
        <v>291</v>
      </c>
      <c r="AT431" t="s">
        <v>8058</v>
      </c>
      <c r="AV431" t="s">
        <v>296</v>
      </c>
      <c r="AW431" t="s">
        <v>8062</v>
      </c>
      <c r="AX431" t="s">
        <v>4594</v>
      </c>
      <c r="AY431">
        <v>0</v>
      </c>
      <c r="AZ431" t="s">
        <v>289</v>
      </c>
      <c r="BA431" t="s">
        <v>49</v>
      </c>
      <c r="BC431" t="s">
        <v>7990</v>
      </c>
      <c r="BF431" t="s">
        <v>8051</v>
      </c>
      <c r="BI431" t="s">
        <v>8048</v>
      </c>
      <c r="BJ431" t="s">
        <v>8063</v>
      </c>
      <c r="BK431" t="s">
        <v>8064</v>
      </c>
      <c r="BL431" t="s">
        <v>4</v>
      </c>
      <c r="BM431">
        <v>1</v>
      </c>
      <c r="BN431">
        <v>79.900000000000006</v>
      </c>
      <c r="BO431">
        <v>79.900000000000006</v>
      </c>
    </row>
    <row r="432" spans="1:91" hidden="1">
      <c r="A432" s="15">
        <f t="shared" si="6"/>
        <v>45452</v>
      </c>
      <c r="B432" t="s">
        <v>8065</v>
      </c>
      <c r="C432" t="s">
        <v>8066</v>
      </c>
      <c r="D432" t="s">
        <v>301</v>
      </c>
      <c r="F432" t="s">
        <v>1526</v>
      </c>
      <c r="G432" t="s">
        <v>8067</v>
      </c>
      <c r="H432" t="s">
        <v>287</v>
      </c>
      <c r="I432">
        <v>135.97</v>
      </c>
      <c r="J432">
        <v>154.36000000000001</v>
      </c>
      <c r="K432">
        <v>154.36000000000001</v>
      </c>
      <c r="L432">
        <v>18.39</v>
      </c>
      <c r="M432" t="s">
        <v>4148</v>
      </c>
      <c r="N432" t="s">
        <v>8068</v>
      </c>
      <c r="O432" t="s">
        <v>8069</v>
      </c>
      <c r="P432" t="s">
        <v>4661</v>
      </c>
      <c r="Q432" t="s">
        <v>8070</v>
      </c>
      <c r="R432" t="s">
        <v>8071</v>
      </c>
      <c r="S432" t="s">
        <v>8072</v>
      </c>
      <c r="U432" t="s">
        <v>8073</v>
      </c>
      <c r="V432" t="s">
        <v>8074</v>
      </c>
      <c r="W432" t="s">
        <v>8075</v>
      </c>
      <c r="X432" t="s">
        <v>6</v>
      </c>
      <c r="Y432" t="s">
        <v>291</v>
      </c>
      <c r="Z432" t="s">
        <v>8076</v>
      </c>
      <c r="AE432" t="s">
        <v>8077</v>
      </c>
      <c r="AG432" t="s">
        <v>4148</v>
      </c>
      <c r="AH432" t="s">
        <v>8068</v>
      </c>
      <c r="AI432" t="s">
        <v>8069</v>
      </c>
      <c r="AJ432" t="s">
        <v>4661</v>
      </c>
      <c r="AK432" t="s">
        <v>8070</v>
      </c>
      <c r="AL432" t="s">
        <v>8071</v>
      </c>
      <c r="AM432" t="s">
        <v>8072</v>
      </c>
      <c r="AO432" t="s">
        <v>8073</v>
      </c>
      <c r="AP432" t="s">
        <v>8074</v>
      </c>
      <c r="AQ432" t="s">
        <v>8075</v>
      </c>
      <c r="AR432" t="s">
        <v>6</v>
      </c>
      <c r="AS432" t="s">
        <v>291</v>
      </c>
      <c r="AT432" t="s">
        <v>8076</v>
      </c>
      <c r="AV432" t="s">
        <v>296</v>
      </c>
      <c r="AW432" t="s">
        <v>8078</v>
      </c>
      <c r="AY432">
        <v>23.99</v>
      </c>
      <c r="AZ432" t="s">
        <v>289</v>
      </c>
      <c r="BA432" t="s">
        <v>2145</v>
      </c>
      <c r="BC432" t="s">
        <v>8022</v>
      </c>
      <c r="BF432" t="s">
        <v>8067</v>
      </c>
      <c r="BI432" t="s">
        <v>8047</v>
      </c>
      <c r="BJ432" t="s">
        <v>6382</v>
      </c>
      <c r="BK432" t="s">
        <v>6312</v>
      </c>
      <c r="BL432" t="s">
        <v>4</v>
      </c>
      <c r="BM432">
        <v>4</v>
      </c>
      <c r="BN432">
        <v>39.99</v>
      </c>
      <c r="BO432">
        <v>135.97</v>
      </c>
    </row>
    <row r="433" spans="1:67" hidden="1">
      <c r="A433" s="15">
        <f t="shared" si="6"/>
        <v>45452</v>
      </c>
      <c r="B433" t="s">
        <v>8079</v>
      </c>
      <c r="C433" t="s">
        <v>8080</v>
      </c>
      <c r="D433" t="s">
        <v>301</v>
      </c>
      <c r="F433" t="s">
        <v>2100</v>
      </c>
      <c r="G433" t="s">
        <v>8081</v>
      </c>
      <c r="H433" t="s">
        <v>298</v>
      </c>
      <c r="I433">
        <v>39.99</v>
      </c>
      <c r="J433">
        <v>51.71</v>
      </c>
      <c r="K433">
        <v>51.71</v>
      </c>
      <c r="L433">
        <v>11.72</v>
      </c>
      <c r="M433" t="s">
        <v>5594</v>
      </c>
      <c r="N433" t="s">
        <v>8082</v>
      </c>
      <c r="O433" t="s">
        <v>8083</v>
      </c>
      <c r="P433" t="s">
        <v>3202</v>
      </c>
      <c r="Q433" t="s">
        <v>8084</v>
      </c>
      <c r="R433" t="s">
        <v>8085</v>
      </c>
      <c r="S433" t="s">
        <v>4679</v>
      </c>
      <c r="V433" t="s">
        <v>8086</v>
      </c>
      <c r="W433" t="s">
        <v>4380</v>
      </c>
      <c r="X433" t="s">
        <v>8</v>
      </c>
      <c r="Y433" t="s">
        <v>291</v>
      </c>
      <c r="Z433" t="s">
        <v>8087</v>
      </c>
      <c r="AE433" t="s">
        <v>8088</v>
      </c>
      <c r="AG433" t="s">
        <v>5594</v>
      </c>
      <c r="AH433" t="s">
        <v>8082</v>
      </c>
      <c r="AI433" t="s">
        <v>8083</v>
      </c>
      <c r="AJ433" t="s">
        <v>3202</v>
      </c>
      <c r="AK433" t="s">
        <v>8084</v>
      </c>
      <c r="AL433" t="s">
        <v>8085</v>
      </c>
      <c r="AM433" t="s">
        <v>4679</v>
      </c>
      <c r="AP433" t="s">
        <v>8086</v>
      </c>
      <c r="AQ433" t="s">
        <v>4380</v>
      </c>
      <c r="AR433" t="s">
        <v>8</v>
      </c>
      <c r="AS433" t="s">
        <v>291</v>
      </c>
      <c r="AT433" t="s">
        <v>8087</v>
      </c>
      <c r="AV433" t="s">
        <v>296</v>
      </c>
      <c r="AW433" t="s">
        <v>8089</v>
      </c>
      <c r="AX433" t="s">
        <v>4594</v>
      </c>
      <c r="AY433">
        <v>0</v>
      </c>
      <c r="AZ433" t="s">
        <v>289</v>
      </c>
      <c r="BA433" t="s">
        <v>49</v>
      </c>
      <c r="BC433" t="s">
        <v>8090</v>
      </c>
      <c r="BF433" t="s">
        <v>8081</v>
      </c>
      <c r="BI433" t="s">
        <v>8047</v>
      </c>
      <c r="BJ433" t="s">
        <v>6382</v>
      </c>
      <c r="BK433" t="s">
        <v>6312</v>
      </c>
      <c r="BL433" t="s">
        <v>4</v>
      </c>
      <c r="BM433">
        <v>1</v>
      </c>
      <c r="BN433">
        <v>39.99</v>
      </c>
      <c r="BO433">
        <v>39.99</v>
      </c>
    </row>
    <row r="434" spans="1:67" hidden="1">
      <c r="A434" s="15">
        <f t="shared" si="6"/>
        <v>45454</v>
      </c>
      <c r="B434" t="s">
        <v>8091</v>
      </c>
      <c r="C434" t="s">
        <v>8092</v>
      </c>
      <c r="D434" t="s">
        <v>292</v>
      </c>
      <c r="F434" t="s">
        <v>2100</v>
      </c>
      <c r="G434" t="s">
        <v>8093</v>
      </c>
      <c r="H434" t="s">
        <v>287</v>
      </c>
      <c r="I434">
        <v>110.42</v>
      </c>
      <c r="J434">
        <v>133.19</v>
      </c>
      <c r="K434">
        <v>133.19</v>
      </c>
      <c r="L434">
        <v>22.77</v>
      </c>
      <c r="M434" t="s">
        <v>8094</v>
      </c>
      <c r="N434" t="s">
        <v>8095</v>
      </c>
      <c r="O434" t="s">
        <v>8096</v>
      </c>
      <c r="P434" t="s">
        <v>5688</v>
      </c>
      <c r="Q434" t="s">
        <v>8097</v>
      </c>
      <c r="R434" t="s">
        <v>8098</v>
      </c>
      <c r="S434" t="s">
        <v>8099</v>
      </c>
      <c r="U434" t="s">
        <v>8100</v>
      </c>
      <c r="V434" t="s">
        <v>8101</v>
      </c>
      <c r="W434" t="s">
        <v>8102</v>
      </c>
      <c r="X434" t="s">
        <v>14</v>
      </c>
      <c r="Z434" t="s">
        <v>8103</v>
      </c>
      <c r="AE434" t="s">
        <v>8104</v>
      </c>
      <c r="AG434" t="s">
        <v>8094</v>
      </c>
      <c r="AH434" t="s">
        <v>8095</v>
      </c>
      <c r="AI434" t="s">
        <v>8096</v>
      </c>
      <c r="AJ434" t="s">
        <v>5688</v>
      </c>
      <c r="AK434" t="s">
        <v>8097</v>
      </c>
      <c r="AL434" t="s">
        <v>8098</v>
      </c>
      <c r="AM434" t="s">
        <v>8099</v>
      </c>
      <c r="AO434" t="s">
        <v>8100</v>
      </c>
      <c r="AP434" t="s">
        <v>8101</v>
      </c>
      <c r="AQ434" t="s">
        <v>8102</v>
      </c>
      <c r="AR434" t="s">
        <v>14</v>
      </c>
      <c r="AT434" t="s">
        <v>8103</v>
      </c>
      <c r="AW434" t="s">
        <v>8105</v>
      </c>
      <c r="AY434">
        <v>0</v>
      </c>
      <c r="AZ434" t="s">
        <v>289</v>
      </c>
      <c r="BA434" t="s">
        <v>3776</v>
      </c>
      <c r="BB434" t="s">
        <v>3159</v>
      </c>
      <c r="BC434" t="s">
        <v>8106</v>
      </c>
      <c r="BF434" t="s">
        <v>8107</v>
      </c>
      <c r="BI434" t="s">
        <v>8108</v>
      </c>
      <c r="BJ434" t="s">
        <v>8109</v>
      </c>
      <c r="BK434" t="s">
        <v>2181</v>
      </c>
      <c r="BL434" t="s">
        <v>4</v>
      </c>
      <c r="BM434">
        <v>1</v>
      </c>
      <c r="BN434">
        <v>110.42</v>
      </c>
      <c r="BO434">
        <v>110.42</v>
      </c>
    </row>
    <row r="435" spans="1:67" hidden="1">
      <c r="A435" s="15">
        <f t="shared" si="6"/>
        <v>45455</v>
      </c>
      <c r="B435" t="s">
        <v>8110</v>
      </c>
      <c r="C435" t="s">
        <v>8111</v>
      </c>
      <c r="D435" t="s">
        <v>290</v>
      </c>
      <c r="F435" t="s">
        <v>2100</v>
      </c>
      <c r="G435" t="s">
        <v>8112</v>
      </c>
      <c r="H435" t="s">
        <v>287</v>
      </c>
      <c r="I435">
        <v>124.41</v>
      </c>
      <c r="J435">
        <v>126.87</v>
      </c>
      <c r="K435">
        <v>126.87</v>
      </c>
      <c r="L435">
        <v>14.9</v>
      </c>
      <c r="M435" t="s">
        <v>8113</v>
      </c>
      <c r="N435" t="s">
        <v>8114</v>
      </c>
      <c r="O435" t="s">
        <v>8115</v>
      </c>
      <c r="P435" t="s">
        <v>288</v>
      </c>
      <c r="Q435" t="s">
        <v>4930</v>
      </c>
      <c r="R435" t="s">
        <v>8116</v>
      </c>
      <c r="S435" t="s">
        <v>8117</v>
      </c>
      <c r="V435" t="s">
        <v>8118</v>
      </c>
      <c r="W435" t="s">
        <v>302</v>
      </c>
      <c r="X435" t="s">
        <v>2</v>
      </c>
      <c r="Y435" t="s">
        <v>291</v>
      </c>
      <c r="Z435" t="s">
        <v>8119</v>
      </c>
      <c r="AE435" t="s">
        <v>8120</v>
      </c>
      <c r="AG435" t="s">
        <v>8113</v>
      </c>
      <c r="AH435" t="s">
        <v>8121</v>
      </c>
      <c r="AI435" t="s">
        <v>8115</v>
      </c>
      <c r="AJ435" t="s">
        <v>288</v>
      </c>
      <c r="AK435" t="s">
        <v>4930</v>
      </c>
      <c r="AL435" t="s">
        <v>8116</v>
      </c>
      <c r="AM435" t="s">
        <v>8117</v>
      </c>
      <c r="AN435" t="s">
        <v>8122</v>
      </c>
      <c r="AP435" t="s">
        <v>8118</v>
      </c>
      <c r="AQ435" t="s">
        <v>302</v>
      </c>
      <c r="AR435" t="s">
        <v>2</v>
      </c>
      <c r="AT435" t="s">
        <v>8119</v>
      </c>
      <c r="AU435" t="s">
        <v>8122</v>
      </c>
      <c r="AV435" t="s">
        <v>4942</v>
      </c>
      <c r="AW435" t="s">
        <v>8123</v>
      </c>
      <c r="AX435" t="s">
        <v>4944</v>
      </c>
      <c r="AY435">
        <v>12.44</v>
      </c>
      <c r="AZ435" t="s">
        <v>1543</v>
      </c>
      <c r="BA435" t="s">
        <v>3158</v>
      </c>
      <c r="BB435" t="s">
        <v>3159</v>
      </c>
      <c r="BC435" t="s">
        <v>8124</v>
      </c>
      <c r="BF435" t="s">
        <v>8112</v>
      </c>
      <c r="BI435" t="s">
        <v>8125</v>
      </c>
      <c r="BJ435" t="s">
        <v>8126</v>
      </c>
      <c r="BK435" t="s">
        <v>7974</v>
      </c>
      <c r="BL435" t="s">
        <v>4</v>
      </c>
      <c r="BM435">
        <v>1</v>
      </c>
      <c r="BN435">
        <v>124.41</v>
      </c>
      <c r="BO435">
        <v>124.41</v>
      </c>
    </row>
    <row r="436" spans="1:67" hidden="1">
      <c r="A436" s="15">
        <f t="shared" si="6"/>
        <v>45455</v>
      </c>
      <c r="B436" t="s">
        <v>8127</v>
      </c>
      <c r="C436" t="s">
        <v>8128</v>
      </c>
      <c r="D436" t="s">
        <v>292</v>
      </c>
      <c r="F436" t="s">
        <v>1526</v>
      </c>
      <c r="G436" t="s">
        <v>8129</v>
      </c>
      <c r="H436" t="s">
        <v>287</v>
      </c>
      <c r="I436">
        <v>110.42</v>
      </c>
      <c r="J436">
        <v>128.66</v>
      </c>
      <c r="K436">
        <v>128.66</v>
      </c>
      <c r="L436">
        <v>18.239999999999998</v>
      </c>
      <c r="M436" t="s">
        <v>7483</v>
      </c>
      <c r="N436" t="s">
        <v>8130</v>
      </c>
      <c r="O436" t="s">
        <v>8131</v>
      </c>
      <c r="P436" t="s">
        <v>8132</v>
      </c>
      <c r="Q436" t="s">
        <v>8133</v>
      </c>
      <c r="R436" t="s">
        <v>8134</v>
      </c>
      <c r="S436" t="s">
        <v>8135</v>
      </c>
      <c r="U436" t="s">
        <v>8136</v>
      </c>
      <c r="V436" t="s">
        <v>7294</v>
      </c>
      <c r="W436" t="s">
        <v>1555</v>
      </c>
      <c r="X436" t="s">
        <v>2</v>
      </c>
      <c r="Z436" t="s">
        <v>8137</v>
      </c>
      <c r="AE436" t="s">
        <v>8138</v>
      </c>
      <c r="AG436" t="s">
        <v>7483</v>
      </c>
      <c r="AH436" t="s">
        <v>8130</v>
      </c>
      <c r="AI436" t="s">
        <v>8131</v>
      </c>
      <c r="AJ436" t="s">
        <v>8132</v>
      </c>
      <c r="AK436" t="s">
        <v>8133</v>
      </c>
      <c r="AL436" t="s">
        <v>8134</v>
      </c>
      <c r="AM436" t="s">
        <v>8135</v>
      </c>
      <c r="AO436" t="s">
        <v>8136</v>
      </c>
      <c r="AP436" t="s">
        <v>7294</v>
      </c>
      <c r="AQ436" t="s">
        <v>1555</v>
      </c>
      <c r="AR436" t="s">
        <v>2</v>
      </c>
      <c r="AT436" t="s">
        <v>8137</v>
      </c>
      <c r="AW436" t="s">
        <v>8139</v>
      </c>
      <c r="AY436">
        <v>0</v>
      </c>
      <c r="AZ436" t="s">
        <v>289</v>
      </c>
      <c r="BA436" t="s">
        <v>3776</v>
      </c>
      <c r="BB436" t="s">
        <v>4703</v>
      </c>
      <c r="BC436" t="s">
        <v>8140</v>
      </c>
      <c r="BF436" t="s">
        <v>8141</v>
      </c>
      <c r="BI436" t="s">
        <v>8142</v>
      </c>
      <c r="BJ436" t="s">
        <v>8109</v>
      </c>
      <c r="BK436" t="s">
        <v>2181</v>
      </c>
      <c r="BL436" t="s">
        <v>4</v>
      </c>
      <c r="BM436">
        <v>1</v>
      </c>
      <c r="BN436">
        <v>110.42</v>
      </c>
      <c r="BO436">
        <v>110.42</v>
      </c>
    </row>
    <row r="437" spans="1:67" hidden="1">
      <c r="A437" s="15">
        <f t="shared" si="6"/>
        <v>45455</v>
      </c>
      <c r="B437" t="s">
        <v>8143</v>
      </c>
      <c r="C437" t="s">
        <v>8144</v>
      </c>
      <c r="D437" t="s">
        <v>134</v>
      </c>
      <c r="F437" t="s">
        <v>2100</v>
      </c>
      <c r="G437" t="s">
        <v>8145</v>
      </c>
      <c r="H437" t="s">
        <v>298</v>
      </c>
      <c r="I437">
        <v>108</v>
      </c>
      <c r="J437">
        <v>108</v>
      </c>
      <c r="K437">
        <v>108</v>
      </c>
      <c r="L437">
        <v>0</v>
      </c>
      <c r="M437" t="s">
        <v>8146</v>
      </c>
      <c r="N437" t="s">
        <v>8147</v>
      </c>
      <c r="O437" t="s">
        <v>8148</v>
      </c>
      <c r="P437" t="s">
        <v>288</v>
      </c>
      <c r="Q437" t="s">
        <v>3145</v>
      </c>
      <c r="R437" t="s">
        <v>8149</v>
      </c>
      <c r="S437" t="s">
        <v>8150</v>
      </c>
      <c r="T437" t="s">
        <v>8151</v>
      </c>
      <c r="U437" t="s">
        <v>8151</v>
      </c>
      <c r="V437" t="s">
        <v>8152</v>
      </c>
      <c r="W437" t="s">
        <v>8153</v>
      </c>
      <c r="X437" t="s">
        <v>837</v>
      </c>
      <c r="Y437" t="s">
        <v>3150</v>
      </c>
      <c r="Z437" t="s">
        <v>8154</v>
      </c>
      <c r="AE437" t="s">
        <v>8155</v>
      </c>
      <c r="AG437" t="s">
        <v>8156</v>
      </c>
      <c r="AH437" t="s">
        <v>8157</v>
      </c>
      <c r="AI437" t="s">
        <v>8148</v>
      </c>
      <c r="AJ437" t="s">
        <v>288</v>
      </c>
      <c r="AK437" t="s">
        <v>3145</v>
      </c>
      <c r="AL437" t="s">
        <v>8149</v>
      </c>
      <c r="AM437" t="s">
        <v>8150</v>
      </c>
      <c r="AO437" t="s">
        <v>8158</v>
      </c>
      <c r="AP437" t="s">
        <v>8152</v>
      </c>
      <c r="AQ437" t="s">
        <v>8153</v>
      </c>
      <c r="AR437" t="s">
        <v>837</v>
      </c>
      <c r="AS437" t="s">
        <v>3150</v>
      </c>
      <c r="AT437" t="s">
        <v>8154</v>
      </c>
      <c r="AV437" t="s">
        <v>3154</v>
      </c>
      <c r="AW437" t="s">
        <v>8159</v>
      </c>
      <c r="AX437" t="s">
        <v>3156</v>
      </c>
      <c r="AY437">
        <v>0</v>
      </c>
      <c r="AZ437" t="s">
        <v>289</v>
      </c>
      <c r="BA437" t="s">
        <v>6826</v>
      </c>
      <c r="BB437" t="s">
        <v>4946</v>
      </c>
      <c r="BC437" t="s">
        <v>8160</v>
      </c>
      <c r="BF437" t="s">
        <v>8145</v>
      </c>
      <c r="BG437" t="s">
        <v>3161</v>
      </c>
      <c r="BH437">
        <v>37.36</v>
      </c>
      <c r="BI437" t="s">
        <v>8161</v>
      </c>
      <c r="BJ437" t="s">
        <v>8162</v>
      </c>
      <c r="BK437" t="s">
        <v>3670</v>
      </c>
      <c r="BL437" t="s">
        <v>3670</v>
      </c>
      <c r="BM437">
        <v>4</v>
      </c>
      <c r="BN437">
        <v>27</v>
      </c>
      <c r="BO437">
        <v>108</v>
      </c>
    </row>
    <row r="438" spans="1:67" hidden="1">
      <c r="A438" s="15">
        <f t="shared" si="6"/>
        <v>45457</v>
      </c>
      <c r="B438" t="s">
        <v>8163</v>
      </c>
      <c r="C438" t="s">
        <v>8164</v>
      </c>
      <c r="D438" t="s">
        <v>301</v>
      </c>
      <c r="F438" t="s">
        <v>2100</v>
      </c>
      <c r="G438" t="s">
        <v>8165</v>
      </c>
      <c r="H438" t="s">
        <v>298</v>
      </c>
      <c r="I438">
        <v>29.9</v>
      </c>
      <c r="J438">
        <v>41.44</v>
      </c>
      <c r="K438">
        <v>41.44</v>
      </c>
      <c r="L438">
        <v>11.54</v>
      </c>
      <c r="M438" t="s">
        <v>8166</v>
      </c>
      <c r="N438" t="s">
        <v>8167</v>
      </c>
      <c r="O438" t="s">
        <v>8168</v>
      </c>
      <c r="P438" t="s">
        <v>4737</v>
      </c>
      <c r="Q438" t="s">
        <v>8169</v>
      </c>
      <c r="R438" t="s">
        <v>8170</v>
      </c>
      <c r="S438" t="s">
        <v>8171</v>
      </c>
      <c r="U438" t="s">
        <v>8172</v>
      </c>
      <c r="V438" t="s">
        <v>1271</v>
      </c>
      <c r="W438" t="s">
        <v>3927</v>
      </c>
      <c r="X438" t="s">
        <v>2</v>
      </c>
      <c r="Y438" t="s">
        <v>291</v>
      </c>
      <c r="Z438" t="s">
        <v>8173</v>
      </c>
      <c r="AE438" t="s">
        <v>8174</v>
      </c>
      <c r="AG438" t="s">
        <v>8166</v>
      </c>
      <c r="AH438" t="s">
        <v>8167</v>
      </c>
      <c r="AI438" t="s">
        <v>8168</v>
      </c>
      <c r="AJ438" t="s">
        <v>4737</v>
      </c>
      <c r="AK438" t="s">
        <v>8169</v>
      </c>
      <c r="AL438" t="s">
        <v>8170</v>
      </c>
      <c r="AM438" t="s">
        <v>8171</v>
      </c>
      <c r="AO438" t="s">
        <v>8172</v>
      </c>
      <c r="AP438" t="s">
        <v>1271</v>
      </c>
      <c r="AQ438" t="s">
        <v>3927</v>
      </c>
      <c r="AR438" t="s">
        <v>2</v>
      </c>
      <c r="AS438" t="s">
        <v>291</v>
      </c>
      <c r="AT438" t="s">
        <v>8173</v>
      </c>
      <c r="AV438" t="s">
        <v>296</v>
      </c>
      <c r="AW438" t="s">
        <v>8175</v>
      </c>
      <c r="AX438" t="s">
        <v>4744</v>
      </c>
      <c r="AY438">
        <v>0</v>
      </c>
      <c r="AZ438" t="s">
        <v>289</v>
      </c>
      <c r="BA438" t="s">
        <v>2145</v>
      </c>
      <c r="BC438" t="s">
        <v>8176</v>
      </c>
      <c r="BF438" t="s">
        <v>8165</v>
      </c>
      <c r="BI438" t="s">
        <v>8160</v>
      </c>
      <c r="BJ438" t="s">
        <v>3211</v>
      </c>
      <c r="BK438" t="s">
        <v>771</v>
      </c>
      <c r="BL438" t="s">
        <v>4</v>
      </c>
      <c r="BM438">
        <v>1</v>
      </c>
      <c r="BN438">
        <v>29.9</v>
      </c>
      <c r="BO438">
        <v>29.9</v>
      </c>
    </row>
    <row r="439" spans="1:67" hidden="1">
      <c r="A439" s="15">
        <f t="shared" si="6"/>
        <v>45457</v>
      </c>
      <c r="B439" t="s">
        <v>8177</v>
      </c>
      <c r="C439" t="s">
        <v>8178</v>
      </c>
      <c r="D439" t="s">
        <v>134</v>
      </c>
      <c r="F439" t="s">
        <v>2100</v>
      </c>
      <c r="G439" t="s">
        <v>8179</v>
      </c>
      <c r="H439" t="s">
        <v>287</v>
      </c>
      <c r="I439">
        <v>108</v>
      </c>
      <c r="J439">
        <v>108</v>
      </c>
      <c r="K439">
        <v>108</v>
      </c>
      <c r="L439">
        <v>0</v>
      </c>
      <c r="M439" t="s">
        <v>8180</v>
      </c>
      <c r="N439" t="s">
        <v>1587</v>
      </c>
      <c r="O439" t="s">
        <v>8181</v>
      </c>
      <c r="P439" t="s">
        <v>288</v>
      </c>
      <c r="Q439" t="s">
        <v>3145</v>
      </c>
      <c r="R439" t="s">
        <v>8182</v>
      </c>
      <c r="S439" t="s">
        <v>8183</v>
      </c>
      <c r="T439" t="s">
        <v>8184</v>
      </c>
      <c r="U439" t="s">
        <v>8184</v>
      </c>
      <c r="V439" t="s">
        <v>124</v>
      </c>
      <c r="W439" t="s">
        <v>8185</v>
      </c>
      <c r="X439" t="s">
        <v>127</v>
      </c>
      <c r="Y439" t="s">
        <v>3150</v>
      </c>
      <c r="Z439" t="s">
        <v>8186</v>
      </c>
      <c r="AE439" t="s">
        <v>8187</v>
      </c>
      <c r="AG439" t="s">
        <v>8180</v>
      </c>
      <c r="AH439" t="s">
        <v>1587</v>
      </c>
      <c r="AI439" t="s">
        <v>8181</v>
      </c>
      <c r="AJ439" t="s">
        <v>288</v>
      </c>
      <c r="AK439" t="s">
        <v>3145</v>
      </c>
      <c r="AL439" t="s">
        <v>8188</v>
      </c>
      <c r="AM439" t="s">
        <v>8189</v>
      </c>
      <c r="AP439" t="s">
        <v>124</v>
      </c>
      <c r="AQ439" t="s">
        <v>8190</v>
      </c>
      <c r="AR439" t="s">
        <v>127</v>
      </c>
      <c r="AS439" t="s">
        <v>3150</v>
      </c>
      <c r="AT439" t="s">
        <v>8191</v>
      </c>
      <c r="AV439" t="s">
        <v>3154</v>
      </c>
      <c r="AW439" t="s">
        <v>8192</v>
      </c>
      <c r="AX439" t="s">
        <v>3156</v>
      </c>
      <c r="AY439">
        <v>0</v>
      </c>
      <c r="AZ439" t="s">
        <v>289</v>
      </c>
      <c r="BA439" t="s">
        <v>4651</v>
      </c>
      <c r="BB439" t="s">
        <v>4946</v>
      </c>
      <c r="BC439" t="s">
        <v>8022</v>
      </c>
      <c r="BF439" t="s">
        <v>8179</v>
      </c>
      <c r="BG439" t="s">
        <v>3161</v>
      </c>
      <c r="BH439">
        <v>32.159999999999997</v>
      </c>
      <c r="BI439" t="s">
        <v>8193</v>
      </c>
      <c r="BJ439" t="s">
        <v>6311</v>
      </c>
      <c r="BK439" t="s">
        <v>6312</v>
      </c>
      <c r="BL439" t="s">
        <v>4</v>
      </c>
      <c r="BM439">
        <v>3</v>
      </c>
      <c r="BN439">
        <v>36</v>
      </c>
      <c r="BO439">
        <v>108</v>
      </c>
    </row>
    <row r="440" spans="1:67" hidden="1">
      <c r="A440" s="15">
        <f t="shared" si="6"/>
        <v>45458</v>
      </c>
      <c r="B440" t="s">
        <v>8194</v>
      </c>
      <c r="C440" t="s">
        <v>8195</v>
      </c>
      <c r="D440" t="s">
        <v>301</v>
      </c>
      <c r="F440" t="s">
        <v>1526</v>
      </c>
      <c r="G440" t="s">
        <v>8196</v>
      </c>
      <c r="H440" t="s">
        <v>287</v>
      </c>
      <c r="I440">
        <v>104.4</v>
      </c>
      <c r="J440">
        <v>118.44</v>
      </c>
      <c r="K440">
        <v>118.44</v>
      </c>
      <c r="L440">
        <v>14.04</v>
      </c>
      <c r="M440" t="s">
        <v>8197</v>
      </c>
      <c r="O440" t="s">
        <v>8198</v>
      </c>
      <c r="P440" t="s">
        <v>4661</v>
      </c>
      <c r="Q440" t="s">
        <v>8199</v>
      </c>
      <c r="R440" t="s">
        <v>8200</v>
      </c>
      <c r="S440" t="s">
        <v>8201</v>
      </c>
      <c r="U440" t="s">
        <v>8202</v>
      </c>
      <c r="V440" t="s">
        <v>8203</v>
      </c>
      <c r="W440" t="s">
        <v>1680</v>
      </c>
      <c r="X440" t="s">
        <v>6</v>
      </c>
      <c r="Y440" t="s">
        <v>291</v>
      </c>
      <c r="Z440" t="s">
        <v>8204</v>
      </c>
      <c r="AE440" t="s">
        <v>8205</v>
      </c>
      <c r="AG440" t="s">
        <v>8197</v>
      </c>
      <c r="AI440" t="s">
        <v>8198</v>
      </c>
      <c r="AJ440" t="s">
        <v>4661</v>
      </c>
      <c r="AK440" t="s">
        <v>8199</v>
      </c>
      <c r="AL440" t="s">
        <v>8200</v>
      </c>
      <c r="AM440" t="s">
        <v>8201</v>
      </c>
      <c r="AO440" t="s">
        <v>8202</v>
      </c>
      <c r="AP440" t="s">
        <v>8203</v>
      </c>
      <c r="AQ440" t="s">
        <v>1680</v>
      </c>
      <c r="AR440" t="s">
        <v>6</v>
      </c>
      <c r="AS440" t="s">
        <v>291</v>
      </c>
      <c r="AT440" t="s">
        <v>8204</v>
      </c>
      <c r="AV440" t="s">
        <v>296</v>
      </c>
      <c r="AW440" t="s">
        <v>8206</v>
      </c>
      <c r="AY440">
        <v>5.5</v>
      </c>
      <c r="AZ440" t="s">
        <v>1543</v>
      </c>
      <c r="BA440" t="s">
        <v>113</v>
      </c>
      <c r="BC440" t="s">
        <v>8207</v>
      </c>
      <c r="BF440" t="s">
        <v>8196</v>
      </c>
      <c r="BI440" t="s">
        <v>8160</v>
      </c>
      <c r="BJ440" t="s">
        <v>5479</v>
      </c>
      <c r="BK440" t="s">
        <v>4950</v>
      </c>
      <c r="BL440" t="s">
        <v>4</v>
      </c>
      <c r="BM440">
        <v>1</v>
      </c>
      <c r="BN440">
        <v>109.9</v>
      </c>
      <c r="BO440">
        <v>104.4</v>
      </c>
    </row>
    <row r="441" spans="1:67" hidden="1">
      <c r="A441" s="15">
        <f t="shared" si="6"/>
        <v>45459</v>
      </c>
      <c r="B441" t="s">
        <v>8208</v>
      </c>
      <c r="C441" t="s">
        <v>8209</v>
      </c>
      <c r="D441" t="s">
        <v>301</v>
      </c>
      <c r="F441" t="s">
        <v>2100</v>
      </c>
      <c r="G441" t="s">
        <v>8210</v>
      </c>
      <c r="H441" t="s">
        <v>298</v>
      </c>
      <c r="I441">
        <v>25.56</v>
      </c>
      <c r="J441">
        <v>35.99</v>
      </c>
      <c r="K441">
        <v>35.99</v>
      </c>
      <c r="L441">
        <v>10.43</v>
      </c>
      <c r="M441" t="s">
        <v>7274</v>
      </c>
      <c r="N441" t="s">
        <v>8211</v>
      </c>
      <c r="O441" t="s">
        <v>8212</v>
      </c>
      <c r="P441" t="s">
        <v>288</v>
      </c>
      <c r="Q441" t="s">
        <v>8213</v>
      </c>
      <c r="R441" t="s">
        <v>8214</v>
      </c>
      <c r="S441" t="s">
        <v>8215</v>
      </c>
      <c r="V441" t="s">
        <v>3812</v>
      </c>
      <c r="W441" t="s">
        <v>127</v>
      </c>
      <c r="X441" t="s">
        <v>2</v>
      </c>
      <c r="Y441" t="s">
        <v>291</v>
      </c>
      <c r="Z441" t="s">
        <v>8216</v>
      </c>
      <c r="AE441" t="s">
        <v>8217</v>
      </c>
      <c r="AG441" t="s">
        <v>7274</v>
      </c>
      <c r="AH441" t="s">
        <v>8211</v>
      </c>
      <c r="AI441" t="s">
        <v>8212</v>
      </c>
      <c r="AJ441" t="s">
        <v>288</v>
      </c>
      <c r="AK441" t="s">
        <v>8213</v>
      </c>
      <c r="AL441" t="s">
        <v>8214</v>
      </c>
      <c r="AM441" t="s">
        <v>8215</v>
      </c>
      <c r="AP441" t="s">
        <v>3812</v>
      </c>
      <c r="AQ441" t="s">
        <v>127</v>
      </c>
      <c r="AR441" t="s">
        <v>2</v>
      </c>
      <c r="AS441" t="s">
        <v>291</v>
      </c>
      <c r="AT441" t="s">
        <v>8216</v>
      </c>
      <c r="AV441" t="s">
        <v>296</v>
      </c>
      <c r="AW441" t="s">
        <v>8218</v>
      </c>
      <c r="AX441" t="s">
        <v>4594</v>
      </c>
      <c r="AY441">
        <v>1.35</v>
      </c>
      <c r="AZ441" t="s">
        <v>289</v>
      </c>
      <c r="BA441" t="s">
        <v>2145</v>
      </c>
      <c r="BC441" t="s">
        <v>8219</v>
      </c>
      <c r="BF441" t="s">
        <v>8210</v>
      </c>
      <c r="BI441" t="s">
        <v>8160</v>
      </c>
      <c r="BJ441" t="s">
        <v>3211</v>
      </c>
      <c r="BK441" t="s">
        <v>771</v>
      </c>
      <c r="BL441" t="s">
        <v>4</v>
      </c>
      <c r="BM441">
        <v>1</v>
      </c>
      <c r="BN441">
        <v>26.91</v>
      </c>
      <c r="BO441">
        <v>25.56</v>
      </c>
    </row>
    <row r="442" spans="1:67" hidden="1">
      <c r="A442" s="15">
        <f t="shared" si="6"/>
        <v>45460</v>
      </c>
      <c r="B442" t="s">
        <v>8220</v>
      </c>
      <c r="C442" t="s">
        <v>8221</v>
      </c>
      <c r="D442" t="s">
        <v>301</v>
      </c>
      <c r="F442" t="s">
        <v>2100</v>
      </c>
      <c r="G442" t="s">
        <v>8222</v>
      </c>
      <c r="H442" t="s">
        <v>298</v>
      </c>
      <c r="I442">
        <v>140.36000000000001</v>
      </c>
      <c r="J442">
        <v>166.93</v>
      </c>
      <c r="K442">
        <v>166.93</v>
      </c>
      <c r="L442">
        <v>26.57</v>
      </c>
      <c r="M442" t="s">
        <v>2806</v>
      </c>
      <c r="N442" t="s">
        <v>8223</v>
      </c>
      <c r="O442" t="s">
        <v>8224</v>
      </c>
      <c r="P442" t="s">
        <v>5516</v>
      </c>
      <c r="Q442" t="s">
        <v>8225</v>
      </c>
      <c r="R442" t="s">
        <v>8226</v>
      </c>
      <c r="S442" t="s">
        <v>8227</v>
      </c>
      <c r="U442" t="s">
        <v>8228</v>
      </c>
      <c r="V442" t="s">
        <v>8228</v>
      </c>
      <c r="W442" t="s">
        <v>8229</v>
      </c>
      <c r="X442" t="s">
        <v>13</v>
      </c>
      <c r="Y442" t="s">
        <v>291</v>
      </c>
      <c r="Z442" t="s">
        <v>8230</v>
      </c>
      <c r="AE442" t="s">
        <v>8231</v>
      </c>
      <c r="AG442" t="s">
        <v>8232</v>
      </c>
      <c r="AH442" t="s">
        <v>8233</v>
      </c>
      <c r="AI442" t="s">
        <v>8224</v>
      </c>
      <c r="AJ442" t="s">
        <v>5516</v>
      </c>
      <c r="AK442" t="s">
        <v>8225</v>
      </c>
      <c r="AL442" t="s">
        <v>8226</v>
      </c>
      <c r="AM442" t="s">
        <v>8227</v>
      </c>
      <c r="AO442" t="s">
        <v>8228</v>
      </c>
      <c r="AP442" t="s">
        <v>8228</v>
      </c>
      <c r="AQ442" t="s">
        <v>8229</v>
      </c>
      <c r="AR442" t="s">
        <v>13</v>
      </c>
      <c r="AS442" t="s">
        <v>291</v>
      </c>
      <c r="AT442" t="s">
        <v>8230</v>
      </c>
      <c r="AV442" t="s">
        <v>296</v>
      </c>
      <c r="AW442" t="s">
        <v>8234</v>
      </c>
      <c r="AX442" t="s">
        <v>4594</v>
      </c>
      <c r="AY442">
        <v>75.58</v>
      </c>
      <c r="AZ442" t="s">
        <v>289</v>
      </c>
      <c r="BA442" t="s">
        <v>49</v>
      </c>
      <c r="BC442" t="s">
        <v>8235</v>
      </c>
      <c r="BF442" t="s">
        <v>8222</v>
      </c>
      <c r="BI442" t="s">
        <v>8236</v>
      </c>
      <c r="BJ442" t="s">
        <v>6382</v>
      </c>
      <c r="BK442" t="s">
        <v>6312</v>
      </c>
      <c r="BL442" t="s">
        <v>4</v>
      </c>
      <c r="BM442">
        <v>6</v>
      </c>
      <c r="BN442">
        <v>35.99</v>
      </c>
      <c r="BO442">
        <v>140.36000000000001</v>
      </c>
    </row>
    <row r="443" spans="1:67" hidden="1">
      <c r="A443" s="15">
        <f t="shared" si="6"/>
        <v>45461</v>
      </c>
      <c r="B443" t="s">
        <v>8237</v>
      </c>
      <c r="C443" t="s">
        <v>8238</v>
      </c>
      <c r="D443" t="s">
        <v>294</v>
      </c>
      <c r="F443" t="s">
        <v>2100</v>
      </c>
      <c r="G443" t="s">
        <v>8239</v>
      </c>
      <c r="H443" t="s">
        <v>287</v>
      </c>
      <c r="I443">
        <v>34.200000000000003</v>
      </c>
      <c r="J443">
        <v>43.82</v>
      </c>
      <c r="K443">
        <v>43.82</v>
      </c>
      <c r="L443">
        <v>9.6199999999999992</v>
      </c>
      <c r="M443" t="s">
        <v>8240</v>
      </c>
      <c r="N443" t="s">
        <v>8241</v>
      </c>
      <c r="O443" t="s">
        <v>8242</v>
      </c>
      <c r="P443" t="s">
        <v>288</v>
      </c>
      <c r="Q443" t="s">
        <v>295</v>
      </c>
      <c r="R443" t="s">
        <v>8243</v>
      </c>
      <c r="S443" t="s">
        <v>8244</v>
      </c>
      <c r="U443" t="s">
        <v>8245</v>
      </c>
      <c r="V443" t="s">
        <v>873</v>
      </c>
      <c r="W443" t="s">
        <v>8246</v>
      </c>
      <c r="X443" t="s">
        <v>837</v>
      </c>
      <c r="Y443" t="s">
        <v>291</v>
      </c>
      <c r="Z443" t="s">
        <v>8247</v>
      </c>
      <c r="AE443" t="s">
        <v>8248</v>
      </c>
      <c r="AG443" t="s">
        <v>8240</v>
      </c>
      <c r="AH443" t="s">
        <v>8241</v>
      </c>
      <c r="AI443" t="s">
        <v>8249</v>
      </c>
      <c r="AJ443" t="s">
        <v>288</v>
      </c>
      <c r="AK443" t="s">
        <v>295</v>
      </c>
      <c r="AL443" t="s">
        <v>8243</v>
      </c>
      <c r="AM443" t="s">
        <v>8244</v>
      </c>
      <c r="AO443" t="s">
        <v>8245</v>
      </c>
      <c r="AP443" t="s">
        <v>873</v>
      </c>
      <c r="AQ443" t="s">
        <v>8246</v>
      </c>
      <c r="AR443" t="s">
        <v>837</v>
      </c>
      <c r="AT443" t="s">
        <v>8247</v>
      </c>
      <c r="AV443" t="s">
        <v>296</v>
      </c>
      <c r="AW443" t="s">
        <v>8250</v>
      </c>
      <c r="AX443" t="s">
        <v>3711</v>
      </c>
      <c r="AY443">
        <v>0</v>
      </c>
      <c r="AZ443" t="s">
        <v>5678</v>
      </c>
      <c r="BA443" t="s">
        <v>5679</v>
      </c>
      <c r="BC443" t="s">
        <v>8124</v>
      </c>
      <c r="BD443" t="s">
        <v>8251</v>
      </c>
      <c r="BF443" t="s">
        <v>8239</v>
      </c>
      <c r="BI443" t="s">
        <v>8252</v>
      </c>
      <c r="BJ443" t="s">
        <v>7113</v>
      </c>
      <c r="BK443" t="s">
        <v>6312</v>
      </c>
      <c r="BL443" t="s">
        <v>4</v>
      </c>
      <c r="BM443">
        <v>1</v>
      </c>
      <c r="BN443">
        <v>34.200000000000003</v>
      </c>
      <c r="BO443">
        <v>34.200000000000003</v>
      </c>
    </row>
    <row r="444" spans="1:67" hidden="1">
      <c r="A444" s="15">
        <f t="shared" si="6"/>
        <v>45461</v>
      </c>
      <c r="B444" t="s">
        <v>8253</v>
      </c>
      <c r="C444" t="s">
        <v>8254</v>
      </c>
      <c r="D444" t="s">
        <v>294</v>
      </c>
      <c r="F444" t="s">
        <v>2100</v>
      </c>
      <c r="G444" t="s">
        <v>8255</v>
      </c>
      <c r="H444" t="s">
        <v>287</v>
      </c>
      <c r="I444">
        <v>102.58</v>
      </c>
      <c r="J444">
        <v>109.41</v>
      </c>
      <c r="K444">
        <v>109.41</v>
      </c>
      <c r="L444">
        <v>12.65</v>
      </c>
      <c r="M444" t="s">
        <v>7911</v>
      </c>
      <c r="N444" t="s">
        <v>7912</v>
      </c>
      <c r="O444" t="s">
        <v>8256</v>
      </c>
      <c r="P444" t="s">
        <v>288</v>
      </c>
      <c r="Q444" t="s">
        <v>295</v>
      </c>
      <c r="R444" t="s">
        <v>8257</v>
      </c>
      <c r="S444" t="s">
        <v>7916</v>
      </c>
      <c r="U444" t="s">
        <v>8258</v>
      </c>
      <c r="V444" t="s">
        <v>7918</v>
      </c>
      <c r="W444" t="s">
        <v>8258</v>
      </c>
      <c r="X444" t="s">
        <v>3740</v>
      </c>
      <c r="Y444" t="s">
        <v>291</v>
      </c>
      <c r="Z444" t="s">
        <v>7920</v>
      </c>
      <c r="AE444" t="s">
        <v>7921</v>
      </c>
      <c r="AG444" t="s">
        <v>7911</v>
      </c>
      <c r="AH444" t="s">
        <v>7912</v>
      </c>
      <c r="AI444" t="s">
        <v>8259</v>
      </c>
      <c r="AJ444" t="s">
        <v>288</v>
      </c>
      <c r="AK444" t="s">
        <v>295</v>
      </c>
      <c r="AL444" t="s">
        <v>8257</v>
      </c>
      <c r="AM444" t="s">
        <v>7916</v>
      </c>
      <c r="AO444" t="s">
        <v>8258</v>
      </c>
      <c r="AP444" t="s">
        <v>7918</v>
      </c>
      <c r="AQ444" t="s">
        <v>8258</v>
      </c>
      <c r="AR444" t="s">
        <v>3740</v>
      </c>
      <c r="AT444" t="s">
        <v>7920</v>
      </c>
      <c r="AV444" t="s">
        <v>296</v>
      </c>
      <c r="AW444" t="s">
        <v>8260</v>
      </c>
      <c r="AX444" t="s">
        <v>3711</v>
      </c>
      <c r="AY444">
        <v>5.82</v>
      </c>
      <c r="AZ444" t="s">
        <v>289</v>
      </c>
      <c r="BA444" t="s">
        <v>6513</v>
      </c>
      <c r="BC444" t="s">
        <v>8261</v>
      </c>
      <c r="BD444" t="s">
        <v>8262</v>
      </c>
      <c r="BF444" t="s">
        <v>8255</v>
      </c>
      <c r="BI444" t="s">
        <v>8263</v>
      </c>
      <c r="BJ444" t="s">
        <v>8264</v>
      </c>
      <c r="BK444" t="s">
        <v>6170</v>
      </c>
      <c r="BL444" t="s">
        <v>4</v>
      </c>
      <c r="BM444">
        <v>1</v>
      </c>
      <c r="BN444">
        <v>102.58</v>
      </c>
      <c r="BO444">
        <v>102.58</v>
      </c>
    </row>
    <row r="445" spans="1:67" hidden="1">
      <c r="A445" s="15">
        <f t="shared" si="6"/>
        <v>45461</v>
      </c>
      <c r="B445" t="s">
        <v>8265</v>
      </c>
      <c r="C445" t="s">
        <v>8266</v>
      </c>
      <c r="D445" t="s">
        <v>294</v>
      </c>
      <c r="F445" t="s">
        <v>2100</v>
      </c>
      <c r="G445" t="s">
        <v>8267</v>
      </c>
      <c r="H445" t="s">
        <v>287</v>
      </c>
      <c r="I445">
        <v>93.97</v>
      </c>
      <c r="J445">
        <v>97.04</v>
      </c>
      <c r="K445">
        <v>102.09</v>
      </c>
      <c r="L445">
        <v>9.06</v>
      </c>
      <c r="M445" t="s">
        <v>8268</v>
      </c>
      <c r="N445" t="s">
        <v>8269</v>
      </c>
      <c r="O445" t="s">
        <v>8270</v>
      </c>
      <c r="P445" t="s">
        <v>288</v>
      </c>
      <c r="Q445" t="s">
        <v>295</v>
      </c>
      <c r="R445" t="s">
        <v>8271</v>
      </c>
      <c r="S445" t="s">
        <v>3217</v>
      </c>
      <c r="U445" t="s">
        <v>8272</v>
      </c>
      <c r="V445" t="s">
        <v>8273</v>
      </c>
      <c r="W445" t="s">
        <v>2625</v>
      </c>
      <c r="X445" t="s">
        <v>3740</v>
      </c>
      <c r="Y445" t="s">
        <v>291</v>
      </c>
      <c r="Z445" t="s">
        <v>8274</v>
      </c>
      <c r="AE445" t="s">
        <v>8275</v>
      </c>
      <c r="AG445" t="s">
        <v>8268</v>
      </c>
      <c r="AH445" t="s">
        <v>8269</v>
      </c>
      <c r="AI445" t="s">
        <v>8276</v>
      </c>
      <c r="AJ445" t="s">
        <v>288</v>
      </c>
      <c r="AK445" t="s">
        <v>295</v>
      </c>
      <c r="AL445" t="s">
        <v>8271</v>
      </c>
      <c r="AM445" t="s">
        <v>3217</v>
      </c>
      <c r="AO445" t="s">
        <v>8272</v>
      </c>
      <c r="AP445" t="s">
        <v>8273</v>
      </c>
      <c r="AQ445" t="s">
        <v>2625</v>
      </c>
      <c r="AR445" t="s">
        <v>3740</v>
      </c>
      <c r="AT445" t="s">
        <v>8274</v>
      </c>
      <c r="AV445" t="s">
        <v>296</v>
      </c>
      <c r="AW445" t="s">
        <v>8277</v>
      </c>
      <c r="AX445" t="s">
        <v>3711</v>
      </c>
      <c r="AY445">
        <v>5.99</v>
      </c>
      <c r="AZ445" t="s">
        <v>289</v>
      </c>
      <c r="BA445" t="s">
        <v>6513</v>
      </c>
      <c r="BC445" t="s">
        <v>8261</v>
      </c>
      <c r="BD445" t="s">
        <v>8278</v>
      </c>
      <c r="BF445" t="s">
        <v>8267</v>
      </c>
      <c r="BI445" t="s">
        <v>8279</v>
      </c>
      <c r="BJ445" t="s">
        <v>8280</v>
      </c>
      <c r="BK445" t="s">
        <v>5342</v>
      </c>
      <c r="BL445" t="s">
        <v>4</v>
      </c>
      <c r="BM445">
        <v>1</v>
      </c>
      <c r="BN445">
        <v>93.97</v>
      </c>
      <c r="BO445">
        <v>93.97</v>
      </c>
    </row>
    <row r="446" spans="1:67" hidden="1">
      <c r="A446" s="15">
        <f t="shared" si="6"/>
        <v>45462</v>
      </c>
      <c r="B446" t="s">
        <v>8281</v>
      </c>
      <c r="C446" t="s">
        <v>8282</v>
      </c>
      <c r="D446" t="s">
        <v>301</v>
      </c>
      <c r="F446" t="s">
        <v>2100</v>
      </c>
      <c r="G446" t="s">
        <v>8283</v>
      </c>
      <c r="H446" t="s">
        <v>298</v>
      </c>
      <c r="I446">
        <v>123.4</v>
      </c>
      <c r="J446">
        <v>123.4</v>
      </c>
      <c r="K446">
        <v>123.4</v>
      </c>
      <c r="L446">
        <v>0</v>
      </c>
      <c r="M446" t="s">
        <v>8284</v>
      </c>
      <c r="N446" t="s">
        <v>8285</v>
      </c>
      <c r="O446" t="s">
        <v>8286</v>
      </c>
      <c r="P446" t="s">
        <v>877</v>
      </c>
      <c r="Q446" t="s">
        <v>8287</v>
      </c>
      <c r="R446" t="s">
        <v>8288</v>
      </c>
      <c r="S446" t="s">
        <v>3159</v>
      </c>
      <c r="U446" t="s">
        <v>8289</v>
      </c>
      <c r="V446" t="s">
        <v>8290</v>
      </c>
      <c r="W446" t="s">
        <v>136</v>
      </c>
      <c r="X446" t="s">
        <v>126</v>
      </c>
      <c r="Y446" t="s">
        <v>291</v>
      </c>
      <c r="Z446" t="s">
        <v>8291</v>
      </c>
      <c r="AE446" t="s">
        <v>8292</v>
      </c>
      <c r="AG446" t="s">
        <v>8284</v>
      </c>
      <c r="AH446" t="s">
        <v>8285</v>
      </c>
      <c r="AI446" t="s">
        <v>8286</v>
      </c>
      <c r="AJ446" t="s">
        <v>877</v>
      </c>
      <c r="AK446" t="s">
        <v>8287</v>
      </c>
      <c r="AL446" t="s">
        <v>8288</v>
      </c>
      <c r="AM446" t="s">
        <v>3159</v>
      </c>
      <c r="AO446" t="s">
        <v>8289</v>
      </c>
      <c r="AP446" t="s">
        <v>8290</v>
      </c>
      <c r="AQ446" t="s">
        <v>136</v>
      </c>
      <c r="AR446" t="s">
        <v>126</v>
      </c>
      <c r="AS446" t="s">
        <v>291</v>
      </c>
      <c r="AT446" t="s">
        <v>8291</v>
      </c>
      <c r="AV446" t="s">
        <v>296</v>
      </c>
      <c r="AW446" t="s">
        <v>8293</v>
      </c>
      <c r="AX446" t="s">
        <v>4744</v>
      </c>
      <c r="AY446">
        <v>6.5</v>
      </c>
      <c r="AZ446" t="s">
        <v>289</v>
      </c>
      <c r="BA446" t="s">
        <v>2145</v>
      </c>
      <c r="BC446" t="s">
        <v>8219</v>
      </c>
      <c r="BF446" t="s">
        <v>8283</v>
      </c>
      <c r="BI446" t="s">
        <v>8294</v>
      </c>
      <c r="BJ446" t="s">
        <v>7612</v>
      </c>
      <c r="BK446" t="s">
        <v>5069</v>
      </c>
      <c r="BL446" t="s">
        <v>4</v>
      </c>
      <c r="BM446">
        <v>1</v>
      </c>
      <c r="BN446">
        <v>129.9</v>
      </c>
      <c r="BO446">
        <v>123.4</v>
      </c>
    </row>
    <row r="447" spans="1:67" hidden="1">
      <c r="A447" s="15">
        <f t="shared" si="6"/>
        <v>45462</v>
      </c>
      <c r="B447" t="s">
        <v>8295</v>
      </c>
      <c r="C447" t="s">
        <v>8296</v>
      </c>
      <c r="D447" t="s">
        <v>134</v>
      </c>
      <c r="F447" t="s">
        <v>2100</v>
      </c>
      <c r="G447" t="s">
        <v>8297</v>
      </c>
      <c r="H447" t="s">
        <v>287</v>
      </c>
      <c r="I447">
        <v>34.43</v>
      </c>
      <c r="J447">
        <v>48.43</v>
      </c>
      <c r="K447">
        <v>48.43</v>
      </c>
      <c r="L447">
        <v>14</v>
      </c>
      <c r="M447" t="s">
        <v>8298</v>
      </c>
      <c r="N447" t="s">
        <v>8299</v>
      </c>
      <c r="O447" t="s">
        <v>8300</v>
      </c>
      <c r="P447" t="s">
        <v>288</v>
      </c>
      <c r="Q447" t="s">
        <v>3145</v>
      </c>
      <c r="R447" t="s">
        <v>8301</v>
      </c>
      <c r="S447" t="s">
        <v>8302</v>
      </c>
      <c r="T447" t="s">
        <v>8303</v>
      </c>
      <c r="U447" t="s">
        <v>8303</v>
      </c>
      <c r="V447" t="s">
        <v>8304</v>
      </c>
      <c r="W447" t="s">
        <v>1555</v>
      </c>
      <c r="X447" t="s">
        <v>127</v>
      </c>
      <c r="Y447" t="s">
        <v>3150</v>
      </c>
      <c r="Z447" t="s">
        <v>8305</v>
      </c>
      <c r="AE447" t="s">
        <v>8306</v>
      </c>
      <c r="AG447" t="s">
        <v>8298</v>
      </c>
      <c r="AH447" t="s">
        <v>8307</v>
      </c>
      <c r="AI447" t="s">
        <v>8300</v>
      </c>
      <c r="AJ447" t="s">
        <v>288</v>
      </c>
      <c r="AK447" t="s">
        <v>3145</v>
      </c>
      <c r="AL447" t="s">
        <v>8308</v>
      </c>
      <c r="AM447" t="s">
        <v>8302</v>
      </c>
      <c r="AO447" t="s">
        <v>8303</v>
      </c>
      <c r="AP447" t="s">
        <v>8304</v>
      </c>
      <c r="AQ447" t="s">
        <v>1555</v>
      </c>
      <c r="AR447" t="s">
        <v>127</v>
      </c>
      <c r="AS447" t="s">
        <v>3150</v>
      </c>
      <c r="AT447" t="s">
        <v>8305</v>
      </c>
      <c r="AV447" t="s">
        <v>3154</v>
      </c>
      <c r="AW447" t="s">
        <v>8309</v>
      </c>
      <c r="AX447" t="s">
        <v>8310</v>
      </c>
      <c r="AY447">
        <v>0</v>
      </c>
      <c r="AZ447" t="s">
        <v>3157</v>
      </c>
      <c r="BA447" t="s">
        <v>3158</v>
      </c>
      <c r="BB447" t="s">
        <v>3159</v>
      </c>
      <c r="BC447" t="s">
        <v>8311</v>
      </c>
      <c r="BF447" t="s">
        <v>8297</v>
      </c>
      <c r="BG447" t="s">
        <v>3161</v>
      </c>
      <c r="BH447">
        <v>12.2</v>
      </c>
      <c r="BI447" t="s">
        <v>8294</v>
      </c>
      <c r="BJ447" t="s">
        <v>6321</v>
      </c>
      <c r="BK447" t="s">
        <v>6322</v>
      </c>
      <c r="BL447" t="s">
        <v>4</v>
      </c>
      <c r="BM447">
        <v>1</v>
      </c>
      <c r="BN447">
        <v>34.43</v>
      </c>
      <c r="BO447">
        <v>34.43</v>
      </c>
    </row>
    <row r="448" spans="1:67" hidden="1">
      <c r="A448" s="15">
        <f t="shared" si="6"/>
        <v>45463</v>
      </c>
      <c r="B448" t="s">
        <v>8312</v>
      </c>
      <c r="C448" t="s">
        <v>8313</v>
      </c>
      <c r="D448" t="s">
        <v>134</v>
      </c>
      <c r="F448" t="s">
        <v>2100</v>
      </c>
      <c r="G448" t="s">
        <v>8314</v>
      </c>
      <c r="H448" t="s">
        <v>298</v>
      </c>
      <c r="I448">
        <v>39.9</v>
      </c>
      <c r="J448">
        <v>53.9</v>
      </c>
      <c r="K448">
        <v>53.9</v>
      </c>
      <c r="L448">
        <v>14</v>
      </c>
      <c r="M448" t="s">
        <v>1944</v>
      </c>
      <c r="N448" t="s">
        <v>8315</v>
      </c>
      <c r="O448" t="s">
        <v>8316</v>
      </c>
      <c r="P448" t="s">
        <v>288</v>
      </c>
      <c r="Q448" t="s">
        <v>3145</v>
      </c>
      <c r="R448" t="s">
        <v>8317</v>
      </c>
      <c r="S448" t="s">
        <v>5973</v>
      </c>
      <c r="T448" t="s">
        <v>8318</v>
      </c>
      <c r="U448" t="s">
        <v>8318</v>
      </c>
      <c r="V448" t="s">
        <v>8319</v>
      </c>
      <c r="W448" t="s">
        <v>3414</v>
      </c>
      <c r="X448" t="s">
        <v>127</v>
      </c>
      <c r="Y448" t="s">
        <v>3150</v>
      </c>
      <c r="Z448" t="s">
        <v>8320</v>
      </c>
      <c r="AE448" t="s">
        <v>8321</v>
      </c>
      <c r="AG448" t="s">
        <v>1944</v>
      </c>
      <c r="AH448" t="s">
        <v>8322</v>
      </c>
      <c r="AI448" t="s">
        <v>8316</v>
      </c>
      <c r="AJ448" t="s">
        <v>288</v>
      </c>
      <c r="AK448" t="s">
        <v>3145</v>
      </c>
      <c r="AL448" t="s">
        <v>8323</v>
      </c>
      <c r="AM448" t="s">
        <v>5579</v>
      </c>
      <c r="AO448" t="s">
        <v>8324</v>
      </c>
      <c r="AP448" t="s">
        <v>8319</v>
      </c>
      <c r="AQ448" t="s">
        <v>3414</v>
      </c>
      <c r="AR448" t="s">
        <v>127</v>
      </c>
      <c r="AS448" t="s">
        <v>3150</v>
      </c>
      <c r="AT448" t="s">
        <v>8325</v>
      </c>
      <c r="AV448" t="s">
        <v>3154</v>
      </c>
      <c r="AW448" t="s">
        <v>8326</v>
      </c>
      <c r="AX448" t="s">
        <v>3156</v>
      </c>
      <c r="AY448">
        <v>0</v>
      </c>
      <c r="AZ448" t="s">
        <v>289</v>
      </c>
      <c r="BA448" t="s">
        <v>4651</v>
      </c>
      <c r="BB448" t="s">
        <v>3159</v>
      </c>
      <c r="BC448" t="s">
        <v>8327</v>
      </c>
      <c r="BF448" t="s">
        <v>8314</v>
      </c>
      <c r="BG448" t="s">
        <v>3161</v>
      </c>
      <c r="BH448">
        <v>16.78</v>
      </c>
      <c r="BI448" t="s">
        <v>8090</v>
      </c>
      <c r="BJ448" t="s">
        <v>7683</v>
      </c>
      <c r="BK448" t="s">
        <v>293</v>
      </c>
      <c r="BL448" t="s">
        <v>4</v>
      </c>
      <c r="BM448">
        <v>2</v>
      </c>
      <c r="BN448">
        <v>19.95</v>
      </c>
      <c r="BO448">
        <v>39.9</v>
      </c>
    </row>
    <row r="449" spans="1:79" hidden="1">
      <c r="A449" s="15">
        <f t="shared" si="6"/>
        <v>45463</v>
      </c>
      <c r="B449" t="s">
        <v>8328</v>
      </c>
      <c r="C449" t="s">
        <v>8329</v>
      </c>
      <c r="D449" t="s">
        <v>294</v>
      </c>
      <c r="F449" t="s">
        <v>2100</v>
      </c>
      <c r="G449" t="s">
        <v>8330</v>
      </c>
      <c r="H449" t="s">
        <v>287</v>
      </c>
      <c r="I449">
        <v>23.92</v>
      </c>
      <c r="J449">
        <v>28.7</v>
      </c>
      <c r="K449">
        <v>28.7</v>
      </c>
      <c r="L449">
        <v>7.18</v>
      </c>
      <c r="M449" t="s">
        <v>6743</v>
      </c>
      <c r="N449" t="s">
        <v>6744</v>
      </c>
      <c r="O449" t="s">
        <v>6745</v>
      </c>
      <c r="P449" t="s">
        <v>288</v>
      </c>
      <c r="Q449" t="s">
        <v>295</v>
      </c>
      <c r="R449" t="s">
        <v>6746</v>
      </c>
      <c r="S449" t="s">
        <v>6747</v>
      </c>
      <c r="U449" t="s">
        <v>6748</v>
      </c>
      <c r="V449" t="s">
        <v>6749</v>
      </c>
      <c r="W449" t="s">
        <v>127</v>
      </c>
      <c r="X449" t="s">
        <v>127</v>
      </c>
      <c r="Y449" t="s">
        <v>291</v>
      </c>
      <c r="Z449" t="s">
        <v>6750</v>
      </c>
      <c r="AE449" t="s">
        <v>6751</v>
      </c>
      <c r="AG449" t="s">
        <v>6743</v>
      </c>
      <c r="AH449" t="s">
        <v>6744</v>
      </c>
      <c r="AI449" t="s">
        <v>8331</v>
      </c>
      <c r="AJ449" t="s">
        <v>288</v>
      </c>
      <c r="AK449" t="s">
        <v>295</v>
      </c>
      <c r="AL449" t="s">
        <v>6746</v>
      </c>
      <c r="AM449" t="s">
        <v>6747</v>
      </c>
      <c r="AO449" t="s">
        <v>6748</v>
      </c>
      <c r="AP449" t="s">
        <v>6749</v>
      </c>
      <c r="AQ449" t="s">
        <v>127</v>
      </c>
      <c r="AR449" t="s">
        <v>127</v>
      </c>
      <c r="AT449" t="s">
        <v>6750</v>
      </c>
      <c r="AV449" t="s">
        <v>296</v>
      </c>
      <c r="AW449" t="s">
        <v>8332</v>
      </c>
      <c r="AX449" t="s">
        <v>3711</v>
      </c>
      <c r="AY449">
        <v>2.4</v>
      </c>
      <c r="AZ449" t="s">
        <v>289</v>
      </c>
      <c r="BA449" t="s">
        <v>6513</v>
      </c>
      <c r="BC449" t="s">
        <v>8333</v>
      </c>
      <c r="BD449" t="s">
        <v>8334</v>
      </c>
      <c r="BF449" t="s">
        <v>8330</v>
      </c>
      <c r="BI449" t="s">
        <v>8335</v>
      </c>
      <c r="BJ449" t="s">
        <v>851</v>
      </c>
      <c r="BK449" t="s">
        <v>852</v>
      </c>
      <c r="BL449" t="s">
        <v>4</v>
      </c>
      <c r="BM449">
        <v>1</v>
      </c>
      <c r="BN449">
        <v>23.92</v>
      </c>
      <c r="BO449">
        <v>23.92</v>
      </c>
    </row>
    <row r="450" spans="1:79" hidden="1">
      <c r="A450" s="15">
        <f t="shared" ref="A450:A513" si="7">DATEVALUE(G450)</f>
        <v>45464</v>
      </c>
      <c r="B450" t="s">
        <v>8336</v>
      </c>
      <c r="C450" t="s">
        <v>8337</v>
      </c>
      <c r="D450" t="s">
        <v>3594</v>
      </c>
      <c r="F450" t="s">
        <v>2100</v>
      </c>
      <c r="G450" t="s">
        <v>8338</v>
      </c>
      <c r="H450" t="s">
        <v>287</v>
      </c>
      <c r="I450">
        <v>74.989999999999995</v>
      </c>
      <c r="J450">
        <v>66.98</v>
      </c>
      <c r="K450">
        <v>66.98</v>
      </c>
      <c r="L450">
        <v>21.99</v>
      </c>
      <c r="M450" t="s">
        <v>8339</v>
      </c>
      <c r="N450" t="s">
        <v>8340</v>
      </c>
      <c r="O450" t="s">
        <v>8341</v>
      </c>
      <c r="P450" t="s">
        <v>3599</v>
      </c>
      <c r="Q450" t="s">
        <v>3600</v>
      </c>
      <c r="R450" t="s">
        <v>8342</v>
      </c>
      <c r="S450" t="s">
        <v>8343</v>
      </c>
      <c r="U450" t="s">
        <v>859</v>
      </c>
      <c r="V450" t="s">
        <v>8344</v>
      </c>
      <c r="W450" t="s">
        <v>8345</v>
      </c>
      <c r="X450" t="s">
        <v>9</v>
      </c>
      <c r="Y450" t="s">
        <v>291</v>
      </c>
      <c r="Z450" t="s">
        <v>8346</v>
      </c>
      <c r="AE450" t="s">
        <v>8347</v>
      </c>
      <c r="AG450" t="s">
        <v>8339</v>
      </c>
      <c r="AH450" t="s">
        <v>3976</v>
      </c>
      <c r="AI450" t="s">
        <v>8341</v>
      </c>
      <c r="AJ450" t="s">
        <v>3599</v>
      </c>
      <c r="AK450" t="s">
        <v>3600</v>
      </c>
      <c r="AL450" t="s">
        <v>8342</v>
      </c>
      <c r="AM450" t="s">
        <v>8343</v>
      </c>
      <c r="AO450" t="s">
        <v>859</v>
      </c>
      <c r="AP450" t="s">
        <v>8344</v>
      </c>
      <c r="AQ450" t="s">
        <v>8345</v>
      </c>
      <c r="AR450" t="s">
        <v>9</v>
      </c>
      <c r="AS450" t="s">
        <v>291</v>
      </c>
      <c r="AT450" t="s">
        <v>8346</v>
      </c>
      <c r="AU450" t="s">
        <v>8348</v>
      </c>
      <c r="AV450" t="s">
        <v>3608</v>
      </c>
      <c r="AW450" t="s">
        <v>8349</v>
      </c>
      <c r="AX450" t="s">
        <v>8350</v>
      </c>
      <c r="AY450">
        <v>30</v>
      </c>
      <c r="AZ450" t="s">
        <v>3157</v>
      </c>
      <c r="BA450" t="s">
        <v>8351</v>
      </c>
      <c r="BC450" t="s">
        <v>8352</v>
      </c>
      <c r="BD450" t="s">
        <v>8353</v>
      </c>
      <c r="BF450" t="s">
        <v>8354</v>
      </c>
      <c r="BI450" t="s">
        <v>8355</v>
      </c>
      <c r="BJ450" t="s">
        <v>8356</v>
      </c>
      <c r="BK450" t="s">
        <v>1580</v>
      </c>
      <c r="BL450" t="s">
        <v>4</v>
      </c>
      <c r="BM450">
        <v>1</v>
      </c>
      <c r="BN450">
        <v>74.989999999999995</v>
      </c>
      <c r="BO450">
        <v>74.989999999999995</v>
      </c>
    </row>
    <row r="451" spans="1:79" hidden="1">
      <c r="A451" s="15">
        <f t="shared" si="7"/>
        <v>45465</v>
      </c>
      <c r="B451" t="s">
        <v>8357</v>
      </c>
      <c r="C451" t="s">
        <v>8358</v>
      </c>
      <c r="D451" t="s">
        <v>294</v>
      </c>
      <c r="F451" t="s">
        <v>2100</v>
      </c>
      <c r="G451" t="s">
        <v>8359</v>
      </c>
      <c r="H451" t="s">
        <v>287</v>
      </c>
      <c r="I451">
        <v>30.18</v>
      </c>
      <c r="J451">
        <v>39.25</v>
      </c>
      <c r="K451">
        <v>39.25</v>
      </c>
      <c r="L451">
        <v>9.6199999999999992</v>
      </c>
      <c r="M451" t="s">
        <v>8360</v>
      </c>
      <c r="N451" t="s">
        <v>8361</v>
      </c>
      <c r="O451" t="s">
        <v>8362</v>
      </c>
      <c r="P451" t="s">
        <v>288</v>
      </c>
      <c r="Q451" t="s">
        <v>295</v>
      </c>
      <c r="R451" t="s">
        <v>8363</v>
      </c>
      <c r="S451" t="s">
        <v>5889</v>
      </c>
      <c r="U451" t="s">
        <v>8364</v>
      </c>
      <c r="V451" t="s">
        <v>8365</v>
      </c>
      <c r="W451" t="s">
        <v>2094</v>
      </c>
      <c r="X451" t="s">
        <v>127</v>
      </c>
      <c r="Y451" t="s">
        <v>291</v>
      </c>
      <c r="Z451" t="s">
        <v>8366</v>
      </c>
      <c r="AE451" t="s">
        <v>8367</v>
      </c>
      <c r="AG451" t="s">
        <v>8360</v>
      </c>
      <c r="AH451" t="s">
        <v>8361</v>
      </c>
      <c r="AI451" t="s">
        <v>8368</v>
      </c>
      <c r="AJ451" t="s">
        <v>288</v>
      </c>
      <c r="AK451" t="s">
        <v>295</v>
      </c>
      <c r="AL451" t="s">
        <v>8363</v>
      </c>
      <c r="AM451" t="s">
        <v>5889</v>
      </c>
      <c r="AO451" t="s">
        <v>8364</v>
      </c>
      <c r="AP451" t="s">
        <v>8365</v>
      </c>
      <c r="AQ451" t="s">
        <v>2094</v>
      </c>
      <c r="AR451" t="s">
        <v>127</v>
      </c>
      <c r="AT451" t="s">
        <v>8366</v>
      </c>
      <c r="AV451" t="s">
        <v>296</v>
      </c>
      <c r="AW451" t="s">
        <v>8369</v>
      </c>
      <c r="AX451" t="s">
        <v>3711</v>
      </c>
      <c r="AY451">
        <v>0.55000000000000004</v>
      </c>
      <c r="AZ451" t="s">
        <v>289</v>
      </c>
      <c r="BA451" t="s">
        <v>113</v>
      </c>
      <c r="BC451" t="s">
        <v>8370</v>
      </c>
      <c r="BD451" t="s">
        <v>8371</v>
      </c>
      <c r="BF451" t="s">
        <v>8359</v>
      </c>
      <c r="BI451" t="s">
        <v>8372</v>
      </c>
      <c r="BJ451" t="s">
        <v>838</v>
      </c>
      <c r="BK451" t="s">
        <v>836</v>
      </c>
      <c r="BL451" t="s">
        <v>4</v>
      </c>
      <c r="BM451">
        <v>1</v>
      </c>
      <c r="BN451">
        <v>15.09</v>
      </c>
      <c r="BO451">
        <v>15.09</v>
      </c>
      <c r="BP451" t="s">
        <v>862</v>
      </c>
      <c r="BQ451" t="s">
        <v>863</v>
      </c>
      <c r="BR451" t="s">
        <v>4</v>
      </c>
      <c r="BS451">
        <v>1</v>
      </c>
      <c r="BT451">
        <v>15.09</v>
      </c>
      <c r="BU451">
        <v>15.09</v>
      </c>
    </row>
    <row r="452" spans="1:79" hidden="1">
      <c r="A452" s="15">
        <f t="shared" si="7"/>
        <v>45466</v>
      </c>
      <c r="B452" t="s">
        <v>8373</v>
      </c>
      <c r="C452" t="s">
        <v>8374</v>
      </c>
      <c r="D452" t="s">
        <v>301</v>
      </c>
      <c r="F452" t="s">
        <v>2100</v>
      </c>
      <c r="G452" t="s">
        <v>8375</v>
      </c>
      <c r="H452" t="s">
        <v>298</v>
      </c>
      <c r="I452">
        <v>33.64</v>
      </c>
      <c r="J452">
        <v>45.72</v>
      </c>
      <c r="K452">
        <v>45.72</v>
      </c>
      <c r="L452">
        <v>12.08</v>
      </c>
      <c r="M452" t="s">
        <v>8376</v>
      </c>
      <c r="N452" t="s">
        <v>8377</v>
      </c>
      <c r="O452" t="s">
        <v>8378</v>
      </c>
      <c r="P452" t="s">
        <v>3217</v>
      </c>
      <c r="Q452" t="s">
        <v>8379</v>
      </c>
      <c r="R452" t="s">
        <v>8380</v>
      </c>
      <c r="S452" t="s">
        <v>1124</v>
      </c>
      <c r="U452" t="s">
        <v>8381</v>
      </c>
      <c r="V452" t="s">
        <v>2685</v>
      </c>
      <c r="W452" t="s">
        <v>1188</v>
      </c>
      <c r="X452" t="s">
        <v>5</v>
      </c>
      <c r="Y452" t="s">
        <v>291</v>
      </c>
      <c r="Z452" t="s">
        <v>8382</v>
      </c>
      <c r="AE452" t="s">
        <v>8383</v>
      </c>
      <c r="AG452" t="s">
        <v>8376</v>
      </c>
      <c r="AH452" t="s">
        <v>8377</v>
      </c>
      <c r="AI452" t="s">
        <v>8378</v>
      </c>
      <c r="AJ452" t="s">
        <v>3217</v>
      </c>
      <c r="AK452" t="s">
        <v>8379</v>
      </c>
      <c r="AL452" t="s">
        <v>8380</v>
      </c>
      <c r="AM452" t="s">
        <v>8384</v>
      </c>
      <c r="AO452" t="s">
        <v>8381</v>
      </c>
      <c r="AP452" t="s">
        <v>2685</v>
      </c>
      <c r="AQ452" t="s">
        <v>1188</v>
      </c>
      <c r="AR452" t="s">
        <v>5</v>
      </c>
      <c r="AS452" t="s">
        <v>291</v>
      </c>
      <c r="AT452" t="s">
        <v>8382</v>
      </c>
      <c r="AV452" t="s">
        <v>296</v>
      </c>
      <c r="AW452" t="s">
        <v>8385</v>
      </c>
      <c r="AX452" t="s">
        <v>4594</v>
      </c>
      <c r="AY452">
        <v>11.22</v>
      </c>
      <c r="AZ452" t="s">
        <v>1543</v>
      </c>
      <c r="BA452" t="s">
        <v>113</v>
      </c>
      <c r="BC452" t="s">
        <v>8386</v>
      </c>
      <c r="BF452" t="s">
        <v>8375</v>
      </c>
      <c r="BI452" t="s">
        <v>8219</v>
      </c>
      <c r="BJ452" t="s">
        <v>3211</v>
      </c>
      <c r="BK452" t="s">
        <v>771</v>
      </c>
      <c r="BL452" t="s">
        <v>4</v>
      </c>
      <c r="BM452">
        <v>2</v>
      </c>
      <c r="BN452">
        <v>22.43</v>
      </c>
      <c r="BO452">
        <v>33.64</v>
      </c>
    </row>
    <row r="453" spans="1:79" hidden="1">
      <c r="A453" s="15">
        <f t="shared" si="7"/>
        <v>45466</v>
      </c>
      <c r="B453" t="s">
        <v>8387</v>
      </c>
      <c r="C453" t="s">
        <v>8388</v>
      </c>
      <c r="D453" t="s">
        <v>292</v>
      </c>
      <c r="F453" t="s">
        <v>2100</v>
      </c>
      <c r="G453" t="s">
        <v>8389</v>
      </c>
      <c r="H453" t="s">
        <v>287</v>
      </c>
      <c r="I453">
        <v>31.99</v>
      </c>
      <c r="J453">
        <v>54.94</v>
      </c>
      <c r="K453">
        <v>54.94</v>
      </c>
      <c r="L453">
        <v>22.95</v>
      </c>
      <c r="M453" t="s">
        <v>8390</v>
      </c>
      <c r="N453" t="s">
        <v>8391</v>
      </c>
      <c r="O453" t="s">
        <v>8392</v>
      </c>
      <c r="P453" t="s">
        <v>8393</v>
      </c>
      <c r="Q453" t="s">
        <v>8394</v>
      </c>
      <c r="R453" t="s">
        <v>8395</v>
      </c>
      <c r="S453" t="s">
        <v>8396</v>
      </c>
      <c r="U453" t="s">
        <v>3018</v>
      </c>
      <c r="V453" t="s">
        <v>124</v>
      </c>
      <c r="W453" t="s">
        <v>3332</v>
      </c>
      <c r="X453" t="s">
        <v>11</v>
      </c>
      <c r="Z453" t="s">
        <v>8397</v>
      </c>
      <c r="AE453" t="s">
        <v>8398</v>
      </c>
      <c r="AG453" t="s">
        <v>8390</v>
      </c>
      <c r="AH453" t="s">
        <v>8391</v>
      </c>
      <c r="AI453" t="s">
        <v>8392</v>
      </c>
      <c r="AJ453" t="s">
        <v>8393</v>
      </c>
      <c r="AK453" t="s">
        <v>8394</v>
      </c>
      <c r="AL453" t="s">
        <v>8399</v>
      </c>
      <c r="AM453" t="s">
        <v>8396</v>
      </c>
      <c r="AO453" t="s">
        <v>3018</v>
      </c>
      <c r="AP453" t="s">
        <v>124</v>
      </c>
      <c r="AQ453" t="s">
        <v>3332</v>
      </c>
      <c r="AR453" t="s">
        <v>11</v>
      </c>
      <c r="AT453" t="s">
        <v>8397</v>
      </c>
      <c r="AW453" t="s">
        <v>8400</v>
      </c>
      <c r="AY453">
        <v>0</v>
      </c>
      <c r="AZ453" t="s">
        <v>1543</v>
      </c>
      <c r="BA453" t="s">
        <v>3698</v>
      </c>
      <c r="BC453" t="s">
        <v>8401</v>
      </c>
      <c r="BF453" t="s">
        <v>8402</v>
      </c>
      <c r="BI453" t="s">
        <v>8403</v>
      </c>
      <c r="BJ453" t="s">
        <v>6739</v>
      </c>
      <c r="BK453" t="s">
        <v>6312</v>
      </c>
      <c r="BL453" t="s">
        <v>4</v>
      </c>
      <c r="BM453">
        <v>1</v>
      </c>
      <c r="BN453">
        <v>31.99</v>
      </c>
      <c r="BO453">
        <v>31.99</v>
      </c>
    </row>
    <row r="454" spans="1:79" hidden="1">
      <c r="A454" s="15">
        <f t="shared" si="7"/>
        <v>45466</v>
      </c>
      <c r="B454" t="s">
        <v>8404</v>
      </c>
      <c r="C454" t="s">
        <v>8405</v>
      </c>
      <c r="D454" t="s">
        <v>294</v>
      </c>
      <c r="F454" t="s">
        <v>2100</v>
      </c>
      <c r="G454" t="s">
        <v>8406</v>
      </c>
      <c r="H454" t="s">
        <v>287</v>
      </c>
      <c r="I454">
        <v>29.64</v>
      </c>
      <c r="J454">
        <v>29.64</v>
      </c>
      <c r="K454">
        <v>29.64</v>
      </c>
      <c r="L454">
        <v>0</v>
      </c>
      <c r="M454" t="s">
        <v>8284</v>
      </c>
      <c r="N454" t="s">
        <v>8407</v>
      </c>
      <c r="O454" t="s">
        <v>8408</v>
      </c>
      <c r="P454" t="s">
        <v>288</v>
      </c>
      <c r="Q454" t="s">
        <v>295</v>
      </c>
      <c r="R454" t="s">
        <v>8409</v>
      </c>
      <c r="S454" t="s">
        <v>5462</v>
      </c>
      <c r="U454" t="s">
        <v>8410</v>
      </c>
      <c r="V454" t="s">
        <v>8411</v>
      </c>
      <c r="W454" t="s">
        <v>8410</v>
      </c>
      <c r="X454" t="s">
        <v>835</v>
      </c>
      <c r="Y454" t="s">
        <v>291</v>
      </c>
      <c r="Z454" t="s">
        <v>8412</v>
      </c>
      <c r="AE454" t="s">
        <v>8413</v>
      </c>
      <c r="AG454" t="s">
        <v>8284</v>
      </c>
      <c r="AH454" t="s">
        <v>8407</v>
      </c>
      <c r="AI454" t="s">
        <v>8414</v>
      </c>
      <c r="AJ454" t="s">
        <v>288</v>
      </c>
      <c r="AK454" t="s">
        <v>295</v>
      </c>
      <c r="AL454" t="s">
        <v>8409</v>
      </c>
      <c r="AM454" t="s">
        <v>5462</v>
      </c>
      <c r="AO454" t="s">
        <v>8410</v>
      </c>
      <c r="AP454" t="s">
        <v>8411</v>
      </c>
      <c r="AQ454" t="s">
        <v>8410</v>
      </c>
      <c r="AR454" t="s">
        <v>835</v>
      </c>
      <c r="AT454" t="s">
        <v>8412</v>
      </c>
      <c r="AV454" t="s">
        <v>296</v>
      </c>
      <c r="AW454" t="s">
        <v>8415</v>
      </c>
      <c r="AX454" t="s">
        <v>3711</v>
      </c>
      <c r="AY454">
        <v>0</v>
      </c>
      <c r="AZ454" t="s">
        <v>289</v>
      </c>
      <c r="BA454" t="s">
        <v>113</v>
      </c>
      <c r="BC454" t="s">
        <v>8416</v>
      </c>
      <c r="BD454" t="s">
        <v>8417</v>
      </c>
      <c r="BF454" t="s">
        <v>8406</v>
      </c>
      <c r="BI454" t="s">
        <v>8418</v>
      </c>
      <c r="BJ454" t="s">
        <v>7113</v>
      </c>
      <c r="BK454" t="s">
        <v>6312</v>
      </c>
      <c r="BL454" t="s">
        <v>4</v>
      </c>
      <c r="BM454">
        <v>1</v>
      </c>
      <c r="BN454">
        <v>29.64</v>
      </c>
      <c r="BO454">
        <v>29.64</v>
      </c>
    </row>
    <row r="455" spans="1:79" hidden="1">
      <c r="A455" s="15">
        <f t="shared" si="7"/>
        <v>45467</v>
      </c>
      <c r="B455" t="s">
        <v>8419</v>
      </c>
      <c r="C455" t="s">
        <v>8420</v>
      </c>
      <c r="D455" t="s">
        <v>294</v>
      </c>
      <c r="F455" t="s">
        <v>2100</v>
      </c>
      <c r="G455" t="s">
        <v>8421</v>
      </c>
      <c r="H455" t="s">
        <v>287</v>
      </c>
      <c r="I455">
        <v>72.680000000000007</v>
      </c>
      <c r="J455">
        <v>77.010000000000005</v>
      </c>
      <c r="K455">
        <v>77.010000000000005</v>
      </c>
      <c r="L455">
        <v>7.24</v>
      </c>
      <c r="M455" t="s">
        <v>6041</v>
      </c>
      <c r="N455" t="s">
        <v>6042</v>
      </c>
      <c r="O455" t="s">
        <v>6043</v>
      </c>
      <c r="P455" t="s">
        <v>288</v>
      </c>
      <c r="Q455" t="s">
        <v>295</v>
      </c>
      <c r="R455" t="s">
        <v>6044</v>
      </c>
      <c r="S455" t="s">
        <v>6045</v>
      </c>
      <c r="U455" t="s">
        <v>6046</v>
      </c>
      <c r="V455" t="s">
        <v>6047</v>
      </c>
      <c r="W455" t="s">
        <v>2015</v>
      </c>
      <c r="X455" t="s">
        <v>2016</v>
      </c>
      <c r="Y455" t="s">
        <v>291</v>
      </c>
      <c r="Z455" t="s">
        <v>6048</v>
      </c>
      <c r="AE455" t="s">
        <v>6049</v>
      </c>
      <c r="AG455" t="s">
        <v>6041</v>
      </c>
      <c r="AH455" t="s">
        <v>6042</v>
      </c>
      <c r="AI455" t="s">
        <v>8422</v>
      </c>
      <c r="AJ455" t="s">
        <v>288</v>
      </c>
      <c r="AK455" t="s">
        <v>295</v>
      </c>
      <c r="AL455" t="s">
        <v>6044</v>
      </c>
      <c r="AM455" t="s">
        <v>6045</v>
      </c>
      <c r="AO455" t="s">
        <v>6046</v>
      </c>
      <c r="AP455" t="s">
        <v>6047</v>
      </c>
      <c r="AQ455" t="s">
        <v>2015</v>
      </c>
      <c r="AR455" t="s">
        <v>2016</v>
      </c>
      <c r="AT455" t="s">
        <v>6048</v>
      </c>
      <c r="AV455" t="s">
        <v>296</v>
      </c>
      <c r="AW455" t="s">
        <v>8423</v>
      </c>
      <c r="AX455" t="s">
        <v>3711</v>
      </c>
      <c r="AY455">
        <v>2.91</v>
      </c>
      <c r="AZ455" t="s">
        <v>289</v>
      </c>
      <c r="BA455" t="s">
        <v>113</v>
      </c>
      <c r="BC455" t="s">
        <v>8424</v>
      </c>
      <c r="BD455" t="s">
        <v>8425</v>
      </c>
      <c r="BF455" t="s">
        <v>8421</v>
      </c>
      <c r="BI455" t="s">
        <v>8426</v>
      </c>
      <c r="BJ455" t="s">
        <v>7113</v>
      </c>
      <c r="BK455" t="s">
        <v>6312</v>
      </c>
      <c r="BL455" t="s">
        <v>4</v>
      </c>
      <c r="BM455">
        <v>1</v>
      </c>
      <c r="BN455">
        <v>28.75</v>
      </c>
      <c r="BO455">
        <v>28.75</v>
      </c>
      <c r="BP455" t="s">
        <v>885</v>
      </c>
      <c r="BQ455" t="s">
        <v>771</v>
      </c>
      <c r="BR455" t="s">
        <v>4</v>
      </c>
      <c r="BS455">
        <v>1</v>
      </c>
      <c r="BT455">
        <v>21.5</v>
      </c>
      <c r="BU455">
        <v>21.5</v>
      </c>
      <c r="BV455" t="s">
        <v>851</v>
      </c>
      <c r="BW455" t="s">
        <v>852</v>
      </c>
      <c r="BX455" t="s">
        <v>4</v>
      </c>
      <c r="BY455">
        <v>1</v>
      </c>
      <c r="BZ455">
        <v>22.43</v>
      </c>
      <c r="CA455">
        <v>22.43</v>
      </c>
    </row>
    <row r="456" spans="1:79" hidden="1">
      <c r="A456" s="15">
        <f t="shared" si="7"/>
        <v>45467</v>
      </c>
      <c r="B456" t="s">
        <v>8427</v>
      </c>
      <c r="C456" t="s">
        <v>8428</v>
      </c>
      <c r="D456" t="s">
        <v>301</v>
      </c>
      <c r="F456" t="s">
        <v>2100</v>
      </c>
      <c r="G456" t="s">
        <v>8429</v>
      </c>
      <c r="H456" t="s">
        <v>298</v>
      </c>
      <c r="I456">
        <v>35.409999999999997</v>
      </c>
      <c r="J456">
        <v>56.95</v>
      </c>
      <c r="K456">
        <v>56.95</v>
      </c>
      <c r="L456">
        <v>21.54</v>
      </c>
      <c r="M456" t="s">
        <v>8430</v>
      </c>
      <c r="N456" t="s">
        <v>8431</v>
      </c>
      <c r="O456" t="s">
        <v>8432</v>
      </c>
      <c r="P456" t="s">
        <v>4913</v>
      </c>
      <c r="Q456" t="s">
        <v>8433</v>
      </c>
      <c r="R456" t="s">
        <v>8434</v>
      </c>
      <c r="S456" t="s">
        <v>8435</v>
      </c>
      <c r="U456" t="s">
        <v>3036</v>
      </c>
      <c r="V456" t="s">
        <v>8436</v>
      </c>
      <c r="W456" t="s">
        <v>2685</v>
      </c>
      <c r="X456" t="s">
        <v>135</v>
      </c>
      <c r="Y456" t="s">
        <v>291</v>
      </c>
      <c r="Z456" t="s">
        <v>8437</v>
      </c>
      <c r="AE456" t="s">
        <v>8438</v>
      </c>
      <c r="AG456" t="s">
        <v>8430</v>
      </c>
      <c r="AH456" t="s">
        <v>8431</v>
      </c>
      <c r="AI456" t="s">
        <v>8432</v>
      </c>
      <c r="AJ456" t="s">
        <v>4913</v>
      </c>
      <c r="AK456" t="s">
        <v>8433</v>
      </c>
      <c r="AL456" t="s">
        <v>8434</v>
      </c>
      <c r="AM456" t="s">
        <v>8439</v>
      </c>
      <c r="AO456" t="s">
        <v>3036</v>
      </c>
      <c r="AP456" t="s">
        <v>8436</v>
      </c>
      <c r="AQ456" t="s">
        <v>2685</v>
      </c>
      <c r="AR456" t="s">
        <v>135</v>
      </c>
      <c r="AS456" t="s">
        <v>291</v>
      </c>
      <c r="AT456" t="s">
        <v>8437</v>
      </c>
      <c r="AV456" t="s">
        <v>296</v>
      </c>
      <c r="AW456" t="s">
        <v>8440</v>
      </c>
      <c r="AX456" t="s">
        <v>4594</v>
      </c>
      <c r="AY456">
        <v>11.81</v>
      </c>
      <c r="AZ456" t="s">
        <v>289</v>
      </c>
      <c r="BA456" t="s">
        <v>2145</v>
      </c>
      <c r="BC456" t="s">
        <v>8235</v>
      </c>
      <c r="BF456" t="s">
        <v>8429</v>
      </c>
      <c r="BI456" t="s">
        <v>8176</v>
      </c>
      <c r="BJ456" t="s">
        <v>2761</v>
      </c>
      <c r="BK456" t="s">
        <v>836</v>
      </c>
      <c r="BL456" t="s">
        <v>4</v>
      </c>
      <c r="BM456">
        <v>3</v>
      </c>
      <c r="BN456">
        <v>15.74</v>
      </c>
      <c r="BO456">
        <v>35.409999999999997</v>
      </c>
    </row>
    <row r="457" spans="1:79" hidden="1">
      <c r="A457" s="15">
        <f t="shared" si="7"/>
        <v>45467</v>
      </c>
      <c r="B457" t="s">
        <v>8441</v>
      </c>
      <c r="C457" t="s">
        <v>8442</v>
      </c>
      <c r="D457" t="s">
        <v>301</v>
      </c>
      <c r="F457" t="s">
        <v>2100</v>
      </c>
      <c r="G457" t="s">
        <v>8443</v>
      </c>
      <c r="H457" t="s">
        <v>298</v>
      </c>
      <c r="I457">
        <v>61.82</v>
      </c>
      <c r="J457">
        <v>61.82</v>
      </c>
      <c r="K457">
        <v>61.82</v>
      </c>
      <c r="L457">
        <v>0</v>
      </c>
      <c r="M457" t="s">
        <v>3450</v>
      </c>
      <c r="N457" t="s">
        <v>8444</v>
      </c>
      <c r="O457" t="s">
        <v>8445</v>
      </c>
      <c r="P457" t="s">
        <v>5579</v>
      </c>
      <c r="Q457" t="s">
        <v>8446</v>
      </c>
      <c r="R457" t="s">
        <v>8447</v>
      </c>
      <c r="S457" t="s">
        <v>8448</v>
      </c>
      <c r="U457" t="s">
        <v>8449</v>
      </c>
      <c r="V457" t="s">
        <v>8450</v>
      </c>
      <c r="W457" t="s">
        <v>137</v>
      </c>
      <c r="X457" t="s">
        <v>8</v>
      </c>
      <c r="Y457" t="s">
        <v>291</v>
      </c>
      <c r="Z457" t="s">
        <v>8451</v>
      </c>
      <c r="AE457" t="s">
        <v>8452</v>
      </c>
      <c r="AG457" t="s">
        <v>3450</v>
      </c>
      <c r="AH457" t="s">
        <v>8444</v>
      </c>
      <c r="AI457" t="s">
        <v>8445</v>
      </c>
      <c r="AJ457" t="s">
        <v>5579</v>
      </c>
      <c r="AK457" t="s">
        <v>8446</v>
      </c>
      <c r="AL457" t="s">
        <v>8447</v>
      </c>
      <c r="AM457" t="s">
        <v>8453</v>
      </c>
      <c r="AO457" t="s">
        <v>8449</v>
      </c>
      <c r="AP457" t="s">
        <v>8450</v>
      </c>
      <c r="AQ457" t="s">
        <v>137</v>
      </c>
      <c r="AR457" t="s">
        <v>8</v>
      </c>
      <c r="AS457" t="s">
        <v>291</v>
      </c>
      <c r="AT457" t="s">
        <v>8451</v>
      </c>
      <c r="AV457" t="s">
        <v>296</v>
      </c>
      <c r="AW457" t="s">
        <v>8454</v>
      </c>
      <c r="AX457" t="s">
        <v>4594</v>
      </c>
      <c r="AY457">
        <v>20.61</v>
      </c>
      <c r="AZ457" t="s">
        <v>289</v>
      </c>
      <c r="BA457" t="s">
        <v>49</v>
      </c>
      <c r="BC457" t="s">
        <v>8455</v>
      </c>
      <c r="BF457" t="s">
        <v>8443</v>
      </c>
      <c r="BI457" t="s">
        <v>8176</v>
      </c>
      <c r="BJ457" t="s">
        <v>5479</v>
      </c>
      <c r="BK457" t="s">
        <v>4950</v>
      </c>
      <c r="BL457" t="s">
        <v>4</v>
      </c>
      <c r="BM457">
        <v>1</v>
      </c>
      <c r="BN457">
        <v>82.43</v>
      </c>
      <c r="BO457">
        <v>61.820000000000007</v>
      </c>
    </row>
    <row r="458" spans="1:79" hidden="1">
      <c r="A458" s="15">
        <f t="shared" si="7"/>
        <v>45467</v>
      </c>
      <c r="B458" t="s">
        <v>8456</v>
      </c>
      <c r="C458" t="s">
        <v>8457</v>
      </c>
      <c r="D458" t="s">
        <v>301</v>
      </c>
      <c r="F458" t="s">
        <v>2100</v>
      </c>
      <c r="G458" t="s">
        <v>8458</v>
      </c>
      <c r="H458" t="s">
        <v>298</v>
      </c>
      <c r="I458">
        <v>67.290000000000006</v>
      </c>
      <c r="J458">
        <v>80.45</v>
      </c>
      <c r="K458">
        <v>80.45</v>
      </c>
      <c r="L458">
        <v>13.16</v>
      </c>
      <c r="M458" t="s">
        <v>8459</v>
      </c>
      <c r="N458" t="s">
        <v>8459</v>
      </c>
      <c r="O458" t="s">
        <v>8460</v>
      </c>
      <c r="P458" t="s">
        <v>288</v>
      </c>
      <c r="Q458" t="s">
        <v>8461</v>
      </c>
      <c r="R458" t="s">
        <v>8462</v>
      </c>
      <c r="S458" t="s">
        <v>8463</v>
      </c>
      <c r="U458" t="s">
        <v>8464</v>
      </c>
      <c r="V458" t="s">
        <v>8464</v>
      </c>
      <c r="W458" t="s">
        <v>3414</v>
      </c>
      <c r="X458" t="s">
        <v>2</v>
      </c>
      <c r="Y458" t="s">
        <v>291</v>
      </c>
      <c r="Z458" t="s">
        <v>8465</v>
      </c>
      <c r="AE458" t="s">
        <v>8466</v>
      </c>
      <c r="AG458" t="s">
        <v>8459</v>
      </c>
      <c r="AH458" t="s">
        <v>8459</v>
      </c>
      <c r="AI458" t="s">
        <v>8460</v>
      </c>
      <c r="AJ458" t="s">
        <v>288</v>
      </c>
      <c r="AK458" t="s">
        <v>8461</v>
      </c>
      <c r="AL458" t="s">
        <v>8462</v>
      </c>
      <c r="AM458" t="s">
        <v>8467</v>
      </c>
      <c r="AO458" t="s">
        <v>8464</v>
      </c>
      <c r="AP458" t="s">
        <v>8464</v>
      </c>
      <c r="AQ458" t="s">
        <v>3414</v>
      </c>
      <c r="AR458" t="s">
        <v>2</v>
      </c>
      <c r="AS458" t="s">
        <v>291</v>
      </c>
      <c r="AT458" t="s">
        <v>8465</v>
      </c>
      <c r="AV458" t="s">
        <v>296</v>
      </c>
      <c r="AW458" t="s">
        <v>8468</v>
      </c>
      <c r="AX458" t="s">
        <v>4594</v>
      </c>
      <c r="AY458">
        <v>22.43</v>
      </c>
      <c r="AZ458" t="s">
        <v>289</v>
      </c>
      <c r="BA458" t="s">
        <v>2145</v>
      </c>
      <c r="BC458" t="s">
        <v>8469</v>
      </c>
      <c r="BF458" t="s">
        <v>8458</v>
      </c>
      <c r="BI458" t="s">
        <v>8176</v>
      </c>
      <c r="BJ458" t="s">
        <v>3211</v>
      </c>
      <c r="BK458" t="s">
        <v>771</v>
      </c>
      <c r="BL458" t="s">
        <v>4</v>
      </c>
      <c r="BM458">
        <v>4</v>
      </c>
      <c r="BN458">
        <v>22.43</v>
      </c>
      <c r="BO458">
        <v>67.289999999999992</v>
      </c>
    </row>
    <row r="459" spans="1:79" hidden="1">
      <c r="A459" s="15">
        <f t="shared" si="7"/>
        <v>45468</v>
      </c>
      <c r="B459" t="s">
        <v>8470</v>
      </c>
      <c r="C459" t="s">
        <v>8471</v>
      </c>
      <c r="D459" t="s">
        <v>301</v>
      </c>
      <c r="F459" t="s">
        <v>2100</v>
      </c>
      <c r="G459" t="s">
        <v>8472</v>
      </c>
      <c r="H459" t="s">
        <v>298</v>
      </c>
      <c r="I459">
        <v>33.64</v>
      </c>
      <c r="J459">
        <v>56.26</v>
      </c>
      <c r="K459">
        <v>56.26</v>
      </c>
      <c r="L459">
        <v>22.62</v>
      </c>
      <c r="M459" t="s">
        <v>8473</v>
      </c>
      <c r="N459" t="s">
        <v>8474</v>
      </c>
      <c r="O459" t="s">
        <v>8475</v>
      </c>
      <c r="P459" t="s">
        <v>8476</v>
      </c>
      <c r="Q459" t="s">
        <v>8477</v>
      </c>
      <c r="R459" t="s">
        <v>8478</v>
      </c>
      <c r="S459" t="s">
        <v>5094</v>
      </c>
      <c r="U459" t="s">
        <v>8479</v>
      </c>
      <c r="V459" t="s">
        <v>8480</v>
      </c>
      <c r="W459" t="s">
        <v>8481</v>
      </c>
      <c r="X459" t="s">
        <v>13</v>
      </c>
      <c r="Y459" t="s">
        <v>291</v>
      </c>
      <c r="Z459" t="s">
        <v>8482</v>
      </c>
      <c r="AE459" t="s">
        <v>8483</v>
      </c>
      <c r="AG459" t="s">
        <v>8473</v>
      </c>
      <c r="AH459" t="s">
        <v>8474</v>
      </c>
      <c r="AI459" t="s">
        <v>8475</v>
      </c>
      <c r="AJ459" t="s">
        <v>8476</v>
      </c>
      <c r="AK459" t="s">
        <v>8477</v>
      </c>
      <c r="AL459" t="s">
        <v>8478</v>
      </c>
      <c r="AM459" t="s">
        <v>5094</v>
      </c>
      <c r="AO459" t="s">
        <v>8479</v>
      </c>
      <c r="AP459" t="s">
        <v>8480</v>
      </c>
      <c r="AQ459" t="s">
        <v>8481</v>
      </c>
      <c r="AR459" t="s">
        <v>13</v>
      </c>
      <c r="AS459" t="s">
        <v>291</v>
      </c>
      <c r="AT459" t="s">
        <v>8482</v>
      </c>
      <c r="AV459" t="s">
        <v>296</v>
      </c>
      <c r="AW459" t="s">
        <v>8484</v>
      </c>
      <c r="AX459" t="s">
        <v>4594</v>
      </c>
      <c r="AY459">
        <v>11.22</v>
      </c>
      <c r="AZ459" t="s">
        <v>289</v>
      </c>
      <c r="BA459" t="s">
        <v>2145</v>
      </c>
      <c r="BC459" t="s">
        <v>8235</v>
      </c>
      <c r="BF459" t="s">
        <v>8472</v>
      </c>
      <c r="BI459" t="s">
        <v>8207</v>
      </c>
      <c r="BJ459" t="s">
        <v>3211</v>
      </c>
      <c r="BK459" t="s">
        <v>771</v>
      </c>
      <c r="BL459" t="s">
        <v>4</v>
      </c>
      <c r="BM459">
        <v>2</v>
      </c>
      <c r="BN459">
        <v>22.43</v>
      </c>
      <c r="BO459">
        <v>33.64</v>
      </c>
    </row>
    <row r="460" spans="1:79" hidden="1">
      <c r="A460" s="15">
        <f t="shared" si="7"/>
        <v>45468</v>
      </c>
      <c r="B460" t="s">
        <v>8485</v>
      </c>
      <c r="C460" t="s">
        <v>8486</v>
      </c>
      <c r="D460" t="s">
        <v>301</v>
      </c>
      <c r="F460" t="s">
        <v>2100</v>
      </c>
      <c r="G460" t="s">
        <v>8487</v>
      </c>
      <c r="H460" t="s">
        <v>298</v>
      </c>
      <c r="I460">
        <v>140.47</v>
      </c>
      <c r="J460">
        <v>144.68</v>
      </c>
      <c r="K460">
        <v>144.68</v>
      </c>
      <c r="L460">
        <v>4.21</v>
      </c>
      <c r="M460" t="s">
        <v>7058</v>
      </c>
      <c r="N460" t="s">
        <v>7059</v>
      </c>
      <c r="O460" t="s">
        <v>7060</v>
      </c>
      <c r="P460" t="s">
        <v>3202</v>
      </c>
      <c r="Q460" t="s">
        <v>7061</v>
      </c>
      <c r="R460" t="s">
        <v>7062</v>
      </c>
      <c r="S460" t="s">
        <v>7063</v>
      </c>
      <c r="U460" t="s">
        <v>7064</v>
      </c>
      <c r="V460" t="s">
        <v>7065</v>
      </c>
      <c r="W460" t="s">
        <v>1444</v>
      </c>
      <c r="X460" t="s">
        <v>8</v>
      </c>
      <c r="Y460" t="s">
        <v>291</v>
      </c>
      <c r="Z460" t="s">
        <v>7066</v>
      </c>
      <c r="AE460" t="s">
        <v>7067</v>
      </c>
      <c r="AG460" t="s">
        <v>7058</v>
      </c>
      <c r="AH460" t="s">
        <v>7059</v>
      </c>
      <c r="AI460" t="s">
        <v>7060</v>
      </c>
      <c r="AJ460" t="s">
        <v>3202</v>
      </c>
      <c r="AK460" t="s">
        <v>7061</v>
      </c>
      <c r="AL460" t="s">
        <v>7062</v>
      </c>
      <c r="AM460" t="s">
        <v>7063</v>
      </c>
      <c r="AO460" t="s">
        <v>7064</v>
      </c>
      <c r="AP460" t="s">
        <v>7065</v>
      </c>
      <c r="AQ460" t="s">
        <v>1444</v>
      </c>
      <c r="AR460" t="s">
        <v>8</v>
      </c>
      <c r="AS460" t="s">
        <v>291</v>
      </c>
      <c r="AT460" t="s">
        <v>7066</v>
      </c>
      <c r="AV460" t="s">
        <v>296</v>
      </c>
      <c r="AW460" t="s">
        <v>8488</v>
      </c>
      <c r="AX460" t="s">
        <v>4744</v>
      </c>
      <c r="AY460">
        <v>46.82</v>
      </c>
      <c r="AZ460" t="s">
        <v>3157</v>
      </c>
      <c r="BA460" t="s">
        <v>8489</v>
      </c>
      <c r="BC460" t="s">
        <v>8490</v>
      </c>
      <c r="BF460" t="s">
        <v>8487</v>
      </c>
      <c r="BI460" t="s">
        <v>8207</v>
      </c>
      <c r="BJ460" t="s">
        <v>3211</v>
      </c>
      <c r="BK460" t="s">
        <v>771</v>
      </c>
      <c r="BL460" t="s">
        <v>4</v>
      </c>
      <c r="BM460">
        <v>1</v>
      </c>
      <c r="BN460">
        <v>22.43</v>
      </c>
      <c r="BO460">
        <v>16.82</v>
      </c>
      <c r="BP460" t="s">
        <v>5478</v>
      </c>
      <c r="BQ460" t="s">
        <v>5342</v>
      </c>
      <c r="BR460" t="s">
        <v>4</v>
      </c>
      <c r="BS460">
        <v>1</v>
      </c>
      <c r="BT460">
        <v>82.43</v>
      </c>
      <c r="BU460">
        <v>61.820000000000007</v>
      </c>
      <c r="BV460" t="s">
        <v>5479</v>
      </c>
      <c r="BW460" t="s">
        <v>4950</v>
      </c>
      <c r="BX460" t="s">
        <v>4</v>
      </c>
      <c r="BY460">
        <v>1</v>
      </c>
      <c r="BZ460">
        <v>82.43</v>
      </c>
      <c r="CA460">
        <v>61.830000000000013</v>
      </c>
    </row>
    <row r="461" spans="1:79" hidden="1">
      <c r="A461" s="15">
        <f t="shared" si="7"/>
        <v>45468</v>
      </c>
      <c r="B461" t="s">
        <v>8491</v>
      </c>
      <c r="C461" t="s">
        <v>8492</v>
      </c>
      <c r="D461" t="s">
        <v>301</v>
      </c>
      <c r="F461" t="s">
        <v>2100</v>
      </c>
      <c r="G461" t="s">
        <v>8493</v>
      </c>
      <c r="H461" t="s">
        <v>298</v>
      </c>
      <c r="I461">
        <v>61.82</v>
      </c>
      <c r="J461">
        <v>61.82</v>
      </c>
      <c r="K461">
        <v>61.82</v>
      </c>
      <c r="L461">
        <v>0</v>
      </c>
      <c r="M461" t="s">
        <v>7697</v>
      </c>
      <c r="N461" t="s">
        <v>7698</v>
      </c>
      <c r="O461" t="s">
        <v>7688</v>
      </c>
      <c r="P461" t="s">
        <v>5579</v>
      </c>
      <c r="Q461" t="s">
        <v>7689</v>
      </c>
      <c r="R461" t="s">
        <v>7690</v>
      </c>
      <c r="S461" t="s">
        <v>7691</v>
      </c>
      <c r="U461" t="s">
        <v>7692</v>
      </c>
      <c r="V461" t="s">
        <v>7693</v>
      </c>
      <c r="W461" t="s">
        <v>7694</v>
      </c>
      <c r="X461" t="s">
        <v>8</v>
      </c>
      <c r="Y461" t="s">
        <v>291</v>
      </c>
      <c r="Z461" t="s">
        <v>7695</v>
      </c>
      <c r="AE461" t="s">
        <v>7696</v>
      </c>
      <c r="AG461" t="s">
        <v>7697</v>
      </c>
      <c r="AH461" t="s">
        <v>7698</v>
      </c>
      <c r="AI461" t="s">
        <v>7688</v>
      </c>
      <c r="AJ461" t="s">
        <v>5579</v>
      </c>
      <c r="AK461" t="s">
        <v>7689</v>
      </c>
      <c r="AL461" t="s">
        <v>7690</v>
      </c>
      <c r="AM461" t="s">
        <v>7691</v>
      </c>
      <c r="AO461" t="s">
        <v>7692</v>
      </c>
      <c r="AP461" t="s">
        <v>7693</v>
      </c>
      <c r="AQ461" t="s">
        <v>7694</v>
      </c>
      <c r="AR461" t="s">
        <v>8</v>
      </c>
      <c r="AS461" t="s">
        <v>291</v>
      </c>
      <c r="AT461" t="s">
        <v>7695</v>
      </c>
      <c r="AV461" t="s">
        <v>296</v>
      </c>
      <c r="AW461" t="s">
        <v>8494</v>
      </c>
      <c r="AX461" t="s">
        <v>4594</v>
      </c>
      <c r="AY461">
        <v>20.61</v>
      </c>
      <c r="AZ461" t="s">
        <v>289</v>
      </c>
      <c r="BA461" t="s">
        <v>2145</v>
      </c>
      <c r="BC461" t="s">
        <v>8495</v>
      </c>
      <c r="BF461" t="s">
        <v>8493</v>
      </c>
      <c r="BI461" t="s">
        <v>8207</v>
      </c>
      <c r="BJ461" t="s">
        <v>5479</v>
      </c>
      <c r="BK461" t="s">
        <v>4950</v>
      </c>
      <c r="BL461" t="s">
        <v>4</v>
      </c>
      <c r="BM461">
        <v>1</v>
      </c>
      <c r="BN461">
        <v>82.43</v>
      </c>
      <c r="BO461">
        <v>61.820000000000007</v>
      </c>
    </row>
    <row r="462" spans="1:79" hidden="1">
      <c r="A462" s="15">
        <f t="shared" si="7"/>
        <v>45469</v>
      </c>
      <c r="B462" t="s">
        <v>8496</v>
      </c>
      <c r="C462" t="s">
        <v>8497</v>
      </c>
      <c r="D462" t="s">
        <v>301</v>
      </c>
      <c r="F462" t="s">
        <v>2100</v>
      </c>
      <c r="G462" t="s">
        <v>8498</v>
      </c>
      <c r="H462" t="s">
        <v>298</v>
      </c>
      <c r="I462">
        <v>22.49</v>
      </c>
      <c r="J462">
        <v>33.08</v>
      </c>
      <c r="K462">
        <v>33.08</v>
      </c>
      <c r="L462">
        <v>10.59</v>
      </c>
      <c r="M462" t="s">
        <v>8499</v>
      </c>
      <c r="N462" t="s">
        <v>8500</v>
      </c>
      <c r="O462" t="s">
        <v>8501</v>
      </c>
      <c r="P462" t="s">
        <v>288</v>
      </c>
      <c r="Q462" t="s">
        <v>8502</v>
      </c>
      <c r="R462" t="s">
        <v>8503</v>
      </c>
      <c r="S462" t="s">
        <v>6997</v>
      </c>
      <c r="U462" t="s">
        <v>859</v>
      </c>
      <c r="V462" t="s">
        <v>8504</v>
      </c>
      <c r="W462" t="s">
        <v>127</v>
      </c>
      <c r="X462" t="s">
        <v>2</v>
      </c>
      <c r="Y462" t="s">
        <v>291</v>
      </c>
      <c r="Z462" t="s">
        <v>8505</v>
      </c>
      <c r="AE462" t="s">
        <v>8506</v>
      </c>
      <c r="AG462" t="s">
        <v>8499</v>
      </c>
      <c r="AH462" t="s">
        <v>8500</v>
      </c>
      <c r="AI462" t="s">
        <v>8501</v>
      </c>
      <c r="AJ462" t="s">
        <v>288</v>
      </c>
      <c r="AK462" t="s">
        <v>8502</v>
      </c>
      <c r="AL462" t="s">
        <v>8503</v>
      </c>
      <c r="AM462" t="s">
        <v>6997</v>
      </c>
      <c r="AO462" t="s">
        <v>859</v>
      </c>
      <c r="AP462" t="s">
        <v>8504</v>
      </c>
      <c r="AQ462" t="s">
        <v>127</v>
      </c>
      <c r="AR462" t="s">
        <v>2</v>
      </c>
      <c r="AS462" t="s">
        <v>291</v>
      </c>
      <c r="AT462" t="s">
        <v>8505</v>
      </c>
      <c r="AV462" t="s">
        <v>296</v>
      </c>
      <c r="AW462" t="s">
        <v>8507</v>
      </c>
      <c r="AX462" t="s">
        <v>4594</v>
      </c>
      <c r="AY462">
        <v>7.5</v>
      </c>
      <c r="AZ462" t="s">
        <v>1543</v>
      </c>
      <c r="BA462" t="s">
        <v>113</v>
      </c>
      <c r="BC462" t="s">
        <v>8386</v>
      </c>
      <c r="BF462" t="s">
        <v>8498</v>
      </c>
      <c r="BI462" t="s">
        <v>8508</v>
      </c>
      <c r="BJ462" t="s">
        <v>6382</v>
      </c>
      <c r="BK462" t="s">
        <v>6312</v>
      </c>
      <c r="BL462" t="s">
        <v>4</v>
      </c>
      <c r="BM462">
        <v>1</v>
      </c>
      <c r="BN462">
        <v>29.99</v>
      </c>
      <c r="BO462">
        <v>22.49</v>
      </c>
    </row>
    <row r="463" spans="1:79" hidden="1">
      <c r="A463" s="15">
        <f t="shared" si="7"/>
        <v>45469</v>
      </c>
      <c r="B463" t="s">
        <v>8509</v>
      </c>
      <c r="C463" t="s">
        <v>8510</v>
      </c>
      <c r="D463" t="s">
        <v>294</v>
      </c>
      <c r="F463" t="s">
        <v>2100</v>
      </c>
      <c r="G463" t="s">
        <v>8511</v>
      </c>
      <c r="H463" t="s">
        <v>287</v>
      </c>
      <c r="I463">
        <v>90.49</v>
      </c>
      <c r="J463">
        <v>91.79</v>
      </c>
      <c r="K463">
        <v>91.79</v>
      </c>
      <c r="L463">
        <v>6.63</v>
      </c>
      <c r="M463" t="s">
        <v>4068</v>
      </c>
      <c r="N463" t="s">
        <v>8512</v>
      </c>
      <c r="O463" t="s">
        <v>8513</v>
      </c>
      <c r="P463" t="s">
        <v>288</v>
      </c>
      <c r="Q463" t="s">
        <v>295</v>
      </c>
      <c r="R463" t="s">
        <v>8514</v>
      </c>
      <c r="S463" t="s">
        <v>8515</v>
      </c>
      <c r="U463" t="s">
        <v>1412</v>
      </c>
      <c r="V463" t="s">
        <v>124</v>
      </c>
      <c r="W463" t="s">
        <v>8516</v>
      </c>
      <c r="X463" t="s">
        <v>835</v>
      </c>
      <c r="Y463" t="s">
        <v>291</v>
      </c>
      <c r="Z463" t="s">
        <v>8517</v>
      </c>
      <c r="AE463" t="s">
        <v>8518</v>
      </c>
      <c r="AG463" t="s">
        <v>4068</v>
      </c>
      <c r="AH463" t="s">
        <v>8512</v>
      </c>
      <c r="AI463" t="s">
        <v>8519</v>
      </c>
      <c r="AJ463" t="s">
        <v>288</v>
      </c>
      <c r="AK463" t="s">
        <v>295</v>
      </c>
      <c r="AL463" t="s">
        <v>8514</v>
      </c>
      <c r="AM463" t="s">
        <v>8515</v>
      </c>
      <c r="AO463" t="s">
        <v>1412</v>
      </c>
      <c r="AP463" t="s">
        <v>124</v>
      </c>
      <c r="AQ463" t="s">
        <v>8516</v>
      </c>
      <c r="AR463" t="s">
        <v>835</v>
      </c>
      <c r="AT463" t="s">
        <v>8517</v>
      </c>
      <c r="AV463" t="s">
        <v>296</v>
      </c>
      <c r="AW463" t="s">
        <v>8520</v>
      </c>
      <c r="AX463" t="s">
        <v>3711</v>
      </c>
      <c r="AY463">
        <v>5.33</v>
      </c>
      <c r="AZ463" t="s">
        <v>289</v>
      </c>
      <c r="BA463" t="s">
        <v>113</v>
      </c>
      <c r="BC463" t="s">
        <v>8521</v>
      </c>
      <c r="BD463" t="s">
        <v>8522</v>
      </c>
      <c r="BF463" t="s">
        <v>8511</v>
      </c>
      <c r="BI463" t="s">
        <v>8523</v>
      </c>
      <c r="BJ463" t="s">
        <v>1577</v>
      </c>
      <c r="BK463" t="s">
        <v>1578</v>
      </c>
      <c r="BL463" t="s">
        <v>4</v>
      </c>
      <c r="BM463">
        <v>1</v>
      </c>
      <c r="BN463">
        <v>45.27</v>
      </c>
      <c r="BO463">
        <v>45.27</v>
      </c>
      <c r="BP463" t="s">
        <v>8524</v>
      </c>
      <c r="BQ463" t="s">
        <v>8525</v>
      </c>
      <c r="BR463" t="s">
        <v>4</v>
      </c>
      <c r="BS463">
        <v>1</v>
      </c>
      <c r="BT463">
        <v>45.22</v>
      </c>
      <c r="BU463">
        <v>45.22</v>
      </c>
    </row>
    <row r="464" spans="1:79" hidden="1">
      <c r="A464" s="15">
        <f t="shared" si="7"/>
        <v>45470</v>
      </c>
      <c r="B464" t="s">
        <v>8526</v>
      </c>
      <c r="C464" t="s">
        <v>8527</v>
      </c>
      <c r="D464" t="s">
        <v>134</v>
      </c>
      <c r="F464" t="s">
        <v>2100</v>
      </c>
      <c r="G464" t="s">
        <v>8528</v>
      </c>
      <c r="H464" t="s">
        <v>298</v>
      </c>
      <c r="I464">
        <v>67.48</v>
      </c>
      <c r="J464">
        <v>67.48</v>
      </c>
      <c r="K464">
        <v>67.48</v>
      </c>
      <c r="L464">
        <v>0</v>
      </c>
      <c r="M464" t="s">
        <v>8529</v>
      </c>
      <c r="N464" t="s">
        <v>8530</v>
      </c>
      <c r="O464" t="s">
        <v>8531</v>
      </c>
      <c r="P464" t="s">
        <v>288</v>
      </c>
      <c r="Q464" t="s">
        <v>3145</v>
      </c>
      <c r="R464" t="s">
        <v>8532</v>
      </c>
      <c r="S464" t="s">
        <v>6282</v>
      </c>
      <c r="T464" t="s">
        <v>8533</v>
      </c>
      <c r="U464" t="s">
        <v>8533</v>
      </c>
      <c r="V464" t="s">
        <v>8534</v>
      </c>
      <c r="W464" t="s">
        <v>839</v>
      </c>
      <c r="X464" t="s">
        <v>1188</v>
      </c>
      <c r="Y464" t="s">
        <v>3150</v>
      </c>
      <c r="Z464" t="s">
        <v>8535</v>
      </c>
      <c r="AE464" t="s">
        <v>8536</v>
      </c>
      <c r="AG464" t="s">
        <v>8537</v>
      </c>
      <c r="AH464" t="s">
        <v>8538</v>
      </c>
      <c r="AI464" t="s">
        <v>8531</v>
      </c>
      <c r="AJ464" t="s">
        <v>288</v>
      </c>
      <c r="AK464" t="s">
        <v>3145</v>
      </c>
      <c r="AL464" t="s">
        <v>8532</v>
      </c>
      <c r="AM464" t="s">
        <v>6282</v>
      </c>
      <c r="AO464" t="s">
        <v>8533</v>
      </c>
      <c r="AP464" t="s">
        <v>8534</v>
      </c>
      <c r="AQ464" t="s">
        <v>839</v>
      </c>
      <c r="AR464" t="s">
        <v>1188</v>
      </c>
      <c r="AS464" t="s">
        <v>3150</v>
      </c>
      <c r="AT464" t="s">
        <v>8535</v>
      </c>
      <c r="AV464" t="s">
        <v>3154</v>
      </c>
      <c r="AW464" t="s">
        <v>8539</v>
      </c>
      <c r="AX464" t="s">
        <v>3156</v>
      </c>
      <c r="AY464">
        <v>0</v>
      </c>
      <c r="AZ464" t="s">
        <v>289</v>
      </c>
      <c r="BA464" t="s">
        <v>4996</v>
      </c>
      <c r="BB464" t="s">
        <v>3159</v>
      </c>
      <c r="BC464" t="s">
        <v>8540</v>
      </c>
      <c r="BF464" t="s">
        <v>8528</v>
      </c>
      <c r="BG464" t="s">
        <v>4999</v>
      </c>
      <c r="BH464">
        <v>14.77</v>
      </c>
      <c r="BI464" t="s">
        <v>8541</v>
      </c>
      <c r="BJ464" t="s">
        <v>6533</v>
      </c>
      <c r="BK464" t="s">
        <v>6534</v>
      </c>
      <c r="BL464" t="s">
        <v>6534</v>
      </c>
      <c r="BM464">
        <v>1</v>
      </c>
      <c r="BN464">
        <v>67.48</v>
      </c>
      <c r="BO464">
        <v>67.48</v>
      </c>
    </row>
    <row r="465" spans="1:85" hidden="1">
      <c r="A465" s="15">
        <f t="shared" si="7"/>
        <v>45470</v>
      </c>
      <c r="B465" t="s">
        <v>8542</v>
      </c>
      <c r="C465" t="s">
        <v>8543</v>
      </c>
      <c r="D465" t="s">
        <v>301</v>
      </c>
      <c r="F465" t="s">
        <v>2100</v>
      </c>
      <c r="G465" t="s">
        <v>8544</v>
      </c>
      <c r="H465" t="s">
        <v>298</v>
      </c>
      <c r="I465">
        <v>22.49</v>
      </c>
      <c r="J465">
        <v>34.21</v>
      </c>
      <c r="K465">
        <v>34.21</v>
      </c>
      <c r="L465">
        <v>11.72</v>
      </c>
      <c r="M465" t="s">
        <v>1853</v>
      </c>
      <c r="N465" t="s">
        <v>8545</v>
      </c>
      <c r="O465" t="s">
        <v>8546</v>
      </c>
      <c r="P465" t="s">
        <v>3202</v>
      </c>
      <c r="Q465" t="s">
        <v>8547</v>
      </c>
      <c r="R465" t="s">
        <v>3647</v>
      </c>
      <c r="S465" t="s">
        <v>3648</v>
      </c>
      <c r="U465" t="s">
        <v>8548</v>
      </c>
      <c r="V465" t="s">
        <v>3649</v>
      </c>
      <c r="W465" t="s">
        <v>8549</v>
      </c>
      <c r="X465" t="s">
        <v>8</v>
      </c>
      <c r="Y465" t="s">
        <v>291</v>
      </c>
      <c r="Z465" t="s">
        <v>3650</v>
      </c>
      <c r="AE465" t="s">
        <v>8550</v>
      </c>
      <c r="AG465" t="s">
        <v>1853</v>
      </c>
      <c r="AH465" t="s">
        <v>8545</v>
      </c>
      <c r="AI465" t="s">
        <v>8546</v>
      </c>
      <c r="AJ465" t="s">
        <v>3202</v>
      </c>
      <c r="AK465" t="s">
        <v>8547</v>
      </c>
      <c r="AL465" t="s">
        <v>3647</v>
      </c>
      <c r="AM465" t="s">
        <v>3648</v>
      </c>
      <c r="AO465" t="s">
        <v>8548</v>
      </c>
      <c r="AP465" t="s">
        <v>3649</v>
      </c>
      <c r="AQ465" t="s">
        <v>8549</v>
      </c>
      <c r="AR465" t="s">
        <v>8</v>
      </c>
      <c r="AS465" t="s">
        <v>291</v>
      </c>
      <c r="AT465" t="s">
        <v>3650</v>
      </c>
      <c r="AV465" t="s">
        <v>296</v>
      </c>
      <c r="AW465" t="s">
        <v>8551</v>
      </c>
      <c r="AX465" t="s">
        <v>4594</v>
      </c>
      <c r="AY465">
        <v>7.5</v>
      </c>
      <c r="AZ465" t="s">
        <v>289</v>
      </c>
      <c r="BA465" t="s">
        <v>2145</v>
      </c>
      <c r="BC465" t="s">
        <v>8495</v>
      </c>
      <c r="BF465" t="s">
        <v>8544</v>
      </c>
      <c r="BI465" t="s">
        <v>8541</v>
      </c>
      <c r="BJ465" t="s">
        <v>6382</v>
      </c>
      <c r="BK465" t="s">
        <v>6312</v>
      </c>
      <c r="BL465" t="s">
        <v>4</v>
      </c>
      <c r="BM465">
        <v>1</v>
      </c>
      <c r="BN465">
        <v>29.99</v>
      </c>
      <c r="BO465">
        <v>22.49</v>
      </c>
    </row>
    <row r="466" spans="1:85" hidden="1">
      <c r="A466" s="15">
        <f t="shared" si="7"/>
        <v>45471</v>
      </c>
      <c r="B466" t="s">
        <v>8552</v>
      </c>
      <c r="C466" t="s">
        <v>8553</v>
      </c>
      <c r="D466" t="s">
        <v>294</v>
      </c>
      <c r="F466" t="s">
        <v>2100</v>
      </c>
      <c r="G466" t="s">
        <v>8554</v>
      </c>
      <c r="H466" t="s">
        <v>287</v>
      </c>
      <c r="I466">
        <v>15.56</v>
      </c>
      <c r="J466">
        <v>15.27</v>
      </c>
      <c r="K466">
        <v>15.27</v>
      </c>
      <c r="L466">
        <v>0</v>
      </c>
      <c r="M466" t="s">
        <v>3535</v>
      </c>
      <c r="N466" t="s">
        <v>8555</v>
      </c>
      <c r="O466" t="s">
        <v>8556</v>
      </c>
      <c r="P466" t="s">
        <v>288</v>
      </c>
      <c r="Q466" t="s">
        <v>295</v>
      </c>
      <c r="R466" t="s">
        <v>8557</v>
      </c>
      <c r="S466" t="s">
        <v>8558</v>
      </c>
      <c r="U466" t="s">
        <v>8559</v>
      </c>
      <c r="V466" t="s">
        <v>8560</v>
      </c>
      <c r="W466" t="s">
        <v>138</v>
      </c>
      <c r="X466" t="s">
        <v>3740</v>
      </c>
      <c r="Y466" t="s">
        <v>291</v>
      </c>
      <c r="Z466" t="s">
        <v>8561</v>
      </c>
      <c r="AE466" t="s">
        <v>8562</v>
      </c>
      <c r="AG466" t="s">
        <v>3535</v>
      </c>
      <c r="AH466" t="s">
        <v>8555</v>
      </c>
      <c r="AI466" t="s">
        <v>8563</v>
      </c>
      <c r="AJ466" t="s">
        <v>288</v>
      </c>
      <c r="AK466" t="s">
        <v>295</v>
      </c>
      <c r="AL466" t="s">
        <v>8557</v>
      </c>
      <c r="AM466" t="s">
        <v>8558</v>
      </c>
      <c r="AO466" t="s">
        <v>8559</v>
      </c>
      <c r="AP466" t="s">
        <v>8560</v>
      </c>
      <c r="AQ466" t="s">
        <v>138</v>
      </c>
      <c r="AR466" t="s">
        <v>3740</v>
      </c>
      <c r="AT466" t="s">
        <v>8561</v>
      </c>
      <c r="AV466" t="s">
        <v>296</v>
      </c>
      <c r="AW466" t="s">
        <v>8564</v>
      </c>
      <c r="AX466" t="s">
        <v>3711</v>
      </c>
      <c r="AY466">
        <v>0.28999999999999998</v>
      </c>
      <c r="AZ466" t="s">
        <v>5678</v>
      </c>
      <c r="BA466" t="s">
        <v>5679</v>
      </c>
      <c r="BC466" t="s">
        <v>8352</v>
      </c>
      <c r="BD466" t="s">
        <v>8565</v>
      </c>
      <c r="BF466" t="s">
        <v>8554</v>
      </c>
      <c r="BI466" t="s">
        <v>8566</v>
      </c>
      <c r="BJ466" t="s">
        <v>862</v>
      </c>
      <c r="BK466" t="s">
        <v>863</v>
      </c>
      <c r="BL466" t="s">
        <v>4</v>
      </c>
      <c r="BM466">
        <v>1</v>
      </c>
      <c r="BN466">
        <v>15.56</v>
      </c>
      <c r="BO466">
        <v>15.56</v>
      </c>
    </row>
    <row r="467" spans="1:85" hidden="1">
      <c r="A467" s="15">
        <f t="shared" si="7"/>
        <v>45472</v>
      </c>
      <c r="B467" t="s">
        <v>8567</v>
      </c>
      <c r="C467" t="s">
        <v>8568</v>
      </c>
      <c r="D467" t="s">
        <v>301</v>
      </c>
      <c r="F467" t="s">
        <v>2100</v>
      </c>
      <c r="G467" t="s">
        <v>8569</v>
      </c>
      <c r="H467" t="s">
        <v>298</v>
      </c>
      <c r="I467">
        <v>61.82</v>
      </c>
      <c r="J467">
        <v>61.82</v>
      </c>
      <c r="K467">
        <v>61.82</v>
      </c>
      <c r="L467">
        <v>0</v>
      </c>
      <c r="M467" t="s">
        <v>7697</v>
      </c>
      <c r="N467" t="s">
        <v>8570</v>
      </c>
      <c r="O467" t="s">
        <v>8571</v>
      </c>
      <c r="P467" t="s">
        <v>3555</v>
      </c>
      <c r="Q467" t="s">
        <v>8572</v>
      </c>
      <c r="R467" t="s">
        <v>8573</v>
      </c>
      <c r="S467" t="s">
        <v>8574</v>
      </c>
      <c r="U467" t="s">
        <v>8575</v>
      </c>
      <c r="V467" t="s">
        <v>8575</v>
      </c>
      <c r="W467" t="s">
        <v>8576</v>
      </c>
      <c r="X467" t="s">
        <v>132</v>
      </c>
      <c r="Y467" t="s">
        <v>291</v>
      </c>
      <c r="Z467" t="s">
        <v>8577</v>
      </c>
      <c r="AE467" t="s">
        <v>8578</v>
      </c>
      <c r="AG467" t="s">
        <v>7697</v>
      </c>
      <c r="AH467" t="s">
        <v>8570</v>
      </c>
      <c r="AI467" t="s">
        <v>8571</v>
      </c>
      <c r="AJ467" t="s">
        <v>3555</v>
      </c>
      <c r="AK467" t="s">
        <v>8572</v>
      </c>
      <c r="AL467" t="s">
        <v>8573</v>
      </c>
      <c r="AM467" t="s">
        <v>8574</v>
      </c>
      <c r="AO467" t="s">
        <v>8575</v>
      </c>
      <c r="AP467" t="s">
        <v>8575</v>
      </c>
      <c r="AQ467" t="s">
        <v>8576</v>
      </c>
      <c r="AR467" t="s">
        <v>132</v>
      </c>
      <c r="AS467" t="s">
        <v>291</v>
      </c>
      <c r="AT467" t="s">
        <v>8577</v>
      </c>
      <c r="AV467" t="s">
        <v>296</v>
      </c>
      <c r="AW467" t="s">
        <v>8579</v>
      </c>
      <c r="AX467" t="s">
        <v>4594</v>
      </c>
      <c r="AY467">
        <v>20.61</v>
      </c>
      <c r="AZ467" t="s">
        <v>1543</v>
      </c>
      <c r="BA467" t="s">
        <v>113</v>
      </c>
      <c r="BC467" t="s">
        <v>6168</v>
      </c>
      <c r="BF467" t="s">
        <v>8569</v>
      </c>
      <c r="BI467" t="s">
        <v>8540</v>
      </c>
      <c r="BJ467" t="s">
        <v>5479</v>
      </c>
      <c r="BK467" t="s">
        <v>4950</v>
      </c>
      <c r="BL467" t="s">
        <v>4</v>
      </c>
      <c r="BM467">
        <v>1</v>
      </c>
      <c r="BN467">
        <v>82.43</v>
      </c>
      <c r="BO467">
        <v>61.820000000000007</v>
      </c>
    </row>
    <row r="468" spans="1:85" hidden="1">
      <c r="A468" s="15">
        <f t="shared" si="7"/>
        <v>45473</v>
      </c>
      <c r="B468" t="s">
        <v>8580</v>
      </c>
      <c r="C468" t="s">
        <v>8581</v>
      </c>
      <c r="D468" t="s">
        <v>301</v>
      </c>
      <c r="F468" t="s">
        <v>1526</v>
      </c>
      <c r="G468" t="s">
        <v>8582</v>
      </c>
      <c r="H468" t="s">
        <v>287</v>
      </c>
      <c r="I468">
        <v>56.2</v>
      </c>
      <c r="J468">
        <v>73.099999999999994</v>
      </c>
      <c r="K468">
        <v>73.099999999999994</v>
      </c>
      <c r="L468">
        <v>16.899999999999999</v>
      </c>
      <c r="M468" t="s">
        <v>8583</v>
      </c>
      <c r="N468" t="s">
        <v>8584</v>
      </c>
      <c r="O468" t="s">
        <v>8585</v>
      </c>
      <c r="P468" t="s">
        <v>8586</v>
      </c>
      <c r="Q468" t="s">
        <v>8587</v>
      </c>
      <c r="R468" t="s">
        <v>8588</v>
      </c>
      <c r="S468" t="s">
        <v>8589</v>
      </c>
      <c r="U468" t="s">
        <v>8590</v>
      </c>
      <c r="V468" t="s">
        <v>8591</v>
      </c>
      <c r="W468" t="s">
        <v>8592</v>
      </c>
      <c r="X468" t="s">
        <v>10</v>
      </c>
      <c r="Y468" t="s">
        <v>291</v>
      </c>
      <c r="Z468" t="s">
        <v>8593</v>
      </c>
      <c r="AE468" t="s">
        <v>8594</v>
      </c>
      <c r="AG468" t="s">
        <v>8583</v>
      </c>
      <c r="AH468" t="s">
        <v>8584</v>
      </c>
      <c r="AI468" t="s">
        <v>8585</v>
      </c>
      <c r="AJ468" t="s">
        <v>8586</v>
      </c>
      <c r="AK468" t="s">
        <v>8587</v>
      </c>
      <c r="AL468" t="s">
        <v>8588</v>
      </c>
      <c r="AM468" t="s">
        <v>8589</v>
      </c>
      <c r="AO468" t="s">
        <v>8590</v>
      </c>
      <c r="AP468" t="s">
        <v>8591</v>
      </c>
      <c r="AQ468" t="s">
        <v>8592</v>
      </c>
      <c r="AR468" t="s">
        <v>10</v>
      </c>
      <c r="AS468" t="s">
        <v>291</v>
      </c>
      <c r="AT468" t="s">
        <v>8593</v>
      </c>
      <c r="AV468" t="s">
        <v>296</v>
      </c>
      <c r="AW468" t="s">
        <v>8595</v>
      </c>
      <c r="AY468">
        <v>18.73</v>
      </c>
      <c r="AZ468" t="s">
        <v>289</v>
      </c>
      <c r="BA468" t="s">
        <v>2145</v>
      </c>
      <c r="BC468" t="s">
        <v>8596</v>
      </c>
      <c r="BF468" t="s">
        <v>8582</v>
      </c>
      <c r="BI468" t="s">
        <v>8540</v>
      </c>
      <c r="BJ468" t="s">
        <v>8597</v>
      </c>
      <c r="BK468" t="s">
        <v>6292</v>
      </c>
      <c r="BL468" t="s">
        <v>4</v>
      </c>
      <c r="BM468">
        <v>1</v>
      </c>
      <c r="BN468">
        <v>74.930000000000007</v>
      </c>
      <c r="BO468">
        <v>56.2</v>
      </c>
    </row>
    <row r="469" spans="1:85" hidden="1">
      <c r="A469" s="15">
        <f t="shared" si="7"/>
        <v>45473</v>
      </c>
      <c r="B469" t="s">
        <v>8598</v>
      </c>
      <c r="C469" t="s">
        <v>8599</v>
      </c>
      <c r="D469" t="s">
        <v>294</v>
      </c>
      <c r="F469" t="s">
        <v>2100</v>
      </c>
      <c r="G469" t="s">
        <v>8600</v>
      </c>
      <c r="H469" t="s">
        <v>287</v>
      </c>
      <c r="I469">
        <v>88.91</v>
      </c>
      <c r="J469">
        <v>88.91</v>
      </c>
      <c r="K469">
        <v>88.91</v>
      </c>
      <c r="L469">
        <v>0</v>
      </c>
      <c r="M469" t="s">
        <v>8601</v>
      </c>
      <c r="N469" t="s">
        <v>8602</v>
      </c>
      <c r="O469" t="s">
        <v>8603</v>
      </c>
      <c r="P469" t="s">
        <v>288</v>
      </c>
      <c r="Q469" t="s">
        <v>295</v>
      </c>
      <c r="R469" t="s">
        <v>8604</v>
      </c>
      <c r="S469" t="s">
        <v>6331</v>
      </c>
      <c r="U469" t="s">
        <v>8605</v>
      </c>
      <c r="V469" t="s">
        <v>8606</v>
      </c>
      <c r="W469" t="s">
        <v>8607</v>
      </c>
      <c r="X469" t="s">
        <v>4509</v>
      </c>
      <c r="Y469" t="s">
        <v>291</v>
      </c>
      <c r="Z469" t="s">
        <v>8608</v>
      </c>
      <c r="AE469" t="s">
        <v>8609</v>
      </c>
      <c r="AG469" t="s">
        <v>8601</v>
      </c>
      <c r="AH469" t="s">
        <v>8602</v>
      </c>
      <c r="AI469" t="s">
        <v>8610</v>
      </c>
      <c r="AJ469" t="s">
        <v>288</v>
      </c>
      <c r="AK469" t="s">
        <v>295</v>
      </c>
      <c r="AL469" t="s">
        <v>8604</v>
      </c>
      <c r="AM469" t="s">
        <v>6331</v>
      </c>
      <c r="AO469" t="s">
        <v>8605</v>
      </c>
      <c r="AP469" t="s">
        <v>8606</v>
      </c>
      <c r="AQ469" t="s">
        <v>8607</v>
      </c>
      <c r="AR469" t="s">
        <v>4509</v>
      </c>
      <c r="AT469" t="s">
        <v>8608</v>
      </c>
      <c r="AV469" t="s">
        <v>296</v>
      </c>
      <c r="AW469" t="s">
        <v>8611</v>
      </c>
      <c r="AX469" t="s">
        <v>3711</v>
      </c>
      <c r="AY469">
        <v>0</v>
      </c>
      <c r="AZ469" t="s">
        <v>289</v>
      </c>
      <c r="BA469" t="s">
        <v>113</v>
      </c>
      <c r="BC469" t="s">
        <v>8612</v>
      </c>
      <c r="BD469" t="s">
        <v>8613</v>
      </c>
      <c r="BF469" t="s">
        <v>8600</v>
      </c>
      <c r="BI469" t="s">
        <v>8614</v>
      </c>
      <c r="BJ469" t="s">
        <v>8264</v>
      </c>
      <c r="BK469" t="s">
        <v>6170</v>
      </c>
      <c r="BL469" t="s">
        <v>4</v>
      </c>
      <c r="BM469">
        <v>1</v>
      </c>
      <c r="BN469">
        <v>88.91</v>
      </c>
      <c r="BO469">
        <v>88.91</v>
      </c>
    </row>
    <row r="470" spans="1:85" hidden="1">
      <c r="A470" s="15">
        <f t="shared" si="7"/>
        <v>45474</v>
      </c>
      <c r="B470" t="s">
        <v>8615</v>
      </c>
      <c r="C470" t="s">
        <v>8616</v>
      </c>
      <c r="D470" t="s">
        <v>292</v>
      </c>
      <c r="F470" t="s">
        <v>2100</v>
      </c>
      <c r="G470" t="s">
        <v>8617</v>
      </c>
      <c r="H470" t="s">
        <v>287</v>
      </c>
      <c r="I470">
        <v>23.99</v>
      </c>
      <c r="J470">
        <v>40.69</v>
      </c>
      <c r="K470">
        <v>40.69</v>
      </c>
      <c r="L470">
        <v>16.7</v>
      </c>
      <c r="M470" t="s">
        <v>8618</v>
      </c>
      <c r="N470" t="s">
        <v>4050</v>
      </c>
      <c r="O470" t="s">
        <v>8619</v>
      </c>
      <c r="P470" t="s">
        <v>4737</v>
      </c>
      <c r="Q470" t="s">
        <v>8620</v>
      </c>
      <c r="R470" t="s">
        <v>8621</v>
      </c>
      <c r="S470" t="s">
        <v>8622</v>
      </c>
      <c r="U470" t="s">
        <v>859</v>
      </c>
      <c r="V470" t="s">
        <v>8623</v>
      </c>
      <c r="W470" t="s">
        <v>8624</v>
      </c>
      <c r="X470" t="s">
        <v>2</v>
      </c>
      <c r="Z470" t="s">
        <v>8625</v>
      </c>
      <c r="AE470" t="s">
        <v>8626</v>
      </c>
      <c r="AG470" t="s">
        <v>8618</v>
      </c>
      <c r="AH470" t="s">
        <v>4050</v>
      </c>
      <c r="AI470" t="s">
        <v>8619</v>
      </c>
      <c r="AJ470" t="s">
        <v>4737</v>
      </c>
      <c r="AK470" t="s">
        <v>8620</v>
      </c>
      <c r="AL470" t="s">
        <v>8621</v>
      </c>
      <c r="AM470" t="s">
        <v>8622</v>
      </c>
      <c r="AO470" t="s">
        <v>859</v>
      </c>
      <c r="AP470" t="s">
        <v>8623</v>
      </c>
      <c r="AQ470" t="s">
        <v>8624</v>
      </c>
      <c r="AR470" t="s">
        <v>2</v>
      </c>
      <c r="AT470" t="s">
        <v>8625</v>
      </c>
      <c r="AW470" t="s">
        <v>8627</v>
      </c>
      <c r="AY470">
        <v>0</v>
      </c>
      <c r="AZ470" t="s">
        <v>1543</v>
      </c>
      <c r="BA470" t="s">
        <v>3698</v>
      </c>
      <c r="BC470" t="s">
        <v>8628</v>
      </c>
      <c r="BF470" t="s">
        <v>8629</v>
      </c>
      <c r="BI470" t="s">
        <v>8630</v>
      </c>
      <c r="BJ470" t="s">
        <v>6863</v>
      </c>
      <c r="BK470" t="s">
        <v>3670</v>
      </c>
      <c r="BL470" t="s">
        <v>4</v>
      </c>
      <c r="BM470">
        <v>1</v>
      </c>
      <c r="BN470">
        <v>23.99</v>
      </c>
      <c r="BO470">
        <v>23.99</v>
      </c>
    </row>
    <row r="471" spans="1:85" hidden="1">
      <c r="A471" s="15">
        <f t="shared" si="7"/>
        <v>45474</v>
      </c>
      <c r="B471" t="s">
        <v>8631</v>
      </c>
      <c r="C471" t="s">
        <v>8632</v>
      </c>
      <c r="D471" t="s">
        <v>301</v>
      </c>
      <c r="F471" t="s">
        <v>2100</v>
      </c>
      <c r="G471" t="s">
        <v>8633</v>
      </c>
      <c r="H471" t="s">
        <v>298</v>
      </c>
      <c r="I471">
        <v>299.89999999999998</v>
      </c>
      <c r="J471">
        <v>329.98</v>
      </c>
      <c r="K471">
        <v>329.98</v>
      </c>
      <c r="L471">
        <v>30.08</v>
      </c>
      <c r="M471" t="s">
        <v>8232</v>
      </c>
      <c r="N471" t="s">
        <v>8233</v>
      </c>
      <c r="O471" t="s">
        <v>8224</v>
      </c>
      <c r="P471" t="s">
        <v>5516</v>
      </c>
      <c r="Q471" t="s">
        <v>8225</v>
      </c>
      <c r="R471" t="s">
        <v>8226</v>
      </c>
      <c r="S471" t="s">
        <v>8227</v>
      </c>
      <c r="U471" t="s">
        <v>8228</v>
      </c>
      <c r="V471" t="s">
        <v>8228</v>
      </c>
      <c r="W471" t="s">
        <v>8229</v>
      </c>
      <c r="X471" t="s">
        <v>13</v>
      </c>
      <c r="Y471" t="s">
        <v>291</v>
      </c>
      <c r="Z471" t="s">
        <v>8230</v>
      </c>
      <c r="AE471" t="s">
        <v>8231</v>
      </c>
      <c r="AG471" t="s">
        <v>8232</v>
      </c>
      <c r="AH471" t="s">
        <v>8233</v>
      </c>
      <c r="AI471" t="s">
        <v>8224</v>
      </c>
      <c r="AJ471" t="s">
        <v>5516</v>
      </c>
      <c r="AK471" t="s">
        <v>8225</v>
      </c>
      <c r="AL471" t="s">
        <v>8226</v>
      </c>
      <c r="AM471" t="s">
        <v>8227</v>
      </c>
      <c r="AO471" t="s">
        <v>8228</v>
      </c>
      <c r="AP471" t="s">
        <v>8228</v>
      </c>
      <c r="AQ471" t="s">
        <v>8229</v>
      </c>
      <c r="AR471" t="s">
        <v>13</v>
      </c>
      <c r="AS471" t="s">
        <v>291</v>
      </c>
      <c r="AT471" t="s">
        <v>8230</v>
      </c>
      <c r="AV471" t="s">
        <v>296</v>
      </c>
      <c r="AW471" t="s">
        <v>8634</v>
      </c>
      <c r="AX471" t="s">
        <v>4594</v>
      </c>
      <c r="AY471">
        <v>0</v>
      </c>
      <c r="AZ471" t="s">
        <v>289</v>
      </c>
      <c r="BA471" t="s">
        <v>49</v>
      </c>
      <c r="BC471" t="s">
        <v>6213</v>
      </c>
      <c r="BF471" t="s">
        <v>8633</v>
      </c>
      <c r="BI471" t="s">
        <v>8469</v>
      </c>
      <c r="BJ471" t="s">
        <v>6382</v>
      </c>
      <c r="BK471" t="s">
        <v>6312</v>
      </c>
      <c r="BL471" t="s">
        <v>4</v>
      </c>
      <c r="BM471">
        <v>10</v>
      </c>
      <c r="BN471">
        <v>29.99</v>
      </c>
      <c r="BO471">
        <v>299.89999999999998</v>
      </c>
    </row>
    <row r="472" spans="1:85" hidden="1">
      <c r="A472" s="15">
        <f t="shared" si="7"/>
        <v>45475</v>
      </c>
      <c r="B472" t="s">
        <v>8635</v>
      </c>
      <c r="C472" t="s">
        <v>8636</v>
      </c>
      <c r="D472" t="s">
        <v>301</v>
      </c>
      <c r="F472" t="s">
        <v>2100</v>
      </c>
      <c r="G472" t="s">
        <v>8637</v>
      </c>
      <c r="H472" t="s">
        <v>298</v>
      </c>
      <c r="I472">
        <v>31.48</v>
      </c>
      <c r="J472">
        <v>42.61</v>
      </c>
      <c r="K472">
        <v>42.61</v>
      </c>
      <c r="L472">
        <v>11.13</v>
      </c>
      <c r="M472" t="s">
        <v>8638</v>
      </c>
      <c r="N472" t="s">
        <v>1587</v>
      </c>
      <c r="O472" t="s">
        <v>8639</v>
      </c>
      <c r="P472" t="s">
        <v>7916</v>
      </c>
      <c r="Q472" t="s">
        <v>8640</v>
      </c>
      <c r="R472" t="s">
        <v>8641</v>
      </c>
      <c r="S472" t="s">
        <v>5579</v>
      </c>
      <c r="U472" t="s">
        <v>8642</v>
      </c>
      <c r="V472" t="s">
        <v>8643</v>
      </c>
      <c r="W472" t="s">
        <v>8644</v>
      </c>
      <c r="X472" t="s">
        <v>8</v>
      </c>
      <c r="Y472" t="s">
        <v>291</v>
      </c>
      <c r="Z472" t="s">
        <v>8645</v>
      </c>
      <c r="AE472" t="s">
        <v>8646</v>
      </c>
      <c r="AG472" t="s">
        <v>8638</v>
      </c>
      <c r="AH472" t="s">
        <v>1587</v>
      </c>
      <c r="AI472" t="s">
        <v>8639</v>
      </c>
      <c r="AJ472" t="s">
        <v>7916</v>
      </c>
      <c r="AK472" t="s">
        <v>8640</v>
      </c>
      <c r="AL472" t="s">
        <v>8641</v>
      </c>
      <c r="AM472" t="s">
        <v>5579</v>
      </c>
      <c r="AO472" t="s">
        <v>8642</v>
      </c>
      <c r="AP472" t="s">
        <v>8643</v>
      </c>
      <c r="AQ472" t="s">
        <v>8644</v>
      </c>
      <c r="AR472" t="s">
        <v>8</v>
      </c>
      <c r="AS472" t="s">
        <v>291</v>
      </c>
      <c r="AT472" t="s">
        <v>8645</v>
      </c>
      <c r="AV472" t="s">
        <v>296</v>
      </c>
      <c r="AW472" t="s">
        <v>8647</v>
      </c>
      <c r="AX472" t="s">
        <v>4594</v>
      </c>
      <c r="AY472">
        <v>0</v>
      </c>
      <c r="AZ472" t="s">
        <v>1543</v>
      </c>
      <c r="BA472" t="s">
        <v>113</v>
      </c>
      <c r="BC472" t="s">
        <v>8648</v>
      </c>
      <c r="BF472" t="s">
        <v>8637</v>
      </c>
      <c r="BI472" t="s">
        <v>8455</v>
      </c>
      <c r="BJ472" t="s">
        <v>2761</v>
      </c>
      <c r="BK472" t="s">
        <v>836</v>
      </c>
      <c r="BL472" t="s">
        <v>4</v>
      </c>
      <c r="BM472">
        <v>2</v>
      </c>
      <c r="BN472">
        <v>15.74</v>
      </c>
      <c r="BO472">
        <v>31.48</v>
      </c>
    </row>
    <row r="473" spans="1:85" hidden="1">
      <c r="A473" s="15">
        <f t="shared" si="7"/>
        <v>45476</v>
      </c>
      <c r="B473" t="s">
        <v>8649</v>
      </c>
      <c r="C473" t="s">
        <v>8650</v>
      </c>
      <c r="D473" t="s">
        <v>301</v>
      </c>
      <c r="F473" t="s">
        <v>2100</v>
      </c>
      <c r="G473" t="s">
        <v>8651</v>
      </c>
      <c r="H473" t="s">
        <v>298</v>
      </c>
      <c r="I473">
        <v>94.44</v>
      </c>
      <c r="J473">
        <v>105.83</v>
      </c>
      <c r="K473">
        <v>105.83</v>
      </c>
      <c r="L473">
        <v>11.39</v>
      </c>
      <c r="M473" t="s">
        <v>8652</v>
      </c>
      <c r="N473" t="s">
        <v>8653</v>
      </c>
      <c r="O473" t="s">
        <v>8654</v>
      </c>
      <c r="P473" t="s">
        <v>877</v>
      </c>
      <c r="Q473" t="s">
        <v>8655</v>
      </c>
      <c r="R473" t="s">
        <v>8656</v>
      </c>
      <c r="S473" t="s">
        <v>8657</v>
      </c>
      <c r="U473" t="s">
        <v>3904</v>
      </c>
      <c r="V473" t="s">
        <v>3904</v>
      </c>
      <c r="W473" t="s">
        <v>136</v>
      </c>
      <c r="X473" t="s">
        <v>126</v>
      </c>
      <c r="Y473" t="s">
        <v>291</v>
      </c>
      <c r="Z473" t="s">
        <v>8658</v>
      </c>
      <c r="AE473" t="s">
        <v>8659</v>
      </c>
      <c r="AG473" t="s">
        <v>8652</v>
      </c>
      <c r="AH473" t="s">
        <v>8653</v>
      </c>
      <c r="AI473" t="s">
        <v>8654</v>
      </c>
      <c r="AJ473" t="s">
        <v>877</v>
      </c>
      <c r="AK473" t="s">
        <v>8655</v>
      </c>
      <c r="AL473" t="s">
        <v>8656</v>
      </c>
      <c r="AM473" t="s">
        <v>8657</v>
      </c>
      <c r="AO473" t="s">
        <v>3904</v>
      </c>
      <c r="AP473" t="s">
        <v>3904</v>
      </c>
      <c r="AQ473" t="s">
        <v>136</v>
      </c>
      <c r="AR473" t="s">
        <v>126</v>
      </c>
      <c r="AS473" t="s">
        <v>291</v>
      </c>
      <c r="AT473" t="s">
        <v>8658</v>
      </c>
      <c r="AV473" t="s">
        <v>296</v>
      </c>
      <c r="AW473" t="s">
        <v>8660</v>
      </c>
      <c r="AX473" t="s">
        <v>4594</v>
      </c>
      <c r="AY473">
        <v>0</v>
      </c>
      <c r="AZ473" t="s">
        <v>289</v>
      </c>
      <c r="BA473" t="s">
        <v>2145</v>
      </c>
      <c r="BC473" t="s">
        <v>8386</v>
      </c>
      <c r="BF473" t="s">
        <v>8651</v>
      </c>
      <c r="BI473" t="s">
        <v>8455</v>
      </c>
      <c r="BJ473" t="s">
        <v>5666</v>
      </c>
      <c r="BK473" t="s">
        <v>1562</v>
      </c>
      <c r="BL473" t="s">
        <v>4</v>
      </c>
      <c r="BM473">
        <v>2</v>
      </c>
      <c r="BN473">
        <v>15.74</v>
      </c>
      <c r="BO473">
        <v>31.48</v>
      </c>
      <c r="BP473" t="s">
        <v>2761</v>
      </c>
      <c r="BQ473" t="s">
        <v>836</v>
      </c>
      <c r="BR473" t="s">
        <v>4</v>
      </c>
      <c r="BS473">
        <v>2</v>
      </c>
      <c r="BT473">
        <v>15.74</v>
      </c>
      <c r="BU473">
        <v>31.48</v>
      </c>
      <c r="BV473" t="s">
        <v>1545</v>
      </c>
      <c r="BW473" t="s">
        <v>863</v>
      </c>
      <c r="BX473" t="s">
        <v>4</v>
      </c>
      <c r="BY473">
        <v>2</v>
      </c>
      <c r="BZ473">
        <v>15.74</v>
      </c>
      <c r="CA473">
        <v>31.48</v>
      </c>
    </row>
    <row r="474" spans="1:85" hidden="1">
      <c r="A474" s="15">
        <f t="shared" si="7"/>
        <v>45476</v>
      </c>
      <c r="B474" t="s">
        <v>8661</v>
      </c>
      <c r="C474" t="s">
        <v>8662</v>
      </c>
      <c r="D474" t="s">
        <v>134</v>
      </c>
      <c r="F474" t="s">
        <v>2100</v>
      </c>
      <c r="G474" t="s">
        <v>8663</v>
      </c>
      <c r="H474" t="s">
        <v>287</v>
      </c>
      <c r="I474">
        <v>134.96</v>
      </c>
      <c r="J474">
        <v>134.96</v>
      </c>
      <c r="K474">
        <v>134.96</v>
      </c>
      <c r="L474">
        <v>0</v>
      </c>
      <c r="M474" t="s">
        <v>8664</v>
      </c>
      <c r="O474" t="s">
        <v>8665</v>
      </c>
      <c r="P474" t="s">
        <v>288</v>
      </c>
      <c r="Q474" t="s">
        <v>3145</v>
      </c>
      <c r="R474" t="s">
        <v>8666</v>
      </c>
      <c r="S474" t="s">
        <v>8667</v>
      </c>
      <c r="T474" t="s">
        <v>8668</v>
      </c>
      <c r="U474" t="s">
        <v>8668</v>
      </c>
      <c r="V474" t="s">
        <v>8669</v>
      </c>
      <c r="W474" t="s">
        <v>6481</v>
      </c>
      <c r="X474" t="s">
        <v>127</v>
      </c>
      <c r="Y474" t="s">
        <v>3150</v>
      </c>
      <c r="Z474" t="s">
        <v>8670</v>
      </c>
      <c r="AD474" t="s">
        <v>8671</v>
      </c>
      <c r="AG474" t="s">
        <v>2072</v>
      </c>
      <c r="AH474" t="s">
        <v>8672</v>
      </c>
      <c r="AI474" t="s">
        <v>8665</v>
      </c>
      <c r="AJ474" t="s">
        <v>288</v>
      </c>
      <c r="AK474" t="s">
        <v>3145</v>
      </c>
      <c r="AL474" t="s">
        <v>8666</v>
      </c>
      <c r="AM474" t="s">
        <v>8667</v>
      </c>
      <c r="AO474" t="s">
        <v>8668</v>
      </c>
      <c r="AP474" t="s">
        <v>8669</v>
      </c>
      <c r="AQ474" t="s">
        <v>6481</v>
      </c>
      <c r="AR474" t="s">
        <v>127</v>
      </c>
      <c r="AS474" t="s">
        <v>3150</v>
      </c>
      <c r="AT474" t="s">
        <v>8670</v>
      </c>
      <c r="AV474" t="s">
        <v>3154</v>
      </c>
      <c r="AW474" t="s">
        <v>8673</v>
      </c>
      <c r="AX474" t="s">
        <v>3156</v>
      </c>
      <c r="AY474">
        <v>0</v>
      </c>
      <c r="AZ474" t="s">
        <v>289</v>
      </c>
      <c r="BA474" t="s">
        <v>4996</v>
      </c>
      <c r="BB474" t="s">
        <v>3159</v>
      </c>
      <c r="BC474" t="s">
        <v>8674</v>
      </c>
      <c r="BD474" t="s">
        <v>8675</v>
      </c>
      <c r="BF474" t="s">
        <v>8663</v>
      </c>
      <c r="BG474" t="s">
        <v>3161</v>
      </c>
      <c r="BH474">
        <v>24.29</v>
      </c>
      <c r="BI474" t="s">
        <v>8386</v>
      </c>
      <c r="BJ474" t="s">
        <v>8676</v>
      </c>
      <c r="BK474" t="s">
        <v>8677</v>
      </c>
      <c r="BL474" t="s">
        <v>4</v>
      </c>
      <c r="BM474">
        <v>1</v>
      </c>
      <c r="BN474">
        <v>134.96</v>
      </c>
      <c r="BO474">
        <v>134.96</v>
      </c>
    </row>
    <row r="475" spans="1:85" hidden="1">
      <c r="A475" s="15">
        <f t="shared" si="7"/>
        <v>45477</v>
      </c>
      <c r="B475" t="s">
        <v>8678</v>
      </c>
      <c r="C475" t="s">
        <v>8679</v>
      </c>
      <c r="D475" t="s">
        <v>292</v>
      </c>
      <c r="F475" t="s">
        <v>2100</v>
      </c>
      <c r="G475" t="s">
        <v>8680</v>
      </c>
      <c r="H475" t="s">
        <v>287</v>
      </c>
      <c r="I475">
        <v>23.92</v>
      </c>
      <c r="J475">
        <v>40.619999999999997</v>
      </c>
      <c r="K475">
        <v>40.619999999999997</v>
      </c>
      <c r="L475">
        <v>16.7</v>
      </c>
      <c r="M475" t="s">
        <v>2072</v>
      </c>
      <c r="N475" t="s">
        <v>8681</v>
      </c>
      <c r="O475" t="s">
        <v>8682</v>
      </c>
      <c r="P475" t="s">
        <v>4737</v>
      </c>
      <c r="Q475" t="s">
        <v>8683</v>
      </c>
      <c r="R475" t="s">
        <v>8684</v>
      </c>
      <c r="S475" t="s">
        <v>3159</v>
      </c>
      <c r="U475" t="s">
        <v>8685</v>
      </c>
      <c r="V475" t="s">
        <v>8686</v>
      </c>
      <c r="W475" t="s">
        <v>3927</v>
      </c>
      <c r="X475" t="s">
        <v>2</v>
      </c>
      <c r="Z475" t="s">
        <v>8687</v>
      </c>
      <c r="AE475" t="s">
        <v>8688</v>
      </c>
      <c r="AG475" t="s">
        <v>2072</v>
      </c>
      <c r="AH475" t="s">
        <v>8689</v>
      </c>
      <c r="AI475" t="s">
        <v>8682</v>
      </c>
      <c r="AJ475" t="s">
        <v>4737</v>
      </c>
      <c r="AK475" t="s">
        <v>8683</v>
      </c>
      <c r="AL475" t="s">
        <v>8684</v>
      </c>
      <c r="AM475" t="s">
        <v>3159</v>
      </c>
      <c r="AO475" t="s">
        <v>8685</v>
      </c>
      <c r="AP475" t="s">
        <v>8686</v>
      </c>
      <c r="AQ475" t="s">
        <v>3927</v>
      </c>
      <c r="AR475" t="s">
        <v>2</v>
      </c>
      <c r="AT475" t="s">
        <v>8687</v>
      </c>
      <c r="AW475" t="s">
        <v>8690</v>
      </c>
      <c r="AY475">
        <v>0</v>
      </c>
      <c r="AZ475" t="s">
        <v>289</v>
      </c>
      <c r="BA475" t="s">
        <v>3776</v>
      </c>
      <c r="BB475" t="s">
        <v>4946</v>
      </c>
      <c r="BC475" t="s">
        <v>8691</v>
      </c>
      <c r="BF475" t="s">
        <v>8692</v>
      </c>
      <c r="BI475" t="s">
        <v>8693</v>
      </c>
      <c r="BJ475" t="s">
        <v>8694</v>
      </c>
      <c r="BK475" t="s">
        <v>852</v>
      </c>
      <c r="BL475" t="s">
        <v>4</v>
      </c>
      <c r="BM475">
        <v>1</v>
      </c>
      <c r="BN475">
        <v>23.92</v>
      </c>
      <c r="BO475">
        <v>23.92</v>
      </c>
    </row>
    <row r="476" spans="1:85" hidden="1">
      <c r="A476" s="15">
        <f t="shared" si="7"/>
        <v>45478</v>
      </c>
      <c r="B476" t="s">
        <v>8695</v>
      </c>
      <c r="C476" t="s">
        <v>8696</v>
      </c>
      <c r="D476" t="s">
        <v>301</v>
      </c>
      <c r="F476" t="s">
        <v>2100</v>
      </c>
      <c r="G476" t="s">
        <v>8697</v>
      </c>
      <c r="H476" t="s">
        <v>298</v>
      </c>
      <c r="I476">
        <v>22.43</v>
      </c>
      <c r="J476">
        <v>44.39</v>
      </c>
      <c r="K476">
        <v>44.39</v>
      </c>
      <c r="L476">
        <v>21.96</v>
      </c>
      <c r="M476" t="s">
        <v>8698</v>
      </c>
      <c r="N476" t="s">
        <v>8699</v>
      </c>
      <c r="O476" t="s">
        <v>8700</v>
      </c>
      <c r="P476" t="s">
        <v>8701</v>
      </c>
      <c r="Q476" t="s">
        <v>8702</v>
      </c>
      <c r="R476" t="s">
        <v>8703</v>
      </c>
      <c r="S476" t="s">
        <v>8704</v>
      </c>
      <c r="V476" t="s">
        <v>8705</v>
      </c>
      <c r="W476" t="s">
        <v>6079</v>
      </c>
      <c r="X476" t="s">
        <v>2228</v>
      </c>
      <c r="Y476" t="s">
        <v>291</v>
      </c>
      <c r="Z476" t="s">
        <v>8706</v>
      </c>
      <c r="AE476" t="s">
        <v>8707</v>
      </c>
      <c r="AG476" t="s">
        <v>8698</v>
      </c>
      <c r="AH476" t="s">
        <v>8699</v>
      </c>
      <c r="AI476" t="s">
        <v>8700</v>
      </c>
      <c r="AJ476" t="s">
        <v>8701</v>
      </c>
      <c r="AK476" t="s">
        <v>8702</v>
      </c>
      <c r="AL476" t="s">
        <v>8703</v>
      </c>
      <c r="AM476" t="s">
        <v>8704</v>
      </c>
      <c r="AP476" t="s">
        <v>8705</v>
      </c>
      <c r="AQ476" t="s">
        <v>6079</v>
      </c>
      <c r="AR476" t="s">
        <v>2228</v>
      </c>
      <c r="AS476" t="s">
        <v>291</v>
      </c>
      <c r="AT476" t="s">
        <v>8706</v>
      </c>
      <c r="AV476" t="s">
        <v>296</v>
      </c>
      <c r="AW476" t="s">
        <v>8708</v>
      </c>
      <c r="AX476" t="s">
        <v>4594</v>
      </c>
      <c r="AY476">
        <v>0</v>
      </c>
      <c r="AZ476" t="s">
        <v>289</v>
      </c>
      <c r="BA476" t="s">
        <v>49</v>
      </c>
      <c r="BC476" t="s">
        <v>6498</v>
      </c>
      <c r="BF476" t="s">
        <v>8697</v>
      </c>
      <c r="BI476" t="s">
        <v>8495</v>
      </c>
      <c r="BJ476" t="s">
        <v>2148</v>
      </c>
      <c r="BK476" t="s">
        <v>852</v>
      </c>
      <c r="BL476" t="s">
        <v>4</v>
      </c>
      <c r="BM476">
        <v>1</v>
      </c>
      <c r="BN476">
        <v>22.43</v>
      </c>
      <c r="BO476">
        <v>22.43</v>
      </c>
    </row>
    <row r="477" spans="1:85" hidden="1">
      <c r="A477" s="15">
        <f t="shared" si="7"/>
        <v>45478</v>
      </c>
      <c r="B477" t="s">
        <v>8709</v>
      </c>
      <c r="C477" t="s">
        <v>8710</v>
      </c>
      <c r="D477" t="s">
        <v>294</v>
      </c>
      <c r="F477" t="s">
        <v>2100</v>
      </c>
      <c r="G477" t="s">
        <v>8711</v>
      </c>
      <c r="H477" t="s">
        <v>287</v>
      </c>
      <c r="I477">
        <v>218.08</v>
      </c>
      <c r="J477">
        <v>229.82</v>
      </c>
      <c r="K477">
        <v>229.82</v>
      </c>
      <c r="L477">
        <v>22.65</v>
      </c>
      <c r="M477" t="s">
        <v>5795</v>
      </c>
      <c r="N477" t="s">
        <v>5796</v>
      </c>
      <c r="O477" t="s">
        <v>5797</v>
      </c>
      <c r="P477" t="s">
        <v>288</v>
      </c>
      <c r="Q477" t="s">
        <v>295</v>
      </c>
      <c r="R477" t="s">
        <v>5798</v>
      </c>
      <c r="S477" t="s">
        <v>5799</v>
      </c>
      <c r="U477" t="s">
        <v>5800</v>
      </c>
      <c r="V477" t="s">
        <v>5801</v>
      </c>
      <c r="W477" t="s">
        <v>5802</v>
      </c>
      <c r="X477" t="s">
        <v>5803</v>
      </c>
      <c r="Y477" t="s">
        <v>291</v>
      </c>
      <c r="Z477" t="s">
        <v>5804</v>
      </c>
      <c r="AE477" t="s">
        <v>5805</v>
      </c>
      <c r="AG477" t="s">
        <v>5795</v>
      </c>
      <c r="AH477" t="s">
        <v>5796</v>
      </c>
      <c r="AI477" t="s">
        <v>8712</v>
      </c>
      <c r="AJ477" t="s">
        <v>288</v>
      </c>
      <c r="AK477" t="s">
        <v>295</v>
      </c>
      <c r="AL477" t="s">
        <v>5798</v>
      </c>
      <c r="AM477" t="s">
        <v>5799</v>
      </c>
      <c r="AO477" t="s">
        <v>5800</v>
      </c>
      <c r="AP477" t="s">
        <v>5801</v>
      </c>
      <c r="AQ477" t="s">
        <v>5802</v>
      </c>
      <c r="AR477" t="s">
        <v>5803</v>
      </c>
      <c r="AT477" t="s">
        <v>5804</v>
      </c>
      <c r="AV477" t="s">
        <v>296</v>
      </c>
      <c r="AW477" t="s">
        <v>8713</v>
      </c>
      <c r="AX477" t="s">
        <v>3711</v>
      </c>
      <c r="AY477">
        <v>10.91</v>
      </c>
      <c r="AZ477" t="s">
        <v>289</v>
      </c>
      <c r="BA477" t="s">
        <v>113</v>
      </c>
      <c r="BC477" t="s">
        <v>8714</v>
      </c>
      <c r="BD477" t="s">
        <v>8715</v>
      </c>
      <c r="BF477" t="s">
        <v>8711</v>
      </c>
      <c r="BI477" t="s">
        <v>8716</v>
      </c>
      <c r="BJ477" t="s">
        <v>6651</v>
      </c>
      <c r="BK477" t="s">
        <v>6652</v>
      </c>
      <c r="BL477" t="s">
        <v>4</v>
      </c>
      <c r="BM477">
        <v>1</v>
      </c>
      <c r="BN477">
        <v>54.14</v>
      </c>
      <c r="BO477">
        <v>54.14</v>
      </c>
      <c r="BP477" t="s">
        <v>8717</v>
      </c>
      <c r="BQ477" t="s">
        <v>4672</v>
      </c>
      <c r="BR477" t="s">
        <v>4</v>
      </c>
      <c r="BS477">
        <v>1</v>
      </c>
      <c r="BT477">
        <v>38.99</v>
      </c>
      <c r="BU477">
        <v>38.99</v>
      </c>
      <c r="BV477" t="s">
        <v>885</v>
      </c>
      <c r="BW477" t="s">
        <v>771</v>
      </c>
      <c r="BX477" t="s">
        <v>4</v>
      </c>
      <c r="BY477">
        <v>1</v>
      </c>
      <c r="BZ477">
        <v>32.39</v>
      </c>
      <c r="CA477">
        <v>32.39</v>
      </c>
      <c r="CB477" t="s">
        <v>4599</v>
      </c>
      <c r="CC477" t="s">
        <v>4600</v>
      </c>
      <c r="CD477" t="s">
        <v>4</v>
      </c>
      <c r="CE477">
        <v>1</v>
      </c>
      <c r="CF477">
        <v>92.56</v>
      </c>
      <c r="CG477">
        <v>92.56</v>
      </c>
    </row>
    <row r="478" spans="1:85" hidden="1">
      <c r="A478" s="15">
        <f t="shared" si="7"/>
        <v>45480</v>
      </c>
      <c r="B478" t="s">
        <v>8718</v>
      </c>
      <c r="C478" t="s">
        <v>8719</v>
      </c>
      <c r="D478" t="s">
        <v>294</v>
      </c>
      <c r="F478" t="s">
        <v>2100</v>
      </c>
      <c r="G478" t="s">
        <v>8720</v>
      </c>
      <c r="H478" t="s">
        <v>287</v>
      </c>
      <c r="I478">
        <v>22.49</v>
      </c>
      <c r="J478">
        <v>22.49</v>
      </c>
      <c r="K478">
        <v>22.49</v>
      </c>
      <c r="L478">
        <v>0</v>
      </c>
      <c r="M478" t="s">
        <v>3630</v>
      </c>
      <c r="N478" t="s">
        <v>3631</v>
      </c>
      <c r="O478" t="s">
        <v>3632</v>
      </c>
      <c r="P478" t="s">
        <v>288</v>
      </c>
      <c r="Q478" t="s">
        <v>295</v>
      </c>
      <c r="R478" t="s">
        <v>3633</v>
      </c>
      <c r="S478" t="s">
        <v>3634</v>
      </c>
      <c r="U478" t="s">
        <v>3635</v>
      </c>
      <c r="V478" t="s">
        <v>3636</v>
      </c>
      <c r="W478" t="s">
        <v>904</v>
      </c>
      <c r="X478" t="s">
        <v>127</v>
      </c>
      <c r="Y478" t="s">
        <v>291</v>
      </c>
      <c r="Z478" t="s">
        <v>3637</v>
      </c>
      <c r="AE478" t="s">
        <v>3638</v>
      </c>
      <c r="AG478" t="s">
        <v>3630</v>
      </c>
      <c r="AH478" t="s">
        <v>3631</v>
      </c>
      <c r="AI478" t="s">
        <v>8721</v>
      </c>
      <c r="AJ478" t="s">
        <v>288</v>
      </c>
      <c r="AK478" t="s">
        <v>295</v>
      </c>
      <c r="AL478" t="s">
        <v>3633</v>
      </c>
      <c r="AM478" t="s">
        <v>3634</v>
      </c>
      <c r="AO478" t="s">
        <v>3635</v>
      </c>
      <c r="AP478" t="s">
        <v>3636</v>
      </c>
      <c r="AQ478" t="s">
        <v>904</v>
      </c>
      <c r="AR478" t="s">
        <v>127</v>
      </c>
      <c r="AT478" t="s">
        <v>3637</v>
      </c>
      <c r="AV478" t="s">
        <v>296</v>
      </c>
      <c r="AW478" t="s">
        <v>8722</v>
      </c>
      <c r="AX478" t="s">
        <v>3711</v>
      </c>
      <c r="AY478">
        <v>0</v>
      </c>
      <c r="AZ478" t="s">
        <v>289</v>
      </c>
      <c r="BA478" t="s">
        <v>6513</v>
      </c>
      <c r="BC478" t="s">
        <v>8714</v>
      </c>
      <c r="BD478" t="s">
        <v>8723</v>
      </c>
      <c r="BF478" t="s">
        <v>8720</v>
      </c>
      <c r="BI478" t="s">
        <v>8724</v>
      </c>
      <c r="BJ478" t="s">
        <v>7649</v>
      </c>
      <c r="BK478" t="s">
        <v>293</v>
      </c>
      <c r="BL478" t="s">
        <v>4</v>
      </c>
      <c r="BM478">
        <v>1</v>
      </c>
      <c r="BN478">
        <v>22.49</v>
      </c>
      <c r="BO478">
        <v>22.49</v>
      </c>
    </row>
    <row r="479" spans="1:85" hidden="1">
      <c r="A479" s="15">
        <f t="shared" si="7"/>
        <v>45480</v>
      </c>
      <c r="B479" t="s">
        <v>8725</v>
      </c>
      <c r="C479" t="s">
        <v>8726</v>
      </c>
      <c r="D479" t="s">
        <v>294</v>
      </c>
      <c r="F479" t="s">
        <v>2100</v>
      </c>
      <c r="G479" t="s">
        <v>8727</v>
      </c>
      <c r="H479" t="s">
        <v>287</v>
      </c>
      <c r="I479">
        <v>89.91</v>
      </c>
      <c r="J479">
        <v>86.12</v>
      </c>
      <c r="K479">
        <v>86.12</v>
      </c>
      <c r="L479">
        <v>10.83</v>
      </c>
      <c r="M479" t="s">
        <v>5218</v>
      </c>
      <c r="N479" t="s">
        <v>5219</v>
      </c>
      <c r="O479" t="s">
        <v>5220</v>
      </c>
      <c r="P479" t="s">
        <v>288</v>
      </c>
      <c r="Q479" t="s">
        <v>295</v>
      </c>
      <c r="R479" t="s">
        <v>5221</v>
      </c>
      <c r="S479" t="s">
        <v>5222</v>
      </c>
      <c r="U479" t="s">
        <v>5223</v>
      </c>
      <c r="V479" t="s">
        <v>5224</v>
      </c>
      <c r="W479" t="s">
        <v>5225</v>
      </c>
      <c r="X479" t="s">
        <v>127</v>
      </c>
      <c r="Y479" t="s">
        <v>291</v>
      </c>
      <c r="Z479" t="s">
        <v>5226</v>
      </c>
      <c r="AE479" t="s">
        <v>5227</v>
      </c>
      <c r="AG479" t="s">
        <v>5218</v>
      </c>
      <c r="AH479" t="s">
        <v>5219</v>
      </c>
      <c r="AI479" t="s">
        <v>8728</v>
      </c>
      <c r="AJ479" t="s">
        <v>288</v>
      </c>
      <c r="AK479" t="s">
        <v>295</v>
      </c>
      <c r="AL479" t="s">
        <v>5221</v>
      </c>
      <c r="AM479" t="s">
        <v>5222</v>
      </c>
      <c r="AO479" t="s">
        <v>5223</v>
      </c>
      <c r="AP479" t="s">
        <v>5224</v>
      </c>
      <c r="AQ479" t="s">
        <v>5225</v>
      </c>
      <c r="AR479" t="s">
        <v>127</v>
      </c>
      <c r="AT479" t="s">
        <v>5226</v>
      </c>
      <c r="AV479" t="s">
        <v>296</v>
      </c>
      <c r="AW479" t="s">
        <v>8729</v>
      </c>
      <c r="AX479" t="s">
        <v>3711</v>
      </c>
      <c r="AY479">
        <v>14.62</v>
      </c>
      <c r="AZ479" t="s">
        <v>289</v>
      </c>
      <c r="BA479" t="s">
        <v>6513</v>
      </c>
      <c r="BC479" t="s">
        <v>8714</v>
      </c>
      <c r="BD479" t="s">
        <v>8730</v>
      </c>
      <c r="BF479" t="s">
        <v>8727</v>
      </c>
      <c r="BI479" t="s">
        <v>8731</v>
      </c>
      <c r="BJ479" t="s">
        <v>8732</v>
      </c>
      <c r="BK479" t="s">
        <v>8733</v>
      </c>
      <c r="BL479" t="s">
        <v>4</v>
      </c>
      <c r="BM479">
        <v>1</v>
      </c>
      <c r="BN479">
        <v>67.48</v>
      </c>
      <c r="BO479">
        <v>67.48</v>
      </c>
      <c r="BP479" t="s">
        <v>851</v>
      </c>
      <c r="BQ479" t="s">
        <v>852</v>
      </c>
      <c r="BR479" t="s">
        <v>4</v>
      </c>
      <c r="BS479">
        <v>1</v>
      </c>
      <c r="BT479">
        <v>22.43</v>
      </c>
      <c r="BU479">
        <v>22.43</v>
      </c>
    </row>
    <row r="480" spans="1:85" hidden="1">
      <c r="A480" s="15">
        <f t="shared" si="7"/>
        <v>45480</v>
      </c>
      <c r="B480" t="s">
        <v>8734</v>
      </c>
      <c r="C480" t="s">
        <v>8735</v>
      </c>
      <c r="D480" t="s">
        <v>134</v>
      </c>
      <c r="F480" t="s">
        <v>2100</v>
      </c>
      <c r="G480" t="s">
        <v>8736</v>
      </c>
      <c r="H480" t="s">
        <v>298</v>
      </c>
      <c r="I480">
        <v>152.97999999999999</v>
      </c>
      <c r="J480">
        <v>152.97999999999999</v>
      </c>
      <c r="K480">
        <v>152.97999999999999</v>
      </c>
      <c r="L480">
        <v>0</v>
      </c>
      <c r="M480" t="s">
        <v>2847</v>
      </c>
      <c r="N480" t="s">
        <v>2846</v>
      </c>
      <c r="O480" t="s">
        <v>8737</v>
      </c>
      <c r="P480" t="s">
        <v>288</v>
      </c>
      <c r="Q480" t="s">
        <v>3145</v>
      </c>
      <c r="R480" t="s">
        <v>8738</v>
      </c>
      <c r="S480" t="s">
        <v>2843</v>
      </c>
      <c r="T480" t="s">
        <v>8739</v>
      </c>
      <c r="U480" t="s">
        <v>8739</v>
      </c>
      <c r="V480" t="s">
        <v>2841</v>
      </c>
      <c r="W480" t="s">
        <v>127</v>
      </c>
      <c r="X480" t="s">
        <v>127</v>
      </c>
      <c r="Y480" t="s">
        <v>3150</v>
      </c>
      <c r="Z480" t="s">
        <v>2840</v>
      </c>
      <c r="AE480" t="s">
        <v>2848</v>
      </c>
      <c r="AG480" t="s">
        <v>2847</v>
      </c>
      <c r="AH480" t="s">
        <v>2846</v>
      </c>
      <c r="AI480" t="s">
        <v>8737</v>
      </c>
      <c r="AJ480" t="s">
        <v>288</v>
      </c>
      <c r="AK480" t="s">
        <v>3145</v>
      </c>
      <c r="AL480" t="s">
        <v>7328</v>
      </c>
      <c r="AM480" t="s">
        <v>2843</v>
      </c>
      <c r="AO480" t="s">
        <v>7330</v>
      </c>
      <c r="AP480" t="s">
        <v>2841</v>
      </c>
      <c r="AQ480" t="s">
        <v>127</v>
      </c>
      <c r="AR480" t="s">
        <v>127</v>
      </c>
      <c r="AS480" t="s">
        <v>3150</v>
      </c>
      <c r="AT480" t="s">
        <v>2840</v>
      </c>
      <c r="AV480" t="s">
        <v>3154</v>
      </c>
      <c r="AW480" t="s">
        <v>8740</v>
      </c>
      <c r="AX480" t="s">
        <v>3156</v>
      </c>
      <c r="AY480">
        <v>0</v>
      </c>
      <c r="AZ480" t="s">
        <v>3157</v>
      </c>
      <c r="BA480" t="s">
        <v>4796</v>
      </c>
      <c r="BB480" t="s">
        <v>3159</v>
      </c>
      <c r="BC480" t="s">
        <v>8596</v>
      </c>
      <c r="BD480" t="s">
        <v>8741</v>
      </c>
      <c r="BF480" t="s">
        <v>8736</v>
      </c>
      <c r="BG480" t="s">
        <v>5034</v>
      </c>
      <c r="BH480">
        <v>40.99</v>
      </c>
      <c r="BI480" t="s">
        <v>8495</v>
      </c>
      <c r="BJ480" t="s">
        <v>7335</v>
      </c>
      <c r="BK480" t="s">
        <v>1578</v>
      </c>
      <c r="BL480" t="s">
        <v>4</v>
      </c>
      <c r="BM480">
        <v>1</v>
      </c>
      <c r="BN480">
        <v>42.71</v>
      </c>
      <c r="BO480">
        <v>42.71</v>
      </c>
      <c r="BP480" t="s">
        <v>8742</v>
      </c>
      <c r="BQ480" t="s">
        <v>4950</v>
      </c>
      <c r="BR480" t="s">
        <v>4</v>
      </c>
      <c r="BS480">
        <v>1</v>
      </c>
      <c r="BT480">
        <v>75.84</v>
      </c>
      <c r="BU480">
        <v>75.84</v>
      </c>
      <c r="BV480" t="s">
        <v>6321</v>
      </c>
      <c r="BW480" t="s">
        <v>6322</v>
      </c>
      <c r="BX480" t="s">
        <v>4</v>
      </c>
      <c r="BY480">
        <v>1</v>
      </c>
      <c r="BZ480">
        <v>34.43</v>
      </c>
      <c r="CA480">
        <v>34.43</v>
      </c>
    </row>
    <row r="481" spans="1:73" hidden="1">
      <c r="A481" s="15">
        <f t="shared" si="7"/>
        <v>45481</v>
      </c>
      <c r="B481" t="s">
        <v>8743</v>
      </c>
      <c r="C481" t="s">
        <v>8744</v>
      </c>
      <c r="D481" t="s">
        <v>301</v>
      </c>
      <c r="F481" t="s">
        <v>1526</v>
      </c>
      <c r="G481" t="s">
        <v>8745</v>
      </c>
      <c r="H481" t="s">
        <v>298</v>
      </c>
      <c r="I481">
        <v>44.86</v>
      </c>
      <c r="J481">
        <v>56.94</v>
      </c>
      <c r="K481">
        <v>56.94</v>
      </c>
      <c r="L481">
        <v>12.08</v>
      </c>
      <c r="M481" t="s">
        <v>5266</v>
      </c>
      <c r="N481" t="s">
        <v>8746</v>
      </c>
      <c r="O481" t="s">
        <v>8747</v>
      </c>
      <c r="P481" t="s">
        <v>3217</v>
      </c>
      <c r="Q481" t="s">
        <v>8748</v>
      </c>
      <c r="R481" t="s">
        <v>8749</v>
      </c>
      <c r="S481" t="s">
        <v>8750</v>
      </c>
      <c r="U481" t="s">
        <v>8751</v>
      </c>
      <c r="V481" t="s">
        <v>4297</v>
      </c>
      <c r="W481" t="s">
        <v>1188</v>
      </c>
      <c r="X481" t="s">
        <v>5</v>
      </c>
      <c r="Y481" t="s">
        <v>291</v>
      </c>
      <c r="Z481" t="s">
        <v>8752</v>
      </c>
      <c r="AE481" t="s">
        <v>8753</v>
      </c>
      <c r="AG481" t="s">
        <v>5266</v>
      </c>
      <c r="AH481" t="s">
        <v>8746</v>
      </c>
      <c r="AI481" t="s">
        <v>8747</v>
      </c>
      <c r="AJ481" t="s">
        <v>3217</v>
      </c>
      <c r="AK481" t="s">
        <v>8748</v>
      </c>
      <c r="AL481" t="s">
        <v>8749</v>
      </c>
      <c r="AM481" t="s">
        <v>8750</v>
      </c>
      <c r="AO481" t="s">
        <v>8751</v>
      </c>
      <c r="AP481" t="s">
        <v>4297</v>
      </c>
      <c r="AQ481" t="s">
        <v>1188</v>
      </c>
      <c r="AR481" t="s">
        <v>5</v>
      </c>
      <c r="AS481" t="s">
        <v>291</v>
      </c>
      <c r="AT481" t="s">
        <v>8752</v>
      </c>
      <c r="AV481" t="s">
        <v>296</v>
      </c>
      <c r="AW481" t="s">
        <v>8754</v>
      </c>
      <c r="AX481" t="s">
        <v>4594</v>
      </c>
      <c r="AY481">
        <v>0</v>
      </c>
      <c r="AZ481" t="s">
        <v>1543</v>
      </c>
      <c r="BA481" t="s">
        <v>113</v>
      </c>
      <c r="BC481" t="s">
        <v>6168</v>
      </c>
      <c r="BF481" t="s">
        <v>8745</v>
      </c>
      <c r="BI481" t="s">
        <v>8235</v>
      </c>
      <c r="BJ481" t="s">
        <v>3211</v>
      </c>
      <c r="BK481" t="s">
        <v>771</v>
      </c>
      <c r="BL481" t="s">
        <v>4</v>
      </c>
      <c r="BM481">
        <v>2</v>
      </c>
      <c r="BN481">
        <v>22.43</v>
      </c>
      <c r="BO481">
        <v>44.86</v>
      </c>
    </row>
    <row r="482" spans="1:73" hidden="1">
      <c r="A482" s="15">
        <f t="shared" si="7"/>
        <v>45481</v>
      </c>
      <c r="B482" t="s">
        <v>8755</v>
      </c>
      <c r="C482" t="s">
        <v>8756</v>
      </c>
      <c r="D482" t="s">
        <v>301</v>
      </c>
      <c r="F482" t="s">
        <v>2100</v>
      </c>
      <c r="G482" t="s">
        <v>8757</v>
      </c>
      <c r="H482" t="s">
        <v>298</v>
      </c>
      <c r="I482">
        <v>29.99</v>
      </c>
      <c r="J482">
        <v>41.71</v>
      </c>
      <c r="K482">
        <v>41.71</v>
      </c>
      <c r="L482">
        <v>11.72</v>
      </c>
      <c r="M482" t="s">
        <v>2518</v>
      </c>
      <c r="N482" t="s">
        <v>8758</v>
      </c>
      <c r="O482" t="s">
        <v>8759</v>
      </c>
      <c r="P482" t="s">
        <v>2605</v>
      </c>
      <c r="Q482" t="s">
        <v>8760</v>
      </c>
      <c r="R482" t="s">
        <v>8761</v>
      </c>
      <c r="S482" t="s">
        <v>7674</v>
      </c>
      <c r="U482" t="s">
        <v>124</v>
      </c>
      <c r="V482" t="s">
        <v>124</v>
      </c>
      <c r="W482" t="s">
        <v>8762</v>
      </c>
      <c r="X482" t="s">
        <v>8</v>
      </c>
      <c r="Y482" t="s">
        <v>291</v>
      </c>
      <c r="Z482" t="s">
        <v>8763</v>
      </c>
      <c r="AE482" t="s">
        <v>8764</v>
      </c>
      <c r="AG482" t="s">
        <v>2518</v>
      </c>
      <c r="AH482" t="s">
        <v>8758</v>
      </c>
      <c r="AI482" t="s">
        <v>8759</v>
      </c>
      <c r="AJ482" t="s">
        <v>2605</v>
      </c>
      <c r="AK482" t="s">
        <v>8760</v>
      </c>
      <c r="AL482" t="s">
        <v>8761</v>
      </c>
      <c r="AM482" t="s">
        <v>7674</v>
      </c>
      <c r="AO482" t="s">
        <v>124</v>
      </c>
      <c r="AP482" t="s">
        <v>124</v>
      </c>
      <c r="AQ482" t="s">
        <v>8762</v>
      </c>
      <c r="AR482" t="s">
        <v>8</v>
      </c>
      <c r="AS482" t="s">
        <v>291</v>
      </c>
      <c r="AT482" t="s">
        <v>8763</v>
      </c>
      <c r="AV482" t="s">
        <v>296</v>
      </c>
      <c r="AW482" t="s">
        <v>8765</v>
      </c>
      <c r="AX482" t="s">
        <v>4594</v>
      </c>
      <c r="AY482">
        <v>0</v>
      </c>
      <c r="AZ482" t="s">
        <v>289</v>
      </c>
      <c r="BA482" t="s">
        <v>49</v>
      </c>
      <c r="BC482" t="s">
        <v>6318</v>
      </c>
      <c r="BF482" t="s">
        <v>8757</v>
      </c>
      <c r="BI482" t="s">
        <v>8235</v>
      </c>
      <c r="BJ482" t="s">
        <v>6382</v>
      </c>
      <c r="BK482" t="s">
        <v>6312</v>
      </c>
      <c r="BL482" t="s">
        <v>4</v>
      </c>
      <c r="BM482">
        <v>1</v>
      </c>
      <c r="BN482">
        <v>29.99</v>
      </c>
      <c r="BO482">
        <v>29.99</v>
      </c>
    </row>
    <row r="483" spans="1:73" hidden="1">
      <c r="A483" s="15">
        <f t="shared" si="7"/>
        <v>45482</v>
      </c>
      <c r="B483" t="s">
        <v>8766</v>
      </c>
      <c r="C483" t="s">
        <v>8767</v>
      </c>
      <c r="D483" t="s">
        <v>301</v>
      </c>
      <c r="F483" t="s">
        <v>2100</v>
      </c>
      <c r="G483" t="s">
        <v>8768</v>
      </c>
      <c r="H483" t="s">
        <v>298</v>
      </c>
      <c r="I483">
        <v>47.22</v>
      </c>
      <c r="J483">
        <v>58.42</v>
      </c>
      <c r="K483">
        <v>58.42</v>
      </c>
      <c r="L483">
        <v>11.2</v>
      </c>
      <c r="M483" t="s">
        <v>8769</v>
      </c>
      <c r="N483" t="s">
        <v>8770</v>
      </c>
      <c r="O483" t="s">
        <v>8771</v>
      </c>
      <c r="P483" t="s">
        <v>3767</v>
      </c>
      <c r="Q483" t="s">
        <v>8772</v>
      </c>
      <c r="R483" t="s">
        <v>8773</v>
      </c>
      <c r="S483" t="s">
        <v>6820</v>
      </c>
      <c r="U483" t="s">
        <v>8774</v>
      </c>
      <c r="V483" t="s">
        <v>8775</v>
      </c>
      <c r="W483" t="s">
        <v>8776</v>
      </c>
      <c r="X483" t="s">
        <v>2</v>
      </c>
      <c r="Y483" t="s">
        <v>291</v>
      </c>
      <c r="Z483" t="s">
        <v>8777</v>
      </c>
      <c r="AE483" t="s">
        <v>8778</v>
      </c>
      <c r="AG483" t="s">
        <v>8769</v>
      </c>
      <c r="AH483" t="s">
        <v>8770</v>
      </c>
      <c r="AI483" t="s">
        <v>8771</v>
      </c>
      <c r="AJ483" t="s">
        <v>3767</v>
      </c>
      <c r="AK483" t="s">
        <v>8772</v>
      </c>
      <c r="AL483" t="s">
        <v>8773</v>
      </c>
      <c r="AM483" t="s">
        <v>6820</v>
      </c>
      <c r="AO483" t="s">
        <v>8774</v>
      </c>
      <c r="AP483" t="s">
        <v>8775</v>
      </c>
      <c r="AQ483" t="s">
        <v>8776</v>
      </c>
      <c r="AR483" t="s">
        <v>2</v>
      </c>
      <c r="AS483" t="s">
        <v>291</v>
      </c>
      <c r="AT483" t="s">
        <v>8777</v>
      </c>
      <c r="AV483" t="s">
        <v>296</v>
      </c>
      <c r="AW483" t="s">
        <v>8779</v>
      </c>
      <c r="AX483" t="s">
        <v>4594</v>
      </c>
      <c r="AY483">
        <v>0</v>
      </c>
      <c r="AZ483" t="s">
        <v>5678</v>
      </c>
      <c r="BA483" t="s">
        <v>1248</v>
      </c>
      <c r="BC483" t="s">
        <v>6196</v>
      </c>
      <c r="BF483" t="s">
        <v>8768</v>
      </c>
      <c r="BI483" t="s">
        <v>8596</v>
      </c>
      <c r="BJ483" t="s">
        <v>1545</v>
      </c>
      <c r="BK483" t="s">
        <v>863</v>
      </c>
      <c r="BL483" t="s">
        <v>4</v>
      </c>
      <c r="BM483">
        <v>2</v>
      </c>
      <c r="BN483">
        <v>15.74</v>
      </c>
      <c r="BO483">
        <v>31.48</v>
      </c>
      <c r="BP483" t="s">
        <v>2761</v>
      </c>
      <c r="BQ483" t="s">
        <v>836</v>
      </c>
      <c r="BR483" t="s">
        <v>4</v>
      </c>
      <c r="BS483">
        <v>1</v>
      </c>
      <c r="BT483">
        <v>15.74</v>
      </c>
      <c r="BU483">
        <v>15.74</v>
      </c>
    </row>
    <row r="484" spans="1:73" hidden="1">
      <c r="A484" s="15">
        <f t="shared" si="7"/>
        <v>45482</v>
      </c>
      <c r="B484" t="s">
        <v>8780</v>
      </c>
      <c r="C484" t="s">
        <v>8781</v>
      </c>
      <c r="D484" t="s">
        <v>301</v>
      </c>
      <c r="F484" t="s">
        <v>2100</v>
      </c>
      <c r="G484" t="s">
        <v>8768</v>
      </c>
      <c r="H484" t="s">
        <v>298</v>
      </c>
      <c r="I484">
        <v>22.43</v>
      </c>
      <c r="J484">
        <v>33.97</v>
      </c>
      <c r="K484">
        <v>33.97</v>
      </c>
      <c r="L484">
        <v>11.54</v>
      </c>
      <c r="M484" t="s">
        <v>2039</v>
      </c>
      <c r="N484" t="s">
        <v>8782</v>
      </c>
      <c r="O484" t="s">
        <v>8783</v>
      </c>
      <c r="P484" t="s">
        <v>6590</v>
      </c>
      <c r="Q484" t="s">
        <v>8784</v>
      </c>
      <c r="R484" t="s">
        <v>8785</v>
      </c>
      <c r="S484" t="s">
        <v>8786</v>
      </c>
      <c r="U484" t="s">
        <v>124</v>
      </c>
      <c r="V484" t="s">
        <v>124</v>
      </c>
      <c r="W484" t="s">
        <v>8787</v>
      </c>
      <c r="X484" t="s">
        <v>8</v>
      </c>
      <c r="Y484" t="s">
        <v>291</v>
      </c>
      <c r="Z484" t="s">
        <v>8788</v>
      </c>
      <c r="AE484" t="s">
        <v>8789</v>
      </c>
      <c r="AG484" t="s">
        <v>2039</v>
      </c>
      <c r="AH484" t="s">
        <v>8782</v>
      </c>
      <c r="AI484" t="s">
        <v>8783</v>
      </c>
      <c r="AJ484" t="s">
        <v>6590</v>
      </c>
      <c r="AK484" t="s">
        <v>8784</v>
      </c>
      <c r="AL484" t="s">
        <v>8785</v>
      </c>
      <c r="AM484" t="s">
        <v>8786</v>
      </c>
      <c r="AO484" t="s">
        <v>124</v>
      </c>
      <c r="AP484" t="s">
        <v>124</v>
      </c>
      <c r="AQ484" t="s">
        <v>8787</v>
      </c>
      <c r="AR484" t="s">
        <v>8</v>
      </c>
      <c r="AS484" t="s">
        <v>291</v>
      </c>
      <c r="AT484" t="s">
        <v>8788</v>
      </c>
      <c r="AV484" t="s">
        <v>296</v>
      </c>
      <c r="AW484" t="s">
        <v>8790</v>
      </c>
      <c r="AX484" t="s">
        <v>4594</v>
      </c>
      <c r="AY484">
        <v>0</v>
      </c>
      <c r="AZ484" t="s">
        <v>5678</v>
      </c>
      <c r="BA484" t="s">
        <v>1248</v>
      </c>
      <c r="BC484" t="s">
        <v>6320</v>
      </c>
      <c r="BF484" t="s">
        <v>8768</v>
      </c>
      <c r="BI484" t="s">
        <v>8596</v>
      </c>
      <c r="BJ484" t="s">
        <v>2148</v>
      </c>
      <c r="BK484" t="s">
        <v>852</v>
      </c>
      <c r="BL484" t="s">
        <v>4</v>
      </c>
      <c r="BM484">
        <v>1</v>
      </c>
      <c r="BN484">
        <v>22.43</v>
      </c>
      <c r="BO484">
        <v>22.43</v>
      </c>
    </row>
    <row r="485" spans="1:73" hidden="1">
      <c r="A485" s="15">
        <f t="shared" si="7"/>
        <v>45482</v>
      </c>
      <c r="B485" t="s">
        <v>8791</v>
      </c>
      <c r="C485" t="s">
        <v>8792</v>
      </c>
      <c r="D485" t="s">
        <v>301</v>
      </c>
      <c r="F485" t="s">
        <v>2100</v>
      </c>
      <c r="G485" t="s">
        <v>8768</v>
      </c>
      <c r="H485" t="s">
        <v>298</v>
      </c>
      <c r="I485">
        <v>97.43</v>
      </c>
      <c r="J485">
        <v>97.43</v>
      </c>
      <c r="K485">
        <v>97.43</v>
      </c>
      <c r="L485">
        <v>0</v>
      </c>
      <c r="M485" t="s">
        <v>1712</v>
      </c>
      <c r="N485" t="s">
        <v>8793</v>
      </c>
      <c r="O485" t="s">
        <v>8794</v>
      </c>
      <c r="P485" t="s">
        <v>8795</v>
      </c>
      <c r="Q485" t="s">
        <v>8796</v>
      </c>
      <c r="R485" t="s">
        <v>8797</v>
      </c>
      <c r="S485" t="s">
        <v>8798</v>
      </c>
      <c r="U485" t="s">
        <v>8799</v>
      </c>
      <c r="V485" t="s">
        <v>8799</v>
      </c>
      <c r="W485" t="s">
        <v>8800</v>
      </c>
      <c r="X485" t="s">
        <v>6</v>
      </c>
      <c r="Y485" t="s">
        <v>291</v>
      </c>
      <c r="Z485" t="s">
        <v>8801</v>
      </c>
      <c r="AE485" t="s">
        <v>8802</v>
      </c>
      <c r="AG485" t="s">
        <v>1712</v>
      </c>
      <c r="AH485" t="s">
        <v>8793</v>
      </c>
      <c r="AI485" t="s">
        <v>8794</v>
      </c>
      <c r="AJ485" t="s">
        <v>8795</v>
      </c>
      <c r="AK485" t="s">
        <v>8796</v>
      </c>
      <c r="AL485" t="s">
        <v>8797</v>
      </c>
      <c r="AM485" t="s">
        <v>8798</v>
      </c>
      <c r="AO485" t="s">
        <v>8799</v>
      </c>
      <c r="AP485" t="s">
        <v>8799</v>
      </c>
      <c r="AQ485" t="s">
        <v>8800</v>
      </c>
      <c r="AR485" t="s">
        <v>6</v>
      </c>
      <c r="AS485" t="s">
        <v>291</v>
      </c>
      <c r="AT485" t="s">
        <v>8801</v>
      </c>
      <c r="AV485" t="s">
        <v>296</v>
      </c>
      <c r="AW485" t="s">
        <v>8803</v>
      </c>
      <c r="AX485" t="s">
        <v>4594</v>
      </c>
      <c r="AY485">
        <v>0</v>
      </c>
      <c r="AZ485" t="s">
        <v>5678</v>
      </c>
      <c r="BA485" t="s">
        <v>1248</v>
      </c>
      <c r="BC485" t="s">
        <v>6318</v>
      </c>
      <c r="BF485" t="s">
        <v>8768</v>
      </c>
      <c r="BI485" t="s">
        <v>8596</v>
      </c>
      <c r="BJ485" t="s">
        <v>4599</v>
      </c>
      <c r="BK485" t="s">
        <v>4600</v>
      </c>
      <c r="BL485" t="s">
        <v>4</v>
      </c>
      <c r="BM485">
        <v>1</v>
      </c>
      <c r="BN485">
        <v>97.43</v>
      </c>
      <c r="BO485">
        <v>97.43</v>
      </c>
    </row>
    <row r="486" spans="1:73" hidden="1">
      <c r="A486" s="15">
        <f t="shared" si="7"/>
        <v>45482</v>
      </c>
      <c r="B486" t="s">
        <v>8804</v>
      </c>
      <c r="C486" t="s">
        <v>8805</v>
      </c>
      <c r="D486" t="s">
        <v>134</v>
      </c>
      <c r="F486" t="s">
        <v>2100</v>
      </c>
      <c r="G486" t="s">
        <v>8806</v>
      </c>
      <c r="H486" t="s">
        <v>287</v>
      </c>
      <c r="I486">
        <v>89.72</v>
      </c>
      <c r="J486">
        <v>89.72</v>
      </c>
      <c r="K486">
        <v>89.72</v>
      </c>
      <c r="L486">
        <v>0</v>
      </c>
      <c r="M486" t="s">
        <v>8807</v>
      </c>
      <c r="N486" t="s">
        <v>8808</v>
      </c>
      <c r="O486" t="s">
        <v>8809</v>
      </c>
      <c r="P486" t="s">
        <v>288</v>
      </c>
      <c r="Q486" t="s">
        <v>3145</v>
      </c>
      <c r="R486" t="s">
        <v>8810</v>
      </c>
      <c r="S486" t="s">
        <v>8811</v>
      </c>
      <c r="T486" t="s">
        <v>859</v>
      </c>
      <c r="U486" t="s">
        <v>859</v>
      </c>
      <c r="V486" t="s">
        <v>3841</v>
      </c>
      <c r="W486" t="s">
        <v>8812</v>
      </c>
      <c r="X486" t="s">
        <v>835</v>
      </c>
      <c r="Y486" t="s">
        <v>3150</v>
      </c>
      <c r="Z486" t="s">
        <v>8813</v>
      </c>
      <c r="AE486" t="s">
        <v>8814</v>
      </c>
      <c r="AG486" t="s">
        <v>8815</v>
      </c>
      <c r="AH486" t="s">
        <v>8816</v>
      </c>
      <c r="AI486" t="s">
        <v>8809</v>
      </c>
      <c r="AJ486" t="s">
        <v>288</v>
      </c>
      <c r="AK486" t="s">
        <v>3145</v>
      </c>
      <c r="AL486" t="s">
        <v>8817</v>
      </c>
      <c r="AM486" t="s">
        <v>2769</v>
      </c>
      <c r="AO486" t="s">
        <v>859</v>
      </c>
      <c r="AP486" t="s">
        <v>3841</v>
      </c>
      <c r="AQ486" t="s">
        <v>8818</v>
      </c>
      <c r="AR486" t="s">
        <v>835</v>
      </c>
      <c r="AS486" t="s">
        <v>3150</v>
      </c>
      <c r="AT486" t="s">
        <v>8819</v>
      </c>
      <c r="AV486" t="s">
        <v>3154</v>
      </c>
      <c r="AW486" t="s">
        <v>8820</v>
      </c>
      <c r="AX486" t="s">
        <v>3156</v>
      </c>
      <c r="AY486">
        <v>0</v>
      </c>
      <c r="AZ486" t="s">
        <v>289</v>
      </c>
      <c r="BA486" t="s">
        <v>4651</v>
      </c>
      <c r="BB486" t="s">
        <v>3159</v>
      </c>
      <c r="BC486" t="s">
        <v>8821</v>
      </c>
      <c r="BD486" t="s">
        <v>8822</v>
      </c>
      <c r="BF486" t="s">
        <v>8806</v>
      </c>
      <c r="BG486" t="s">
        <v>4999</v>
      </c>
      <c r="BH486">
        <v>35.68</v>
      </c>
      <c r="BI486" t="s">
        <v>8674</v>
      </c>
      <c r="BJ486" t="s">
        <v>5000</v>
      </c>
      <c r="BK486" t="s">
        <v>852</v>
      </c>
      <c r="BL486" t="s">
        <v>4</v>
      </c>
      <c r="BM486">
        <v>4</v>
      </c>
      <c r="BN486">
        <v>22.43</v>
      </c>
      <c r="BO486">
        <v>89.72</v>
      </c>
    </row>
    <row r="487" spans="1:73" hidden="1">
      <c r="A487" s="15">
        <f t="shared" si="7"/>
        <v>45483</v>
      </c>
      <c r="B487" t="s">
        <v>8823</v>
      </c>
      <c r="C487" t="s">
        <v>8824</v>
      </c>
      <c r="D487" t="s">
        <v>294</v>
      </c>
      <c r="F487" t="s">
        <v>2100</v>
      </c>
      <c r="G487" t="s">
        <v>8825</v>
      </c>
      <c r="H487" t="s">
        <v>287</v>
      </c>
      <c r="I487">
        <v>66.8</v>
      </c>
      <c r="J487">
        <v>64.12</v>
      </c>
      <c r="K487">
        <v>64.11</v>
      </c>
      <c r="L487">
        <v>0</v>
      </c>
      <c r="M487" t="s">
        <v>8826</v>
      </c>
      <c r="N487" t="s">
        <v>8827</v>
      </c>
      <c r="O487" t="s">
        <v>8828</v>
      </c>
      <c r="P487" t="s">
        <v>288</v>
      </c>
      <c r="Q487" t="s">
        <v>295</v>
      </c>
      <c r="R487" t="s">
        <v>8829</v>
      </c>
      <c r="S487" t="s">
        <v>5831</v>
      </c>
      <c r="U487" t="s">
        <v>1412</v>
      </c>
      <c r="V487" t="s">
        <v>8290</v>
      </c>
      <c r="W487" t="s">
        <v>136</v>
      </c>
      <c r="X487" t="s">
        <v>2125</v>
      </c>
      <c r="Y487" t="s">
        <v>291</v>
      </c>
      <c r="Z487" t="s">
        <v>8830</v>
      </c>
      <c r="AE487" t="s">
        <v>8831</v>
      </c>
      <c r="AG487" t="s">
        <v>8826</v>
      </c>
      <c r="AH487" t="s">
        <v>8827</v>
      </c>
      <c r="AI487" t="s">
        <v>8832</v>
      </c>
      <c r="AJ487" t="s">
        <v>288</v>
      </c>
      <c r="AK487" t="s">
        <v>295</v>
      </c>
      <c r="AL487" t="s">
        <v>8829</v>
      </c>
      <c r="AM487" t="s">
        <v>5831</v>
      </c>
      <c r="AO487" t="s">
        <v>1412</v>
      </c>
      <c r="AP487" t="s">
        <v>8290</v>
      </c>
      <c r="AQ487" t="s">
        <v>136</v>
      </c>
      <c r="AR487" t="s">
        <v>2125</v>
      </c>
      <c r="AT487" t="s">
        <v>8830</v>
      </c>
      <c r="AV487" t="s">
        <v>296</v>
      </c>
      <c r="AW487" t="s">
        <v>8833</v>
      </c>
      <c r="AX487" t="s">
        <v>3711</v>
      </c>
      <c r="AY487">
        <v>2.68</v>
      </c>
      <c r="AZ487" t="s">
        <v>289</v>
      </c>
      <c r="BA487" t="s">
        <v>113</v>
      </c>
      <c r="BC487" t="s">
        <v>8834</v>
      </c>
      <c r="BD487" t="s">
        <v>8835</v>
      </c>
      <c r="BF487" t="s">
        <v>8825</v>
      </c>
      <c r="BI487" t="s">
        <v>8836</v>
      </c>
      <c r="BJ487" t="s">
        <v>6721</v>
      </c>
      <c r="BK487" t="s">
        <v>6322</v>
      </c>
      <c r="BL487" t="s">
        <v>4</v>
      </c>
      <c r="BM487">
        <v>2</v>
      </c>
      <c r="BN487">
        <v>33.4</v>
      </c>
      <c r="BO487">
        <v>66.8</v>
      </c>
    </row>
    <row r="488" spans="1:73" hidden="1">
      <c r="A488" s="15">
        <f t="shared" si="7"/>
        <v>45483</v>
      </c>
      <c r="B488" t="s">
        <v>8837</v>
      </c>
      <c r="C488" t="s">
        <v>8838</v>
      </c>
      <c r="D488" t="s">
        <v>294</v>
      </c>
      <c r="F488" t="s">
        <v>2100</v>
      </c>
      <c r="G488" t="s">
        <v>8839</v>
      </c>
      <c r="H488" t="s">
        <v>287</v>
      </c>
      <c r="I488">
        <v>22.43</v>
      </c>
      <c r="J488">
        <v>28.16</v>
      </c>
      <c r="K488">
        <v>28.16</v>
      </c>
      <c r="L488">
        <v>10.83</v>
      </c>
      <c r="M488" t="s">
        <v>8840</v>
      </c>
      <c r="N488" t="s">
        <v>8841</v>
      </c>
      <c r="O488" t="s">
        <v>8842</v>
      </c>
      <c r="P488" t="s">
        <v>288</v>
      </c>
      <c r="Q488" t="s">
        <v>295</v>
      </c>
      <c r="R488" t="s">
        <v>8843</v>
      </c>
      <c r="S488" t="s">
        <v>8844</v>
      </c>
      <c r="U488" t="s">
        <v>8845</v>
      </c>
      <c r="V488" t="s">
        <v>124</v>
      </c>
      <c r="W488" t="s">
        <v>8846</v>
      </c>
      <c r="X488" t="s">
        <v>837</v>
      </c>
      <c r="Y488" t="s">
        <v>291</v>
      </c>
      <c r="Z488" t="s">
        <v>8847</v>
      </c>
      <c r="AE488" t="s">
        <v>8848</v>
      </c>
      <c r="AG488" t="s">
        <v>8840</v>
      </c>
      <c r="AH488" t="s">
        <v>8841</v>
      </c>
      <c r="AI488" t="s">
        <v>8849</v>
      </c>
      <c r="AJ488" t="s">
        <v>288</v>
      </c>
      <c r="AK488" t="s">
        <v>295</v>
      </c>
      <c r="AL488" t="s">
        <v>8843</v>
      </c>
      <c r="AM488" t="s">
        <v>8844</v>
      </c>
      <c r="AO488" t="s">
        <v>8845</v>
      </c>
      <c r="AP488" t="s">
        <v>124</v>
      </c>
      <c r="AQ488" t="s">
        <v>8846</v>
      </c>
      <c r="AR488" t="s">
        <v>837</v>
      </c>
      <c r="AT488" t="s">
        <v>8847</v>
      </c>
      <c r="AV488" t="s">
        <v>296</v>
      </c>
      <c r="AW488" t="s">
        <v>8850</v>
      </c>
      <c r="AX488" t="s">
        <v>8851</v>
      </c>
      <c r="AY488">
        <v>5.0999999999999996</v>
      </c>
      <c r="AZ488" t="s">
        <v>289</v>
      </c>
      <c r="BA488" t="s">
        <v>113</v>
      </c>
      <c r="BC488" t="s">
        <v>8852</v>
      </c>
      <c r="BD488" t="s">
        <v>8853</v>
      </c>
      <c r="BF488" t="s">
        <v>8839</v>
      </c>
      <c r="BI488" t="s">
        <v>8854</v>
      </c>
      <c r="BJ488" t="s">
        <v>851</v>
      </c>
      <c r="BK488" t="s">
        <v>852</v>
      </c>
      <c r="BL488" t="s">
        <v>4</v>
      </c>
      <c r="BM488">
        <v>1</v>
      </c>
      <c r="BN488">
        <v>22.43</v>
      </c>
      <c r="BO488">
        <v>22.43</v>
      </c>
    </row>
    <row r="489" spans="1:73" hidden="1">
      <c r="A489" s="15">
        <f t="shared" si="7"/>
        <v>45485</v>
      </c>
      <c r="B489" t="s">
        <v>8855</v>
      </c>
      <c r="C489" t="s">
        <v>8856</v>
      </c>
      <c r="D489" t="s">
        <v>134</v>
      </c>
      <c r="F489" t="s">
        <v>2100</v>
      </c>
      <c r="G489" t="s">
        <v>8857</v>
      </c>
      <c r="H489" t="s">
        <v>287</v>
      </c>
      <c r="I489">
        <v>97.43</v>
      </c>
      <c r="J489">
        <v>97.43</v>
      </c>
      <c r="K489">
        <v>109.7</v>
      </c>
      <c r="L489">
        <v>0</v>
      </c>
      <c r="M489" t="s">
        <v>8858</v>
      </c>
      <c r="N489" t="s">
        <v>8859</v>
      </c>
      <c r="O489" t="s">
        <v>8860</v>
      </c>
      <c r="P489" t="s">
        <v>288</v>
      </c>
      <c r="Q489" t="s">
        <v>3145</v>
      </c>
      <c r="R489" t="s">
        <v>8861</v>
      </c>
      <c r="S489" t="s">
        <v>6852</v>
      </c>
      <c r="T489" t="s">
        <v>8862</v>
      </c>
      <c r="U489" t="s">
        <v>8862</v>
      </c>
      <c r="V489" t="s">
        <v>2618</v>
      </c>
      <c r="W489" t="s">
        <v>8863</v>
      </c>
      <c r="X489" t="s">
        <v>835</v>
      </c>
      <c r="Y489" t="s">
        <v>3150</v>
      </c>
      <c r="Z489" t="s">
        <v>8864</v>
      </c>
      <c r="AE489" t="s">
        <v>8865</v>
      </c>
      <c r="AG489" t="s">
        <v>8866</v>
      </c>
      <c r="AH489" t="s">
        <v>8867</v>
      </c>
      <c r="AI489" t="s">
        <v>8860</v>
      </c>
      <c r="AJ489" t="s">
        <v>288</v>
      </c>
      <c r="AK489" t="s">
        <v>3145</v>
      </c>
      <c r="AL489" t="s">
        <v>8868</v>
      </c>
      <c r="AM489" t="s">
        <v>8869</v>
      </c>
      <c r="AP489" t="s">
        <v>2618</v>
      </c>
      <c r="AQ489" t="s">
        <v>8863</v>
      </c>
      <c r="AR489" t="s">
        <v>835</v>
      </c>
      <c r="AS489" t="s">
        <v>3150</v>
      </c>
      <c r="AT489" t="s">
        <v>8864</v>
      </c>
      <c r="AV489" t="s">
        <v>3154</v>
      </c>
      <c r="AW489" t="s">
        <v>8870</v>
      </c>
      <c r="AX489" t="s">
        <v>3156</v>
      </c>
      <c r="AY489">
        <v>0</v>
      </c>
      <c r="AZ489" t="s">
        <v>289</v>
      </c>
      <c r="BA489" t="s">
        <v>4651</v>
      </c>
      <c r="BB489" t="s">
        <v>8871</v>
      </c>
      <c r="BC489" t="s">
        <v>8872</v>
      </c>
      <c r="BD489" t="s">
        <v>8873</v>
      </c>
      <c r="BF489" t="s">
        <v>8857</v>
      </c>
      <c r="BG489" t="s">
        <v>4999</v>
      </c>
      <c r="BH489">
        <v>12.67</v>
      </c>
      <c r="BI489" t="s">
        <v>8648</v>
      </c>
      <c r="BJ489" t="s">
        <v>5359</v>
      </c>
      <c r="BK489" t="s">
        <v>2181</v>
      </c>
      <c r="BL489" t="s">
        <v>4</v>
      </c>
      <c r="BM489">
        <v>1</v>
      </c>
      <c r="BN489">
        <v>97.43</v>
      </c>
      <c r="BO489">
        <v>97.43</v>
      </c>
    </row>
    <row r="490" spans="1:73" hidden="1">
      <c r="A490" s="15">
        <f t="shared" si="7"/>
        <v>45486</v>
      </c>
      <c r="B490" t="s">
        <v>8874</v>
      </c>
      <c r="C490" t="s">
        <v>8875</v>
      </c>
      <c r="D490" t="s">
        <v>134</v>
      </c>
      <c r="F490" t="s">
        <v>2100</v>
      </c>
      <c r="G490" t="s">
        <v>8876</v>
      </c>
      <c r="H490" t="s">
        <v>298</v>
      </c>
      <c r="I490">
        <v>194.86</v>
      </c>
      <c r="J490">
        <v>194.86</v>
      </c>
      <c r="K490">
        <v>194.86</v>
      </c>
      <c r="L490">
        <v>0</v>
      </c>
      <c r="M490" t="s">
        <v>8877</v>
      </c>
      <c r="N490" t="s">
        <v>8878</v>
      </c>
      <c r="O490" t="s">
        <v>8879</v>
      </c>
      <c r="P490" t="s">
        <v>288</v>
      </c>
      <c r="Q490" t="s">
        <v>3145</v>
      </c>
      <c r="R490" t="s">
        <v>8880</v>
      </c>
      <c r="S490" t="s">
        <v>5192</v>
      </c>
      <c r="T490" t="s">
        <v>8881</v>
      </c>
      <c r="U490" t="s">
        <v>8881</v>
      </c>
      <c r="V490" t="s">
        <v>124</v>
      </c>
      <c r="W490" t="s">
        <v>8882</v>
      </c>
      <c r="X490" t="s">
        <v>835</v>
      </c>
      <c r="Y490" t="s">
        <v>3150</v>
      </c>
      <c r="Z490" t="s">
        <v>8883</v>
      </c>
      <c r="AE490" t="s">
        <v>8884</v>
      </c>
      <c r="AG490" t="s">
        <v>8877</v>
      </c>
      <c r="AH490" t="s">
        <v>8878</v>
      </c>
      <c r="AI490" t="s">
        <v>8879</v>
      </c>
      <c r="AJ490" t="s">
        <v>288</v>
      </c>
      <c r="AK490" t="s">
        <v>3145</v>
      </c>
      <c r="AL490" t="s">
        <v>8885</v>
      </c>
      <c r="AM490" t="s">
        <v>8886</v>
      </c>
      <c r="AO490" t="s">
        <v>8881</v>
      </c>
      <c r="AP490" t="s">
        <v>124</v>
      </c>
      <c r="AQ490" t="s">
        <v>2157</v>
      </c>
      <c r="AR490" t="s">
        <v>835</v>
      </c>
      <c r="AS490" t="s">
        <v>3150</v>
      </c>
      <c r="AT490" t="s">
        <v>8887</v>
      </c>
      <c r="AV490" t="s">
        <v>3154</v>
      </c>
      <c r="AW490" t="s">
        <v>8888</v>
      </c>
      <c r="AX490" t="s">
        <v>3156</v>
      </c>
      <c r="AY490">
        <v>0</v>
      </c>
      <c r="AZ490" t="s">
        <v>3157</v>
      </c>
      <c r="BA490" t="s">
        <v>4796</v>
      </c>
      <c r="BB490" t="s">
        <v>3159</v>
      </c>
      <c r="BC490" t="s">
        <v>8889</v>
      </c>
      <c r="BD490" t="s">
        <v>8890</v>
      </c>
      <c r="BF490" t="s">
        <v>8876</v>
      </c>
      <c r="BG490" t="s">
        <v>3161</v>
      </c>
      <c r="BH490">
        <v>35.08</v>
      </c>
      <c r="BI490" t="s">
        <v>8648</v>
      </c>
      <c r="BJ490" t="s">
        <v>7302</v>
      </c>
      <c r="BK490" t="s">
        <v>4600</v>
      </c>
      <c r="BL490" t="s">
        <v>4</v>
      </c>
      <c r="BM490">
        <v>2</v>
      </c>
      <c r="BN490">
        <v>97.43</v>
      </c>
      <c r="BO490">
        <v>194.86</v>
      </c>
    </row>
    <row r="491" spans="1:73" hidden="1">
      <c r="A491" s="15">
        <f t="shared" si="7"/>
        <v>45487</v>
      </c>
      <c r="B491" t="s">
        <v>8891</v>
      </c>
      <c r="C491" t="s">
        <v>8892</v>
      </c>
      <c r="D491" t="s">
        <v>301</v>
      </c>
      <c r="F491" t="s">
        <v>2100</v>
      </c>
      <c r="G491" t="s">
        <v>8893</v>
      </c>
      <c r="H491" t="s">
        <v>298</v>
      </c>
      <c r="I491">
        <v>97.43</v>
      </c>
      <c r="J491">
        <v>97.43</v>
      </c>
      <c r="K491">
        <v>97.43</v>
      </c>
      <c r="L491">
        <v>0</v>
      </c>
      <c r="M491" t="s">
        <v>8894</v>
      </c>
      <c r="N491" t="s">
        <v>8895</v>
      </c>
      <c r="O491" t="s">
        <v>8896</v>
      </c>
      <c r="P491" t="s">
        <v>6997</v>
      </c>
      <c r="Q491" t="s">
        <v>8897</v>
      </c>
      <c r="R491" t="s">
        <v>8898</v>
      </c>
      <c r="S491" t="s">
        <v>7513</v>
      </c>
      <c r="U491" t="s">
        <v>8899</v>
      </c>
      <c r="V491" t="s">
        <v>8899</v>
      </c>
      <c r="W491" t="s">
        <v>8900</v>
      </c>
      <c r="X491" t="s">
        <v>8</v>
      </c>
      <c r="Y491" t="s">
        <v>291</v>
      </c>
      <c r="Z491" t="s">
        <v>8901</v>
      </c>
      <c r="AE491" t="s">
        <v>8902</v>
      </c>
      <c r="AG491" t="s">
        <v>8894</v>
      </c>
      <c r="AH491" t="s">
        <v>8895</v>
      </c>
      <c r="AI491" t="s">
        <v>8896</v>
      </c>
      <c r="AJ491" t="s">
        <v>6997</v>
      </c>
      <c r="AK491" t="s">
        <v>8897</v>
      </c>
      <c r="AL491" t="s">
        <v>8898</v>
      </c>
      <c r="AM491" t="s">
        <v>7513</v>
      </c>
      <c r="AO491" t="s">
        <v>8899</v>
      </c>
      <c r="AP491" t="s">
        <v>8899</v>
      </c>
      <c r="AQ491" t="s">
        <v>8900</v>
      </c>
      <c r="AR491" t="s">
        <v>8</v>
      </c>
      <c r="AS491" t="s">
        <v>291</v>
      </c>
      <c r="AT491" t="s">
        <v>8901</v>
      </c>
      <c r="AV491" t="s">
        <v>296</v>
      </c>
      <c r="AW491" t="s">
        <v>8903</v>
      </c>
      <c r="AX491" t="s">
        <v>4594</v>
      </c>
      <c r="AY491">
        <v>0</v>
      </c>
      <c r="AZ491" t="s">
        <v>289</v>
      </c>
      <c r="BA491" t="s">
        <v>49</v>
      </c>
      <c r="BC491" t="s">
        <v>6195</v>
      </c>
      <c r="BF491" t="s">
        <v>8893</v>
      </c>
      <c r="BI491" t="s">
        <v>8904</v>
      </c>
      <c r="BJ491" t="s">
        <v>4599</v>
      </c>
      <c r="BK491" t="s">
        <v>4600</v>
      </c>
      <c r="BL491" t="s">
        <v>4</v>
      </c>
      <c r="BM491">
        <v>1</v>
      </c>
      <c r="BN491">
        <v>97.43</v>
      </c>
      <c r="BO491">
        <v>97.43</v>
      </c>
    </row>
    <row r="492" spans="1:73" hidden="1">
      <c r="A492" s="15">
        <f t="shared" si="7"/>
        <v>45487</v>
      </c>
      <c r="B492" t="s">
        <v>8905</v>
      </c>
      <c r="C492" t="s">
        <v>8906</v>
      </c>
      <c r="D492" t="s">
        <v>301</v>
      </c>
      <c r="F492" t="s">
        <v>2100</v>
      </c>
      <c r="G492" t="s">
        <v>8907</v>
      </c>
      <c r="H492" t="s">
        <v>298</v>
      </c>
      <c r="I492">
        <v>82.43</v>
      </c>
      <c r="J492">
        <v>82.43</v>
      </c>
      <c r="K492">
        <v>82.43</v>
      </c>
      <c r="L492">
        <v>0</v>
      </c>
      <c r="M492" t="s">
        <v>8908</v>
      </c>
      <c r="N492" t="s">
        <v>8909</v>
      </c>
      <c r="O492" t="s">
        <v>8910</v>
      </c>
      <c r="P492" t="s">
        <v>288</v>
      </c>
      <c r="Q492" t="s">
        <v>8911</v>
      </c>
      <c r="R492" t="s">
        <v>8912</v>
      </c>
      <c r="S492" t="s">
        <v>6820</v>
      </c>
      <c r="U492" t="s">
        <v>8913</v>
      </c>
      <c r="V492" t="s">
        <v>8914</v>
      </c>
      <c r="W492" t="s">
        <v>127</v>
      </c>
      <c r="X492" t="s">
        <v>2</v>
      </c>
      <c r="Y492" t="s">
        <v>291</v>
      </c>
      <c r="Z492" t="s">
        <v>8915</v>
      </c>
      <c r="AE492" t="s">
        <v>8916</v>
      </c>
      <c r="AG492" t="s">
        <v>8908</v>
      </c>
      <c r="AH492" t="s">
        <v>8909</v>
      </c>
      <c r="AI492" t="s">
        <v>8910</v>
      </c>
      <c r="AJ492" t="s">
        <v>288</v>
      </c>
      <c r="AK492" t="s">
        <v>8911</v>
      </c>
      <c r="AL492" t="s">
        <v>8912</v>
      </c>
      <c r="AM492" t="s">
        <v>6820</v>
      </c>
      <c r="AO492" t="s">
        <v>8913</v>
      </c>
      <c r="AP492" t="s">
        <v>8914</v>
      </c>
      <c r="AQ492" t="s">
        <v>127</v>
      </c>
      <c r="AR492" t="s">
        <v>2</v>
      </c>
      <c r="AS492" t="s">
        <v>291</v>
      </c>
      <c r="AT492" t="s">
        <v>8915</v>
      </c>
      <c r="AV492" t="s">
        <v>296</v>
      </c>
      <c r="AW492" t="s">
        <v>8917</v>
      </c>
      <c r="AX492" t="s">
        <v>4594</v>
      </c>
      <c r="AY492">
        <v>0</v>
      </c>
      <c r="AZ492" t="s">
        <v>289</v>
      </c>
      <c r="BA492" t="s">
        <v>49</v>
      </c>
      <c r="BC492" t="s">
        <v>6213</v>
      </c>
      <c r="BF492" t="s">
        <v>8907</v>
      </c>
      <c r="BI492" t="s">
        <v>8904</v>
      </c>
      <c r="BJ492" t="s">
        <v>5478</v>
      </c>
      <c r="BK492" t="s">
        <v>5342</v>
      </c>
      <c r="BL492" t="s">
        <v>4</v>
      </c>
      <c r="BM492">
        <v>1</v>
      </c>
      <c r="BN492">
        <v>82.43</v>
      </c>
      <c r="BO492">
        <v>82.43</v>
      </c>
    </row>
    <row r="493" spans="1:73" hidden="1">
      <c r="A493" s="15">
        <f t="shared" si="7"/>
        <v>45487</v>
      </c>
      <c r="B493" t="s">
        <v>8918</v>
      </c>
      <c r="C493" t="s">
        <v>8919</v>
      </c>
      <c r="D493" t="s">
        <v>301</v>
      </c>
      <c r="F493" t="s">
        <v>2100</v>
      </c>
      <c r="G493" t="s">
        <v>8920</v>
      </c>
      <c r="H493" t="s">
        <v>298</v>
      </c>
      <c r="I493">
        <v>22.43</v>
      </c>
      <c r="J493">
        <v>44.39</v>
      </c>
      <c r="K493">
        <v>44.39</v>
      </c>
      <c r="L493">
        <v>21.96</v>
      </c>
      <c r="M493" t="s">
        <v>8921</v>
      </c>
      <c r="N493" t="s">
        <v>8921</v>
      </c>
      <c r="O493" t="s">
        <v>8922</v>
      </c>
      <c r="P493" t="s">
        <v>8923</v>
      </c>
      <c r="Q493" t="s">
        <v>8924</v>
      </c>
      <c r="R493" t="s">
        <v>8925</v>
      </c>
      <c r="S493" t="s">
        <v>2136</v>
      </c>
      <c r="U493" t="s">
        <v>8926</v>
      </c>
      <c r="V493" t="s">
        <v>8927</v>
      </c>
      <c r="W493" t="s">
        <v>5271</v>
      </c>
      <c r="X493" t="s">
        <v>4937</v>
      </c>
      <c r="Y493" t="s">
        <v>291</v>
      </c>
      <c r="Z493" t="s">
        <v>8928</v>
      </c>
      <c r="AE493" t="s">
        <v>8929</v>
      </c>
      <c r="AG493" t="s">
        <v>8921</v>
      </c>
      <c r="AH493" t="s">
        <v>8921</v>
      </c>
      <c r="AI493" t="s">
        <v>8922</v>
      </c>
      <c r="AJ493" t="s">
        <v>8923</v>
      </c>
      <c r="AK493" t="s">
        <v>8924</v>
      </c>
      <c r="AL493" t="s">
        <v>8925</v>
      </c>
      <c r="AM493" t="s">
        <v>2136</v>
      </c>
      <c r="AO493" t="s">
        <v>8926</v>
      </c>
      <c r="AP493" t="s">
        <v>8927</v>
      </c>
      <c r="AQ493" t="s">
        <v>5271</v>
      </c>
      <c r="AR493" t="s">
        <v>4937</v>
      </c>
      <c r="AS493" t="s">
        <v>291</v>
      </c>
      <c r="AT493" t="s">
        <v>8928</v>
      </c>
      <c r="AV493" t="s">
        <v>296</v>
      </c>
      <c r="AW493" t="s">
        <v>8930</v>
      </c>
      <c r="AX493" t="s">
        <v>4594</v>
      </c>
      <c r="AY493">
        <v>0</v>
      </c>
      <c r="AZ493" t="s">
        <v>1543</v>
      </c>
      <c r="BA493" t="s">
        <v>113</v>
      </c>
      <c r="BC493" t="s">
        <v>6167</v>
      </c>
      <c r="BF493" t="s">
        <v>8920</v>
      </c>
      <c r="BI493" t="s">
        <v>8904</v>
      </c>
      <c r="BJ493" t="s">
        <v>3211</v>
      </c>
      <c r="BK493" t="s">
        <v>771</v>
      </c>
      <c r="BL493" t="s">
        <v>4</v>
      </c>
      <c r="BM493">
        <v>1</v>
      </c>
      <c r="BN493">
        <v>22.43</v>
      </c>
      <c r="BO493">
        <v>22.43</v>
      </c>
    </row>
    <row r="494" spans="1:73" hidden="1">
      <c r="A494" s="15">
        <f t="shared" si="7"/>
        <v>45488</v>
      </c>
      <c r="B494" t="s">
        <v>8931</v>
      </c>
      <c r="C494" t="s">
        <v>8932</v>
      </c>
      <c r="D494" t="s">
        <v>301</v>
      </c>
      <c r="F494" t="s">
        <v>2100</v>
      </c>
      <c r="G494" t="s">
        <v>8933</v>
      </c>
      <c r="H494" t="s">
        <v>298</v>
      </c>
      <c r="I494">
        <v>97.43</v>
      </c>
      <c r="J494">
        <v>97.43</v>
      </c>
      <c r="K494">
        <v>97.43</v>
      </c>
      <c r="L494">
        <v>0</v>
      </c>
      <c r="M494" t="s">
        <v>8934</v>
      </c>
      <c r="N494" t="s">
        <v>8935</v>
      </c>
      <c r="O494" t="s">
        <v>8936</v>
      </c>
      <c r="P494" t="s">
        <v>2605</v>
      </c>
      <c r="Q494" t="s">
        <v>8937</v>
      </c>
      <c r="R494" t="s">
        <v>8938</v>
      </c>
      <c r="S494" t="s">
        <v>8939</v>
      </c>
      <c r="U494" t="s">
        <v>8940</v>
      </c>
      <c r="V494" t="s">
        <v>8940</v>
      </c>
      <c r="W494" t="s">
        <v>8941</v>
      </c>
      <c r="X494" t="s">
        <v>11</v>
      </c>
      <c r="Y494" t="s">
        <v>291</v>
      </c>
      <c r="Z494" t="s">
        <v>8942</v>
      </c>
      <c r="AE494" t="s">
        <v>8943</v>
      </c>
      <c r="AG494" t="s">
        <v>8934</v>
      </c>
      <c r="AH494" t="s">
        <v>8935</v>
      </c>
      <c r="AI494" t="s">
        <v>8936</v>
      </c>
      <c r="AJ494" t="s">
        <v>2605</v>
      </c>
      <c r="AK494" t="s">
        <v>8937</v>
      </c>
      <c r="AL494" t="s">
        <v>8938</v>
      </c>
      <c r="AM494" t="s">
        <v>8939</v>
      </c>
      <c r="AO494" t="s">
        <v>8940</v>
      </c>
      <c r="AP494" t="s">
        <v>8940</v>
      </c>
      <c r="AQ494" t="s">
        <v>8941</v>
      </c>
      <c r="AR494" t="s">
        <v>11</v>
      </c>
      <c r="AS494" t="s">
        <v>291</v>
      </c>
      <c r="AT494" t="s">
        <v>8942</v>
      </c>
      <c r="AV494" t="s">
        <v>296</v>
      </c>
      <c r="AW494" t="s">
        <v>8944</v>
      </c>
      <c r="AX494" t="s">
        <v>4594</v>
      </c>
      <c r="AY494">
        <v>0</v>
      </c>
      <c r="AZ494" t="s">
        <v>1543</v>
      </c>
      <c r="BA494" t="s">
        <v>113</v>
      </c>
      <c r="BC494" t="s">
        <v>6227</v>
      </c>
      <c r="BF494" t="s">
        <v>8933</v>
      </c>
      <c r="BI494" t="s">
        <v>8648</v>
      </c>
      <c r="BJ494" t="s">
        <v>3028</v>
      </c>
      <c r="BK494" t="s">
        <v>2181</v>
      </c>
      <c r="BL494" t="s">
        <v>4</v>
      </c>
      <c r="BM494">
        <v>1</v>
      </c>
      <c r="BN494">
        <v>97.43</v>
      </c>
      <c r="BO494">
        <v>97.43</v>
      </c>
    </row>
    <row r="495" spans="1:73" hidden="1">
      <c r="A495" s="15">
        <f t="shared" si="7"/>
        <v>45488</v>
      </c>
      <c r="B495" t="s">
        <v>8945</v>
      </c>
      <c r="C495" t="s">
        <v>8946</v>
      </c>
      <c r="D495" t="s">
        <v>301</v>
      </c>
      <c r="F495" t="s">
        <v>2100</v>
      </c>
      <c r="G495" t="s">
        <v>8947</v>
      </c>
      <c r="H495" t="s">
        <v>298</v>
      </c>
      <c r="I495">
        <v>44.86</v>
      </c>
      <c r="J495">
        <v>56.94</v>
      </c>
      <c r="K495">
        <v>56.94</v>
      </c>
      <c r="L495">
        <v>12.08</v>
      </c>
      <c r="M495" t="s">
        <v>4148</v>
      </c>
      <c r="N495" t="s">
        <v>8948</v>
      </c>
      <c r="O495" t="s">
        <v>8949</v>
      </c>
      <c r="P495" t="s">
        <v>2136</v>
      </c>
      <c r="Q495" t="s">
        <v>8950</v>
      </c>
      <c r="R495" t="s">
        <v>8951</v>
      </c>
      <c r="S495" t="s">
        <v>8952</v>
      </c>
      <c r="U495" t="s">
        <v>8953</v>
      </c>
      <c r="V495" t="s">
        <v>3020</v>
      </c>
      <c r="W495" t="s">
        <v>3021</v>
      </c>
      <c r="X495" t="s">
        <v>10</v>
      </c>
      <c r="Y495" t="s">
        <v>291</v>
      </c>
      <c r="Z495" t="s">
        <v>8954</v>
      </c>
      <c r="AE495" t="s">
        <v>8955</v>
      </c>
      <c r="AG495" t="s">
        <v>4148</v>
      </c>
      <c r="AH495" t="s">
        <v>8948</v>
      </c>
      <c r="AI495" t="s">
        <v>8949</v>
      </c>
      <c r="AJ495" t="s">
        <v>2136</v>
      </c>
      <c r="AK495" t="s">
        <v>8950</v>
      </c>
      <c r="AL495" t="s">
        <v>8951</v>
      </c>
      <c r="AM495" t="s">
        <v>8952</v>
      </c>
      <c r="AO495" t="s">
        <v>8953</v>
      </c>
      <c r="AP495" t="s">
        <v>3020</v>
      </c>
      <c r="AQ495" t="s">
        <v>3021</v>
      </c>
      <c r="AR495" t="s">
        <v>10</v>
      </c>
      <c r="AS495" t="s">
        <v>291</v>
      </c>
      <c r="AT495" t="s">
        <v>8954</v>
      </c>
      <c r="AV495" t="s">
        <v>296</v>
      </c>
      <c r="AW495" t="s">
        <v>8956</v>
      </c>
      <c r="AX495" t="s">
        <v>4594</v>
      </c>
      <c r="AY495">
        <v>0</v>
      </c>
      <c r="AZ495" t="s">
        <v>289</v>
      </c>
      <c r="BA495" t="s">
        <v>2145</v>
      </c>
      <c r="BC495" t="s">
        <v>6367</v>
      </c>
      <c r="BF495" t="s">
        <v>8947</v>
      </c>
      <c r="BI495" t="s">
        <v>8648</v>
      </c>
      <c r="BJ495" t="s">
        <v>3211</v>
      </c>
      <c r="BK495" t="s">
        <v>771</v>
      </c>
      <c r="BL495" t="s">
        <v>4</v>
      </c>
      <c r="BM495">
        <v>2</v>
      </c>
      <c r="BN495">
        <v>22.43</v>
      </c>
      <c r="BO495">
        <v>44.86</v>
      </c>
    </row>
    <row r="496" spans="1:73" hidden="1">
      <c r="A496" s="15">
        <f t="shared" si="7"/>
        <v>45488</v>
      </c>
      <c r="B496" t="s">
        <v>8957</v>
      </c>
      <c r="C496" t="s">
        <v>8958</v>
      </c>
      <c r="D496" t="s">
        <v>294</v>
      </c>
      <c r="F496" t="s">
        <v>2100</v>
      </c>
      <c r="G496" t="s">
        <v>8959</v>
      </c>
      <c r="H496" t="s">
        <v>287</v>
      </c>
      <c r="I496">
        <v>92.55</v>
      </c>
      <c r="J496">
        <v>92.55</v>
      </c>
      <c r="K496">
        <v>92.55</v>
      </c>
      <c r="L496">
        <v>0</v>
      </c>
      <c r="M496" t="s">
        <v>5483</v>
      </c>
      <c r="N496" t="s">
        <v>8960</v>
      </c>
      <c r="O496" t="s">
        <v>8961</v>
      </c>
      <c r="P496" t="s">
        <v>288</v>
      </c>
      <c r="Q496" t="s">
        <v>295</v>
      </c>
      <c r="R496" t="s">
        <v>8962</v>
      </c>
      <c r="S496" t="s">
        <v>8963</v>
      </c>
      <c r="U496" t="s">
        <v>1444</v>
      </c>
      <c r="V496" t="s">
        <v>6180</v>
      </c>
      <c r="W496" t="s">
        <v>1444</v>
      </c>
      <c r="X496" t="s">
        <v>835</v>
      </c>
      <c r="Y496" t="s">
        <v>291</v>
      </c>
      <c r="Z496" t="s">
        <v>8964</v>
      </c>
      <c r="AE496" t="s">
        <v>8965</v>
      </c>
      <c r="AG496" t="s">
        <v>5483</v>
      </c>
      <c r="AH496" t="s">
        <v>8960</v>
      </c>
      <c r="AI496" t="s">
        <v>8966</v>
      </c>
      <c r="AJ496" t="s">
        <v>288</v>
      </c>
      <c r="AK496" t="s">
        <v>295</v>
      </c>
      <c r="AL496" t="s">
        <v>8962</v>
      </c>
      <c r="AM496" t="s">
        <v>8963</v>
      </c>
      <c r="AO496" t="s">
        <v>1444</v>
      </c>
      <c r="AP496" t="s">
        <v>6180</v>
      </c>
      <c r="AQ496" t="s">
        <v>1444</v>
      </c>
      <c r="AR496" t="s">
        <v>835</v>
      </c>
      <c r="AT496" t="s">
        <v>8964</v>
      </c>
      <c r="AV496" t="s">
        <v>296</v>
      </c>
      <c r="AW496" t="s">
        <v>8967</v>
      </c>
      <c r="AX496" t="s">
        <v>3711</v>
      </c>
      <c r="AY496">
        <v>0</v>
      </c>
      <c r="AZ496" t="s">
        <v>289</v>
      </c>
      <c r="BA496" t="s">
        <v>113</v>
      </c>
      <c r="BC496" t="s">
        <v>8852</v>
      </c>
      <c r="BD496" t="s">
        <v>8968</v>
      </c>
      <c r="BF496" t="s">
        <v>8959</v>
      </c>
      <c r="BI496" t="s">
        <v>8969</v>
      </c>
      <c r="BJ496" t="s">
        <v>4599</v>
      </c>
      <c r="BK496" t="s">
        <v>4600</v>
      </c>
      <c r="BL496" t="s">
        <v>4</v>
      </c>
      <c r="BM496">
        <v>1</v>
      </c>
      <c r="BN496">
        <v>97.43</v>
      </c>
      <c r="BO496">
        <v>92.55</v>
      </c>
    </row>
    <row r="497" spans="1:73" hidden="1">
      <c r="A497" s="15">
        <f t="shared" si="7"/>
        <v>45488</v>
      </c>
      <c r="B497" t="s">
        <v>8970</v>
      </c>
      <c r="C497" t="s">
        <v>8971</v>
      </c>
      <c r="D497" t="s">
        <v>301</v>
      </c>
      <c r="F497" t="s">
        <v>2100</v>
      </c>
      <c r="G497" t="s">
        <v>8972</v>
      </c>
      <c r="H497" t="s">
        <v>298</v>
      </c>
      <c r="I497">
        <v>82.43</v>
      </c>
      <c r="J497">
        <v>82.43</v>
      </c>
      <c r="K497">
        <v>82.43</v>
      </c>
      <c r="L497">
        <v>0</v>
      </c>
      <c r="M497" t="s">
        <v>907</v>
      </c>
      <c r="N497" t="s">
        <v>8973</v>
      </c>
      <c r="O497" t="s">
        <v>8974</v>
      </c>
      <c r="P497" t="s">
        <v>8975</v>
      </c>
      <c r="Q497" t="s">
        <v>8976</v>
      </c>
      <c r="R497" t="s">
        <v>8977</v>
      </c>
      <c r="S497" t="s">
        <v>3159</v>
      </c>
      <c r="U497" t="s">
        <v>8978</v>
      </c>
      <c r="V497" t="s">
        <v>8979</v>
      </c>
      <c r="W497" t="s">
        <v>1838</v>
      </c>
      <c r="X497" t="s">
        <v>1837</v>
      </c>
      <c r="Y497" t="s">
        <v>291</v>
      </c>
      <c r="Z497" t="s">
        <v>8980</v>
      </c>
      <c r="AE497" t="s">
        <v>8981</v>
      </c>
      <c r="AG497" t="s">
        <v>907</v>
      </c>
      <c r="AH497" t="s">
        <v>8973</v>
      </c>
      <c r="AI497" t="s">
        <v>8974</v>
      </c>
      <c r="AJ497" t="s">
        <v>8975</v>
      </c>
      <c r="AK497" t="s">
        <v>8976</v>
      </c>
      <c r="AL497" t="s">
        <v>8977</v>
      </c>
      <c r="AM497" t="s">
        <v>3159</v>
      </c>
      <c r="AO497" t="s">
        <v>8978</v>
      </c>
      <c r="AP497" t="s">
        <v>8979</v>
      </c>
      <c r="AQ497" t="s">
        <v>1838</v>
      </c>
      <c r="AR497" t="s">
        <v>1837</v>
      </c>
      <c r="AS497" t="s">
        <v>291</v>
      </c>
      <c r="AT497" t="s">
        <v>8980</v>
      </c>
      <c r="AV497" t="s">
        <v>296</v>
      </c>
      <c r="AW497" t="s">
        <v>8982</v>
      </c>
      <c r="AX497" t="s">
        <v>4594</v>
      </c>
      <c r="AY497">
        <v>0</v>
      </c>
      <c r="AZ497" t="s">
        <v>289</v>
      </c>
      <c r="BA497" t="s">
        <v>2145</v>
      </c>
      <c r="BC497" t="s">
        <v>6530</v>
      </c>
      <c r="BF497" t="s">
        <v>8972</v>
      </c>
      <c r="BI497" t="s">
        <v>8648</v>
      </c>
      <c r="BJ497" t="s">
        <v>5479</v>
      </c>
      <c r="BK497" t="s">
        <v>4950</v>
      </c>
      <c r="BL497" t="s">
        <v>4</v>
      </c>
      <c r="BM497">
        <v>1</v>
      </c>
      <c r="BN497">
        <v>82.43</v>
      </c>
      <c r="BO497">
        <v>82.43</v>
      </c>
    </row>
    <row r="498" spans="1:73" hidden="1">
      <c r="A498" s="15">
        <f t="shared" si="7"/>
        <v>45489</v>
      </c>
      <c r="B498" t="s">
        <v>8983</v>
      </c>
      <c r="C498" t="s">
        <v>8984</v>
      </c>
      <c r="D498" t="s">
        <v>290</v>
      </c>
      <c r="F498" t="s">
        <v>2100</v>
      </c>
      <c r="G498" t="s">
        <v>8985</v>
      </c>
      <c r="H498" t="s">
        <v>287</v>
      </c>
      <c r="I498">
        <v>136.41</v>
      </c>
      <c r="J498">
        <v>152.31</v>
      </c>
      <c r="K498">
        <v>152.31</v>
      </c>
      <c r="L498">
        <v>15.9</v>
      </c>
      <c r="M498" t="s">
        <v>8986</v>
      </c>
      <c r="N498" t="s">
        <v>8987</v>
      </c>
      <c r="O498" t="s">
        <v>8988</v>
      </c>
      <c r="P498" t="s">
        <v>288</v>
      </c>
      <c r="Q498" t="s">
        <v>4930</v>
      </c>
      <c r="R498" t="s">
        <v>8989</v>
      </c>
      <c r="S498" t="s">
        <v>8990</v>
      </c>
      <c r="T498" t="s">
        <v>8991</v>
      </c>
      <c r="U498" t="s">
        <v>8991</v>
      </c>
      <c r="V498" t="s">
        <v>8992</v>
      </c>
      <c r="W498" t="s">
        <v>425</v>
      </c>
      <c r="X498" t="s">
        <v>5</v>
      </c>
      <c r="Y498" t="s">
        <v>291</v>
      </c>
      <c r="Z498" t="s">
        <v>8993</v>
      </c>
      <c r="AE498" t="s">
        <v>8994</v>
      </c>
      <c r="AG498" t="s">
        <v>8995</v>
      </c>
      <c r="AH498" t="s">
        <v>8996</v>
      </c>
      <c r="AI498" t="s">
        <v>8988</v>
      </c>
      <c r="AJ498" t="s">
        <v>288</v>
      </c>
      <c r="AK498" t="s">
        <v>4930</v>
      </c>
      <c r="AL498" t="s">
        <v>8989</v>
      </c>
      <c r="AM498" t="s">
        <v>8990</v>
      </c>
      <c r="AN498" t="s">
        <v>8991</v>
      </c>
      <c r="AO498" t="s">
        <v>8991</v>
      </c>
      <c r="AP498" t="s">
        <v>8992</v>
      </c>
      <c r="AQ498" t="s">
        <v>425</v>
      </c>
      <c r="AR498" t="s">
        <v>5</v>
      </c>
      <c r="AT498" t="s">
        <v>8993</v>
      </c>
      <c r="AU498" t="s">
        <v>8991</v>
      </c>
      <c r="AV498" t="s">
        <v>4942</v>
      </c>
      <c r="AW498" t="s">
        <v>8997</v>
      </c>
      <c r="AX498" t="s">
        <v>4944</v>
      </c>
      <c r="AY498">
        <v>0</v>
      </c>
      <c r="AZ498" t="s">
        <v>1543</v>
      </c>
      <c r="BA498" t="s">
        <v>3158</v>
      </c>
      <c r="BB498" t="s">
        <v>3159</v>
      </c>
      <c r="BC498" t="s">
        <v>8998</v>
      </c>
      <c r="BF498" t="s">
        <v>8985</v>
      </c>
      <c r="BI498" t="s">
        <v>8999</v>
      </c>
      <c r="BJ498" t="s">
        <v>6966</v>
      </c>
      <c r="BK498" t="s">
        <v>6276</v>
      </c>
      <c r="BL498" t="s">
        <v>4</v>
      </c>
      <c r="BM498">
        <v>1</v>
      </c>
      <c r="BN498">
        <v>136.41</v>
      </c>
      <c r="BO498">
        <v>136.41</v>
      </c>
    </row>
    <row r="499" spans="1:73" hidden="1">
      <c r="A499" s="15">
        <f t="shared" si="7"/>
        <v>45489</v>
      </c>
      <c r="B499" t="s">
        <v>9000</v>
      </c>
      <c r="C499" t="s">
        <v>9001</v>
      </c>
      <c r="D499" t="s">
        <v>301</v>
      </c>
      <c r="F499" t="s">
        <v>2100</v>
      </c>
      <c r="G499" t="s">
        <v>9002</v>
      </c>
      <c r="H499" t="s">
        <v>298</v>
      </c>
      <c r="I499">
        <v>97.43</v>
      </c>
      <c r="J499">
        <v>97.43</v>
      </c>
      <c r="K499">
        <v>97.43</v>
      </c>
      <c r="L499">
        <v>0</v>
      </c>
      <c r="M499" t="s">
        <v>5529</v>
      </c>
      <c r="N499" t="s">
        <v>9003</v>
      </c>
      <c r="O499" t="s">
        <v>9004</v>
      </c>
      <c r="P499" t="s">
        <v>3767</v>
      </c>
      <c r="Q499" t="s">
        <v>9005</v>
      </c>
      <c r="R499" t="s">
        <v>9006</v>
      </c>
      <c r="S499" t="s">
        <v>9007</v>
      </c>
      <c r="U499" t="s">
        <v>9008</v>
      </c>
      <c r="V499" t="s">
        <v>9008</v>
      </c>
      <c r="W499" t="s">
        <v>9009</v>
      </c>
      <c r="X499" t="s">
        <v>2</v>
      </c>
      <c r="Y499" t="s">
        <v>291</v>
      </c>
      <c r="Z499" t="s">
        <v>9010</v>
      </c>
      <c r="AE499" t="s">
        <v>9011</v>
      </c>
      <c r="AG499" t="s">
        <v>5529</v>
      </c>
      <c r="AH499" t="s">
        <v>9003</v>
      </c>
      <c r="AI499" t="s">
        <v>9004</v>
      </c>
      <c r="AJ499" t="s">
        <v>3767</v>
      </c>
      <c r="AK499" t="s">
        <v>9005</v>
      </c>
      <c r="AL499" t="s">
        <v>9006</v>
      </c>
      <c r="AM499" t="s">
        <v>9007</v>
      </c>
      <c r="AO499" t="s">
        <v>9008</v>
      </c>
      <c r="AP499" t="s">
        <v>9008</v>
      </c>
      <c r="AQ499" t="s">
        <v>9009</v>
      </c>
      <c r="AR499" t="s">
        <v>2</v>
      </c>
      <c r="AS499" t="s">
        <v>291</v>
      </c>
      <c r="AT499" t="s">
        <v>9010</v>
      </c>
      <c r="AV499" t="s">
        <v>296</v>
      </c>
      <c r="AW499" t="s">
        <v>9012</v>
      </c>
      <c r="AX499" t="s">
        <v>4594</v>
      </c>
      <c r="AY499">
        <v>0</v>
      </c>
      <c r="AZ499" t="s">
        <v>289</v>
      </c>
      <c r="BA499" t="s">
        <v>2145</v>
      </c>
      <c r="BC499" t="s">
        <v>6532</v>
      </c>
      <c r="BF499" t="s">
        <v>9002</v>
      </c>
      <c r="BI499" t="s">
        <v>6168</v>
      </c>
      <c r="BJ499" t="s">
        <v>3028</v>
      </c>
      <c r="BK499" t="s">
        <v>2181</v>
      </c>
      <c r="BL499" t="s">
        <v>4</v>
      </c>
      <c r="BM499">
        <v>1</v>
      </c>
      <c r="BN499">
        <v>97.43</v>
      </c>
      <c r="BO499">
        <v>97.43</v>
      </c>
    </row>
    <row r="500" spans="1:73" hidden="1">
      <c r="A500" s="15">
        <f t="shared" si="7"/>
        <v>45489</v>
      </c>
      <c r="B500" t="s">
        <v>9013</v>
      </c>
      <c r="C500" t="s">
        <v>9014</v>
      </c>
      <c r="D500" t="s">
        <v>301</v>
      </c>
      <c r="F500" t="s">
        <v>891</v>
      </c>
      <c r="G500" t="s">
        <v>9015</v>
      </c>
      <c r="H500" t="s">
        <v>298</v>
      </c>
      <c r="I500">
        <v>22.43</v>
      </c>
      <c r="J500">
        <v>33.97</v>
      </c>
      <c r="K500">
        <v>33.97</v>
      </c>
      <c r="L500">
        <v>11.54</v>
      </c>
      <c r="M500" t="s">
        <v>8921</v>
      </c>
      <c r="N500" t="s">
        <v>9016</v>
      </c>
      <c r="O500" t="s">
        <v>9017</v>
      </c>
      <c r="P500" t="s">
        <v>9018</v>
      </c>
      <c r="Q500" t="s">
        <v>9019</v>
      </c>
      <c r="R500" t="s">
        <v>9020</v>
      </c>
      <c r="S500" t="s">
        <v>9021</v>
      </c>
      <c r="U500" t="s">
        <v>9022</v>
      </c>
      <c r="V500" t="s">
        <v>9022</v>
      </c>
      <c r="W500" t="s">
        <v>9023</v>
      </c>
      <c r="X500" t="s">
        <v>8</v>
      </c>
      <c r="Y500" t="s">
        <v>291</v>
      </c>
      <c r="Z500" t="s">
        <v>9024</v>
      </c>
      <c r="AE500" t="s">
        <v>9025</v>
      </c>
      <c r="AG500" t="s">
        <v>8921</v>
      </c>
      <c r="AH500" t="s">
        <v>9016</v>
      </c>
      <c r="AI500" t="s">
        <v>9017</v>
      </c>
      <c r="AJ500" t="s">
        <v>9018</v>
      </c>
      <c r="AK500" t="s">
        <v>9019</v>
      </c>
      <c r="AL500" t="s">
        <v>9020</v>
      </c>
      <c r="AM500" t="s">
        <v>9021</v>
      </c>
      <c r="AO500" t="s">
        <v>9022</v>
      </c>
      <c r="AP500" t="s">
        <v>9022</v>
      </c>
      <c r="AQ500" t="s">
        <v>9023</v>
      </c>
      <c r="AR500" t="s">
        <v>8</v>
      </c>
      <c r="AS500" t="s">
        <v>291</v>
      </c>
      <c r="AT500" t="s">
        <v>9024</v>
      </c>
      <c r="AV500" t="s">
        <v>296</v>
      </c>
      <c r="AW500" t="s">
        <v>9026</v>
      </c>
      <c r="AY500">
        <v>0</v>
      </c>
      <c r="AZ500" t="s">
        <v>289</v>
      </c>
      <c r="BA500" t="s">
        <v>2145</v>
      </c>
      <c r="BC500" t="s">
        <v>6843</v>
      </c>
      <c r="BE500" t="s">
        <v>9027</v>
      </c>
      <c r="BF500" t="s">
        <v>9015</v>
      </c>
      <c r="BI500" t="s">
        <v>6168</v>
      </c>
      <c r="BJ500" t="s">
        <v>2148</v>
      </c>
      <c r="BK500" t="s">
        <v>852</v>
      </c>
      <c r="BL500" t="s">
        <v>4</v>
      </c>
      <c r="BM500">
        <v>1</v>
      </c>
      <c r="BN500">
        <v>22.43</v>
      </c>
      <c r="BO500">
        <v>22.43</v>
      </c>
    </row>
    <row r="501" spans="1:73" hidden="1">
      <c r="A501" s="15">
        <f t="shared" si="7"/>
        <v>45489</v>
      </c>
      <c r="B501" t="s">
        <v>9028</v>
      </c>
      <c r="C501" t="s">
        <v>9029</v>
      </c>
      <c r="D501" t="s">
        <v>301</v>
      </c>
      <c r="F501" t="s">
        <v>2100</v>
      </c>
      <c r="G501" t="s">
        <v>6156</v>
      </c>
      <c r="H501" t="s">
        <v>298</v>
      </c>
      <c r="I501">
        <v>29.99</v>
      </c>
      <c r="J501">
        <v>40.770000000000003</v>
      </c>
      <c r="K501">
        <v>40.770000000000003</v>
      </c>
      <c r="L501">
        <v>10.78</v>
      </c>
      <c r="M501" t="s">
        <v>9030</v>
      </c>
      <c r="N501" t="s">
        <v>9031</v>
      </c>
      <c r="O501" t="s">
        <v>9032</v>
      </c>
      <c r="P501" t="s">
        <v>288</v>
      </c>
      <c r="Q501" t="s">
        <v>9033</v>
      </c>
      <c r="R501" t="s">
        <v>9034</v>
      </c>
      <c r="S501" t="s">
        <v>9035</v>
      </c>
      <c r="U501" t="s">
        <v>9036</v>
      </c>
      <c r="V501" t="s">
        <v>9037</v>
      </c>
      <c r="W501" t="s">
        <v>5209</v>
      </c>
      <c r="X501" t="s">
        <v>2</v>
      </c>
      <c r="Y501" t="s">
        <v>291</v>
      </c>
      <c r="Z501" t="s">
        <v>9038</v>
      </c>
      <c r="AE501" t="s">
        <v>9039</v>
      </c>
      <c r="AG501" t="s">
        <v>9030</v>
      </c>
      <c r="AH501" t="s">
        <v>9031</v>
      </c>
      <c r="AI501" t="s">
        <v>9032</v>
      </c>
      <c r="AJ501" t="s">
        <v>288</v>
      </c>
      <c r="AK501" t="s">
        <v>9033</v>
      </c>
      <c r="AL501" t="s">
        <v>9034</v>
      </c>
      <c r="AM501" t="s">
        <v>9035</v>
      </c>
      <c r="AO501" t="s">
        <v>9036</v>
      </c>
      <c r="AP501" t="s">
        <v>9037</v>
      </c>
      <c r="AQ501" t="s">
        <v>5209</v>
      </c>
      <c r="AR501" t="s">
        <v>2</v>
      </c>
      <c r="AS501" t="s">
        <v>291</v>
      </c>
      <c r="AT501" t="s">
        <v>9038</v>
      </c>
      <c r="AV501" t="s">
        <v>296</v>
      </c>
      <c r="AW501" t="s">
        <v>9040</v>
      </c>
      <c r="AX501" t="s">
        <v>4744</v>
      </c>
      <c r="AY501">
        <v>0</v>
      </c>
      <c r="AZ501" t="s">
        <v>1543</v>
      </c>
      <c r="BA501" t="s">
        <v>113</v>
      </c>
      <c r="BC501" t="s">
        <v>6367</v>
      </c>
      <c r="BF501" t="s">
        <v>6156</v>
      </c>
      <c r="BI501" t="s">
        <v>6168</v>
      </c>
      <c r="BJ501" t="s">
        <v>6138</v>
      </c>
      <c r="BK501" t="s">
        <v>4780</v>
      </c>
      <c r="BL501" t="s">
        <v>4</v>
      </c>
      <c r="BM501">
        <v>1</v>
      </c>
      <c r="BN501">
        <v>29.99</v>
      </c>
      <c r="BO501">
        <v>29.99</v>
      </c>
    </row>
    <row r="502" spans="1:73" hidden="1">
      <c r="A502" s="15">
        <f t="shared" si="7"/>
        <v>45489</v>
      </c>
      <c r="B502" t="s">
        <v>6154</v>
      </c>
      <c r="C502" t="s">
        <v>6155</v>
      </c>
      <c r="D502" t="s">
        <v>301</v>
      </c>
      <c r="F502" t="s">
        <v>2100</v>
      </c>
      <c r="G502" t="s">
        <v>6156</v>
      </c>
      <c r="H502" t="s">
        <v>298</v>
      </c>
      <c r="I502">
        <v>89.98</v>
      </c>
      <c r="J502">
        <v>89.98</v>
      </c>
      <c r="K502">
        <v>89.98</v>
      </c>
      <c r="L502">
        <v>0</v>
      </c>
      <c r="M502" t="s">
        <v>6157</v>
      </c>
      <c r="N502" t="s">
        <v>6158</v>
      </c>
      <c r="O502" t="s">
        <v>6159</v>
      </c>
      <c r="P502" t="s">
        <v>288</v>
      </c>
      <c r="Q502" t="s">
        <v>6160</v>
      </c>
      <c r="R502" t="s">
        <v>6161</v>
      </c>
      <c r="S502" t="s">
        <v>6162</v>
      </c>
      <c r="U502" t="s">
        <v>6163</v>
      </c>
      <c r="V502" t="s">
        <v>6163</v>
      </c>
      <c r="W502" t="s">
        <v>5785</v>
      </c>
      <c r="X502" t="s">
        <v>2</v>
      </c>
      <c r="Y502" t="s">
        <v>291</v>
      </c>
      <c r="Z502" t="s">
        <v>6164</v>
      </c>
      <c r="AE502" t="s">
        <v>6165</v>
      </c>
      <c r="AG502" t="s">
        <v>6157</v>
      </c>
      <c r="AH502" t="s">
        <v>6158</v>
      </c>
      <c r="AI502" t="s">
        <v>6159</v>
      </c>
      <c r="AJ502" t="s">
        <v>288</v>
      </c>
      <c r="AK502" t="s">
        <v>6160</v>
      </c>
      <c r="AL502" t="s">
        <v>6161</v>
      </c>
      <c r="AM502" t="s">
        <v>6162</v>
      </c>
      <c r="AO502" t="s">
        <v>6163</v>
      </c>
      <c r="AP502" t="s">
        <v>6163</v>
      </c>
      <c r="AQ502" t="s">
        <v>5785</v>
      </c>
      <c r="AR502" t="s">
        <v>2</v>
      </c>
      <c r="AS502" t="s">
        <v>291</v>
      </c>
      <c r="AT502" t="s">
        <v>6164</v>
      </c>
      <c r="AV502" t="s">
        <v>296</v>
      </c>
      <c r="AW502" t="s">
        <v>6166</v>
      </c>
      <c r="AX502" t="s">
        <v>4594</v>
      </c>
      <c r="AY502">
        <v>0</v>
      </c>
      <c r="AZ502" t="s">
        <v>289</v>
      </c>
      <c r="BA502" t="s">
        <v>49</v>
      </c>
      <c r="BC502" t="s">
        <v>6167</v>
      </c>
      <c r="BF502" t="s">
        <v>6156</v>
      </c>
      <c r="BI502" t="s">
        <v>6168</v>
      </c>
      <c r="BJ502" t="s">
        <v>6169</v>
      </c>
      <c r="BK502" t="s">
        <v>6170</v>
      </c>
      <c r="BL502" t="s">
        <v>4</v>
      </c>
      <c r="BM502">
        <v>1</v>
      </c>
      <c r="BN502">
        <v>89.98</v>
      </c>
      <c r="BO502">
        <v>89.98</v>
      </c>
    </row>
    <row r="503" spans="1:73" hidden="1">
      <c r="A503" s="15">
        <f t="shared" si="7"/>
        <v>45489</v>
      </c>
      <c r="B503" t="s">
        <v>6171</v>
      </c>
      <c r="C503" t="s">
        <v>6172</v>
      </c>
      <c r="D503" t="s">
        <v>301</v>
      </c>
      <c r="F503" t="s">
        <v>2100</v>
      </c>
      <c r="G503" t="s">
        <v>6173</v>
      </c>
      <c r="H503" t="s">
        <v>298</v>
      </c>
      <c r="I503">
        <v>31.48</v>
      </c>
      <c r="J503">
        <v>42.62</v>
      </c>
      <c r="K503">
        <v>42.62</v>
      </c>
      <c r="L503">
        <v>11.14</v>
      </c>
      <c r="M503" t="s">
        <v>6174</v>
      </c>
      <c r="N503" t="s">
        <v>6175</v>
      </c>
      <c r="O503" t="s">
        <v>6176</v>
      </c>
      <c r="P503" t="s">
        <v>4737</v>
      </c>
      <c r="Q503" t="s">
        <v>6177</v>
      </c>
      <c r="R503" t="s">
        <v>6178</v>
      </c>
      <c r="S503" t="s">
        <v>6179</v>
      </c>
      <c r="U503" t="s">
        <v>6180</v>
      </c>
      <c r="V503" t="s">
        <v>6180</v>
      </c>
      <c r="W503" t="s">
        <v>3927</v>
      </c>
      <c r="X503" t="s">
        <v>2</v>
      </c>
      <c r="Y503" t="s">
        <v>291</v>
      </c>
      <c r="Z503" t="s">
        <v>6181</v>
      </c>
      <c r="AE503" t="s">
        <v>6182</v>
      </c>
      <c r="AG503" t="s">
        <v>6174</v>
      </c>
      <c r="AH503" t="s">
        <v>6175</v>
      </c>
      <c r="AI503" t="s">
        <v>6176</v>
      </c>
      <c r="AJ503" t="s">
        <v>4737</v>
      </c>
      <c r="AK503" t="s">
        <v>6177</v>
      </c>
      <c r="AL503" t="s">
        <v>6178</v>
      </c>
      <c r="AM503" t="s">
        <v>6179</v>
      </c>
      <c r="AO503" t="s">
        <v>6180</v>
      </c>
      <c r="AP503" t="s">
        <v>6180</v>
      </c>
      <c r="AQ503" t="s">
        <v>3927</v>
      </c>
      <c r="AR503" t="s">
        <v>2</v>
      </c>
      <c r="AS503" t="s">
        <v>291</v>
      </c>
      <c r="AT503" t="s">
        <v>6181</v>
      </c>
      <c r="AV503" t="s">
        <v>296</v>
      </c>
      <c r="AW503" t="s">
        <v>6183</v>
      </c>
      <c r="AX503" t="s">
        <v>4594</v>
      </c>
      <c r="AY503">
        <v>0</v>
      </c>
      <c r="AZ503" t="s">
        <v>289</v>
      </c>
      <c r="BA503" t="s">
        <v>49</v>
      </c>
      <c r="BC503" t="s">
        <v>6167</v>
      </c>
      <c r="BF503" t="s">
        <v>6173</v>
      </c>
      <c r="BI503" t="s">
        <v>6168</v>
      </c>
      <c r="BJ503" t="s">
        <v>1545</v>
      </c>
      <c r="BK503" t="s">
        <v>863</v>
      </c>
      <c r="BL503" t="s">
        <v>4</v>
      </c>
      <c r="BM503">
        <v>1</v>
      </c>
      <c r="BN503">
        <v>15.74</v>
      </c>
      <c r="BO503">
        <v>15.74</v>
      </c>
      <c r="BP503" t="s">
        <v>2761</v>
      </c>
      <c r="BQ503" t="s">
        <v>836</v>
      </c>
      <c r="BR503" t="s">
        <v>4</v>
      </c>
      <c r="BS503">
        <v>1</v>
      </c>
      <c r="BT503">
        <v>15.74</v>
      </c>
      <c r="BU503">
        <v>15.74</v>
      </c>
    </row>
    <row r="504" spans="1:73" hidden="1">
      <c r="A504" s="15">
        <f t="shared" si="7"/>
        <v>45490</v>
      </c>
      <c r="B504" t="s">
        <v>6184</v>
      </c>
      <c r="C504" t="s">
        <v>6185</v>
      </c>
      <c r="D504" t="s">
        <v>301</v>
      </c>
      <c r="F504" t="s">
        <v>2100</v>
      </c>
      <c r="G504" t="s">
        <v>6186</v>
      </c>
      <c r="H504" t="s">
        <v>298</v>
      </c>
      <c r="I504">
        <v>97.43</v>
      </c>
      <c r="J504">
        <v>97.43</v>
      </c>
      <c r="K504">
        <v>97.43</v>
      </c>
      <c r="L504">
        <v>0</v>
      </c>
      <c r="M504" t="s">
        <v>4148</v>
      </c>
      <c r="N504" t="s">
        <v>6187</v>
      </c>
      <c r="O504" t="s">
        <v>6188</v>
      </c>
      <c r="P504" t="s">
        <v>877</v>
      </c>
      <c r="Q504" t="s">
        <v>6189</v>
      </c>
      <c r="R504" t="s">
        <v>6190</v>
      </c>
      <c r="S504" t="s">
        <v>4585</v>
      </c>
      <c r="U504" t="s">
        <v>6191</v>
      </c>
      <c r="V504" t="s">
        <v>1067</v>
      </c>
      <c r="W504" t="s">
        <v>136</v>
      </c>
      <c r="X504" t="s">
        <v>126</v>
      </c>
      <c r="Y504" t="s">
        <v>291</v>
      </c>
      <c r="Z504" t="s">
        <v>6192</v>
      </c>
      <c r="AE504" t="s">
        <v>6193</v>
      </c>
      <c r="AG504" t="s">
        <v>4148</v>
      </c>
      <c r="AH504" t="s">
        <v>6187</v>
      </c>
      <c r="AI504" t="s">
        <v>6188</v>
      </c>
      <c r="AJ504" t="s">
        <v>877</v>
      </c>
      <c r="AK504" t="s">
        <v>6189</v>
      </c>
      <c r="AL504" t="s">
        <v>6190</v>
      </c>
      <c r="AM504" t="s">
        <v>4585</v>
      </c>
      <c r="AO504" t="s">
        <v>6191</v>
      </c>
      <c r="AP504" t="s">
        <v>1067</v>
      </c>
      <c r="AQ504" t="s">
        <v>136</v>
      </c>
      <c r="AR504" t="s">
        <v>126</v>
      </c>
      <c r="AS504" t="s">
        <v>291</v>
      </c>
      <c r="AT504" t="s">
        <v>6192</v>
      </c>
      <c r="AV504" t="s">
        <v>296</v>
      </c>
      <c r="AW504" t="s">
        <v>6194</v>
      </c>
      <c r="AX504" t="s">
        <v>4594</v>
      </c>
      <c r="AY504">
        <v>0</v>
      </c>
      <c r="AZ504" t="s">
        <v>289</v>
      </c>
      <c r="BA504" t="s">
        <v>49</v>
      </c>
      <c r="BC504" t="s">
        <v>6195</v>
      </c>
      <c r="BF504" t="s">
        <v>6186</v>
      </c>
      <c r="BI504" t="s">
        <v>6196</v>
      </c>
      <c r="BJ504" t="s">
        <v>3028</v>
      </c>
      <c r="BK504" t="s">
        <v>2181</v>
      </c>
      <c r="BL504" t="s">
        <v>4</v>
      </c>
      <c r="BM504">
        <v>1</v>
      </c>
      <c r="BN504">
        <v>97.43</v>
      </c>
      <c r="BO504">
        <v>97.43</v>
      </c>
    </row>
    <row r="505" spans="1:73" hidden="1">
      <c r="A505" s="15">
        <f t="shared" si="7"/>
        <v>45493</v>
      </c>
      <c r="B505" t="s">
        <v>6197</v>
      </c>
      <c r="C505" t="s">
        <v>6198</v>
      </c>
      <c r="D505" t="s">
        <v>301</v>
      </c>
      <c r="F505" t="s">
        <v>2100</v>
      </c>
      <c r="G505" t="s">
        <v>6199</v>
      </c>
      <c r="H505" t="s">
        <v>298</v>
      </c>
      <c r="I505">
        <v>31.48</v>
      </c>
      <c r="J505">
        <v>42.61</v>
      </c>
      <c r="K505">
        <v>42.61</v>
      </c>
      <c r="L505">
        <v>11.13</v>
      </c>
      <c r="M505" t="s">
        <v>6200</v>
      </c>
      <c r="N505" t="s">
        <v>6201</v>
      </c>
      <c r="O505" t="s">
        <v>6202</v>
      </c>
      <c r="P505" t="s">
        <v>6203</v>
      </c>
      <c r="Q505" t="s">
        <v>6204</v>
      </c>
      <c r="R505" t="s">
        <v>6205</v>
      </c>
      <c r="S505" t="s">
        <v>6206</v>
      </c>
      <c r="U505" t="s">
        <v>6207</v>
      </c>
      <c r="V505" t="s">
        <v>6208</v>
      </c>
      <c r="W505" t="s">
        <v>4772</v>
      </c>
      <c r="X505" t="s">
        <v>6</v>
      </c>
      <c r="Y505" t="s">
        <v>291</v>
      </c>
      <c r="Z505" t="s">
        <v>6209</v>
      </c>
      <c r="AE505" t="s">
        <v>6210</v>
      </c>
      <c r="AG505" t="s">
        <v>6200</v>
      </c>
      <c r="AH505" t="s">
        <v>6201</v>
      </c>
      <c r="AI505" t="s">
        <v>6202</v>
      </c>
      <c r="AJ505" t="s">
        <v>6203</v>
      </c>
      <c r="AK505" t="s">
        <v>6204</v>
      </c>
      <c r="AL505" t="s">
        <v>6205</v>
      </c>
      <c r="AM505" t="s">
        <v>6206</v>
      </c>
      <c r="AO505" t="s">
        <v>6207</v>
      </c>
      <c r="AP505" t="s">
        <v>6208</v>
      </c>
      <c r="AQ505" t="s">
        <v>4772</v>
      </c>
      <c r="AR505" t="s">
        <v>6</v>
      </c>
      <c r="AS505" t="s">
        <v>291</v>
      </c>
      <c r="AT505" t="s">
        <v>6209</v>
      </c>
      <c r="AV505" t="s">
        <v>296</v>
      </c>
      <c r="AW505" t="s">
        <v>6211</v>
      </c>
      <c r="AX505" t="s">
        <v>4594</v>
      </c>
      <c r="AY505">
        <v>0</v>
      </c>
      <c r="AZ505" t="s">
        <v>289</v>
      </c>
      <c r="BA505" t="s">
        <v>49</v>
      </c>
      <c r="BC505" t="s">
        <v>6212</v>
      </c>
      <c r="BF505" t="s">
        <v>6199</v>
      </c>
      <c r="BI505" t="s">
        <v>6213</v>
      </c>
      <c r="BJ505" t="s">
        <v>1545</v>
      </c>
      <c r="BK505" t="s">
        <v>863</v>
      </c>
      <c r="BL505" t="s">
        <v>4</v>
      </c>
      <c r="BM505">
        <v>2</v>
      </c>
      <c r="BN505">
        <v>15.74</v>
      </c>
      <c r="BO505">
        <v>31.48</v>
      </c>
    </row>
    <row r="506" spans="1:73" hidden="1">
      <c r="A506" s="15">
        <f t="shared" si="7"/>
        <v>45494</v>
      </c>
      <c r="B506" t="s">
        <v>6214</v>
      </c>
      <c r="C506" t="s">
        <v>6215</v>
      </c>
      <c r="D506" t="s">
        <v>301</v>
      </c>
      <c r="F506" t="s">
        <v>2100</v>
      </c>
      <c r="G506" t="s">
        <v>6216</v>
      </c>
      <c r="H506" t="s">
        <v>298</v>
      </c>
      <c r="I506">
        <v>15.74</v>
      </c>
      <c r="J506">
        <v>26.81</v>
      </c>
      <c r="K506">
        <v>26.81</v>
      </c>
      <c r="L506">
        <v>11.07</v>
      </c>
      <c r="M506" t="s">
        <v>6217</v>
      </c>
      <c r="N506" t="s">
        <v>6218</v>
      </c>
      <c r="O506" t="s">
        <v>6219</v>
      </c>
      <c r="P506" t="s">
        <v>3767</v>
      </c>
      <c r="Q506" t="s">
        <v>6220</v>
      </c>
      <c r="R506" t="s">
        <v>6221</v>
      </c>
      <c r="S506" t="s">
        <v>6222</v>
      </c>
      <c r="V506" t="s">
        <v>6223</v>
      </c>
      <c r="W506" t="s">
        <v>2186</v>
      </c>
      <c r="X506" t="s">
        <v>2</v>
      </c>
      <c r="Y506" t="s">
        <v>291</v>
      </c>
      <c r="Z506" t="s">
        <v>6224</v>
      </c>
      <c r="AE506" t="s">
        <v>6225</v>
      </c>
      <c r="AG506" t="s">
        <v>6217</v>
      </c>
      <c r="AH506" t="s">
        <v>6218</v>
      </c>
      <c r="AI506" t="s">
        <v>6219</v>
      </c>
      <c r="AJ506" t="s">
        <v>3767</v>
      </c>
      <c r="AK506" t="s">
        <v>6220</v>
      </c>
      <c r="AL506" t="s">
        <v>6221</v>
      </c>
      <c r="AM506" t="s">
        <v>6222</v>
      </c>
      <c r="AP506" t="s">
        <v>6223</v>
      </c>
      <c r="AQ506" t="s">
        <v>2186</v>
      </c>
      <c r="AR506" t="s">
        <v>2</v>
      </c>
      <c r="AS506" t="s">
        <v>291</v>
      </c>
      <c r="AT506" t="s">
        <v>6224</v>
      </c>
      <c r="AV506" t="s">
        <v>296</v>
      </c>
      <c r="AW506" t="s">
        <v>6226</v>
      </c>
      <c r="AX506" t="s">
        <v>4594</v>
      </c>
      <c r="AY506">
        <v>0</v>
      </c>
      <c r="AZ506" t="s">
        <v>289</v>
      </c>
      <c r="BA506" t="s">
        <v>2145</v>
      </c>
      <c r="BC506" t="s">
        <v>6227</v>
      </c>
      <c r="BF506" t="s">
        <v>6216</v>
      </c>
      <c r="BI506" t="s">
        <v>6213</v>
      </c>
      <c r="BJ506" t="s">
        <v>1545</v>
      </c>
      <c r="BK506" t="s">
        <v>863</v>
      </c>
      <c r="BL506" t="s">
        <v>4</v>
      </c>
      <c r="BM506">
        <v>1</v>
      </c>
      <c r="BN506">
        <v>15.74</v>
      </c>
      <c r="BO506">
        <v>15.74</v>
      </c>
    </row>
    <row r="507" spans="1:73" hidden="1">
      <c r="A507" s="15">
        <f t="shared" si="7"/>
        <v>45494</v>
      </c>
      <c r="B507" t="s">
        <v>6228</v>
      </c>
      <c r="C507" t="s">
        <v>6229</v>
      </c>
      <c r="D507" t="s">
        <v>301</v>
      </c>
      <c r="F507" t="s">
        <v>1526</v>
      </c>
      <c r="G507" t="s">
        <v>6230</v>
      </c>
      <c r="H507" t="s">
        <v>298</v>
      </c>
      <c r="I507">
        <v>82.43</v>
      </c>
      <c r="J507">
        <v>82.43</v>
      </c>
      <c r="K507">
        <v>82.43</v>
      </c>
      <c r="L507">
        <v>0</v>
      </c>
      <c r="M507" t="s">
        <v>6231</v>
      </c>
      <c r="N507" t="s">
        <v>6232</v>
      </c>
      <c r="O507" t="s">
        <v>6233</v>
      </c>
      <c r="P507" t="s">
        <v>5579</v>
      </c>
      <c r="Q507" t="s">
        <v>6234</v>
      </c>
      <c r="R507" t="s">
        <v>6235</v>
      </c>
      <c r="S507" t="s">
        <v>6236</v>
      </c>
      <c r="U507" t="s">
        <v>6237</v>
      </c>
      <c r="V507" t="s">
        <v>6238</v>
      </c>
      <c r="W507" t="s">
        <v>2015</v>
      </c>
      <c r="X507" t="s">
        <v>9</v>
      </c>
      <c r="Y507" t="s">
        <v>291</v>
      </c>
      <c r="Z507" t="s">
        <v>6239</v>
      </c>
      <c r="AE507" t="s">
        <v>6240</v>
      </c>
      <c r="AG507" t="s">
        <v>6231</v>
      </c>
      <c r="AH507" t="s">
        <v>6232</v>
      </c>
      <c r="AI507" t="s">
        <v>6233</v>
      </c>
      <c r="AJ507" t="s">
        <v>5579</v>
      </c>
      <c r="AK507" t="s">
        <v>6234</v>
      </c>
      <c r="AL507" t="s">
        <v>6235</v>
      </c>
      <c r="AM507" t="s">
        <v>6236</v>
      </c>
      <c r="AO507" t="s">
        <v>6237</v>
      </c>
      <c r="AP507" t="s">
        <v>6238</v>
      </c>
      <c r="AQ507" t="s">
        <v>2015</v>
      </c>
      <c r="AR507" t="s">
        <v>9</v>
      </c>
      <c r="AS507" t="s">
        <v>291</v>
      </c>
      <c r="AT507" t="s">
        <v>6239</v>
      </c>
      <c r="AV507" t="s">
        <v>296</v>
      </c>
      <c r="AW507" t="s">
        <v>6241</v>
      </c>
      <c r="AX507" t="s">
        <v>4594</v>
      </c>
      <c r="AY507">
        <v>0</v>
      </c>
      <c r="AZ507" t="s">
        <v>289</v>
      </c>
      <c r="BA507" t="s">
        <v>49</v>
      </c>
      <c r="BC507" t="s">
        <v>6242</v>
      </c>
      <c r="BF507" t="s">
        <v>6230</v>
      </c>
      <c r="BI507" t="s">
        <v>6213</v>
      </c>
      <c r="BJ507" t="s">
        <v>5478</v>
      </c>
      <c r="BK507" t="s">
        <v>5342</v>
      </c>
      <c r="BL507" t="s">
        <v>4</v>
      </c>
      <c r="BM507">
        <v>1</v>
      </c>
      <c r="BN507">
        <v>82.43</v>
      </c>
      <c r="BO507">
        <v>82.43</v>
      </c>
    </row>
    <row r="508" spans="1:73" hidden="1">
      <c r="A508" s="15">
        <f t="shared" si="7"/>
        <v>45494</v>
      </c>
      <c r="B508" t="s">
        <v>6243</v>
      </c>
      <c r="C508" t="s">
        <v>6244</v>
      </c>
      <c r="D508" t="s">
        <v>301</v>
      </c>
      <c r="F508" t="s">
        <v>2100</v>
      </c>
      <c r="G508" t="s">
        <v>6245</v>
      </c>
      <c r="H508" t="s">
        <v>298</v>
      </c>
      <c r="I508">
        <v>113.17</v>
      </c>
      <c r="J508">
        <v>118.74</v>
      </c>
      <c r="K508">
        <v>118.74</v>
      </c>
      <c r="L508">
        <v>5.57</v>
      </c>
      <c r="M508" t="s">
        <v>6246</v>
      </c>
      <c r="N508" t="s">
        <v>6247</v>
      </c>
      <c r="O508" t="s">
        <v>6248</v>
      </c>
      <c r="P508" t="s">
        <v>5579</v>
      </c>
      <c r="Q508" t="s">
        <v>6249</v>
      </c>
      <c r="R508" t="s">
        <v>6250</v>
      </c>
      <c r="S508" t="s">
        <v>6251</v>
      </c>
      <c r="U508" t="s">
        <v>6252</v>
      </c>
      <c r="V508" t="s">
        <v>6253</v>
      </c>
      <c r="W508" t="s">
        <v>137</v>
      </c>
      <c r="X508" t="s">
        <v>8</v>
      </c>
      <c r="Y508" t="s">
        <v>291</v>
      </c>
      <c r="Z508" t="s">
        <v>6254</v>
      </c>
      <c r="AE508" t="s">
        <v>6255</v>
      </c>
      <c r="AG508" t="s">
        <v>6246</v>
      </c>
      <c r="AH508" t="s">
        <v>6247</v>
      </c>
      <c r="AI508" t="s">
        <v>6248</v>
      </c>
      <c r="AJ508" t="s">
        <v>5579</v>
      </c>
      <c r="AK508" t="s">
        <v>6249</v>
      </c>
      <c r="AL508" t="s">
        <v>6250</v>
      </c>
      <c r="AM508" t="s">
        <v>6251</v>
      </c>
      <c r="AO508" t="s">
        <v>6252</v>
      </c>
      <c r="AP508" t="s">
        <v>6253</v>
      </c>
      <c r="AQ508" t="s">
        <v>137</v>
      </c>
      <c r="AR508" t="s">
        <v>8</v>
      </c>
      <c r="AS508" t="s">
        <v>291</v>
      </c>
      <c r="AT508" t="s">
        <v>6254</v>
      </c>
      <c r="AV508" t="s">
        <v>296</v>
      </c>
      <c r="AW508" t="s">
        <v>6256</v>
      </c>
      <c r="AX508" t="s">
        <v>6257</v>
      </c>
      <c r="AY508">
        <v>0</v>
      </c>
      <c r="AZ508" t="s">
        <v>289</v>
      </c>
      <c r="BA508" t="s">
        <v>2145</v>
      </c>
      <c r="BC508" t="s">
        <v>6227</v>
      </c>
      <c r="BF508" t="s">
        <v>6245</v>
      </c>
      <c r="BI508" t="s">
        <v>6213</v>
      </c>
      <c r="BJ508" t="s">
        <v>3028</v>
      </c>
      <c r="BK508" t="s">
        <v>2181</v>
      </c>
      <c r="BL508" t="s">
        <v>4</v>
      </c>
      <c r="BM508">
        <v>1</v>
      </c>
      <c r="BN508">
        <v>97.43</v>
      </c>
      <c r="BO508">
        <v>97.43</v>
      </c>
      <c r="BP508" t="s">
        <v>1545</v>
      </c>
      <c r="BQ508" t="s">
        <v>863</v>
      </c>
      <c r="BR508" t="s">
        <v>4</v>
      </c>
      <c r="BS508">
        <v>1</v>
      </c>
      <c r="BT508">
        <v>15.74</v>
      </c>
      <c r="BU508">
        <v>15.74</v>
      </c>
    </row>
    <row r="509" spans="1:73" hidden="1">
      <c r="A509" s="15">
        <f t="shared" si="7"/>
        <v>45494</v>
      </c>
      <c r="B509" t="s">
        <v>6258</v>
      </c>
      <c r="C509" t="s">
        <v>6259</v>
      </c>
      <c r="D509" t="s">
        <v>292</v>
      </c>
      <c r="F509" t="s">
        <v>2100</v>
      </c>
      <c r="G509" t="s">
        <v>6260</v>
      </c>
      <c r="H509" t="s">
        <v>287</v>
      </c>
      <c r="I509">
        <v>119.92</v>
      </c>
      <c r="J509">
        <v>146.38</v>
      </c>
      <c r="K509">
        <v>146.38</v>
      </c>
      <c r="L509">
        <v>26.46</v>
      </c>
      <c r="M509" t="s">
        <v>6261</v>
      </c>
      <c r="N509" t="s">
        <v>4813</v>
      </c>
      <c r="O509" t="s">
        <v>6262</v>
      </c>
      <c r="P509" t="s">
        <v>3690</v>
      </c>
      <c r="Q509" t="s">
        <v>6263</v>
      </c>
      <c r="R509" t="s">
        <v>6264</v>
      </c>
      <c r="S509" t="s">
        <v>6265</v>
      </c>
      <c r="U509" t="s">
        <v>6266</v>
      </c>
      <c r="V509" t="s">
        <v>6267</v>
      </c>
      <c r="W509" t="s">
        <v>6268</v>
      </c>
      <c r="X509" t="s">
        <v>132</v>
      </c>
      <c r="Z509" t="s">
        <v>6269</v>
      </c>
      <c r="AE509" t="s">
        <v>6270</v>
      </c>
      <c r="AG509" t="s">
        <v>6261</v>
      </c>
      <c r="AH509" t="s">
        <v>4813</v>
      </c>
      <c r="AI509" t="s">
        <v>6262</v>
      </c>
      <c r="AJ509" t="s">
        <v>3690</v>
      </c>
      <c r="AK509" t="s">
        <v>6263</v>
      </c>
      <c r="AL509" t="s">
        <v>6264</v>
      </c>
      <c r="AM509" t="s">
        <v>6265</v>
      </c>
      <c r="AO509" t="s">
        <v>6266</v>
      </c>
      <c r="AP509" t="s">
        <v>6267</v>
      </c>
      <c r="AQ509" t="s">
        <v>6268</v>
      </c>
      <c r="AR509" t="s">
        <v>132</v>
      </c>
      <c r="AT509" t="s">
        <v>6269</v>
      </c>
      <c r="AW509" t="s">
        <v>6271</v>
      </c>
      <c r="AY509">
        <v>0</v>
      </c>
      <c r="AZ509" t="s">
        <v>1543</v>
      </c>
      <c r="BA509" t="s">
        <v>3698</v>
      </c>
      <c r="BC509" t="s">
        <v>6272</v>
      </c>
      <c r="BF509" t="s">
        <v>6273</v>
      </c>
      <c r="BI509" t="s">
        <v>6274</v>
      </c>
      <c r="BJ509" t="s">
        <v>6275</v>
      </c>
      <c r="BK509" t="s">
        <v>6276</v>
      </c>
      <c r="BL509" t="s">
        <v>4</v>
      </c>
      <c r="BM509">
        <v>1</v>
      </c>
      <c r="BN509">
        <v>119.92</v>
      </c>
      <c r="BO509">
        <v>119.92</v>
      </c>
    </row>
    <row r="510" spans="1:73" hidden="1">
      <c r="A510" s="15">
        <f t="shared" si="7"/>
        <v>45494</v>
      </c>
      <c r="B510" t="s">
        <v>6277</v>
      </c>
      <c r="C510" t="s">
        <v>6278</v>
      </c>
      <c r="D510" t="s">
        <v>294</v>
      </c>
      <c r="F510" t="s">
        <v>2100</v>
      </c>
      <c r="G510" t="s">
        <v>6279</v>
      </c>
      <c r="H510" t="s">
        <v>287</v>
      </c>
      <c r="I510">
        <v>86.31</v>
      </c>
      <c r="J510">
        <v>100.79</v>
      </c>
      <c r="K510">
        <v>100.79</v>
      </c>
      <c r="L510">
        <v>14.48</v>
      </c>
      <c r="M510" t="s">
        <v>4068</v>
      </c>
      <c r="O510" t="s">
        <v>6280</v>
      </c>
      <c r="P510" t="s">
        <v>288</v>
      </c>
      <c r="Q510" t="s">
        <v>295</v>
      </c>
      <c r="R510" t="s">
        <v>6281</v>
      </c>
      <c r="S510" t="s">
        <v>6282</v>
      </c>
      <c r="U510" t="s">
        <v>1159</v>
      </c>
      <c r="V510" t="s">
        <v>6283</v>
      </c>
      <c r="W510" t="s">
        <v>1159</v>
      </c>
      <c r="X510" t="s">
        <v>2784</v>
      </c>
      <c r="Y510" t="s">
        <v>291</v>
      </c>
      <c r="Z510" t="s">
        <v>6284</v>
      </c>
      <c r="AE510" t="s">
        <v>6285</v>
      </c>
      <c r="AG510" t="s">
        <v>4068</v>
      </c>
      <c r="AI510" t="s">
        <v>6286</v>
      </c>
      <c r="AJ510" t="s">
        <v>288</v>
      </c>
      <c r="AK510" t="s">
        <v>295</v>
      </c>
      <c r="AL510" t="s">
        <v>6281</v>
      </c>
      <c r="AM510" t="s">
        <v>6282</v>
      </c>
      <c r="AO510" t="s">
        <v>1159</v>
      </c>
      <c r="AP510" t="s">
        <v>6283</v>
      </c>
      <c r="AQ510" t="s">
        <v>1159</v>
      </c>
      <c r="AR510" t="s">
        <v>2784</v>
      </c>
      <c r="AT510" t="s">
        <v>6284</v>
      </c>
      <c r="AV510" t="s">
        <v>296</v>
      </c>
      <c r="AW510" t="s">
        <v>6287</v>
      </c>
      <c r="AX510" t="s">
        <v>3711</v>
      </c>
      <c r="AY510">
        <v>0</v>
      </c>
      <c r="AZ510" t="s">
        <v>289</v>
      </c>
      <c r="BA510" t="s">
        <v>2819</v>
      </c>
      <c r="BC510" t="s">
        <v>6288</v>
      </c>
      <c r="BD510" t="s">
        <v>6289</v>
      </c>
      <c r="BF510" t="s">
        <v>6279</v>
      </c>
      <c r="BI510" t="s">
        <v>6290</v>
      </c>
      <c r="BJ510" t="s">
        <v>6291</v>
      </c>
      <c r="BK510" t="s">
        <v>6292</v>
      </c>
      <c r="BL510" t="s">
        <v>4</v>
      </c>
      <c r="BM510">
        <v>1</v>
      </c>
      <c r="BN510">
        <v>89.91</v>
      </c>
      <c r="BO510">
        <v>86.31</v>
      </c>
    </row>
    <row r="511" spans="1:73" hidden="1">
      <c r="A511" s="15">
        <f t="shared" si="7"/>
        <v>45494</v>
      </c>
      <c r="B511" t="s">
        <v>6293</v>
      </c>
      <c r="C511" t="s">
        <v>6294</v>
      </c>
      <c r="D511" t="s">
        <v>134</v>
      </c>
      <c r="F511" t="s">
        <v>2100</v>
      </c>
      <c r="G511" t="s">
        <v>6295</v>
      </c>
      <c r="H511" t="s">
        <v>287</v>
      </c>
      <c r="I511">
        <v>29.99</v>
      </c>
      <c r="J511">
        <v>47.79</v>
      </c>
      <c r="K511">
        <v>47.79</v>
      </c>
      <c r="L511">
        <v>17.8</v>
      </c>
      <c r="M511" t="s">
        <v>6296</v>
      </c>
      <c r="N511" t="s">
        <v>6297</v>
      </c>
      <c r="O511" t="s">
        <v>6298</v>
      </c>
      <c r="P511" t="s">
        <v>288</v>
      </c>
      <c r="Q511" t="s">
        <v>3145</v>
      </c>
      <c r="R511" t="s">
        <v>6299</v>
      </c>
      <c r="S511" t="s">
        <v>6300</v>
      </c>
      <c r="T511" t="s">
        <v>6301</v>
      </c>
      <c r="U511" t="s">
        <v>6301</v>
      </c>
      <c r="V511" t="s">
        <v>6302</v>
      </c>
      <c r="W511" t="s">
        <v>6303</v>
      </c>
      <c r="X511" t="s">
        <v>127</v>
      </c>
      <c r="Y511" t="s">
        <v>3150</v>
      </c>
      <c r="Z511" t="s">
        <v>6304</v>
      </c>
      <c r="AE511" t="s">
        <v>6305</v>
      </c>
      <c r="AG511" t="s">
        <v>6296</v>
      </c>
      <c r="AH511" t="s">
        <v>6297</v>
      </c>
      <c r="AI511" t="s">
        <v>6298</v>
      </c>
      <c r="AJ511" t="s">
        <v>288</v>
      </c>
      <c r="AK511" t="s">
        <v>3145</v>
      </c>
      <c r="AL511" t="s">
        <v>6306</v>
      </c>
      <c r="AM511" t="s">
        <v>6130</v>
      </c>
      <c r="AO511" t="s">
        <v>6301</v>
      </c>
      <c r="AP511" t="s">
        <v>6302</v>
      </c>
      <c r="AQ511" t="s">
        <v>6303</v>
      </c>
      <c r="AR511" t="s">
        <v>127</v>
      </c>
      <c r="AS511" t="s">
        <v>3150</v>
      </c>
      <c r="AT511" t="s">
        <v>6307</v>
      </c>
      <c r="AV511" t="s">
        <v>3154</v>
      </c>
      <c r="AW511" t="s">
        <v>6308</v>
      </c>
      <c r="AX511" t="s">
        <v>3156</v>
      </c>
      <c r="AY511">
        <v>0</v>
      </c>
      <c r="AZ511" t="s">
        <v>3157</v>
      </c>
      <c r="BA511" t="s">
        <v>4796</v>
      </c>
      <c r="BB511" t="s">
        <v>3159</v>
      </c>
      <c r="BC511" t="s">
        <v>6195</v>
      </c>
      <c r="BD511" t="s">
        <v>6309</v>
      </c>
      <c r="BF511" t="s">
        <v>6295</v>
      </c>
      <c r="BG511" t="s">
        <v>3161</v>
      </c>
      <c r="BH511">
        <v>11.7</v>
      </c>
      <c r="BI511" t="s">
        <v>6310</v>
      </c>
      <c r="BJ511" t="s">
        <v>6311</v>
      </c>
      <c r="BK511" t="s">
        <v>6312</v>
      </c>
      <c r="BL511" t="s">
        <v>4</v>
      </c>
      <c r="BM511">
        <v>1</v>
      </c>
      <c r="BN511">
        <v>29.99</v>
      </c>
      <c r="BO511">
        <v>29.99</v>
      </c>
    </row>
    <row r="512" spans="1:73" hidden="1">
      <c r="A512" s="15">
        <f t="shared" si="7"/>
        <v>45494</v>
      </c>
      <c r="B512" t="s">
        <v>6313</v>
      </c>
      <c r="C512" t="s">
        <v>6314</v>
      </c>
      <c r="D512" t="s">
        <v>134</v>
      </c>
      <c r="F512" t="s">
        <v>2100</v>
      </c>
      <c r="G512" t="s">
        <v>6315</v>
      </c>
      <c r="H512" t="s">
        <v>287</v>
      </c>
      <c r="I512">
        <v>34.43</v>
      </c>
      <c r="J512">
        <v>53.73</v>
      </c>
      <c r="K512">
        <v>53.73</v>
      </c>
      <c r="L512">
        <v>19.3</v>
      </c>
      <c r="M512" t="s">
        <v>6296</v>
      </c>
      <c r="N512" t="s">
        <v>6297</v>
      </c>
      <c r="O512" t="s">
        <v>6316</v>
      </c>
      <c r="P512" t="s">
        <v>288</v>
      </c>
      <c r="Q512" t="s">
        <v>3145</v>
      </c>
      <c r="R512" t="s">
        <v>6299</v>
      </c>
      <c r="S512" t="s">
        <v>6300</v>
      </c>
      <c r="T512" t="s">
        <v>6301</v>
      </c>
      <c r="U512" t="s">
        <v>6301</v>
      </c>
      <c r="V512" t="s">
        <v>6302</v>
      </c>
      <c r="W512" t="s">
        <v>6303</v>
      </c>
      <c r="X512" t="s">
        <v>127</v>
      </c>
      <c r="Y512" t="s">
        <v>3150</v>
      </c>
      <c r="Z512" t="s">
        <v>6304</v>
      </c>
      <c r="AE512" t="s">
        <v>6305</v>
      </c>
      <c r="AG512" t="s">
        <v>6296</v>
      </c>
      <c r="AH512" t="s">
        <v>6297</v>
      </c>
      <c r="AI512" t="s">
        <v>6316</v>
      </c>
      <c r="AJ512" t="s">
        <v>288</v>
      </c>
      <c r="AK512" t="s">
        <v>3145</v>
      </c>
      <c r="AL512" t="s">
        <v>6306</v>
      </c>
      <c r="AM512" t="s">
        <v>6130</v>
      </c>
      <c r="AO512" t="s">
        <v>6301</v>
      </c>
      <c r="AP512" t="s">
        <v>6302</v>
      </c>
      <c r="AQ512" t="s">
        <v>6303</v>
      </c>
      <c r="AR512" t="s">
        <v>127</v>
      </c>
      <c r="AS512" t="s">
        <v>3150</v>
      </c>
      <c r="AT512" t="s">
        <v>6307</v>
      </c>
      <c r="AV512" t="s">
        <v>3154</v>
      </c>
      <c r="AW512" t="s">
        <v>6317</v>
      </c>
      <c r="AX512" t="s">
        <v>3156</v>
      </c>
      <c r="AY512">
        <v>0</v>
      </c>
      <c r="AZ512" t="s">
        <v>3157</v>
      </c>
      <c r="BA512" t="s">
        <v>4796</v>
      </c>
      <c r="BB512" t="s">
        <v>3159</v>
      </c>
      <c r="BC512" t="s">
        <v>6318</v>
      </c>
      <c r="BD512" t="s">
        <v>6319</v>
      </c>
      <c r="BF512" t="s">
        <v>6315</v>
      </c>
      <c r="BG512" t="s">
        <v>3161</v>
      </c>
      <c r="BH512">
        <v>12.54</v>
      </c>
      <c r="BI512" t="s">
        <v>6320</v>
      </c>
      <c r="BJ512" t="s">
        <v>6321</v>
      </c>
      <c r="BK512" t="s">
        <v>6322</v>
      </c>
      <c r="BL512" t="s">
        <v>4</v>
      </c>
      <c r="BM512">
        <v>1</v>
      </c>
      <c r="BN512">
        <v>34.43</v>
      </c>
      <c r="BO512">
        <v>34.43</v>
      </c>
    </row>
    <row r="513" spans="1:73" hidden="1">
      <c r="A513" s="15">
        <f t="shared" si="7"/>
        <v>45496</v>
      </c>
      <c r="B513" t="s">
        <v>6323</v>
      </c>
      <c r="C513" t="s">
        <v>6324</v>
      </c>
      <c r="D513" t="s">
        <v>301</v>
      </c>
      <c r="F513" t="s">
        <v>2100</v>
      </c>
      <c r="G513" t="s">
        <v>6325</v>
      </c>
      <c r="H513" t="s">
        <v>298</v>
      </c>
      <c r="I513">
        <v>38.17</v>
      </c>
      <c r="J513">
        <v>60.21</v>
      </c>
      <c r="K513">
        <v>60.21</v>
      </c>
      <c r="L513">
        <v>22.04</v>
      </c>
      <c r="M513" t="s">
        <v>6326</v>
      </c>
      <c r="N513" t="s">
        <v>6327</v>
      </c>
      <c r="O513" t="s">
        <v>6328</v>
      </c>
      <c r="P513" t="s">
        <v>2605</v>
      </c>
      <c r="Q513" t="s">
        <v>6329</v>
      </c>
      <c r="R513" t="s">
        <v>6330</v>
      </c>
      <c r="S513" t="s">
        <v>6331</v>
      </c>
      <c r="U513" t="s">
        <v>6332</v>
      </c>
      <c r="V513" t="s">
        <v>6333</v>
      </c>
      <c r="W513" t="s">
        <v>6334</v>
      </c>
      <c r="X513" t="s">
        <v>12</v>
      </c>
      <c r="Y513" t="s">
        <v>291</v>
      </c>
      <c r="Z513" t="s">
        <v>6335</v>
      </c>
      <c r="AE513" t="s">
        <v>6336</v>
      </c>
      <c r="AG513" t="s">
        <v>6326</v>
      </c>
      <c r="AH513" t="s">
        <v>6327</v>
      </c>
      <c r="AI513" t="s">
        <v>6328</v>
      </c>
      <c r="AJ513" t="s">
        <v>2605</v>
      </c>
      <c r="AK513" t="s">
        <v>6329</v>
      </c>
      <c r="AL513" t="s">
        <v>6330</v>
      </c>
      <c r="AM513" t="s">
        <v>6331</v>
      </c>
      <c r="AO513" t="s">
        <v>6332</v>
      </c>
      <c r="AP513" t="s">
        <v>6333</v>
      </c>
      <c r="AQ513" t="s">
        <v>6334</v>
      </c>
      <c r="AR513" t="s">
        <v>12</v>
      </c>
      <c r="AS513" t="s">
        <v>291</v>
      </c>
      <c r="AT513" t="s">
        <v>6335</v>
      </c>
      <c r="AV513" t="s">
        <v>296</v>
      </c>
      <c r="AW513" t="s">
        <v>6337</v>
      </c>
      <c r="AX513" t="s">
        <v>4594</v>
      </c>
      <c r="AY513">
        <v>0</v>
      </c>
      <c r="AZ513" t="s">
        <v>1543</v>
      </c>
      <c r="BA513" t="s">
        <v>113</v>
      </c>
      <c r="BC513" t="s">
        <v>6338</v>
      </c>
      <c r="BF513" t="s">
        <v>6325</v>
      </c>
      <c r="BI513" t="s">
        <v>6195</v>
      </c>
      <c r="BJ513" t="s">
        <v>3211</v>
      </c>
      <c r="BK513" t="s">
        <v>771</v>
      </c>
      <c r="BL513" t="s">
        <v>4</v>
      </c>
      <c r="BM513">
        <v>1</v>
      </c>
      <c r="BN513">
        <v>22.43</v>
      </c>
      <c r="BO513">
        <v>22.43</v>
      </c>
      <c r="BP513" t="s">
        <v>2761</v>
      </c>
      <c r="BQ513" t="s">
        <v>836</v>
      </c>
      <c r="BR513" t="s">
        <v>4</v>
      </c>
      <c r="BS513">
        <v>1</v>
      </c>
      <c r="BT513">
        <v>15.74</v>
      </c>
      <c r="BU513">
        <v>15.74</v>
      </c>
    </row>
    <row r="514" spans="1:73" hidden="1">
      <c r="A514" s="15">
        <f t="shared" ref="A514:A577" si="8">DATEVALUE(G514)</f>
        <v>45497</v>
      </c>
      <c r="B514" t="s">
        <v>6339</v>
      </c>
      <c r="C514" t="s">
        <v>6340</v>
      </c>
      <c r="D514" t="s">
        <v>294</v>
      </c>
      <c r="F514" t="s">
        <v>2100</v>
      </c>
      <c r="G514" t="s">
        <v>6341</v>
      </c>
      <c r="H514" t="s">
        <v>287</v>
      </c>
      <c r="I514">
        <v>130.46</v>
      </c>
      <c r="J514">
        <v>137.09</v>
      </c>
      <c r="K514">
        <v>137.09</v>
      </c>
      <c r="L514">
        <v>6.63</v>
      </c>
      <c r="M514" t="s">
        <v>6342</v>
      </c>
      <c r="N514" t="s">
        <v>6343</v>
      </c>
      <c r="O514" t="s">
        <v>6344</v>
      </c>
      <c r="P514" t="s">
        <v>288</v>
      </c>
      <c r="Q514" t="s">
        <v>295</v>
      </c>
      <c r="R514" t="s">
        <v>6345</v>
      </c>
      <c r="S514" t="s">
        <v>6346</v>
      </c>
      <c r="U514" t="s">
        <v>6347</v>
      </c>
      <c r="V514" t="s">
        <v>124</v>
      </c>
      <c r="W514" t="s">
        <v>6348</v>
      </c>
      <c r="X514" t="s">
        <v>835</v>
      </c>
      <c r="Y514" t="s">
        <v>291</v>
      </c>
      <c r="Z514" t="s">
        <v>6349</v>
      </c>
      <c r="AE514" t="s">
        <v>6350</v>
      </c>
      <c r="AG514" t="s">
        <v>6342</v>
      </c>
      <c r="AH514" t="s">
        <v>6343</v>
      </c>
      <c r="AI514" t="s">
        <v>6351</v>
      </c>
      <c r="AJ514" t="s">
        <v>288</v>
      </c>
      <c r="AK514" t="s">
        <v>295</v>
      </c>
      <c r="AL514" t="s">
        <v>6345</v>
      </c>
      <c r="AM514" t="s">
        <v>6346</v>
      </c>
      <c r="AO514" t="s">
        <v>6347</v>
      </c>
      <c r="AP514" t="s">
        <v>124</v>
      </c>
      <c r="AQ514" t="s">
        <v>6348</v>
      </c>
      <c r="AR514" t="s">
        <v>835</v>
      </c>
      <c r="AT514" t="s">
        <v>6349</v>
      </c>
      <c r="AV514" t="s">
        <v>296</v>
      </c>
      <c r="AW514" t="s">
        <v>6352</v>
      </c>
      <c r="AX514" t="s">
        <v>3711</v>
      </c>
      <c r="AY514">
        <v>0</v>
      </c>
      <c r="AZ514" t="s">
        <v>289</v>
      </c>
      <c r="BA514" t="s">
        <v>113</v>
      </c>
      <c r="BC514" t="s">
        <v>6353</v>
      </c>
      <c r="BD514" t="s">
        <v>6354</v>
      </c>
      <c r="BF514" t="s">
        <v>6341</v>
      </c>
      <c r="BI514" t="s">
        <v>6355</v>
      </c>
      <c r="BJ514" t="s">
        <v>6356</v>
      </c>
      <c r="BK514" t="s">
        <v>6357</v>
      </c>
      <c r="BL514" t="s">
        <v>4</v>
      </c>
      <c r="BM514">
        <v>1</v>
      </c>
      <c r="BN514">
        <v>99.9</v>
      </c>
      <c r="BO514">
        <v>94.9</v>
      </c>
      <c r="BP514" t="s">
        <v>6358</v>
      </c>
      <c r="BQ514" t="s">
        <v>5982</v>
      </c>
      <c r="BR514" t="s">
        <v>4</v>
      </c>
      <c r="BS514">
        <v>1</v>
      </c>
      <c r="BT514">
        <v>37.43</v>
      </c>
      <c r="BU514">
        <v>35.56</v>
      </c>
    </row>
    <row r="515" spans="1:73" hidden="1">
      <c r="A515" s="15">
        <f t="shared" si="8"/>
        <v>45497</v>
      </c>
      <c r="B515" t="s">
        <v>6359</v>
      </c>
      <c r="C515" t="s">
        <v>6360</v>
      </c>
      <c r="D515" t="s">
        <v>134</v>
      </c>
      <c r="F515" t="s">
        <v>2100</v>
      </c>
      <c r="G515" t="s">
        <v>6361</v>
      </c>
      <c r="H515" t="s">
        <v>298</v>
      </c>
      <c r="I515">
        <v>63.7</v>
      </c>
      <c r="J515">
        <v>63.7</v>
      </c>
      <c r="K515">
        <v>63.7</v>
      </c>
      <c r="L515">
        <v>0</v>
      </c>
      <c r="M515" t="s">
        <v>4804</v>
      </c>
      <c r="N515" t="s">
        <v>4805</v>
      </c>
      <c r="O515" t="s">
        <v>6362</v>
      </c>
      <c r="P515" t="s">
        <v>288</v>
      </c>
      <c r="Q515" t="s">
        <v>3145</v>
      </c>
      <c r="R515" t="s">
        <v>6363</v>
      </c>
      <c r="S515" t="s">
        <v>4808</v>
      </c>
      <c r="T515" t="s">
        <v>6364</v>
      </c>
      <c r="U515" t="s">
        <v>6364</v>
      </c>
      <c r="V515" t="s">
        <v>4810</v>
      </c>
      <c r="W515" t="s">
        <v>3048</v>
      </c>
      <c r="X515" t="s">
        <v>127</v>
      </c>
      <c r="Y515" t="s">
        <v>3150</v>
      </c>
      <c r="Z515" t="s">
        <v>4811</v>
      </c>
      <c r="AE515" t="s">
        <v>4812</v>
      </c>
      <c r="AG515" t="s">
        <v>4804</v>
      </c>
      <c r="AH515" t="s">
        <v>4813</v>
      </c>
      <c r="AI515" t="s">
        <v>6362</v>
      </c>
      <c r="AJ515" t="s">
        <v>288</v>
      </c>
      <c r="AK515" t="s">
        <v>3145</v>
      </c>
      <c r="AL515" t="s">
        <v>4807</v>
      </c>
      <c r="AM515" t="s">
        <v>4808</v>
      </c>
      <c r="AO515" t="s">
        <v>4814</v>
      </c>
      <c r="AP515" t="s">
        <v>4810</v>
      </c>
      <c r="AQ515" t="s">
        <v>3048</v>
      </c>
      <c r="AR515" t="s">
        <v>127</v>
      </c>
      <c r="AS515" t="s">
        <v>3150</v>
      </c>
      <c r="AT515" t="s">
        <v>4811</v>
      </c>
      <c r="AV515" t="s">
        <v>3154</v>
      </c>
      <c r="AW515" t="s">
        <v>6365</v>
      </c>
      <c r="AX515" t="s">
        <v>3156</v>
      </c>
      <c r="AY515">
        <v>0</v>
      </c>
      <c r="AZ515" t="s">
        <v>3157</v>
      </c>
      <c r="BA515" t="s">
        <v>4796</v>
      </c>
      <c r="BB515" t="s">
        <v>3159</v>
      </c>
      <c r="BC515" t="s">
        <v>6167</v>
      </c>
      <c r="BD515" t="s">
        <v>6366</v>
      </c>
      <c r="BF515" t="s">
        <v>6361</v>
      </c>
      <c r="BG515" t="s">
        <v>4999</v>
      </c>
      <c r="BH515">
        <v>11.54</v>
      </c>
      <c r="BI515" t="s">
        <v>6367</v>
      </c>
      <c r="BJ515" t="s">
        <v>6368</v>
      </c>
      <c r="BK515" t="s">
        <v>3010</v>
      </c>
      <c r="BL515" t="s">
        <v>4</v>
      </c>
      <c r="BM515">
        <v>1</v>
      </c>
      <c r="BN515">
        <v>63.7</v>
      </c>
      <c r="BO515">
        <v>63.7</v>
      </c>
    </row>
    <row r="516" spans="1:73" hidden="1">
      <c r="A516" s="15">
        <f t="shared" si="8"/>
        <v>45497</v>
      </c>
      <c r="B516" t="s">
        <v>6369</v>
      </c>
      <c r="C516" t="s">
        <v>6370</v>
      </c>
      <c r="D516" t="s">
        <v>301</v>
      </c>
      <c r="F516" t="s">
        <v>2100</v>
      </c>
      <c r="G516" t="s">
        <v>6371</v>
      </c>
      <c r="H516" t="s">
        <v>298</v>
      </c>
      <c r="I516">
        <v>29.99</v>
      </c>
      <c r="J516">
        <v>40.58</v>
      </c>
      <c r="K516">
        <v>40.58</v>
      </c>
      <c r="L516">
        <v>10.59</v>
      </c>
      <c r="M516" t="s">
        <v>6372</v>
      </c>
      <c r="N516" t="s">
        <v>6373</v>
      </c>
      <c r="O516" t="s">
        <v>6374</v>
      </c>
      <c r="P516" t="s">
        <v>288</v>
      </c>
      <c r="Q516" t="s">
        <v>6375</v>
      </c>
      <c r="R516" t="s">
        <v>6376</v>
      </c>
      <c r="S516" t="s">
        <v>6377</v>
      </c>
      <c r="V516" t="s">
        <v>6378</v>
      </c>
      <c r="W516" t="s">
        <v>127</v>
      </c>
      <c r="X516" t="s">
        <v>2</v>
      </c>
      <c r="Y516" t="s">
        <v>291</v>
      </c>
      <c r="Z516" t="s">
        <v>6379</v>
      </c>
      <c r="AE516" t="s">
        <v>6380</v>
      </c>
      <c r="AG516" t="s">
        <v>6372</v>
      </c>
      <c r="AH516" t="s">
        <v>6373</v>
      </c>
      <c r="AI516" t="s">
        <v>6374</v>
      </c>
      <c r="AJ516" t="s">
        <v>288</v>
      </c>
      <c r="AK516" t="s">
        <v>6375</v>
      </c>
      <c r="AL516" t="s">
        <v>6376</v>
      </c>
      <c r="AM516" t="s">
        <v>6377</v>
      </c>
      <c r="AP516" t="s">
        <v>6378</v>
      </c>
      <c r="AQ516" t="s">
        <v>127</v>
      </c>
      <c r="AR516" t="s">
        <v>2</v>
      </c>
      <c r="AS516" t="s">
        <v>291</v>
      </c>
      <c r="AT516" t="s">
        <v>6379</v>
      </c>
      <c r="AV516" t="s">
        <v>296</v>
      </c>
      <c r="AW516" t="s">
        <v>6381</v>
      </c>
      <c r="AX516" t="s">
        <v>4594</v>
      </c>
      <c r="AY516">
        <v>0</v>
      </c>
      <c r="AZ516" t="s">
        <v>289</v>
      </c>
      <c r="BA516" t="s">
        <v>49</v>
      </c>
      <c r="BC516" t="s">
        <v>6212</v>
      </c>
      <c r="BF516" t="s">
        <v>6371</v>
      </c>
      <c r="BI516" t="s">
        <v>6318</v>
      </c>
      <c r="BJ516" t="s">
        <v>6382</v>
      </c>
      <c r="BK516" t="s">
        <v>6312</v>
      </c>
      <c r="BL516" t="s">
        <v>4</v>
      </c>
      <c r="BM516">
        <v>1</v>
      </c>
      <c r="BN516">
        <v>29.99</v>
      </c>
      <c r="BO516">
        <v>29.99</v>
      </c>
    </row>
    <row r="517" spans="1:73" hidden="1">
      <c r="A517" s="15">
        <f t="shared" si="8"/>
        <v>45498</v>
      </c>
      <c r="B517" t="s">
        <v>6383</v>
      </c>
      <c r="C517" t="s">
        <v>6384</v>
      </c>
      <c r="D517" t="s">
        <v>3594</v>
      </c>
      <c r="F517" t="s">
        <v>2100</v>
      </c>
      <c r="G517" t="s">
        <v>6385</v>
      </c>
      <c r="H517" t="s">
        <v>287</v>
      </c>
      <c r="I517">
        <v>83.96</v>
      </c>
      <c r="J517">
        <v>102.35</v>
      </c>
      <c r="K517">
        <v>102.35</v>
      </c>
      <c r="L517">
        <v>30.99</v>
      </c>
      <c r="M517" t="s">
        <v>6386</v>
      </c>
      <c r="N517" t="s">
        <v>6387</v>
      </c>
      <c r="O517" t="s">
        <v>6388</v>
      </c>
      <c r="P517" t="s">
        <v>3599</v>
      </c>
      <c r="Q517" t="s">
        <v>3600</v>
      </c>
      <c r="R517" t="s">
        <v>6389</v>
      </c>
      <c r="S517" t="s">
        <v>6390</v>
      </c>
      <c r="U517" t="s">
        <v>6391</v>
      </c>
      <c r="V517" t="s">
        <v>6392</v>
      </c>
      <c r="W517" t="s">
        <v>6393</v>
      </c>
      <c r="X517" t="s">
        <v>2</v>
      </c>
      <c r="Y517" t="s">
        <v>291</v>
      </c>
      <c r="Z517" t="s">
        <v>6394</v>
      </c>
      <c r="AE517" t="s">
        <v>6395</v>
      </c>
      <c r="AG517" t="s">
        <v>6386</v>
      </c>
      <c r="AH517" t="s">
        <v>6387</v>
      </c>
      <c r="AI517" t="s">
        <v>6388</v>
      </c>
      <c r="AJ517" t="s">
        <v>3599</v>
      </c>
      <c r="AK517" t="s">
        <v>3600</v>
      </c>
      <c r="AL517" t="s">
        <v>6396</v>
      </c>
      <c r="AM517" t="s">
        <v>5207</v>
      </c>
      <c r="AP517" t="s">
        <v>6397</v>
      </c>
      <c r="AQ517" t="s">
        <v>6393</v>
      </c>
      <c r="AR517" t="s">
        <v>2</v>
      </c>
      <c r="AS517" t="s">
        <v>291</v>
      </c>
      <c r="AT517" t="s">
        <v>6398</v>
      </c>
      <c r="AV517" t="s">
        <v>3608</v>
      </c>
      <c r="AW517" t="s">
        <v>6399</v>
      </c>
      <c r="AX517" t="s">
        <v>5289</v>
      </c>
      <c r="AY517">
        <v>12.6</v>
      </c>
      <c r="AZ517" t="s">
        <v>289</v>
      </c>
      <c r="BA517" t="s">
        <v>786</v>
      </c>
      <c r="BB517" t="s">
        <v>3159</v>
      </c>
      <c r="BC517" t="s">
        <v>6400</v>
      </c>
      <c r="BD517" t="s">
        <v>6401</v>
      </c>
      <c r="BF517" t="s">
        <v>6402</v>
      </c>
      <c r="BI517" t="s">
        <v>6403</v>
      </c>
      <c r="BJ517" t="s">
        <v>3611</v>
      </c>
      <c r="BK517" t="s">
        <v>836</v>
      </c>
      <c r="BL517" t="s">
        <v>4</v>
      </c>
      <c r="BM517">
        <v>4</v>
      </c>
      <c r="BN517">
        <v>20.99</v>
      </c>
      <c r="BO517">
        <v>83.96</v>
      </c>
    </row>
    <row r="518" spans="1:73" hidden="1">
      <c r="A518" s="15">
        <f t="shared" si="8"/>
        <v>45498</v>
      </c>
      <c r="B518" t="s">
        <v>6404</v>
      </c>
      <c r="C518" t="s">
        <v>6405</v>
      </c>
      <c r="D518" t="s">
        <v>301</v>
      </c>
      <c r="F518" t="s">
        <v>2100</v>
      </c>
      <c r="G518" t="s">
        <v>6406</v>
      </c>
      <c r="H518" t="s">
        <v>298</v>
      </c>
      <c r="I518">
        <v>62.96</v>
      </c>
      <c r="J518">
        <v>73.150000000000006</v>
      </c>
      <c r="K518">
        <v>73.150000000000006</v>
      </c>
      <c r="L518">
        <v>10.19</v>
      </c>
      <c r="M518" t="s">
        <v>6407</v>
      </c>
      <c r="N518" t="s">
        <v>6408</v>
      </c>
      <c r="O518" t="s">
        <v>6409</v>
      </c>
      <c r="P518" t="s">
        <v>288</v>
      </c>
      <c r="Q518" t="s">
        <v>6410</v>
      </c>
      <c r="R518" t="s">
        <v>6411</v>
      </c>
      <c r="S518" t="s">
        <v>3634</v>
      </c>
      <c r="U518" t="s">
        <v>6412</v>
      </c>
      <c r="V518" t="s">
        <v>6413</v>
      </c>
      <c r="W518" t="s">
        <v>127</v>
      </c>
      <c r="X518" t="s">
        <v>2</v>
      </c>
      <c r="Y518" t="s">
        <v>291</v>
      </c>
      <c r="Z518" t="s">
        <v>6414</v>
      </c>
      <c r="AE518" t="s">
        <v>6415</v>
      </c>
      <c r="AG518" t="s">
        <v>6407</v>
      </c>
      <c r="AH518" t="s">
        <v>6408</v>
      </c>
      <c r="AI518" t="s">
        <v>6409</v>
      </c>
      <c r="AJ518" t="s">
        <v>288</v>
      </c>
      <c r="AK518" t="s">
        <v>6410</v>
      </c>
      <c r="AL518" t="s">
        <v>6411</v>
      </c>
      <c r="AM518" t="s">
        <v>3634</v>
      </c>
      <c r="AO518" t="s">
        <v>6412</v>
      </c>
      <c r="AP518" t="s">
        <v>6413</v>
      </c>
      <c r="AQ518" t="s">
        <v>127</v>
      </c>
      <c r="AR518" t="s">
        <v>2</v>
      </c>
      <c r="AS518" t="s">
        <v>291</v>
      </c>
      <c r="AT518" t="s">
        <v>6414</v>
      </c>
      <c r="AV518" t="s">
        <v>296</v>
      </c>
      <c r="AW518" t="s">
        <v>6416</v>
      </c>
      <c r="AX518" t="s">
        <v>4744</v>
      </c>
      <c r="AY518">
        <v>0</v>
      </c>
      <c r="AZ518" t="s">
        <v>289</v>
      </c>
      <c r="BA518" t="s">
        <v>49</v>
      </c>
      <c r="BC518" t="s">
        <v>6417</v>
      </c>
      <c r="BF518" t="s">
        <v>6406</v>
      </c>
      <c r="BI518" t="s">
        <v>6367</v>
      </c>
      <c r="BJ518" t="s">
        <v>2761</v>
      </c>
      <c r="BK518" t="s">
        <v>836</v>
      </c>
      <c r="BL518" t="s">
        <v>4</v>
      </c>
      <c r="BM518">
        <v>2</v>
      </c>
      <c r="BN518">
        <v>15.74</v>
      </c>
      <c r="BO518">
        <v>31.48</v>
      </c>
      <c r="BP518" t="s">
        <v>1545</v>
      </c>
      <c r="BQ518" t="s">
        <v>863</v>
      </c>
      <c r="BR518" t="s">
        <v>4</v>
      </c>
      <c r="BS518">
        <v>2</v>
      </c>
      <c r="BT518">
        <v>15.74</v>
      </c>
      <c r="BU518">
        <v>31.48</v>
      </c>
    </row>
    <row r="519" spans="1:73" hidden="1">
      <c r="A519" s="15">
        <f t="shared" si="8"/>
        <v>45500</v>
      </c>
      <c r="B519" t="s">
        <v>6418</v>
      </c>
      <c r="C519" t="s">
        <v>6419</v>
      </c>
      <c r="D519" t="s">
        <v>294</v>
      </c>
      <c r="F519" t="s">
        <v>2100</v>
      </c>
      <c r="G519" t="s">
        <v>6420</v>
      </c>
      <c r="H519" t="s">
        <v>287</v>
      </c>
      <c r="I519">
        <v>74.83</v>
      </c>
      <c r="J519">
        <v>74.83</v>
      </c>
      <c r="K519">
        <v>74.83</v>
      </c>
      <c r="L519">
        <v>0</v>
      </c>
      <c r="M519" t="s">
        <v>6421</v>
      </c>
      <c r="N519" t="s">
        <v>6422</v>
      </c>
      <c r="O519" t="s">
        <v>6423</v>
      </c>
      <c r="P519" t="s">
        <v>288</v>
      </c>
      <c r="Q519" t="s">
        <v>295</v>
      </c>
      <c r="R519" t="s">
        <v>6424</v>
      </c>
      <c r="S519" t="s">
        <v>4473</v>
      </c>
      <c r="U519" t="s">
        <v>6425</v>
      </c>
      <c r="V519" t="s">
        <v>6426</v>
      </c>
      <c r="W519" t="s">
        <v>6427</v>
      </c>
      <c r="X519" t="s">
        <v>3740</v>
      </c>
      <c r="Y519" t="s">
        <v>291</v>
      </c>
      <c r="Z519" t="s">
        <v>6428</v>
      </c>
      <c r="AE519" t="s">
        <v>6429</v>
      </c>
      <c r="AG519" t="s">
        <v>6421</v>
      </c>
      <c r="AH519" t="s">
        <v>6422</v>
      </c>
      <c r="AI519" t="s">
        <v>6430</v>
      </c>
      <c r="AJ519" t="s">
        <v>288</v>
      </c>
      <c r="AK519" t="s">
        <v>295</v>
      </c>
      <c r="AL519" t="s">
        <v>6424</v>
      </c>
      <c r="AM519" t="s">
        <v>4473</v>
      </c>
      <c r="AO519" t="s">
        <v>6425</v>
      </c>
      <c r="AP519" t="s">
        <v>6426</v>
      </c>
      <c r="AQ519" t="s">
        <v>6427</v>
      </c>
      <c r="AR519" t="s">
        <v>3740</v>
      </c>
      <c r="AT519" t="s">
        <v>6428</v>
      </c>
      <c r="AV519" t="s">
        <v>296</v>
      </c>
      <c r="AW519" t="s">
        <v>6431</v>
      </c>
      <c r="AX519" t="s">
        <v>3711</v>
      </c>
      <c r="AY519">
        <v>0</v>
      </c>
      <c r="AZ519" t="s">
        <v>289</v>
      </c>
      <c r="BA519" t="s">
        <v>113</v>
      </c>
      <c r="BC519" t="s">
        <v>6432</v>
      </c>
      <c r="BD519" t="s">
        <v>6433</v>
      </c>
      <c r="BF519" t="s">
        <v>6420</v>
      </c>
      <c r="BI519" t="s">
        <v>6434</v>
      </c>
      <c r="BJ519" t="s">
        <v>4599</v>
      </c>
      <c r="BK519" t="s">
        <v>4600</v>
      </c>
      <c r="BL519" t="s">
        <v>4</v>
      </c>
      <c r="BM519">
        <v>1</v>
      </c>
      <c r="BN519">
        <v>77.95</v>
      </c>
      <c r="BO519">
        <v>74.83</v>
      </c>
    </row>
    <row r="520" spans="1:73" hidden="1">
      <c r="A520" s="15">
        <f t="shared" si="8"/>
        <v>45500</v>
      </c>
      <c r="B520" t="s">
        <v>6435</v>
      </c>
      <c r="C520" t="s">
        <v>6436</v>
      </c>
      <c r="D520" t="s">
        <v>301</v>
      </c>
      <c r="F520" t="s">
        <v>2100</v>
      </c>
      <c r="G520" t="s">
        <v>6437</v>
      </c>
      <c r="H520" t="s">
        <v>298</v>
      </c>
      <c r="I520">
        <v>22.43</v>
      </c>
      <c r="J520">
        <v>44.39</v>
      </c>
      <c r="K520">
        <v>44.39</v>
      </c>
      <c r="L520">
        <v>21.96</v>
      </c>
      <c r="M520" t="s">
        <v>6438</v>
      </c>
      <c r="N520" t="s">
        <v>6439</v>
      </c>
      <c r="O520" t="s">
        <v>6440</v>
      </c>
      <c r="P520" t="s">
        <v>5207</v>
      </c>
      <c r="Q520" t="s">
        <v>6441</v>
      </c>
      <c r="R520" t="s">
        <v>6442</v>
      </c>
      <c r="S520" t="s">
        <v>6443</v>
      </c>
      <c r="U520" t="s">
        <v>6444</v>
      </c>
      <c r="V520" t="s">
        <v>6445</v>
      </c>
      <c r="W520" t="s">
        <v>6446</v>
      </c>
      <c r="X520" t="s">
        <v>12</v>
      </c>
      <c r="Y520" t="s">
        <v>291</v>
      </c>
      <c r="Z520" t="s">
        <v>6447</v>
      </c>
      <c r="AE520" t="s">
        <v>6448</v>
      </c>
      <c r="AG520" t="s">
        <v>6438</v>
      </c>
      <c r="AH520" t="s">
        <v>6439</v>
      </c>
      <c r="AI520" t="s">
        <v>6440</v>
      </c>
      <c r="AJ520" t="s">
        <v>5207</v>
      </c>
      <c r="AK520" t="s">
        <v>6441</v>
      </c>
      <c r="AL520" t="s">
        <v>6442</v>
      </c>
      <c r="AM520" t="s">
        <v>6443</v>
      </c>
      <c r="AO520" t="s">
        <v>6444</v>
      </c>
      <c r="AP520" t="s">
        <v>6445</v>
      </c>
      <c r="AQ520" t="s">
        <v>6446</v>
      </c>
      <c r="AR520" t="s">
        <v>12</v>
      </c>
      <c r="AS520" t="s">
        <v>291</v>
      </c>
      <c r="AT520" t="s">
        <v>6447</v>
      </c>
      <c r="AV520" t="s">
        <v>296</v>
      </c>
      <c r="AW520" t="s">
        <v>6449</v>
      </c>
      <c r="AX520" t="s">
        <v>4594</v>
      </c>
      <c r="AY520">
        <v>0</v>
      </c>
      <c r="AZ520" t="s">
        <v>289</v>
      </c>
      <c r="BA520" t="s">
        <v>49</v>
      </c>
      <c r="BC520" t="s">
        <v>6450</v>
      </c>
      <c r="BF520" t="s">
        <v>6437</v>
      </c>
      <c r="BI520" t="s">
        <v>6167</v>
      </c>
      <c r="BJ520" t="s">
        <v>2148</v>
      </c>
      <c r="BK520" t="s">
        <v>852</v>
      </c>
      <c r="BL520" t="s">
        <v>4</v>
      </c>
      <c r="BM520">
        <v>1</v>
      </c>
      <c r="BN520">
        <v>22.43</v>
      </c>
      <c r="BO520">
        <v>22.43</v>
      </c>
    </row>
    <row r="521" spans="1:73" hidden="1">
      <c r="A521" s="15">
        <f t="shared" si="8"/>
        <v>45500</v>
      </c>
      <c r="B521" t="s">
        <v>6451</v>
      </c>
      <c r="C521" t="s">
        <v>6452</v>
      </c>
      <c r="D521" t="s">
        <v>134</v>
      </c>
      <c r="F521" t="s">
        <v>2100</v>
      </c>
      <c r="G521" t="s">
        <v>6453</v>
      </c>
      <c r="H521" t="s">
        <v>287</v>
      </c>
      <c r="I521">
        <v>97.43</v>
      </c>
      <c r="J521">
        <v>97.43</v>
      </c>
      <c r="K521">
        <v>97.43</v>
      </c>
      <c r="L521">
        <v>0</v>
      </c>
      <c r="M521" t="s">
        <v>6454</v>
      </c>
      <c r="N521" t="s">
        <v>6455</v>
      </c>
      <c r="O521" t="s">
        <v>6456</v>
      </c>
      <c r="P521" t="s">
        <v>288</v>
      </c>
      <c r="Q521" t="s">
        <v>3145</v>
      </c>
      <c r="R521" t="s">
        <v>6457</v>
      </c>
      <c r="S521" t="s">
        <v>6458</v>
      </c>
      <c r="T521" t="s">
        <v>6459</v>
      </c>
      <c r="U521" t="s">
        <v>6459</v>
      </c>
      <c r="V521" t="s">
        <v>6460</v>
      </c>
      <c r="W521" t="s">
        <v>6461</v>
      </c>
      <c r="X521" t="s">
        <v>2016</v>
      </c>
      <c r="Y521" t="s">
        <v>3150</v>
      </c>
      <c r="Z521" t="s">
        <v>6462</v>
      </c>
      <c r="AE521" t="s">
        <v>6463</v>
      </c>
      <c r="AG521" t="s">
        <v>6464</v>
      </c>
      <c r="AH521" t="s">
        <v>6465</v>
      </c>
      <c r="AI521" t="s">
        <v>6456</v>
      </c>
      <c r="AJ521" t="s">
        <v>288</v>
      </c>
      <c r="AK521" t="s">
        <v>3145</v>
      </c>
      <c r="AL521" t="s">
        <v>6466</v>
      </c>
      <c r="AM521" t="s">
        <v>6458</v>
      </c>
      <c r="AO521" t="s">
        <v>6467</v>
      </c>
      <c r="AP521" t="s">
        <v>6460</v>
      </c>
      <c r="AQ521" t="s">
        <v>6461</v>
      </c>
      <c r="AR521" t="s">
        <v>2016</v>
      </c>
      <c r="AS521" t="s">
        <v>3150</v>
      </c>
      <c r="AT521" t="s">
        <v>6462</v>
      </c>
      <c r="AV521" t="s">
        <v>3154</v>
      </c>
      <c r="AW521" t="s">
        <v>6468</v>
      </c>
      <c r="AX521" t="s">
        <v>3156</v>
      </c>
      <c r="AY521">
        <v>0</v>
      </c>
      <c r="AZ521" t="s">
        <v>3157</v>
      </c>
      <c r="BA521" t="s">
        <v>3158</v>
      </c>
      <c r="BB521" t="s">
        <v>3159</v>
      </c>
      <c r="BC521" t="s">
        <v>6242</v>
      </c>
      <c r="BD521" t="s">
        <v>6469</v>
      </c>
      <c r="BF521" t="s">
        <v>6453</v>
      </c>
      <c r="BG521" t="s">
        <v>3161</v>
      </c>
      <c r="BH521">
        <v>18.510000000000002</v>
      </c>
      <c r="BI521" t="s">
        <v>6167</v>
      </c>
      <c r="BJ521" t="s">
        <v>6470</v>
      </c>
      <c r="BK521" t="s">
        <v>3229</v>
      </c>
      <c r="BL521" t="s">
        <v>4</v>
      </c>
      <c r="BM521">
        <v>1</v>
      </c>
      <c r="BN521">
        <v>97.43</v>
      </c>
      <c r="BO521">
        <v>97.43</v>
      </c>
    </row>
    <row r="522" spans="1:73" hidden="1">
      <c r="A522" s="15">
        <f t="shared" si="8"/>
        <v>45501</v>
      </c>
      <c r="B522" t="s">
        <v>6471</v>
      </c>
      <c r="C522" t="s">
        <v>6472</v>
      </c>
      <c r="D522" t="s">
        <v>292</v>
      </c>
      <c r="F522" t="s">
        <v>2100</v>
      </c>
      <c r="G522" t="s">
        <v>6473</v>
      </c>
      <c r="H522" t="s">
        <v>287</v>
      </c>
      <c r="I522">
        <v>100.76</v>
      </c>
      <c r="J522">
        <v>114.4</v>
      </c>
      <c r="K522">
        <v>114.4</v>
      </c>
      <c r="L522">
        <v>13.64</v>
      </c>
      <c r="M522" t="s">
        <v>3535</v>
      </c>
      <c r="N522" t="s">
        <v>6474</v>
      </c>
      <c r="O522" t="s">
        <v>6475</v>
      </c>
      <c r="P522" t="s">
        <v>288</v>
      </c>
      <c r="Q522" t="s">
        <v>6476</v>
      </c>
      <c r="R522" t="s">
        <v>6477</v>
      </c>
      <c r="S522" t="s">
        <v>6478</v>
      </c>
      <c r="U522" t="s">
        <v>6479</v>
      </c>
      <c r="V522" t="s">
        <v>6480</v>
      </c>
      <c r="W522" t="s">
        <v>6481</v>
      </c>
      <c r="X522" t="s">
        <v>2</v>
      </c>
      <c r="Z522" t="s">
        <v>6482</v>
      </c>
      <c r="AE522" t="s">
        <v>6483</v>
      </c>
      <c r="AG522" t="s">
        <v>3535</v>
      </c>
      <c r="AH522" t="s">
        <v>6474</v>
      </c>
      <c r="AI522" t="s">
        <v>6475</v>
      </c>
      <c r="AJ522" t="s">
        <v>288</v>
      </c>
      <c r="AK522" t="s">
        <v>6476</v>
      </c>
      <c r="AL522" t="s">
        <v>6477</v>
      </c>
      <c r="AM522" t="s">
        <v>6478</v>
      </c>
      <c r="AO522" t="s">
        <v>6479</v>
      </c>
      <c r="AP522" t="s">
        <v>6480</v>
      </c>
      <c r="AQ522" t="s">
        <v>6481</v>
      </c>
      <c r="AR522" t="s">
        <v>2</v>
      </c>
      <c r="AT522" t="s">
        <v>6482</v>
      </c>
      <c r="AW522" t="s">
        <v>6484</v>
      </c>
      <c r="AX522" t="s">
        <v>6485</v>
      </c>
      <c r="AY522">
        <v>0</v>
      </c>
      <c r="AZ522" t="s">
        <v>289</v>
      </c>
      <c r="BA522" t="s">
        <v>3776</v>
      </c>
      <c r="BB522" t="s">
        <v>3159</v>
      </c>
      <c r="BC522" t="s">
        <v>6486</v>
      </c>
      <c r="BF522" t="s">
        <v>6487</v>
      </c>
      <c r="BI522" t="s">
        <v>6488</v>
      </c>
      <c r="BJ522" t="s">
        <v>6489</v>
      </c>
      <c r="BK522" t="s">
        <v>1578</v>
      </c>
      <c r="BL522" t="s">
        <v>4</v>
      </c>
      <c r="BM522">
        <v>2</v>
      </c>
      <c r="BN522">
        <v>50.38</v>
      </c>
      <c r="BO522">
        <v>100.76</v>
      </c>
    </row>
    <row r="523" spans="1:73" hidden="1">
      <c r="A523" s="15">
        <f t="shared" si="8"/>
        <v>45501</v>
      </c>
      <c r="B523" t="s">
        <v>6490</v>
      </c>
      <c r="C523" t="s">
        <v>6491</v>
      </c>
      <c r="D523" t="s">
        <v>301</v>
      </c>
      <c r="F523" t="s">
        <v>2100</v>
      </c>
      <c r="G523" t="s">
        <v>6492</v>
      </c>
      <c r="H523" t="s">
        <v>298</v>
      </c>
      <c r="I523">
        <v>194.97</v>
      </c>
      <c r="J523">
        <v>200.53</v>
      </c>
      <c r="K523">
        <v>200.53</v>
      </c>
      <c r="L523">
        <v>5.56</v>
      </c>
      <c r="M523" t="s">
        <v>4968</v>
      </c>
      <c r="N523" t="s">
        <v>4969</v>
      </c>
      <c r="O523" t="s">
        <v>4970</v>
      </c>
      <c r="P523" t="s">
        <v>4971</v>
      </c>
      <c r="Q523" t="s">
        <v>4972</v>
      </c>
      <c r="R523" t="s">
        <v>6493</v>
      </c>
      <c r="S523" t="s">
        <v>6494</v>
      </c>
      <c r="U523" t="s">
        <v>6495</v>
      </c>
      <c r="V523" t="s">
        <v>6496</v>
      </c>
      <c r="W523" t="s">
        <v>4977</v>
      </c>
      <c r="X523" t="s">
        <v>7</v>
      </c>
      <c r="Y523" t="s">
        <v>291</v>
      </c>
      <c r="Z523" t="s">
        <v>4978</v>
      </c>
      <c r="AE523" t="s">
        <v>4979</v>
      </c>
      <c r="AG523" t="s">
        <v>4968</v>
      </c>
      <c r="AH523" t="s">
        <v>4969</v>
      </c>
      <c r="AI523" t="s">
        <v>4970</v>
      </c>
      <c r="AJ523" t="s">
        <v>4971</v>
      </c>
      <c r="AK523" t="s">
        <v>4972</v>
      </c>
      <c r="AL523" t="s">
        <v>6493</v>
      </c>
      <c r="AM523" t="s">
        <v>6494</v>
      </c>
      <c r="AO523" t="s">
        <v>6495</v>
      </c>
      <c r="AP523" t="s">
        <v>6496</v>
      </c>
      <c r="AQ523" t="s">
        <v>4977</v>
      </c>
      <c r="AR523" t="s">
        <v>7</v>
      </c>
      <c r="AS523" t="s">
        <v>291</v>
      </c>
      <c r="AT523" t="s">
        <v>4978</v>
      </c>
      <c r="AV523" t="s">
        <v>296</v>
      </c>
      <c r="AW523" t="s">
        <v>6497</v>
      </c>
      <c r="AX523" t="s">
        <v>4594</v>
      </c>
      <c r="AY523">
        <v>0</v>
      </c>
      <c r="AZ523" t="s">
        <v>1543</v>
      </c>
      <c r="BA523" t="s">
        <v>113</v>
      </c>
      <c r="BC523" t="s">
        <v>6498</v>
      </c>
      <c r="BF523" t="s">
        <v>6492</v>
      </c>
      <c r="BI523" t="s">
        <v>6167</v>
      </c>
      <c r="BJ523" t="s">
        <v>6499</v>
      </c>
      <c r="BK523" t="s">
        <v>1580</v>
      </c>
      <c r="BL523" t="s">
        <v>4</v>
      </c>
      <c r="BM523">
        <v>1</v>
      </c>
      <c r="BN523">
        <v>74.989999999999995</v>
      </c>
      <c r="BO523">
        <v>74.989999999999995</v>
      </c>
      <c r="BP523" t="s">
        <v>4982</v>
      </c>
      <c r="BQ523" t="s">
        <v>3179</v>
      </c>
      <c r="BR523" t="s">
        <v>4</v>
      </c>
      <c r="BS523">
        <v>1</v>
      </c>
      <c r="BT523">
        <v>119.98</v>
      </c>
      <c r="BU523">
        <v>119.98</v>
      </c>
    </row>
    <row r="524" spans="1:73" hidden="1">
      <c r="A524" s="15">
        <f t="shared" si="8"/>
        <v>45501</v>
      </c>
      <c r="B524" t="s">
        <v>6500</v>
      </c>
      <c r="C524" t="s">
        <v>6501</v>
      </c>
      <c r="D524" t="s">
        <v>294</v>
      </c>
      <c r="F524" t="s">
        <v>2100</v>
      </c>
      <c r="G524" t="s">
        <v>6502</v>
      </c>
      <c r="H524" t="s">
        <v>287</v>
      </c>
      <c r="I524">
        <v>45.23</v>
      </c>
      <c r="J524">
        <v>44.66</v>
      </c>
      <c r="K524">
        <v>49.04</v>
      </c>
      <c r="L524">
        <v>0</v>
      </c>
      <c r="M524" t="s">
        <v>6503</v>
      </c>
      <c r="N524" t="s">
        <v>6504</v>
      </c>
      <c r="O524" t="s">
        <v>6505</v>
      </c>
      <c r="P524" t="s">
        <v>288</v>
      </c>
      <c r="Q524" t="s">
        <v>295</v>
      </c>
      <c r="R524" t="s">
        <v>6506</v>
      </c>
      <c r="S524" t="s">
        <v>3147</v>
      </c>
      <c r="U524" t="s">
        <v>6507</v>
      </c>
      <c r="V524" t="s">
        <v>6508</v>
      </c>
      <c r="W524" t="s">
        <v>1680</v>
      </c>
      <c r="X524" t="s">
        <v>303</v>
      </c>
      <c r="Y524" t="s">
        <v>291</v>
      </c>
      <c r="Z524" t="s">
        <v>6509</v>
      </c>
      <c r="AE524" t="s">
        <v>6510</v>
      </c>
      <c r="AG524" t="s">
        <v>6503</v>
      </c>
      <c r="AH524" t="s">
        <v>6504</v>
      </c>
      <c r="AI524" t="s">
        <v>6511</v>
      </c>
      <c r="AJ524" t="s">
        <v>288</v>
      </c>
      <c r="AK524" t="s">
        <v>295</v>
      </c>
      <c r="AL524" t="s">
        <v>6506</v>
      </c>
      <c r="AM524" t="s">
        <v>3147</v>
      </c>
      <c r="AO524" t="s">
        <v>6507</v>
      </c>
      <c r="AP524" t="s">
        <v>6508</v>
      </c>
      <c r="AQ524" t="s">
        <v>1680</v>
      </c>
      <c r="AR524" t="s">
        <v>303</v>
      </c>
      <c r="AT524" t="s">
        <v>6509</v>
      </c>
      <c r="AV524" t="s">
        <v>296</v>
      </c>
      <c r="AW524" t="s">
        <v>6512</v>
      </c>
      <c r="AX524" t="s">
        <v>3711</v>
      </c>
      <c r="AY524">
        <v>0.56999999999999995</v>
      </c>
      <c r="AZ524" t="s">
        <v>289</v>
      </c>
      <c r="BA524" t="s">
        <v>6513</v>
      </c>
      <c r="BC524" t="s">
        <v>6514</v>
      </c>
      <c r="BD524" t="s">
        <v>6515</v>
      </c>
      <c r="BF524" t="s">
        <v>6502</v>
      </c>
      <c r="BI524" t="s">
        <v>6516</v>
      </c>
      <c r="BJ524" t="s">
        <v>885</v>
      </c>
      <c r="BK524" t="s">
        <v>771</v>
      </c>
      <c r="BL524" t="s">
        <v>4</v>
      </c>
      <c r="BM524">
        <v>1</v>
      </c>
      <c r="BN524">
        <v>27.28</v>
      </c>
      <c r="BO524">
        <v>27.28</v>
      </c>
      <c r="BP524" t="s">
        <v>851</v>
      </c>
      <c r="BQ524" t="s">
        <v>852</v>
      </c>
      <c r="BR524" t="s">
        <v>4</v>
      </c>
      <c r="BS524">
        <v>1</v>
      </c>
      <c r="BT524">
        <v>17.95</v>
      </c>
      <c r="BU524">
        <v>17.95</v>
      </c>
    </row>
    <row r="525" spans="1:73" hidden="1">
      <c r="A525" s="15">
        <f t="shared" si="8"/>
        <v>45502</v>
      </c>
      <c r="B525" t="s">
        <v>6517</v>
      </c>
      <c r="C525" t="s">
        <v>6518</v>
      </c>
      <c r="D525" t="s">
        <v>134</v>
      </c>
      <c r="F525" t="s">
        <v>2100</v>
      </c>
      <c r="G525" t="s">
        <v>6519</v>
      </c>
      <c r="H525" t="s">
        <v>298</v>
      </c>
      <c r="I525">
        <v>67.48</v>
      </c>
      <c r="J525">
        <v>67.48</v>
      </c>
      <c r="K525">
        <v>67.48</v>
      </c>
      <c r="L525">
        <v>0</v>
      </c>
      <c r="M525" t="s">
        <v>4502</v>
      </c>
      <c r="N525" t="s">
        <v>6520</v>
      </c>
      <c r="O525" t="s">
        <v>6521</v>
      </c>
      <c r="P525" t="s">
        <v>288</v>
      </c>
      <c r="Q525" t="s">
        <v>3145</v>
      </c>
      <c r="R525" t="s">
        <v>6522</v>
      </c>
      <c r="S525" t="s">
        <v>3599</v>
      </c>
      <c r="T525" t="s">
        <v>6523</v>
      </c>
      <c r="U525" t="s">
        <v>6523</v>
      </c>
      <c r="V525" t="s">
        <v>4364</v>
      </c>
      <c r="W525" t="s">
        <v>138</v>
      </c>
      <c r="X525" t="s">
        <v>3740</v>
      </c>
      <c r="Y525" t="s">
        <v>3150</v>
      </c>
      <c r="Z525" t="s">
        <v>6524</v>
      </c>
      <c r="AE525" t="s">
        <v>6525</v>
      </c>
      <c r="AG525" t="s">
        <v>4502</v>
      </c>
      <c r="AH525" t="s">
        <v>6526</v>
      </c>
      <c r="AI525" t="s">
        <v>6521</v>
      </c>
      <c r="AJ525" t="s">
        <v>288</v>
      </c>
      <c r="AK525" t="s">
        <v>3145</v>
      </c>
      <c r="AL525" t="s">
        <v>6527</v>
      </c>
      <c r="AM525" t="s">
        <v>3599</v>
      </c>
      <c r="AO525" t="s">
        <v>6528</v>
      </c>
      <c r="AP525" t="s">
        <v>4364</v>
      </c>
      <c r="AQ525" t="s">
        <v>138</v>
      </c>
      <c r="AR525" t="s">
        <v>3740</v>
      </c>
      <c r="AS525" t="s">
        <v>3150</v>
      </c>
      <c r="AT525" t="s">
        <v>6524</v>
      </c>
      <c r="AV525" t="s">
        <v>3154</v>
      </c>
      <c r="AW525" t="s">
        <v>6529</v>
      </c>
      <c r="AX525" t="s">
        <v>3156</v>
      </c>
      <c r="AY525">
        <v>0</v>
      </c>
      <c r="AZ525" t="s">
        <v>289</v>
      </c>
      <c r="BA525" t="s">
        <v>4651</v>
      </c>
      <c r="BB525" t="s">
        <v>3159</v>
      </c>
      <c r="BC525" t="s">
        <v>6530</v>
      </c>
      <c r="BD525" t="s">
        <v>6531</v>
      </c>
      <c r="BF525" t="s">
        <v>6519</v>
      </c>
      <c r="BG525" t="s">
        <v>4999</v>
      </c>
      <c r="BH525">
        <v>15.45</v>
      </c>
      <c r="BI525" t="s">
        <v>6532</v>
      </c>
      <c r="BJ525" t="s">
        <v>6533</v>
      </c>
      <c r="BK525" t="s">
        <v>6534</v>
      </c>
      <c r="BL525" t="s">
        <v>6534</v>
      </c>
      <c r="BM525">
        <v>1</v>
      </c>
      <c r="BN525">
        <v>67.48</v>
      </c>
      <c r="BO525">
        <v>67.48</v>
      </c>
    </row>
    <row r="526" spans="1:73" hidden="1">
      <c r="A526" s="15">
        <f t="shared" si="8"/>
        <v>45505</v>
      </c>
      <c r="B526" t="s">
        <v>6535</v>
      </c>
      <c r="C526" t="s">
        <v>6536</v>
      </c>
      <c r="D526" t="s">
        <v>294</v>
      </c>
      <c r="F526" t="s">
        <v>2100</v>
      </c>
      <c r="G526" t="s">
        <v>6537</v>
      </c>
      <c r="H526" t="s">
        <v>287</v>
      </c>
      <c r="I526">
        <v>54.18</v>
      </c>
      <c r="J526">
        <v>54.18</v>
      </c>
      <c r="K526">
        <v>54.18</v>
      </c>
      <c r="L526">
        <v>0</v>
      </c>
      <c r="M526" t="s">
        <v>3630</v>
      </c>
      <c r="N526" t="s">
        <v>3631</v>
      </c>
      <c r="O526" t="s">
        <v>3632</v>
      </c>
      <c r="P526" t="s">
        <v>288</v>
      </c>
      <c r="Q526" t="s">
        <v>295</v>
      </c>
      <c r="R526" t="s">
        <v>3633</v>
      </c>
      <c r="S526" t="s">
        <v>3634</v>
      </c>
      <c r="U526" t="s">
        <v>3635</v>
      </c>
      <c r="V526" t="s">
        <v>3636</v>
      </c>
      <c r="W526" t="s">
        <v>904</v>
      </c>
      <c r="X526" t="s">
        <v>127</v>
      </c>
      <c r="Y526" t="s">
        <v>291</v>
      </c>
      <c r="Z526" t="s">
        <v>3637</v>
      </c>
      <c r="AE526" t="s">
        <v>3638</v>
      </c>
      <c r="AG526" t="s">
        <v>3630</v>
      </c>
      <c r="AH526" t="s">
        <v>3631</v>
      </c>
      <c r="AI526" t="s">
        <v>6538</v>
      </c>
      <c r="AJ526" t="s">
        <v>288</v>
      </c>
      <c r="AK526" t="s">
        <v>295</v>
      </c>
      <c r="AL526" t="s">
        <v>3633</v>
      </c>
      <c r="AM526" t="s">
        <v>3634</v>
      </c>
      <c r="AO526" t="s">
        <v>3635</v>
      </c>
      <c r="AP526" t="s">
        <v>3636</v>
      </c>
      <c r="AQ526" t="s">
        <v>904</v>
      </c>
      <c r="AR526" t="s">
        <v>127</v>
      </c>
      <c r="AT526" t="s">
        <v>3637</v>
      </c>
      <c r="AV526" t="s">
        <v>296</v>
      </c>
      <c r="AW526" t="s">
        <v>6539</v>
      </c>
      <c r="AX526" t="s">
        <v>4614</v>
      </c>
      <c r="AY526">
        <v>0</v>
      </c>
      <c r="AZ526" t="s">
        <v>289</v>
      </c>
      <c r="BA526" t="s">
        <v>6513</v>
      </c>
      <c r="BC526" t="s">
        <v>6540</v>
      </c>
      <c r="BD526" t="s">
        <v>6541</v>
      </c>
      <c r="BF526" t="s">
        <v>6537</v>
      </c>
      <c r="BI526" t="s">
        <v>6542</v>
      </c>
      <c r="BJ526" t="s">
        <v>6543</v>
      </c>
      <c r="BK526" t="s">
        <v>6544</v>
      </c>
      <c r="BL526" t="s">
        <v>4</v>
      </c>
      <c r="BM526">
        <v>1</v>
      </c>
      <c r="BN526">
        <v>55.86</v>
      </c>
      <c r="BO526">
        <v>54.18</v>
      </c>
    </row>
    <row r="527" spans="1:73" hidden="1">
      <c r="A527" s="15">
        <f t="shared" si="8"/>
        <v>45505</v>
      </c>
      <c r="B527" t="s">
        <v>6545</v>
      </c>
      <c r="C527" t="s">
        <v>6546</v>
      </c>
      <c r="D527" t="s">
        <v>301</v>
      </c>
      <c r="F527" t="s">
        <v>2100</v>
      </c>
      <c r="G527" t="s">
        <v>6547</v>
      </c>
      <c r="H527" t="s">
        <v>298</v>
      </c>
      <c r="I527">
        <v>97.43</v>
      </c>
      <c r="J527">
        <v>97.43</v>
      </c>
      <c r="K527">
        <v>97.43</v>
      </c>
      <c r="L527">
        <v>0</v>
      </c>
      <c r="M527" t="s">
        <v>6548</v>
      </c>
      <c r="N527" t="s">
        <v>6549</v>
      </c>
      <c r="O527" t="s">
        <v>6550</v>
      </c>
      <c r="P527" t="s">
        <v>288</v>
      </c>
      <c r="Q527" t="s">
        <v>6551</v>
      </c>
      <c r="R527" t="s">
        <v>6552</v>
      </c>
      <c r="S527" t="s">
        <v>3599</v>
      </c>
      <c r="U527" t="s">
        <v>6553</v>
      </c>
      <c r="V527" t="s">
        <v>6553</v>
      </c>
      <c r="W527" t="s">
        <v>4070</v>
      </c>
      <c r="X527" t="s">
        <v>2</v>
      </c>
      <c r="Y527" t="s">
        <v>291</v>
      </c>
      <c r="Z527" t="s">
        <v>6554</v>
      </c>
      <c r="AE527" t="s">
        <v>6555</v>
      </c>
      <c r="AG527" t="s">
        <v>6548</v>
      </c>
      <c r="AH527" t="s">
        <v>6549</v>
      </c>
      <c r="AI527" t="s">
        <v>6550</v>
      </c>
      <c r="AJ527" t="s">
        <v>288</v>
      </c>
      <c r="AK527" t="s">
        <v>6551</v>
      </c>
      <c r="AL527" t="s">
        <v>6552</v>
      </c>
      <c r="AM527" t="s">
        <v>3599</v>
      </c>
      <c r="AO527" t="s">
        <v>6553</v>
      </c>
      <c r="AP527" t="s">
        <v>6553</v>
      </c>
      <c r="AQ527" t="s">
        <v>4070</v>
      </c>
      <c r="AR527" t="s">
        <v>2</v>
      </c>
      <c r="AS527" t="s">
        <v>291</v>
      </c>
      <c r="AT527" t="s">
        <v>6554</v>
      </c>
      <c r="AV527" t="s">
        <v>296</v>
      </c>
      <c r="AW527" t="s">
        <v>6556</v>
      </c>
      <c r="AX527" t="s">
        <v>4594</v>
      </c>
      <c r="AY527">
        <v>0</v>
      </c>
      <c r="AZ527" t="s">
        <v>289</v>
      </c>
      <c r="BA527" t="s">
        <v>2145</v>
      </c>
      <c r="BC527" t="s">
        <v>6557</v>
      </c>
      <c r="BF527" t="s">
        <v>6547</v>
      </c>
      <c r="BI527" t="s">
        <v>6242</v>
      </c>
      <c r="BJ527" t="s">
        <v>3028</v>
      </c>
      <c r="BK527" t="s">
        <v>2181</v>
      </c>
      <c r="BL527" t="s">
        <v>4</v>
      </c>
      <c r="BM527">
        <v>1</v>
      </c>
      <c r="BN527">
        <v>97.43</v>
      </c>
      <c r="BO527">
        <v>97.43</v>
      </c>
    </row>
    <row r="528" spans="1:73" hidden="1">
      <c r="A528" s="15">
        <f t="shared" si="8"/>
        <v>45505</v>
      </c>
      <c r="B528" t="s">
        <v>6558</v>
      </c>
      <c r="C528" t="s">
        <v>6559</v>
      </c>
      <c r="D528" t="s">
        <v>301</v>
      </c>
      <c r="F528" t="s">
        <v>2100</v>
      </c>
      <c r="G528" t="s">
        <v>6560</v>
      </c>
      <c r="H528" t="s">
        <v>298</v>
      </c>
      <c r="I528">
        <v>97.43</v>
      </c>
      <c r="J528">
        <v>97.43</v>
      </c>
      <c r="K528">
        <v>97.43</v>
      </c>
      <c r="L528">
        <v>0</v>
      </c>
      <c r="M528" t="s">
        <v>6561</v>
      </c>
      <c r="N528" t="s">
        <v>3536</v>
      </c>
      <c r="O528" t="s">
        <v>6562</v>
      </c>
      <c r="P528" t="s">
        <v>288</v>
      </c>
      <c r="Q528" t="s">
        <v>6563</v>
      </c>
      <c r="R528" t="s">
        <v>6564</v>
      </c>
      <c r="S528" t="s">
        <v>5462</v>
      </c>
      <c r="U528" t="s">
        <v>6565</v>
      </c>
      <c r="V528" t="s">
        <v>6566</v>
      </c>
      <c r="W528" t="s">
        <v>3033</v>
      </c>
      <c r="X528" t="s">
        <v>2</v>
      </c>
      <c r="Y528" t="s">
        <v>291</v>
      </c>
      <c r="Z528" t="s">
        <v>6567</v>
      </c>
      <c r="AE528" t="s">
        <v>6568</v>
      </c>
      <c r="AG528" t="s">
        <v>6561</v>
      </c>
      <c r="AH528" t="s">
        <v>3536</v>
      </c>
      <c r="AI528" t="s">
        <v>6562</v>
      </c>
      <c r="AJ528" t="s">
        <v>288</v>
      </c>
      <c r="AK528" t="s">
        <v>6563</v>
      </c>
      <c r="AL528" t="s">
        <v>6564</v>
      </c>
      <c r="AM528" t="s">
        <v>5462</v>
      </c>
      <c r="AO528" t="s">
        <v>6565</v>
      </c>
      <c r="AP528" t="s">
        <v>6566</v>
      </c>
      <c r="AQ528" t="s">
        <v>3033</v>
      </c>
      <c r="AR528" t="s">
        <v>2</v>
      </c>
      <c r="AS528" t="s">
        <v>291</v>
      </c>
      <c r="AT528" t="s">
        <v>6567</v>
      </c>
      <c r="AV528" t="s">
        <v>296</v>
      </c>
      <c r="AW528" t="s">
        <v>6569</v>
      </c>
      <c r="AX528" t="s">
        <v>4594</v>
      </c>
      <c r="AY528">
        <v>0</v>
      </c>
      <c r="AZ528" t="s">
        <v>289</v>
      </c>
      <c r="BA528" t="s">
        <v>49</v>
      </c>
      <c r="BC528" t="s">
        <v>6570</v>
      </c>
      <c r="BF528" t="s">
        <v>6560</v>
      </c>
      <c r="BI528" t="s">
        <v>6242</v>
      </c>
      <c r="BJ528" t="s">
        <v>4599</v>
      </c>
      <c r="BK528" t="s">
        <v>4600</v>
      </c>
      <c r="BL528" t="s">
        <v>4</v>
      </c>
      <c r="BM528">
        <v>1</v>
      </c>
      <c r="BN528">
        <v>97.43</v>
      </c>
      <c r="BO528">
        <v>97.43</v>
      </c>
    </row>
    <row r="529" spans="1:79" hidden="1">
      <c r="A529" s="15">
        <f t="shared" si="8"/>
        <v>45505</v>
      </c>
      <c r="B529" t="s">
        <v>6571</v>
      </c>
      <c r="C529" t="s">
        <v>6572</v>
      </c>
      <c r="D529" t="s">
        <v>301</v>
      </c>
      <c r="F529" t="s">
        <v>2100</v>
      </c>
      <c r="G529" t="s">
        <v>6573</v>
      </c>
      <c r="H529" t="s">
        <v>298</v>
      </c>
      <c r="I529">
        <v>29.99</v>
      </c>
      <c r="J529">
        <v>41.71</v>
      </c>
      <c r="K529">
        <v>41.71</v>
      </c>
      <c r="L529">
        <v>11.72</v>
      </c>
      <c r="M529" t="s">
        <v>5266</v>
      </c>
      <c r="N529" t="s">
        <v>6574</v>
      </c>
      <c r="O529" t="s">
        <v>6575</v>
      </c>
      <c r="P529" t="s">
        <v>3202</v>
      </c>
      <c r="Q529" t="s">
        <v>6576</v>
      </c>
      <c r="R529" t="s">
        <v>6577</v>
      </c>
      <c r="S529" t="s">
        <v>5254</v>
      </c>
      <c r="U529" t="s">
        <v>6578</v>
      </c>
      <c r="V529" t="s">
        <v>6578</v>
      </c>
      <c r="W529" t="s">
        <v>6579</v>
      </c>
      <c r="X529" t="s">
        <v>8</v>
      </c>
      <c r="Y529" t="s">
        <v>291</v>
      </c>
      <c r="Z529" t="s">
        <v>6580</v>
      </c>
      <c r="AE529" t="s">
        <v>6581</v>
      </c>
      <c r="AG529" t="s">
        <v>5266</v>
      </c>
      <c r="AH529" t="s">
        <v>6574</v>
      </c>
      <c r="AI529" t="s">
        <v>6575</v>
      </c>
      <c r="AJ529" t="s">
        <v>3202</v>
      </c>
      <c r="AK529" t="s">
        <v>6576</v>
      </c>
      <c r="AL529" t="s">
        <v>6577</v>
      </c>
      <c r="AM529" t="s">
        <v>5254</v>
      </c>
      <c r="AO529" t="s">
        <v>6578</v>
      </c>
      <c r="AP529" t="s">
        <v>6578</v>
      </c>
      <c r="AQ529" t="s">
        <v>6579</v>
      </c>
      <c r="AR529" t="s">
        <v>8</v>
      </c>
      <c r="AS529" t="s">
        <v>291</v>
      </c>
      <c r="AT529" t="s">
        <v>6580</v>
      </c>
      <c r="AV529" t="s">
        <v>296</v>
      </c>
      <c r="AW529" t="s">
        <v>6582</v>
      </c>
      <c r="AX529" t="s">
        <v>4744</v>
      </c>
      <c r="AY529">
        <v>0</v>
      </c>
      <c r="AZ529" t="s">
        <v>289</v>
      </c>
      <c r="BA529" t="s">
        <v>49</v>
      </c>
      <c r="BC529" t="s">
        <v>6583</v>
      </c>
      <c r="BF529" t="s">
        <v>6573</v>
      </c>
      <c r="BI529" t="s">
        <v>6242</v>
      </c>
      <c r="BJ529" t="s">
        <v>6382</v>
      </c>
      <c r="BK529" t="s">
        <v>6312</v>
      </c>
      <c r="BL529" t="s">
        <v>4</v>
      </c>
      <c r="BM529">
        <v>1</v>
      </c>
      <c r="BN529">
        <v>29.99</v>
      </c>
      <c r="BO529">
        <v>29.99</v>
      </c>
    </row>
    <row r="530" spans="1:79" hidden="1">
      <c r="A530" s="15">
        <f t="shared" si="8"/>
        <v>45505</v>
      </c>
      <c r="B530" t="s">
        <v>6584</v>
      </c>
      <c r="C530" t="s">
        <v>6585</v>
      </c>
      <c r="D530" t="s">
        <v>301</v>
      </c>
      <c r="F530" t="s">
        <v>2100</v>
      </c>
      <c r="G530" t="s">
        <v>6586</v>
      </c>
      <c r="H530" t="s">
        <v>298</v>
      </c>
      <c r="I530">
        <v>97.43</v>
      </c>
      <c r="J530">
        <v>97.43</v>
      </c>
      <c r="K530">
        <v>97.43</v>
      </c>
      <c r="L530">
        <v>0</v>
      </c>
      <c r="M530" t="s">
        <v>6587</v>
      </c>
      <c r="N530" t="s">
        <v>6588</v>
      </c>
      <c r="O530" t="s">
        <v>6589</v>
      </c>
      <c r="P530" t="s">
        <v>2605</v>
      </c>
      <c r="Q530" t="s">
        <v>6590</v>
      </c>
      <c r="R530" t="s">
        <v>6591</v>
      </c>
      <c r="S530" t="s">
        <v>5125</v>
      </c>
      <c r="U530" t="s">
        <v>6592</v>
      </c>
      <c r="V530" t="s">
        <v>124</v>
      </c>
      <c r="W530" t="s">
        <v>6593</v>
      </c>
      <c r="X530" t="s">
        <v>8</v>
      </c>
      <c r="Y530" t="s">
        <v>291</v>
      </c>
      <c r="Z530" t="s">
        <v>6594</v>
      </c>
      <c r="AE530" t="s">
        <v>6595</v>
      </c>
      <c r="AG530" t="s">
        <v>6587</v>
      </c>
      <c r="AH530" t="s">
        <v>6588</v>
      </c>
      <c r="AI530" t="s">
        <v>6589</v>
      </c>
      <c r="AJ530" t="s">
        <v>2605</v>
      </c>
      <c r="AK530" t="s">
        <v>6590</v>
      </c>
      <c r="AL530" t="s">
        <v>6591</v>
      </c>
      <c r="AM530" t="s">
        <v>5125</v>
      </c>
      <c r="AO530" t="s">
        <v>6592</v>
      </c>
      <c r="AP530" t="s">
        <v>124</v>
      </c>
      <c r="AQ530" t="s">
        <v>6593</v>
      </c>
      <c r="AR530" t="s">
        <v>8</v>
      </c>
      <c r="AS530" t="s">
        <v>291</v>
      </c>
      <c r="AT530" t="s">
        <v>6594</v>
      </c>
      <c r="AV530" t="s">
        <v>296</v>
      </c>
      <c r="AW530" t="s">
        <v>6596</v>
      </c>
      <c r="AX530" t="s">
        <v>4594</v>
      </c>
      <c r="AY530">
        <v>0</v>
      </c>
      <c r="AZ530" t="s">
        <v>289</v>
      </c>
      <c r="BA530" t="s">
        <v>49</v>
      </c>
      <c r="BC530" t="s">
        <v>6597</v>
      </c>
      <c r="BF530" t="s">
        <v>6586</v>
      </c>
      <c r="BI530" t="s">
        <v>6242</v>
      </c>
      <c r="BJ530" t="s">
        <v>3028</v>
      </c>
      <c r="BK530" t="s">
        <v>2181</v>
      </c>
      <c r="BL530" t="s">
        <v>4</v>
      </c>
      <c r="BM530">
        <v>1</v>
      </c>
      <c r="BN530">
        <v>97.43</v>
      </c>
      <c r="BO530">
        <v>97.43</v>
      </c>
    </row>
    <row r="531" spans="1:79" hidden="1">
      <c r="A531" s="15">
        <f t="shared" si="8"/>
        <v>45505</v>
      </c>
      <c r="B531" t="s">
        <v>6598</v>
      </c>
      <c r="C531" t="s">
        <v>6599</v>
      </c>
      <c r="D531" t="s">
        <v>294</v>
      </c>
      <c r="F531" t="s">
        <v>2100</v>
      </c>
      <c r="G531" t="s">
        <v>6600</v>
      </c>
      <c r="H531" t="s">
        <v>287</v>
      </c>
      <c r="I531">
        <v>48.75</v>
      </c>
      <c r="J531">
        <v>48.75</v>
      </c>
      <c r="K531">
        <v>48.75</v>
      </c>
      <c r="L531">
        <v>0</v>
      </c>
      <c r="M531" t="s">
        <v>3822</v>
      </c>
      <c r="N531" t="s">
        <v>3823</v>
      </c>
      <c r="O531" t="s">
        <v>3824</v>
      </c>
      <c r="P531" t="s">
        <v>288</v>
      </c>
      <c r="Q531" t="s">
        <v>295</v>
      </c>
      <c r="R531" t="s">
        <v>3825</v>
      </c>
      <c r="S531" t="s">
        <v>3826</v>
      </c>
      <c r="U531" t="s">
        <v>3827</v>
      </c>
      <c r="V531" t="s">
        <v>3828</v>
      </c>
      <c r="W531" t="s">
        <v>1188</v>
      </c>
      <c r="X531" t="s">
        <v>1188</v>
      </c>
      <c r="Y531" t="s">
        <v>291</v>
      </c>
      <c r="Z531" t="s">
        <v>3829</v>
      </c>
      <c r="AE531" t="s">
        <v>3830</v>
      </c>
      <c r="AG531" t="s">
        <v>3822</v>
      </c>
      <c r="AH531" t="s">
        <v>3823</v>
      </c>
      <c r="AI531" t="s">
        <v>6601</v>
      </c>
      <c r="AJ531" t="s">
        <v>288</v>
      </c>
      <c r="AK531" t="s">
        <v>295</v>
      </c>
      <c r="AL531" t="s">
        <v>3825</v>
      </c>
      <c r="AM531" t="s">
        <v>3826</v>
      </c>
      <c r="AO531" t="s">
        <v>3827</v>
      </c>
      <c r="AP531" t="s">
        <v>3828</v>
      </c>
      <c r="AQ531" t="s">
        <v>1188</v>
      </c>
      <c r="AR531" t="s">
        <v>1188</v>
      </c>
      <c r="AT531" t="s">
        <v>3829</v>
      </c>
      <c r="AV531" t="s">
        <v>296</v>
      </c>
      <c r="AW531" t="s">
        <v>6602</v>
      </c>
      <c r="AX531" t="s">
        <v>4614</v>
      </c>
      <c r="AY531">
        <v>0</v>
      </c>
      <c r="AZ531" t="s">
        <v>289</v>
      </c>
      <c r="BA531" t="s">
        <v>113</v>
      </c>
      <c r="BC531" t="s">
        <v>6603</v>
      </c>
      <c r="BD531" t="s">
        <v>6604</v>
      </c>
      <c r="BF531" t="s">
        <v>6600</v>
      </c>
      <c r="BI531" t="s">
        <v>6605</v>
      </c>
      <c r="BJ531" t="s">
        <v>1577</v>
      </c>
      <c r="BK531" t="s">
        <v>1578</v>
      </c>
      <c r="BL531" t="s">
        <v>4</v>
      </c>
      <c r="BM531">
        <v>1</v>
      </c>
      <c r="BN531">
        <v>50.26</v>
      </c>
      <c r="BO531">
        <v>48.75</v>
      </c>
    </row>
    <row r="532" spans="1:79" hidden="1">
      <c r="A532" s="15">
        <f t="shared" si="8"/>
        <v>45505</v>
      </c>
      <c r="B532" t="s">
        <v>6606</v>
      </c>
      <c r="C532" t="s">
        <v>6607</v>
      </c>
      <c r="D532" t="s">
        <v>292</v>
      </c>
      <c r="F532" t="s">
        <v>891</v>
      </c>
      <c r="G532" t="s">
        <v>6608</v>
      </c>
      <c r="H532" t="s">
        <v>287</v>
      </c>
      <c r="I532">
        <v>71.98</v>
      </c>
      <c r="J532">
        <v>88.68</v>
      </c>
      <c r="K532">
        <v>88.68</v>
      </c>
      <c r="L532">
        <v>16.7</v>
      </c>
      <c r="M532" t="s">
        <v>6609</v>
      </c>
      <c r="N532" t="s">
        <v>6610</v>
      </c>
      <c r="O532" t="s">
        <v>6611</v>
      </c>
      <c r="P532" t="s">
        <v>6612</v>
      </c>
      <c r="Q532" t="s">
        <v>6613</v>
      </c>
      <c r="R532" t="s">
        <v>6614</v>
      </c>
      <c r="S532" t="s">
        <v>6115</v>
      </c>
      <c r="V532" t="s">
        <v>6615</v>
      </c>
      <c r="W532" t="s">
        <v>6616</v>
      </c>
      <c r="X532" t="s">
        <v>2</v>
      </c>
      <c r="Z532" t="s">
        <v>6617</v>
      </c>
      <c r="AE532" t="s">
        <v>6618</v>
      </c>
      <c r="AG532" t="s">
        <v>6619</v>
      </c>
      <c r="AH532" t="s">
        <v>6620</v>
      </c>
      <c r="AI532" t="s">
        <v>6611</v>
      </c>
      <c r="AJ532" t="s">
        <v>6612</v>
      </c>
      <c r="AK532" t="s">
        <v>6613</v>
      </c>
      <c r="AL532" t="s">
        <v>6614</v>
      </c>
      <c r="AM532" t="s">
        <v>6115</v>
      </c>
      <c r="AP532" t="s">
        <v>6615</v>
      </c>
      <c r="AQ532" t="s">
        <v>6616</v>
      </c>
      <c r="AR532" t="s">
        <v>2</v>
      </c>
      <c r="AT532" t="s">
        <v>6617</v>
      </c>
      <c r="AW532" t="s">
        <v>6621</v>
      </c>
      <c r="AY532">
        <v>0</v>
      </c>
      <c r="AZ532" t="s">
        <v>1543</v>
      </c>
      <c r="BA532" t="s">
        <v>3698</v>
      </c>
      <c r="BC532" t="s">
        <v>6622</v>
      </c>
      <c r="BE532" t="s">
        <v>6623</v>
      </c>
      <c r="BJ532" t="s">
        <v>6624</v>
      </c>
      <c r="BK532" t="s">
        <v>6625</v>
      </c>
      <c r="BL532" t="s">
        <v>4</v>
      </c>
      <c r="BM532">
        <v>1</v>
      </c>
      <c r="BN532">
        <v>71.98</v>
      </c>
      <c r="BO532">
        <v>71.98</v>
      </c>
    </row>
    <row r="533" spans="1:79" hidden="1">
      <c r="A533" s="15">
        <f t="shared" si="8"/>
        <v>45506</v>
      </c>
      <c r="B533" t="s">
        <v>6626</v>
      </c>
      <c r="C533" t="s">
        <v>6627</v>
      </c>
      <c r="D533" t="s">
        <v>294</v>
      </c>
      <c r="F533" t="s">
        <v>2100</v>
      </c>
      <c r="G533" t="s">
        <v>6628</v>
      </c>
      <c r="H533" t="s">
        <v>287</v>
      </c>
      <c r="I533">
        <v>65.48</v>
      </c>
      <c r="J533">
        <v>79.959999999999994</v>
      </c>
      <c r="K533">
        <v>79.959999999999994</v>
      </c>
      <c r="L533">
        <v>14.48</v>
      </c>
      <c r="M533" t="s">
        <v>2039</v>
      </c>
      <c r="N533" t="s">
        <v>5055</v>
      </c>
      <c r="O533" t="s">
        <v>5056</v>
      </c>
      <c r="P533" t="s">
        <v>288</v>
      </c>
      <c r="Q533" t="s">
        <v>295</v>
      </c>
      <c r="R533" t="s">
        <v>5057</v>
      </c>
      <c r="S533" t="s">
        <v>5058</v>
      </c>
      <c r="U533" t="s">
        <v>5059</v>
      </c>
      <c r="V533" t="s">
        <v>5060</v>
      </c>
      <c r="W533" t="s">
        <v>1159</v>
      </c>
      <c r="X533" t="s">
        <v>2784</v>
      </c>
      <c r="Y533" t="s">
        <v>291</v>
      </c>
      <c r="Z533" t="s">
        <v>5061</v>
      </c>
      <c r="AE533" t="s">
        <v>5062</v>
      </c>
      <c r="AG533" t="s">
        <v>2039</v>
      </c>
      <c r="AH533" t="s">
        <v>5055</v>
      </c>
      <c r="AI533" t="s">
        <v>6629</v>
      </c>
      <c r="AJ533" t="s">
        <v>288</v>
      </c>
      <c r="AK533" t="s">
        <v>295</v>
      </c>
      <c r="AL533" t="s">
        <v>5057</v>
      </c>
      <c r="AM533" t="s">
        <v>5058</v>
      </c>
      <c r="AO533" t="s">
        <v>5059</v>
      </c>
      <c r="AP533" t="s">
        <v>5060</v>
      </c>
      <c r="AQ533" t="s">
        <v>1159</v>
      </c>
      <c r="AR533" t="s">
        <v>2784</v>
      </c>
      <c r="AT533" t="s">
        <v>5061</v>
      </c>
      <c r="AV533" t="s">
        <v>296</v>
      </c>
      <c r="AW533" t="s">
        <v>6630</v>
      </c>
      <c r="AX533" t="s">
        <v>6631</v>
      </c>
      <c r="AY533">
        <v>0</v>
      </c>
      <c r="AZ533" t="s">
        <v>289</v>
      </c>
      <c r="BA533" t="s">
        <v>113</v>
      </c>
      <c r="BC533" t="s">
        <v>6632</v>
      </c>
      <c r="BD533" t="s">
        <v>6633</v>
      </c>
      <c r="BF533" t="s">
        <v>6628</v>
      </c>
      <c r="BI533" t="s">
        <v>6634</v>
      </c>
      <c r="BJ533" t="s">
        <v>3228</v>
      </c>
      <c r="BK533" t="s">
        <v>3229</v>
      </c>
      <c r="BL533" t="s">
        <v>4</v>
      </c>
      <c r="BM533">
        <v>1</v>
      </c>
      <c r="BN533">
        <v>68.209999999999994</v>
      </c>
      <c r="BO533">
        <v>65.48</v>
      </c>
    </row>
    <row r="534" spans="1:79" hidden="1">
      <c r="A534" s="15">
        <f t="shared" si="8"/>
        <v>45507</v>
      </c>
      <c r="B534" t="s">
        <v>6635</v>
      </c>
      <c r="C534" t="s">
        <v>6636</v>
      </c>
      <c r="D534" t="s">
        <v>294</v>
      </c>
      <c r="F534" t="s">
        <v>2100</v>
      </c>
      <c r="G534" t="s">
        <v>6637</v>
      </c>
      <c r="H534" t="s">
        <v>287</v>
      </c>
      <c r="I534">
        <v>39.9</v>
      </c>
      <c r="J534">
        <v>39.9</v>
      </c>
      <c r="K534">
        <v>43.81</v>
      </c>
      <c r="L534">
        <v>0</v>
      </c>
      <c r="M534" t="s">
        <v>4804</v>
      </c>
      <c r="N534" t="s">
        <v>6638</v>
      </c>
      <c r="O534" t="s">
        <v>6639</v>
      </c>
      <c r="P534" t="s">
        <v>288</v>
      </c>
      <c r="Q534" t="s">
        <v>295</v>
      </c>
      <c r="R534" t="s">
        <v>6640</v>
      </c>
      <c r="S534" t="s">
        <v>6641</v>
      </c>
      <c r="U534" t="s">
        <v>6642</v>
      </c>
      <c r="V534" t="s">
        <v>6643</v>
      </c>
      <c r="W534" t="s">
        <v>1159</v>
      </c>
      <c r="X534" t="s">
        <v>2784</v>
      </c>
      <c r="Y534" t="s">
        <v>291</v>
      </c>
      <c r="Z534" t="s">
        <v>6644</v>
      </c>
      <c r="AE534" t="s">
        <v>6645</v>
      </c>
      <c r="AG534" t="s">
        <v>4804</v>
      </c>
      <c r="AH534" t="s">
        <v>6638</v>
      </c>
      <c r="AI534" t="s">
        <v>6646</v>
      </c>
      <c r="AJ534" t="s">
        <v>288</v>
      </c>
      <c r="AK534" t="s">
        <v>295</v>
      </c>
      <c r="AL534" t="s">
        <v>6640</v>
      </c>
      <c r="AM534" t="s">
        <v>6641</v>
      </c>
      <c r="AO534" t="s">
        <v>6642</v>
      </c>
      <c r="AP534" t="s">
        <v>6643</v>
      </c>
      <c r="AQ534" t="s">
        <v>1159</v>
      </c>
      <c r="AR534" t="s">
        <v>2784</v>
      </c>
      <c r="AT534" t="s">
        <v>6644</v>
      </c>
      <c r="AV534" t="s">
        <v>296</v>
      </c>
      <c r="AW534" t="s">
        <v>6647</v>
      </c>
      <c r="AX534" t="s">
        <v>6631</v>
      </c>
      <c r="AY534">
        <v>0</v>
      </c>
      <c r="AZ534" t="s">
        <v>289</v>
      </c>
      <c r="BA534" t="s">
        <v>6513</v>
      </c>
      <c r="BC534" t="s">
        <v>6648</v>
      </c>
      <c r="BD534" t="s">
        <v>6649</v>
      </c>
      <c r="BF534" t="s">
        <v>6637</v>
      </c>
      <c r="BI534" t="s">
        <v>6650</v>
      </c>
      <c r="BJ534" t="s">
        <v>6651</v>
      </c>
      <c r="BK534" t="s">
        <v>6652</v>
      </c>
      <c r="BL534" t="s">
        <v>4</v>
      </c>
      <c r="BM534">
        <v>1</v>
      </c>
      <c r="BN534">
        <v>39.9</v>
      </c>
      <c r="BO534">
        <v>39.9</v>
      </c>
    </row>
    <row r="535" spans="1:79" hidden="1">
      <c r="A535" s="15">
        <f t="shared" si="8"/>
        <v>45507</v>
      </c>
      <c r="B535" t="s">
        <v>6653</v>
      </c>
      <c r="C535" t="s">
        <v>6654</v>
      </c>
      <c r="D535" t="s">
        <v>292</v>
      </c>
      <c r="F535" t="s">
        <v>2100</v>
      </c>
      <c r="G535" t="s">
        <v>6655</v>
      </c>
      <c r="H535" t="s">
        <v>287</v>
      </c>
      <c r="I535">
        <v>74.66</v>
      </c>
      <c r="J535">
        <v>80.83</v>
      </c>
      <c r="K535">
        <v>80.83</v>
      </c>
      <c r="L535">
        <v>13.64</v>
      </c>
      <c r="M535" t="s">
        <v>6656</v>
      </c>
      <c r="N535" t="s">
        <v>6656</v>
      </c>
      <c r="O535" t="s">
        <v>6657</v>
      </c>
      <c r="P535" t="s">
        <v>288</v>
      </c>
      <c r="Q535" t="s">
        <v>6658</v>
      </c>
      <c r="R535" t="s">
        <v>6659</v>
      </c>
      <c r="S535" t="s">
        <v>6660</v>
      </c>
      <c r="U535" t="s">
        <v>6661</v>
      </c>
      <c r="V535" t="s">
        <v>6662</v>
      </c>
      <c r="W535" t="s">
        <v>6663</v>
      </c>
      <c r="X535" t="s">
        <v>2</v>
      </c>
      <c r="Z535" t="s">
        <v>6664</v>
      </c>
      <c r="AE535" t="s">
        <v>6665</v>
      </c>
      <c r="AG535" t="s">
        <v>6666</v>
      </c>
      <c r="AH535" t="s">
        <v>6667</v>
      </c>
      <c r="AI535" t="s">
        <v>6657</v>
      </c>
      <c r="AJ535" t="s">
        <v>288</v>
      </c>
      <c r="AK535" t="s">
        <v>6658</v>
      </c>
      <c r="AL535" t="s">
        <v>6659</v>
      </c>
      <c r="AM535" t="s">
        <v>6660</v>
      </c>
      <c r="AO535" t="s">
        <v>6661</v>
      </c>
      <c r="AP535" t="s">
        <v>6662</v>
      </c>
      <c r="AQ535" t="s">
        <v>6663</v>
      </c>
      <c r="AR535" t="s">
        <v>2</v>
      </c>
      <c r="AT535" t="s">
        <v>6664</v>
      </c>
      <c r="AW535" t="s">
        <v>6668</v>
      </c>
      <c r="AY535">
        <v>7.47</v>
      </c>
      <c r="AZ535" t="s">
        <v>1543</v>
      </c>
      <c r="BA535" t="s">
        <v>3698</v>
      </c>
      <c r="BC535" t="s">
        <v>6669</v>
      </c>
      <c r="BF535" t="s">
        <v>6670</v>
      </c>
      <c r="BI535" t="s">
        <v>6671</v>
      </c>
      <c r="BJ535" t="s">
        <v>6672</v>
      </c>
      <c r="BK535" t="s">
        <v>3010</v>
      </c>
      <c r="BL535" t="s">
        <v>4</v>
      </c>
      <c r="BM535">
        <v>1</v>
      </c>
      <c r="BN535">
        <v>74.66</v>
      </c>
      <c r="BO535">
        <v>74.66</v>
      </c>
    </row>
    <row r="536" spans="1:79" hidden="1">
      <c r="A536" s="15">
        <f t="shared" si="8"/>
        <v>45508</v>
      </c>
      <c r="B536" t="s">
        <v>6673</v>
      </c>
      <c r="C536" t="s">
        <v>6674</v>
      </c>
      <c r="D536" t="s">
        <v>294</v>
      </c>
      <c r="F536" t="s">
        <v>2100</v>
      </c>
      <c r="G536" t="s">
        <v>6675</v>
      </c>
      <c r="H536" t="s">
        <v>287</v>
      </c>
      <c r="I536">
        <v>65.48</v>
      </c>
      <c r="J536">
        <v>65.48</v>
      </c>
      <c r="K536">
        <v>65.48</v>
      </c>
      <c r="L536">
        <v>0</v>
      </c>
      <c r="M536" t="s">
        <v>6676</v>
      </c>
      <c r="N536" t="s">
        <v>6677</v>
      </c>
      <c r="O536" t="s">
        <v>6678</v>
      </c>
      <c r="P536" t="s">
        <v>288</v>
      </c>
      <c r="Q536" t="s">
        <v>295</v>
      </c>
      <c r="R536" t="s">
        <v>6679</v>
      </c>
      <c r="S536" t="s">
        <v>6680</v>
      </c>
      <c r="U536" t="s">
        <v>6681</v>
      </c>
      <c r="V536" t="s">
        <v>6682</v>
      </c>
      <c r="W536" t="s">
        <v>127</v>
      </c>
      <c r="X536" t="s">
        <v>127</v>
      </c>
      <c r="Y536" t="s">
        <v>291</v>
      </c>
      <c r="Z536" t="s">
        <v>6683</v>
      </c>
      <c r="AE536" t="s">
        <v>6684</v>
      </c>
      <c r="AG536" t="s">
        <v>6676</v>
      </c>
      <c r="AH536" t="s">
        <v>6677</v>
      </c>
      <c r="AI536" t="s">
        <v>6685</v>
      </c>
      <c r="AJ536" t="s">
        <v>288</v>
      </c>
      <c r="AK536" t="s">
        <v>295</v>
      </c>
      <c r="AL536" t="s">
        <v>6679</v>
      </c>
      <c r="AM536" t="s">
        <v>6680</v>
      </c>
      <c r="AO536" t="s">
        <v>6681</v>
      </c>
      <c r="AP536" t="s">
        <v>6682</v>
      </c>
      <c r="AQ536" t="s">
        <v>127</v>
      </c>
      <c r="AR536" t="s">
        <v>127</v>
      </c>
      <c r="AT536" t="s">
        <v>6683</v>
      </c>
      <c r="AV536" t="s">
        <v>296</v>
      </c>
      <c r="AW536" t="s">
        <v>6686</v>
      </c>
      <c r="AX536" t="s">
        <v>6631</v>
      </c>
      <c r="AY536">
        <v>0</v>
      </c>
      <c r="AZ536" t="s">
        <v>289</v>
      </c>
      <c r="BA536" t="s">
        <v>6513</v>
      </c>
      <c r="BC536" t="s">
        <v>6687</v>
      </c>
      <c r="BD536" t="s">
        <v>6688</v>
      </c>
      <c r="BF536" t="s">
        <v>6675</v>
      </c>
      <c r="BI536" t="s">
        <v>6689</v>
      </c>
      <c r="BJ536" t="s">
        <v>3228</v>
      </c>
      <c r="BK536" t="s">
        <v>3229</v>
      </c>
      <c r="BL536" t="s">
        <v>4</v>
      </c>
      <c r="BM536">
        <v>1</v>
      </c>
      <c r="BN536">
        <v>68.209999999999994</v>
      </c>
      <c r="BO536">
        <v>65.48</v>
      </c>
    </row>
    <row r="537" spans="1:79" hidden="1">
      <c r="A537" s="15">
        <f t="shared" si="8"/>
        <v>45508</v>
      </c>
      <c r="B537" t="s">
        <v>6690</v>
      </c>
      <c r="C537" t="s">
        <v>6691</v>
      </c>
      <c r="D537" t="s">
        <v>3594</v>
      </c>
      <c r="F537" t="s">
        <v>2100</v>
      </c>
      <c r="G537" t="s">
        <v>6692</v>
      </c>
      <c r="H537" t="s">
        <v>298</v>
      </c>
      <c r="I537">
        <v>93.33</v>
      </c>
      <c r="J537">
        <v>71.39</v>
      </c>
      <c r="K537">
        <v>71.39</v>
      </c>
      <c r="L537">
        <v>0</v>
      </c>
      <c r="M537" t="s">
        <v>6693</v>
      </c>
      <c r="N537" t="s">
        <v>6694</v>
      </c>
      <c r="O537" t="s">
        <v>6695</v>
      </c>
      <c r="P537" t="s">
        <v>3599</v>
      </c>
      <c r="Q537" t="s">
        <v>3600</v>
      </c>
      <c r="R537" t="s">
        <v>6696</v>
      </c>
      <c r="S537" t="s">
        <v>5598</v>
      </c>
      <c r="U537" t="s">
        <v>6697</v>
      </c>
      <c r="V537" t="s">
        <v>6698</v>
      </c>
      <c r="W537" t="s">
        <v>1188</v>
      </c>
      <c r="X537" t="s">
        <v>5</v>
      </c>
      <c r="Y537" t="s">
        <v>291</v>
      </c>
      <c r="Z537" t="s">
        <v>6699</v>
      </c>
      <c r="AE537" t="s">
        <v>6700</v>
      </c>
      <c r="AG537" t="s">
        <v>6693</v>
      </c>
      <c r="AH537" t="s">
        <v>6694</v>
      </c>
      <c r="AI537" t="s">
        <v>6695</v>
      </c>
      <c r="AJ537" t="s">
        <v>3599</v>
      </c>
      <c r="AK537" t="s">
        <v>3600</v>
      </c>
      <c r="AL537" t="s">
        <v>6696</v>
      </c>
      <c r="AM537" t="s">
        <v>5598</v>
      </c>
      <c r="AO537" t="s">
        <v>6697</v>
      </c>
      <c r="AP537" t="s">
        <v>6698</v>
      </c>
      <c r="AQ537" t="s">
        <v>1188</v>
      </c>
      <c r="AR537" t="s">
        <v>5</v>
      </c>
      <c r="AS537" t="s">
        <v>291</v>
      </c>
      <c r="AT537" t="s">
        <v>6699</v>
      </c>
      <c r="AU537" t="s">
        <v>6701</v>
      </c>
      <c r="AV537" t="s">
        <v>3608</v>
      </c>
      <c r="AW537" t="s">
        <v>6702</v>
      </c>
      <c r="AX537" t="s">
        <v>5289</v>
      </c>
      <c r="AY537">
        <v>21.94</v>
      </c>
      <c r="AZ537" t="s">
        <v>1543</v>
      </c>
      <c r="BA537" t="s">
        <v>113</v>
      </c>
      <c r="BC537" t="s">
        <v>6432</v>
      </c>
      <c r="BD537" t="s">
        <v>6703</v>
      </c>
      <c r="BF537" t="s">
        <v>6692</v>
      </c>
      <c r="BI537" t="s">
        <v>6704</v>
      </c>
      <c r="BJ537" t="s">
        <v>3009</v>
      </c>
      <c r="BK537" t="s">
        <v>3010</v>
      </c>
      <c r="BL537" t="s">
        <v>4</v>
      </c>
      <c r="BM537">
        <v>1</v>
      </c>
      <c r="BN537">
        <v>93.33</v>
      </c>
      <c r="BO537">
        <v>93.33</v>
      </c>
    </row>
    <row r="538" spans="1:79" hidden="1">
      <c r="A538" s="15">
        <f t="shared" si="8"/>
        <v>45508</v>
      </c>
      <c r="B538" t="s">
        <v>6705</v>
      </c>
      <c r="C538" t="s">
        <v>6706</v>
      </c>
      <c r="D538" t="s">
        <v>294</v>
      </c>
      <c r="F538" t="s">
        <v>2100</v>
      </c>
      <c r="G538" t="s">
        <v>6707</v>
      </c>
      <c r="H538" t="s">
        <v>287</v>
      </c>
      <c r="I538">
        <v>39.82</v>
      </c>
      <c r="J538">
        <v>39.82</v>
      </c>
      <c r="K538">
        <v>39.82</v>
      </c>
      <c r="L538">
        <v>0</v>
      </c>
      <c r="M538" t="s">
        <v>4189</v>
      </c>
      <c r="N538" t="s">
        <v>6708</v>
      </c>
      <c r="O538" t="s">
        <v>6709</v>
      </c>
      <c r="P538" t="s">
        <v>288</v>
      </c>
      <c r="Q538" t="s">
        <v>295</v>
      </c>
      <c r="R538" t="s">
        <v>6710</v>
      </c>
      <c r="S538" t="s">
        <v>6711</v>
      </c>
      <c r="U538" t="s">
        <v>6712</v>
      </c>
      <c r="V538" t="s">
        <v>3916</v>
      </c>
      <c r="W538" t="s">
        <v>6713</v>
      </c>
      <c r="X538" t="s">
        <v>837</v>
      </c>
      <c r="Y538" t="s">
        <v>291</v>
      </c>
      <c r="Z538" t="s">
        <v>6714</v>
      </c>
      <c r="AE538" t="s">
        <v>6715</v>
      </c>
      <c r="AG538" t="s">
        <v>4189</v>
      </c>
      <c r="AH538" t="s">
        <v>6708</v>
      </c>
      <c r="AI538" t="s">
        <v>6716</v>
      </c>
      <c r="AJ538" t="s">
        <v>288</v>
      </c>
      <c r="AK538" t="s">
        <v>295</v>
      </c>
      <c r="AL538" t="s">
        <v>6710</v>
      </c>
      <c r="AM538" t="s">
        <v>6711</v>
      </c>
      <c r="AO538" t="s">
        <v>6712</v>
      </c>
      <c r="AP538" t="s">
        <v>3916</v>
      </c>
      <c r="AQ538" t="s">
        <v>6713</v>
      </c>
      <c r="AR538" t="s">
        <v>837</v>
      </c>
      <c r="AT538" t="s">
        <v>6714</v>
      </c>
      <c r="AV538" t="s">
        <v>296</v>
      </c>
      <c r="AW538" t="s">
        <v>6717</v>
      </c>
      <c r="AX538" t="s">
        <v>6631</v>
      </c>
      <c r="AY538">
        <v>0</v>
      </c>
      <c r="AZ538" t="s">
        <v>289</v>
      </c>
      <c r="BA538" t="s">
        <v>113</v>
      </c>
      <c r="BC538" t="s">
        <v>6718</v>
      </c>
      <c r="BD538" t="s">
        <v>6719</v>
      </c>
      <c r="BF538" t="s">
        <v>6707</v>
      </c>
      <c r="BI538" t="s">
        <v>6720</v>
      </c>
      <c r="BJ538" t="s">
        <v>851</v>
      </c>
      <c r="BK538" t="s">
        <v>852</v>
      </c>
      <c r="BL538" t="s">
        <v>4</v>
      </c>
      <c r="BM538">
        <v>1</v>
      </c>
      <c r="BN538">
        <v>15.71</v>
      </c>
      <c r="BO538">
        <v>15.71</v>
      </c>
      <c r="BP538" t="s">
        <v>6721</v>
      </c>
      <c r="BQ538" t="s">
        <v>6322</v>
      </c>
      <c r="BR538" t="s">
        <v>4</v>
      </c>
      <c r="BS538">
        <v>1</v>
      </c>
      <c r="BT538">
        <v>24.11</v>
      </c>
      <c r="BU538">
        <v>24.11</v>
      </c>
    </row>
    <row r="539" spans="1:79" hidden="1">
      <c r="A539" s="15">
        <f t="shared" si="8"/>
        <v>45508</v>
      </c>
      <c r="B539" t="s">
        <v>6722</v>
      </c>
      <c r="C539" t="s">
        <v>6723</v>
      </c>
      <c r="D539" t="s">
        <v>292</v>
      </c>
      <c r="F539" t="s">
        <v>2100</v>
      </c>
      <c r="G539" t="s">
        <v>6724</v>
      </c>
      <c r="H539" t="s">
        <v>287</v>
      </c>
      <c r="I539">
        <v>63.98</v>
      </c>
      <c r="J539">
        <v>77.58</v>
      </c>
      <c r="K539">
        <v>77.58</v>
      </c>
      <c r="L539">
        <v>13.6</v>
      </c>
      <c r="M539" t="s">
        <v>4172</v>
      </c>
      <c r="N539" t="s">
        <v>6725</v>
      </c>
      <c r="O539" t="s">
        <v>6726</v>
      </c>
      <c r="P539" t="s">
        <v>288</v>
      </c>
      <c r="Q539" t="s">
        <v>6727</v>
      </c>
      <c r="R539" t="s">
        <v>6728</v>
      </c>
      <c r="S539" t="s">
        <v>6729</v>
      </c>
      <c r="U539" t="s">
        <v>6730</v>
      </c>
      <c r="V539" t="s">
        <v>6731</v>
      </c>
      <c r="W539" t="s">
        <v>127</v>
      </c>
      <c r="X539" t="s">
        <v>2</v>
      </c>
      <c r="Z539" t="s">
        <v>6732</v>
      </c>
      <c r="AE539" t="s">
        <v>6733</v>
      </c>
      <c r="AG539" t="s">
        <v>4172</v>
      </c>
      <c r="AH539" t="s">
        <v>6725</v>
      </c>
      <c r="AI539" t="s">
        <v>6726</v>
      </c>
      <c r="AJ539" t="s">
        <v>288</v>
      </c>
      <c r="AK539" t="s">
        <v>6727</v>
      </c>
      <c r="AL539" t="s">
        <v>6728</v>
      </c>
      <c r="AM539" t="s">
        <v>6729</v>
      </c>
      <c r="AO539" t="s">
        <v>6734</v>
      </c>
      <c r="AP539" t="s">
        <v>6731</v>
      </c>
      <c r="AQ539" t="s">
        <v>127</v>
      </c>
      <c r="AR539" t="s">
        <v>2</v>
      </c>
      <c r="AT539" t="s">
        <v>6732</v>
      </c>
      <c r="AW539" t="s">
        <v>6735</v>
      </c>
      <c r="AY539">
        <v>0</v>
      </c>
      <c r="AZ539" t="s">
        <v>289</v>
      </c>
      <c r="BA539" t="s">
        <v>3776</v>
      </c>
      <c r="BB539" t="s">
        <v>3159</v>
      </c>
      <c r="BC539" t="s">
        <v>6736</v>
      </c>
      <c r="BF539" t="s">
        <v>6737</v>
      </c>
      <c r="BI539" t="s">
        <v>6738</v>
      </c>
      <c r="BJ539" t="s">
        <v>6739</v>
      </c>
      <c r="BK539" t="s">
        <v>6312</v>
      </c>
      <c r="BL539" t="s">
        <v>4</v>
      </c>
      <c r="BM539">
        <v>2</v>
      </c>
      <c r="BN539">
        <v>31.99</v>
      </c>
      <c r="BO539">
        <v>63.98</v>
      </c>
    </row>
    <row r="540" spans="1:79" hidden="1">
      <c r="A540" s="15">
        <f t="shared" si="8"/>
        <v>45508</v>
      </c>
      <c r="B540" t="s">
        <v>6740</v>
      </c>
      <c r="C540" t="s">
        <v>6741</v>
      </c>
      <c r="D540" t="s">
        <v>294</v>
      </c>
      <c r="F540" t="s">
        <v>2100</v>
      </c>
      <c r="G540" t="s">
        <v>6742</v>
      </c>
      <c r="H540" t="s">
        <v>287</v>
      </c>
      <c r="I540">
        <v>15.71</v>
      </c>
      <c r="J540">
        <v>15.71</v>
      </c>
      <c r="K540">
        <v>15.71</v>
      </c>
      <c r="L540">
        <v>0</v>
      </c>
      <c r="M540" t="s">
        <v>6743</v>
      </c>
      <c r="N540" t="s">
        <v>6744</v>
      </c>
      <c r="O540" t="s">
        <v>6745</v>
      </c>
      <c r="P540" t="s">
        <v>288</v>
      </c>
      <c r="Q540" t="s">
        <v>295</v>
      </c>
      <c r="R540" t="s">
        <v>6746</v>
      </c>
      <c r="S540" t="s">
        <v>6747</v>
      </c>
      <c r="U540" t="s">
        <v>6748</v>
      </c>
      <c r="V540" t="s">
        <v>6749</v>
      </c>
      <c r="W540" t="s">
        <v>127</v>
      </c>
      <c r="X540" t="s">
        <v>127</v>
      </c>
      <c r="Y540" t="s">
        <v>291</v>
      </c>
      <c r="Z540" t="s">
        <v>6750</v>
      </c>
      <c r="AE540" t="s">
        <v>6751</v>
      </c>
      <c r="AG540" t="s">
        <v>6743</v>
      </c>
      <c r="AH540" t="s">
        <v>6744</v>
      </c>
      <c r="AI540" t="s">
        <v>6752</v>
      </c>
      <c r="AJ540" t="s">
        <v>288</v>
      </c>
      <c r="AK540" t="s">
        <v>295</v>
      </c>
      <c r="AL540" t="s">
        <v>6746</v>
      </c>
      <c r="AM540" t="s">
        <v>6747</v>
      </c>
      <c r="AO540" t="s">
        <v>6748</v>
      </c>
      <c r="AP540" t="s">
        <v>6749</v>
      </c>
      <c r="AQ540" t="s">
        <v>127</v>
      </c>
      <c r="AR540" t="s">
        <v>127</v>
      </c>
      <c r="AT540" t="s">
        <v>6750</v>
      </c>
      <c r="AV540" t="s">
        <v>296</v>
      </c>
      <c r="AW540" t="s">
        <v>6753</v>
      </c>
      <c r="AX540" t="s">
        <v>6631</v>
      </c>
      <c r="AY540">
        <v>0</v>
      </c>
      <c r="AZ540" t="s">
        <v>289</v>
      </c>
      <c r="BA540" t="s">
        <v>6513</v>
      </c>
      <c r="BC540" t="s">
        <v>6632</v>
      </c>
      <c r="BD540" t="s">
        <v>6754</v>
      </c>
      <c r="BF540" t="s">
        <v>6742</v>
      </c>
      <c r="BI540" t="s">
        <v>6755</v>
      </c>
      <c r="BJ540" t="s">
        <v>851</v>
      </c>
      <c r="BK540" t="s">
        <v>852</v>
      </c>
      <c r="BL540" t="s">
        <v>4</v>
      </c>
      <c r="BM540">
        <v>1</v>
      </c>
      <c r="BN540">
        <v>15.71</v>
      </c>
      <c r="BO540">
        <v>15.71</v>
      </c>
    </row>
    <row r="541" spans="1:79" hidden="1">
      <c r="A541" s="15">
        <f t="shared" si="8"/>
        <v>45509</v>
      </c>
      <c r="B541" t="s">
        <v>6756</v>
      </c>
      <c r="C541" t="s">
        <v>6757</v>
      </c>
      <c r="D541" t="s">
        <v>301</v>
      </c>
      <c r="F541" t="s">
        <v>891</v>
      </c>
      <c r="G541" t="s">
        <v>6758</v>
      </c>
      <c r="H541" t="s">
        <v>298</v>
      </c>
      <c r="I541">
        <v>22.43</v>
      </c>
      <c r="J541">
        <v>33.97</v>
      </c>
      <c r="K541">
        <v>33.97</v>
      </c>
      <c r="L541">
        <v>11.54</v>
      </c>
      <c r="M541" t="s">
        <v>1944</v>
      </c>
      <c r="N541" t="s">
        <v>6759</v>
      </c>
      <c r="O541" t="s">
        <v>6760</v>
      </c>
      <c r="P541" t="s">
        <v>6612</v>
      </c>
      <c r="Q541" t="s">
        <v>6761</v>
      </c>
      <c r="R541" t="s">
        <v>6762</v>
      </c>
      <c r="S541" t="s">
        <v>3159</v>
      </c>
      <c r="U541" t="s">
        <v>6763</v>
      </c>
      <c r="V541" t="s">
        <v>124</v>
      </c>
      <c r="W541" t="s">
        <v>6764</v>
      </c>
      <c r="X541" t="s">
        <v>2</v>
      </c>
      <c r="Y541" t="s">
        <v>291</v>
      </c>
      <c r="Z541" t="s">
        <v>6765</v>
      </c>
      <c r="AE541" t="s">
        <v>6766</v>
      </c>
      <c r="AG541" t="s">
        <v>1944</v>
      </c>
      <c r="AH541" t="s">
        <v>6759</v>
      </c>
      <c r="AI541" t="s">
        <v>6760</v>
      </c>
      <c r="AJ541" t="s">
        <v>6612</v>
      </c>
      <c r="AK541" t="s">
        <v>6761</v>
      </c>
      <c r="AL541" t="s">
        <v>6762</v>
      </c>
      <c r="AM541" t="s">
        <v>3159</v>
      </c>
      <c r="AO541" t="s">
        <v>6763</v>
      </c>
      <c r="AP541" t="s">
        <v>124</v>
      </c>
      <c r="AQ541" t="s">
        <v>6764</v>
      </c>
      <c r="AR541" t="s">
        <v>2</v>
      </c>
      <c r="AS541" t="s">
        <v>291</v>
      </c>
      <c r="AT541" t="s">
        <v>6765</v>
      </c>
      <c r="AV541" t="s">
        <v>296</v>
      </c>
      <c r="AW541" t="s">
        <v>6767</v>
      </c>
      <c r="AX541" t="s">
        <v>6768</v>
      </c>
      <c r="AY541">
        <v>0</v>
      </c>
      <c r="AZ541" t="s">
        <v>289</v>
      </c>
      <c r="BA541" t="s">
        <v>2145</v>
      </c>
      <c r="BC541" t="s">
        <v>6597</v>
      </c>
      <c r="BE541" t="s">
        <v>6769</v>
      </c>
      <c r="BF541" t="s">
        <v>6758</v>
      </c>
      <c r="BI541" t="s">
        <v>6417</v>
      </c>
      <c r="BJ541" t="s">
        <v>3211</v>
      </c>
      <c r="BK541" t="s">
        <v>771</v>
      </c>
      <c r="BL541" t="s">
        <v>4</v>
      </c>
      <c r="BM541">
        <v>1</v>
      </c>
      <c r="BN541">
        <v>22.43</v>
      </c>
      <c r="BO541">
        <v>22.43</v>
      </c>
    </row>
    <row r="542" spans="1:79" hidden="1">
      <c r="A542" s="15">
        <f t="shared" si="8"/>
        <v>45509</v>
      </c>
      <c r="B542" t="s">
        <v>6770</v>
      </c>
      <c r="C542" t="s">
        <v>6771</v>
      </c>
      <c r="D542" t="s">
        <v>3594</v>
      </c>
      <c r="F542" t="s">
        <v>2100</v>
      </c>
      <c r="G542" t="s">
        <v>6772</v>
      </c>
      <c r="H542" t="s">
        <v>298</v>
      </c>
      <c r="I542">
        <v>125.94</v>
      </c>
      <c r="J542">
        <v>126.03</v>
      </c>
      <c r="K542">
        <v>126.03</v>
      </c>
      <c r="L542">
        <v>18.989999999999998</v>
      </c>
      <c r="M542" t="s">
        <v>6773</v>
      </c>
      <c r="N542" t="s">
        <v>6774</v>
      </c>
      <c r="O542" t="s">
        <v>6775</v>
      </c>
      <c r="P542" t="s">
        <v>3599</v>
      </c>
      <c r="Q542" t="s">
        <v>3600</v>
      </c>
      <c r="R542" t="s">
        <v>6776</v>
      </c>
      <c r="S542" t="s">
        <v>6777</v>
      </c>
      <c r="U542" t="s">
        <v>6778</v>
      </c>
      <c r="V542" t="s">
        <v>6779</v>
      </c>
      <c r="W542" t="s">
        <v>2504</v>
      </c>
      <c r="X542" t="s">
        <v>7</v>
      </c>
      <c r="Y542" t="s">
        <v>291</v>
      </c>
      <c r="Z542" t="s">
        <v>6780</v>
      </c>
      <c r="AE542" t="s">
        <v>6781</v>
      </c>
      <c r="AG542" t="s">
        <v>6773</v>
      </c>
      <c r="AH542" t="s">
        <v>6774</v>
      </c>
      <c r="AI542" t="s">
        <v>6775</v>
      </c>
      <c r="AJ542" t="s">
        <v>3599</v>
      </c>
      <c r="AK542" t="s">
        <v>3600</v>
      </c>
      <c r="AL542" t="s">
        <v>6776</v>
      </c>
      <c r="AM542" t="s">
        <v>6777</v>
      </c>
      <c r="AO542" t="s">
        <v>6778</v>
      </c>
      <c r="AP542" t="s">
        <v>6779</v>
      </c>
      <c r="AQ542" t="s">
        <v>2504</v>
      </c>
      <c r="AR542" t="s">
        <v>7</v>
      </c>
      <c r="AS542" t="s">
        <v>291</v>
      </c>
      <c r="AT542" t="s">
        <v>6780</v>
      </c>
      <c r="AV542" t="s">
        <v>3608</v>
      </c>
      <c r="AW542" t="s">
        <v>6782</v>
      </c>
      <c r="AX542" t="s">
        <v>5289</v>
      </c>
      <c r="AY542">
        <v>18.899999999999999</v>
      </c>
      <c r="AZ542" t="s">
        <v>289</v>
      </c>
      <c r="BA542" t="s">
        <v>125</v>
      </c>
      <c r="BB542" t="s">
        <v>4630</v>
      </c>
      <c r="BC542" t="s">
        <v>6432</v>
      </c>
      <c r="BD542" t="s">
        <v>6783</v>
      </c>
      <c r="BF542" t="s">
        <v>6784</v>
      </c>
      <c r="BI542" t="s">
        <v>6704</v>
      </c>
      <c r="BJ542" t="s">
        <v>3610</v>
      </c>
      <c r="BK542" t="s">
        <v>863</v>
      </c>
      <c r="BL542" t="s">
        <v>4</v>
      </c>
      <c r="BM542">
        <v>2</v>
      </c>
      <c r="BN542">
        <v>20.99</v>
      </c>
      <c r="BO542">
        <v>41.98</v>
      </c>
      <c r="BP542" t="s">
        <v>3611</v>
      </c>
      <c r="BQ542" t="s">
        <v>836</v>
      </c>
      <c r="BR542" t="s">
        <v>4</v>
      </c>
      <c r="BS542">
        <v>2</v>
      </c>
      <c r="BT542">
        <v>20.99</v>
      </c>
      <c r="BU542">
        <v>41.98</v>
      </c>
      <c r="BV542" t="s">
        <v>5292</v>
      </c>
      <c r="BW542" t="s">
        <v>1562</v>
      </c>
      <c r="BX542" t="s">
        <v>4</v>
      </c>
      <c r="BY542">
        <v>2</v>
      </c>
      <c r="BZ542">
        <v>20.99</v>
      </c>
      <c r="CA542">
        <v>41.98</v>
      </c>
    </row>
    <row r="543" spans="1:79" hidden="1">
      <c r="A543" s="15">
        <f t="shared" si="8"/>
        <v>45509</v>
      </c>
      <c r="B543" t="s">
        <v>6785</v>
      </c>
      <c r="C543" t="s">
        <v>6786</v>
      </c>
      <c r="D543" t="s">
        <v>294</v>
      </c>
      <c r="F543" t="s">
        <v>2100</v>
      </c>
      <c r="G543" t="s">
        <v>6787</v>
      </c>
      <c r="H543" t="s">
        <v>287</v>
      </c>
      <c r="I543">
        <v>65.48</v>
      </c>
      <c r="J543">
        <v>65.48</v>
      </c>
      <c r="K543">
        <v>65.48</v>
      </c>
      <c r="L543">
        <v>0</v>
      </c>
      <c r="M543" t="s">
        <v>1304</v>
      </c>
      <c r="N543" t="s">
        <v>6788</v>
      </c>
      <c r="O543" t="s">
        <v>6789</v>
      </c>
      <c r="P543" t="s">
        <v>288</v>
      </c>
      <c r="Q543" t="s">
        <v>295</v>
      </c>
      <c r="R543" t="s">
        <v>6790</v>
      </c>
      <c r="S543" t="s">
        <v>5105</v>
      </c>
      <c r="U543" t="s">
        <v>6791</v>
      </c>
      <c r="V543" t="s">
        <v>3916</v>
      </c>
      <c r="W543" t="s">
        <v>6792</v>
      </c>
      <c r="X543" t="s">
        <v>127</v>
      </c>
      <c r="Y543" t="s">
        <v>291</v>
      </c>
      <c r="Z543" t="s">
        <v>6793</v>
      </c>
      <c r="AE543" t="s">
        <v>6794</v>
      </c>
      <c r="AG543" t="s">
        <v>1304</v>
      </c>
      <c r="AH543" t="s">
        <v>6788</v>
      </c>
      <c r="AI543" t="s">
        <v>6795</v>
      </c>
      <c r="AJ543" t="s">
        <v>288</v>
      </c>
      <c r="AK543" t="s">
        <v>295</v>
      </c>
      <c r="AL543" t="s">
        <v>6790</v>
      </c>
      <c r="AM543" t="s">
        <v>5105</v>
      </c>
      <c r="AO543" t="s">
        <v>6791</v>
      </c>
      <c r="AP543" t="s">
        <v>3916</v>
      </c>
      <c r="AQ543" t="s">
        <v>6792</v>
      </c>
      <c r="AR543" t="s">
        <v>127</v>
      </c>
      <c r="AT543" t="s">
        <v>6793</v>
      </c>
      <c r="AV543" t="s">
        <v>296</v>
      </c>
      <c r="AW543" t="s">
        <v>6796</v>
      </c>
      <c r="AX543" t="s">
        <v>6631</v>
      </c>
      <c r="AY543">
        <v>0</v>
      </c>
      <c r="AZ543" t="s">
        <v>289</v>
      </c>
      <c r="BA543" t="s">
        <v>6513</v>
      </c>
      <c r="BC543" t="s">
        <v>6603</v>
      </c>
      <c r="BD543" t="s">
        <v>6797</v>
      </c>
      <c r="BF543" t="s">
        <v>6787</v>
      </c>
      <c r="BI543" t="s">
        <v>6798</v>
      </c>
      <c r="BJ543" t="s">
        <v>3228</v>
      </c>
      <c r="BK543" t="s">
        <v>3229</v>
      </c>
      <c r="BL543" t="s">
        <v>4</v>
      </c>
      <c r="BM543">
        <v>1</v>
      </c>
      <c r="BN543">
        <v>68.209999999999994</v>
      </c>
      <c r="BO543">
        <v>65.48</v>
      </c>
    </row>
    <row r="544" spans="1:79" hidden="1">
      <c r="A544" s="15">
        <f t="shared" si="8"/>
        <v>45509</v>
      </c>
      <c r="B544" t="s">
        <v>6799</v>
      </c>
      <c r="C544" t="s">
        <v>6800</v>
      </c>
      <c r="D544" t="s">
        <v>301</v>
      </c>
      <c r="F544" t="s">
        <v>2100</v>
      </c>
      <c r="G544" t="s">
        <v>6801</v>
      </c>
      <c r="H544" t="s">
        <v>298</v>
      </c>
      <c r="I544">
        <v>68.86</v>
      </c>
      <c r="J544">
        <v>80.58</v>
      </c>
      <c r="K544">
        <v>80.58</v>
      </c>
      <c r="L544">
        <v>11.72</v>
      </c>
      <c r="M544" t="s">
        <v>4968</v>
      </c>
      <c r="N544" t="s">
        <v>6802</v>
      </c>
      <c r="O544" t="s">
        <v>6803</v>
      </c>
      <c r="P544" t="s">
        <v>5579</v>
      </c>
      <c r="Q544" t="s">
        <v>6804</v>
      </c>
      <c r="R544" t="s">
        <v>6805</v>
      </c>
      <c r="S544" t="s">
        <v>6806</v>
      </c>
      <c r="U544" t="s">
        <v>6807</v>
      </c>
      <c r="V544" t="s">
        <v>6808</v>
      </c>
      <c r="W544" t="s">
        <v>137</v>
      </c>
      <c r="X544" t="s">
        <v>8</v>
      </c>
      <c r="Y544" t="s">
        <v>291</v>
      </c>
      <c r="Z544" t="s">
        <v>6809</v>
      </c>
      <c r="AE544" t="s">
        <v>6810</v>
      </c>
      <c r="AG544" t="s">
        <v>4968</v>
      </c>
      <c r="AH544" t="s">
        <v>6802</v>
      </c>
      <c r="AI544" t="s">
        <v>6803</v>
      </c>
      <c r="AJ544" t="s">
        <v>5579</v>
      </c>
      <c r="AK544" t="s">
        <v>6804</v>
      </c>
      <c r="AL544" t="s">
        <v>6805</v>
      </c>
      <c r="AM544" t="s">
        <v>6806</v>
      </c>
      <c r="AO544" t="s">
        <v>6807</v>
      </c>
      <c r="AP544" t="s">
        <v>6808</v>
      </c>
      <c r="AQ544" t="s">
        <v>137</v>
      </c>
      <c r="AR544" t="s">
        <v>8</v>
      </c>
      <c r="AS544" t="s">
        <v>291</v>
      </c>
      <c r="AT544" t="s">
        <v>6809</v>
      </c>
      <c r="AV544" t="s">
        <v>296</v>
      </c>
      <c r="AW544" t="s">
        <v>6811</v>
      </c>
      <c r="AX544" t="s">
        <v>4594</v>
      </c>
      <c r="AY544">
        <v>0</v>
      </c>
      <c r="AZ544" t="s">
        <v>289</v>
      </c>
      <c r="BA544" t="s">
        <v>2145</v>
      </c>
      <c r="BC544" t="s">
        <v>6450</v>
      </c>
      <c r="BF544" t="s">
        <v>6801</v>
      </c>
      <c r="BI544" t="s">
        <v>6417</v>
      </c>
      <c r="BJ544" t="s">
        <v>6812</v>
      </c>
      <c r="BK544" t="s">
        <v>6322</v>
      </c>
      <c r="BL544" t="s">
        <v>4</v>
      </c>
      <c r="BM544">
        <v>2</v>
      </c>
      <c r="BN544">
        <v>34.43</v>
      </c>
      <c r="BO544">
        <v>68.86</v>
      </c>
    </row>
    <row r="545" spans="1:73" hidden="1">
      <c r="A545" s="15">
        <f t="shared" si="8"/>
        <v>45509</v>
      </c>
      <c r="B545" t="s">
        <v>6813</v>
      </c>
      <c r="C545" t="s">
        <v>6814</v>
      </c>
      <c r="D545" t="s">
        <v>134</v>
      </c>
      <c r="F545" t="s">
        <v>2100</v>
      </c>
      <c r="G545" t="s">
        <v>6815</v>
      </c>
      <c r="H545" t="s">
        <v>287</v>
      </c>
      <c r="I545">
        <v>89.96</v>
      </c>
      <c r="J545">
        <v>89.96</v>
      </c>
      <c r="K545">
        <v>89.96</v>
      </c>
      <c r="L545">
        <v>0</v>
      </c>
      <c r="M545" t="s">
        <v>6816</v>
      </c>
      <c r="N545" t="s">
        <v>6817</v>
      </c>
      <c r="O545" t="s">
        <v>6818</v>
      </c>
      <c r="P545" t="s">
        <v>288</v>
      </c>
      <c r="Q545" t="s">
        <v>3145</v>
      </c>
      <c r="R545" t="s">
        <v>6819</v>
      </c>
      <c r="S545" t="s">
        <v>6820</v>
      </c>
      <c r="T545" t="s">
        <v>6821</v>
      </c>
      <c r="U545" t="s">
        <v>6821</v>
      </c>
      <c r="V545" t="s">
        <v>6822</v>
      </c>
      <c r="W545" t="s">
        <v>127</v>
      </c>
      <c r="X545" t="s">
        <v>127</v>
      </c>
      <c r="Y545" t="s">
        <v>3150</v>
      </c>
      <c r="Z545" t="s">
        <v>6823</v>
      </c>
      <c r="AE545" t="s">
        <v>6824</v>
      </c>
      <c r="AG545" t="s">
        <v>6816</v>
      </c>
      <c r="AH545" t="s">
        <v>6817</v>
      </c>
      <c r="AI545" t="s">
        <v>6818</v>
      </c>
      <c r="AJ545" t="s">
        <v>288</v>
      </c>
      <c r="AK545" t="s">
        <v>3145</v>
      </c>
      <c r="AL545" t="s">
        <v>6819</v>
      </c>
      <c r="AM545" t="s">
        <v>6820</v>
      </c>
      <c r="AO545" t="s">
        <v>6821</v>
      </c>
      <c r="AP545" t="s">
        <v>6822</v>
      </c>
      <c r="AQ545" t="s">
        <v>127</v>
      </c>
      <c r="AR545" t="s">
        <v>127</v>
      </c>
      <c r="AS545" t="s">
        <v>3150</v>
      </c>
      <c r="AT545" t="s">
        <v>6823</v>
      </c>
      <c r="AV545" t="s">
        <v>3154</v>
      </c>
      <c r="AW545" t="s">
        <v>6825</v>
      </c>
      <c r="AY545">
        <v>0</v>
      </c>
      <c r="AZ545" t="s">
        <v>289</v>
      </c>
      <c r="BA545" t="s">
        <v>6826</v>
      </c>
      <c r="BB545" t="s">
        <v>3159</v>
      </c>
      <c r="BC545" t="s">
        <v>6827</v>
      </c>
      <c r="BD545" t="s">
        <v>6828</v>
      </c>
      <c r="BF545" t="s">
        <v>6815</v>
      </c>
      <c r="BG545" t="s">
        <v>4999</v>
      </c>
      <c r="BH545">
        <v>36.6</v>
      </c>
      <c r="BI545" t="s">
        <v>6417</v>
      </c>
      <c r="BJ545" t="s">
        <v>6829</v>
      </c>
      <c r="BK545" t="s">
        <v>3670</v>
      </c>
      <c r="BL545" t="s">
        <v>4</v>
      </c>
      <c r="BM545">
        <v>4</v>
      </c>
      <c r="BN545">
        <v>22.49</v>
      </c>
      <c r="BO545">
        <v>89.96</v>
      </c>
    </row>
    <row r="546" spans="1:73" hidden="1">
      <c r="A546" s="15">
        <f t="shared" si="8"/>
        <v>45509</v>
      </c>
      <c r="B546" t="s">
        <v>6830</v>
      </c>
      <c r="C546" t="s">
        <v>6831</v>
      </c>
      <c r="D546" t="s">
        <v>301</v>
      </c>
      <c r="F546" t="s">
        <v>2100</v>
      </c>
      <c r="G546" t="s">
        <v>6832</v>
      </c>
      <c r="H546" t="s">
        <v>298</v>
      </c>
      <c r="I546">
        <v>15.74</v>
      </c>
      <c r="J546">
        <v>25.75</v>
      </c>
      <c r="K546">
        <v>25.75</v>
      </c>
      <c r="L546">
        <v>10.01</v>
      </c>
      <c r="M546" t="s">
        <v>4583</v>
      </c>
      <c r="N546" t="s">
        <v>6833</v>
      </c>
      <c r="O546" t="s">
        <v>6834</v>
      </c>
      <c r="P546" t="s">
        <v>288</v>
      </c>
      <c r="Q546" t="s">
        <v>6835</v>
      </c>
      <c r="R546" t="s">
        <v>6836</v>
      </c>
      <c r="S546" t="s">
        <v>6837</v>
      </c>
      <c r="U546" t="s">
        <v>6838</v>
      </c>
      <c r="V546" t="s">
        <v>6838</v>
      </c>
      <c r="W546" t="s">
        <v>921</v>
      </c>
      <c r="X546" t="s">
        <v>2</v>
      </c>
      <c r="Y546" t="s">
        <v>291</v>
      </c>
      <c r="Z546" t="s">
        <v>6839</v>
      </c>
      <c r="AE546" t="s">
        <v>6840</v>
      </c>
      <c r="AG546" t="s">
        <v>4583</v>
      </c>
      <c r="AH546" t="s">
        <v>6833</v>
      </c>
      <c r="AI546" t="s">
        <v>6834</v>
      </c>
      <c r="AJ546" t="s">
        <v>288</v>
      </c>
      <c r="AK546" t="s">
        <v>6835</v>
      </c>
      <c r="AL546" t="s">
        <v>6836</v>
      </c>
      <c r="AM546" t="s">
        <v>6837</v>
      </c>
      <c r="AO546" t="s">
        <v>6838</v>
      </c>
      <c r="AP546" t="s">
        <v>6838</v>
      </c>
      <c r="AQ546" t="s">
        <v>921</v>
      </c>
      <c r="AR546" t="s">
        <v>2</v>
      </c>
      <c r="AS546" t="s">
        <v>291</v>
      </c>
      <c r="AT546" t="s">
        <v>6839</v>
      </c>
      <c r="AV546" t="s">
        <v>296</v>
      </c>
      <c r="AW546" t="s">
        <v>6841</v>
      </c>
      <c r="AX546" t="s">
        <v>4594</v>
      </c>
      <c r="AY546">
        <v>0</v>
      </c>
      <c r="AZ546" t="s">
        <v>3157</v>
      </c>
      <c r="BA546" t="s">
        <v>6842</v>
      </c>
      <c r="BC546" t="s">
        <v>6843</v>
      </c>
      <c r="BF546" t="s">
        <v>6832</v>
      </c>
      <c r="BI546" t="s">
        <v>6417</v>
      </c>
      <c r="BJ546" t="s">
        <v>2761</v>
      </c>
      <c r="BK546" t="s">
        <v>836</v>
      </c>
      <c r="BL546" t="s">
        <v>4</v>
      </c>
      <c r="BM546">
        <v>1</v>
      </c>
      <c r="BN546">
        <v>15.74</v>
      </c>
      <c r="BO546">
        <v>15.74</v>
      </c>
    </row>
    <row r="547" spans="1:73" hidden="1">
      <c r="A547" s="15">
        <f t="shared" si="8"/>
        <v>45510</v>
      </c>
      <c r="B547" t="s">
        <v>6844</v>
      </c>
      <c r="C547" t="s">
        <v>6845</v>
      </c>
      <c r="D547" t="s">
        <v>292</v>
      </c>
      <c r="F547" t="s">
        <v>2100</v>
      </c>
      <c r="G547" t="s">
        <v>6846</v>
      </c>
      <c r="H547" t="s">
        <v>287</v>
      </c>
      <c r="I547">
        <v>47.98</v>
      </c>
      <c r="J547">
        <v>61.58</v>
      </c>
      <c r="K547">
        <v>61.58</v>
      </c>
      <c r="L547">
        <v>13.6</v>
      </c>
      <c r="M547" t="s">
        <v>6847</v>
      </c>
      <c r="N547" t="s">
        <v>6848</v>
      </c>
      <c r="O547" t="s">
        <v>6849</v>
      </c>
      <c r="P547" t="s">
        <v>288</v>
      </c>
      <c r="Q547" t="s">
        <v>6850</v>
      </c>
      <c r="R547" t="s">
        <v>6851</v>
      </c>
      <c r="S547" t="s">
        <v>6852</v>
      </c>
      <c r="U547" t="s">
        <v>6853</v>
      </c>
      <c r="V547" t="s">
        <v>6854</v>
      </c>
      <c r="W547" t="s">
        <v>127</v>
      </c>
      <c r="X547" t="s">
        <v>2</v>
      </c>
      <c r="Z547" t="s">
        <v>6855</v>
      </c>
      <c r="AE547" t="s">
        <v>6856</v>
      </c>
      <c r="AG547" t="s">
        <v>6857</v>
      </c>
      <c r="AH547" t="s">
        <v>6858</v>
      </c>
      <c r="AI547" t="s">
        <v>6849</v>
      </c>
      <c r="AJ547" t="s">
        <v>288</v>
      </c>
      <c r="AK547" t="s">
        <v>6850</v>
      </c>
      <c r="AL547" t="s">
        <v>6851</v>
      </c>
      <c r="AM547" t="s">
        <v>6852</v>
      </c>
      <c r="AO547" t="s">
        <v>6853</v>
      </c>
      <c r="AP547" t="s">
        <v>6854</v>
      </c>
      <c r="AQ547" t="s">
        <v>127</v>
      </c>
      <c r="AR547" t="s">
        <v>2</v>
      </c>
      <c r="AT547" t="s">
        <v>6855</v>
      </c>
      <c r="AW547" t="s">
        <v>6859</v>
      </c>
      <c r="AY547">
        <v>0</v>
      </c>
      <c r="AZ547" t="s">
        <v>289</v>
      </c>
      <c r="BA547" t="s">
        <v>3776</v>
      </c>
      <c r="BB547" t="s">
        <v>4703</v>
      </c>
      <c r="BC547" t="s">
        <v>6860</v>
      </c>
      <c r="BF547" t="s">
        <v>6861</v>
      </c>
      <c r="BI547" t="s">
        <v>6862</v>
      </c>
      <c r="BJ547" t="s">
        <v>6863</v>
      </c>
      <c r="BK547" t="s">
        <v>3670</v>
      </c>
      <c r="BL547" t="s">
        <v>4</v>
      </c>
      <c r="BM547">
        <v>2</v>
      </c>
      <c r="BN547">
        <v>23.99</v>
      </c>
      <c r="BO547">
        <v>47.98</v>
      </c>
    </row>
    <row r="548" spans="1:73" hidden="1">
      <c r="A548" s="15">
        <f t="shared" si="8"/>
        <v>45510</v>
      </c>
      <c r="B548" t="s">
        <v>6864</v>
      </c>
      <c r="C548" t="s">
        <v>6865</v>
      </c>
      <c r="D548" t="s">
        <v>134</v>
      </c>
      <c r="F548" t="s">
        <v>2100</v>
      </c>
      <c r="G548" t="s">
        <v>6866</v>
      </c>
      <c r="H548" t="s">
        <v>287</v>
      </c>
      <c r="I548">
        <v>97.43</v>
      </c>
      <c r="J548">
        <v>97.43</v>
      </c>
      <c r="K548">
        <v>108.6</v>
      </c>
      <c r="L548">
        <v>0</v>
      </c>
      <c r="M548" t="s">
        <v>6867</v>
      </c>
      <c r="N548" t="s">
        <v>6868</v>
      </c>
      <c r="O548" t="s">
        <v>6869</v>
      </c>
      <c r="P548" t="s">
        <v>288</v>
      </c>
      <c r="Q548" t="s">
        <v>3145</v>
      </c>
      <c r="R548" t="s">
        <v>6870</v>
      </c>
      <c r="S548" t="s">
        <v>6871</v>
      </c>
      <c r="V548" t="s">
        <v>6872</v>
      </c>
      <c r="W548" t="s">
        <v>6461</v>
      </c>
      <c r="X548" t="s">
        <v>2016</v>
      </c>
      <c r="Y548" t="s">
        <v>3150</v>
      </c>
      <c r="Z548" t="s">
        <v>6462</v>
      </c>
      <c r="AE548" t="s">
        <v>6873</v>
      </c>
      <c r="AG548" t="s">
        <v>6874</v>
      </c>
      <c r="AH548" t="s">
        <v>6875</v>
      </c>
      <c r="AI548" t="s">
        <v>6869</v>
      </c>
      <c r="AJ548" t="s">
        <v>288</v>
      </c>
      <c r="AK548" t="s">
        <v>3145</v>
      </c>
      <c r="AL548" t="s">
        <v>6870</v>
      </c>
      <c r="AM548" t="s">
        <v>6871</v>
      </c>
      <c r="AP548" t="s">
        <v>6872</v>
      </c>
      <c r="AQ548" t="s">
        <v>6461</v>
      </c>
      <c r="AR548" t="s">
        <v>2016</v>
      </c>
      <c r="AS548" t="s">
        <v>3150</v>
      </c>
      <c r="AT548" t="s">
        <v>6462</v>
      </c>
      <c r="AV548" t="s">
        <v>3154</v>
      </c>
      <c r="AW548" t="s">
        <v>6876</v>
      </c>
      <c r="AX548" t="s">
        <v>3156</v>
      </c>
      <c r="AY548">
        <v>0</v>
      </c>
      <c r="AZ548" t="s">
        <v>289</v>
      </c>
      <c r="BA548" t="s">
        <v>4996</v>
      </c>
      <c r="BB548" t="s">
        <v>4946</v>
      </c>
      <c r="BC548" t="s">
        <v>6570</v>
      </c>
      <c r="BD548" t="s">
        <v>6877</v>
      </c>
      <c r="BF548" t="s">
        <v>6866</v>
      </c>
      <c r="BG548" t="s">
        <v>4999</v>
      </c>
      <c r="BH548">
        <v>13.64</v>
      </c>
      <c r="BI548" t="s">
        <v>6498</v>
      </c>
      <c r="BJ548" t="s">
        <v>6878</v>
      </c>
      <c r="BK548" t="s">
        <v>6879</v>
      </c>
      <c r="BL548" t="s">
        <v>4</v>
      </c>
      <c r="BM548">
        <v>1</v>
      </c>
      <c r="BN548">
        <v>97.43</v>
      </c>
      <c r="BO548">
        <v>97.43</v>
      </c>
    </row>
    <row r="549" spans="1:73" hidden="1">
      <c r="A549" s="15">
        <f t="shared" si="8"/>
        <v>45510</v>
      </c>
      <c r="B549" t="s">
        <v>6880</v>
      </c>
      <c r="C549" t="s">
        <v>6881</v>
      </c>
      <c r="D549" t="s">
        <v>294</v>
      </c>
      <c r="F549" t="s">
        <v>2100</v>
      </c>
      <c r="G549" t="s">
        <v>6882</v>
      </c>
      <c r="H549" t="s">
        <v>287</v>
      </c>
      <c r="I549">
        <v>29.9</v>
      </c>
      <c r="J549">
        <v>29.9</v>
      </c>
      <c r="K549">
        <v>29.9</v>
      </c>
      <c r="L549">
        <v>0</v>
      </c>
      <c r="M549" t="s">
        <v>3688</v>
      </c>
      <c r="N549" t="s">
        <v>6883</v>
      </c>
      <c r="O549" t="s">
        <v>6884</v>
      </c>
      <c r="P549" t="s">
        <v>288</v>
      </c>
      <c r="Q549" t="s">
        <v>295</v>
      </c>
      <c r="R549" t="s">
        <v>6885</v>
      </c>
      <c r="S549" t="s">
        <v>6886</v>
      </c>
      <c r="U549" t="s">
        <v>6887</v>
      </c>
      <c r="V549" t="s">
        <v>6888</v>
      </c>
      <c r="W549" t="s">
        <v>127</v>
      </c>
      <c r="X549" t="s">
        <v>127</v>
      </c>
      <c r="Y549" t="s">
        <v>291</v>
      </c>
      <c r="Z549" t="s">
        <v>6889</v>
      </c>
      <c r="AE549" t="s">
        <v>6890</v>
      </c>
      <c r="AG549" t="s">
        <v>3688</v>
      </c>
      <c r="AH549" t="s">
        <v>6883</v>
      </c>
      <c r="AI549" t="s">
        <v>6891</v>
      </c>
      <c r="AJ549" t="s">
        <v>288</v>
      </c>
      <c r="AK549" t="s">
        <v>295</v>
      </c>
      <c r="AL549" t="s">
        <v>6885</v>
      </c>
      <c r="AM549" t="s">
        <v>6886</v>
      </c>
      <c r="AO549" t="s">
        <v>6887</v>
      </c>
      <c r="AP549" t="s">
        <v>6888</v>
      </c>
      <c r="AQ549" t="s">
        <v>127</v>
      </c>
      <c r="AR549" t="s">
        <v>127</v>
      </c>
      <c r="AT549" t="s">
        <v>6889</v>
      </c>
      <c r="AV549" t="s">
        <v>296</v>
      </c>
      <c r="AW549" t="s">
        <v>6892</v>
      </c>
      <c r="AX549" t="s">
        <v>3711</v>
      </c>
      <c r="AY549">
        <v>0</v>
      </c>
      <c r="AZ549" t="s">
        <v>289</v>
      </c>
      <c r="BA549" t="s">
        <v>2819</v>
      </c>
      <c r="BC549" t="s">
        <v>6718</v>
      </c>
      <c r="BD549" t="s">
        <v>6893</v>
      </c>
      <c r="BF549" t="s">
        <v>6882</v>
      </c>
      <c r="BI549" t="s">
        <v>6894</v>
      </c>
      <c r="BJ549" t="s">
        <v>851</v>
      </c>
      <c r="BK549" t="s">
        <v>852</v>
      </c>
      <c r="BL549" t="s">
        <v>4</v>
      </c>
      <c r="BM549">
        <v>1</v>
      </c>
      <c r="BN549">
        <v>29.9</v>
      </c>
      <c r="BO549">
        <v>29.9</v>
      </c>
    </row>
    <row r="550" spans="1:73" hidden="1">
      <c r="A550" s="15">
        <f t="shared" si="8"/>
        <v>45511</v>
      </c>
      <c r="B550" t="s">
        <v>6895</v>
      </c>
      <c r="C550" t="s">
        <v>6896</v>
      </c>
      <c r="D550" t="s">
        <v>294</v>
      </c>
      <c r="F550" t="s">
        <v>2100</v>
      </c>
      <c r="G550" t="s">
        <v>6897</v>
      </c>
      <c r="H550" t="s">
        <v>287</v>
      </c>
      <c r="I550">
        <v>92.55</v>
      </c>
      <c r="J550">
        <v>92.55</v>
      </c>
      <c r="K550">
        <v>92.55</v>
      </c>
      <c r="L550">
        <v>0</v>
      </c>
      <c r="M550" t="s">
        <v>6898</v>
      </c>
      <c r="N550" t="s">
        <v>6899</v>
      </c>
      <c r="O550" t="s">
        <v>6900</v>
      </c>
      <c r="P550" t="s">
        <v>288</v>
      </c>
      <c r="Q550" t="s">
        <v>295</v>
      </c>
      <c r="R550" t="s">
        <v>6901</v>
      </c>
      <c r="S550" t="s">
        <v>5799</v>
      </c>
      <c r="U550" t="s">
        <v>6902</v>
      </c>
      <c r="V550" t="s">
        <v>6903</v>
      </c>
      <c r="W550" t="s">
        <v>6904</v>
      </c>
      <c r="X550" t="s">
        <v>4509</v>
      </c>
      <c r="Y550" t="s">
        <v>291</v>
      </c>
      <c r="Z550" t="s">
        <v>6905</v>
      </c>
      <c r="AE550" t="s">
        <v>6906</v>
      </c>
      <c r="AG550" t="s">
        <v>6898</v>
      </c>
      <c r="AH550" t="s">
        <v>6899</v>
      </c>
      <c r="AI550" t="s">
        <v>6907</v>
      </c>
      <c r="AJ550" t="s">
        <v>288</v>
      </c>
      <c r="AK550" t="s">
        <v>295</v>
      </c>
      <c r="AL550" t="s">
        <v>6901</v>
      </c>
      <c r="AM550" t="s">
        <v>5799</v>
      </c>
      <c r="AO550" t="s">
        <v>6902</v>
      </c>
      <c r="AP550" t="s">
        <v>6903</v>
      </c>
      <c r="AQ550" t="s">
        <v>6904</v>
      </c>
      <c r="AR550" t="s">
        <v>4509</v>
      </c>
      <c r="AT550" t="s">
        <v>6905</v>
      </c>
      <c r="AV550" t="s">
        <v>296</v>
      </c>
      <c r="AW550" t="s">
        <v>6908</v>
      </c>
      <c r="AX550" t="s">
        <v>3711</v>
      </c>
      <c r="AY550">
        <v>0</v>
      </c>
      <c r="AZ550" t="s">
        <v>289</v>
      </c>
      <c r="BA550" t="s">
        <v>113</v>
      </c>
      <c r="BC550" t="s">
        <v>6632</v>
      </c>
      <c r="BD550" t="s">
        <v>6909</v>
      </c>
      <c r="BF550" t="s">
        <v>6897</v>
      </c>
      <c r="BI550" t="s">
        <v>6910</v>
      </c>
      <c r="BJ550" t="s">
        <v>3228</v>
      </c>
      <c r="BK550" t="s">
        <v>3229</v>
      </c>
      <c r="BL550" t="s">
        <v>4</v>
      </c>
      <c r="BM550">
        <v>1</v>
      </c>
      <c r="BN550">
        <v>97.43</v>
      </c>
      <c r="BO550">
        <v>92.55</v>
      </c>
    </row>
    <row r="551" spans="1:73" hidden="1">
      <c r="A551" s="15">
        <f t="shared" si="8"/>
        <v>45511</v>
      </c>
      <c r="B551" t="s">
        <v>6911</v>
      </c>
      <c r="C551" t="s">
        <v>6912</v>
      </c>
      <c r="D551" t="s">
        <v>301</v>
      </c>
      <c r="F551" t="s">
        <v>2100</v>
      </c>
      <c r="G551" t="s">
        <v>6913</v>
      </c>
      <c r="H551" t="s">
        <v>298</v>
      </c>
      <c r="I551">
        <v>31.48</v>
      </c>
      <c r="J551">
        <v>42.62</v>
      </c>
      <c r="K551">
        <v>42.62</v>
      </c>
      <c r="L551">
        <v>11.14</v>
      </c>
      <c r="M551" t="s">
        <v>6914</v>
      </c>
      <c r="N551" t="s">
        <v>6915</v>
      </c>
      <c r="O551" t="s">
        <v>6916</v>
      </c>
      <c r="P551" t="s">
        <v>6203</v>
      </c>
      <c r="Q551" t="s">
        <v>6917</v>
      </c>
      <c r="R551" t="s">
        <v>6918</v>
      </c>
      <c r="S551" t="s">
        <v>5725</v>
      </c>
      <c r="U551" t="s">
        <v>6919</v>
      </c>
      <c r="V551" t="s">
        <v>4383</v>
      </c>
      <c r="W551" t="s">
        <v>3525</v>
      </c>
      <c r="X551" t="s">
        <v>6</v>
      </c>
      <c r="Y551" t="s">
        <v>291</v>
      </c>
      <c r="Z551" t="s">
        <v>6920</v>
      </c>
      <c r="AE551" t="s">
        <v>6921</v>
      </c>
      <c r="AG551" t="s">
        <v>6914</v>
      </c>
      <c r="AH551" t="s">
        <v>6915</v>
      </c>
      <c r="AI551" t="s">
        <v>6916</v>
      </c>
      <c r="AJ551" t="s">
        <v>6203</v>
      </c>
      <c r="AK551" t="s">
        <v>6917</v>
      </c>
      <c r="AL551" t="s">
        <v>6918</v>
      </c>
      <c r="AM551" t="s">
        <v>5725</v>
      </c>
      <c r="AO551" t="s">
        <v>6919</v>
      </c>
      <c r="AP551" t="s">
        <v>4383</v>
      </c>
      <c r="AQ551" t="s">
        <v>3525</v>
      </c>
      <c r="AR551" t="s">
        <v>6</v>
      </c>
      <c r="AS551" t="s">
        <v>291</v>
      </c>
      <c r="AT551" t="s">
        <v>6920</v>
      </c>
      <c r="AV551" t="s">
        <v>296</v>
      </c>
      <c r="AW551" t="s">
        <v>6922</v>
      </c>
      <c r="AX551" t="s">
        <v>4744</v>
      </c>
      <c r="AY551">
        <v>0</v>
      </c>
      <c r="AZ551" t="s">
        <v>289</v>
      </c>
      <c r="BA551" t="s">
        <v>2145</v>
      </c>
      <c r="BC551" t="s">
        <v>6923</v>
      </c>
      <c r="BF551" t="s">
        <v>6913</v>
      </c>
      <c r="BI551" t="s">
        <v>6827</v>
      </c>
      <c r="BJ551" t="s">
        <v>1545</v>
      </c>
      <c r="BK551" t="s">
        <v>863</v>
      </c>
      <c r="BL551" t="s">
        <v>4</v>
      </c>
      <c r="BM551">
        <v>1</v>
      </c>
      <c r="BN551">
        <v>15.74</v>
      </c>
      <c r="BO551">
        <v>15.74</v>
      </c>
      <c r="BP551" t="s">
        <v>2761</v>
      </c>
      <c r="BQ551" t="s">
        <v>836</v>
      </c>
      <c r="BR551" t="s">
        <v>4</v>
      </c>
      <c r="BS551">
        <v>1</v>
      </c>
      <c r="BT551">
        <v>15.74</v>
      </c>
      <c r="BU551">
        <v>15.74</v>
      </c>
    </row>
    <row r="552" spans="1:73" hidden="1">
      <c r="A552" s="15">
        <f t="shared" si="8"/>
        <v>45511</v>
      </c>
      <c r="B552" t="s">
        <v>6924</v>
      </c>
      <c r="C552" t="s">
        <v>6925</v>
      </c>
      <c r="D552" t="s">
        <v>301</v>
      </c>
      <c r="F552" t="s">
        <v>2100</v>
      </c>
      <c r="G552" t="s">
        <v>6926</v>
      </c>
      <c r="H552" t="s">
        <v>298</v>
      </c>
      <c r="I552">
        <v>22.43</v>
      </c>
      <c r="J552">
        <v>44.39</v>
      </c>
      <c r="K552">
        <v>44.39</v>
      </c>
      <c r="L552">
        <v>21.96</v>
      </c>
      <c r="M552" t="s">
        <v>6927</v>
      </c>
      <c r="N552" t="s">
        <v>6928</v>
      </c>
      <c r="O552" t="s">
        <v>6929</v>
      </c>
      <c r="P552" t="s">
        <v>4913</v>
      </c>
      <c r="Q552" t="s">
        <v>6930</v>
      </c>
      <c r="R552" t="s">
        <v>6931</v>
      </c>
      <c r="S552" t="s">
        <v>6932</v>
      </c>
      <c r="U552" t="s">
        <v>6933</v>
      </c>
      <c r="V552" t="s">
        <v>6934</v>
      </c>
      <c r="W552" t="s">
        <v>2685</v>
      </c>
      <c r="X552" t="s">
        <v>135</v>
      </c>
      <c r="Y552" t="s">
        <v>291</v>
      </c>
      <c r="Z552" t="s">
        <v>6935</v>
      </c>
      <c r="AE552" t="s">
        <v>6936</v>
      </c>
      <c r="AG552" t="s">
        <v>6927</v>
      </c>
      <c r="AH552" t="s">
        <v>6928</v>
      </c>
      <c r="AI552" t="s">
        <v>6929</v>
      </c>
      <c r="AJ552" t="s">
        <v>4913</v>
      </c>
      <c r="AK552" t="s">
        <v>6930</v>
      </c>
      <c r="AL552" t="s">
        <v>6931</v>
      </c>
      <c r="AM552" t="s">
        <v>6932</v>
      </c>
      <c r="AO552" t="s">
        <v>6933</v>
      </c>
      <c r="AP552" t="s">
        <v>6934</v>
      </c>
      <c r="AQ552" t="s">
        <v>2685</v>
      </c>
      <c r="AR552" t="s">
        <v>135</v>
      </c>
      <c r="AS552" t="s">
        <v>291</v>
      </c>
      <c r="AT552" t="s">
        <v>6935</v>
      </c>
      <c r="AV552" t="s">
        <v>296</v>
      </c>
      <c r="AW552" t="s">
        <v>6937</v>
      </c>
      <c r="AX552" t="s">
        <v>4594</v>
      </c>
      <c r="AY552">
        <v>0</v>
      </c>
      <c r="AZ552" t="s">
        <v>1543</v>
      </c>
      <c r="BA552" t="s">
        <v>113</v>
      </c>
      <c r="BC552" t="s">
        <v>6938</v>
      </c>
      <c r="BF552" t="s">
        <v>6926</v>
      </c>
      <c r="BI552" t="s">
        <v>6827</v>
      </c>
      <c r="BJ552" t="s">
        <v>3211</v>
      </c>
      <c r="BK552" t="s">
        <v>771</v>
      </c>
      <c r="BL552" t="s">
        <v>4</v>
      </c>
      <c r="BM552">
        <v>1</v>
      </c>
      <c r="BN552">
        <v>22.43</v>
      </c>
      <c r="BO552">
        <v>22.43</v>
      </c>
    </row>
    <row r="553" spans="1:73" hidden="1">
      <c r="A553" s="15">
        <f t="shared" si="8"/>
        <v>45511</v>
      </c>
      <c r="B553" t="s">
        <v>6939</v>
      </c>
      <c r="C553" t="s">
        <v>6940</v>
      </c>
      <c r="D553" t="s">
        <v>301</v>
      </c>
      <c r="F553" t="s">
        <v>2100</v>
      </c>
      <c r="G553" t="s">
        <v>6941</v>
      </c>
      <c r="H553" t="s">
        <v>298</v>
      </c>
      <c r="I553">
        <v>97.43</v>
      </c>
      <c r="J553">
        <v>97.43</v>
      </c>
      <c r="K553">
        <v>97.43</v>
      </c>
      <c r="L553">
        <v>0</v>
      </c>
      <c r="M553" t="s">
        <v>6942</v>
      </c>
      <c r="N553" t="s">
        <v>6943</v>
      </c>
      <c r="O553" t="s">
        <v>6944</v>
      </c>
      <c r="P553" t="s">
        <v>2605</v>
      </c>
      <c r="Q553" t="s">
        <v>6945</v>
      </c>
      <c r="R553" t="s">
        <v>6946</v>
      </c>
      <c r="S553" t="s">
        <v>6947</v>
      </c>
      <c r="U553" t="s">
        <v>6948</v>
      </c>
      <c r="V553" t="s">
        <v>6949</v>
      </c>
      <c r="W553" t="s">
        <v>2094</v>
      </c>
      <c r="X553" t="s">
        <v>2</v>
      </c>
      <c r="Y553" t="s">
        <v>291</v>
      </c>
      <c r="Z553" t="s">
        <v>6950</v>
      </c>
      <c r="AE553" t="s">
        <v>6951</v>
      </c>
      <c r="AG553" t="s">
        <v>6942</v>
      </c>
      <c r="AH553" t="s">
        <v>6943</v>
      </c>
      <c r="AI553" t="s">
        <v>6944</v>
      </c>
      <c r="AJ553" t="s">
        <v>2605</v>
      </c>
      <c r="AK553" t="s">
        <v>6945</v>
      </c>
      <c r="AL553" t="s">
        <v>6946</v>
      </c>
      <c r="AM553" t="s">
        <v>6947</v>
      </c>
      <c r="AO553" t="s">
        <v>6948</v>
      </c>
      <c r="AP553" t="s">
        <v>6949</v>
      </c>
      <c r="AQ553" t="s">
        <v>2094</v>
      </c>
      <c r="AR553" t="s">
        <v>2</v>
      </c>
      <c r="AS553" t="s">
        <v>291</v>
      </c>
      <c r="AT553" t="s">
        <v>6950</v>
      </c>
      <c r="AV553" t="s">
        <v>296</v>
      </c>
      <c r="AW553" t="s">
        <v>6952</v>
      </c>
      <c r="AX553" t="s">
        <v>4594</v>
      </c>
      <c r="AY553">
        <v>0</v>
      </c>
      <c r="AZ553" t="s">
        <v>289</v>
      </c>
      <c r="BA553" t="s">
        <v>2145</v>
      </c>
      <c r="BC553" t="s">
        <v>6597</v>
      </c>
      <c r="BF553" t="s">
        <v>6941</v>
      </c>
      <c r="BI553" t="s">
        <v>6827</v>
      </c>
      <c r="BJ553" t="s">
        <v>4599</v>
      </c>
      <c r="BK553" t="s">
        <v>4600</v>
      </c>
      <c r="BL553" t="s">
        <v>4</v>
      </c>
      <c r="BM553">
        <v>1</v>
      </c>
      <c r="BN553">
        <v>97.43</v>
      </c>
      <c r="BO553">
        <v>97.43</v>
      </c>
    </row>
    <row r="554" spans="1:73" hidden="1">
      <c r="A554" s="15">
        <f t="shared" si="8"/>
        <v>45512</v>
      </c>
      <c r="B554" t="s">
        <v>6953</v>
      </c>
      <c r="C554" t="s">
        <v>6954</v>
      </c>
      <c r="D554" t="s">
        <v>301</v>
      </c>
      <c r="F554" t="s">
        <v>2100</v>
      </c>
      <c r="G554" t="s">
        <v>6955</v>
      </c>
      <c r="H554" t="s">
        <v>298</v>
      </c>
      <c r="I554">
        <v>112.43</v>
      </c>
      <c r="J554">
        <v>112.43</v>
      </c>
      <c r="K554">
        <v>112.43</v>
      </c>
      <c r="L554">
        <v>0</v>
      </c>
      <c r="M554" t="s">
        <v>6956</v>
      </c>
      <c r="N554" t="s">
        <v>6956</v>
      </c>
      <c r="O554" t="s">
        <v>6957</v>
      </c>
      <c r="P554" t="s">
        <v>6958</v>
      </c>
      <c r="Q554" t="s">
        <v>6959</v>
      </c>
      <c r="R554" t="s">
        <v>6960</v>
      </c>
      <c r="S554" t="s">
        <v>2170</v>
      </c>
      <c r="U554" t="s">
        <v>6961</v>
      </c>
      <c r="V554" t="s">
        <v>6961</v>
      </c>
      <c r="W554" t="s">
        <v>6962</v>
      </c>
      <c r="X554" t="s">
        <v>131</v>
      </c>
      <c r="Y554" t="s">
        <v>291</v>
      </c>
      <c r="Z554" t="s">
        <v>6963</v>
      </c>
      <c r="AE554" t="s">
        <v>6964</v>
      </c>
      <c r="AG554" t="s">
        <v>6956</v>
      </c>
      <c r="AH554" t="s">
        <v>6956</v>
      </c>
      <c r="AI554" t="s">
        <v>6957</v>
      </c>
      <c r="AJ554" t="s">
        <v>6958</v>
      </c>
      <c r="AK554" t="s">
        <v>6959</v>
      </c>
      <c r="AL554" t="s">
        <v>6960</v>
      </c>
      <c r="AM554" t="s">
        <v>2170</v>
      </c>
      <c r="AO554" t="s">
        <v>6961</v>
      </c>
      <c r="AP554" t="s">
        <v>6961</v>
      </c>
      <c r="AQ554" t="s">
        <v>6962</v>
      </c>
      <c r="AR554" t="s">
        <v>131</v>
      </c>
      <c r="AS554" t="s">
        <v>291</v>
      </c>
      <c r="AT554" t="s">
        <v>6963</v>
      </c>
      <c r="AV554" t="s">
        <v>296</v>
      </c>
      <c r="AW554" t="s">
        <v>6965</v>
      </c>
      <c r="AX554" t="s">
        <v>4594</v>
      </c>
      <c r="AY554">
        <v>0</v>
      </c>
      <c r="AZ554" t="s">
        <v>289</v>
      </c>
      <c r="BA554" t="s">
        <v>49</v>
      </c>
      <c r="BC554" t="s">
        <v>6557</v>
      </c>
      <c r="BF554" t="s">
        <v>6955</v>
      </c>
      <c r="BI554" t="s">
        <v>6338</v>
      </c>
      <c r="BJ554" t="s">
        <v>6966</v>
      </c>
      <c r="BK554" t="s">
        <v>6276</v>
      </c>
      <c r="BL554" t="s">
        <v>4</v>
      </c>
      <c r="BM554">
        <v>1</v>
      </c>
      <c r="BN554">
        <v>112.43</v>
      </c>
      <c r="BO554">
        <v>112.43</v>
      </c>
    </row>
    <row r="555" spans="1:73" hidden="1">
      <c r="A555" s="15">
        <f t="shared" si="8"/>
        <v>45512</v>
      </c>
      <c r="B555" t="s">
        <v>6967</v>
      </c>
      <c r="C555" t="s">
        <v>6968</v>
      </c>
      <c r="D555" t="s">
        <v>294</v>
      </c>
      <c r="F555" t="s">
        <v>2100</v>
      </c>
      <c r="G555" t="s">
        <v>6969</v>
      </c>
      <c r="H555" t="s">
        <v>287</v>
      </c>
      <c r="I555">
        <v>34.43</v>
      </c>
      <c r="J555">
        <v>34.43</v>
      </c>
      <c r="K555">
        <v>34.43</v>
      </c>
      <c r="L555">
        <v>0</v>
      </c>
      <c r="M555" t="s">
        <v>5396</v>
      </c>
      <c r="N555" t="s">
        <v>6970</v>
      </c>
      <c r="O555" t="s">
        <v>6971</v>
      </c>
      <c r="P555" t="s">
        <v>288</v>
      </c>
      <c r="Q555" t="s">
        <v>295</v>
      </c>
      <c r="R555" t="s">
        <v>6972</v>
      </c>
      <c r="S555" t="s">
        <v>6973</v>
      </c>
      <c r="U555" t="s">
        <v>6974</v>
      </c>
      <c r="V555" t="s">
        <v>2314</v>
      </c>
      <c r="W555" t="s">
        <v>6975</v>
      </c>
      <c r="X555" t="s">
        <v>1188</v>
      </c>
      <c r="Y555" t="s">
        <v>291</v>
      </c>
      <c r="Z555" t="s">
        <v>6976</v>
      </c>
      <c r="AE555" t="s">
        <v>6977</v>
      </c>
      <c r="AG555" t="s">
        <v>5396</v>
      </c>
      <c r="AH555" t="s">
        <v>6970</v>
      </c>
      <c r="AI555" t="s">
        <v>6978</v>
      </c>
      <c r="AJ555" t="s">
        <v>288</v>
      </c>
      <c r="AK555" t="s">
        <v>295</v>
      </c>
      <c r="AL555" t="s">
        <v>6972</v>
      </c>
      <c r="AM555" t="s">
        <v>6973</v>
      </c>
      <c r="AO555" t="s">
        <v>6974</v>
      </c>
      <c r="AP555" t="s">
        <v>2314</v>
      </c>
      <c r="AQ555" t="s">
        <v>6975</v>
      </c>
      <c r="AR555" t="s">
        <v>1188</v>
      </c>
      <c r="AT555" t="s">
        <v>6976</v>
      </c>
      <c r="AV555" t="s">
        <v>296</v>
      </c>
      <c r="AW555" t="s">
        <v>6979</v>
      </c>
      <c r="AX555" t="s">
        <v>6631</v>
      </c>
      <c r="AY555">
        <v>0</v>
      </c>
      <c r="AZ555" t="s">
        <v>289</v>
      </c>
      <c r="BA555" t="s">
        <v>297</v>
      </c>
      <c r="BC555" t="s">
        <v>6980</v>
      </c>
      <c r="BD555" t="s">
        <v>6981</v>
      </c>
      <c r="BF555" t="s">
        <v>6969</v>
      </c>
      <c r="BI555" t="s">
        <v>6982</v>
      </c>
      <c r="BJ555" t="s">
        <v>6721</v>
      </c>
      <c r="BK555" t="s">
        <v>6322</v>
      </c>
      <c r="BL555" t="s">
        <v>4</v>
      </c>
      <c r="BM555">
        <v>1</v>
      </c>
      <c r="BN555">
        <v>34.43</v>
      </c>
      <c r="BO555">
        <v>34.43</v>
      </c>
    </row>
    <row r="556" spans="1:73" hidden="1">
      <c r="A556" s="15">
        <f t="shared" si="8"/>
        <v>45512</v>
      </c>
      <c r="B556" t="s">
        <v>6983</v>
      </c>
      <c r="C556" t="s">
        <v>6984</v>
      </c>
      <c r="D556" t="s">
        <v>294</v>
      </c>
      <c r="F556" t="s">
        <v>2100</v>
      </c>
      <c r="G556" t="s">
        <v>6985</v>
      </c>
      <c r="H556" t="s">
        <v>287</v>
      </c>
      <c r="I556">
        <v>34.43</v>
      </c>
      <c r="J556">
        <v>34.43</v>
      </c>
      <c r="K556">
        <v>34.43</v>
      </c>
      <c r="L556">
        <v>0</v>
      </c>
      <c r="M556" t="s">
        <v>5779</v>
      </c>
      <c r="N556" t="s">
        <v>5780</v>
      </c>
      <c r="O556" t="s">
        <v>5781</v>
      </c>
      <c r="P556" t="s">
        <v>288</v>
      </c>
      <c r="Q556" t="s">
        <v>295</v>
      </c>
      <c r="R556" t="s">
        <v>5782</v>
      </c>
      <c r="S556" t="s">
        <v>3555</v>
      </c>
      <c r="U556" t="s">
        <v>5783</v>
      </c>
      <c r="V556" t="s">
        <v>5784</v>
      </c>
      <c r="W556" t="s">
        <v>5785</v>
      </c>
      <c r="X556" t="s">
        <v>127</v>
      </c>
      <c r="Y556" t="s">
        <v>291</v>
      </c>
      <c r="Z556" t="s">
        <v>5786</v>
      </c>
      <c r="AE556" t="s">
        <v>5787</v>
      </c>
      <c r="AG556" t="s">
        <v>5779</v>
      </c>
      <c r="AH556" t="s">
        <v>5780</v>
      </c>
      <c r="AI556" t="s">
        <v>6986</v>
      </c>
      <c r="AJ556" t="s">
        <v>288</v>
      </c>
      <c r="AK556" t="s">
        <v>295</v>
      </c>
      <c r="AL556" t="s">
        <v>5782</v>
      </c>
      <c r="AM556" t="s">
        <v>3555</v>
      </c>
      <c r="AO556" t="s">
        <v>5783</v>
      </c>
      <c r="AP556" t="s">
        <v>5784</v>
      </c>
      <c r="AQ556" t="s">
        <v>5785</v>
      </c>
      <c r="AR556" t="s">
        <v>127</v>
      </c>
      <c r="AT556" t="s">
        <v>5786</v>
      </c>
      <c r="AV556" t="s">
        <v>296</v>
      </c>
      <c r="AW556" t="s">
        <v>6987</v>
      </c>
      <c r="AX556" t="s">
        <v>6988</v>
      </c>
      <c r="AY556">
        <v>0</v>
      </c>
      <c r="AZ556" t="s">
        <v>289</v>
      </c>
      <c r="BA556" t="s">
        <v>297</v>
      </c>
      <c r="BC556" t="s">
        <v>6648</v>
      </c>
      <c r="BD556" t="s">
        <v>6989</v>
      </c>
      <c r="BF556" t="s">
        <v>6985</v>
      </c>
      <c r="BI556" t="s">
        <v>6990</v>
      </c>
      <c r="BJ556" t="s">
        <v>6721</v>
      </c>
      <c r="BK556" t="s">
        <v>6322</v>
      </c>
      <c r="BL556" t="s">
        <v>4</v>
      </c>
      <c r="BM556">
        <v>1</v>
      </c>
      <c r="BN556">
        <v>34.43</v>
      </c>
      <c r="BO556">
        <v>34.43</v>
      </c>
    </row>
    <row r="557" spans="1:73" hidden="1">
      <c r="A557" s="15">
        <f t="shared" si="8"/>
        <v>45513</v>
      </c>
      <c r="B557" t="s">
        <v>6991</v>
      </c>
      <c r="C557" t="s">
        <v>6992</v>
      </c>
      <c r="D557" t="s">
        <v>301</v>
      </c>
      <c r="F557" t="s">
        <v>2100</v>
      </c>
      <c r="G557" t="s">
        <v>6993</v>
      </c>
      <c r="H557" t="s">
        <v>298</v>
      </c>
      <c r="I557">
        <v>89.99</v>
      </c>
      <c r="J557">
        <v>89.99</v>
      </c>
      <c r="K557">
        <v>89.99</v>
      </c>
      <c r="L557">
        <v>0</v>
      </c>
      <c r="M557" t="s">
        <v>6994</v>
      </c>
      <c r="N557" t="s">
        <v>6995</v>
      </c>
      <c r="O557" t="s">
        <v>6996</v>
      </c>
      <c r="P557" t="s">
        <v>6997</v>
      </c>
      <c r="Q557" t="s">
        <v>6998</v>
      </c>
      <c r="R557" t="s">
        <v>6999</v>
      </c>
      <c r="S557" t="s">
        <v>6612</v>
      </c>
      <c r="U557" t="s">
        <v>7000</v>
      </c>
      <c r="V557" t="s">
        <v>124</v>
      </c>
      <c r="W557" t="s">
        <v>3172</v>
      </c>
      <c r="X557" t="s">
        <v>8</v>
      </c>
      <c r="Y557" t="s">
        <v>291</v>
      </c>
      <c r="Z557" t="s">
        <v>7001</v>
      </c>
      <c r="AE557" t="s">
        <v>7002</v>
      </c>
      <c r="AG557" t="s">
        <v>6994</v>
      </c>
      <c r="AH557" t="s">
        <v>6995</v>
      </c>
      <c r="AI557" t="s">
        <v>6996</v>
      </c>
      <c r="AJ557" t="s">
        <v>6997</v>
      </c>
      <c r="AK557" t="s">
        <v>6998</v>
      </c>
      <c r="AL557" t="s">
        <v>6999</v>
      </c>
      <c r="AM557" t="s">
        <v>6612</v>
      </c>
      <c r="AO557" t="s">
        <v>7000</v>
      </c>
      <c r="AP557" t="s">
        <v>124</v>
      </c>
      <c r="AQ557" t="s">
        <v>3172</v>
      </c>
      <c r="AR557" t="s">
        <v>8</v>
      </c>
      <c r="AS557" t="s">
        <v>291</v>
      </c>
      <c r="AT557" t="s">
        <v>7001</v>
      </c>
      <c r="AV557" t="s">
        <v>296</v>
      </c>
      <c r="AW557" t="s">
        <v>7003</v>
      </c>
      <c r="AX557" t="s">
        <v>4594</v>
      </c>
      <c r="AY557">
        <v>0</v>
      </c>
      <c r="AZ557" t="s">
        <v>289</v>
      </c>
      <c r="BA557" t="s">
        <v>49</v>
      </c>
      <c r="BC557" t="s">
        <v>7004</v>
      </c>
      <c r="BF557" t="s">
        <v>6993</v>
      </c>
      <c r="BI557" t="s">
        <v>6570</v>
      </c>
      <c r="BJ557" t="s">
        <v>4982</v>
      </c>
      <c r="BK557" t="s">
        <v>3179</v>
      </c>
      <c r="BL557" t="s">
        <v>4</v>
      </c>
      <c r="BM557">
        <v>1</v>
      </c>
      <c r="BN557">
        <v>89.99</v>
      </c>
      <c r="BO557">
        <v>89.99</v>
      </c>
    </row>
    <row r="558" spans="1:73" hidden="1">
      <c r="A558" s="15">
        <f t="shared" si="8"/>
        <v>45513</v>
      </c>
      <c r="B558" t="s">
        <v>7005</v>
      </c>
      <c r="C558" t="s">
        <v>7006</v>
      </c>
      <c r="D558" t="s">
        <v>294</v>
      </c>
      <c r="F558" t="s">
        <v>891</v>
      </c>
      <c r="G558" t="s">
        <v>7007</v>
      </c>
      <c r="H558" t="s">
        <v>287</v>
      </c>
      <c r="I558">
        <v>29.9</v>
      </c>
      <c r="J558">
        <v>29.9</v>
      </c>
      <c r="K558">
        <v>29.9</v>
      </c>
      <c r="L558">
        <v>0</v>
      </c>
      <c r="M558" t="s">
        <v>3519</v>
      </c>
      <c r="N558" t="s">
        <v>3520</v>
      </c>
      <c r="O558" t="s">
        <v>3521</v>
      </c>
      <c r="P558" t="s">
        <v>288</v>
      </c>
      <c r="Q558" t="s">
        <v>295</v>
      </c>
      <c r="R558" t="s">
        <v>7008</v>
      </c>
      <c r="S558" t="s">
        <v>7009</v>
      </c>
      <c r="U558" t="s">
        <v>7010</v>
      </c>
      <c r="V558" t="s">
        <v>2343</v>
      </c>
      <c r="W558" t="s">
        <v>1680</v>
      </c>
      <c r="X558" t="s">
        <v>303</v>
      </c>
      <c r="Y558" t="s">
        <v>291</v>
      </c>
      <c r="Z558" t="s">
        <v>7011</v>
      </c>
      <c r="AE558" t="s">
        <v>3527</v>
      </c>
      <c r="AG558" t="s">
        <v>3519</v>
      </c>
      <c r="AH558" t="s">
        <v>3520</v>
      </c>
      <c r="AI558" t="s">
        <v>7012</v>
      </c>
      <c r="AJ558" t="s">
        <v>288</v>
      </c>
      <c r="AK558" t="s">
        <v>295</v>
      </c>
      <c r="AL558" t="s">
        <v>7008</v>
      </c>
      <c r="AM558" t="s">
        <v>7009</v>
      </c>
      <c r="AO558" t="s">
        <v>7010</v>
      </c>
      <c r="AP558" t="s">
        <v>2343</v>
      </c>
      <c r="AQ558" t="s">
        <v>1680</v>
      </c>
      <c r="AR558" t="s">
        <v>303</v>
      </c>
      <c r="AT558" t="s">
        <v>7011</v>
      </c>
      <c r="AV558" t="s">
        <v>296</v>
      </c>
      <c r="AW558" t="s">
        <v>7013</v>
      </c>
      <c r="AY558">
        <v>0</v>
      </c>
      <c r="AZ558" t="s">
        <v>289</v>
      </c>
      <c r="BA558" t="s">
        <v>113</v>
      </c>
      <c r="BC558" t="s">
        <v>7014</v>
      </c>
      <c r="BE558" t="s">
        <v>7015</v>
      </c>
      <c r="BF558" t="s">
        <v>7007</v>
      </c>
      <c r="BI558" t="s">
        <v>7016</v>
      </c>
      <c r="BJ558" t="s">
        <v>851</v>
      </c>
      <c r="BK558" t="s">
        <v>852</v>
      </c>
      <c r="BL558" t="s">
        <v>4</v>
      </c>
      <c r="BM558">
        <v>1</v>
      </c>
      <c r="BN558">
        <v>29.9</v>
      </c>
      <c r="BO558">
        <v>29.9</v>
      </c>
    </row>
    <row r="559" spans="1:73" hidden="1">
      <c r="A559" s="15">
        <f t="shared" si="8"/>
        <v>45513</v>
      </c>
      <c r="B559" t="s">
        <v>7017</v>
      </c>
      <c r="C559" t="s">
        <v>7018</v>
      </c>
      <c r="D559" t="s">
        <v>292</v>
      </c>
      <c r="F559" t="s">
        <v>2100</v>
      </c>
      <c r="G559" t="s">
        <v>7019</v>
      </c>
      <c r="H559" t="s">
        <v>287</v>
      </c>
      <c r="I559">
        <v>55.98</v>
      </c>
      <c r="J559">
        <v>81.13</v>
      </c>
      <c r="K559">
        <v>81.13</v>
      </c>
      <c r="L559">
        <v>25.15</v>
      </c>
      <c r="M559" t="s">
        <v>7020</v>
      </c>
      <c r="N559" t="s">
        <v>7021</v>
      </c>
      <c r="O559" t="s">
        <v>7022</v>
      </c>
      <c r="P559" t="s">
        <v>4913</v>
      </c>
      <c r="Q559" t="s">
        <v>7023</v>
      </c>
      <c r="R559" t="s">
        <v>7024</v>
      </c>
      <c r="S559" t="s">
        <v>7025</v>
      </c>
      <c r="U559" t="s">
        <v>7026</v>
      </c>
      <c r="V559" t="s">
        <v>124</v>
      </c>
      <c r="W559" t="s">
        <v>2685</v>
      </c>
      <c r="X559" t="s">
        <v>135</v>
      </c>
      <c r="Z559" t="s">
        <v>7027</v>
      </c>
      <c r="AE559" t="s">
        <v>7028</v>
      </c>
      <c r="AG559" t="s">
        <v>7020</v>
      </c>
      <c r="AH559" t="s">
        <v>7021</v>
      </c>
      <c r="AI559" t="s">
        <v>7022</v>
      </c>
      <c r="AJ559" t="s">
        <v>4913</v>
      </c>
      <c r="AK559" t="s">
        <v>7023</v>
      </c>
      <c r="AL559" t="s">
        <v>7024</v>
      </c>
      <c r="AM559" t="s">
        <v>7025</v>
      </c>
      <c r="AO559" t="s">
        <v>7026</v>
      </c>
      <c r="AP559" t="s">
        <v>124</v>
      </c>
      <c r="AQ559" t="s">
        <v>2685</v>
      </c>
      <c r="AR559" t="s">
        <v>135</v>
      </c>
      <c r="AT559" t="s">
        <v>7027</v>
      </c>
      <c r="AW559" t="s">
        <v>7029</v>
      </c>
      <c r="AY559">
        <v>0</v>
      </c>
      <c r="AZ559" t="s">
        <v>289</v>
      </c>
      <c r="BA559" t="s">
        <v>3776</v>
      </c>
      <c r="BB559" t="s">
        <v>3159</v>
      </c>
      <c r="BC559" t="s">
        <v>7030</v>
      </c>
      <c r="BF559" t="s">
        <v>7019</v>
      </c>
      <c r="BI559" t="s">
        <v>7031</v>
      </c>
      <c r="BJ559" t="s">
        <v>6863</v>
      </c>
      <c r="BK559" t="s">
        <v>3670</v>
      </c>
      <c r="BL559" t="s">
        <v>4</v>
      </c>
      <c r="BM559">
        <v>1</v>
      </c>
      <c r="BN559">
        <v>23.99</v>
      </c>
      <c r="BO559">
        <v>23.99</v>
      </c>
      <c r="BP559" t="s">
        <v>6739</v>
      </c>
      <c r="BQ559" t="s">
        <v>6312</v>
      </c>
      <c r="BR559" t="s">
        <v>4</v>
      </c>
      <c r="BS559">
        <v>1</v>
      </c>
      <c r="BT559">
        <v>31.99</v>
      </c>
      <c r="BU559">
        <v>31.99</v>
      </c>
    </row>
    <row r="560" spans="1:73" hidden="1">
      <c r="A560" s="15">
        <f t="shared" si="8"/>
        <v>45513</v>
      </c>
      <c r="B560" t="s">
        <v>7032</v>
      </c>
      <c r="C560" t="s">
        <v>7033</v>
      </c>
      <c r="D560" t="s">
        <v>294</v>
      </c>
      <c r="F560" t="s">
        <v>891</v>
      </c>
      <c r="G560" t="s">
        <v>7034</v>
      </c>
      <c r="H560" t="s">
        <v>287</v>
      </c>
      <c r="I560">
        <v>28.4</v>
      </c>
      <c r="J560">
        <v>28.4</v>
      </c>
      <c r="K560">
        <v>28.4</v>
      </c>
      <c r="L560">
        <v>0</v>
      </c>
      <c r="M560" t="s">
        <v>3519</v>
      </c>
      <c r="N560" t="s">
        <v>3520</v>
      </c>
      <c r="O560" t="s">
        <v>3521</v>
      </c>
      <c r="P560" t="s">
        <v>288</v>
      </c>
      <c r="Q560" t="s">
        <v>295</v>
      </c>
      <c r="R560" t="s">
        <v>7008</v>
      </c>
      <c r="S560" t="s">
        <v>7009</v>
      </c>
      <c r="U560" t="s">
        <v>7010</v>
      </c>
      <c r="V560" t="s">
        <v>2343</v>
      </c>
      <c r="W560" t="s">
        <v>1680</v>
      </c>
      <c r="X560" t="s">
        <v>303</v>
      </c>
      <c r="Y560" t="s">
        <v>291</v>
      </c>
      <c r="Z560" t="s">
        <v>7011</v>
      </c>
      <c r="AE560" t="s">
        <v>3527</v>
      </c>
      <c r="AG560" t="s">
        <v>3519</v>
      </c>
      <c r="AH560" t="s">
        <v>3520</v>
      </c>
      <c r="AI560" t="s">
        <v>7035</v>
      </c>
      <c r="AJ560" t="s">
        <v>288</v>
      </c>
      <c r="AK560" t="s">
        <v>295</v>
      </c>
      <c r="AL560" t="s">
        <v>7008</v>
      </c>
      <c r="AM560" t="s">
        <v>7009</v>
      </c>
      <c r="AO560" t="s">
        <v>7010</v>
      </c>
      <c r="AP560" t="s">
        <v>2343</v>
      </c>
      <c r="AQ560" t="s">
        <v>1680</v>
      </c>
      <c r="AR560" t="s">
        <v>303</v>
      </c>
      <c r="AT560" t="s">
        <v>7011</v>
      </c>
      <c r="AV560" t="s">
        <v>296</v>
      </c>
      <c r="AW560" t="s">
        <v>7036</v>
      </c>
      <c r="AY560">
        <v>0</v>
      </c>
      <c r="AZ560" t="s">
        <v>289</v>
      </c>
      <c r="BA560" t="s">
        <v>113</v>
      </c>
      <c r="BC560" t="s">
        <v>7014</v>
      </c>
      <c r="BE560" t="s">
        <v>7037</v>
      </c>
      <c r="BF560" t="s">
        <v>7034</v>
      </c>
      <c r="BI560" t="s">
        <v>7038</v>
      </c>
      <c r="BJ560" t="s">
        <v>851</v>
      </c>
      <c r="BK560" t="s">
        <v>852</v>
      </c>
      <c r="BL560" t="s">
        <v>4</v>
      </c>
      <c r="BM560">
        <v>1</v>
      </c>
      <c r="BN560">
        <v>29.9</v>
      </c>
      <c r="BO560">
        <v>28.4</v>
      </c>
    </row>
    <row r="561" spans="1:73" hidden="1">
      <c r="A561" s="15">
        <f t="shared" si="8"/>
        <v>45513</v>
      </c>
      <c r="B561" t="s">
        <v>7039</v>
      </c>
      <c r="C561" t="s">
        <v>7040</v>
      </c>
      <c r="D561" t="s">
        <v>134</v>
      </c>
      <c r="F561" t="s">
        <v>2100</v>
      </c>
      <c r="G561" t="s">
        <v>7041</v>
      </c>
      <c r="H561" t="s">
        <v>287</v>
      </c>
      <c r="I561">
        <v>134.94</v>
      </c>
      <c r="J561">
        <v>165.84</v>
      </c>
      <c r="K561">
        <v>165.84</v>
      </c>
      <c r="L561">
        <v>30.9</v>
      </c>
      <c r="M561" t="s">
        <v>2881</v>
      </c>
      <c r="N561" t="s">
        <v>7042</v>
      </c>
      <c r="O561" t="s">
        <v>7043</v>
      </c>
      <c r="P561" t="s">
        <v>288</v>
      </c>
      <c r="Q561" t="s">
        <v>3145</v>
      </c>
      <c r="R561" t="s">
        <v>7044</v>
      </c>
      <c r="S561" t="s">
        <v>7045</v>
      </c>
      <c r="T561" t="s">
        <v>7046</v>
      </c>
      <c r="U561" t="s">
        <v>7046</v>
      </c>
      <c r="V561" t="s">
        <v>7047</v>
      </c>
      <c r="W561" t="s">
        <v>1838</v>
      </c>
      <c r="X561" t="s">
        <v>7048</v>
      </c>
      <c r="Y561" t="s">
        <v>3150</v>
      </c>
      <c r="Z561" t="s">
        <v>7049</v>
      </c>
      <c r="AE561" t="s">
        <v>7050</v>
      </c>
      <c r="AG561" t="s">
        <v>2881</v>
      </c>
      <c r="AH561" t="s">
        <v>7051</v>
      </c>
      <c r="AI561" t="s">
        <v>7043</v>
      </c>
      <c r="AJ561" t="s">
        <v>288</v>
      </c>
      <c r="AK561" t="s">
        <v>3145</v>
      </c>
      <c r="AL561" t="s">
        <v>7044</v>
      </c>
      <c r="AM561" t="s">
        <v>7045</v>
      </c>
      <c r="AO561" t="s">
        <v>7046</v>
      </c>
      <c r="AP561" t="s">
        <v>7047</v>
      </c>
      <c r="AQ561" t="s">
        <v>1838</v>
      </c>
      <c r="AR561" t="s">
        <v>7048</v>
      </c>
      <c r="AS561" t="s">
        <v>3150</v>
      </c>
      <c r="AT561" t="s">
        <v>7049</v>
      </c>
      <c r="AV561" t="s">
        <v>3154</v>
      </c>
      <c r="AW561" t="s">
        <v>7052</v>
      </c>
      <c r="AX561" t="s">
        <v>3156</v>
      </c>
      <c r="AY561">
        <v>0</v>
      </c>
      <c r="AZ561" t="s">
        <v>289</v>
      </c>
      <c r="BA561" t="s">
        <v>4651</v>
      </c>
      <c r="BB561" t="s">
        <v>3159</v>
      </c>
      <c r="BC561" t="s">
        <v>4595</v>
      </c>
      <c r="BD561" t="s">
        <v>7053</v>
      </c>
      <c r="BF561" t="s">
        <v>7041</v>
      </c>
      <c r="BG561" t="s">
        <v>4999</v>
      </c>
      <c r="BH561">
        <v>54.9</v>
      </c>
      <c r="BI561" t="s">
        <v>6843</v>
      </c>
      <c r="BJ561" t="s">
        <v>7054</v>
      </c>
      <c r="BK561" t="s">
        <v>3670</v>
      </c>
      <c r="BL561" t="s">
        <v>4</v>
      </c>
      <c r="BM561">
        <v>6</v>
      </c>
      <c r="BN561">
        <v>22.49</v>
      </c>
      <c r="BO561">
        <v>134.94</v>
      </c>
    </row>
    <row r="562" spans="1:73" hidden="1">
      <c r="A562" s="15">
        <f t="shared" si="8"/>
        <v>45513</v>
      </c>
      <c r="B562" t="s">
        <v>7055</v>
      </c>
      <c r="C562" t="s">
        <v>7056</v>
      </c>
      <c r="D562" t="s">
        <v>301</v>
      </c>
      <c r="F562" t="s">
        <v>2100</v>
      </c>
      <c r="G562" t="s">
        <v>7057</v>
      </c>
      <c r="H562" t="s">
        <v>298</v>
      </c>
      <c r="I562">
        <v>22.43</v>
      </c>
      <c r="J562">
        <v>33</v>
      </c>
      <c r="K562">
        <v>33</v>
      </c>
      <c r="L562">
        <v>10.57</v>
      </c>
      <c r="M562" t="s">
        <v>7058</v>
      </c>
      <c r="N562" t="s">
        <v>7059</v>
      </c>
      <c r="O562" t="s">
        <v>7060</v>
      </c>
      <c r="P562" t="s">
        <v>3202</v>
      </c>
      <c r="Q562" t="s">
        <v>7061</v>
      </c>
      <c r="R562" t="s">
        <v>7062</v>
      </c>
      <c r="S562" t="s">
        <v>7063</v>
      </c>
      <c r="U562" t="s">
        <v>7064</v>
      </c>
      <c r="V562" t="s">
        <v>7065</v>
      </c>
      <c r="W562" t="s">
        <v>1444</v>
      </c>
      <c r="X562" t="s">
        <v>8</v>
      </c>
      <c r="Y562" t="s">
        <v>291</v>
      </c>
      <c r="Z562" t="s">
        <v>7066</v>
      </c>
      <c r="AE562" t="s">
        <v>7067</v>
      </c>
      <c r="AG562" t="s">
        <v>7058</v>
      </c>
      <c r="AH562" t="s">
        <v>7059</v>
      </c>
      <c r="AI562" t="s">
        <v>7060</v>
      </c>
      <c r="AJ562" t="s">
        <v>3202</v>
      </c>
      <c r="AK562" t="s">
        <v>7061</v>
      </c>
      <c r="AL562" t="s">
        <v>7062</v>
      </c>
      <c r="AM562" t="s">
        <v>7063</v>
      </c>
      <c r="AO562" t="s">
        <v>7064</v>
      </c>
      <c r="AP562" t="s">
        <v>7065</v>
      </c>
      <c r="AQ562" t="s">
        <v>1444</v>
      </c>
      <c r="AR562" t="s">
        <v>8</v>
      </c>
      <c r="AS562" t="s">
        <v>291</v>
      </c>
      <c r="AT562" t="s">
        <v>7066</v>
      </c>
      <c r="AV562" t="s">
        <v>296</v>
      </c>
      <c r="AW562" t="s">
        <v>7068</v>
      </c>
      <c r="AX562" t="s">
        <v>4594</v>
      </c>
      <c r="AY562">
        <v>0</v>
      </c>
      <c r="AZ562" t="s">
        <v>289</v>
      </c>
      <c r="BA562" t="s">
        <v>49</v>
      </c>
      <c r="BC562" t="s">
        <v>7004</v>
      </c>
      <c r="BF562" t="s">
        <v>7057</v>
      </c>
      <c r="BI562" t="s">
        <v>6570</v>
      </c>
      <c r="BJ562" t="s">
        <v>3211</v>
      </c>
      <c r="BK562" t="s">
        <v>771</v>
      </c>
      <c r="BL562" t="s">
        <v>4</v>
      </c>
      <c r="BM562">
        <v>1</v>
      </c>
      <c r="BN562">
        <v>22.43</v>
      </c>
      <c r="BO562">
        <v>22.43</v>
      </c>
    </row>
    <row r="563" spans="1:73" hidden="1">
      <c r="A563" s="15">
        <f t="shared" si="8"/>
        <v>45513</v>
      </c>
      <c r="B563" t="s">
        <v>7069</v>
      </c>
      <c r="C563" t="s">
        <v>7070</v>
      </c>
      <c r="D563" t="s">
        <v>301</v>
      </c>
      <c r="F563" t="s">
        <v>2100</v>
      </c>
      <c r="G563" t="s">
        <v>7071</v>
      </c>
      <c r="H563" t="s">
        <v>298</v>
      </c>
      <c r="I563">
        <v>104.86</v>
      </c>
      <c r="J563">
        <v>115.53</v>
      </c>
      <c r="K563">
        <v>115.53</v>
      </c>
      <c r="L563">
        <v>10.67</v>
      </c>
      <c r="M563" t="s">
        <v>7072</v>
      </c>
      <c r="N563" t="s">
        <v>7073</v>
      </c>
      <c r="O563" t="s">
        <v>7074</v>
      </c>
      <c r="P563" t="s">
        <v>7075</v>
      </c>
      <c r="Q563" t="s">
        <v>7076</v>
      </c>
      <c r="R563" t="s">
        <v>7077</v>
      </c>
      <c r="S563" t="s">
        <v>5094</v>
      </c>
      <c r="V563" t="s">
        <v>7078</v>
      </c>
      <c r="W563" t="s">
        <v>7079</v>
      </c>
      <c r="X563" t="s">
        <v>2228</v>
      </c>
      <c r="Y563" t="s">
        <v>291</v>
      </c>
      <c r="Z563" t="s">
        <v>7080</v>
      </c>
      <c r="AE563" t="s">
        <v>7081</v>
      </c>
      <c r="AG563" t="s">
        <v>7072</v>
      </c>
      <c r="AH563" t="s">
        <v>7073</v>
      </c>
      <c r="AI563" t="s">
        <v>7074</v>
      </c>
      <c r="AJ563" t="s">
        <v>7075</v>
      </c>
      <c r="AK563" t="s">
        <v>7076</v>
      </c>
      <c r="AL563" t="s">
        <v>7077</v>
      </c>
      <c r="AM563" t="s">
        <v>5094</v>
      </c>
      <c r="AP563" t="s">
        <v>7078</v>
      </c>
      <c r="AQ563" t="s">
        <v>7079</v>
      </c>
      <c r="AR563" t="s">
        <v>2228</v>
      </c>
      <c r="AS563" t="s">
        <v>291</v>
      </c>
      <c r="AT563" t="s">
        <v>7080</v>
      </c>
      <c r="AV563" t="s">
        <v>296</v>
      </c>
      <c r="AW563" t="s">
        <v>7082</v>
      </c>
      <c r="AX563" t="s">
        <v>4594</v>
      </c>
      <c r="AY563">
        <v>0</v>
      </c>
      <c r="AZ563" t="s">
        <v>289</v>
      </c>
      <c r="BA563" t="s">
        <v>2145</v>
      </c>
      <c r="BC563" t="s">
        <v>4745</v>
      </c>
      <c r="BF563" t="s">
        <v>7071</v>
      </c>
      <c r="BI563" t="s">
        <v>6570</v>
      </c>
      <c r="BJ563" t="s">
        <v>3211</v>
      </c>
      <c r="BK563" t="s">
        <v>771</v>
      </c>
      <c r="BL563" t="s">
        <v>4</v>
      </c>
      <c r="BM563">
        <v>1</v>
      </c>
      <c r="BN563">
        <v>22.43</v>
      </c>
      <c r="BO563">
        <v>22.43</v>
      </c>
      <c r="BP563" t="s">
        <v>5478</v>
      </c>
      <c r="BQ563" t="s">
        <v>5342</v>
      </c>
      <c r="BR563" t="s">
        <v>4</v>
      </c>
      <c r="BS563">
        <v>1</v>
      </c>
      <c r="BT563">
        <v>82.43</v>
      </c>
      <c r="BU563">
        <v>82.43</v>
      </c>
    </row>
    <row r="564" spans="1:73" hidden="1">
      <c r="A564" s="15">
        <f t="shared" si="8"/>
        <v>45513</v>
      </c>
      <c r="B564" t="s">
        <v>7083</v>
      </c>
      <c r="C564" t="s">
        <v>7084</v>
      </c>
      <c r="D564" t="s">
        <v>301</v>
      </c>
      <c r="F564" t="s">
        <v>2100</v>
      </c>
      <c r="G564" t="s">
        <v>7085</v>
      </c>
      <c r="H564" t="s">
        <v>298</v>
      </c>
      <c r="I564">
        <v>29.99</v>
      </c>
      <c r="J564">
        <v>40.75</v>
      </c>
      <c r="K564">
        <v>40.75</v>
      </c>
      <c r="L564">
        <v>10.76</v>
      </c>
      <c r="M564" t="s">
        <v>7086</v>
      </c>
      <c r="N564" t="s">
        <v>7087</v>
      </c>
      <c r="O564" t="s">
        <v>7088</v>
      </c>
      <c r="P564" t="s">
        <v>4661</v>
      </c>
      <c r="Q564" t="s">
        <v>7089</v>
      </c>
      <c r="R564" t="s">
        <v>7090</v>
      </c>
      <c r="S564" t="s">
        <v>7091</v>
      </c>
      <c r="U564" t="s">
        <v>7092</v>
      </c>
      <c r="V564" t="s">
        <v>124</v>
      </c>
      <c r="W564" t="s">
        <v>3149</v>
      </c>
      <c r="X564" t="s">
        <v>6</v>
      </c>
      <c r="Y564" t="s">
        <v>291</v>
      </c>
      <c r="Z564" t="s">
        <v>7093</v>
      </c>
      <c r="AE564" t="s">
        <v>7094</v>
      </c>
      <c r="AG564" t="s">
        <v>7086</v>
      </c>
      <c r="AH564" t="s">
        <v>7087</v>
      </c>
      <c r="AI564" t="s">
        <v>7088</v>
      </c>
      <c r="AJ564" t="s">
        <v>4661</v>
      </c>
      <c r="AK564" t="s">
        <v>7089</v>
      </c>
      <c r="AL564" t="s">
        <v>7090</v>
      </c>
      <c r="AM564" t="s">
        <v>7091</v>
      </c>
      <c r="AO564" t="s">
        <v>7092</v>
      </c>
      <c r="AP564" t="s">
        <v>124</v>
      </c>
      <c r="AQ564" t="s">
        <v>3149</v>
      </c>
      <c r="AR564" t="s">
        <v>6</v>
      </c>
      <c r="AS564" t="s">
        <v>291</v>
      </c>
      <c r="AT564" t="s">
        <v>7093</v>
      </c>
      <c r="AV564" t="s">
        <v>296</v>
      </c>
      <c r="AW564" t="s">
        <v>7095</v>
      </c>
      <c r="AX564" t="s">
        <v>4594</v>
      </c>
      <c r="AY564">
        <v>0</v>
      </c>
      <c r="AZ564" t="s">
        <v>289</v>
      </c>
      <c r="BA564" t="s">
        <v>2145</v>
      </c>
      <c r="BC564" t="s">
        <v>6557</v>
      </c>
      <c r="BF564" t="s">
        <v>7085</v>
      </c>
      <c r="BI564" t="s">
        <v>6570</v>
      </c>
      <c r="BJ564" t="s">
        <v>6382</v>
      </c>
      <c r="BK564" t="s">
        <v>6312</v>
      </c>
      <c r="BL564" t="s">
        <v>4</v>
      </c>
      <c r="BM564">
        <v>1</v>
      </c>
      <c r="BN564">
        <v>29.99</v>
      </c>
      <c r="BO564">
        <v>29.99</v>
      </c>
    </row>
    <row r="565" spans="1:73" hidden="1">
      <c r="A565" s="15">
        <f t="shared" si="8"/>
        <v>45514</v>
      </c>
      <c r="B565" t="s">
        <v>7096</v>
      </c>
      <c r="C565" t="s">
        <v>7097</v>
      </c>
      <c r="D565" t="s">
        <v>294</v>
      </c>
      <c r="F565" t="s">
        <v>2100</v>
      </c>
      <c r="G565" t="s">
        <v>7098</v>
      </c>
      <c r="H565" t="s">
        <v>287</v>
      </c>
      <c r="I565">
        <v>70.28</v>
      </c>
      <c r="J565">
        <v>70.28</v>
      </c>
      <c r="K565">
        <v>70.28</v>
      </c>
      <c r="L565">
        <v>0</v>
      </c>
      <c r="M565" t="s">
        <v>7099</v>
      </c>
      <c r="N565" t="s">
        <v>7100</v>
      </c>
      <c r="O565" t="s">
        <v>7101</v>
      </c>
      <c r="P565" t="s">
        <v>288</v>
      </c>
      <c r="Q565" t="s">
        <v>295</v>
      </c>
      <c r="R565" t="s">
        <v>7102</v>
      </c>
      <c r="S565" t="s">
        <v>6806</v>
      </c>
      <c r="U565" t="s">
        <v>7103</v>
      </c>
      <c r="V565" t="s">
        <v>7104</v>
      </c>
      <c r="W565" t="s">
        <v>7105</v>
      </c>
      <c r="X565" t="s">
        <v>127</v>
      </c>
      <c r="Y565" t="s">
        <v>291</v>
      </c>
      <c r="Z565" t="s">
        <v>7106</v>
      </c>
      <c r="AE565" t="s">
        <v>7107</v>
      </c>
      <c r="AG565" t="s">
        <v>7099</v>
      </c>
      <c r="AH565" t="s">
        <v>7100</v>
      </c>
      <c r="AI565" t="s">
        <v>7108</v>
      </c>
      <c r="AJ565" t="s">
        <v>288</v>
      </c>
      <c r="AK565" t="s">
        <v>295</v>
      </c>
      <c r="AL565" t="s">
        <v>7102</v>
      </c>
      <c r="AM565" t="s">
        <v>6806</v>
      </c>
      <c r="AO565" t="s">
        <v>7103</v>
      </c>
      <c r="AP565" t="s">
        <v>7104</v>
      </c>
      <c r="AQ565" t="s">
        <v>7105</v>
      </c>
      <c r="AR565" t="s">
        <v>127</v>
      </c>
      <c r="AT565" t="s">
        <v>7106</v>
      </c>
      <c r="AV565" t="s">
        <v>296</v>
      </c>
      <c r="AW565" t="s">
        <v>7109</v>
      </c>
      <c r="AX565" t="s">
        <v>3711</v>
      </c>
      <c r="AY565">
        <v>0</v>
      </c>
      <c r="AZ565" t="s">
        <v>289</v>
      </c>
      <c r="BA565" t="s">
        <v>297</v>
      </c>
      <c r="BC565" t="s">
        <v>7110</v>
      </c>
      <c r="BD565" t="s">
        <v>7111</v>
      </c>
      <c r="BF565" t="s">
        <v>7098</v>
      </c>
      <c r="BI565" t="s">
        <v>7112</v>
      </c>
      <c r="BJ565" t="s">
        <v>7113</v>
      </c>
      <c r="BK565" t="s">
        <v>6312</v>
      </c>
      <c r="BL565" t="s">
        <v>4</v>
      </c>
      <c r="BM565">
        <v>1</v>
      </c>
      <c r="BN565">
        <v>43.31</v>
      </c>
      <c r="BO565">
        <v>41.57</v>
      </c>
      <c r="BP565" t="s">
        <v>851</v>
      </c>
      <c r="BQ565" t="s">
        <v>852</v>
      </c>
      <c r="BR565" t="s">
        <v>4</v>
      </c>
      <c r="BS565">
        <v>1</v>
      </c>
      <c r="BT565">
        <v>29.9</v>
      </c>
      <c r="BU565">
        <v>28.71</v>
      </c>
    </row>
    <row r="566" spans="1:73" hidden="1">
      <c r="A566" s="15">
        <f t="shared" si="8"/>
        <v>45514</v>
      </c>
      <c r="B566" t="s">
        <v>7114</v>
      </c>
      <c r="C566" t="s">
        <v>7115</v>
      </c>
      <c r="D566" t="s">
        <v>301</v>
      </c>
      <c r="F566" t="s">
        <v>2100</v>
      </c>
      <c r="G566" t="s">
        <v>7116</v>
      </c>
      <c r="H566" t="s">
        <v>298</v>
      </c>
      <c r="I566">
        <v>97.43</v>
      </c>
      <c r="J566">
        <v>97.43</v>
      </c>
      <c r="K566">
        <v>97.43</v>
      </c>
      <c r="L566">
        <v>0</v>
      </c>
      <c r="M566" t="s">
        <v>7117</v>
      </c>
      <c r="N566" t="s">
        <v>7118</v>
      </c>
      <c r="O566" t="s">
        <v>7119</v>
      </c>
      <c r="P566" t="s">
        <v>877</v>
      </c>
      <c r="Q566" t="s">
        <v>7120</v>
      </c>
      <c r="R566" t="s">
        <v>7121</v>
      </c>
      <c r="S566" t="s">
        <v>6019</v>
      </c>
      <c r="U566" t="s">
        <v>7122</v>
      </c>
      <c r="V566" t="s">
        <v>7123</v>
      </c>
      <c r="W566" t="s">
        <v>3739</v>
      </c>
      <c r="X566" t="s">
        <v>7</v>
      </c>
      <c r="Y566" t="s">
        <v>291</v>
      </c>
      <c r="Z566" t="s">
        <v>7124</v>
      </c>
      <c r="AE566" t="s">
        <v>7125</v>
      </c>
      <c r="AG566" t="s">
        <v>7117</v>
      </c>
      <c r="AH566" t="s">
        <v>7118</v>
      </c>
      <c r="AI566" t="s">
        <v>7119</v>
      </c>
      <c r="AJ566" t="s">
        <v>877</v>
      </c>
      <c r="AK566" t="s">
        <v>7120</v>
      </c>
      <c r="AL566" t="s">
        <v>7121</v>
      </c>
      <c r="AM566" t="s">
        <v>6019</v>
      </c>
      <c r="AO566" t="s">
        <v>7122</v>
      </c>
      <c r="AP566" t="s">
        <v>7123</v>
      </c>
      <c r="AQ566" t="s">
        <v>3739</v>
      </c>
      <c r="AR566" t="s">
        <v>7</v>
      </c>
      <c r="AS566" t="s">
        <v>291</v>
      </c>
      <c r="AT566" t="s">
        <v>7124</v>
      </c>
      <c r="AV566" t="s">
        <v>296</v>
      </c>
      <c r="AW566" t="s">
        <v>7126</v>
      </c>
      <c r="AX566" t="s">
        <v>4594</v>
      </c>
      <c r="AY566">
        <v>0</v>
      </c>
      <c r="AZ566" t="s">
        <v>289</v>
      </c>
      <c r="BA566" t="s">
        <v>49</v>
      </c>
      <c r="BC566" t="s">
        <v>6938</v>
      </c>
      <c r="BF566" t="s">
        <v>7116</v>
      </c>
      <c r="BI566" t="s">
        <v>6570</v>
      </c>
      <c r="BJ566" t="s">
        <v>3028</v>
      </c>
      <c r="BK566" t="s">
        <v>2181</v>
      </c>
      <c r="BL566" t="s">
        <v>4</v>
      </c>
      <c r="BM566">
        <v>1</v>
      </c>
      <c r="BN566">
        <v>97.43</v>
      </c>
      <c r="BO566">
        <v>97.43</v>
      </c>
    </row>
    <row r="567" spans="1:73" hidden="1">
      <c r="A567" s="15">
        <f t="shared" si="8"/>
        <v>45515</v>
      </c>
      <c r="B567" t="s">
        <v>7127</v>
      </c>
      <c r="C567" t="s">
        <v>7128</v>
      </c>
      <c r="D567" t="s">
        <v>294</v>
      </c>
      <c r="F567" t="s">
        <v>2100</v>
      </c>
      <c r="G567" t="s">
        <v>7129</v>
      </c>
      <c r="H567" t="s">
        <v>287</v>
      </c>
      <c r="I567">
        <v>22.49</v>
      </c>
      <c r="J567">
        <v>22.49</v>
      </c>
      <c r="K567">
        <v>22.49</v>
      </c>
      <c r="L567">
        <v>0</v>
      </c>
      <c r="M567" t="s">
        <v>7130</v>
      </c>
      <c r="N567" t="s">
        <v>7131</v>
      </c>
      <c r="O567" t="s">
        <v>7132</v>
      </c>
      <c r="P567" t="s">
        <v>288</v>
      </c>
      <c r="Q567" t="s">
        <v>295</v>
      </c>
      <c r="R567" t="s">
        <v>7133</v>
      </c>
      <c r="S567" t="s">
        <v>7063</v>
      </c>
      <c r="V567" t="s">
        <v>7134</v>
      </c>
      <c r="W567" t="s">
        <v>7135</v>
      </c>
      <c r="X567" t="s">
        <v>3509</v>
      </c>
      <c r="Y567" t="s">
        <v>291</v>
      </c>
      <c r="Z567" t="s">
        <v>7136</v>
      </c>
      <c r="AE567" t="s">
        <v>7137</v>
      </c>
      <c r="AG567" t="s">
        <v>7130</v>
      </c>
      <c r="AH567" t="s">
        <v>7131</v>
      </c>
      <c r="AI567" t="s">
        <v>7138</v>
      </c>
      <c r="AJ567" t="s">
        <v>288</v>
      </c>
      <c r="AK567" t="s">
        <v>295</v>
      </c>
      <c r="AL567" t="s">
        <v>7133</v>
      </c>
      <c r="AM567" t="s">
        <v>7063</v>
      </c>
      <c r="AP567" t="s">
        <v>7134</v>
      </c>
      <c r="AQ567" t="s">
        <v>7135</v>
      </c>
      <c r="AR567" t="s">
        <v>3509</v>
      </c>
      <c r="AT567" t="s">
        <v>7136</v>
      </c>
      <c r="AV567" t="s">
        <v>296</v>
      </c>
      <c r="AW567" t="s">
        <v>7139</v>
      </c>
      <c r="AX567" t="s">
        <v>3711</v>
      </c>
      <c r="AY567">
        <v>0</v>
      </c>
      <c r="AZ567" t="s">
        <v>289</v>
      </c>
      <c r="BA567" t="s">
        <v>297</v>
      </c>
      <c r="BC567" t="s">
        <v>7140</v>
      </c>
      <c r="BD567" t="s">
        <v>7141</v>
      </c>
      <c r="BF567" t="s">
        <v>7129</v>
      </c>
      <c r="BI567" t="s">
        <v>7142</v>
      </c>
      <c r="BJ567" t="s">
        <v>7143</v>
      </c>
      <c r="BK567" t="s">
        <v>3670</v>
      </c>
      <c r="BL567" t="s">
        <v>4</v>
      </c>
      <c r="BM567">
        <v>1</v>
      </c>
      <c r="BN567">
        <v>22.49</v>
      </c>
      <c r="BO567">
        <v>22.49</v>
      </c>
    </row>
    <row r="568" spans="1:73" hidden="1">
      <c r="A568" s="15">
        <f t="shared" si="8"/>
        <v>45516</v>
      </c>
      <c r="B568" t="s">
        <v>7144</v>
      </c>
      <c r="C568" t="s">
        <v>7145</v>
      </c>
      <c r="D568" t="s">
        <v>294</v>
      </c>
      <c r="F568" t="s">
        <v>2100</v>
      </c>
      <c r="G568" t="s">
        <v>7146</v>
      </c>
      <c r="H568" t="s">
        <v>287</v>
      </c>
      <c r="I568">
        <v>61.43</v>
      </c>
      <c r="J568">
        <v>61.43</v>
      </c>
      <c r="K568">
        <v>61.43</v>
      </c>
      <c r="L568">
        <v>0</v>
      </c>
      <c r="M568" t="s">
        <v>7147</v>
      </c>
      <c r="N568" t="s">
        <v>7148</v>
      </c>
      <c r="O568" t="s">
        <v>7149</v>
      </c>
      <c r="P568" t="s">
        <v>288</v>
      </c>
      <c r="Q568" t="s">
        <v>295</v>
      </c>
      <c r="R568" t="s">
        <v>7150</v>
      </c>
      <c r="S568" t="s">
        <v>7151</v>
      </c>
      <c r="U568" t="s">
        <v>7152</v>
      </c>
      <c r="V568" t="s">
        <v>7153</v>
      </c>
      <c r="W568" t="s">
        <v>3172</v>
      </c>
      <c r="X568" t="s">
        <v>835</v>
      </c>
      <c r="Y568" t="s">
        <v>291</v>
      </c>
      <c r="Z568" t="s">
        <v>7154</v>
      </c>
      <c r="AE568" t="s">
        <v>7155</v>
      </c>
      <c r="AG568" t="s">
        <v>7147</v>
      </c>
      <c r="AH568" t="s">
        <v>7148</v>
      </c>
      <c r="AI568" t="s">
        <v>7156</v>
      </c>
      <c r="AJ568" t="s">
        <v>288</v>
      </c>
      <c r="AK568" t="s">
        <v>295</v>
      </c>
      <c r="AL568" t="s">
        <v>7150</v>
      </c>
      <c r="AM568" t="s">
        <v>7151</v>
      </c>
      <c r="AO568" t="s">
        <v>7152</v>
      </c>
      <c r="AP568" t="s">
        <v>7153</v>
      </c>
      <c r="AQ568" t="s">
        <v>3172</v>
      </c>
      <c r="AR568" t="s">
        <v>835</v>
      </c>
      <c r="AT568" t="s">
        <v>7154</v>
      </c>
      <c r="AV568" t="s">
        <v>296</v>
      </c>
      <c r="AW568" t="s">
        <v>7157</v>
      </c>
      <c r="AX568" t="s">
        <v>3711</v>
      </c>
      <c r="AY568">
        <v>0</v>
      </c>
      <c r="AZ568" t="s">
        <v>289</v>
      </c>
      <c r="BA568" t="s">
        <v>113</v>
      </c>
      <c r="BC568" t="s">
        <v>7158</v>
      </c>
      <c r="BD568" t="s">
        <v>7159</v>
      </c>
      <c r="BF568" t="s">
        <v>7146</v>
      </c>
      <c r="BI568" t="s">
        <v>7160</v>
      </c>
      <c r="BJ568" t="s">
        <v>885</v>
      </c>
      <c r="BK568" t="s">
        <v>771</v>
      </c>
      <c r="BL568" t="s">
        <v>4</v>
      </c>
      <c r="BM568">
        <v>1</v>
      </c>
      <c r="BN568">
        <v>34.090000000000003</v>
      </c>
      <c r="BO568">
        <v>32.72</v>
      </c>
      <c r="BP568" t="s">
        <v>851</v>
      </c>
      <c r="BQ568" t="s">
        <v>852</v>
      </c>
      <c r="BR568" t="s">
        <v>4</v>
      </c>
      <c r="BS568">
        <v>1</v>
      </c>
      <c r="BT568">
        <v>29.9</v>
      </c>
      <c r="BU568">
        <v>28.71</v>
      </c>
    </row>
    <row r="569" spans="1:73" hidden="1">
      <c r="A569" s="15">
        <f t="shared" si="8"/>
        <v>45516</v>
      </c>
      <c r="B569" t="s">
        <v>7161</v>
      </c>
      <c r="C569" t="s">
        <v>7162</v>
      </c>
      <c r="D569" t="s">
        <v>301</v>
      </c>
      <c r="F569" t="s">
        <v>1526</v>
      </c>
      <c r="G569" t="s">
        <v>7163</v>
      </c>
      <c r="H569" t="s">
        <v>298</v>
      </c>
      <c r="I569">
        <v>82.43</v>
      </c>
      <c r="J569">
        <v>82.43</v>
      </c>
      <c r="K569">
        <v>82.43</v>
      </c>
      <c r="L569">
        <v>0</v>
      </c>
      <c r="M569" t="s">
        <v>6956</v>
      </c>
      <c r="N569" t="s">
        <v>6956</v>
      </c>
      <c r="O569" t="s">
        <v>6957</v>
      </c>
      <c r="P569" t="s">
        <v>6958</v>
      </c>
      <c r="Q569" t="s">
        <v>6959</v>
      </c>
      <c r="R569" t="s">
        <v>6960</v>
      </c>
      <c r="S569" t="s">
        <v>2170</v>
      </c>
      <c r="U569" t="s">
        <v>6961</v>
      </c>
      <c r="V569" t="s">
        <v>6961</v>
      </c>
      <c r="W569" t="s">
        <v>6962</v>
      </c>
      <c r="X569" t="s">
        <v>131</v>
      </c>
      <c r="Y569" t="s">
        <v>291</v>
      </c>
      <c r="Z569" t="s">
        <v>6963</v>
      </c>
      <c r="AE569" t="s">
        <v>6964</v>
      </c>
      <c r="AG569" t="s">
        <v>6956</v>
      </c>
      <c r="AH569" t="s">
        <v>6956</v>
      </c>
      <c r="AI569" t="s">
        <v>6957</v>
      </c>
      <c r="AJ569" t="s">
        <v>6958</v>
      </c>
      <c r="AK569" t="s">
        <v>6959</v>
      </c>
      <c r="AL569" t="s">
        <v>6960</v>
      </c>
      <c r="AM569" t="s">
        <v>2170</v>
      </c>
      <c r="AO569" t="s">
        <v>6961</v>
      </c>
      <c r="AP569" t="s">
        <v>6961</v>
      </c>
      <c r="AQ569" t="s">
        <v>6962</v>
      </c>
      <c r="AR569" t="s">
        <v>131</v>
      </c>
      <c r="AS569" t="s">
        <v>291</v>
      </c>
      <c r="AT569" t="s">
        <v>6963</v>
      </c>
      <c r="AV569" t="s">
        <v>296</v>
      </c>
      <c r="AW569" t="s">
        <v>7164</v>
      </c>
      <c r="AX569" t="s">
        <v>4594</v>
      </c>
      <c r="AY569">
        <v>0</v>
      </c>
      <c r="AZ569" t="s">
        <v>289</v>
      </c>
      <c r="BA569" t="s">
        <v>2145</v>
      </c>
      <c r="BC569" t="s">
        <v>4670</v>
      </c>
      <c r="BF569" t="s">
        <v>7163</v>
      </c>
      <c r="BI569" t="s">
        <v>6843</v>
      </c>
      <c r="BJ569" t="s">
        <v>5478</v>
      </c>
      <c r="BK569" t="s">
        <v>5342</v>
      </c>
      <c r="BL569" t="s">
        <v>4</v>
      </c>
      <c r="BM569">
        <v>1</v>
      </c>
      <c r="BN569">
        <v>82.43</v>
      </c>
      <c r="BO569">
        <v>82.43</v>
      </c>
    </row>
    <row r="570" spans="1:73" hidden="1">
      <c r="A570" s="15">
        <f t="shared" si="8"/>
        <v>45516</v>
      </c>
      <c r="B570" t="s">
        <v>7165</v>
      </c>
      <c r="C570" t="s">
        <v>7166</v>
      </c>
      <c r="D570" t="s">
        <v>301</v>
      </c>
      <c r="F570" t="s">
        <v>2100</v>
      </c>
      <c r="G570" t="s">
        <v>7167</v>
      </c>
      <c r="H570" t="s">
        <v>298</v>
      </c>
      <c r="I570">
        <v>82.43</v>
      </c>
      <c r="J570">
        <v>82.43</v>
      </c>
      <c r="K570">
        <v>82.43</v>
      </c>
      <c r="L570">
        <v>0</v>
      </c>
      <c r="M570" t="s">
        <v>3615</v>
      </c>
      <c r="N570" t="s">
        <v>7168</v>
      </c>
      <c r="O570" t="s">
        <v>7169</v>
      </c>
      <c r="P570" t="s">
        <v>5579</v>
      </c>
      <c r="Q570" t="s">
        <v>7170</v>
      </c>
      <c r="R570" t="s">
        <v>7171</v>
      </c>
      <c r="S570" t="s">
        <v>2136</v>
      </c>
      <c r="U570" t="s">
        <v>7172</v>
      </c>
      <c r="V570" t="s">
        <v>7172</v>
      </c>
      <c r="W570" t="s">
        <v>7173</v>
      </c>
      <c r="X570" t="s">
        <v>7174</v>
      </c>
      <c r="Y570" t="s">
        <v>291</v>
      </c>
      <c r="Z570" t="s">
        <v>7175</v>
      </c>
      <c r="AE570" t="s">
        <v>7176</v>
      </c>
      <c r="AG570" t="s">
        <v>3615</v>
      </c>
      <c r="AH570" t="s">
        <v>7168</v>
      </c>
      <c r="AI570" t="s">
        <v>7169</v>
      </c>
      <c r="AJ570" t="s">
        <v>5579</v>
      </c>
      <c r="AK570" t="s">
        <v>7170</v>
      </c>
      <c r="AL570" t="s">
        <v>7171</v>
      </c>
      <c r="AM570" t="s">
        <v>2136</v>
      </c>
      <c r="AO570" t="s">
        <v>7172</v>
      </c>
      <c r="AP570" t="s">
        <v>7172</v>
      </c>
      <c r="AQ570" t="s">
        <v>7173</v>
      </c>
      <c r="AR570" t="s">
        <v>7174</v>
      </c>
      <c r="AS570" t="s">
        <v>291</v>
      </c>
      <c r="AT570" t="s">
        <v>7175</v>
      </c>
      <c r="AV570" t="s">
        <v>296</v>
      </c>
      <c r="AW570" t="s">
        <v>7177</v>
      </c>
      <c r="AX570" t="s">
        <v>4594</v>
      </c>
      <c r="AY570">
        <v>0</v>
      </c>
      <c r="AZ570" t="s">
        <v>289</v>
      </c>
      <c r="BA570" t="s">
        <v>2145</v>
      </c>
      <c r="BC570" t="s">
        <v>5150</v>
      </c>
      <c r="BF570" t="s">
        <v>7167</v>
      </c>
      <c r="BI570" t="s">
        <v>6843</v>
      </c>
      <c r="BJ570" t="s">
        <v>5479</v>
      </c>
      <c r="BK570" t="s">
        <v>4950</v>
      </c>
      <c r="BL570" t="s">
        <v>4</v>
      </c>
      <c r="BM570">
        <v>1</v>
      </c>
      <c r="BN570">
        <v>82.43</v>
      </c>
      <c r="BO570">
        <v>82.43</v>
      </c>
    </row>
    <row r="571" spans="1:73" hidden="1">
      <c r="A571" s="15">
        <f t="shared" si="8"/>
        <v>45517</v>
      </c>
      <c r="B571" t="s">
        <v>7178</v>
      </c>
      <c r="C571" t="s">
        <v>7179</v>
      </c>
      <c r="D571" t="s">
        <v>301</v>
      </c>
      <c r="F571" t="s">
        <v>2100</v>
      </c>
      <c r="G571" t="s">
        <v>7180</v>
      </c>
      <c r="H571" t="s">
        <v>298</v>
      </c>
      <c r="I571">
        <v>22.43</v>
      </c>
      <c r="J571">
        <v>30.95</v>
      </c>
      <c r="K571">
        <v>30.95</v>
      </c>
      <c r="L571">
        <v>8.52</v>
      </c>
      <c r="M571" t="s">
        <v>7181</v>
      </c>
      <c r="N571" t="s">
        <v>2938</v>
      </c>
      <c r="O571" t="s">
        <v>7182</v>
      </c>
      <c r="P571" t="s">
        <v>288</v>
      </c>
      <c r="Q571" t="s">
        <v>7183</v>
      </c>
      <c r="R571" t="s">
        <v>7184</v>
      </c>
      <c r="S571" t="s">
        <v>4661</v>
      </c>
      <c r="U571" t="s">
        <v>7185</v>
      </c>
      <c r="V571" t="s">
        <v>2943</v>
      </c>
      <c r="W571" t="s">
        <v>2094</v>
      </c>
      <c r="X571" t="s">
        <v>2</v>
      </c>
      <c r="Y571" t="s">
        <v>291</v>
      </c>
      <c r="Z571" t="s">
        <v>7186</v>
      </c>
      <c r="AE571" t="s">
        <v>7187</v>
      </c>
      <c r="AG571" t="s">
        <v>7181</v>
      </c>
      <c r="AH571" t="s">
        <v>2938</v>
      </c>
      <c r="AI571" t="s">
        <v>7182</v>
      </c>
      <c r="AJ571" t="s">
        <v>288</v>
      </c>
      <c r="AK571" t="s">
        <v>7183</v>
      </c>
      <c r="AL571" t="s">
        <v>7184</v>
      </c>
      <c r="AM571" t="s">
        <v>4661</v>
      </c>
      <c r="AO571" t="s">
        <v>7185</v>
      </c>
      <c r="AP571" t="s">
        <v>2943</v>
      </c>
      <c r="AQ571" t="s">
        <v>2094</v>
      </c>
      <c r="AR571" t="s">
        <v>2</v>
      </c>
      <c r="AS571" t="s">
        <v>291</v>
      </c>
      <c r="AT571" t="s">
        <v>7186</v>
      </c>
      <c r="AV571" t="s">
        <v>296</v>
      </c>
      <c r="AW571" t="s">
        <v>7188</v>
      </c>
      <c r="AX571" t="s">
        <v>4594</v>
      </c>
      <c r="AY571">
        <v>0</v>
      </c>
      <c r="AZ571" t="s">
        <v>1543</v>
      </c>
      <c r="BA571" t="s">
        <v>113</v>
      </c>
      <c r="BC571" t="s">
        <v>6923</v>
      </c>
      <c r="BF571" t="s">
        <v>7180</v>
      </c>
      <c r="BI571" t="s">
        <v>6450</v>
      </c>
      <c r="BJ571" t="s">
        <v>3211</v>
      </c>
      <c r="BK571" t="s">
        <v>771</v>
      </c>
      <c r="BL571" t="s">
        <v>4</v>
      </c>
      <c r="BM571">
        <v>1</v>
      </c>
      <c r="BN571">
        <v>22.43</v>
      </c>
      <c r="BO571">
        <v>22.43</v>
      </c>
    </row>
    <row r="572" spans="1:73" hidden="1">
      <c r="A572" s="15">
        <f t="shared" si="8"/>
        <v>45517</v>
      </c>
      <c r="B572" t="s">
        <v>7189</v>
      </c>
      <c r="C572" t="s">
        <v>7190</v>
      </c>
      <c r="D572" t="s">
        <v>301</v>
      </c>
      <c r="F572" t="s">
        <v>1526</v>
      </c>
      <c r="G572" t="s">
        <v>7191</v>
      </c>
      <c r="H572" t="s">
        <v>287</v>
      </c>
      <c r="I572">
        <v>74.930000000000007</v>
      </c>
      <c r="J572">
        <v>91.87</v>
      </c>
      <c r="K572">
        <v>91.87</v>
      </c>
      <c r="L572">
        <v>16.940000000000001</v>
      </c>
      <c r="M572" t="s">
        <v>7192</v>
      </c>
      <c r="N572" t="s">
        <v>7192</v>
      </c>
      <c r="O572" t="s">
        <v>7193</v>
      </c>
      <c r="P572" t="s">
        <v>5207</v>
      </c>
      <c r="Q572" t="s">
        <v>7194</v>
      </c>
      <c r="R572" t="s">
        <v>7195</v>
      </c>
      <c r="S572" t="s">
        <v>6162</v>
      </c>
      <c r="U572" t="s">
        <v>7196</v>
      </c>
      <c r="V572" t="s">
        <v>7197</v>
      </c>
      <c r="W572" t="s">
        <v>6446</v>
      </c>
      <c r="X572" t="s">
        <v>12</v>
      </c>
      <c r="Y572" t="s">
        <v>291</v>
      </c>
      <c r="Z572" t="s">
        <v>7198</v>
      </c>
      <c r="AE572" t="s">
        <v>7199</v>
      </c>
      <c r="AG572" t="s">
        <v>7192</v>
      </c>
      <c r="AH572" t="s">
        <v>7192</v>
      </c>
      <c r="AI572" t="s">
        <v>7193</v>
      </c>
      <c r="AJ572" t="s">
        <v>5207</v>
      </c>
      <c r="AK572" t="s">
        <v>7194</v>
      </c>
      <c r="AL572" t="s">
        <v>7195</v>
      </c>
      <c r="AM572" t="s">
        <v>6162</v>
      </c>
      <c r="AO572" t="s">
        <v>7196</v>
      </c>
      <c r="AP572" t="s">
        <v>7197</v>
      </c>
      <c r="AQ572" t="s">
        <v>6446</v>
      </c>
      <c r="AR572" t="s">
        <v>12</v>
      </c>
      <c r="AS572" t="s">
        <v>291</v>
      </c>
      <c r="AT572" t="s">
        <v>7198</v>
      </c>
      <c r="AV572" t="s">
        <v>296</v>
      </c>
      <c r="AW572" t="s">
        <v>7200</v>
      </c>
      <c r="AX572" t="s">
        <v>7201</v>
      </c>
      <c r="AY572">
        <v>0</v>
      </c>
      <c r="AZ572" t="s">
        <v>289</v>
      </c>
      <c r="BA572" t="s">
        <v>2145</v>
      </c>
      <c r="BC572" t="s">
        <v>7202</v>
      </c>
      <c r="BF572" t="s">
        <v>7191</v>
      </c>
      <c r="BI572" t="s">
        <v>6450</v>
      </c>
      <c r="BJ572" t="s">
        <v>7203</v>
      </c>
      <c r="BK572" t="s">
        <v>6357</v>
      </c>
      <c r="BL572" t="s">
        <v>4</v>
      </c>
      <c r="BM572">
        <v>1</v>
      </c>
      <c r="BN572">
        <v>74.930000000000007</v>
      </c>
      <c r="BO572">
        <v>74.930000000000007</v>
      </c>
    </row>
    <row r="573" spans="1:73" hidden="1">
      <c r="A573" s="15">
        <f t="shared" si="8"/>
        <v>45517</v>
      </c>
      <c r="B573" t="s">
        <v>7204</v>
      </c>
      <c r="C573" t="s">
        <v>7205</v>
      </c>
      <c r="D573" t="s">
        <v>301</v>
      </c>
      <c r="F573" t="s">
        <v>2100</v>
      </c>
      <c r="G573" t="s">
        <v>7206</v>
      </c>
      <c r="H573" t="s">
        <v>298</v>
      </c>
      <c r="I573">
        <v>22.43</v>
      </c>
      <c r="J573">
        <v>33</v>
      </c>
      <c r="K573">
        <v>33</v>
      </c>
      <c r="L573">
        <v>10.57</v>
      </c>
      <c r="M573" t="s">
        <v>2087</v>
      </c>
      <c r="N573" t="s">
        <v>7207</v>
      </c>
      <c r="O573" t="s">
        <v>7208</v>
      </c>
      <c r="P573" t="s">
        <v>3555</v>
      </c>
      <c r="Q573" t="s">
        <v>7209</v>
      </c>
      <c r="R573" t="s">
        <v>7210</v>
      </c>
      <c r="S573" t="s">
        <v>124</v>
      </c>
      <c r="U573" t="s">
        <v>1412</v>
      </c>
      <c r="V573" t="s">
        <v>7211</v>
      </c>
      <c r="W573" t="s">
        <v>7212</v>
      </c>
      <c r="X573" t="s">
        <v>132</v>
      </c>
      <c r="Y573" t="s">
        <v>291</v>
      </c>
      <c r="Z573" t="s">
        <v>7213</v>
      </c>
      <c r="AE573" t="s">
        <v>7214</v>
      </c>
      <c r="AG573" t="s">
        <v>2087</v>
      </c>
      <c r="AH573" t="s">
        <v>7207</v>
      </c>
      <c r="AI573" t="s">
        <v>7208</v>
      </c>
      <c r="AJ573" t="s">
        <v>3555</v>
      </c>
      <c r="AK573" t="s">
        <v>7209</v>
      </c>
      <c r="AL573" t="s">
        <v>7210</v>
      </c>
      <c r="AM573" t="s">
        <v>124</v>
      </c>
      <c r="AO573" t="s">
        <v>1412</v>
      </c>
      <c r="AP573" t="s">
        <v>7211</v>
      </c>
      <c r="AQ573" t="s">
        <v>7212</v>
      </c>
      <c r="AR573" t="s">
        <v>132</v>
      </c>
      <c r="AS573" t="s">
        <v>291</v>
      </c>
      <c r="AT573" t="s">
        <v>7213</v>
      </c>
      <c r="AV573" t="s">
        <v>296</v>
      </c>
      <c r="AW573" t="s">
        <v>7215</v>
      </c>
      <c r="AX573" t="s">
        <v>4594</v>
      </c>
      <c r="AY573">
        <v>0</v>
      </c>
      <c r="AZ573" t="s">
        <v>289</v>
      </c>
      <c r="BA573" t="s">
        <v>49</v>
      </c>
      <c r="BC573" t="s">
        <v>4816</v>
      </c>
      <c r="BF573" t="s">
        <v>7206</v>
      </c>
      <c r="BI573" t="s">
        <v>6450</v>
      </c>
      <c r="BJ573" t="s">
        <v>2148</v>
      </c>
      <c r="BK573" t="s">
        <v>852</v>
      </c>
      <c r="BL573" t="s">
        <v>4</v>
      </c>
      <c r="BM573">
        <v>1</v>
      </c>
      <c r="BN573">
        <v>22.43</v>
      </c>
      <c r="BO573">
        <v>22.43</v>
      </c>
    </row>
    <row r="574" spans="1:73" hidden="1">
      <c r="A574" s="15">
        <f t="shared" si="8"/>
        <v>45517</v>
      </c>
      <c r="B574" t="s">
        <v>7216</v>
      </c>
      <c r="C574" t="s">
        <v>7217</v>
      </c>
      <c r="D574" t="s">
        <v>301</v>
      </c>
      <c r="F574" t="s">
        <v>2100</v>
      </c>
      <c r="G574" t="s">
        <v>7218</v>
      </c>
      <c r="H574" t="s">
        <v>298</v>
      </c>
      <c r="I574">
        <v>97.43</v>
      </c>
      <c r="J574">
        <v>97.43</v>
      </c>
      <c r="K574">
        <v>97.43</v>
      </c>
      <c r="L574">
        <v>0</v>
      </c>
      <c r="M574" t="s">
        <v>7219</v>
      </c>
      <c r="N574" t="s">
        <v>7220</v>
      </c>
      <c r="O574" t="s">
        <v>7221</v>
      </c>
      <c r="P574" t="s">
        <v>7222</v>
      </c>
      <c r="Q574" t="s">
        <v>7223</v>
      </c>
      <c r="R574" t="s">
        <v>7224</v>
      </c>
      <c r="S574" t="s">
        <v>7225</v>
      </c>
      <c r="U574" t="s">
        <v>7226</v>
      </c>
      <c r="V574" t="s">
        <v>7226</v>
      </c>
      <c r="W574" t="s">
        <v>7227</v>
      </c>
      <c r="X574" t="s">
        <v>11</v>
      </c>
      <c r="Y574" t="s">
        <v>291</v>
      </c>
      <c r="Z574" t="s">
        <v>7228</v>
      </c>
      <c r="AE574" t="s">
        <v>7229</v>
      </c>
      <c r="AG574" t="s">
        <v>7219</v>
      </c>
      <c r="AH574" t="s">
        <v>7220</v>
      </c>
      <c r="AI574" t="s">
        <v>7221</v>
      </c>
      <c r="AJ574" t="s">
        <v>7222</v>
      </c>
      <c r="AK574" t="s">
        <v>7223</v>
      </c>
      <c r="AL574" t="s">
        <v>7224</v>
      </c>
      <c r="AM574" t="s">
        <v>7225</v>
      </c>
      <c r="AO574" t="s">
        <v>7226</v>
      </c>
      <c r="AP574" t="s">
        <v>7226</v>
      </c>
      <c r="AQ574" t="s">
        <v>7227</v>
      </c>
      <c r="AR574" t="s">
        <v>11</v>
      </c>
      <c r="AS574" t="s">
        <v>291</v>
      </c>
      <c r="AT574" t="s">
        <v>7228</v>
      </c>
      <c r="AV574" t="s">
        <v>296</v>
      </c>
      <c r="AW574" t="s">
        <v>7230</v>
      </c>
      <c r="AX574" t="s">
        <v>4594</v>
      </c>
      <c r="AY574">
        <v>0</v>
      </c>
      <c r="AZ574" t="s">
        <v>289</v>
      </c>
      <c r="BA574" t="s">
        <v>2145</v>
      </c>
      <c r="BC574" t="s">
        <v>6557</v>
      </c>
      <c r="BF574" t="s">
        <v>7218</v>
      </c>
      <c r="BI574" t="s">
        <v>6450</v>
      </c>
      <c r="BJ574" t="s">
        <v>3228</v>
      </c>
      <c r="BK574" t="s">
        <v>3229</v>
      </c>
      <c r="BL574" t="s">
        <v>4</v>
      </c>
      <c r="BM574">
        <v>1</v>
      </c>
      <c r="BN574">
        <v>97.43</v>
      </c>
      <c r="BO574">
        <v>97.43</v>
      </c>
    </row>
    <row r="575" spans="1:73" hidden="1">
      <c r="A575" s="15">
        <f t="shared" si="8"/>
        <v>45517</v>
      </c>
      <c r="B575" t="s">
        <v>7231</v>
      </c>
      <c r="C575" t="s">
        <v>7232</v>
      </c>
      <c r="D575" t="s">
        <v>301</v>
      </c>
      <c r="F575" t="s">
        <v>2100</v>
      </c>
      <c r="G575" t="s">
        <v>7233</v>
      </c>
      <c r="H575" t="s">
        <v>298</v>
      </c>
      <c r="I575">
        <v>29.99</v>
      </c>
      <c r="J575">
        <v>38.89</v>
      </c>
      <c r="K575">
        <v>38.89</v>
      </c>
      <c r="L575">
        <v>8.9</v>
      </c>
      <c r="M575" t="s">
        <v>2518</v>
      </c>
      <c r="N575" t="s">
        <v>7234</v>
      </c>
      <c r="O575" t="s">
        <v>7235</v>
      </c>
      <c r="P575" t="s">
        <v>2605</v>
      </c>
      <c r="Q575" t="s">
        <v>7236</v>
      </c>
      <c r="R575" t="s">
        <v>7237</v>
      </c>
      <c r="S575" t="s">
        <v>7238</v>
      </c>
      <c r="U575" t="s">
        <v>7239</v>
      </c>
      <c r="V575" t="s">
        <v>7239</v>
      </c>
      <c r="W575" t="s">
        <v>127</v>
      </c>
      <c r="X575" t="s">
        <v>2</v>
      </c>
      <c r="Y575" t="s">
        <v>291</v>
      </c>
      <c r="Z575" t="s">
        <v>7240</v>
      </c>
      <c r="AE575" t="s">
        <v>7241</v>
      </c>
      <c r="AG575" t="s">
        <v>2518</v>
      </c>
      <c r="AH575" t="s">
        <v>7234</v>
      </c>
      <c r="AI575" t="s">
        <v>7235</v>
      </c>
      <c r="AJ575" t="s">
        <v>2605</v>
      </c>
      <c r="AK575" t="s">
        <v>7236</v>
      </c>
      <c r="AL575" t="s">
        <v>7237</v>
      </c>
      <c r="AM575" t="s">
        <v>7238</v>
      </c>
      <c r="AO575" t="s">
        <v>7239</v>
      </c>
      <c r="AP575" t="s">
        <v>7239</v>
      </c>
      <c r="AQ575" t="s">
        <v>127</v>
      </c>
      <c r="AR575" t="s">
        <v>2</v>
      </c>
      <c r="AS575" t="s">
        <v>291</v>
      </c>
      <c r="AT575" t="s">
        <v>7240</v>
      </c>
      <c r="AV575" t="s">
        <v>296</v>
      </c>
      <c r="AW575" t="s">
        <v>7242</v>
      </c>
      <c r="AX575" t="s">
        <v>4594</v>
      </c>
      <c r="AY575">
        <v>0</v>
      </c>
      <c r="AZ575" t="s">
        <v>289</v>
      </c>
      <c r="BA575" t="s">
        <v>49</v>
      </c>
      <c r="BC575" t="s">
        <v>6938</v>
      </c>
      <c r="BF575" t="s">
        <v>7233</v>
      </c>
      <c r="BI575" t="s">
        <v>6450</v>
      </c>
      <c r="BJ575" t="s">
        <v>6138</v>
      </c>
      <c r="BK575" t="s">
        <v>4780</v>
      </c>
      <c r="BL575" t="s">
        <v>4</v>
      </c>
      <c r="BM575">
        <v>1</v>
      </c>
      <c r="BN575">
        <v>29.99</v>
      </c>
      <c r="BO575">
        <v>29.99</v>
      </c>
    </row>
    <row r="576" spans="1:73" hidden="1">
      <c r="A576" s="15">
        <f t="shared" si="8"/>
        <v>45517</v>
      </c>
      <c r="B576" t="s">
        <v>7243</v>
      </c>
      <c r="C576" t="s">
        <v>7244</v>
      </c>
      <c r="D576" t="s">
        <v>134</v>
      </c>
      <c r="F576" t="s">
        <v>2100</v>
      </c>
      <c r="G576" t="s">
        <v>7245</v>
      </c>
      <c r="H576" t="s">
        <v>298</v>
      </c>
      <c r="I576">
        <v>44.98</v>
      </c>
      <c r="J576">
        <v>59.71</v>
      </c>
      <c r="K576">
        <v>59.71</v>
      </c>
      <c r="L576">
        <v>14.73</v>
      </c>
      <c r="M576" t="s">
        <v>7246</v>
      </c>
      <c r="N576" t="s">
        <v>7247</v>
      </c>
      <c r="O576" t="s">
        <v>7248</v>
      </c>
      <c r="P576" t="s">
        <v>288</v>
      </c>
      <c r="Q576" t="s">
        <v>3145</v>
      </c>
      <c r="R576" t="s">
        <v>7249</v>
      </c>
      <c r="S576" t="s">
        <v>7250</v>
      </c>
      <c r="V576" t="s">
        <v>7251</v>
      </c>
      <c r="W576" t="s">
        <v>7252</v>
      </c>
      <c r="X576" t="s">
        <v>127</v>
      </c>
      <c r="Y576" t="s">
        <v>3150</v>
      </c>
      <c r="Z576" t="s">
        <v>7253</v>
      </c>
      <c r="AE576" t="s">
        <v>7254</v>
      </c>
      <c r="AG576" t="s">
        <v>1265</v>
      </c>
      <c r="AH576" t="s">
        <v>7255</v>
      </c>
      <c r="AI576" t="s">
        <v>7248</v>
      </c>
      <c r="AJ576" t="s">
        <v>288</v>
      </c>
      <c r="AK576" t="s">
        <v>3145</v>
      </c>
      <c r="AL576" t="s">
        <v>7249</v>
      </c>
      <c r="AM576" t="s">
        <v>7250</v>
      </c>
      <c r="AP576" t="s">
        <v>7251</v>
      </c>
      <c r="AQ576" t="s">
        <v>7252</v>
      </c>
      <c r="AR576" t="s">
        <v>127</v>
      </c>
      <c r="AS576" t="s">
        <v>3150</v>
      </c>
      <c r="AT576" t="s">
        <v>7253</v>
      </c>
      <c r="AV576" t="s">
        <v>3154</v>
      </c>
      <c r="AW576" t="s">
        <v>7256</v>
      </c>
      <c r="AX576" t="s">
        <v>3156</v>
      </c>
      <c r="AY576">
        <v>0</v>
      </c>
      <c r="AZ576" t="s">
        <v>289</v>
      </c>
      <c r="BA576" t="s">
        <v>4996</v>
      </c>
      <c r="BB576" t="s">
        <v>3159</v>
      </c>
      <c r="BC576" t="s">
        <v>7257</v>
      </c>
      <c r="BD576" t="s">
        <v>7258</v>
      </c>
      <c r="BF576" t="s">
        <v>7245</v>
      </c>
      <c r="BG576" t="s">
        <v>4999</v>
      </c>
      <c r="BH576">
        <v>18.3</v>
      </c>
      <c r="BI576" t="s">
        <v>6450</v>
      </c>
      <c r="BJ576" t="s">
        <v>7054</v>
      </c>
      <c r="BK576" t="s">
        <v>3670</v>
      </c>
      <c r="BL576" t="s">
        <v>4</v>
      </c>
      <c r="BM576">
        <v>2</v>
      </c>
      <c r="BN576">
        <v>22.49</v>
      </c>
      <c r="BO576">
        <v>44.98</v>
      </c>
    </row>
    <row r="577" spans="1:91" hidden="1">
      <c r="A577" s="15">
        <f t="shared" si="8"/>
        <v>45518</v>
      </c>
      <c r="B577" t="s">
        <v>7259</v>
      </c>
      <c r="C577" t="s">
        <v>7260</v>
      </c>
      <c r="D577" t="s">
        <v>301</v>
      </c>
      <c r="F577" t="s">
        <v>2100</v>
      </c>
      <c r="G577" t="s">
        <v>7261</v>
      </c>
      <c r="H577" t="s">
        <v>298</v>
      </c>
      <c r="I577">
        <v>29.9</v>
      </c>
      <c r="J577">
        <v>50.57</v>
      </c>
      <c r="K577">
        <v>50.57</v>
      </c>
      <c r="L577">
        <v>20.67</v>
      </c>
      <c r="M577" t="s">
        <v>2917</v>
      </c>
      <c r="N577" t="s">
        <v>7262</v>
      </c>
      <c r="O577" t="s">
        <v>7263</v>
      </c>
      <c r="P577" t="s">
        <v>5688</v>
      </c>
      <c r="Q577" t="s">
        <v>7264</v>
      </c>
      <c r="R577" t="s">
        <v>7265</v>
      </c>
      <c r="S577" t="s">
        <v>4793</v>
      </c>
      <c r="V577" t="s">
        <v>3255</v>
      </c>
      <c r="W577" t="s">
        <v>7266</v>
      </c>
      <c r="X577" t="s">
        <v>14</v>
      </c>
      <c r="Y577" t="s">
        <v>291</v>
      </c>
      <c r="Z577" t="s">
        <v>7267</v>
      </c>
      <c r="AE577" t="s">
        <v>7268</v>
      </c>
      <c r="AG577" t="s">
        <v>2917</v>
      </c>
      <c r="AH577" t="s">
        <v>7262</v>
      </c>
      <c r="AI577" t="s">
        <v>7263</v>
      </c>
      <c r="AJ577" t="s">
        <v>5688</v>
      </c>
      <c r="AK577" t="s">
        <v>7264</v>
      </c>
      <c r="AL577" t="s">
        <v>7265</v>
      </c>
      <c r="AM577" t="s">
        <v>4793</v>
      </c>
      <c r="AP577" t="s">
        <v>3255</v>
      </c>
      <c r="AQ577" t="s">
        <v>7266</v>
      </c>
      <c r="AR577" t="s">
        <v>14</v>
      </c>
      <c r="AS577" t="s">
        <v>291</v>
      </c>
      <c r="AT577" t="s">
        <v>7267</v>
      </c>
      <c r="AV577" t="s">
        <v>296</v>
      </c>
      <c r="AW577" t="s">
        <v>7269</v>
      </c>
      <c r="AX577" t="s">
        <v>7270</v>
      </c>
      <c r="AY577">
        <v>0</v>
      </c>
      <c r="AZ577" t="s">
        <v>1543</v>
      </c>
      <c r="BA577" t="s">
        <v>113</v>
      </c>
      <c r="BC577" t="s">
        <v>4670</v>
      </c>
      <c r="BF577" t="s">
        <v>7261</v>
      </c>
      <c r="BI577" t="s">
        <v>6597</v>
      </c>
      <c r="BJ577" t="s">
        <v>3211</v>
      </c>
      <c r="BK577" t="s">
        <v>771</v>
      </c>
      <c r="BL577" t="s">
        <v>4</v>
      </c>
      <c r="BM577">
        <v>1</v>
      </c>
      <c r="BN577">
        <v>29.9</v>
      </c>
      <c r="BO577">
        <v>29.9</v>
      </c>
    </row>
    <row r="578" spans="1:91" hidden="1">
      <c r="A578" s="15">
        <f t="shared" ref="A578:A641" si="9">DATEVALUE(G578)</f>
        <v>45519</v>
      </c>
      <c r="B578" t="s">
        <v>7271</v>
      </c>
      <c r="C578" t="s">
        <v>7272</v>
      </c>
      <c r="D578" t="s">
        <v>301</v>
      </c>
      <c r="F578" t="s">
        <v>2100</v>
      </c>
      <c r="G578" t="s">
        <v>7273</v>
      </c>
      <c r="H578" t="s">
        <v>298</v>
      </c>
      <c r="I578">
        <v>59.8</v>
      </c>
      <c r="J578">
        <v>70.94</v>
      </c>
      <c r="K578">
        <v>70.94</v>
      </c>
      <c r="L578">
        <v>11.14</v>
      </c>
      <c r="M578" t="s">
        <v>7274</v>
      </c>
      <c r="N578" t="s">
        <v>7275</v>
      </c>
      <c r="O578" t="s">
        <v>7276</v>
      </c>
      <c r="P578" t="s">
        <v>3202</v>
      </c>
      <c r="Q578" t="s">
        <v>7277</v>
      </c>
      <c r="R578" t="s">
        <v>7278</v>
      </c>
      <c r="S578" t="s">
        <v>7279</v>
      </c>
      <c r="U578" t="s">
        <v>7280</v>
      </c>
      <c r="V578" t="s">
        <v>7281</v>
      </c>
      <c r="W578" t="s">
        <v>1444</v>
      </c>
      <c r="X578" t="s">
        <v>8</v>
      </c>
      <c r="Y578" t="s">
        <v>291</v>
      </c>
      <c r="Z578" t="s">
        <v>7282</v>
      </c>
      <c r="AE578" t="s">
        <v>7283</v>
      </c>
      <c r="AG578" t="s">
        <v>7274</v>
      </c>
      <c r="AH578" t="s">
        <v>7275</v>
      </c>
      <c r="AI578" t="s">
        <v>7276</v>
      </c>
      <c r="AJ578" t="s">
        <v>3202</v>
      </c>
      <c r="AK578" t="s">
        <v>7277</v>
      </c>
      <c r="AL578" t="s">
        <v>7278</v>
      </c>
      <c r="AM578" t="s">
        <v>7279</v>
      </c>
      <c r="AO578" t="s">
        <v>7280</v>
      </c>
      <c r="AP578" t="s">
        <v>7281</v>
      </c>
      <c r="AQ578" t="s">
        <v>1444</v>
      </c>
      <c r="AR578" t="s">
        <v>8</v>
      </c>
      <c r="AS578" t="s">
        <v>291</v>
      </c>
      <c r="AT578" t="s">
        <v>7282</v>
      </c>
      <c r="AV578" t="s">
        <v>296</v>
      </c>
      <c r="AW578" t="s">
        <v>7284</v>
      </c>
      <c r="AX578" t="s">
        <v>4594</v>
      </c>
      <c r="AY578">
        <v>0</v>
      </c>
      <c r="AZ578" t="s">
        <v>289</v>
      </c>
      <c r="BA578" t="s">
        <v>2145</v>
      </c>
      <c r="BC578" t="s">
        <v>7202</v>
      </c>
      <c r="BF578" t="s">
        <v>7273</v>
      </c>
      <c r="BI578" t="s">
        <v>7285</v>
      </c>
      <c r="BJ578" t="s">
        <v>3211</v>
      </c>
      <c r="BK578" t="s">
        <v>771</v>
      </c>
      <c r="BL578" t="s">
        <v>4</v>
      </c>
      <c r="BM578">
        <v>2</v>
      </c>
      <c r="BN578">
        <v>29.9</v>
      </c>
      <c r="BO578">
        <v>59.8</v>
      </c>
    </row>
    <row r="579" spans="1:91" hidden="1">
      <c r="A579" s="15">
        <f t="shared" si="9"/>
        <v>45519</v>
      </c>
      <c r="B579" t="s">
        <v>7286</v>
      </c>
      <c r="C579" t="s">
        <v>7287</v>
      </c>
      <c r="D579" t="s">
        <v>134</v>
      </c>
      <c r="F579" t="s">
        <v>2100</v>
      </c>
      <c r="G579" t="s">
        <v>7288</v>
      </c>
      <c r="H579" t="s">
        <v>298</v>
      </c>
      <c r="I579">
        <v>92.55</v>
      </c>
      <c r="J579">
        <v>92.55</v>
      </c>
      <c r="K579">
        <v>92.55</v>
      </c>
      <c r="L579">
        <v>0</v>
      </c>
      <c r="M579" t="s">
        <v>7289</v>
      </c>
      <c r="N579" t="s">
        <v>7290</v>
      </c>
      <c r="O579" t="s">
        <v>7291</v>
      </c>
      <c r="P579" t="s">
        <v>288</v>
      </c>
      <c r="Q579" t="s">
        <v>3145</v>
      </c>
      <c r="R579" t="s">
        <v>7292</v>
      </c>
      <c r="S579" t="s">
        <v>3857</v>
      </c>
      <c r="T579" t="s">
        <v>7293</v>
      </c>
      <c r="U579" t="s">
        <v>7293</v>
      </c>
      <c r="V579" t="s">
        <v>7294</v>
      </c>
      <c r="W579" t="s">
        <v>138</v>
      </c>
      <c r="X579" t="s">
        <v>3740</v>
      </c>
      <c r="Y579" t="s">
        <v>3150</v>
      </c>
      <c r="Z579" t="s">
        <v>7295</v>
      </c>
      <c r="AE579" t="s">
        <v>7296</v>
      </c>
      <c r="AG579" t="s">
        <v>7297</v>
      </c>
      <c r="AH579" t="s">
        <v>7298</v>
      </c>
      <c r="AI579" t="s">
        <v>7291</v>
      </c>
      <c r="AJ579" t="s">
        <v>288</v>
      </c>
      <c r="AK579" t="s">
        <v>3145</v>
      </c>
      <c r="AL579" t="s">
        <v>7292</v>
      </c>
      <c r="AM579" t="s">
        <v>3857</v>
      </c>
      <c r="AO579" t="s">
        <v>7299</v>
      </c>
      <c r="AP579" t="s">
        <v>7294</v>
      </c>
      <c r="AQ579" t="s">
        <v>138</v>
      </c>
      <c r="AR579" t="s">
        <v>3740</v>
      </c>
      <c r="AS579" t="s">
        <v>3150</v>
      </c>
      <c r="AT579" t="s">
        <v>7295</v>
      </c>
      <c r="AV579" t="s">
        <v>3154</v>
      </c>
      <c r="AW579" t="s">
        <v>7300</v>
      </c>
      <c r="AX579" t="s">
        <v>3156</v>
      </c>
      <c r="AY579">
        <v>0</v>
      </c>
      <c r="AZ579" t="s">
        <v>289</v>
      </c>
      <c r="BA579" t="s">
        <v>4996</v>
      </c>
      <c r="BB579" t="s">
        <v>4630</v>
      </c>
      <c r="BC579" t="s">
        <v>7257</v>
      </c>
      <c r="BD579" t="s">
        <v>7301</v>
      </c>
      <c r="BF579" t="s">
        <v>7288</v>
      </c>
      <c r="BG579" t="s">
        <v>3161</v>
      </c>
      <c r="BH579">
        <v>17.579999999999998</v>
      </c>
      <c r="BI579" t="s">
        <v>7285</v>
      </c>
      <c r="BJ579" t="s">
        <v>7302</v>
      </c>
      <c r="BK579" t="s">
        <v>4600</v>
      </c>
      <c r="BL579" t="s">
        <v>4</v>
      </c>
      <c r="BM579">
        <v>1</v>
      </c>
      <c r="BN579">
        <v>92.55</v>
      </c>
      <c r="BO579">
        <v>92.55</v>
      </c>
    </row>
    <row r="580" spans="1:91" hidden="1">
      <c r="A580" s="15">
        <f t="shared" si="9"/>
        <v>45519</v>
      </c>
      <c r="B580" t="s">
        <v>7303</v>
      </c>
      <c r="C580" t="s">
        <v>7304</v>
      </c>
      <c r="D580" t="s">
        <v>301</v>
      </c>
      <c r="F580" t="s">
        <v>2100</v>
      </c>
      <c r="G580" t="s">
        <v>7305</v>
      </c>
      <c r="H580" t="s">
        <v>298</v>
      </c>
      <c r="I580">
        <v>109.9</v>
      </c>
      <c r="J580">
        <v>109.9</v>
      </c>
      <c r="K580">
        <v>109.9</v>
      </c>
      <c r="L580">
        <v>0</v>
      </c>
      <c r="M580" t="s">
        <v>7306</v>
      </c>
      <c r="N580" t="s">
        <v>7307</v>
      </c>
      <c r="O580" t="s">
        <v>7308</v>
      </c>
      <c r="P580" t="s">
        <v>288</v>
      </c>
      <c r="Q580" t="s">
        <v>7309</v>
      </c>
      <c r="R580" t="s">
        <v>7310</v>
      </c>
      <c r="S580" t="s">
        <v>7311</v>
      </c>
      <c r="U580" t="s">
        <v>7312</v>
      </c>
      <c r="V580" t="s">
        <v>7312</v>
      </c>
      <c r="W580" t="s">
        <v>2094</v>
      </c>
      <c r="X580" t="s">
        <v>2</v>
      </c>
      <c r="Y580" t="s">
        <v>291</v>
      </c>
      <c r="Z580" t="s">
        <v>7313</v>
      </c>
      <c r="AE580" t="s">
        <v>7314</v>
      </c>
      <c r="AG580" t="s">
        <v>7306</v>
      </c>
      <c r="AH580" t="s">
        <v>7307</v>
      </c>
      <c r="AI580" t="s">
        <v>7308</v>
      </c>
      <c r="AJ580" t="s">
        <v>288</v>
      </c>
      <c r="AK580" t="s">
        <v>7309</v>
      </c>
      <c r="AL580" t="s">
        <v>7310</v>
      </c>
      <c r="AM580" t="s">
        <v>7311</v>
      </c>
      <c r="AO580" t="s">
        <v>7312</v>
      </c>
      <c r="AP580" t="s">
        <v>7312</v>
      </c>
      <c r="AQ580" t="s">
        <v>2094</v>
      </c>
      <c r="AR580" t="s">
        <v>2</v>
      </c>
      <c r="AS580" t="s">
        <v>291</v>
      </c>
      <c r="AT580" t="s">
        <v>7313</v>
      </c>
      <c r="AV580" t="s">
        <v>296</v>
      </c>
      <c r="AW580" t="s">
        <v>7315</v>
      </c>
      <c r="AX580" t="s">
        <v>4594</v>
      </c>
      <c r="AY580">
        <v>0</v>
      </c>
      <c r="AZ580" t="s">
        <v>289</v>
      </c>
      <c r="BA580" t="s">
        <v>2145</v>
      </c>
      <c r="BC580" t="s">
        <v>7202</v>
      </c>
      <c r="BF580" t="s">
        <v>7305</v>
      </c>
      <c r="BI580" t="s">
        <v>7285</v>
      </c>
      <c r="BJ580" t="s">
        <v>5479</v>
      </c>
      <c r="BK580" t="s">
        <v>4950</v>
      </c>
      <c r="BL580" t="s">
        <v>4</v>
      </c>
      <c r="BM580">
        <v>1</v>
      </c>
      <c r="BN580">
        <v>109.9</v>
      </c>
      <c r="BO580">
        <v>109.9</v>
      </c>
    </row>
    <row r="581" spans="1:91" hidden="1">
      <c r="A581" s="15">
        <f t="shared" si="9"/>
        <v>45519</v>
      </c>
      <c r="B581" t="s">
        <v>7316</v>
      </c>
      <c r="C581" t="s">
        <v>7317</v>
      </c>
      <c r="D581" t="s">
        <v>134</v>
      </c>
      <c r="F581" t="s">
        <v>2100</v>
      </c>
      <c r="G581" t="s">
        <v>7318</v>
      </c>
      <c r="H581" t="s">
        <v>287</v>
      </c>
      <c r="I581">
        <v>462.77</v>
      </c>
      <c r="J581">
        <v>462.77</v>
      </c>
      <c r="K581">
        <v>462.77</v>
      </c>
      <c r="L581">
        <v>0</v>
      </c>
      <c r="M581" t="s">
        <v>6454</v>
      </c>
      <c r="N581" t="s">
        <v>6455</v>
      </c>
      <c r="O581" t="s">
        <v>7319</v>
      </c>
      <c r="P581" t="s">
        <v>288</v>
      </c>
      <c r="Q581" t="s">
        <v>3145</v>
      </c>
      <c r="R581" t="s">
        <v>6466</v>
      </c>
      <c r="S581" t="s">
        <v>6458</v>
      </c>
      <c r="T581" t="s">
        <v>7320</v>
      </c>
      <c r="U581" t="s">
        <v>7320</v>
      </c>
      <c r="V581" t="s">
        <v>6460</v>
      </c>
      <c r="W581" t="s">
        <v>6461</v>
      </c>
      <c r="X581" t="s">
        <v>2016</v>
      </c>
      <c r="Y581" t="s">
        <v>3150</v>
      </c>
      <c r="Z581" t="s">
        <v>6462</v>
      </c>
      <c r="AE581" t="s">
        <v>6463</v>
      </c>
      <c r="AG581" t="s">
        <v>6464</v>
      </c>
      <c r="AH581" t="s">
        <v>6465</v>
      </c>
      <c r="AI581" t="s">
        <v>7319</v>
      </c>
      <c r="AJ581" t="s">
        <v>288</v>
      </c>
      <c r="AK581" t="s">
        <v>3145</v>
      </c>
      <c r="AL581" t="s">
        <v>6466</v>
      </c>
      <c r="AM581" t="s">
        <v>6458</v>
      </c>
      <c r="AO581" t="s">
        <v>6467</v>
      </c>
      <c r="AP581" t="s">
        <v>6460</v>
      </c>
      <c r="AQ581" t="s">
        <v>6461</v>
      </c>
      <c r="AR581" t="s">
        <v>2016</v>
      </c>
      <c r="AS581" t="s">
        <v>3150</v>
      </c>
      <c r="AT581" t="s">
        <v>6462</v>
      </c>
      <c r="AV581" t="s">
        <v>3154</v>
      </c>
      <c r="AW581" t="s">
        <v>7321</v>
      </c>
      <c r="AX581" t="s">
        <v>3156</v>
      </c>
      <c r="AY581">
        <v>0</v>
      </c>
      <c r="AZ581" t="s">
        <v>3157</v>
      </c>
      <c r="BA581" t="s">
        <v>4796</v>
      </c>
      <c r="BB581" t="s">
        <v>3159</v>
      </c>
      <c r="BC581" t="s">
        <v>6583</v>
      </c>
      <c r="BD581" t="s">
        <v>7322</v>
      </c>
      <c r="BF581" t="s">
        <v>7318</v>
      </c>
      <c r="BG581" t="s">
        <v>3161</v>
      </c>
      <c r="BH581">
        <v>87.92</v>
      </c>
      <c r="BI581" t="s">
        <v>7285</v>
      </c>
      <c r="BJ581" t="s">
        <v>7302</v>
      </c>
      <c r="BK581" t="s">
        <v>4600</v>
      </c>
      <c r="BL581" t="s">
        <v>4</v>
      </c>
      <c r="BM581">
        <v>3</v>
      </c>
      <c r="BN581">
        <v>92.55</v>
      </c>
      <c r="BO581">
        <v>277.64999999999998</v>
      </c>
      <c r="BP581" t="s">
        <v>7323</v>
      </c>
      <c r="BQ581" t="s">
        <v>3229</v>
      </c>
      <c r="BR581" t="s">
        <v>6879</v>
      </c>
      <c r="BS581">
        <v>2</v>
      </c>
      <c r="BT581">
        <v>92.56</v>
      </c>
      <c r="BU581">
        <v>185.12</v>
      </c>
    </row>
    <row r="582" spans="1:91" hidden="1">
      <c r="A582" s="15">
        <f t="shared" si="9"/>
        <v>45520</v>
      </c>
      <c r="B582" t="s">
        <v>7324</v>
      </c>
      <c r="C582" t="s">
        <v>7325</v>
      </c>
      <c r="D582" t="s">
        <v>134</v>
      </c>
      <c r="F582" t="s">
        <v>2100</v>
      </c>
      <c r="G582" t="s">
        <v>7326</v>
      </c>
      <c r="H582" t="s">
        <v>287</v>
      </c>
      <c r="I582">
        <v>315.44</v>
      </c>
      <c r="J582">
        <v>315.44</v>
      </c>
      <c r="K582">
        <v>315.44</v>
      </c>
      <c r="L582">
        <v>0</v>
      </c>
      <c r="M582" t="s">
        <v>2847</v>
      </c>
      <c r="N582" t="s">
        <v>2846</v>
      </c>
      <c r="O582" t="s">
        <v>7327</v>
      </c>
      <c r="P582" t="s">
        <v>288</v>
      </c>
      <c r="Q582" t="s">
        <v>3145</v>
      </c>
      <c r="R582" t="s">
        <v>7328</v>
      </c>
      <c r="S582" t="s">
        <v>2843</v>
      </c>
      <c r="T582" t="s">
        <v>7329</v>
      </c>
      <c r="U582" t="s">
        <v>7329</v>
      </c>
      <c r="V582" t="s">
        <v>2841</v>
      </c>
      <c r="W582" t="s">
        <v>127</v>
      </c>
      <c r="X582" t="s">
        <v>127</v>
      </c>
      <c r="Y582" t="s">
        <v>3150</v>
      </c>
      <c r="Z582" t="s">
        <v>2840</v>
      </c>
      <c r="AE582" t="s">
        <v>2848</v>
      </c>
      <c r="AG582" t="s">
        <v>2847</v>
      </c>
      <c r="AH582" t="s">
        <v>2846</v>
      </c>
      <c r="AI582" t="s">
        <v>7327</v>
      </c>
      <c r="AJ582" t="s">
        <v>288</v>
      </c>
      <c r="AK582" t="s">
        <v>3145</v>
      </c>
      <c r="AL582" t="s">
        <v>7328</v>
      </c>
      <c r="AM582" t="s">
        <v>2843</v>
      </c>
      <c r="AO582" t="s">
        <v>7330</v>
      </c>
      <c r="AP582" t="s">
        <v>2841</v>
      </c>
      <c r="AQ582" t="s">
        <v>127</v>
      </c>
      <c r="AR582" t="s">
        <v>127</v>
      </c>
      <c r="AS582" t="s">
        <v>3150</v>
      </c>
      <c r="AT582" t="s">
        <v>2840</v>
      </c>
      <c r="AV582" t="s">
        <v>3154</v>
      </c>
      <c r="AW582" t="s">
        <v>7331</v>
      </c>
      <c r="AX582" t="s">
        <v>3156</v>
      </c>
      <c r="AY582">
        <v>0</v>
      </c>
      <c r="AZ582" t="s">
        <v>3157</v>
      </c>
      <c r="BA582" t="s">
        <v>4796</v>
      </c>
      <c r="BB582" t="s">
        <v>3159</v>
      </c>
      <c r="BC582" t="s">
        <v>6938</v>
      </c>
      <c r="BD582" t="s">
        <v>7332</v>
      </c>
      <c r="BF582" t="s">
        <v>7326</v>
      </c>
      <c r="BG582" t="s">
        <v>4798</v>
      </c>
      <c r="BH582">
        <v>73.3</v>
      </c>
      <c r="BI582" t="s">
        <v>7004</v>
      </c>
      <c r="BJ582" t="s">
        <v>7333</v>
      </c>
      <c r="BK582" t="s">
        <v>6652</v>
      </c>
      <c r="BL582" t="s">
        <v>6652</v>
      </c>
      <c r="BM582">
        <v>1</v>
      </c>
      <c r="BN582">
        <v>35.61</v>
      </c>
      <c r="BO582">
        <v>35.61</v>
      </c>
      <c r="BP582" t="s">
        <v>6470</v>
      </c>
      <c r="BQ582" t="s">
        <v>3229</v>
      </c>
      <c r="BR582" t="s">
        <v>4</v>
      </c>
      <c r="BS582">
        <v>1</v>
      </c>
      <c r="BT582">
        <v>92.55</v>
      </c>
      <c r="BU582">
        <v>92.55</v>
      </c>
      <c r="BV582" t="s">
        <v>4818</v>
      </c>
      <c r="BW582" t="s">
        <v>4672</v>
      </c>
      <c r="BX582" t="s">
        <v>4</v>
      </c>
      <c r="BY582">
        <v>1</v>
      </c>
      <c r="BZ582">
        <v>35.61</v>
      </c>
      <c r="CA582">
        <v>35.61</v>
      </c>
      <c r="CB582" t="s">
        <v>7334</v>
      </c>
      <c r="CC582" t="s">
        <v>6276</v>
      </c>
      <c r="CD582" t="s">
        <v>4</v>
      </c>
      <c r="CE582">
        <v>1</v>
      </c>
      <c r="CF582">
        <v>106.81</v>
      </c>
      <c r="CG582">
        <v>106.81</v>
      </c>
      <c r="CH582" t="s">
        <v>7335</v>
      </c>
      <c r="CI582" t="s">
        <v>1578</v>
      </c>
      <c r="CJ582" t="s">
        <v>4</v>
      </c>
      <c r="CK582">
        <v>1</v>
      </c>
      <c r="CL582">
        <v>44.86</v>
      </c>
      <c r="CM582">
        <v>44.86</v>
      </c>
    </row>
    <row r="583" spans="1:91" hidden="1">
      <c r="A583" s="15">
        <f t="shared" si="9"/>
        <v>45521</v>
      </c>
      <c r="B583" t="s">
        <v>7336</v>
      </c>
      <c r="C583" t="s">
        <v>7337</v>
      </c>
      <c r="D583" t="s">
        <v>294</v>
      </c>
      <c r="F583" t="s">
        <v>2100</v>
      </c>
      <c r="G583" t="s">
        <v>7338</v>
      </c>
      <c r="H583" t="s">
        <v>287</v>
      </c>
      <c r="I583">
        <v>28.4</v>
      </c>
      <c r="J583">
        <v>28.2</v>
      </c>
      <c r="K583">
        <v>28.2</v>
      </c>
      <c r="L583">
        <v>0</v>
      </c>
      <c r="M583" t="s">
        <v>7339</v>
      </c>
      <c r="N583" t="s">
        <v>7340</v>
      </c>
      <c r="O583" t="s">
        <v>7341</v>
      </c>
      <c r="P583" t="s">
        <v>288</v>
      </c>
      <c r="Q583" t="s">
        <v>295</v>
      </c>
      <c r="R583" t="s">
        <v>7342</v>
      </c>
      <c r="S583" t="s">
        <v>7343</v>
      </c>
      <c r="U583" t="s">
        <v>7344</v>
      </c>
      <c r="V583" t="s">
        <v>7345</v>
      </c>
      <c r="W583" t="s">
        <v>4175</v>
      </c>
      <c r="X583" t="s">
        <v>4790</v>
      </c>
      <c r="Y583" t="s">
        <v>291</v>
      </c>
      <c r="Z583" t="s">
        <v>7346</v>
      </c>
      <c r="AE583" t="s">
        <v>7347</v>
      </c>
      <c r="AG583" t="s">
        <v>7339</v>
      </c>
      <c r="AH583" t="s">
        <v>7340</v>
      </c>
      <c r="AI583" t="s">
        <v>7348</v>
      </c>
      <c r="AJ583" t="s">
        <v>288</v>
      </c>
      <c r="AK583" t="s">
        <v>295</v>
      </c>
      <c r="AL583" t="s">
        <v>7342</v>
      </c>
      <c r="AM583" t="s">
        <v>7343</v>
      </c>
      <c r="AO583" t="s">
        <v>7344</v>
      </c>
      <c r="AP583" t="s">
        <v>7345</v>
      </c>
      <c r="AQ583" t="s">
        <v>4175</v>
      </c>
      <c r="AR583" t="s">
        <v>4790</v>
      </c>
      <c r="AT583" t="s">
        <v>7346</v>
      </c>
      <c r="AV583" t="s">
        <v>296</v>
      </c>
      <c r="AW583" t="s">
        <v>7349</v>
      </c>
      <c r="AX583" t="s">
        <v>3711</v>
      </c>
      <c r="AY583">
        <v>0.2</v>
      </c>
      <c r="AZ583" t="s">
        <v>289</v>
      </c>
      <c r="BA583" t="s">
        <v>113</v>
      </c>
      <c r="BC583" t="s">
        <v>7350</v>
      </c>
      <c r="BD583" t="s">
        <v>7351</v>
      </c>
      <c r="BF583" t="s">
        <v>7338</v>
      </c>
      <c r="BI583" t="s">
        <v>7352</v>
      </c>
      <c r="BJ583" t="s">
        <v>851</v>
      </c>
      <c r="BK583" t="s">
        <v>852</v>
      </c>
      <c r="BL583" t="s">
        <v>4</v>
      </c>
      <c r="BM583">
        <v>1</v>
      </c>
      <c r="BN583">
        <v>29.9</v>
      </c>
      <c r="BO583">
        <v>28.4</v>
      </c>
    </row>
    <row r="584" spans="1:91" hidden="1">
      <c r="A584" s="15">
        <f t="shared" si="9"/>
        <v>45521</v>
      </c>
      <c r="B584" t="s">
        <v>7353</v>
      </c>
      <c r="C584" t="s">
        <v>7354</v>
      </c>
      <c r="D584" t="s">
        <v>3594</v>
      </c>
      <c r="F584" t="s">
        <v>2100</v>
      </c>
      <c r="G584" t="s">
        <v>7355</v>
      </c>
      <c r="H584" t="s">
        <v>298</v>
      </c>
      <c r="I584">
        <v>109.9</v>
      </c>
      <c r="J584">
        <v>84.06</v>
      </c>
      <c r="K584">
        <v>84.06</v>
      </c>
      <c r="L584">
        <v>0</v>
      </c>
      <c r="M584" t="s">
        <v>7356</v>
      </c>
      <c r="N584" t="s">
        <v>7357</v>
      </c>
      <c r="O584" t="s">
        <v>7358</v>
      </c>
      <c r="P584" t="s">
        <v>3599</v>
      </c>
      <c r="Q584" t="s">
        <v>3600</v>
      </c>
      <c r="R584" t="s">
        <v>7359</v>
      </c>
      <c r="S584" t="s">
        <v>7360</v>
      </c>
      <c r="U584" t="s">
        <v>7361</v>
      </c>
      <c r="V584" t="s">
        <v>7362</v>
      </c>
      <c r="W584" t="s">
        <v>127</v>
      </c>
      <c r="X584" t="s">
        <v>2</v>
      </c>
      <c r="Y584" t="s">
        <v>291</v>
      </c>
      <c r="Z584" t="s">
        <v>7363</v>
      </c>
      <c r="AE584" t="s">
        <v>7364</v>
      </c>
      <c r="AG584" t="s">
        <v>7356</v>
      </c>
      <c r="AH584" t="s">
        <v>7357</v>
      </c>
      <c r="AI584" t="s">
        <v>7358</v>
      </c>
      <c r="AJ584" t="s">
        <v>3599</v>
      </c>
      <c r="AK584" t="s">
        <v>3600</v>
      </c>
      <c r="AL584" t="s">
        <v>7359</v>
      </c>
      <c r="AM584" t="s">
        <v>7360</v>
      </c>
      <c r="AO584" t="s">
        <v>7361</v>
      </c>
      <c r="AP584" t="s">
        <v>7362</v>
      </c>
      <c r="AQ584" t="s">
        <v>127</v>
      </c>
      <c r="AR584" t="s">
        <v>2</v>
      </c>
      <c r="AS584" t="s">
        <v>291</v>
      </c>
      <c r="AT584" t="s">
        <v>7363</v>
      </c>
      <c r="AU584" t="s">
        <v>7365</v>
      </c>
      <c r="AV584" t="s">
        <v>3608</v>
      </c>
      <c r="AW584" t="s">
        <v>7366</v>
      </c>
      <c r="AX584" t="s">
        <v>5289</v>
      </c>
      <c r="AY584">
        <v>25.84</v>
      </c>
      <c r="AZ584" t="s">
        <v>5678</v>
      </c>
      <c r="BA584" t="s">
        <v>1242</v>
      </c>
      <c r="BC584" t="s">
        <v>7367</v>
      </c>
      <c r="BD584" t="s">
        <v>7368</v>
      </c>
      <c r="BF584" t="s">
        <v>7369</v>
      </c>
      <c r="BI584" t="s">
        <v>7370</v>
      </c>
      <c r="BJ584" t="s">
        <v>7371</v>
      </c>
      <c r="BK584" t="s">
        <v>5342</v>
      </c>
      <c r="BL584" t="s">
        <v>4</v>
      </c>
      <c r="BM584">
        <v>1</v>
      </c>
      <c r="BN584">
        <v>109.9</v>
      </c>
      <c r="BO584">
        <v>109.9</v>
      </c>
    </row>
    <row r="585" spans="1:91" hidden="1">
      <c r="A585" s="15">
        <f t="shared" si="9"/>
        <v>45522</v>
      </c>
      <c r="B585" t="s">
        <v>7372</v>
      </c>
      <c r="C585" t="s">
        <v>7373</v>
      </c>
      <c r="D585" t="s">
        <v>294</v>
      </c>
      <c r="F585" t="s">
        <v>2100</v>
      </c>
      <c r="G585" t="s">
        <v>7374</v>
      </c>
      <c r="H585" t="s">
        <v>287</v>
      </c>
      <c r="I585">
        <v>92.55</v>
      </c>
      <c r="J585">
        <v>92.55</v>
      </c>
      <c r="K585">
        <v>92.55</v>
      </c>
      <c r="L585">
        <v>0</v>
      </c>
      <c r="M585" t="s">
        <v>7375</v>
      </c>
      <c r="N585" t="s">
        <v>7376</v>
      </c>
      <c r="O585" t="s">
        <v>7377</v>
      </c>
      <c r="P585" t="s">
        <v>288</v>
      </c>
      <c r="Q585" t="s">
        <v>295</v>
      </c>
      <c r="R585" t="s">
        <v>7378</v>
      </c>
      <c r="S585" t="s">
        <v>4703</v>
      </c>
      <c r="U585" t="s">
        <v>7379</v>
      </c>
      <c r="V585" t="s">
        <v>7380</v>
      </c>
      <c r="W585" t="s">
        <v>1945</v>
      </c>
      <c r="X585" t="s">
        <v>127</v>
      </c>
      <c r="Y585" t="s">
        <v>291</v>
      </c>
      <c r="Z585" t="s">
        <v>7381</v>
      </c>
      <c r="AE585" t="s">
        <v>7382</v>
      </c>
      <c r="AG585" t="s">
        <v>7375</v>
      </c>
      <c r="AH585" t="s">
        <v>7376</v>
      </c>
      <c r="AI585" t="s">
        <v>7383</v>
      </c>
      <c r="AJ585" t="s">
        <v>288</v>
      </c>
      <c r="AK585" t="s">
        <v>295</v>
      </c>
      <c r="AL585" t="s">
        <v>7378</v>
      </c>
      <c r="AM585" t="s">
        <v>4703</v>
      </c>
      <c r="AO585" t="s">
        <v>7379</v>
      </c>
      <c r="AP585" t="s">
        <v>7380</v>
      </c>
      <c r="AQ585" t="s">
        <v>1945</v>
      </c>
      <c r="AR585" t="s">
        <v>127</v>
      </c>
      <c r="AT585" t="s">
        <v>7381</v>
      </c>
      <c r="AV585" t="s">
        <v>296</v>
      </c>
      <c r="AW585" t="s">
        <v>7384</v>
      </c>
      <c r="AX585" t="s">
        <v>3711</v>
      </c>
      <c r="AY585">
        <v>0</v>
      </c>
      <c r="AZ585" t="s">
        <v>289</v>
      </c>
      <c r="BA585" t="s">
        <v>297</v>
      </c>
      <c r="BC585" t="s">
        <v>7350</v>
      </c>
      <c r="BD585" t="s">
        <v>7385</v>
      </c>
      <c r="BF585" t="s">
        <v>7374</v>
      </c>
      <c r="BI585" t="s">
        <v>7386</v>
      </c>
      <c r="BJ585" t="s">
        <v>3228</v>
      </c>
      <c r="BK585" t="s">
        <v>3229</v>
      </c>
      <c r="BL585" t="s">
        <v>4</v>
      </c>
      <c r="BM585">
        <v>1</v>
      </c>
      <c r="BN585">
        <v>97.43</v>
      </c>
      <c r="BO585">
        <v>92.55</v>
      </c>
    </row>
    <row r="586" spans="1:91" hidden="1">
      <c r="A586" s="15">
        <f t="shared" si="9"/>
        <v>45523</v>
      </c>
      <c r="B586" t="s">
        <v>7387</v>
      </c>
      <c r="C586" t="s">
        <v>7388</v>
      </c>
      <c r="D586" t="s">
        <v>301</v>
      </c>
      <c r="F586" t="s">
        <v>2100</v>
      </c>
      <c r="G586" t="s">
        <v>7389</v>
      </c>
      <c r="H586" t="s">
        <v>298</v>
      </c>
      <c r="I586">
        <v>39.99</v>
      </c>
      <c r="J586">
        <v>48.89</v>
      </c>
      <c r="K586">
        <v>48.89</v>
      </c>
      <c r="L586">
        <v>8.9</v>
      </c>
      <c r="M586" t="s">
        <v>2518</v>
      </c>
      <c r="N586" t="s">
        <v>7234</v>
      </c>
      <c r="O586" t="s">
        <v>7235</v>
      </c>
      <c r="P586" t="s">
        <v>2605</v>
      </c>
      <c r="Q586" t="s">
        <v>7236</v>
      </c>
      <c r="R586" t="s">
        <v>7237</v>
      </c>
      <c r="S586" t="s">
        <v>7238</v>
      </c>
      <c r="U586" t="s">
        <v>7239</v>
      </c>
      <c r="V586" t="s">
        <v>7239</v>
      </c>
      <c r="W586" t="s">
        <v>127</v>
      </c>
      <c r="X586" t="s">
        <v>2</v>
      </c>
      <c r="Y586" t="s">
        <v>291</v>
      </c>
      <c r="Z586" t="s">
        <v>7240</v>
      </c>
      <c r="AE586" t="s">
        <v>7241</v>
      </c>
      <c r="AG586" t="s">
        <v>2518</v>
      </c>
      <c r="AH586" t="s">
        <v>7234</v>
      </c>
      <c r="AI586" t="s">
        <v>7235</v>
      </c>
      <c r="AJ586" t="s">
        <v>2605</v>
      </c>
      <c r="AK586" t="s">
        <v>7236</v>
      </c>
      <c r="AL586" t="s">
        <v>7237</v>
      </c>
      <c r="AM586" t="s">
        <v>7238</v>
      </c>
      <c r="AO586" t="s">
        <v>7239</v>
      </c>
      <c r="AP586" t="s">
        <v>7239</v>
      </c>
      <c r="AQ586" t="s">
        <v>127</v>
      </c>
      <c r="AR586" t="s">
        <v>2</v>
      </c>
      <c r="AS586" t="s">
        <v>291</v>
      </c>
      <c r="AT586" t="s">
        <v>7240</v>
      </c>
      <c r="AV586" t="s">
        <v>296</v>
      </c>
      <c r="AW586" t="s">
        <v>7390</v>
      </c>
      <c r="AX586" t="s">
        <v>4744</v>
      </c>
      <c r="AY586">
        <v>0</v>
      </c>
      <c r="AZ586" t="s">
        <v>289</v>
      </c>
      <c r="BA586" t="s">
        <v>49</v>
      </c>
      <c r="BC586" t="s">
        <v>6557</v>
      </c>
      <c r="BF586" t="s">
        <v>7389</v>
      </c>
      <c r="BI586" t="s">
        <v>6583</v>
      </c>
      <c r="BJ586" t="s">
        <v>6138</v>
      </c>
      <c r="BK586" t="s">
        <v>4780</v>
      </c>
      <c r="BL586" t="s">
        <v>4</v>
      </c>
      <c r="BM586">
        <v>1</v>
      </c>
      <c r="BN586">
        <v>39.99</v>
      </c>
      <c r="BO586">
        <v>39.99</v>
      </c>
    </row>
    <row r="587" spans="1:91" hidden="1">
      <c r="A587" s="15">
        <f t="shared" si="9"/>
        <v>45523</v>
      </c>
      <c r="B587" t="s">
        <v>7391</v>
      </c>
      <c r="C587" t="s">
        <v>7392</v>
      </c>
      <c r="D587" t="s">
        <v>301</v>
      </c>
      <c r="F587" t="s">
        <v>2100</v>
      </c>
      <c r="G587" t="s">
        <v>7393</v>
      </c>
      <c r="H587" t="s">
        <v>298</v>
      </c>
      <c r="I587">
        <v>20.99</v>
      </c>
      <c r="J587">
        <v>31.06</v>
      </c>
      <c r="K587">
        <v>31.06</v>
      </c>
      <c r="L587">
        <v>10.07</v>
      </c>
      <c r="M587" t="s">
        <v>1061</v>
      </c>
      <c r="N587" t="s">
        <v>1061</v>
      </c>
      <c r="O587" t="s">
        <v>7394</v>
      </c>
      <c r="P587" t="s">
        <v>3690</v>
      </c>
      <c r="Q587" t="s">
        <v>7395</v>
      </c>
      <c r="R587" t="s">
        <v>7396</v>
      </c>
      <c r="S587" t="s">
        <v>7397</v>
      </c>
      <c r="U587" t="s">
        <v>7398</v>
      </c>
      <c r="V587" t="s">
        <v>7399</v>
      </c>
      <c r="W587" t="s">
        <v>3189</v>
      </c>
      <c r="X587" t="s">
        <v>132</v>
      </c>
      <c r="Y587" t="s">
        <v>291</v>
      </c>
      <c r="Z587" t="s">
        <v>7400</v>
      </c>
      <c r="AE587" t="s">
        <v>7401</v>
      </c>
      <c r="AG587" t="s">
        <v>1061</v>
      </c>
      <c r="AH587" t="s">
        <v>1061</v>
      </c>
      <c r="AI587" t="s">
        <v>7394</v>
      </c>
      <c r="AJ587" t="s">
        <v>3690</v>
      </c>
      <c r="AK587" t="s">
        <v>7395</v>
      </c>
      <c r="AL587" t="s">
        <v>7396</v>
      </c>
      <c r="AM587" t="s">
        <v>7397</v>
      </c>
      <c r="AO587" t="s">
        <v>7398</v>
      </c>
      <c r="AP587" t="s">
        <v>7399</v>
      </c>
      <c r="AQ587" t="s">
        <v>3189</v>
      </c>
      <c r="AR587" t="s">
        <v>132</v>
      </c>
      <c r="AS587" t="s">
        <v>291</v>
      </c>
      <c r="AT587" t="s">
        <v>7400</v>
      </c>
      <c r="AV587" t="s">
        <v>296</v>
      </c>
      <c r="AW587" t="s">
        <v>7402</v>
      </c>
      <c r="AX587" t="s">
        <v>4594</v>
      </c>
      <c r="AY587">
        <v>0</v>
      </c>
      <c r="AZ587" t="s">
        <v>3157</v>
      </c>
      <c r="BA587" t="s">
        <v>6842</v>
      </c>
      <c r="BC587" t="s">
        <v>6557</v>
      </c>
      <c r="BF587" t="s">
        <v>7393</v>
      </c>
      <c r="BI587" t="s">
        <v>6583</v>
      </c>
      <c r="BJ587" t="s">
        <v>1545</v>
      </c>
      <c r="BK587" t="s">
        <v>863</v>
      </c>
      <c r="BL587" t="s">
        <v>4</v>
      </c>
      <c r="BM587">
        <v>1</v>
      </c>
      <c r="BN587">
        <v>20.99</v>
      </c>
      <c r="BO587">
        <v>20.99</v>
      </c>
    </row>
    <row r="588" spans="1:91" hidden="1">
      <c r="A588" s="15">
        <f t="shared" si="9"/>
        <v>45524</v>
      </c>
      <c r="B588" t="s">
        <v>7403</v>
      </c>
      <c r="C588" t="s">
        <v>7404</v>
      </c>
      <c r="D588" t="s">
        <v>301</v>
      </c>
      <c r="F588" t="s">
        <v>1526</v>
      </c>
      <c r="G588" t="s">
        <v>7405</v>
      </c>
      <c r="H588" t="s">
        <v>298</v>
      </c>
      <c r="I588">
        <v>29.9</v>
      </c>
      <c r="J588">
        <v>40.47</v>
      </c>
      <c r="K588">
        <v>40.47</v>
      </c>
      <c r="L588">
        <v>10.57</v>
      </c>
      <c r="M588" t="s">
        <v>7406</v>
      </c>
      <c r="N588" t="s">
        <v>7407</v>
      </c>
      <c r="O588" t="s">
        <v>7408</v>
      </c>
      <c r="P588" t="s">
        <v>4661</v>
      </c>
      <c r="Q588" t="s">
        <v>7409</v>
      </c>
      <c r="R588" t="s">
        <v>7410</v>
      </c>
      <c r="S588" t="s">
        <v>7411</v>
      </c>
      <c r="U588" t="s">
        <v>7412</v>
      </c>
      <c r="V588" t="s">
        <v>7413</v>
      </c>
      <c r="W588" t="s">
        <v>1680</v>
      </c>
      <c r="X588" t="s">
        <v>6</v>
      </c>
      <c r="Y588" t="s">
        <v>291</v>
      </c>
      <c r="Z588" t="s">
        <v>7414</v>
      </c>
      <c r="AE588" t="s">
        <v>7415</v>
      </c>
      <c r="AG588" t="s">
        <v>7406</v>
      </c>
      <c r="AH588" t="s">
        <v>7407</v>
      </c>
      <c r="AI588" t="s">
        <v>7408</v>
      </c>
      <c r="AJ588" t="s">
        <v>4661</v>
      </c>
      <c r="AK588" t="s">
        <v>7409</v>
      </c>
      <c r="AL588" t="s">
        <v>7410</v>
      </c>
      <c r="AM588" t="s">
        <v>7411</v>
      </c>
      <c r="AO588" t="s">
        <v>7412</v>
      </c>
      <c r="AP588" t="s">
        <v>7413</v>
      </c>
      <c r="AQ588" t="s">
        <v>1680</v>
      </c>
      <c r="AR588" t="s">
        <v>6</v>
      </c>
      <c r="AS588" t="s">
        <v>291</v>
      </c>
      <c r="AT588" t="s">
        <v>7414</v>
      </c>
      <c r="AV588" t="s">
        <v>296</v>
      </c>
      <c r="AW588" t="s">
        <v>7416</v>
      </c>
      <c r="AX588" t="s">
        <v>4594</v>
      </c>
      <c r="AY588">
        <v>0</v>
      </c>
      <c r="AZ588" t="s">
        <v>5678</v>
      </c>
      <c r="BA588" t="s">
        <v>1248</v>
      </c>
      <c r="BC588" t="s">
        <v>4835</v>
      </c>
      <c r="BF588" t="s">
        <v>7405</v>
      </c>
      <c r="BI588" t="s">
        <v>6938</v>
      </c>
      <c r="BJ588" t="s">
        <v>3211</v>
      </c>
      <c r="BK588" t="s">
        <v>771</v>
      </c>
      <c r="BL588" t="s">
        <v>4</v>
      </c>
      <c r="BM588">
        <v>1</v>
      </c>
      <c r="BN588">
        <v>29.9</v>
      </c>
      <c r="BO588">
        <v>29.9</v>
      </c>
    </row>
    <row r="589" spans="1:91" hidden="1">
      <c r="A589" s="15">
        <f t="shared" si="9"/>
        <v>45524</v>
      </c>
      <c r="B589" t="s">
        <v>7417</v>
      </c>
      <c r="C589" t="s">
        <v>7418</v>
      </c>
      <c r="D589" t="s">
        <v>294</v>
      </c>
      <c r="F589" t="s">
        <v>2100</v>
      </c>
      <c r="G589" t="s">
        <v>7419</v>
      </c>
      <c r="H589" t="s">
        <v>287</v>
      </c>
      <c r="I589">
        <v>68.91</v>
      </c>
      <c r="J589">
        <v>68.91</v>
      </c>
      <c r="K589">
        <v>68.91</v>
      </c>
      <c r="L589">
        <v>0</v>
      </c>
      <c r="M589" t="s">
        <v>7420</v>
      </c>
      <c r="N589" t="s">
        <v>7421</v>
      </c>
      <c r="O589" t="s">
        <v>7422</v>
      </c>
      <c r="P589" t="s">
        <v>288</v>
      </c>
      <c r="Q589" t="s">
        <v>295</v>
      </c>
      <c r="R589" t="s">
        <v>7423</v>
      </c>
      <c r="S589" t="s">
        <v>7424</v>
      </c>
      <c r="V589" t="s">
        <v>7425</v>
      </c>
      <c r="W589" t="s">
        <v>3756</v>
      </c>
      <c r="X589" t="s">
        <v>127</v>
      </c>
      <c r="Y589" t="s">
        <v>291</v>
      </c>
      <c r="Z589" t="s">
        <v>7426</v>
      </c>
      <c r="AE589" t="s">
        <v>7427</v>
      </c>
      <c r="AG589" t="s">
        <v>7420</v>
      </c>
      <c r="AH589" t="s">
        <v>7421</v>
      </c>
      <c r="AI589" t="s">
        <v>7428</v>
      </c>
      <c r="AJ589" t="s">
        <v>288</v>
      </c>
      <c r="AK589" t="s">
        <v>295</v>
      </c>
      <c r="AL589" t="s">
        <v>7423</v>
      </c>
      <c r="AM589" t="s">
        <v>7424</v>
      </c>
      <c r="AP589" t="s">
        <v>7425</v>
      </c>
      <c r="AQ589" t="s">
        <v>3756</v>
      </c>
      <c r="AR589" t="s">
        <v>127</v>
      </c>
      <c r="AT589" t="s">
        <v>7426</v>
      </c>
      <c r="AV589" t="s">
        <v>296</v>
      </c>
      <c r="AW589" t="s">
        <v>7429</v>
      </c>
      <c r="AX589" t="s">
        <v>3711</v>
      </c>
      <c r="AY589">
        <v>0</v>
      </c>
      <c r="AZ589" t="s">
        <v>289</v>
      </c>
      <c r="BA589" t="s">
        <v>297</v>
      </c>
      <c r="BC589" t="s">
        <v>7430</v>
      </c>
      <c r="BD589" t="s">
        <v>7431</v>
      </c>
      <c r="BF589" t="s">
        <v>7419</v>
      </c>
      <c r="BI589" t="s">
        <v>7432</v>
      </c>
      <c r="BJ589" t="s">
        <v>1577</v>
      </c>
      <c r="BK589" t="s">
        <v>1578</v>
      </c>
      <c r="BL589" t="s">
        <v>4</v>
      </c>
      <c r="BM589">
        <v>1</v>
      </c>
      <c r="BN589">
        <v>71.790000000000006</v>
      </c>
      <c r="BO589">
        <v>68.91</v>
      </c>
    </row>
    <row r="590" spans="1:91" hidden="1">
      <c r="A590" s="15">
        <f t="shared" si="9"/>
        <v>45525</v>
      </c>
      <c r="B590" t="s">
        <v>7433</v>
      </c>
      <c r="C590" t="s">
        <v>7434</v>
      </c>
      <c r="D590" t="s">
        <v>294</v>
      </c>
      <c r="F590" t="s">
        <v>2100</v>
      </c>
      <c r="G590" t="s">
        <v>7435</v>
      </c>
      <c r="H590" t="s">
        <v>287</v>
      </c>
      <c r="I590">
        <v>48.4</v>
      </c>
      <c r="J590">
        <v>48.4</v>
      </c>
      <c r="K590">
        <v>48.4</v>
      </c>
      <c r="L590">
        <v>0</v>
      </c>
      <c r="M590" t="s">
        <v>2896</v>
      </c>
      <c r="N590" t="s">
        <v>7436</v>
      </c>
      <c r="O590" t="s">
        <v>7437</v>
      </c>
      <c r="P590" t="s">
        <v>288</v>
      </c>
      <c r="Q590" t="s">
        <v>295</v>
      </c>
      <c r="R590" t="s">
        <v>7438</v>
      </c>
      <c r="S590" t="s">
        <v>7439</v>
      </c>
      <c r="V590" t="s">
        <v>7440</v>
      </c>
      <c r="W590" t="s">
        <v>127</v>
      </c>
      <c r="X590" t="s">
        <v>127</v>
      </c>
      <c r="Y590" t="s">
        <v>291</v>
      </c>
      <c r="Z590" t="s">
        <v>7441</v>
      </c>
      <c r="AE590" t="s">
        <v>7442</v>
      </c>
      <c r="AG590" t="s">
        <v>2896</v>
      </c>
      <c r="AH590" t="s">
        <v>7436</v>
      </c>
      <c r="AI590" t="s">
        <v>7443</v>
      </c>
      <c r="AJ590" t="s">
        <v>288</v>
      </c>
      <c r="AK590" t="s">
        <v>295</v>
      </c>
      <c r="AL590" t="s">
        <v>7438</v>
      </c>
      <c r="AM590" t="s">
        <v>7439</v>
      </c>
      <c r="AP590" t="s">
        <v>7440</v>
      </c>
      <c r="AQ590" t="s">
        <v>127</v>
      </c>
      <c r="AR590" t="s">
        <v>127</v>
      </c>
      <c r="AT590" t="s">
        <v>7441</v>
      </c>
      <c r="AV590" t="s">
        <v>296</v>
      </c>
      <c r="AW590" t="s">
        <v>7444</v>
      </c>
      <c r="AX590" t="s">
        <v>4614</v>
      </c>
      <c r="AY590">
        <v>0</v>
      </c>
      <c r="AZ590" t="s">
        <v>289</v>
      </c>
      <c r="BA590" t="s">
        <v>113</v>
      </c>
      <c r="BC590" t="s">
        <v>7350</v>
      </c>
      <c r="BD590" t="s">
        <v>7445</v>
      </c>
      <c r="BF590" t="s">
        <v>7435</v>
      </c>
      <c r="BI590" t="s">
        <v>7446</v>
      </c>
      <c r="BJ590" t="s">
        <v>6358</v>
      </c>
      <c r="BK590" t="s">
        <v>5982</v>
      </c>
      <c r="BL590" t="s">
        <v>4</v>
      </c>
      <c r="BM590">
        <v>1</v>
      </c>
      <c r="BN590">
        <v>49.9</v>
      </c>
      <c r="BO590">
        <v>48.4</v>
      </c>
    </row>
    <row r="591" spans="1:91" hidden="1">
      <c r="A591" s="15">
        <f t="shared" si="9"/>
        <v>45525</v>
      </c>
      <c r="B591" t="s">
        <v>7447</v>
      </c>
      <c r="C591" t="s">
        <v>7448</v>
      </c>
      <c r="D591" t="s">
        <v>294</v>
      </c>
      <c r="F591" t="s">
        <v>2100</v>
      </c>
      <c r="G591" t="s">
        <v>7449</v>
      </c>
      <c r="H591" t="s">
        <v>287</v>
      </c>
      <c r="I591">
        <v>23.93</v>
      </c>
      <c r="J591">
        <v>23.93</v>
      </c>
      <c r="K591">
        <v>23.93</v>
      </c>
      <c r="L591">
        <v>0</v>
      </c>
      <c r="M591" t="s">
        <v>7450</v>
      </c>
      <c r="N591" t="s">
        <v>7451</v>
      </c>
      <c r="O591" t="s">
        <v>7452</v>
      </c>
      <c r="P591" t="s">
        <v>288</v>
      </c>
      <c r="Q591" t="s">
        <v>295</v>
      </c>
      <c r="R591" t="s">
        <v>7453</v>
      </c>
      <c r="S591" t="s">
        <v>7454</v>
      </c>
      <c r="U591" t="s">
        <v>7455</v>
      </c>
      <c r="V591" t="s">
        <v>7456</v>
      </c>
      <c r="W591" t="s">
        <v>1188</v>
      </c>
      <c r="X591" t="s">
        <v>1188</v>
      </c>
      <c r="Y591" t="s">
        <v>291</v>
      </c>
      <c r="Z591" t="s">
        <v>7457</v>
      </c>
      <c r="AE591" t="s">
        <v>7458</v>
      </c>
      <c r="AG591" t="s">
        <v>7450</v>
      </c>
      <c r="AH591" t="s">
        <v>7451</v>
      </c>
      <c r="AI591" t="s">
        <v>7459</v>
      </c>
      <c r="AJ591" t="s">
        <v>288</v>
      </c>
      <c r="AK591" t="s">
        <v>295</v>
      </c>
      <c r="AL591" t="s">
        <v>7453</v>
      </c>
      <c r="AM591" t="s">
        <v>7454</v>
      </c>
      <c r="AO591" t="s">
        <v>7455</v>
      </c>
      <c r="AP591" t="s">
        <v>7456</v>
      </c>
      <c r="AQ591" t="s">
        <v>1188</v>
      </c>
      <c r="AR591" t="s">
        <v>1188</v>
      </c>
      <c r="AT591" t="s">
        <v>7457</v>
      </c>
      <c r="AV591" t="s">
        <v>296</v>
      </c>
      <c r="AW591" t="s">
        <v>7460</v>
      </c>
      <c r="AX591" t="s">
        <v>4614</v>
      </c>
      <c r="AY591">
        <v>0</v>
      </c>
      <c r="AZ591" t="s">
        <v>289</v>
      </c>
      <c r="BA591" t="s">
        <v>297</v>
      </c>
      <c r="BC591" t="s">
        <v>7461</v>
      </c>
      <c r="BD591" t="s">
        <v>7462</v>
      </c>
      <c r="BF591" t="s">
        <v>7449</v>
      </c>
      <c r="BI591" t="s">
        <v>7463</v>
      </c>
      <c r="BJ591" t="s">
        <v>1561</v>
      </c>
      <c r="BK591" t="s">
        <v>1562</v>
      </c>
      <c r="BL591" t="s">
        <v>4</v>
      </c>
      <c r="BM591">
        <v>1</v>
      </c>
      <c r="BN591">
        <v>23.93</v>
      </c>
      <c r="BO591">
        <v>23.93</v>
      </c>
    </row>
    <row r="592" spans="1:91" hidden="1">
      <c r="A592" s="15">
        <f t="shared" si="9"/>
        <v>45525</v>
      </c>
      <c r="B592" t="s">
        <v>7464</v>
      </c>
      <c r="C592" t="s">
        <v>7465</v>
      </c>
      <c r="D592" t="s">
        <v>134</v>
      </c>
      <c r="F592" t="s">
        <v>2100</v>
      </c>
      <c r="G592" t="s">
        <v>7466</v>
      </c>
      <c r="H592" t="s">
        <v>298</v>
      </c>
      <c r="I592">
        <v>92.56</v>
      </c>
      <c r="J592">
        <v>92.56</v>
      </c>
      <c r="K592">
        <v>92.56</v>
      </c>
      <c r="L592">
        <v>0</v>
      </c>
      <c r="M592" t="s">
        <v>2025</v>
      </c>
      <c r="N592" t="s">
        <v>7467</v>
      </c>
      <c r="O592" t="s">
        <v>7468</v>
      </c>
      <c r="P592" t="s">
        <v>288</v>
      </c>
      <c r="Q592" t="s">
        <v>3145</v>
      </c>
      <c r="R592" t="s">
        <v>7469</v>
      </c>
      <c r="S592" t="s">
        <v>7470</v>
      </c>
      <c r="T592" t="s">
        <v>7471</v>
      </c>
      <c r="U592" t="s">
        <v>7471</v>
      </c>
      <c r="V592" t="s">
        <v>124</v>
      </c>
      <c r="W592" t="s">
        <v>7472</v>
      </c>
      <c r="X592" t="s">
        <v>303</v>
      </c>
      <c r="Y592" t="s">
        <v>3150</v>
      </c>
      <c r="Z592" t="s">
        <v>7473</v>
      </c>
      <c r="AE592" t="s">
        <v>7474</v>
      </c>
      <c r="AG592" t="s">
        <v>7475</v>
      </c>
      <c r="AH592" t="s">
        <v>7476</v>
      </c>
      <c r="AI592" t="s">
        <v>7468</v>
      </c>
      <c r="AJ592" t="s">
        <v>288</v>
      </c>
      <c r="AK592" t="s">
        <v>3145</v>
      </c>
      <c r="AL592" t="s">
        <v>7469</v>
      </c>
      <c r="AM592" t="s">
        <v>7470</v>
      </c>
      <c r="AO592" t="s">
        <v>7477</v>
      </c>
      <c r="AP592" t="s">
        <v>124</v>
      </c>
      <c r="AQ592" t="s">
        <v>7472</v>
      </c>
      <c r="AR592" t="s">
        <v>303</v>
      </c>
      <c r="AS592" t="s">
        <v>3150</v>
      </c>
      <c r="AT592" t="s">
        <v>7473</v>
      </c>
      <c r="AV592" t="s">
        <v>3154</v>
      </c>
      <c r="AW592" t="s">
        <v>7478</v>
      </c>
      <c r="AX592" t="s">
        <v>3156</v>
      </c>
      <c r="AY592">
        <v>0</v>
      </c>
      <c r="AZ592" t="s">
        <v>3157</v>
      </c>
      <c r="BA592" t="s">
        <v>3158</v>
      </c>
      <c r="BB592" t="s">
        <v>3159</v>
      </c>
      <c r="BC592" t="s">
        <v>4596</v>
      </c>
      <c r="BD592" t="s">
        <v>7479</v>
      </c>
      <c r="BF592" t="s">
        <v>7466</v>
      </c>
      <c r="BG592" t="s">
        <v>4999</v>
      </c>
      <c r="BH592">
        <v>12.96</v>
      </c>
      <c r="BI592" t="s">
        <v>6923</v>
      </c>
      <c r="BJ592" t="s">
        <v>7302</v>
      </c>
      <c r="BK592" t="s">
        <v>4600</v>
      </c>
      <c r="BL592" t="s">
        <v>4</v>
      </c>
      <c r="BM592">
        <v>1</v>
      </c>
      <c r="BN592">
        <v>92.56</v>
      </c>
      <c r="BO592">
        <v>92.56</v>
      </c>
    </row>
    <row r="593" spans="1:79" hidden="1">
      <c r="A593" s="15">
        <f t="shared" si="9"/>
        <v>45525</v>
      </c>
      <c r="B593" t="s">
        <v>7480</v>
      </c>
      <c r="C593" t="s">
        <v>7481</v>
      </c>
      <c r="D593" t="s">
        <v>294</v>
      </c>
      <c r="F593" t="s">
        <v>2100</v>
      </c>
      <c r="G593" t="s">
        <v>7482</v>
      </c>
      <c r="H593" t="s">
        <v>287</v>
      </c>
      <c r="I593">
        <v>29.9</v>
      </c>
      <c r="J593">
        <v>29.9</v>
      </c>
      <c r="K593">
        <v>29.9</v>
      </c>
      <c r="L593">
        <v>0</v>
      </c>
      <c r="M593" t="s">
        <v>7483</v>
      </c>
      <c r="N593" t="s">
        <v>1163</v>
      </c>
      <c r="O593" t="s">
        <v>7484</v>
      </c>
      <c r="P593" t="s">
        <v>288</v>
      </c>
      <c r="Q593" t="s">
        <v>295</v>
      </c>
      <c r="R593" t="s">
        <v>7485</v>
      </c>
      <c r="S593" t="s">
        <v>7486</v>
      </c>
      <c r="U593" t="s">
        <v>7487</v>
      </c>
      <c r="V593" t="s">
        <v>7488</v>
      </c>
      <c r="W593" t="s">
        <v>839</v>
      </c>
      <c r="X593" t="s">
        <v>1188</v>
      </c>
      <c r="Y593" t="s">
        <v>291</v>
      </c>
      <c r="Z593" t="s">
        <v>7489</v>
      </c>
      <c r="AE593" t="s">
        <v>7490</v>
      </c>
      <c r="AG593" t="s">
        <v>7483</v>
      </c>
      <c r="AH593" t="s">
        <v>1163</v>
      </c>
      <c r="AI593" t="s">
        <v>7491</v>
      </c>
      <c r="AJ593" t="s">
        <v>288</v>
      </c>
      <c r="AK593" t="s">
        <v>295</v>
      </c>
      <c r="AL593" t="s">
        <v>7485</v>
      </c>
      <c r="AM593" t="s">
        <v>7486</v>
      </c>
      <c r="AO593" t="s">
        <v>7487</v>
      </c>
      <c r="AP593" t="s">
        <v>7488</v>
      </c>
      <c r="AQ593" t="s">
        <v>839</v>
      </c>
      <c r="AR593" t="s">
        <v>1188</v>
      </c>
      <c r="AT593" t="s">
        <v>7489</v>
      </c>
      <c r="AV593" t="s">
        <v>296</v>
      </c>
      <c r="AW593" t="s">
        <v>7492</v>
      </c>
      <c r="AX593" t="s">
        <v>3711</v>
      </c>
      <c r="AY593">
        <v>0</v>
      </c>
      <c r="AZ593" t="s">
        <v>289</v>
      </c>
      <c r="BA593" t="s">
        <v>113</v>
      </c>
      <c r="BC593" t="s">
        <v>7350</v>
      </c>
      <c r="BD593" t="s">
        <v>7493</v>
      </c>
      <c r="BF593" t="s">
        <v>7482</v>
      </c>
      <c r="BI593" t="s">
        <v>7494</v>
      </c>
      <c r="BJ593" t="s">
        <v>851</v>
      </c>
      <c r="BK593" t="s">
        <v>852</v>
      </c>
      <c r="BL593" t="s">
        <v>4</v>
      </c>
      <c r="BM593">
        <v>1</v>
      </c>
      <c r="BN593">
        <v>29.9</v>
      </c>
      <c r="BO593">
        <v>29.9</v>
      </c>
    </row>
    <row r="594" spans="1:79" hidden="1">
      <c r="A594" s="15">
        <f t="shared" si="9"/>
        <v>45526</v>
      </c>
      <c r="B594" t="s">
        <v>7495</v>
      </c>
      <c r="C594" t="s">
        <v>7496</v>
      </c>
      <c r="D594" t="s">
        <v>134</v>
      </c>
      <c r="F594" t="s">
        <v>2100</v>
      </c>
      <c r="G594" t="s">
        <v>7497</v>
      </c>
      <c r="H594" t="s">
        <v>287</v>
      </c>
      <c r="I594">
        <v>92.55</v>
      </c>
      <c r="J594">
        <v>92.55</v>
      </c>
      <c r="K594">
        <v>92.55</v>
      </c>
      <c r="L594">
        <v>0</v>
      </c>
      <c r="M594" t="s">
        <v>2918</v>
      </c>
      <c r="N594" t="s">
        <v>7498</v>
      </c>
      <c r="O594" t="s">
        <v>7499</v>
      </c>
      <c r="P594" t="s">
        <v>288</v>
      </c>
      <c r="Q594" t="s">
        <v>3145</v>
      </c>
      <c r="R594" t="s">
        <v>7500</v>
      </c>
      <c r="S594" t="s">
        <v>7501</v>
      </c>
      <c r="V594" t="s">
        <v>124</v>
      </c>
      <c r="W594" t="s">
        <v>7502</v>
      </c>
      <c r="X594" t="s">
        <v>127</v>
      </c>
      <c r="Y594" t="s">
        <v>3150</v>
      </c>
      <c r="Z594" t="s">
        <v>7503</v>
      </c>
      <c r="AE594" t="s">
        <v>7504</v>
      </c>
      <c r="AG594" t="s">
        <v>2918</v>
      </c>
      <c r="AH594" t="s">
        <v>7498</v>
      </c>
      <c r="AI594" t="s">
        <v>7499</v>
      </c>
      <c r="AJ594" t="s">
        <v>288</v>
      </c>
      <c r="AK594" t="s">
        <v>3145</v>
      </c>
      <c r="AL594" t="s">
        <v>7500</v>
      </c>
      <c r="AM594" t="s">
        <v>7501</v>
      </c>
      <c r="AP594" t="s">
        <v>124</v>
      </c>
      <c r="AQ594" t="s">
        <v>7502</v>
      </c>
      <c r="AR594" t="s">
        <v>127</v>
      </c>
      <c r="AS594" t="s">
        <v>3150</v>
      </c>
      <c r="AT594" t="s">
        <v>7503</v>
      </c>
      <c r="AV594" t="s">
        <v>3154</v>
      </c>
      <c r="AW594" t="s">
        <v>7505</v>
      </c>
      <c r="AX594" t="s">
        <v>3156</v>
      </c>
      <c r="AY594">
        <v>0</v>
      </c>
      <c r="AZ594" t="s">
        <v>289</v>
      </c>
      <c r="BA594" t="s">
        <v>4651</v>
      </c>
      <c r="BB594" t="s">
        <v>4946</v>
      </c>
      <c r="BC594" t="s">
        <v>4596</v>
      </c>
      <c r="BD594" t="s">
        <v>7506</v>
      </c>
      <c r="BF594" t="s">
        <v>7497</v>
      </c>
      <c r="BG594" t="s">
        <v>3161</v>
      </c>
      <c r="BH594">
        <v>17.579999999999998</v>
      </c>
      <c r="BI594" t="s">
        <v>7202</v>
      </c>
      <c r="BJ594" t="s">
        <v>6470</v>
      </c>
      <c r="BK594" t="s">
        <v>3229</v>
      </c>
      <c r="BL594" t="s">
        <v>4</v>
      </c>
      <c r="BM594">
        <v>1</v>
      </c>
      <c r="BN594">
        <v>92.55</v>
      </c>
      <c r="BO594">
        <v>92.55</v>
      </c>
    </row>
    <row r="595" spans="1:79" hidden="1">
      <c r="A595" s="15">
        <f t="shared" si="9"/>
        <v>45526</v>
      </c>
      <c r="B595" t="s">
        <v>7507</v>
      </c>
      <c r="C595" t="s">
        <v>7508</v>
      </c>
      <c r="D595" t="s">
        <v>301</v>
      </c>
      <c r="F595" t="s">
        <v>2100</v>
      </c>
      <c r="G595" t="s">
        <v>7509</v>
      </c>
      <c r="H595" t="s">
        <v>298</v>
      </c>
      <c r="I595">
        <v>129.9</v>
      </c>
      <c r="J595">
        <v>129.9</v>
      </c>
      <c r="K595">
        <v>129.9</v>
      </c>
      <c r="L595">
        <v>0</v>
      </c>
      <c r="M595" t="s">
        <v>7510</v>
      </c>
      <c r="N595" t="s">
        <v>7511</v>
      </c>
      <c r="O595" t="s">
        <v>7512</v>
      </c>
      <c r="P595" t="s">
        <v>7513</v>
      </c>
      <c r="Q595" t="s">
        <v>7514</v>
      </c>
      <c r="R595" t="s">
        <v>7515</v>
      </c>
      <c r="S595" t="s">
        <v>7516</v>
      </c>
      <c r="U595" t="s">
        <v>7517</v>
      </c>
      <c r="V595" t="s">
        <v>124</v>
      </c>
      <c r="W595" t="s">
        <v>7518</v>
      </c>
      <c r="X595" t="s">
        <v>1660</v>
      </c>
      <c r="Y595" t="s">
        <v>291</v>
      </c>
      <c r="Z595" t="s">
        <v>7519</v>
      </c>
      <c r="AE595" t="s">
        <v>7520</v>
      </c>
      <c r="AG595" t="s">
        <v>7510</v>
      </c>
      <c r="AH595" t="s">
        <v>7511</v>
      </c>
      <c r="AI595" t="s">
        <v>7512</v>
      </c>
      <c r="AJ595" t="s">
        <v>7513</v>
      </c>
      <c r="AK595" t="s">
        <v>7514</v>
      </c>
      <c r="AL595" t="s">
        <v>7515</v>
      </c>
      <c r="AM595" t="s">
        <v>7516</v>
      </c>
      <c r="AO595" t="s">
        <v>7517</v>
      </c>
      <c r="AP595" t="s">
        <v>124</v>
      </c>
      <c r="AQ595" t="s">
        <v>7518</v>
      </c>
      <c r="AR595" t="s">
        <v>1660</v>
      </c>
      <c r="AS595" t="s">
        <v>291</v>
      </c>
      <c r="AT595" t="s">
        <v>7519</v>
      </c>
      <c r="AV595" t="s">
        <v>296</v>
      </c>
      <c r="AW595" t="s">
        <v>7521</v>
      </c>
      <c r="AX595" t="s">
        <v>4594</v>
      </c>
      <c r="AY595">
        <v>0</v>
      </c>
      <c r="AZ595" t="s">
        <v>1543</v>
      </c>
      <c r="BA595" t="s">
        <v>113</v>
      </c>
      <c r="BC595" t="s">
        <v>4669</v>
      </c>
      <c r="BF595" t="s">
        <v>7509</v>
      </c>
      <c r="BI595" t="s">
        <v>7202</v>
      </c>
      <c r="BJ595" t="s">
        <v>3028</v>
      </c>
      <c r="BK595" t="s">
        <v>2181</v>
      </c>
      <c r="BL595" t="s">
        <v>4</v>
      </c>
      <c r="BM595">
        <v>1</v>
      </c>
      <c r="BN595">
        <v>129.9</v>
      </c>
      <c r="BO595">
        <v>129.9</v>
      </c>
    </row>
    <row r="596" spans="1:79" hidden="1">
      <c r="A596" s="15">
        <f t="shared" si="9"/>
        <v>45526</v>
      </c>
      <c r="B596" t="s">
        <v>7522</v>
      </c>
      <c r="C596" t="s">
        <v>7523</v>
      </c>
      <c r="D596" t="s">
        <v>294</v>
      </c>
      <c r="F596" t="s">
        <v>2100</v>
      </c>
      <c r="G596" t="s">
        <v>7524</v>
      </c>
      <c r="H596" t="s">
        <v>287</v>
      </c>
      <c r="I596">
        <v>229.49</v>
      </c>
      <c r="J596">
        <v>242.14</v>
      </c>
      <c r="K596">
        <v>242.14</v>
      </c>
      <c r="L596">
        <v>12.65</v>
      </c>
      <c r="M596" t="s">
        <v>5266</v>
      </c>
      <c r="N596" t="s">
        <v>7525</v>
      </c>
      <c r="O596" t="s">
        <v>7526</v>
      </c>
      <c r="P596" t="s">
        <v>288</v>
      </c>
      <c r="Q596" t="s">
        <v>295</v>
      </c>
      <c r="R596" t="s">
        <v>7527</v>
      </c>
      <c r="S596" t="s">
        <v>7528</v>
      </c>
      <c r="U596" t="s">
        <v>7529</v>
      </c>
      <c r="V596" t="s">
        <v>7530</v>
      </c>
      <c r="W596" t="s">
        <v>2046</v>
      </c>
      <c r="X596" t="s">
        <v>2047</v>
      </c>
      <c r="Y596" t="s">
        <v>291</v>
      </c>
      <c r="Z596" t="s">
        <v>7531</v>
      </c>
      <c r="AE596" t="s">
        <v>7532</v>
      </c>
      <c r="AG596" t="s">
        <v>5266</v>
      </c>
      <c r="AH596" t="s">
        <v>7525</v>
      </c>
      <c r="AI596" t="s">
        <v>7533</v>
      </c>
      <c r="AJ596" t="s">
        <v>288</v>
      </c>
      <c r="AK596" t="s">
        <v>295</v>
      </c>
      <c r="AL596" t="s">
        <v>7527</v>
      </c>
      <c r="AM596" t="s">
        <v>7528</v>
      </c>
      <c r="AO596" t="s">
        <v>7529</v>
      </c>
      <c r="AP596" t="s">
        <v>7530</v>
      </c>
      <c r="AQ596" t="s">
        <v>2046</v>
      </c>
      <c r="AR596" t="s">
        <v>2047</v>
      </c>
      <c r="AT596" t="s">
        <v>7531</v>
      </c>
      <c r="AV596" t="s">
        <v>296</v>
      </c>
      <c r="AW596" t="s">
        <v>7534</v>
      </c>
      <c r="AX596" t="s">
        <v>4614</v>
      </c>
      <c r="AY596">
        <v>0</v>
      </c>
      <c r="AZ596" t="s">
        <v>289</v>
      </c>
      <c r="BA596" t="s">
        <v>297</v>
      </c>
      <c r="BC596" t="s">
        <v>7535</v>
      </c>
      <c r="BD596" t="s">
        <v>7536</v>
      </c>
      <c r="BF596" t="s">
        <v>7524</v>
      </c>
      <c r="BI596" t="s">
        <v>7537</v>
      </c>
      <c r="BJ596" t="s">
        <v>4779</v>
      </c>
      <c r="BK596" t="s">
        <v>4780</v>
      </c>
      <c r="BL596" t="s">
        <v>4</v>
      </c>
      <c r="BM596">
        <v>1</v>
      </c>
      <c r="BN596">
        <v>26.26</v>
      </c>
      <c r="BO596">
        <v>24.66</v>
      </c>
      <c r="BP596" t="s">
        <v>3228</v>
      </c>
      <c r="BQ596" t="s">
        <v>3229</v>
      </c>
      <c r="BR596" t="s">
        <v>4</v>
      </c>
      <c r="BS596">
        <v>1</v>
      </c>
      <c r="BT596">
        <v>93.53</v>
      </c>
      <c r="BU596">
        <v>87.79</v>
      </c>
      <c r="BV596" t="s">
        <v>5068</v>
      </c>
      <c r="BW596" t="s">
        <v>5069</v>
      </c>
      <c r="BX596" t="s">
        <v>4</v>
      </c>
      <c r="BY596">
        <v>1</v>
      </c>
      <c r="BZ596">
        <v>124.7</v>
      </c>
      <c r="CA596">
        <v>117.04</v>
      </c>
    </row>
    <row r="597" spans="1:79" hidden="1">
      <c r="A597" s="15">
        <f t="shared" si="9"/>
        <v>45526</v>
      </c>
      <c r="B597" t="s">
        <v>7538</v>
      </c>
      <c r="C597" t="s">
        <v>7539</v>
      </c>
      <c r="D597" t="s">
        <v>134</v>
      </c>
      <c r="F597" t="s">
        <v>2100</v>
      </c>
      <c r="G597" t="s">
        <v>7540</v>
      </c>
      <c r="H597" t="s">
        <v>298</v>
      </c>
      <c r="I597">
        <v>89.96</v>
      </c>
      <c r="J597">
        <v>89.96</v>
      </c>
      <c r="K597">
        <v>89.96</v>
      </c>
      <c r="L597">
        <v>0</v>
      </c>
      <c r="M597" t="s">
        <v>878</v>
      </c>
      <c r="N597" t="s">
        <v>7541</v>
      </c>
      <c r="O597" t="s">
        <v>7542</v>
      </c>
      <c r="P597" t="s">
        <v>288</v>
      </c>
      <c r="Q597" t="s">
        <v>3145</v>
      </c>
      <c r="R597" t="s">
        <v>7543</v>
      </c>
      <c r="S597" t="s">
        <v>2091</v>
      </c>
      <c r="T597" t="s">
        <v>7544</v>
      </c>
      <c r="U597" t="s">
        <v>7544</v>
      </c>
      <c r="V597" t="s">
        <v>7545</v>
      </c>
      <c r="W597" t="s">
        <v>127</v>
      </c>
      <c r="X597" t="s">
        <v>127</v>
      </c>
      <c r="Y597" t="s">
        <v>3150</v>
      </c>
      <c r="Z597" t="s">
        <v>7546</v>
      </c>
      <c r="AE597" t="s">
        <v>7547</v>
      </c>
      <c r="AG597" t="s">
        <v>878</v>
      </c>
      <c r="AH597" t="s">
        <v>7541</v>
      </c>
      <c r="AI597" t="s">
        <v>7542</v>
      </c>
      <c r="AJ597" t="s">
        <v>288</v>
      </c>
      <c r="AK597" t="s">
        <v>3145</v>
      </c>
      <c r="AL597" t="s">
        <v>7543</v>
      </c>
      <c r="AM597" t="s">
        <v>2091</v>
      </c>
      <c r="AO597" t="s">
        <v>7544</v>
      </c>
      <c r="AP597" t="s">
        <v>7545</v>
      </c>
      <c r="AQ597" t="s">
        <v>127</v>
      </c>
      <c r="AR597" t="s">
        <v>127</v>
      </c>
      <c r="AS597" t="s">
        <v>3150</v>
      </c>
      <c r="AT597" t="s">
        <v>7546</v>
      </c>
      <c r="AV597" t="s">
        <v>3154</v>
      </c>
      <c r="AW597" t="s">
        <v>7548</v>
      </c>
      <c r="AX597" t="s">
        <v>3156</v>
      </c>
      <c r="AY597">
        <v>0</v>
      </c>
      <c r="AZ597" t="s">
        <v>289</v>
      </c>
      <c r="BA597" t="s">
        <v>4996</v>
      </c>
      <c r="BB597" t="s">
        <v>4946</v>
      </c>
      <c r="BC597" t="s">
        <v>7549</v>
      </c>
      <c r="BD597" t="s">
        <v>7550</v>
      </c>
      <c r="BF597" t="s">
        <v>7540</v>
      </c>
      <c r="BG597" t="s">
        <v>3161</v>
      </c>
      <c r="BH597">
        <v>41.08</v>
      </c>
      <c r="BI597" t="s">
        <v>7202</v>
      </c>
      <c r="BJ597" t="s">
        <v>3162</v>
      </c>
      <c r="BK597" t="s">
        <v>293</v>
      </c>
      <c r="BL597" t="s">
        <v>4</v>
      </c>
      <c r="BM597">
        <v>4</v>
      </c>
      <c r="BN597">
        <v>22.49</v>
      </c>
      <c r="BO597">
        <v>89.96</v>
      </c>
    </row>
    <row r="598" spans="1:79" hidden="1">
      <c r="A598" s="15">
        <f t="shared" si="9"/>
        <v>45527</v>
      </c>
      <c r="B598" t="s">
        <v>7551</v>
      </c>
      <c r="C598" t="s">
        <v>7552</v>
      </c>
      <c r="D598" t="s">
        <v>3594</v>
      </c>
      <c r="F598" t="s">
        <v>2100</v>
      </c>
      <c r="G598" t="s">
        <v>7553</v>
      </c>
      <c r="H598" t="s">
        <v>287</v>
      </c>
      <c r="I598">
        <v>20.99</v>
      </c>
      <c r="J598">
        <v>51.83</v>
      </c>
      <c r="K598">
        <v>51.83</v>
      </c>
      <c r="L598">
        <v>33.99</v>
      </c>
      <c r="M598" t="s">
        <v>7554</v>
      </c>
      <c r="N598" t="s">
        <v>7555</v>
      </c>
      <c r="O598" t="s">
        <v>7556</v>
      </c>
      <c r="P598" t="s">
        <v>3599</v>
      </c>
      <c r="Q598" t="s">
        <v>3600</v>
      </c>
      <c r="R598" t="s">
        <v>7557</v>
      </c>
      <c r="S598" t="s">
        <v>5736</v>
      </c>
      <c r="V598" t="s">
        <v>7558</v>
      </c>
      <c r="W598" t="s">
        <v>7559</v>
      </c>
      <c r="X598" t="s">
        <v>12</v>
      </c>
      <c r="Y598" t="s">
        <v>291</v>
      </c>
      <c r="Z598" t="s">
        <v>7560</v>
      </c>
      <c r="AE598" t="s">
        <v>7561</v>
      </c>
      <c r="AG598" t="s">
        <v>7554</v>
      </c>
      <c r="AH598" t="s">
        <v>7555</v>
      </c>
      <c r="AI598" t="s">
        <v>7556</v>
      </c>
      <c r="AJ598" t="s">
        <v>3599</v>
      </c>
      <c r="AK598" t="s">
        <v>3600</v>
      </c>
      <c r="AL598" t="s">
        <v>7557</v>
      </c>
      <c r="AM598" t="s">
        <v>5736</v>
      </c>
      <c r="AP598" t="s">
        <v>7558</v>
      </c>
      <c r="AQ598" t="s">
        <v>7559</v>
      </c>
      <c r="AR598" t="s">
        <v>12</v>
      </c>
      <c r="AS598" t="s">
        <v>291</v>
      </c>
      <c r="AT598" t="s">
        <v>7560</v>
      </c>
      <c r="AU598" t="s">
        <v>7562</v>
      </c>
      <c r="AV598" t="s">
        <v>3608</v>
      </c>
      <c r="AW598" t="s">
        <v>7563</v>
      </c>
      <c r="AX598" t="s">
        <v>5289</v>
      </c>
      <c r="AY598">
        <v>3.15</v>
      </c>
      <c r="AZ598" t="s">
        <v>5678</v>
      </c>
      <c r="BA598" t="s">
        <v>1242</v>
      </c>
      <c r="BC598" t="s">
        <v>4852</v>
      </c>
      <c r="BD598" t="s">
        <v>7564</v>
      </c>
      <c r="BF598" t="s">
        <v>7565</v>
      </c>
      <c r="BI598" t="s">
        <v>7566</v>
      </c>
      <c r="BJ598" t="s">
        <v>3611</v>
      </c>
      <c r="BK598" t="s">
        <v>836</v>
      </c>
      <c r="BL598" t="s">
        <v>4</v>
      </c>
      <c r="BM598">
        <v>1</v>
      </c>
      <c r="BN598">
        <v>20.99</v>
      </c>
      <c r="BO598">
        <v>20.99</v>
      </c>
    </row>
    <row r="599" spans="1:79" hidden="1">
      <c r="A599" s="15">
        <f t="shared" si="9"/>
        <v>45527</v>
      </c>
      <c r="B599" t="s">
        <v>7567</v>
      </c>
      <c r="C599" t="s">
        <v>7568</v>
      </c>
      <c r="D599" t="s">
        <v>301</v>
      </c>
      <c r="F599" t="s">
        <v>2100</v>
      </c>
      <c r="G599" t="s">
        <v>7569</v>
      </c>
      <c r="H599" t="s">
        <v>298</v>
      </c>
      <c r="I599">
        <v>41.98</v>
      </c>
      <c r="J599">
        <v>50.11</v>
      </c>
      <c r="K599">
        <v>50.11</v>
      </c>
      <c r="L599">
        <v>8.1300000000000008</v>
      </c>
      <c r="M599" t="s">
        <v>4068</v>
      </c>
      <c r="N599" t="s">
        <v>7570</v>
      </c>
      <c r="O599" t="s">
        <v>7571</v>
      </c>
      <c r="P599" t="s">
        <v>288</v>
      </c>
      <c r="Q599" t="s">
        <v>7572</v>
      </c>
      <c r="R599" t="s">
        <v>7573</v>
      </c>
      <c r="S599" t="s">
        <v>7574</v>
      </c>
      <c r="U599" t="s">
        <v>7575</v>
      </c>
      <c r="V599" t="s">
        <v>6413</v>
      </c>
      <c r="W599" t="s">
        <v>127</v>
      </c>
      <c r="X599" t="s">
        <v>2</v>
      </c>
      <c r="Y599" t="s">
        <v>291</v>
      </c>
      <c r="Z599" t="s">
        <v>7576</v>
      </c>
      <c r="AE599" t="s">
        <v>7577</v>
      </c>
      <c r="AG599" t="s">
        <v>4068</v>
      </c>
      <c r="AH599" t="s">
        <v>7570</v>
      </c>
      <c r="AI599" t="s">
        <v>7571</v>
      </c>
      <c r="AJ599" t="s">
        <v>288</v>
      </c>
      <c r="AK599" t="s">
        <v>7572</v>
      </c>
      <c r="AL599" t="s">
        <v>7573</v>
      </c>
      <c r="AM599" t="s">
        <v>7574</v>
      </c>
      <c r="AO599" t="s">
        <v>7575</v>
      </c>
      <c r="AP599" t="s">
        <v>6413</v>
      </c>
      <c r="AQ599" t="s">
        <v>127</v>
      </c>
      <c r="AR599" t="s">
        <v>2</v>
      </c>
      <c r="AS599" t="s">
        <v>291</v>
      </c>
      <c r="AT599" t="s">
        <v>7576</v>
      </c>
      <c r="AV599" t="s">
        <v>296</v>
      </c>
      <c r="AW599" t="s">
        <v>7578</v>
      </c>
      <c r="AX599" t="s">
        <v>4594</v>
      </c>
      <c r="AY599">
        <v>0</v>
      </c>
      <c r="AZ599" t="s">
        <v>289</v>
      </c>
      <c r="BA599" t="s">
        <v>2145</v>
      </c>
      <c r="BC599" t="s">
        <v>4595</v>
      </c>
      <c r="BF599" t="s">
        <v>7569</v>
      </c>
      <c r="BI599" t="s">
        <v>4596</v>
      </c>
      <c r="BJ599" t="s">
        <v>2761</v>
      </c>
      <c r="BK599" t="s">
        <v>836</v>
      </c>
      <c r="BL599" t="s">
        <v>4</v>
      </c>
      <c r="BM599">
        <v>2</v>
      </c>
      <c r="BN599">
        <v>20.99</v>
      </c>
      <c r="BO599">
        <v>41.98</v>
      </c>
    </row>
    <row r="600" spans="1:79" hidden="1">
      <c r="A600" s="15">
        <f t="shared" si="9"/>
        <v>45528</v>
      </c>
      <c r="B600" t="s">
        <v>7579</v>
      </c>
      <c r="C600" t="s">
        <v>7580</v>
      </c>
      <c r="D600" t="s">
        <v>134</v>
      </c>
      <c r="F600" t="s">
        <v>2100</v>
      </c>
      <c r="G600" t="s">
        <v>7581</v>
      </c>
      <c r="H600" t="s">
        <v>287</v>
      </c>
      <c r="I600">
        <v>85.49</v>
      </c>
      <c r="J600">
        <v>85.49</v>
      </c>
      <c r="K600">
        <v>85.49</v>
      </c>
      <c r="L600">
        <v>0</v>
      </c>
      <c r="M600" t="s">
        <v>3853</v>
      </c>
      <c r="N600" t="s">
        <v>7582</v>
      </c>
      <c r="O600" t="s">
        <v>7583</v>
      </c>
      <c r="P600" t="s">
        <v>288</v>
      </c>
      <c r="Q600" t="s">
        <v>3145</v>
      </c>
      <c r="R600" t="s">
        <v>7584</v>
      </c>
      <c r="S600" t="s">
        <v>7585</v>
      </c>
      <c r="T600" t="s">
        <v>7586</v>
      </c>
      <c r="U600" t="s">
        <v>7586</v>
      </c>
      <c r="V600" t="s">
        <v>7587</v>
      </c>
      <c r="W600" t="s">
        <v>127</v>
      </c>
      <c r="X600" t="s">
        <v>127</v>
      </c>
      <c r="Y600" t="s">
        <v>3150</v>
      </c>
      <c r="Z600" t="s">
        <v>7588</v>
      </c>
      <c r="AE600" t="s">
        <v>7589</v>
      </c>
      <c r="AG600" t="s">
        <v>3853</v>
      </c>
      <c r="AH600" t="s">
        <v>7582</v>
      </c>
      <c r="AI600" t="s">
        <v>7583</v>
      </c>
      <c r="AJ600" t="s">
        <v>288</v>
      </c>
      <c r="AK600" t="s">
        <v>3145</v>
      </c>
      <c r="AL600" t="s">
        <v>7584</v>
      </c>
      <c r="AM600" t="s">
        <v>7585</v>
      </c>
      <c r="AO600" t="s">
        <v>7586</v>
      </c>
      <c r="AP600" t="s">
        <v>7587</v>
      </c>
      <c r="AQ600" t="s">
        <v>127</v>
      </c>
      <c r="AR600" t="s">
        <v>127</v>
      </c>
      <c r="AS600" t="s">
        <v>3150</v>
      </c>
      <c r="AT600" t="s">
        <v>7588</v>
      </c>
      <c r="AV600" t="s">
        <v>3154</v>
      </c>
      <c r="AW600" t="s">
        <v>7590</v>
      </c>
      <c r="AX600" t="s">
        <v>3156</v>
      </c>
      <c r="AY600">
        <v>0</v>
      </c>
      <c r="AZ600" t="s">
        <v>3157</v>
      </c>
      <c r="BA600" t="s">
        <v>4796</v>
      </c>
      <c r="BB600" t="s">
        <v>3159</v>
      </c>
      <c r="BC600" t="s">
        <v>4633</v>
      </c>
      <c r="BD600" t="s">
        <v>7591</v>
      </c>
      <c r="BF600" t="s">
        <v>7581</v>
      </c>
      <c r="BG600" t="s">
        <v>3161</v>
      </c>
      <c r="BH600">
        <v>16.239999999999998</v>
      </c>
      <c r="BI600" t="s">
        <v>4596</v>
      </c>
      <c r="BJ600" t="s">
        <v>7592</v>
      </c>
      <c r="BK600" t="s">
        <v>3179</v>
      </c>
      <c r="BL600" t="s">
        <v>4</v>
      </c>
      <c r="BM600">
        <v>1</v>
      </c>
      <c r="BN600">
        <v>85.49</v>
      </c>
      <c r="BO600">
        <v>85.49</v>
      </c>
    </row>
    <row r="601" spans="1:79" hidden="1">
      <c r="A601" s="15">
        <f t="shared" si="9"/>
        <v>45528</v>
      </c>
      <c r="B601" t="s">
        <v>7593</v>
      </c>
      <c r="C601" t="s">
        <v>7594</v>
      </c>
      <c r="D601" t="s">
        <v>292</v>
      </c>
      <c r="F601" t="s">
        <v>2100</v>
      </c>
      <c r="G601" t="s">
        <v>7595</v>
      </c>
      <c r="H601" t="s">
        <v>287</v>
      </c>
      <c r="I601">
        <v>103.92</v>
      </c>
      <c r="J601">
        <v>127.77</v>
      </c>
      <c r="K601">
        <v>127.77</v>
      </c>
      <c r="L601">
        <v>23.85</v>
      </c>
      <c r="M601" t="s">
        <v>7596</v>
      </c>
      <c r="N601" t="s">
        <v>7597</v>
      </c>
      <c r="O601" t="s">
        <v>7598</v>
      </c>
      <c r="P601" t="s">
        <v>3217</v>
      </c>
      <c r="Q601" t="s">
        <v>7599</v>
      </c>
      <c r="R601" t="s">
        <v>7600</v>
      </c>
      <c r="S601" t="s">
        <v>7601</v>
      </c>
      <c r="U601" t="s">
        <v>7602</v>
      </c>
      <c r="V601" t="s">
        <v>7603</v>
      </c>
      <c r="W601" t="s">
        <v>1188</v>
      </c>
      <c r="X601" t="s">
        <v>5</v>
      </c>
      <c r="Z601" t="s">
        <v>7604</v>
      </c>
      <c r="AE601" t="s">
        <v>7605</v>
      </c>
      <c r="AG601" t="s">
        <v>7606</v>
      </c>
      <c r="AH601" t="s">
        <v>7607</v>
      </c>
      <c r="AI601" t="s">
        <v>7598</v>
      </c>
      <c r="AJ601" t="s">
        <v>3217</v>
      </c>
      <c r="AK601" t="s">
        <v>7599</v>
      </c>
      <c r="AL601" t="s">
        <v>7600</v>
      </c>
      <c r="AM601" t="s">
        <v>7601</v>
      </c>
      <c r="AO601" t="s">
        <v>7602</v>
      </c>
      <c r="AP601" t="s">
        <v>7603</v>
      </c>
      <c r="AQ601" t="s">
        <v>1188</v>
      </c>
      <c r="AR601" t="s">
        <v>5</v>
      </c>
      <c r="AT601" t="s">
        <v>7604</v>
      </c>
      <c r="AW601" t="s">
        <v>7608</v>
      </c>
      <c r="AY601">
        <v>0</v>
      </c>
      <c r="AZ601" t="s">
        <v>289</v>
      </c>
      <c r="BA601" t="s">
        <v>3776</v>
      </c>
      <c r="BB601" t="s">
        <v>4630</v>
      </c>
      <c r="BC601" t="s">
        <v>7609</v>
      </c>
      <c r="BF601" t="s">
        <v>7610</v>
      </c>
      <c r="BI601" t="s">
        <v>7611</v>
      </c>
      <c r="BJ601" t="s">
        <v>7612</v>
      </c>
      <c r="BK601" t="s">
        <v>5069</v>
      </c>
      <c r="BL601" t="s">
        <v>4</v>
      </c>
      <c r="BM601">
        <v>1</v>
      </c>
      <c r="BN601">
        <v>103.92</v>
      </c>
      <c r="BO601">
        <v>103.92</v>
      </c>
    </row>
    <row r="602" spans="1:79" hidden="1">
      <c r="A602" s="15">
        <f t="shared" si="9"/>
        <v>45529</v>
      </c>
      <c r="B602" t="s">
        <v>4580</v>
      </c>
      <c r="C602" t="s">
        <v>4581</v>
      </c>
      <c r="D602" t="s">
        <v>301</v>
      </c>
      <c r="F602" t="s">
        <v>2100</v>
      </c>
      <c r="G602" t="s">
        <v>4582</v>
      </c>
      <c r="H602" t="s">
        <v>298</v>
      </c>
      <c r="I602">
        <v>219.8</v>
      </c>
      <c r="J602">
        <v>219.8</v>
      </c>
      <c r="K602">
        <v>219.8</v>
      </c>
      <c r="L602">
        <v>0</v>
      </c>
      <c r="M602" t="s">
        <v>4583</v>
      </c>
      <c r="N602" t="s">
        <v>3520</v>
      </c>
      <c r="O602" t="s">
        <v>4584</v>
      </c>
      <c r="P602" t="s">
        <v>4585</v>
      </c>
      <c r="Q602" t="s">
        <v>4586</v>
      </c>
      <c r="R602" t="s">
        <v>4587</v>
      </c>
      <c r="S602" t="s">
        <v>4588</v>
      </c>
      <c r="U602" t="s">
        <v>4589</v>
      </c>
      <c r="V602" t="s">
        <v>4590</v>
      </c>
      <c r="W602" t="s">
        <v>127</v>
      </c>
      <c r="X602" t="s">
        <v>2</v>
      </c>
      <c r="Y602" t="s">
        <v>291</v>
      </c>
      <c r="Z602" t="s">
        <v>4591</v>
      </c>
      <c r="AE602" t="s">
        <v>4592</v>
      </c>
      <c r="AG602" t="s">
        <v>4583</v>
      </c>
      <c r="AH602" t="s">
        <v>3520</v>
      </c>
      <c r="AI602" t="s">
        <v>4584</v>
      </c>
      <c r="AJ602" t="s">
        <v>4585</v>
      </c>
      <c r="AK602" t="s">
        <v>4586</v>
      </c>
      <c r="AL602" t="s">
        <v>4587</v>
      </c>
      <c r="AM602" t="s">
        <v>4588</v>
      </c>
      <c r="AO602" t="s">
        <v>4589</v>
      </c>
      <c r="AP602" t="s">
        <v>4590</v>
      </c>
      <c r="AQ602" t="s">
        <v>127</v>
      </c>
      <c r="AR602" t="s">
        <v>2</v>
      </c>
      <c r="AS602" t="s">
        <v>291</v>
      </c>
      <c r="AT602" t="s">
        <v>4591</v>
      </c>
      <c r="AV602" t="s">
        <v>296</v>
      </c>
      <c r="AW602" t="s">
        <v>4593</v>
      </c>
      <c r="AX602" t="s">
        <v>4594</v>
      </c>
      <c r="AY602">
        <v>0</v>
      </c>
      <c r="AZ602" t="s">
        <v>289</v>
      </c>
      <c r="BA602" t="s">
        <v>2145</v>
      </c>
      <c r="BC602" t="s">
        <v>4595</v>
      </c>
      <c r="BF602" t="s">
        <v>4582</v>
      </c>
      <c r="BI602" t="s">
        <v>4596</v>
      </c>
      <c r="BJ602" t="s">
        <v>4597</v>
      </c>
      <c r="BK602" t="s">
        <v>4598</v>
      </c>
      <c r="BL602" t="s">
        <v>4</v>
      </c>
      <c r="BM602">
        <v>1</v>
      </c>
      <c r="BN602">
        <v>89.9</v>
      </c>
      <c r="BO602">
        <v>89.9</v>
      </c>
      <c r="BP602" t="s">
        <v>4599</v>
      </c>
      <c r="BQ602" t="s">
        <v>4600</v>
      </c>
      <c r="BR602" t="s">
        <v>4</v>
      </c>
      <c r="BS602">
        <v>1</v>
      </c>
      <c r="BT602">
        <v>129.9</v>
      </c>
      <c r="BU602">
        <v>129.9</v>
      </c>
    </row>
    <row r="603" spans="1:79" hidden="1">
      <c r="A603" s="15">
        <f t="shared" si="9"/>
        <v>45529</v>
      </c>
      <c r="B603" t="s">
        <v>4601</v>
      </c>
      <c r="C603" t="s">
        <v>4602</v>
      </c>
      <c r="D603" t="s">
        <v>294</v>
      </c>
      <c r="F603" t="s">
        <v>2100</v>
      </c>
      <c r="G603" t="s">
        <v>4603</v>
      </c>
      <c r="H603" t="s">
        <v>287</v>
      </c>
      <c r="I603">
        <v>29.9</v>
      </c>
      <c r="J603">
        <v>29.9</v>
      </c>
      <c r="K603">
        <v>29.9</v>
      </c>
      <c r="L603">
        <v>0</v>
      </c>
      <c r="M603" t="s">
        <v>4604</v>
      </c>
      <c r="N603" t="s">
        <v>4605</v>
      </c>
      <c r="O603" t="s">
        <v>4606</v>
      </c>
      <c r="P603" t="s">
        <v>288</v>
      </c>
      <c r="Q603" t="s">
        <v>295</v>
      </c>
      <c r="R603" t="s">
        <v>4607</v>
      </c>
      <c r="S603" t="s">
        <v>4608</v>
      </c>
      <c r="U603" t="s">
        <v>4609</v>
      </c>
      <c r="V603" t="s">
        <v>1395</v>
      </c>
      <c r="W603" t="s">
        <v>127</v>
      </c>
      <c r="X603" t="s">
        <v>127</v>
      </c>
      <c r="Y603" t="s">
        <v>291</v>
      </c>
      <c r="Z603" t="s">
        <v>4610</v>
      </c>
      <c r="AE603" t="s">
        <v>4611</v>
      </c>
      <c r="AG603" t="s">
        <v>4604</v>
      </c>
      <c r="AH603" t="s">
        <v>4605</v>
      </c>
      <c r="AI603" t="s">
        <v>4612</v>
      </c>
      <c r="AJ603" t="s">
        <v>288</v>
      </c>
      <c r="AK603" t="s">
        <v>295</v>
      </c>
      <c r="AL603" t="s">
        <v>4607</v>
      </c>
      <c r="AM603" t="s">
        <v>4608</v>
      </c>
      <c r="AO603" t="s">
        <v>4609</v>
      </c>
      <c r="AP603" t="s">
        <v>1395</v>
      </c>
      <c r="AQ603" t="s">
        <v>127</v>
      </c>
      <c r="AR603" t="s">
        <v>127</v>
      </c>
      <c r="AT603" t="s">
        <v>4610</v>
      </c>
      <c r="AV603" t="s">
        <v>296</v>
      </c>
      <c r="AW603" t="s">
        <v>4613</v>
      </c>
      <c r="AX603" t="s">
        <v>4614</v>
      </c>
      <c r="AY603">
        <v>0</v>
      </c>
      <c r="AZ603" t="s">
        <v>289</v>
      </c>
      <c r="BA603" t="s">
        <v>297</v>
      </c>
      <c r="BC603" t="s">
        <v>4615</v>
      </c>
      <c r="BD603" t="s">
        <v>4616</v>
      </c>
      <c r="BF603" t="s">
        <v>4603</v>
      </c>
      <c r="BI603" t="s">
        <v>4617</v>
      </c>
      <c r="BJ603" t="s">
        <v>851</v>
      </c>
      <c r="BK603" t="s">
        <v>852</v>
      </c>
      <c r="BL603" t="s">
        <v>4</v>
      </c>
      <c r="BM603">
        <v>1</v>
      </c>
      <c r="BN603">
        <v>29.9</v>
      </c>
      <c r="BO603">
        <v>29.9</v>
      </c>
    </row>
    <row r="604" spans="1:79" hidden="1">
      <c r="A604" s="15">
        <f t="shared" si="9"/>
        <v>45531</v>
      </c>
      <c r="B604" t="s">
        <v>4618</v>
      </c>
      <c r="C604" t="s">
        <v>4619</v>
      </c>
      <c r="D604" t="s">
        <v>134</v>
      </c>
      <c r="F604" t="s">
        <v>2100</v>
      </c>
      <c r="G604" t="s">
        <v>4620</v>
      </c>
      <c r="H604" t="s">
        <v>298</v>
      </c>
      <c r="I604">
        <v>135.16999999999999</v>
      </c>
      <c r="J604">
        <v>135.16999999999999</v>
      </c>
      <c r="K604">
        <v>135.16999999999999</v>
      </c>
      <c r="L604">
        <v>0</v>
      </c>
      <c r="M604" t="s">
        <v>1944</v>
      </c>
      <c r="N604" t="s">
        <v>4621</v>
      </c>
      <c r="O604" t="s">
        <v>4622</v>
      </c>
      <c r="P604" t="s">
        <v>288</v>
      </c>
      <c r="Q604" t="s">
        <v>3145</v>
      </c>
      <c r="R604" t="s">
        <v>4623</v>
      </c>
      <c r="S604" t="s">
        <v>4624</v>
      </c>
      <c r="T604" t="s">
        <v>124</v>
      </c>
      <c r="U604" t="s">
        <v>124</v>
      </c>
      <c r="V604" t="s">
        <v>4625</v>
      </c>
      <c r="W604" t="s">
        <v>4625</v>
      </c>
      <c r="X604" t="s">
        <v>1188</v>
      </c>
      <c r="Y604" t="s">
        <v>3150</v>
      </c>
      <c r="Z604" t="s">
        <v>4626</v>
      </c>
      <c r="AE604" t="s">
        <v>4627</v>
      </c>
      <c r="AG604" t="s">
        <v>1944</v>
      </c>
      <c r="AH604" t="s">
        <v>4621</v>
      </c>
      <c r="AI604" t="s">
        <v>4622</v>
      </c>
      <c r="AJ604" t="s">
        <v>288</v>
      </c>
      <c r="AK604" t="s">
        <v>3145</v>
      </c>
      <c r="AL604" t="s">
        <v>4623</v>
      </c>
      <c r="AM604" t="s">
        <v>4624</v>
      </c>
      <c r="AO604" t="s">
        <v>124</v>
      </c>
      <c r="AP604" t="s">
        <v>4625</v>
      </c>
      <c r="AQ604" t="s">
        <v>4625</v>
      </c>
      <c r="AR604" t="s">
        <v>1188</v>
      </c>
      <c r="AS604" t="s">
        <v>3150</v>
      </c>
      <c r="AT604" t="s">
        <v>4626</v>
      </c>
      <c r="AV604" t="s">
        <v>3154</v>
      </c>
      <c r="AW604" t="s">
        <v>4628</v>
      </c>
      <c r="AX604" t="s">
        <v>3156</v>
      </c>
      <c r="AY604">
        <v>0</v>
      </c>
      <c r="AZ604" t="s">
        <v>3157</v>
      </c>
      <c r="BA604" t="s">
        <v>4629</v>
      </c>
      <c r="BB604" t="s">
        <v>4630</v>
      </c>
      <c r="BC604" t="s">
        <v>4631</v>
      </c>
      <c r="BD604" t="s">
        <v>4632</v>
      </c>
      <c r="BF604" t="s">
        <v>4620</v>
      </c>
      <c r="BG604" t="s">
        <v>3161</v>
      </c>
      <c r="BH604">
        <v>25.68</v>
      </c>
      <c r="BI604" t="s">
        <v>4633</v>
      </c>
      <c r="BJ604" t="s">
        <v>4634</v>
      </c>
      <c r="BK604" t="s">
        <v>3849</v>
      </c>
      <c r="BL604" t="s">
        <v>4</v>
      </c>
      <c r="BM604">
        <v>1</v>
      </c>
      <c r="BN604">
        <v>135.16999999999999</v>
      </c>
      <c r="BO604">
        <v>135.16999999999999</v>
      </c>
    </row>
    <row r="605" spans="1:79" hidden="1">
      <c r="A605" s="15">
        <f t="shared" si="9"/>
        <v>45531</v>
      </c>
      <c r="B605" t="s">
        <v>4635</v>
      </c>
      <c r="C605" t="s">
        <v>4636</v>
      </c>
      <c r="D605" t="s">
        <v>134</v>
      </c>
      <c r="F605" t="s">
        <v>2100</v>
      </c>
      <c r="G605" t="s">
        <v>4637</v>
      </c>
      <c r="H605" t="s">
        <v>298</v>
      </c>
      <c r="I605">
        <v>270.54000000000002</v>
      </c>
      <c r="J605">
        <v>270.54000000000002</v>
      </c>
      <c r="K605">
        <v>270.54000000000002</v>
      </c>
      <c r="L605">
        <v>0</v>
      </c>
      <c r="M605" t="s">
        <v>4638</v>
      </c>
      <c r="N605" t="s">
        <v>4639</v>
      </c>
      <c r="O605" t="s">
        <v>4640</v>
      </c>
      <c r="P605" t="s">
        <v>288</v>
      </c>
      <c r="Q605" t="s">
        <v>3145</v>
      </c>
      <c r="R605" t="s">
        <v>2536</v>
      </c>
      <c r="S605" t="s">
        <v>3857</v>
      </c>
      <c r="T605" t="s">
        <v>4641</v>
      </c>
      <c r="U605" t="s">
        <v>4641</v>
      </c>
      <c r="V605" t="s">
        <v>4642</v>
      </c>
      <c r="W605" t="s">
        <v>4643</v>
      </c>
      <c r="X605" t="s">
        <v>4644</v>
      </c>
      <c r="Y605" t="s">
        <v>3150</v>
      </c>
      <c r="Z605" t="s">
        <v>4645</v>
      </c>
      <c r="AE605" t="s">
        <v>4646</v>
      </c>
      <c r="AG605" t="s">
        <v>4647</v>
      </c>
      <c r="AH605" t="s">
        <v>4648</v>
      </c>
      <c r="AI605" t="s">
        <v>4640</v>
      </c>
      <c r="AJ605" t="s">
        <v>288</v>
      </c>
      <c r="AK605" t="s">
        <v>3145</v>
      </c>
      <c r="AL605" t="s">
        <v>2536</v>
      </c>
      <c r="AM605" t="s">
        <v>3857</v>
      </c>
      <c r="AO605" t="s">
        <v>4641</v>
      </c>
      <c r="AP605" t="s">
        <v>4642</v>
      </c>
      <c r="AQ605" t="s">
        <v>4643</v>
      </c>
      <c r="AR605" t="s">
        <v>4644</v>
      </c>
      <c r="AS605" t="s">
        <v>3150</v>
      </c>
      <c r="AT605" t="s">
        <v>4645</v>
      </c>
      <c r="AV605" t="s">
        <v>3154</v>
      </c>
      <c r="AW605" t="s">
        <v>4649</v>
      </c>
      <c r="AX605" t="s">
        <v>4650</v>
      </c>
      <c r="AY605">
        <v>0</v>
      </c>
      <c r="AZ605" t="s">
        <v>289</v>
      </c>
      <c r="BA605" t="s">
        <v>4651</v>
      </c>
      <c r="BB605" t="s">
        <v>4630</v>
      </c>
      <c r="BC605" t="s">
        <v>4595</v>
      </c>
      <c r="BD605" t="s">
        <v>4652</v>
      </c>
      <c r="BF605" t="s">
        <v>4637</v>
      </c>
      <c r="BG605" t="s">
        <v>3161</v>
      </c>
      <c r="BH605">
        <v>45.99</v>
      </c>
      <c r="BI605" t="s">
        <v>4633</v>
      </c>
      <c r="BJ605" t="s">
        <v>4653</v>
      </c>
      <c r="BK605" t="s">
        <v>4654</v>
      </c>
      <c r="BL605" t="s">
        <v>4</v>
      </c>
      <c r="BM605">
        <v>1</v>
      </c>
      <c r="BN605">
        <v>270.54000000000002</v>
      </c>
      <c r="BO605">
        <v>270.54000000000002</v>
      </c>
    </row>
    <row r="606" spans="1:79" hidden="1">
      <c r="A606" s="15">
        <f t="shared" si="9"/>
        <v>45532</v>
      </c>
      <c r="B606" t="s">
        <v>4655</v>
      </c>
      <c r="C606" t="s">
        <v>4656</v>
      </c>
      <c r="D606" t="s">
        <v>301</v>
      </c>
      <c r="F606" t="s">
        <v>2100</v>
      </c>
      <c r="G606" t="s">
        <v>4657</v>
      </c>
      <c r="H606" t="s">
        <v>298</v>
      </c>
      <c r="I606">
        <v>209.79</v>
      </c>
      <c r="J606">
        <v>219.33</v>
      </c>
      <c r="K606">
        <v>219.33</v>
      </c>
      <c r="L606">
        <v>9.5399999999999991</v>
      </c>
      <c r="M606" t="s">
        <v>4658</v>
      </c>
      <c r="N606" t="s">
        <v>4659</v>
      </c>
      <c r="O606" t="s">
        <v>4660</v>
      </c>
      <c r="P606" t="s">
        <v>4661</v>
      </c>
      <c r="Q606" t="s">
        <v>4662</v>
      </c>
      <c r="R606" t="s">
        <v>4663</v>
      </c>
      <c r="S606" t="s">
        <v>4664</v>
      </c>
      <c r="V606" t="s">
        <v>124</v>
      </c>
      <c r="W606" t="s">
        <v>4665</v>
      </c>
      <c r="X606" t="s">
        <v>6</v>
      </c>
      <c r="Y606" t="s">
        <v>291</v>
      </c>
      <c r="Z606" t="s">
        <v>4666</v>
      </c>
      <c r="AE606" t="s">
        <v>4667</v>
      </c>
      <c r="AG606" t="s">
        <v>4658</v>
      </c>
      <c r="AH606" t="s">
        <v>4659</v>
      </c>
      <c r="AI606" t="s">
        <v>4660</v>
      </c>
      <c r="AJ606" t="s">
        <v>4661</v>
      </c>
      <c r="AK606" t="s">
        <v>4662</v>
      </c>
      <c r="AL606" t="s">
        <v>4663</v>
      </c>
      <c r="AM606" t="s">
        <v>4664</v>
      </c>
      <c r="AP606" t="s">
        <v>124</v>
      </c>
      <c r="AQ606" t="s">
        <v>4665</v>
      </c>
      <c r="AR606" t="s">
        <v>6</v>
      </c>
      <c r="AS606" t="s">
        <v>291</v>
      </c>
      <c r="AT606" t="s">
        <v>4666</v>
      </c>
      <c r="AV606" t="s">
        <v>296</v>
      </c>
      <c r="AW606" t="s">
        <v>4668</v>
      </c>
      <c r="AX606" t="s">
        <v>4594</v>
      </c>
      <c r="AY606">
        <v>0</v>
      </c>
      <c r="AZ606" t="s">
        <v>289</v>
      </c>
      <c r="BA606" t="s">
        <v>2145</v>
      </c>
      <c r="BC606" t="s">
        <v>4669</v>
      </c>
      <c r="BF606" t="s">
        <v>4657</v>
      </c>
      <c r="BI606" t="s">
        <v>4670</v>
      </c>
      <c r="BJ606" t="s">
        <v>4599</v>
      </c>
      <c r="BK606" t="s">
        <v>4600</v>
      </c>
      <c r="BL606" t="s">
        <v>4</v>
      </c>
      <c r="BM606">
        <v>1</v>
      </c>
      <c r="BN606">
        <v>129.9</v>
      </c>
      <c r="BO606">
        <v>129.9</v>
      </c>
      <c r="BP606" t="s">
        <v>3211</v>
      </c>
      <c r="BQ606" t="s">
        <v>771</v>
      </c>
      <c r="BR606" t="s">
        <v>4</v>
      </c>
      <c r="BS606">
        <v>1</v>
      </c>
      <c r="BT606">
        <v>29.9</v>
      </c>
      <c r="BU606">
        <v>29.9</v>
      </c>
      <c r="BV606" t="s">
        <v>4671</v>
      </c>
      <c r="BW606" t="s">
        <v>4672</v>
      </c>
      <c r="BX606" t="s">
        <v>4</v>
      </c>
      <c r="BY606">
        <v>1</v>
      </c>
      <c r="BZ606">
        <v>49.99</v>
      </c>
      <c r="CA606">
        <v>49.99</v>
      </c>
    </row>
    <row r="607" spans="1:79" hidden="1">
      <c r="A607" s="15">
        <f t="shared" si="9"/>
        <v>45532</v>
      </c>
      <c r="B607" t="s">
        <v>4673</v>
      </c>
      <c r="C607" t="s">
        <v>4674</v>
      </c>
      <c r="D607" t="s">
        <v>294</v>
      </c>
      <c r="F607" t="s">
        <v>2100</v>
      </c>
      <c r="G607" t="s">
        <v>4675</v>
      </c>
      <c r="H607" t="s">
        <v>287</v>
      </c>
      <c r="I607">
        <v>29.9</v>
      </c>
      <c r="J607">
        <v>29.9</v>
      </c>
      <c r="K607">
        <v>29.9</v>
      </c>
      <c r="L607">
        <v>0</v>
      </c>
      <c r="M607" t="s">
        <v>4676</v>
      </c>
      <c r="N607" t="s">
        <v>1800</v>
      </c>
      <c r="O607" t="s">
        <v>4677</v>
      </c>
      <c r="P607" t="s">
        <v>288</v>
      </c>
      <c r="Q607" t="s">
        <v>295</v>
      </c>
      <c r="R607" t="s">
        <v>4678</v>
      </c>
      <c r="S607" t="s">
        <v>4679</v>
      </c>
      <c r="V607" t="s">
        <v>124</v>
      </c>
      <c r="W607" t="s">
        <v>4680</v>
      </c>
      <c r="X607" t="s">
        <v>835</v>
      </c>
      <c r="Y607" t="s">
        <v>291</v>
      </c>
      <c r="Z607" t="s">
        <v>4681</v>
      </c>
      <c r="AE607" t="s">
        <v>4682</v>
      </c>
      <c r="AG607" t="s">
        <v>4676</v>
      </c>
      <c r="AH607" t="s">
        <v>1800</v>
      </c>
      <c r="AI607" t="s">
        <v>4683</v>
      </c>
      <c r="AJ607" t="s">
        <v>288</v>
      </c>
      <c r="AK607" t="s">
        <v>295</v>
      </c>
      <c r="AL607" t="s">
        <v>4678</v>
      </c>
      <c r="AM607" t="s">
        <v>4679</v>
      </c>
      <c r="AP607" t="s">
        <v>124</v>
      </c>
      <c r="AQ607" t="s">
        <v>4680</v>
      </c>
      <c r="AR607" t="s">
        <v>835</v>
      </c>
      <c r="AT607" t="s">
        <v>4681</v>
      </c>
      <c r="AV607" t="s">
        <v>296</v>
      </c>
      <c r="AW607" t="s">
        <v>4684</v>
      </c>
      <c r="AX607" t="s">
        <v>4614</v>
      </c>
      <c r="AY607">
        <v>0</v>
      </c>
      <c r="AZ607" t="s">
        <v>289</v>
      </c>
      <c r="BA607" t="s">
        <v>113</v>
      </c>
      <c r="BC607" t="s">
        <v>4685</v>
      </c>
      <c r="BD607" t="s">
        <v>4686</v>
      </c>
      <c r="BF607" t="s">
        <v>4675</v>
      </c>
      <c r="BI607" t="s">
        <v>4687</v>
      </c>
      <c r="BJ607" t="s">
        <v>851</v>
      </c>
      <c r="BK607" t="s">
        <v>852</v>
      </c>
      <c r="BL607" t="s">
        <v>4</v>
      </c>
      <c r="BM607">
        <v>1</v>
      </c>
      <c r="BN607">
        <v>29.9</v>
      </c>
      <c r="BO607">
        <v>29.9</v>
      </c>
    </row>
    <row r="608" spans="1:79" hidden="1">
      <c r="A608" s="15">
        <f t="shared" si="9"/>
        <v>45533</v>
      </c>
      <c r="B608" t="s">
        <v>4688</v>
      </c>
      <c r="C608" t="s">
        <v>4689</v>
      </c>
      <c r="D608" t="s">
        <v>294</v>
      </c>
      <c r="F608" t="s">
        <v>2100</v>
      </c>
      <c r="G608" t="s">
        <v>4690</v>
      </c>
      <c r="H608" t="s">
        <v>287</v>
      </c>
      <c r="I608">
        <v>29.9</v>
      </c>
      <c r="J608">
        <v>29.9</v>
      </c>
      <c r="K608">
        <v>29.9</v>
      </c>
      <c r="L608">
        <v>0</v>
      </c>
      <c r="M608" t="s">
        <v>1853</v>
      </c>
      <c r="N608" t="s">
        <v>3645</v>
      </c>
      <c r="O608" t="s">
        <v>3646</v>
      </c>
      <c r="P608" t="s">
        <v>288</v>
      </c>
      <c r="Q608" t="s">
        <v>295</v>
      </c>
      <c r="R608" t="s">
        <v>3647</v>
      </c>
      <c r="S608" t="s">
        <v>3648</v>
      </c>
      <c r="V608" t="s">
        <v>3649</v>
      </c>
      <c r="W608" t="s">
        <v>1444</v>
      </c>
      <c r="X608" t="s">
        <v>835</v>
      </c>
      <c r="Y608" t="s">
        <v>291</v>
      </c>
      <c r="Z608" t="s">
        <v>3650</v>
      </c>
      <c r="AE608" t="s">
        <v>3651</v>
      </c>
      <c r="AG608" t="s">
        <v>1853</v>
      </c>
      <c r="AH608" t="s">
        <v>3645</v>
      </c>
      <c r="AI608" t="s">
        <v>4691</v>
      </c>
      <c r="AJ608" t="s">
        <v>288</v>
      </c>
      <c r="AK608" t="s">
        <v>295</v>
      </c>
      <c r="AL608" t="s">
        <v>3647</v>
      </c>
      <c r="AM608" t="s">
        <v>3648</v>
      </c>
      <c r="AP608" t="s">
        <v>3649</v>
      </c>
      <c r="AQ608" t="s">
        <v>1444</v>
      </c>
      <c r="AR608" t="s">
        <v>835</v>
      </c>
      <c r="AT608" t="s">
        <v>3650</v>
      </c>
      <c r="AV608" t="s">
        <v>296</v>
      </c>
      <c r="AW608" t="s">
        <v>4692</v>
      </c>
      <c r="AX608" t="s">
        <v>4614</v>
      </c>
      <c r="AY608">
        <v>0</v>
      </c>
      <c r="AZ608" t="s">
        <v>289</v>
      </c>
      <c r="BA608" t="s">
        <v>297</v>
      </c>
      <c r="BC608" t="s">
        <v>4693</v>
      </c>
      <c r="BD608" t="s">
        <v>4694</v>
      </c>
      <c r="BF608" t="s">
        <v>4690</v>
      </c>
      <c r="BI608" t="s">
        <v>4695</v>
      </c>
      <c r="BJ608" t="s">
        <v>851</v>
      </c>
      <c r="BK608" t="s">
        <v>852</v>
      </c>
      <c r="BL608" t="s">
        <v>4</v>
      </c>
      <c r="BM608">
        <v>1</v>
      </c>
      <c r="BN608">
        <v>29.9</v>
      </c>
      <c r="BO608">
        <v>29.9</v>
      </c>
    </row>
    <row r="609" spans="1:85" hidden="1">
      <c r="A609" s="15">
        <f t="shared" si="9"/>
        <v>45534</v>
      </c>
      <c r="B609" t="s">
        <v>4696</v>
      </c>
      <c r="C609" t="s">
        <v>4697</v>
      </c>
      <c r="D609" t="s">
        <v>294</v>
      </c>
      <c r="F609" t="s">
        <v>2100</v>
      </c>
      <c r="G609" t="s">
        <v>4698</v>
      </c>
      <c r="H609" t="s">
        <v>287</v>
      </c>
      <c r="I609">
        <v>92.55</v>
      </c>
      <c r="J609">
        <v>92.2</v>
      </c>
      <c r="K609">
        <v>92.2</v>
      </c>
      <c r="L609">
        <v>0</v>
      </c>
      <c r="M609" t="s">
        <v>4699</v>
      </c>
      <c r="N609" t="s">
        <v>4700</v>
      </c>
      <c r="O609" t="s">
        <v>4701</v>
      </c>
      <c r="P609" t="s">
        <v>288</v>
      </c>
      <c r="Q609" t="s">
        <v>295</v>
      </c>
      <c r="R609" t="s">
        <v>4702</v>
      </c>
      <c r="S609" t="s">
        <v>4703</v>
      </c>
      <c r="U609" t="s">
        <v>4704</v>
      </c>
      <c r="V609" t="s">
        <v>4705</v>
      </c>
      <c r="W609" t="s">
        <v>4706</v>
      </c>
      <c r="X609" t="s">
        <v>2016</v>
      </c>
      <c r="Y609" t="s">
        <v>291</v>
      </c>
      <c r="Z609" t="s">
        <v>4707</v>
      </c>
      <c r="AE609" t="s">
        <v>4708</v>
      </c>
      <c r="AG609" t="s">
        <v>4699</v>
      </c>
      <c r="AH609" t="s">
        <v>4700</v>
      </c>
      <c r="AI609" t="s">
        <v>4709</v>
      </c>
      <c r="AJ609" t="s">
        <v>288</v>
      </c>
      <c r="AK609" t="s">
        <v>295</v>
      </c>
      <c r="AL609" t="s">
        <v>4702</v>
      </c>
      <c r="AM609" t="s">
        <v>4703</v>
      </c>
      <c r="AO609" t="s">
        <v>4704</v>
      </c>
      <c r="AP609" t="s">
        <v>4705</v>
      </c>
      <c r="AQ609" t="s">
        <v>4706</v>
      </c>
      <c r="AR609" t="s">
        <v>2016</v>
      </c>
      <c r="AT609" t="s">
        <v>4707</v>
      </c>
      <c r="AV609" t="s">
        <v>296</v>
      </c>
      <c r="AW609" t="s">
        <v>4710</v>
      </c>
      <c r="AX609" t="s">
        <v>3711</v>
      </c>
      <c r="AY609">
        <v>0.35</v>
      </c>
      <c r="AZ609" t="s">
        <v>289</v>
      </c>
      <c r="BA609" t="s">
        <v>113</v>
      </c>
      <c r="BC609" t="s">
        <v>4711</v>
      </c>
      <c r="BD609" t="s">
        <v>4712</v>
      </c>
      <c r="BF609" t="s">
        <v>4698</v>
      </c>
      <c r="BI609" t="s">
        <v>4713</v>
      </c>
      <c r="BJ609" t="s">
        <v>4599</v>
      </c>
      <c r="BK609" t="s">
        <v>4600</v>
      </c>
      <c r="BL609" t="s">
        <v>4</v>
      </c>
      <c r="BM609">
        <v>1</v>
      </c>
      <c r="BN609">
        <v>97.43</v>
      </c>
      <c r="BO609">
        <v>92.55</v>
      </c>
    </row>
    <row r="610" spans="1:85" hidden="1">
      <c r="A610" s="15">
        <f t="shared" si="9"/>
        <v>45534</v>
      </c>
      <c r="B610" t="s">
        <v>4714</v>
      </c>
      <c r="C610" t="s">
        <v>4715</v>
      </c>
      <c r="D610" t="s">
        <v>294</v>
      </c>
      <c r="F610" t="s">
        <v>2100</v>
      </c>
      <c r="G610" t="s">
        <v>4716</v>
      </c>
      <c r="H610" t="s">
        <v>287</v>
      </c>
      <c r="I610">
        <v>58</v>
      </c>
      <c r="J610">
        <v>63.21</v>
      </c>
      <c r="K610">
        <v>63.21</v>
      </c>
      <c r="L610">
        <v>5.41</v>
      </c>
      <c r="M610" t="s">
        <v>4717</v>
      </c>
      <c r="N610" t="s">
        <v>4718</v>
      </c>
      <c r="O610" t="s">
        <v>4719</v>
      </c>
      <c r="P610" t="s">
        <v>288</v>
      </c>
      <c r="Q610" t="s">
        <v>295</v>
      </c>
      <c r="R610" t="s">
        <v>4720</v>
      </c>
      <c r="S610" t="s">
        <v>4721</v>
      </c>
      <c r="U610" t="s">
        <v>4722</v>
      </c>
      <c r="V610" t="s">
        <v>124</v>
      </c>
      <c r="W610" t="s">
        <v>4723</v>
      </c>
      <c r="X610" t="s">
        <v>303</v>
      </c>
      <c r="Y610" t="s">
        <v>291</v>
      </c>
      <c r="Z610" t="s">
        <v>4724</v>
      </c>
      <c r="AE610" t="s">
        <v>4725</v>
      </c>
      <c r="AG610" t="s">
        <v>4717</v>
      </c>
      <c r="AH610" t="s">
        <v>4718</v>
      </c>
      <c r="AI610" t="s">
        <v>4726</v>
      </c>
      <c r="AJ610" t="s">
        <v>288</v>
      </c>
      <c r="AK610" t="s">
        <v>295</v>
      </c>
      <c r="AL610" t="s">
        <v>4720</v>
      </c>
      <c r="AM610" t="s">
        <v>4721</v>
      </c>
      <c r="AO610" t="s">
        <v>4722</v>
      </c>
      <c r="AP610" t="s">
        <v>124</v>
      </c>
      <c r="AQ610" t="s">
        <v>4723</v>
      </c>
      <c r="AR610" t="s">
        <v>303</v>
      </c>
      <c r="AT610" t="s">
        <v>4724</v>
      </c>
      <c r="AV610" t="s">
        <v>296</v>
      </c>
      <c r="AW610" t="s">
        <v>4727</v>
      </c>
      <c r="AX610" t="s">
        <v>3711</v>
      </c>
      <c r="AY610">
        <v>0.2</v>
      </c>
      <c r="AZ610" t="s">
        <v>289</v>
      </c>
      <c r="BA610" t="s">
        <v>297</v>
      </c>
      <c r="BC610" t="s">
        <v>4728</v>
      </c>
      <c r="BD610" t="s">
        <v>4729</v>
      </c>
      <c r="BF610" t="s">
        <v>4716</v>
      </c>
      <c r="BI610" t="s">
        <v>4730</v>
      </c>
      <c r="BJ610" t="s">
        <v>851</v>
      </c>
      <c r="BK610" t="s">
        <v>852</v>
      </c>
      <c r="BL610" t="s">
        <v>4</v>
      </c>
      <c r="BM610">
        <v>2</v>
      </c>
      <c r="BN610">
        <v>29.9</v>
      </c>
      <c r="BO610">
        <v>58</v>
      </c>
    </row>
    <row r="611" spans="1:85" hidden="1">
      <c r="A611" s="15">
        <f t="shared" si="9"/>
        <v>45535</v>
      </c>
      <c r="B611" t="s">
        <v>4731</v>
      </c>
      <c r="C611" t="s">
        <v>4732</v>
      </c>
      <c r="D611" t="s">
        <v>301</v>
      </c>
      <c r="F611" t="s">
        <v>2100</v>
      </c>
      <c r="G611" t="s">
        <v>4733</v>
      </c>
      <c r="H611" t="s">
        <v>298</v>
      </c>
      <c r="I611">
        <v>41.98</v>
      </c>
      <c r="J611">
        <v>52.12</v>
      </c>
      <c r="K611">
        <v>52.12</v>
      </c>
      <c r="L611">
        <v>10.14</v>
      </c>
      <c r="M611" t="s">
        <v>4734</v>
      </c>
      <c r="N611" t="s">
        <v>4735</v>
      </c>
      <c r="O611" t="s">
        <v>4736</v>
      </c>
      <c r="P611" t="s">
        <v>4737</v>
      </c>
      <c r="Q611" t="s">
        <v>4738</v>
      </c>
      <c r="R611" t="s">
        <v>4739</v>
      </c>
      <c r="S611" t="s">
        <v>1092</v>
      </c>
      <c r="V611" t="s">
        <v>2618</v>
      </c>
      <c r="W611" t="s">
        <v>4740</v>
      </c>
      <c r="X611" t="s">
        <v>2</v>
      </c>
      <c r="Y611" t="s">
        <v>291</v>
      </c>
      <c r="Z611" t="s">
        <v>4741</v>
      </c>
      <c r="AE611" t="s">
        <v>4742</v>
      </c>
      <c r="AG611" t="s">
        <v>4734</v>
      </c>
      <c r="AH611" t="s">
        <v>4735</v>
      </c>
      <c r="AI611" t="s">
        <v>4736</v>
      </c>
      <c r="AJ611" t="s">
        <v>4737</v>
      </c>
      <c r="AK611" t="s">
        <v>4738</v>
      </c>
      <c r="AL611" t="s">
        <v>4739</v>
      </c>
      <c r="AM611" t="s">
        <v>1092</v>
      </c>
      <c r="AP611" t="s">
        <v>2618</v>
      </c>
      <c r="AQ611" t="s">
        <v>4740</v>
      </c>
      <c r="AR611" t="s">
        <v>2</v>
      </c>
      <c r="AS611" t="s">
        <v>291</v>
      </c>
      <c r="AT611" t="s">
        <v>4741</v>
      </c>
      <c r="AV611" t="s">
        <v>296</v>
      </c>
      <c r="AW611" t="s">
        <v>4743</v>
      </c>
      <c r="AX611" t="s">
        <v>4744</v>
      </c>
      <c r="AY611">
        <v>0</v>
      </c>
      <c r="AZ611" t="s">
        <v>289</v>
      </c>
      <c r="BA611" t="s">
        <v>2145</v>
      </c>
      <c r="BC611" t="s">
        <v>4745</v>
      </c>
      <c r="BF611" t="s">
        <v>4733</v>
      </c>
      <c r="BI611" t="s">
        <v>4595</v>
      </c>
      <c r="BJ611" t="s">
        <v>1545</v>
      </c>
      <c r="BK611" t="s">
        <v>863</v>
      </c>
      <c r="BL611" t="s">
        <v>4</v>
      </c>
      <c r="BM611">
        <v>1</v>
      </c>
      <c r="BN611">
        <v>20.99</v>
      </c>
      <c r="BO611">
        <v>20.99</v>
      </c>
      <c r="BP611" t="s">
        <v>2761</v>
      </c>
      <c r="BQ611" t="s">
        <v>836</v>
      </c>
      <c r="BR611" t="s">
        <v>4</v>
      </c>
      <c r="BS611">
        <v>1</v>
      </c>
      <c r="BT611">
        <v>20.99</v>
      </c>
      <c r="BU611">
        <v>20.99</v>
      </c>
    </row>
    <row r="612" spans="1:85" hidden="1">
      <c r="A612" s="15">
        <f t="shared" si="9"/>
        <v>45536</v>
      </c>
      <c r="B612" t="s">
        <v>4746</v>
      </c>
      <c r="C612" t="s">
        <v>4747</v>
      </c>
      <c r="D612" t="s">
        <v>294</v>
      </c>
      <c r="F612" t="s">
        <v>2100</v>
      </c>
      <c r="G612" t="s">
        <v>4748</v>
      </c>
      <c r="H612" t="s">
        <v>287</v>
      </c>
      <c r="I612">
        <v>92.55</v>
      </c>
      <c r="J612">
        <v>92.55</v>
      </c>
      <c r="K612">
        <v>92.55</v>
      </c>
      <c r="L612">
        <v>0</v>
      </c>
      <c r="M612" t="s">
        <v>4749</v>
      </c>
      <c r="N612" t="s">
        <v>4750</v>
      </c>
      <c r="O612" t="s">
        <v>4751</v>
      </c>
      <c r="P612" t="s">
        <v>288</v>
      </c>
      <c r="Q612" t="s">
        <v>295</v>
      </c>
      <c r="R612" t="s">
        <v>4752</v>
      </c>
      <c r="S612" t="s">
        <v>3857</v>
      </c>
      <c r="U612" t="s">
        <v>4753</v>
      </c>
      <c r="V612" t="s">
        <v>4754</v>
      </c>
      <c r="W612" t="s">
        <v>4755</v>
      </c>
      <c r="X612" t="s">
        <v>2016</v>
      </c>
      <c r="Y612" t="s">
        <v>291</v>
      </c>
      <c r="Z612" t="s">
        <v>4756</v>
      </c>
      <c r="AE612" t="s">
        <v>4757</v>
      </c>
      <c r="AG612" t="s">
        <v>4749</v>
      </c>
      <c r="AH612" t="s">
        <v>4750</v>
      </c>
      <c r="AI612" t="s">
        <v>4758</v>
      </c>
      <c r="AJ612" t="s">
        <v>288</v>
      </c>
      <c r="AK612" t="s">
        <v>295</v>
      </c>
      <c r="AL612" t="s">
        <v>4752</v>
      </c>
      <c r="AM612" t="s">
        <v>3857</v>
      </c>
      <c r="AO612" t="s">
        <v>4753</v>
      </c>
      <c r="AP612" t="s">
        <v>4754</v>
      </c>
      <c r="AQ612" t="s">
        <v>4755</v>
      </c>
      <c r="AR612" t="s">
        <v>2016</v>
      </c>
      <c r="AT612" t="s">
        <v>4756</v>
      </c>
      <c r="AV612" t="s">
        <v>296</v>
      </c>
      <c r="AW612" t="s">
        <v>4759</v>
      </c>
      <c r="AX612" t="s">
        <v>3711</v>
      </c>
      <c r="AY612">
        <v>0</v>
      </c>
      <c r="AZ612" t="s">
        <v>289</v>
      </c>
      <c r="BA612" t="s">
        <v>2819</v>
      </c>
      <c r="BC612" t="s">
        <v>4711</v>
      </c>
      <c r="BD612" t="s">
        <v>4760</v>
      </c>
      <c r="BF612" t="s">
        <v>4748</v>
      </c>
      <c r="BI612" t="s">
        <v>4761</v>
      </c>
      <c r="BJ612" t="s">
        <v>4599</v>
      </c>
      <c r="BK612" t="s">
        <v>4600</v>
      </c>
      <c r="BL612" t="s">
        <v>4</v>
      </c>
      <c r="BM612">
        <v>1</v>
      </c>
      <c r="BN612">
        <v>97.43</v>
      </c>
      <c r="BO612">
        <v>92.55</v>
      </c>
    </row>
    <row r="613" spans="1:85" hidden="1">
      <c r="A613" s="15">
        <f t="shared" si="9"/>
        <v>45536</v>
      </c>
      <c r="B613" t="s">
        <v>4762</v>
      </c>
      <c r="C613" t="s">
        <v>4763</v>
      </c>
      <c r="D613" t="s">
        <v>294</v>
      </c>
      <c r="F613" t="s">
        <v>2100</v>
      </c>
      <c r="G613" t="s">
        <v>4764</v>
      </c>
      <c r="H613" t="s">
        <v>287</v>
      </c>
      <c r="I613">
        <v>25.98</v>
      </c>
      <c r="J613">
        <v>25.98</v>
      </c>
      <c r="K613">
        <v>25.98</v>
      </c>
      <c r="L613">
        <v>0</v>
      </c>
      <c r="M613" t="s">
        <v>4765</v>
      </c>
      <c r="N613" t="s">
        <v>4766</v>
      </c>
      <c r="O613" t="s">
        <v>4767</v>
      </c>
      <c r="P613" t="s">
        <v>288</v>
      </c>
      <c r="Q613" t="s">
        <v>295</v>
      </c>
      <c r="R613" t="s">
        <v>4768</v>
      </c>
      <c r="S613" t="s">
        <v>4769</v>
      </c>
      <c r="U613" t="s">
        <v>4770</v>
      </c>
      <c r="V613" t="s">
        <v>4771</v>
      </c>
      <c r="W613" t="s">
        <v>4772</v>
      </c>
      <c r="X613" t="s">
        <v>303</v>
      </c>
      <c r="Y613" t="s">
        <v>291</v>
      </c>
      <c r="Z613" t="s">
        <v>4773</v>
      </c>
      <c r="AE613" t="s">
        <v>4774</v>
      </c>
      <c r="AG613" t="s">
        <v>4765</v>
      </c>
      <c r="AH613" t="s">
        <v>4766</v>
      </c>
      <c r="AI613" t="s">
        <v>4775</v>
      </c>
      <c r="AJ613" t="s">
        <v>288</v>
      </c>
      <c r="AK613" t="s">
        <v>295</v>
      </c>
      <c r="AL613" t="s">
        <v>4768</v>
      </c>
      <c r="AM613" t="s">
        <v>4769</v>
      </c>
      <c r="AO613" t="s">
        <v>4770</v>
      </c>
      <c r="AP613" t="s">
        <v>4771</v>
      </c>
      <c r="AQ613" t="s">
        <v>4772</v>
      </c>
      <c r="AR613" t="s">
        <v>303</v>
      </c>
      <c r="AT613" t="s">
        <v>4773</v>
      </c>
      <c r="AV613" t="s">
        <v>296</v>
      </c>
      <c r="AW613" t="s">
        <v>4776</v>
      </c>
      <c r="AX613" t="s">
        <v>3711</v>
      </c>
      <c r="AY613">
        <v>0</v>
      </c>
      <c r="AZ613" t="s">
        <v>289</v>
      </c>
      <c r="BA613" t="s">
        <v>297</v>
      </c>
      <c r="BC613" t="s">
        <v>4728</v>
      </c>
      <c r="BD613" t="s">
        <v>4777</v>
      </c>
      <c r="BF613" t="s">
        <v>4764</v>
      </c>
      <c r="BI613" t="s">
        <v>4778</v>
      </c>
      <c r="BJ613" t="s">
        <v>4779</v>
      </c>
      <c r="BK613" t="s">
        <v>4780</v>
      </c>
      <c r="BL613" t="s">
        <v>4</v>
      </c>
      <c r="BM613">
        <v>1</v>
      </c>
      <c r="BN613">
        <v>27.35</v>
      </c>
      <c r="BO613">
        <v>25.98</v>
      </c>
    </row>
    <row r="614" spans="1:85" hidden="1">
      <c r="A614" s="15">
        <f t="shared" si="9"/>
        <v>45536</v>
      </c>
      <c r="B614" t="s">
        <v>4781</v>
      </c>
      <c r="C614" t="s">
        <v>4782</v>
      </c>
      <c r="D614" t="s">
        <v>134</v>
      </c>
      <c r="F614" t="s">
        <v>2100</v>
      </c>
      <c r="G614" t="s">
        <v>4783</v>
      </c>
      <c r="H614" t="s">
        <v>287</v>
      </c>
      <c r="I614">
        <v>239.92</v>
      </c>
      <c r="J614">
        <v>194.96</v>
      </c>
      <c r="K614">
        <v>239.92</v>
      </c>
      <c r="L614">
        <v>0</v>
      </c>
      <c r="M614" t="s">
        <v>4784</v>
      </c>
      <c r="N614" t="s">
        <v>4785</v>
      </c>
      <c r="O614" t="s">
        <v>4786</v>
      </c>
      <c r="P614" t="s">
        <v>288</v>
      </c>
      <c r="Q614" t="s">
        <v>3145</v>
      </c>
      <c r="R614" t="s">
        <v>4787</v>
      </c>
      <c r="S614" t="s">
        <v>4788</v>
      </c>
      <c r="T614" t="s">
        <v>4789</v>
      </c>
      <c r="U614" t="s">
        <v>4789</v>
      </c>
      <c r="V614" t="s">
        <v>4179</v>
      </c>
      <c r="W614" t="s">
        <v>4175</v>
      </c>
      <c r="X614" t="s">
        <v>4790</v>
      </c>
      <c r="Y614" t="s">
        <v>3150</v>
      </c>
      <c r="Z614" t="s">
        <v>4791</v>
      </c>
      <c r="AE614" t="s">
        <v>4792</v>
      </c>
      <c r="AG614" t="s">
        <v>4793</v>
      </c>
      <c r="AH614" t="s">
        <v>4794</v>
      </c>
      <c r="AI614" t="s">
        <v>4786</v>
      </c>
      <c r="AJ614" t="s">
        <v>288</v>
      </c>
      <c r="AK614" t="s">
        <v>3145</v>
      </c>
      <c r="AL614" t="s">
        <v>4787</v>
      </c>
      <c r="AM614" t="s">
        <v>4788</v>
      </c>
      <c r="AO614" t="s">
        <v>4789</v>
      </c>
      <c r="AP614" t="s">
        <v>4179</v>
      </c>
      <c r="AQ614" t="s">
        <v>4175</v>
      </c>
      <c r="AR614" t="s">
        <v>4790</v>
      </c>
      <c r="AS614" t="s">
        <v>3150</v>
      </c>
      <c r="AT614" t="s">
        <v>4791</v>
      </c>
      <c r="AV614" t="s">
        <v>3154</v>
      </c>
      <c r="AW614" t="s">
        <v>4795</v>
      </c>
      <c r="AX614" t="s">
        <v>3156</v>
      </c>
      <c r="AY614">
        <v>44.96</v>
      </c>
      <c r="AZ614" t="s">
        <v>3157</v>
      </c>
      <c r="BA614" t="s">
        <v>4796</v>
      </c>
      <c r="BB614" t="s">
        <v>3159</v>
      </c>
      <c r="BC614" t="s">
        <v>4745</v>
      </c>
      <c r="BD614" t="s">
        <v>4797</v>
      </c>
      <c r="BF614" t="s">
        <v>4783</v>
      </c>
      <c r="BG614" t="s">
        <v>4798</v>
      </c>
      <c r="BH614">
        <v>87.6</v>
      </c>
      <c r="BI614" t="s">
        <v>4595</v>
      </c>
      <c r="BJ614" t="s">
        <v>4799</v>
      </c>
      <c r="BK614" t="s">
        <v>300</v>
      </c>
      <c r="BL614" t="s">
        <v>4</v>
      </c>
      <c r="BM614">
        <v>4</v>
      </c>
      <c r="BN614">
        <v>29.99</v>
      </c>
      <c r="BO614">
        <v>119.96</v>
      </c>
      <c r="BP614" t="s">
        <v>4800</v>
      </c>
      <c r="BQ614" t="s">
        <v>3670</v>
      </c>
      <c r="BR614" t="s">
        <v>4</v>
      </c>
      <c r="BS614">
        <v>4</v>
      </c>
      <c r="BT614">
        <v>29.99</v>
      </c>
      <c r="BU614">
        <v>119.96</v>
      </c>
    </row>
    <row r="615" spans="1:85" hidden="1">
      <c r="A615" s="15">
        <f t="shared" si="9"/>
        <v>45536</v>
      </c>
      <c r="B615" t="s">
        <v>4801</v>
      </c>
      <c r="C615" t="s">
        <v>4802</v>
      </c>
      <c r="D615" t="s">
        <v>134</v>
      </c>
      <c r="F615" t="s">
        <v>2100</v>
      </c>
      <c r="G615" t="s">
        <v>4803</v>
      </c>
      <c r="H615" t="s">
        <v>287</v>
      </c>
      <c r="I615">
        <v>149.97</v>
      </c>
      <c r="J615">
        <v>149.97</v>
      </c>
      <c r="K615">
        <v>149.97</v>
      </c>
      <c r="L615">
        <v>0</v>
      </c>
      <c r="M615" t="s">
        <v>4804</v>
      </c>
      <c r="N615" t="s">
        <v>4805</v>
      </c>
      <c r="O615" t="s">
        <v>4806</v>
      </c>
      <c r="P615" t="s">
        <v>288</v>
      </c>
      <c r="Q615" t="s">
        <v>3145</v>
      </c>
      <c r="R615" t="s">
        <v>4807</v>
      </c>
      <c r="S615" t="s">
        <v>4808</v>
      </c>
      <c r="T615" t="s">
        <v>4809</v>
      </c>
      <c r="U615" t="s">
        <v>4809</v>
      </c>
      <c r="V615" t="s">
        <v>4810</v>
      </c>
      <c r="W615" t="s">
        <v>3048</v>
      </c>
      <c r="X615" t="s">
        <v>127</v>
      </c>
      <c r="Y615" t="s">
        <v>3150</v>
      </c>
      <c r="Z615" t="s">
        <v>4811</v>
      </c>
      <c r="AE615" t="s">
        <v>4812</v>
      </c>
      <c r="AG615" t="s">
        <v>4804</v>
      </c>
      <c r="AH615" t="s">
        <v>4813</v>
      </c>
      <c r="AI615" t="s">
        <v>4806</v>
      </c>
      <c r="AJ615" t="s">
        <v>288</v>
      </c>
      <c r="AK615" t="s">
        <v>3145</v>
      </c>
      <c r="AL615" t="s">
        <v>4807</v>
      </c>
      <c r="AM615" t="s">
        <v>4808</v>
      </c>
      <c r="AO615" t="s">
        <v>4814</v>
      </c>
      <c r="AP615" t="s">
        <v>4810</v>
      </c>
      <c r="AQ615" t="s">
        <v>3048</v>
      </c>
      <c r="AR615" t="s">
        <v>127</v>
      </c>
      <c r="AS615" t="s">
        <v>3150</v>
      </c>
      <c r="AT615" t="s">
        <v>4811</v>
      </c>
      <c r="AV615" t="s">
        <v>3154</v>
      </c>
      <c r="AW615" t="s">
        <v>4815</v>
      </c>
      <c r="AX615" t="s">
        <v>3156</v>
      </c>
      <c r="AY615">
        <v>0</v>
      </c>
      <c r="AZ615" t="s">
        <v>3157</v>
      </c>
      <c r="BA615" t="s">
        <v>4796</v>
      </c>
      <c r="BB615" t="s">
        <v>3159</v>
      </c>
      <c r="BC615" t="s">
        <v>4816</v>
      </c>
      <c r="BD615" t="s">
        <v>4817</v>
      </c>
      <c r="BF615" t="s">
        <v>4803</v>
      </c>
      <c r="BG615" t="s">
        <v>3161</v>
      </c>
      <c r="BH615">
        <v>46.5</v>
      </c>
      <c r="BI615" t="s">
        <v>4595</v>
      </c>
      <c r="BJ615" t="s">
        <v>4818</v>
      </c>
      <c r="BK615" t="s">
        <v>4672</v>
      </c>
      <c r="BL615" t="s">
        <v>4</v>
      </c>
      <c r="BM615">
        <v>3</v>
      </c>
      <c r="BN615">
        <v>49.99</v>
      </c>
      <c r="BO615">
        <v>149.97</v>
      </c>
    </row>
    <row r="616" spans="1:85" hidden="1">
      <c r="A616" s="15">
        <f t="shared" si="9"/>
        <v>45537</v>
      </c>
      <c r="B616" t="s">
        <v>4819</v>
      </c>
      <c r="C616" t="s">
        <v>4820</v>
      </c>
      <c r="D616" t="s">
        <v>134</v>
      </c>
      <c r="F616" t="s">
        <v>2100</v>
      </c>
      <c r="G616" t="s">
        <v>4821</v>
      </c>
      <c r="H616" t="s">
        <v>298</v>
      </c>
      <c r="I616">
        <v>132.88</v>
      </c>
      <c r="J616">
        <v>132.88</v>
      </c>
      <c r="K616">
        <v>109.88</v>
      </c>
      <c r="L616">
        <v>0</v>
      </c>
      <c r="M616" t="s">
        <v>4822</v>
      </c>
      <c r="N616" t="s">
        <v>4823</v>
      </c>
      <c r="O616" t="s">
        <v>4824</v>
      </c>
      <c r="P616" t="s">
        <v>288</v>
      </c>
      <c r="Q616" t="s">
        <v>3145</v>
      </c>
      <c r="R616" t="s">
        <v>4825</v>
      </c>
      <c r="S616" t="s">
        <v>4826</v>
      </c>
      <c r="V616" t="s">
        <v>124</v>
      </c>
      <c r="W616" t="s">
        <v>4827</v>
      </c>
      <c r="X616" t="s">
        <v>303</v>
      </c>
      <c r="Y616" t="s">
        <v>3150</v>
      </c>
      <c r="Z616" t="s">
        <v>4828</v>
      </c>
      <c r="AE616" t="s">
        <v>4829</v>
      </c>
      <c r="AG616" t="s">
        <v>4830</v>
      </c>
      <c r="AH616" t="s">
        <v>4831</v>
      </c>
      <c r="AI616" t="s">
        <v>4824</v>
      </c>
      <c r="AJ616" t="s">
        <v>288</v>
      </c>
      <c r="AK616" t="s">
        <v>3145</v>
      </c>
      <c r="AL616" t="s">
        <v>4825</v>
      </c>
      <c r="AM616" t="s">
        <v>4826</v>
      </c>
      <c r="AP616" t="s">
        <v>124</v>
      </c>
      <c r="AQ616" t="s">
        <v>4827</v>
      </c>
      <c r="AR616" t="s">
        <v>303</v>
      </c>
      <c r="AS616" t="s">
        <v>3150</v>
      </c>
      <c r="AT616" t="s">
        <v>4828</v>
      </c>
      <c r="AV616" t="s">
        <v>3154</v>
      </c>
      <c r="AW616" t="s">
        <v>4832</v>
      </c>
      <c r="AX616" t="s">
        <v>3156</v>
      </c>
      <c r="AY616">
        <v>0</v>
      </c>
      <c r="AZ616" t="s">
        <v>3157</v>
      </c>
      <c r="BA616" t="s">
        <v>4796</v>
      </c>
      <c r="BB616" t="s">
        <v>3159</v>
      </c>
      <c r="BC616" t="s">
        <v>4833</v>
      </c>
      <c r="BD616" t="s">
        <v>4834</v>
      </c>
      <c r="BF616" t="s">
        <v>4821</v>
      </c>
      <c r="BG616" t="s">
        <v>3161</v>
      </c>
      <c r="BH616">
        <v>42.45</v>
      </c>
      <c r="BI616" t="s">
        <v>4835</v>
      </c>
      <c r="BJ616" t="s">
        <v>4836</v>
      </c>
      <c r="BK616" t="s">
        <v>4837</v>
      </c>
      <c r="BL616" t="s">
        <v>4</v>
      </c>
      <c r="BM616">
        <v>1</v>
      </c>
      <c r="BN616">
        <v>62.99</v>
      </c>
      <c r="BO616">
        <v>62.99</v>
      </c>
      <c r="BP616" t="s">
        <v>4838</v>
      </c>
      <c r="BQ616" t="s">
        <v>771</v>
      </c>
      <c r="BR616" t="s">
        <v>4</v>
      </c>
      <c r="BS616">
        <v>1</v>
      </c>
      <c r="BT616">
        <v>29.9</v>
      </c>
      <c r="BU616">
        <v>29.9</v>
      </c>
      <c r="BV616" t="s">
        <v>4839</v>
      </c>
      <c r="BW616" t="s">
        <v>4780</v>
      </c>
      <c r="BX616" t="s">
        <v>4</v>
      </c>
      <c r="BY616">
        <v>1</v>
      </c>
      <c r="BZ616">
        <v>39.99</v>
      </c>
      <c r="CA616">
        <v>39.99</v>
      </c>
    </row>
    <row r="617" spans="1:85" hidden="1">
      <c r="A617" s="15">
        <f t="shared" si="9"/>
        <v>45537</v>
      </c>
      <c r="B617" t="s">
        <v>4840</v>
      </c>
      <c r="C617" t="s">
        <v>4841</v>
      </c>
      <c r="D617" t="s">
        <v>294</v>
      </c>
      <c r="F617" t="s">
        <v>2100</v>
      </c>
      <c r="G617" t="s">
        <v>4842</v>
      </c>
      <c r="H617" t="s">
        <v>287</v>
      </c>
      <c r="I617">
        <v>293.60000000000002</v>
      </c>
      <c r="J617">
        <v>293.60000000000002</v>
      </c>
      <c r="K617">
        <v>293.57</v>
      </c>
      <c r="L617">
        <v>0</v>
      </c>
      <c r="M617" t="s">
        <v>2039</v>
      </c>
      <c r="N617" t="s">
        <v>4843</v>
      </c>
      <c r="O617" t="s">
        <v>4844</v>
      </c>
      <c r="P617" t="s">
        <v>288</v>
      </c>
      <c r="Q617" t="s">
        <v>295</v>
      </c>
      <c r="R617" t="s">
        <v>4845</v>
      </c>
      <c r="S617" t="s">
        <v>304</v>
      </c>
      <c r="U617" t="s">
        <v>4846</v>
      </c>
      <c r="V617" t="s">
        <v>124</v>
      </c>
      <c r="W617" t="s">
        <v>4847</v>
      </c>
      <c r="X617" t="s">
        <v>127</v>
      </c>
      <c r="Y617" t="s">
        <v>291</v>
      </c>
      <c r="Z617" t="s">
        <v>4848</v>
      </c>
      <c r="AE617" t="s">
        <v>4849</v>
      </c>
      <c r="AG617" t="s">
        <v>2039</v>
      </c>
      <c r="AH617" t="s">
        <v>4843</v>
      </c>
      <c r="AI617" t="s">
        <v>4850</v>
      </c>
      <c r="AJ617" t="s">
        <v>288</v>
      </c>
      <c r="AK617" t="s">
        <v>295</v>
      </c>
      <c r="AL617" t="s">
        <v>4845</v>
      </c>
      <c r="AM617" t="s">
        <v>304</v>
      </c>
      <c r="AO617" t="s">
        <v>4846</v>
      </c>
      <c r="AP617" t="s">
        <v>124</v>
      </c>
      <c r="AQ617" t="s">
        <v>4847</v>
      </c>
      <c r="AR617" t="s">
        <v>127</v>
      </c>
      <c r="AT617" t="s">
        <v>4848</v>
      </c>
      <c r="AV617" t="s">
        <v>296</v>
      </c>
      <c r="AW617" t="s">
        <v>4851</v>
      </c>
      <c r="AX617" t="s">
        <v>4614</v>
      </c>
      <c r="AY617">
        <v>0</v>
      </c>
      <c r="AZ617" t="s">
        <v>289</v>
      </c>
      <c r="BA617" t="s">
        <v>297</v>
      </c>
      <c r="BC617" t="s">
        <v>4852</v>
      </c>
      <c r="BD617" t="s">
        <v>4853</v>
      </c>
      <c r="BF617" t="s">
        <v>4842</v>
      </c>
      <c r="BI617" t="s">
        <v>4854</v>
      </c>
      <c r="BJ617" t="s">
        <v>3669</v>
      </c>
      <c r="BK617" t="s">
        <v>3670</v>
      </c>
      <c r="BL617" t="s">
        <v>4</v>
      </c>
      <c r="BM617">
        <v>4</v>
      </c>
      <c r="BN617">
        <v>21.37</v>
      </c>
      <c r="BO617">
        <v>81.2</v>
      </c>
      <c r="BP617" t="s">
        <v>3669</v>
      </c>
      <c r="BQ617" t="s">
        <v>3670</v>
      </c>
      <c r="BR617" t="s">
        <v>4</v>
      </c>
      <c r="BS617">
        <v>2</v>
      </c>
      <c r="BT617">
        <v>21.82</v>
      </c>
      <c r="BU617">
        <v>41.48</v>
      </c>
      <c r="BV617" t="s">
        <v>828</v>
      </c>
      <c r="BW617" t="s">
        <v>300</v>
      </c>
      <c r="BX617" t="s">
        <v>4</v>
      </c>
      <c r="BY617">
        <v>3</v>
      </c>
      <c r="BZ617">
        <v>29.99</v>
      </c>
      <c r="CA617">
        <v>85.46</v>
      </c>
      <c r="CB617" t="s">
        <v>829</v>
      </c>
      <c r="CC617" t="s">
        <v>293</v>
      </c>
      <c r="CD617" t="s">
        <v>4</v>
      </c>
      <c r="CE617">
        <v>3</v>
      </c>
      <c r="CF617">
        <v>29.99</v>
      </c>
      <c r="CG617">
        <v>85.46</v>
      </c>
    </row>
    <row r="618" spans="1:85" hidden="1">
      <c r="A618" s="15">
        <f t="shared" si="9"/>
        <v>45538</v>
      </c>
      <c r="B618" t="s">
        <v>4855</v>
      </c>
      <c r="C618" t="s">
        <v>4856</v>
      </c>
      <c r="D618" t="s">
        <v>294</v>
      </c>
      <c r="F618" t="s">
        <v>2100</v>
      </c>
      <c r="G618" t="s">
        <v>4857</v>
      </c>
      <c r="H618" t="s">
        <v>287</v>
      </c>
      <c r="I618">
        <v>23.93</v>
      </c>
      <c r="J618">
        <v>23.93</v>
      </c>
      <c r="K618">
        <v>23.93</v>
      </c>
      <c r="L618">
        <v>0</v>
      </c>
      <c r="M618" t="s">
        <v>3166</v>
      </c>
      <c r="N618" t="s">
        <v>3167</v>
      </c>
      <c r="O618" t="s">
        <v>3168</v>
      </c>
      <c r="P618" t="s">
        <v>288</v>
      </c>
      <c r="Q618" t="s">
        <v>295</v>
      </c>
      <c r="R618" t="s">
        <v>3169</v>
      </c>
      <c r="S618" t="s">
        <v>2029</v>
      </c>
      <c r="U618" t="s">
        <v>3170</v>
      </c>
      <c r="V618" t="s">
        <v>3171</v>
      </c>
      <c r="W618" t="s">
        <v>3172</v>
      </c>
      <c r="X618" t="s">
        <v>835</v>
      </c>
      <c r="Y618" t="s">
        <v>291</v>
      </c>
      <c r="Z618" t="s">
        <v>3173</v>
      </c>
      <c r="AE618" t="s">
        <v>3174</v>
      </c>
      <c r="AG618" t="s">
        <v>3166</v>
      </c>
      <c r="AH618" t="s">
        <v>3167</v>
      </c>
      <c r="AI618" t="s">
        <v>4858</v>
      </c>
      <c r="AJ618" t="s">
        <v>288</v>
      </c>
      <c r="AK618" t="s">
        <v>295</v>
      </c>
      <c r="AL618" t="s">
        <v>3169</v>
      </c>
      <c r="AM618" t="s">
        <v>2029</v>
      </c>
      <c r="AO618" t="s">
        <v>3170</v>
      </c>
      <c r="AP618" t="s">
        <v>3171</v>
      </c>
      <c r="AQ618" t="s">
        <v>3172</v>
      </c>
      <c r="AR618" t="s">
        <v>835</v>
      </c>
      <c r="AT618" t="s">
        <v>3173</v>
      </c>
      <c r="AV618" t="s">
        <v>296</v>
      </c>
      <c r="AW618" t="s">
        <v>4859</v>
      </c>
      <c r="AX618" t="s">
        <v>4614</v>
      </c>
      <c r="AY618">
        <v>0</v>
      </c>
      <c r="AZ618" t="s">
        <v>289</v>
      </c>
      <c r="BA618" t="s">
        <v>297</v>
      </c>
      <c r="BC618" t="s">
        <v>4860</v>
      </c>
      <c r="BD618" t="s">
        <v>4861</v>
      </c>
      <c r="BF618" t="s">
        <v>4857</v>
      </c>
      <c r="BI618" t="s">
        <v>4862</v>
      </c>
      <c r="BJ618" t="s">
        <v>1561</v>
      </c>
      <c r="BK618" t="s">
        <v>1562</v>
      </c>
      <c r="BL618" t="s">
        <v>4</v>
      </c>
      <c r="BM618">
        <v>1</v>
      </c>
      <c r="BN618">
        <v>23.93</v>
      </c>
      <c r="BO618">
        <v>23.93</v>
      </c>
    </row>
    <row r="619" spans="1:85" hidden="1">
      <c r="A619" s="15">
        <f t="shared" si="9"/>
        <v>45538</v>
      </c>
      <c r="B619" t="s">
        <v>4863</v>
      </c>
      <c r="C619" t="s">
        <v>4864</v>
      </c>
      <c r="D619" t="s">
        <v>294</v>
      </c>
      <c r="F619" t="s">
        <v>2100</v>
      </c>
      <c r="G619" t="s">
        <v>4865</v>
      </c>
      <c r="H619" t="s">
        <v>287</v>
      </c>
      <c r="I619">
        <v>42.77</v>
      </c>
      <c r="J619">
        <v>42.77</v>
      </c>
      <c r="K619">
        <v>42.77</v>
      </c>
      <c r="L619">
        <v>0</v>
      </c>
      <c r="M619" t="s">
        <v>4866</v>
      </c>
      <c r="N619" t="s">
        <v>4867</v>
      </c>
      <c r="O619" t="s">
        <v>4868</v>
      </c>
      <c r="P619" t="s">
        <v>288</v>
      </c>
      <c r="Q619" t="s">
        <v>295</v>
      </c>
      <c r="R619" t="s">
        <v>4869</v>
      </c>
      <c r="S619" t="s">
        <v>4870</v>
      </c>
      <c r="V619" t="s">
        <v>4871</v>
      </c>
      <c r="W619" t="s">
        <v>2519</v>
      </c>
      <c r="X619" t="s">
        <v>837</v>
      </c>
      <c r="Y619" t="s">
        <v>291</v>
      </c>
      <c r="Z619" t="s">
        <v>4872</v>
      </c>
      <c r="AE619" t="s">
        <v>4873</v>
      </c>
      <c r="AG619" t="s">
        <v>4866</v>
      </c>
      <c r="AH619" t="s">
        <v>4867</v>
      </c>
      <c r="AI619" t="s">
        <v>4874</v>
      </c>
      <c r="AJ619" t="s">
        <v>288</v>
      </c>
      <c r="AK619" t="s">
        <v>295</v>
      </c>
      <c r="AL619" t="s">
        <v>4869</v>
      </c>
      <c r="AM619" t="s">
        <v>4870</v>
      </c>
      <c r="AP619" t="s">
        <v>4871</v>
      </c>
      <c r="AQ619" t="s">
        <v>2519</v>
      </c>
      <c r="AR619" t="s">
        <v>837</v>
      </c>
      <c r="AT619" t="s">
        <v>4872</v>
      </c>
      <c r="AV619" t="s">
        <v>296</v>
      </c>
      <c r="AW619" t="s">
        <v>4875</v>
      </c>
      <c r="AX619" t="s">
        <v>4614</v>
      </c>
      <c r="AY619">
        <v>0</v>
      </c>
      <c r="AZ619" t="s">
        <v>289</v>
      </c>
      <c r="BA619" t="s">
        <v>297</v>
      </c>
      <c r="BC619" t="s">
        <v>4860</v>
      </c>
      <c r="BD619" t="s">
        <v>4876</v>
      </c>
      <c r="BF619" t="s">
        <v>4865</v>
      </c>
      <c r="BI619" t="s">
        <v>4877</v>
      </c>
      <c r="BJ619" t="s">
        <v>838</v>
      </c>
      <c r="BK619" t="s">
        <v>836</v>
      </c>
      <c r="BL619" t="s">
        <v>4</v>
      </c>
      <c r="BM619">
        <v>2</v>
      </c>
      <c r="BN619">
        <v>22.05</v>
      </c>
      <c r="BO619">
        <v>42.77</v>
      </c>
    </row>
    <row r="620" spans="1:85" hidden="1">
      <c r="A620" s="15">
        <f t="shared" si="9"/>
        <v>45538</v>
      </c>
      <c r="B620" t="s">
        <v>4878</v>
      </c>
      <c r="C620" t="s">
        <v>4879</v>
      </c>
      <c r="D620" t="s">
        <v>294</v>
      </c>
      <c r="F620" t="s">
        <v>2100</v>
      </c>
      <c r="G620" t="s">
        <v>4880</v>
      </c>
      <c r="H620" t="s">
        <v>287</v>
      </c>
      <c r="I620">
        <v>41.45</v>
      </c>
      <c r="J620">
        <v>41.45</v>
      </c>
      <c r="K620">
        <v>41.44</v>
      </c>
      <c r="L620">
        <v>0</v>
      </c>
      <c r="M620" t="s">
        <v>3410</v>
      </c>
      <c r="N620" t="s">
        <v>4881</v>
      </c>
      <c r="O620" t="s">
        <v>4882</v>
      </c>
      <c r="P620" t="s">
        <v>288</v>
      </c>
      <c r="Q620" t="s">
        <v>295</v>
      </c>
      <c r="R620" t="s">
        <v>4883</v>
      </c>
      <c r="S620" t="s">
        <v>4884</v>
      </c>
      <c r="U620" t="s">
        <v>4885</v>
      </c>
      <c r="V620" t="s">
        <v>2063</v>
      </c>
      <c r="W620" t="s">
        <v>839</v>
      </c>
      <c r="X620" t="s">
        <v>1188</v>
      </c>
      <c r="Y620" t="s">
        <v>291</v>
      </c>
      <c r="Z620" t="s">
        <v>4886</v>
      </c>
      <c r="AE620" t="s">
        <v>4887</v>
      </c>
      <c r="AG620" t="s">
        <v>3410</v>
      </c>
      <c r="AH620" t="s">
        <v>4881</v>
      </c>
      <c r="AI620" t="s">
        <v>4888</v>
      </c>
      <c r="AJ620" t="s">
        <v>288</v>
      </c>
      <c r="AK620" t="s">
        <v>295</v>
      </c>
      <c r="AL620" t="s">
        <v>4883</v>
      </c>
      <c r="AM620" t="s">
        <v>4884</v>
      </c>
      <c r="AO620" t="s">
        <v>4885</v>
      </c>
      <c r="AP620" t="s">
        <v>2063</v>
      </c>
      <c r="AQ620" t="s">
        <v>839</v>
      </c>
      <c r="AR620" t="s">
        <v>1188</v>
      </c>
      <c r="AT620" t="s">
        <v>4886</v>
      </c>
      <c r="AV620" t="s">
        <v>296</v>
      </c>
      <c r="AW620" t="s">
        <v>4889</v>
      </c>
      <c r="AX620" t="s">
        <v>4614</v>
      </c>
      <c r="AY620">
        <v>0</v>
      </c>
      <c r="AZ620" t="s">
        <v>289</v>
      </c>
      <c r="BA620" t="s">
        <v>297</v>
      </c>
      <c r="BC620" t="s">
        <v>4728</v>
      </c>
      <c r="BD620" t="s">
        <v>4890</v>
      </c>
      <c r="BF620" t="s">
        <v>4880</v>
      </c>
      <c r="BI620" t="s">
        <v>4891</v>
      </c>
      <c r="BJ620" t="s">
        <v>3669</v>
      </c>
      <c r="BK620" t="s">
        <v>3670</v>
      </c>
      <c r="BL620" t="s">
        <v>4</v>
      </c>
      <c r="BM620">
        <v>2</v>
      </c>
      <c r="BN620">
        <v>21.82</v>
      </c>
      <c r="BO620">
        <v>41.45</v>
      </c>
    </row>
    <row r="621" spans="1:85" hidden="1">
      <c r="A621" s="15">
        <f t="shared" si="9"/>
        <v>45539</v>
      </c>
      <c r="B621" t="s">
        <v>4892</v>
      </c>
      <c r="C621" t="s">
        <v>4893</v>
      </c>
      <c r="D621" t="s">
        <v>294</v>
      </c>
      <c r="F621" t="s">
        <v>2100</v>
      </c>
      <c r="G621" t="s">
        <v>4894</v>
      </c>
      <c r="H621" t="s">
        <v>287</v>
      </c>
      <c r="I621">
        <v>28.4</v>
      </c>
      <c r="J621">
        <v>28.4</v>
      </c>
      <c r="K621">
        <v>28.4</v>
      </c>
      <c r="L621">
        <v>0</v>
      </c>
      <c r="M621" t="s">
        <v>4895</v>
      </c>
      <c r="N621" t="s">
        <v>4896</v>
      </c>
      <c r="O621" t="s">
        <v>4897</v>
      </c>
      <c r="P621" t="s">
        <v>288</v>
      </c>
      <c r="Q621" t="s">
        <v>295</v>
      </c>
      <c r="R621" t="s">
        <v>4898</v>
      </c>
      <c r="S621" t="s">
        <v>4899</v>
      </c>
      <c r="V621" t="s">
        <v>124</v>
      </c>
      <c r="W621" t="s">
        <v>4900</v>
      </c>
      <c r="X621" t="s">
        <v>835</v>
      </c>
      <c r="Y621" t="s">
        <v>291</v>
      </c>
      <c r="Z621" t="s">
        <v>4901</v>
      </c>
      <c r="AE621" t="s">
        <v>4902</v>
      </c>
      <c r="AG621" t="s">
        <v>4895</v>
      </c>
      <c r="AH621" t="s">
        <v>4896</v>
      </c>
      <c r="AI621" t="s">
        <v>4903</v>
      </c>
      <c r="AJ621" t="s">
        <v>288</v>
      </c>
      <c r="AK621" t="s">
        <v>295</v>
      </c>
      <c r="AL621" t="s">
        <v>4898</v>
      </c>
      <c r="AM621" t="s">
        <v>4899</v>
      </c>
      <c r="AP621" t="s">
        <v>124</v>
      </c>
      <c r="AQ621" t="s">
        <v>4900</v>
      </c>
      <c r="AR621" t="s">
        <v>835</v>
      </c>
      <c r="AT621" t="s">
        <v>4901</v>
      </c>
      <c r="AV621" t="s">
        <v>296</v>
      </c>
      <c r="AW621" t="s">
        <v>4904</v>
      </c>
      <c r="AX621" t="s">
        <v>4614</v>
      </c>
      <c r="AY621">
        <v>0</v>
      </c>
      <c r="AZ621" t="s">
        <v>289</v>
      </c>
      <c r="BA621" t="s">
        <v>297</v>
      </c>
      <c r="BC621" t="s">
        <v>4711</v>
      </c>
      <c r="BD621" t="s">
        <v>4905</v>
      </c>
      <c r="BF621" t="s">
        <v>4894</v>
      </c>
      <c r="BI621" t="s">
        <v>4906</v>
      </c>
      <c r="BJ621" t="s">
        <v>851</v>
      </c>
      <c r="BK621" t="s">
        <v>852</v>
      </c>
      <c r="BL621" t="s">
        <v>4</v>
      </c>
      <c r="BM621">
        <v>1</v>
      </c>
      <c r="BN621">
        <v>28.4</v>
      </c>
      <c r="BO621">
        <v>28.4</v>
      </c>
    </row>
    <row r="622" spans="1:85" hidden="1">
      <c r="A622" s="15">
        <f t="shared" si="9"/>
        <v>45540</v>
      </c>
      <c r="B622" t="s">
        <v>4907</v>
      </c>
      <c r="C622" t="s">
        <v>4908</v>
      </c>
      <c r="D622" t="s">
        <v>301</v>
      </c>
      <c r="F622" t="s">
        <v>2100</v>
      </c>
      <c r="G622" t="s">
        <v>4909</v>
      </c>
      <c r="H622" t="s">
        <v>298</v>
      </c>
      <c r="I622">
        <v>92.87</v>
      </c>
      <c r="J622">
        <v>115.11</v>
      </c>
      <c r="K622">
        <v>115.11</v>
      </c>
      <c r="L622">
        <v>22.24</v>
      </c>
      <c r="M622" t="s">
        <v>4910</v>
      </c>
      <c r="N622" t="s">
        <v>4911</v>
      </c>
      <c r="O622" t="s">
        <v>4912</v>
      </c>
      <c r="P622" t="s">
        <v>4913</v>
      </c>
      <c r="Q622" t="s">
        <v>4914</v>
      </c>
      <c r="R622" t="s">
        <v>4915</v>
      </c>
      <c r="S622" t="s">
        <v>4916</v>
      </c>
      <c r="V622" t="s">
        <v>4917</v>
      </c>
      <c r="W622" t="s">
        <v>2685</v>
      </c>
      <c r="X622" t="s">
        <v>135</v>
      </c>
      <c r="Y622" t="s">
        <v>291</v>
      </c>
      <c r="Z622" t="s">
        <v>4918</v>
      </c>
      <c r="AE622" t="s">
        <v>4919</v>
      </c>
      <c r="AG622" t="s">
        <v>4910</v>
      </c>
      <c r="AH622" t="s">
        <v>4911</v>
      </c>
      <c r="AI622" t="s">
        <v>4912</v>
      </c>
      <c r="AJ622" t="s">
        <v>4913</v>
      </c>
      <c r="AK622" t="s">
        <v>4914</v>
      </c>
      <c r="AL622" t="s">
        <v>4915</v>
      </c>
      <c r="AM622" t="s">
        <v>4916</v>
      </c>
      <c r="AP622" t="s">
        <v>4917</v>
      </c>
      <c r="AQ622" t="s">
        <v>2685</v>
      </c>
      <c r="AR622" t="s">
        <v>135</v>
      </c>
      <c r="AS622" t="s">
        <v>291</v>
      </c>
      <c r="AT622" t="s">
        <v>4918</v>
      </c>
      <c r="AV622" t="s">
        <v>296</v>
      </c>
      <c r="AW622" t="s">
        <v>4920</v>
      </c>
      <c r="AX622" t="s">
        <v>4594</v>
      </c>
      <c r="AY622">
        <v>0</v>
      </c>
      <c r="AZ622" t="s">
        <v>289</v>
      </c>
      <c r="BA622" t="s">
        <v>49</v>
      </c>
      <c r="BC622" t="s">
        <v>4921</v>
      </c>
      <c r="BF622" t="s">
        <v>4909</v>
      </c>
      <c r="BI622" t="s">
        <v>4922</v>
      </c>
      <c r="BJ622" t="s">
        <v>4923</v>
      </c>
      <c r="BK622" t="s">
        <v>1578</v>
      </c>
      <c r="BL622" t="s">
        <v>4</v>
      </c>
      <c r="BM622">
        <v>1</v>
      </c>
      <c r="BN622">
        <v>62.97</v>
      </c>
      <c r="BO622">
        <v>62.97</v>
      </c>
      <c r="BP622" t="s">
        <v>2148</v>
      </c>
      <c r="BQ622" t="s">
        <v>852</v>
      </c>
      <c r="BR622" t="s">
        <v>4</v>
      </c>
      <c r="BS622">
        <v>1</v>
      </c>
      <c r="BT622">
        <v>29.9</v>
      </c>
      <c r="BU622">
        <v>29.9</v>
      </c>
    </row>
    <row r="623" spans="1:85" hidden="1">
      <c r="A623" s="15">
        <f t="shared" si="9"/>
        <v>45540</v>
      </c>
      <c r="B623" t="s">
        <v>4924</v>
      </c>
      <c r="C623" t="s">
        <v>4925</v>
      </c>
      <c r="D623" t="s">
        <v>290</v>
      </c>
      <c r="F623" t="s">
        <v>2100</v>
      </c>
      <c r="G623" t="s">
        <v>4926</v>
      </c>
      <c r="H623" t="s">
        <v>287</v>
      </c>
      <c r="I623">
        <v>82.43</v>
      </c>
      <c r="J623">
        <v>102.33</v>
      </c>
      <c r="K623">
        <v>102.33</v>
      </c>
      <c r="L623">
        <v>19.899999999999999</v>
      </c>
      <c r="M623" t="s">
        <v>4927</v>
      </c>
      <c r="N623" t="s">
        <v>4928</v>
      </c>
      <c r="O623" t="s">
        <v>4929</v>
      </c>
      <c r="P623" t="s">
        <v>288</v>
      </c>
      <c r="Q623" t="s">
        <v>4930</v>
      </c>
      <c r="R623" t="s">
        <v>4931</v>
      </c>
      <c r="S623" t="s">
        <v>4932</v>
      </c>
      <c r="T623" t="s">
        <v>4933</v>
      </c>
      <c r="U623" t="s">
        <v>4934</v>
      </c>
      <c r="V623" t="s">
        <v>4935</v>
      </c>
      <c r="W623" t="s">
        <v>4936</v>
      </c>
      <c r="X623" t="s">
        <v>4937</v>
      </c>
      <c r="Y623" t="s">
        <v>291</v>
      </c>
      <c r="Z623" t="s">
        <v>4938</v>
      </c>
      <c r="AE623" t="s">
        <v>4939</v>
      </c>
      <c r="AG623" t="s">
        <v>4940</v>
      </c>
      <c r="AH623" t="s">
        <v>4941</v>
      </c>
      <c r="AI623" t="s">
        <v>4929</v>
      </c>
      <c r="AJ623" t="s">
        <v>288</v>
      </c>
      <c r="AK623" t="s">
        <v>4930</v>
      </c>
      <c r="AL623" t="s">
        <v>4931</v>
      </c>
      <c r="AM623" t="s">
        <v>4932</v>
      </c>
      <c r="AN623" t="s">
        <v>4933</v>
      </c>
      <c r="AO623" t="s">
        <v>4934</v>
      </c>
      <c r="AP623" t="s">
        <v>4935</v>
      </c>
      <c r="AQ623" t="s">
        <v>4936</v>
      </c>
      <c r="AR623" t="s">
        <v>4937</v>
      </c>
      <c r="AT623" t="s">
        <v>4938</v>
      </c>
      <c r="AU623" t="s">
        <v>4933</v>
      </c>
      <c r="AV623" t="s">
        <v>4942</v>
      </c>
      <c r="AW623" t="s">
        <v>4943</v>
      </c>
      <c r="AX623" t="s">
        <v>4944</v>
      </c>
      <c r="AY623">
        <v>0</v>
      </c>
      <c r="AZ623" t="s">
        <v>289</v>
      </c>
      <c r="BA623" t="s">
        <v>4945</v>
      </c>
      <c r="BB623" t="s">
        <v>4946</v>
      </c>
      <c r="BC623" t="s">
        <v>4947</v>
      </c>
      <c r="BF623" t="s">
        <v>4926</v>
      </c>
      <c r="BI623" t="s">
        <v>4948</v>
      </c>
      <c r="BJ623" t="s">
        <v>4949</v>
      </c>
      <c r="BK623" t="s">
        <v>4950</v>
      </c>
      <c r="BL623" t="s">
        <v>4</v>
      </c>
      <c r="BM623">
        <v>1</v>
      </c>
      <c r="BN623">
        <v>82.43</v>
      </c>
      <c r="BO623">
        <v>82.43</v>
      </c>
    </row>
    <row r="624" spans="1:85" hidden="1">
      <c r="A624" s="15">
        <f t="shared" si="9"/>
        <v>45541</v>
      </c>
      <c r="B624" t="s">
        <v>4951</v>
      </c>
      <c r="C624" t="s">
        <v>4952</v>
      </c>
      <c r="D624" t="s">
        <v>294</v>
      </c>
      <c r="F624" t="s">
        <v>2100</v>
      </c>
      <c r="G624" t="s">
        <v>4953</v>
      </c>
      <c r="H624" t="s">
        <v>287</v>
      </c>
      <c r="I624">
        <v>42.55</v>
      </c>
      <c r="J624">
        <v>42.54</v>
      </c>
      <c r="K624">
        <v>42.54</v>
      </c>
      <c r="L624">
        <v>0</v>
      </c>
      <c r="M624" t="s">
        <v>3884</v>
      </c>
      <c r="O624" t="s">
        <v>4954</v>
      </c>
      <c r="P624" t="s">
        <v>288</v>
      </c>
      <c r="Q624" t="s">
        <v>295</v>
      </c>
      <c r="R624" t="s">
        <v>4955</v>
      </c>
      <c r="S624" t="s">
        <v>4956</v>
      </c>
      <c r="V624" t="s">
        <v>4957</v>
      </c>
      <c r="W624" t="s">
        <v>3756</v>
      </c>
      <c r="X624" t="s">
        <v>127</v>
      </c>
      <c r="Y624" t="s">
        <v>291</v>
      </c>
      <c r="Z624" t="s">
        <v>4958</v>
      </c>
      <c r="AE624" t="s">
        <v>4959</v>
      </c>
      <c r="AG624" t="s">
        <v>3884</v>
      </c>
      <c r="AI624" t="s">
        <v>4960</v>
      </c>
      <c r="AJ624" t="s">
        <v>288</v>
      </c>
      <c r="AK624" t="s">
        <v>295</v>
      </c>
      <c r="AL624" t="s">
        <v>4955</v>
      </c>
      <c r="AM624" t="s">
        <v>4956</v>
      </c>
      <c r="AP624" t="s">
        <v>4957</v>
      </c>
      <c r="AQ624" t="s">
        <v>3756</v>
      </c>
      <c r="AR624" t="s">
        <v>127</v>
      </c>
      <c r="AT624" t="s">
        <v>4958</v>
      </c>
      <c r="AV624" t="s">
        <v>296</v>
      </c>
      <c r="AW624" t="s">
        <v>4961</v>
      </c>
      <c r="AX624" t="s">
        <v>4614</v>
      </c>
      <c r="AY624">
        <v>0.01</v>
      </c>
      <c r="AZ624" t="s">
        <v>289</v>
      </c>
      <c r="BA624" t="s">
        <v>113</v>
      </c>
      <c r="BC624" t="s">
        <v>4962</v>
      </c>
      <c r="BD624" t="s">
        <v>4963</v>
      </c>
      <c r="BF624" t="s">
        <v>4953</v>
      </c>
      <c r="BI624" t="s">
        <v>4964</v>
      </c>
      <c r="BJ624" t="s">
        <v>3669</v>
      </c>
      <c r="BK624" t="s">
        <v>3670</v>
      </c>
      <c r="BL624" t="s">
        <v>4</v>
      </c>
      <c r="BM624">
        <v>1</v>
      </c>
      <c r="BN624">
        <v>21.82</v>
      </c>
      <c r="BO624">
        <v>21.17</v>
      </c>
      <c r="BP624" t="s">
        <v>862</v>
      </c>
      <c r="BQ624" t="s">
        <v>863</v>
      </c>
      <c r="BR624" t="s">
        <v>4</v>
      </c>
      <c r="BS624">
        <v>1</v>
      </c>
      <c r="BT624">
        <v>22.05</v>
      </c>
      <c r="BU624">
        <v>21.38</v>
      </c>
    </row>
    <row r="625" spans="1:85" hidden="1">
      <c r="A625" s="15">
        <f t="shared" si="9"/>
        <v>45541</v>
      </c>
      <c r="B625" t="s">
        <v>4965</v>
      </c>
      <c r="C625" t="s">
        <v>4966</v>
      </c>
      <c r="D625" t="s">
        <v>301</v>
      </c>
      <c r="F625" t="s">
        <v>2100</v>
      </c>
      <c r="G625" t="s">
        <v>4967</v>
      </c>
      <c r="H625" t="s">
        <v>298</v>
      </c>
      <c r="I625">
        <v>119.98</v>
      </c>
      <c r="J625">
        <v>119.98</v>
      </c>
      <c r="K625">
        <v>119.98</v>
      </c>
      <c r="L625">
        <v>0</v>
      </c>
      <c r="M625" t="s">
        <v>4968</v>
      </c>
      <c r="N625" t="s">
        <v>4969</v>
      </c>
      <c r="O625" t="s">
        <v>4970</v>
      </c>
      <c r="P625" t="s">
        <v>4971</v>
      </c>
      <c r="Q625" t="s">
        <v>4972</v>
      </c>
      <c r="R625" t="s">
        <v>4973</v>
      </c>
      <c r="S625" t="s">
        <v>4974</v>
      </c>
      <c r="U625" t="s">
        <v>4975</v>
      </c>
      <c r="V625" t="s">
        <v>4976</v>
      </c>
      <c r="W625" t="s">
        <v>4977</v>
      </c>
      <c r="X625" t="s">
        <v>7</v>
      </c>
      <c r="Y625" t="s">
        <v>291</v>
      </c>
      <c r="Z625" t="s">
        <v>4978</v>
      </c>
      <c r="AE625" t="s">
        <v>4979</v>
      </c>
      <c r="AG625" t="s">
        <v>4968</v>
      </c>
      <c r="AH625" t="s">
        <v>4969</v>
      </c>
      <c r="AI625" t="s">
        <v>4970</v>
      </c>
      <c r="AJ625" t="s">
        <v>4971</v>
      </c>
      <c r="AK625" t="s">
        <v>4972</v>
      </c>
      <c r="AL625" t="s">
        <v>4973</v>
      </c>
      <c r="AM625" t="s">
        <v>4974</v>
      </c>
      <c r="AO625" t="s">
        <v>4975</v>
      </c>
      <c r="AP625" t="s">
        <v>4976</v>
      </c>
      <c r="AQ625" t="s">
        <v>4977</v>
      </c>
      <c r="AR625" t="s">
        <v>7</v>
      </c>
      <c r="AS625" t="s">
        <v>291</v>
      </c>
      <c r="AT625" t="s">
        <v>4978</v>
      </c>
      <c r="AV625" t="s">
        <v>296</v>
      </c>
      <c r="AW625" t="s">
        <v>4980</v>
      </c>
      <c r="AX625" t="s">
        <v>4744</v>
      </c>
      <c r="AY625">
        <v>0</v>
      </c>
      <c r="AZ625" t="s">
        <v>1543</v>
      </c>
      <c r="BA625" t="s">
        <v>113</v>
      </c>
      <c r="BC625" t="s">
        <v>4981</v>
      </c>
      <c r="BF625" t="s">
        <v>4967</v>
      </c>
      <c r="BI625" t="s">
        <v>4833</v>
      </c>
      <c r="BJ625" t="s">
        <v>4982</v>
      </c>
      <c r="BK625" t="s">
        <v>3179</v>
      </c>
      <c r="BL625" t="s">
        <v>4</v>
      </c>
      <c r="BM625">
        <v>1</v>
      </c>
      <c r="BN625">
        <v>119.98</v>
      </c>
      <c r="BO625">
        <v>119.98</v>
      </c>
    </row>
    <row r="626" spans="1:85" hidden="1">
      <c r="A626" s="15">
        <f t="shared" si="9"/>
        <v>45542</v>
      </c>
      <c r="B626" t="s">
        <v>4983</v>
      </c>
      <c r="C626" t="s">
        <v>4984</v>
      </c>
      <c r="D626" t="s">
        <v>134</v>
      </c>
      <c r="F626" t="s">
        <v>2100</v>
      </c>
      <c r="G626" t="s">
        <v>4985</v>
      </c>
      <c r="H626" t="s">
        <v>287</v>
      </c>
      <c r="I626">
        <v>29.9</v>
      </c>
      <c r="J626">
        <v>47.74</v>
      </c>
      <c r="K626">
        <v>47.74</v>
      </c>
      <c r="L626">
        <v>17.84</v>
      </c>
      <c r="M626" t="s">
        <v>4986</v>
      </c>
      <c r="N626" t="s">
        <v>4987</v>
      </c>
      <c r="O626" t="s">
        <v>4988</v>
      </c>
      <c r="P626" t="s">
        <v>288</v>
      </c>
      <c r="Q626" t="s">
        <v>3145</v>
      </c>
      <c r="R626" t="s">
        <v>4989</v>
      </c>
      <c r="S626" t="s">
        <v>4990</v>
      </c>
      <c r="T626" t="s">
        <v>4991</v>
      </c>
      <c r="U626" t="s">
        <v>4991</v>
      </c>
      <c r="V626" t="s">
        <v>4992</v>
      </c>
      <c r="W626" t="s">
        <v>1188</v>
      </c>
      <c r="X626" t="s">
        <v>1188</v>
      </c>
      <c r="Y626" t="s">
        <v>3150</v>
      </c>
      <c r="Z626" t="s">
        <v>4993</v>
      </c>
      <c r="AE626" t="s">
        <v>4994</v>
      </c>
      <c r="AG626" t="s">
        <v>4986</v>
      </c>
      <c r="AH626" t="s">
        <v>4987</v>
      </c>
      <c r="AI626" t="s">
        <v>4988</v>
      </c>
      <c r="AJ626" t="s">
        <v>288</v>
      </c>
      <c r="AK626" t="s">
        <v>3145</v>
      </c>
      <c r="AL626" t="s">
        <v>4989</v>
      </c>
      <c r="AM626" t="s">
        <v>4990</v>
      </c>
      <c r="AO626" t="s">
        <v>4991</v>
      </c>
      <c r="AP626" t="s">
        <v>4992</v>
      </c>
      <c r="AQ626" t="s">
        <v>1188</v>
      </c>
      <c r="AR626" t="s">
        <v>1188</v>
      </c>
      <c r="AS626" t="s">
        <v>3150</v>
      </c>
      <c r="AT626" t="s">
        <v>4993</v>
      </c>
      <c r="AV626" t="s">
        <v>3154</v>
      </c>
      <c r="AW626" t="s">
        <v>4995</v>
      </c>
      <c r="AX626" t="s">
        <v>3156</v>
      </c>
      <c r="AY626">
        <v>0</v>
      </c>
      <c r="AZ626" t="s">
        <v>289</v>
      </c>
      <c r="BA626" t="s">
        <v>4996</v>
      </c>
      <c r="BB626" t="s">
        <v>3159</v>
      </c>
      <c r="BC626" t="s">
        <v>4997</v>
      </c>
      <c r="BD626" t="s">
        <v>4998</v>
      </c>
      <c r="BF626" t="s">
        <v>4985</v>
      </c>
      <c r="BG626" t="s">
        <v>4999</v>
      </c>
      <c r="BH626">
        <v>10.19</v>
      </c>
      <c r="BI626" t="s">
        <v>4833</v>
      </c>
      <c r="BJ626" t="s">
        <v>5000</v>
      </c>
      <c r="BK626" t="s">
        <v>852</v>
      </c>
      <c r="BL626" t="s">
        <v>4</v>
      </c>
      <c r="BM626">
        <v>1</v>
      </c>
      <c r="BN626">
        <v>29.9</v>
      </c>
      <c r="BO626">
        <v>29.9</v>
      </c>
    </row>
    <row r="627" spans="1:85" hidden="1">
      <c r="A627" s="15">
        <f t="shared" si="9"/>
        <v>45542</v>
      </c>
      <c r="B627" t="s">
        <v>5001</v>
      </c>
      <c r="C627" t="s">
        <v>5002</v>
      </c>
      <c r="D627" t="s">
        <v>294</v>
      </c>
      <c r="F627" t="s">
        <v>2100</v>
      </c>
      <c r="G627" t="s">
        <v>5003</v>
      </c>
      <c r="H627" t="s">
        <v>287</v>
      </c>
      <c r="I627">
        <v>22.73</v>
      </c>
      <c r="J627">
        <v>22.7</v>
      </c>
      <c r="K627">
        <v>22.7</v>
      </c>
      <c r="L627">
        <v>0</v>
      </c>
      <c r="M627" t="s">
        <v>5004</v>
      </c>
      <c r="N627" t="s">
        <v>5005</v>
      </c>
      <c r="O627" t="s">
        <v>5006</v>
      </c>
      <c r="P627" t="s">
        <v>288</v>
      </c>
      <c r="Q627" t="s">
        <v>295</v>
      </c>
      <c r="R627" t="s">
        <v>5007</v>
      </c>
      <c r="S627" t="s">
        <v>5008</v>
      </c>
      <c r="U627" t="s">
        <v>5009</v>
      </c>
      <c r="V627" t="s">
        <v>5010</v>
      </c>
      <c r="W627" t="s">
        <v>136</v>
      </c>
      <c r="X627" t="s">
        <v>2125</v>
      </c>
      <c r="Y627" t="s">
        <v>291</v>
      </c>
      <c r="Z627" t="s">
        <v>5011</v>
      </c>
      <c r="AE627" t="s">
        <v>5012</v>
      </c>
      <c r="AG627" t="s">
        <v>5004</v>
      </c>
      <c r="AH627" t="s">
        <v>5005</v>
      </c>
      <c r="AI627" t="s">
        <v>5013</v>
      </c>
      <c r="AJ627" t="s">
        <v>288</v>
      </c>
      <c r="AK627" t="s">
        <v>295</v>
      </c>
      <c r="AL627" t="s">
        <v>5007</v>
      </c>
      <c r="AM627" t="s">
        <v>5008</v>
      </c>
      <c r="AO627" t="s">
        <v>5009</v>
      </c>
      <c r="AP627" t="s">
        <v>5010</v>
      </c>
      <c r="AQ627" t="s">
        <v>136</v>
      </c>
      <c r="AR627" t="s">
        <v>2125</v>
      </c>
      <c r="AT627" t="s">
        <v>5011</v>
      </c>
      <c r="AV627" t="s">
        <v>296</v>
      </c>
      <c r="AW627" t="s">
        <v>5014</v>
      </c>
      <c r="AX627" t="s">
        <v>4614</v>
      </c>
      <c r="AY627">
        <v>0.03</v>
      </c>
      <c r="AZ627" t="s">
        <v>289</v>
      </c>
      <c r="BA627" t="s">
        <v>297</v>
      </c>
      <c r="BC627" t="s">
        <v>5015</v>
      </c>
      <c r="BD627" t="s">
        <v>5016</v>
      </c>
      <c r="BF627" t="s">
        <v>5003</v>
      </c>
      <c r="BI627" t="s">
        <v>5017</v>
      </c>
      <c r="BJ627" t="s">
        <v>838</v>
      </c>
      <c r="BK627" t="s">
        <v>836</v>
      </c>
      <c r="BL627" t="s">
        <v>4</v>
      </c>
      <c r="BM627">
        <v>1</v>
      </c>
      <c r="BN627">
        <v>22.73</v>
      </c>
      <c r="BO627">
        <v>22.73</v>
      </c>
    </row>
    <row r="628" spans="1:85" hidden="1">
      <c r="A628" s="15">
        <f t="shared" si="9"/>
        <v>45542</v>
      </c>
      <c r="B628" t="s">
        <v>5018</v>
      </c>
      <c r="C628" t="s">
        <v>5019</v>
      </c>
      <c r="D628" t="s">
        <v>134</v>
      </c>
      <c r="F628" t="s">
        <v>2100</v>
      </c>
      <c r="G628" t="s">
        <v>5020</v>
      </c>
      <c r="H628" t="s">
        <v>287</v>
      </c>
      <c r="I628">
        <v>89.97</v>
      </c>
      <c r="J628">
        <v>89.97</v>
      </c>
      <c r="K628">
        <v>89.97</v>
      </c>
      <c r="L628">
        <v>0</v>
      </c>
      <c r="M628" t="s">
        <v>5021</v>
      </c>
      <c r="N628" t="s">
        <v>5022</v>
      </c>
      <c r="O628" t="s">
        <v>5023</v>
      </c>
      <c r="P628" t="s">
        <v>288</v>
      </c>
      <c r="Q628" t="s">
        <v>3145</v>
      </c>
      <c r="R628" t="s">
        <v>5024</v>
      </c>
      <c r="S628" t="s">
        <v>5025</v>
      </c>
      <c r="T628" t="s">
        <v>5026</v>
      </c>
      <c r="U628" t="s">
        <v>5026</v>
      </c>
      <c r="V628" t="s">
        <v>5027</v>
      </c>
      <c r="W628" t="s">
        <v>5028</v>
      </c>
      <c r="X628" t="s">
        <v>4509</v>
      </c>
      <c r="Y628" t="s">
        <v>3150</v>
      </c>
      <c r="Z628" t="s">
        <v>5029</v>
      </c>
      <c r="AE628" t="s">
        <v>5030</v>
      </c>
      <c r="AG628" t="s">
        <v>5021</v>
      </c>
      <c r="AH628" t="s">
        <v>5031</v>
      </c>
      <c r="AI628" t="s">
        <v>5023</v>
      </c>
      <c r="AJ628" t="s">
        <v>288</v>
      </c>
      <c r="AK628" t="s">
        <v>3145</v>
      </c>
      <c r="AL628" t="s">
        <v>5024</v>
      </c>
      <c r="AM628" t="s">
        <v>5025</v>
      </c>
      <c r="AO628" t="s">
        <v>5026</v>
      </c>
      <c r="AP628" t="s">
        <v>5027</v>
      </c>
      <c r="AQ628" t="s">
        <v>5028</v>
      </c>
      <c r="AR628" t="s">
        <v>4509</v>
      </c>
      <c r="AS628" t="s">
        <v>3150</v>
      </c>
      <c r="AT628" t="s">
        <v>5029</v>
      </c>
      <c r="AV628" t="s">
        <v>3154</v>
      </c>
      <c r="AW628" t="s">
        <v>5032</v>
      </c>
      <c r="AX628" t="s">
        <v>3156</v>
      </c>
      <c r="AY628">
        <v>0</v>
      </c>
      <c r="AZ628" t="s">
        <v>3157</v>
      </c>
      <c r="BA628" t="s">
        <v>4796</v>
      </c>
      <c r="BB628" t="s">
        <v>3159</v>
      </c>
      <c r="BC628" t="s">
        <v>4997</v>
      </c>
      <c r="BD628" t="s">
        <v>5033</v>
      </c>
      <c r="BF628" t="s">
        <v>5020</v>
      </c>
      <c r="BG628" t="s">
        <v>5034</v>
      </c>
      <c r="BH628">
        <v>32.1</v>
      </c>
      <c r="BI628" t="s">
        <v>4833</v>
      </c>
      <c r="BJ628" t="s">
        <v>3162</v>
      </c>
      <c r="BK628" t="s">
        <v>293</v>
      </c>
      <c r="BL628" t="s">
        <v>4</v>
      </c>
      <c r="BM628">
        <v>1</v>
      </c>
      <c r="BN628">
        <v>29.99</v>
      </c>
      <c r="BO628">
        <v>29.99</v>
      </c>
      <c r="BP628" t="s">
        <v>4799</v>
      </c>
      <c r="BQ628" t="s">
        <v>300</v>
      </c>
      <c r="BR628" t="s">
        <v>4</v>
      </c>
      <c r="BS628">
        <v>2</v>
      </c>
      <c r="BT628">
        <v>29.99</v>
      </c>
      <c r="BU628">
        <v>59.98</v>
      </c>
    </row>
    <row r="629" spans="1:85" hidden="1">
      <c r="A629" s="15">
        <f t="shared" si="9"/>
        <v>45543</v>
      </c>
      <c r="B629" t="s">
        <v>5035</v>
      </c>
      <c r="C629" t="s">
        <v>5036</v>
      </c>
      <c r="D629" t="s">
        <v>294</v>
      </c>
      <c r="F629" t="s">
        <v>2100</v>
      </c>
      <c r="G629" t="s">
        <v>5037</v>
      </c>
      <c r="H629" t="s">
        <v>287</v>
      </c>
      <c r="I629">
        <v>28.4</v>
      </c>
      <c r="J629">
        <v>28.4</v>
      </c>
      <c r="K629">
        <v>28.4</v>
      </c>
      <c r="L629">
        <v>0</v>
      </c>
      <c r="M629" t="s">
        <v>3790</v>
      </c>
      <c r="N629" t="s">
        <v>5038</v>
      </c>
      <c r="O629" t="s">
        <v>5039</v>
      </c>
      <c r="P629" t="s">
        <v>288</v>
      </c>
      <c r="Q629" t="s">
        <v>295</v>
      </c>
      <c r="R629" t="s">
        <v>5040</v>
      </c>
      <c r="S629" t="s">
        <v>5041</v>
      </c>
      <c r="U629" t="s">
        <v>5042</v>
      </c>
      <c r="V629" t="s">
        <v>5043</v>
      </c>
      <c r="W629" t="s">
        <v>5044</v>
      </c>
      <c r="X629" t="s">
        <v>1188</v>
      </c>
      <c r="Y629" t="s">
        <v>291</v>
      </c>
      <c r="Z629" t="s">
        <v>5045</v>
      </c>
      <c r="AE629" t="s">
        <v>5046</v>
      </c>
      <c r="AG629" t="s">
        <v>3790</v>
      </c>
      <c r="AH629" t="s">
        <v>5038</v>
      </c>
      <c r="AI629" t="s">
        <v>5047</v>
      </c>
      <c r="AJ629" t="s">
        <v>288</v>
      </c>
      <c r="AK629" t="s">
        <v>295</v>
      </c>
      <c r="AL629" t="s">
        <v>5040</v>
      </c>
      <c r="AM629" t="s">
        <v>5041</v>
      </c>
      <c r="AO629" t="s">
        <v>5042</v>
      </c>
      <c r="AP629" t="s">
        <v>5043</v>
      </c>
      <c r="AQ629" t="s">
        <v>5044</v>
      </c>
      <c r="AR629" t="s">
        <v>1188</v>
      </c>
      <c r="AT629" t="s">
        <v>5045</v>
      </c>
      <c r="AV629" t="s">
        <v>296</v>
      </c>
      <c r="AW629" t="s">
        <v>5048</v>
      </c>
      <c r="AX629" t="s">
        <v>4614</v>
      </c>
      <c r="AY629">
        <v>0</v>
      </c>
      <c r="AZ629" t="s">
        <v>289</v>
      </c>
      <c r="BA629" t="s">
        <v>297</v>
      </c>
      <c r="BC629" t="s">
        <v>5049</v>
      </c>
      <c r="BD629" t="s">
        <v>5050</v>
      </c>
      <c r="BF629" t="s">
        <v>5037</v>
      </c>
      <c r="BI629" t="s">
        <v>5051</v>
      </c>
      <c r="BJ629" t="s">
        <v>851</v>
      </c>
      <c r="BK629" t="s">
        <v>852</v>
      </c>
      <c r="BL629" t="s">
        <v>4</v>
      </c>
      <c r="BM629">
        <v>1</v>
      </c>
      <c r="BN629">
        <v>28.4</v>
      </c>
      <c r="BO629">
        <v>28.4</v>
      </c>
    </row>
    <row r="630" spans="1:85" hidden="1">
      <c r="A630" s="15">
        <f t="shared" si="9"/>
        <v>45543</v>
      </c>
      <c r="B630" t="s">
        <v>5052</v>
      </c>
      <c r="C630" t="s">
        <v>5053</v>
      </c>
      <c r="D630" t="s">
        <v>294</v>
      </c>
      <c r="F630" t="s">
        <v>2100</v>
      </c>
      <c r="G630" t="s">
        <v>5054</v>
      </c>
      <c r="H630" t="s">
        <v>287</v>
      </c>
      <c r="I630">
        <v>199.21</v>
      </c>
      <c r="J630">
        <v>199.21</v>
      </c>
      <c r="K630">
        <v>199.21</v>
      </c>
      <c r="L630">
        <v>0</v>
      </c>
      <c r="M630" t="s">
        <v>2039</v>
      </c>
      <c r="N630" t="s">
        <v>5055</v>
      </c>
      <c r="O630" t="s">
        <v>5056</v>
      </c>
      <c r="P630" t="s">
        <v>288</v>
      </c>
      <c r="Q630" t="s">
        <v>295</v>
      </c>
      <c r="R630" t="s">
        <v>5057</v>
      </c>
      <c r="S630" t="s">
        <v>5058</v>
      </c>
      <c r="U630" t="s">
        <v>5059</v>
      </c>
      <c r="V630" t="s">
        <v>5060</v>
      </c>
      <c r="W630" t="s">
        <v>1159</v>
      </c>
      <c r="X630" t="s">
        <v>2784</v>
      </c>
      <c r="Y630" t="s">
        <v>291</v>
      </c>
      <c r="Z630" t="s">
        <v>5061</v>
      </c>
      <c r="AE630" t="s">
        <v>5062</v>
      </c>
      <c r="AG630" t="s">
        <v>2039</v>
      </c>
      <c r="AH630" t="s">
        <v>5055</v>
      </c>
      <c r="AI630" t="s">
        <v>5063</v>
      </c>
      <c r="AJ630" t="s">
        <v>288</v>
      </c>
      <c r="AK630" t="s">
        <v>295</v>
      </c>
      <c r="AL630" t="s">
        <v>5057</v>
      </c>
      <c r="AM630" t="s">
        <v>5058</v>
      </c>
      <c r="AO630" t="s">
        <v>5059</v>
      </c>
      <c r="AP630" t="s">
        <v>5060</v>
      </c>
      <c r="AQ630" t="s">
        <v>1159</v>
      </c>
      <c r="AR630" t="s">
        <v>2784</v>
      </c>
      <c r="AT630" t="s">
        <v>5061</v>
      </c>
      <c r="AV630" t="s">
        <v>296</v>
      </c>
      <c r="AW630" t="s">
        <v>5064</v>
      </c>
      <c r="AX630" t="s">
        <v>4614</v>
      </c>
      <c r="AY630">
        <v>0</v>
      </c>
      <c r="AZ630" t="s">
        <v>289</v>
      </c>
      <c r="BA630" t="s">
        <v>113</v>
      </c>
      <c r="BC630" t="s">
        <v>5065</v>
      </c>
      <c r="BD630" t="s">
        <v>5066</v>
      </c>
      <c r="BF630" t="s">
        <v>5054</v>
      </c>
      <c r="BI630" t="s">
        <v>5067</v>
      </c>
      <c r="BJ630" t="s">
        <v>3228</v>
      </c>
      <c r="BK630" t="s">
        <v>3229</v>
      </c>
      <c r="BL630" t="s">
        <v>4</v>
      </c>
      <c r="BM630">
        <v>1</v>
      </c>
      <c r="BN630">
        <v>94.51</v>
      </c>
      <c r="BO630">
        <v>87.9</v>
      </c>
      <c r="BP630" t="s">
        <v>5068</v>
      </c>
      <c r="BQ630" t="s">
        <v>5069</v>
      </c>
      <c r="BR630" t="s">
        <v>4</v>
      </c>
      <c r="BS630">
        <v>1</v>
      </c>
      <c r="BT630">
        <v>119.7</v>
      </c>
      <c r="BU630">
        <v>111.31</v>
      </c>
    </row>
    <row r="631" spans="1:85" hidden="1">
      <c r="A631" s="15">
        <f t="shared" si="9"/>
        <v>45543</v>
      </c>
      <c r="B631" t="s">
        <v>5070</v>
      </c>
      <c r="C631" t="s">
        <v>5071</v>
      </c>
      <c r="D631" t="s">
        <v>294</v>
      </c>
      <c r="F631" t="s">
        <v>2100</v>
      </c>
      <c r="G631" t="s">
        <v>5072</v>
      </c>
      <c r="H631" t="s">
        <v>287</v>
      </c>
      <c r="I631">
        <v>28.4</v>
      </c>
      <c r="J631">
        <v>28.4</v>
      </c>
      <c r="K631">
        <v>28.4</v>
      </c>
      <c r="L631">
        <v>0</v>
      </c>
      <c r="M631" t="s">
        <v>4068</v>
      </c>
      <c r="N631" t="s">
        <v>5073</v>
      </c>
      <c r="O631" t="s">
        <v>5074</v>
      </c>
      <c r="P631" t="s">
        <v>288</v>
      </c>
      <c r="Q631" t="s">
        <v>295</v>
      </c>
      <c r="R631" t="s">
        <v>5075</v>
      </c>
      <c r="S631" t="s">
        <v>5076</v>
      </c>
      <c r="U631" t="s">
        <v>5077</v>
      </c>
      <c r="V631" t="s">
        <v>124</v>
      </c>
      <c r="W631" t="s">
        <v>5078</v>
      </c>
      <c r="X631" t="s">
        <v>127</v>
      </c>
      <c r="Y631" t="s">
        <v>291</v>
      </c>
      <c r="Z631" t="s">
        <v>5079</v>
      </c>
      <c r="AE631" t="s">
        <v>5080</v>
      </c>
      <c r="AG631" t="s">
        <v>4068</v>
      </c>
      <c r="AH631" t="s">
        <v>5073</v>
      </c>
      <c r="AI631" t="s">
        <v>5081</v>
      </c>
      <c r="AJ631" t="s">
        <v>288</v>
      </c>
      <c r="AK631" t="s">
        <v>295</v>
      </c>
      <c r="AL631" t="s">
        <v>5075</v>
      </c>
      <c r="AM631" t="s">
        <v>5076</v>
      </c>
      <c r="AO631" t="s">
        <v>5077</v>
      </c>
      <c r="AP631" t="s">
        <v>124</v>
      </c>
      <c r="AQ631" t="s">
        <v>5078</v>
      </c>
      <c r="AR631" t="s">
        <v>127</v>
      </c>
      <c r="AT631" t="s">
        <v>5079</v>
      </c>
      <c r="AV631" t="s">
        <v>296</v>
      </c>
      <c r="AW631" t="s">
        <v>5082</v>
      </c>
      <c r="AX631" t="s">
        <v>4614</v>
      </c>
      <c r="AY631">
        <v>0</v>
      </c>
      <c r="AZ631" t="s">
        <v>289</v>
      </c>
      <c r="BA631" t="s">
        <v>297</v>
      </c>
      <c r="BC631" t="s">
        <v>4962</v>
      </c>
      <c r="BD631" t="s">
        <v>5083</v>
      </c>
      <c r="BF631" t="s">
        <v>5072</v>
      </c>
      <c r="BI631" t="s">
        <v>5084</v>
      </c>
      <c r="BJ631" t="s">
        <v>851</v>
      </c>
      <c r="BK631" t="s">
        <v>852</v>
      </c>
      <c r="BL631" t="s">
        <v>4</v>
      </c>
      <c r="BM631">
        <v>1</v>
      </c>
      <c r="BN631">
        <v>28.4</v>
      </c>
      <c r="BO631">
        <v>28.4</v>
      </c>
    </row>
    <row r="632" spans="1:85" hidden="1">
      <c r="A632" s="15">
        <f t="shared" si="9"/>
        <v>45543</v>
      </c>
      <c r="B632" t="s">
        <v>5085</v>
      </c>
      <c r="C632" t="s">
        <v>5086</v>
      </c>
      <c r="D632" t="s">
        <v>301</v>
      </c>
      <c r="F632" t="s">
        <v>2100</v>
      </c>
      <c r="G632" t="s">
        <v>5087</v>
      </c>
      <c r="H632" t="s">
        <v>298</v>
      </c>
      <c r="I632">
        <v>89.97</v>
      </c>
      <c r="J632">
        <v>98.83</v>
      </c>
      <c r="K632">
        <v>98.83</v>
      </c>
      <c r="L632">
        <v>8.86</v>
      </c>
      <c r="M632" t="s">
        <v>5088</v>
      </c>
      <c r="N632" t="s">
        <v>5089</v>
      </c>
      <c r="O632" t="s">
        <v>5090</v>
      </c>
      <c r="P632" t="s">
        <v>288</v>
      </c>
      <c r="Q632" t="s">
        <v>5091</v>
      </c>
      <c r="R632" t="s">
        <v>5092</v>
      </c>
      <c r="S632" t="s">
        <v>5093</v>
      </c>
      <c r="U632" t="s">
        <v>5094</v>
      </c>
      <c r="V632" t="s">
        <v>5095</v>
      </c>
      <c r="W632" t="s">
        <v>127</v>
      </c>
      <c r="X632" t="s">
        <v>2</v>
      </c>
      <c r="Y632" t="s">
        <v>291</v>
      </c>
      <c r="Z632" t="s">
        <v>5096</v>
      </c>
      <c r="AE632" t="s">
        <v>5097</v>
      </c>
      <c r="AG632" t="s">
        <v>5088</v>
      </c>
      <c r="AH632" t="s">
        <v>5089</v>
      </c>
      <c r="AI632" t="s">
        <v>5090</v>
      </c>
      <c r="AJ632" t="s">
        <v>288</v>
      </c>
      <c r="AK632" t="s">
        <v>5091</v>
      </c>
      <c r="AL632" t="s">
        <v>5092</v>
      </c>
      <c r="AM632" t="s">
        <v>5093</v>
      </c>
      <c r="AO632" t="s">
        <v>5094</v>
      </c>
      <c r="AP632" t="s">
        <v>5095</v>
      </c>
      <c r="AQ632" t="s">
        <v>127</v>
      </c>
      <c r="AR632" t="s">
        <v>2</v>
      </c>
      <c r="AS632" t="s">
        <v>291</v>
      </c>
      <c r="AT632" t="s">
        <v>5096</v>
      </c>
      <c r="AV632" t="s">
        <v>296</v>
      </c>
      <c r="AW632" t="s">
        <v>5098</v>
      </c>
      <c r="AX632" t="s">
        <v>4594</v>
      </c>
      <c r="AY632">
        <v>0</v>
      </c>
      <c r="AZ632" t="s">
        <v>289</v>
      </c>
      <c r="BA632" t="s">
        <v>2145</v>
      </c>
      <c r="BC632" t="s">
        <v>4981</v>
      </c>
      <c r="BF632" t="s">
        <v>5087</v>
      </c>
      <c r="BI632" t="s">
        <v>4833</v>
      </c>
      <c r="BJ632" t="s">
        <v>864</v>
      </c>
      <c r="BK632" t="s">
        <v>293</v>
      </c>
      <c r="BL632" t="s">
        <v>4</v>
      </c>
      <c r="BM632">
        <v>3</v>
      </c>
      <c r="BN632">
        <v>29.99</v>
      </c>
      <c r="BO632">
        <v>89.97</v>
      </c>
    </row>
    <row r="633" spans="1:85" hidden="1">
      <c r="A633" s="15">
        <f t="shared" si="9"/>
        <v>45544</v>
      </c>
      <c r="B633" t="s">
        <v>5099</v>
      </c>
      <c r="C633" t="s">
        <v>5100</v>
      </c>
      <c r="D633" t="s">
        <v>294</v>
      </c>
      <c r="F633" t="s">
        <v>2100</v>
      </c>
      <c r="G633" t="s">
        <v>5101</v>
      </c>
      <c r="H633" t="s">
        <v>287</v>
      </c>
      <c r="I633">
        <v>135.69</v>
      </c>
      <c r="J633">
        <v>118.8</v>
      </c>
      <c r="K633">
        <v>118.79</v>
      </c>
      <c r="L633">
        <v>0</v>
      </c>
      <c r="M633" t="s">
        <v>4502</v>
      </c>
      <c r="N633" t="s">
        <v>5102</v>
      </c>
      <c r="O633" t="s">
        <v>5103</v>
      </c>
      <c r="P633" t="s">
        <v>288</v>
      </c>
      <c r="Q633" t="s">
        <v>295</v>
      </c>
      <c r="R633" t="s">
        <v>5104</v>
      </c>
      <c r="S633" t="s">
        <v>5105</v>
      </c>
      <c r="U633" t="s">
        <v>5106</v>
      </c>
      <c r="V633" t="s">
        <v>5107</v>
      </c>
      <c r="W633" t="s">
        <v>2685</v>
      </c>
      <c r="X633" t="s">
        <v>5108</v>
      </c>
      <c r="Y633" t="s">
        <v>291</v>
      </c>
      <c r="Z633" t="s">
        <v>5109</v>
      </c>
      <c r="AE633" t="s">
        <v>5110</v>
      </c>
      <c r="AG633" t="s">
        <v>4502</v>
      </c>
      <c r="AH633" t="s">
        <v>5102</v>
      </c>
      <c r="AI633" t="s">
        <v>5111</v>
      </c>
      <c r="AJ633" t="s">
        <v>288</v>
      </c>
      <c r="AK633" t="s">
        <v>295</v>
      </c>
      <c r="AL633" t="s">
        <v>5104</v>
      </c>
      <c r="AM633" t="s">
        <v>5105</v>
      </c>
      <c r="AO633" t="s">
        <v>5106</v>
      </c>
      <c r="AP633" t="s">
        <v>5107</v>
      </c>
      <c r="AQ633" t="s">
        <v>2685</v>
      </c>
      <c r="AR633" t="s">
        <v>5108</v>
      </c>
      <c r="AT633" t="s">
        <v>5109</v>
      </c>
      <c r="AV633" t="s">
        <v>296</v>
      </c>
      <c r="AW633" t="s">
        <v>5112</v>
      </c>
      <c r="AX633" t="s">
        <v>4614</v>
      </c>
      <c r="AY633">
        <v>16.89</v>
      </c>
      <c r="AZ633" t="s">
        <v>289</v>
      </c>
      <c r="BA633" t="s">
        <v>113</v>
      </c>
      <c r="BC633" t="s">
        <v>5113</v>
      </c>
      <c r="BD633" t="s">
        <v>5114</v>
      </c>
      <c r="BF633" t="s">
        <v>5101</v>
      </c>
      <c r="BI633" t="s">
        <v>5115</v>
      </c>
      <c r="BJ633" t="s">
        <v>838</v>
      </c>
      <c r="BK633" t="s">
        <v>836</v>
      </c>
      <c r="BL633" t="s">
        <v>4</v>
      </c>
      <c r="BM633">
        <v>1</v>
      </c>
      <c r="BN633">
        <v>21.59</v>
      </c>
      <c r="BO633">
        <v>19.45</v>
      </c>
      <c r="BP633" t="s">
        <v>1561</v>
      </c>
      <c r="BQ633" t="s">
        <v>1562</v>
      </c>
      <c r="BR633" t="s">
        <v>4</v>
      </c>
      <c r="BS633">
        <v>1</v>
      </c>
      <c r="BT633">
        <v>21.59</v>
      </c>
      <c r="BU633">
        <v>19.43</v>
      </c>
      <c r="BV633" t="s">
        <v>3669</v>
      </c>
      <c r="BW633" t="s">
        <v>3670</v>
      </c>
      <c r="BX633" t="s">
        <v>4</v>
      </c>
      <c r="BY633">
        <v>2</v>
      </c>
      <c r="BZ633">
        <v>21.37</v>
      </c>
      <c r="CA633">
        <v>38.479999999999997</v>
      </c>
      <c r="CB633" t="s">
        <v>3669</v>
      </c>
      <c r="CC633" t="s">
        <v>3670</v>
      </c>
      <c r="CD633" t="s">
        <v>4</v>
      </c>
      <c r="CE633">
        <v>3</v>
      </c>
      <c r="CF633">
        <v>21.59</v>
      </c>
      <c r="CG633">
        <v>58.33</v>
      </c>
    </row>
    <row r="634" spans="1:85" hidden="1">
      <c r="A634" s="15">
        <f t="shared" si="9"/>
        <v>45544</v>
      </c>
      <c r="B634" t="s">
        <v>5116</v>
      </c>
      <c r="C634" t="s">
        <v>5117</v>
      </c>
      <c r="D634" t="s">
        <v>294</v>
      </c>
      <c r="F634" t="s">
        <v>2100</v>
      </c>
      <c r="G634" t="s">
        <v>5118</v>
      </c>
      <c r="H634" t="s">
        <v>287</v>
      </c>
      <c r="I634">
        <v>22.73</v>
      </c>
      <c r="J634">
        <v>22.73</v>
      </c>
      <c r="K634">
        <v>22.73</v>
      </c>
      <c r="L634">
        <v>0</v>
      </c>
      <c r="M634" t="s">
        <v>5119</v>
      </c>
      <c r="N634" t="s">
        <v>5120</v>
      </c>
      <c r="O634" t="s">
        <v>5121</v>
      </c>
      <c r="P634" t="s">
        <v>288</v>
      </c>
      <c r="Q634" t="s">
        <v>295</v>
      </c>
      <c r="R634" t="s">
        <v>5122</v>
      </c>
      <c r="S634" t="s">
        <v>5123</v>
      </c>
      <c r="V634" t="s">
        <v>5124</v>
      </c>
      <c r="W634" t="s">
        <v>5125</v>
      </c>
      <c r="X634" t="s">
        <v>4509</v>
      </c>
      <c r="Y634" t="s">
        <v>291</v>
      </c>
      <c r="Z634" t="s">
        <v>5126</v>
      </c>
      <c r="AE634" t="s">
        <v>5127</v>
      </c>
      <c r="AG634" t="s">
        <v>5119</v>
      </c>
      <c r="AH634" t="s">
        <v>5120</v>
      </c>
      <c r="AI634" t="s">
        <v>5128</v>
      </c>
      <c r="AJ634" t="s">
        <v>288</v>
      </c>
      <c r="AK634" t="s">
        <v>295</v>
      </c>
      <c r="AL634" t="s">
        <v>5122</v>
      </c>
      <c r="AM634" t="s">
        <v>5123</v>
      </c>
      <c r="AP634" t="s">
        <v>5124</v>
      </c>
      <c r="AQ634" t="s">
        <v>5125</v>
      </c>
      <c r="AR634" t="s">
        <v>4509</v>
      </c>
      <c r="AT634" t="s">
        <v>5126</v>
      </c>
      <c r="AV634" t="s">
        <v>296</v>
      </c>
      <c r="AW634" t="s">
        <v>5129</v>
      </c>
      <c r="AX634" t="s">
        <v>4614</v>
      </c>
      <c r="AY634">
        <v>0</v>
      </c>
      <c r="AZ634" t="s">
        <v>289</v>
      </c>
      <c r="BA634" t="s">
        <v>113</v>
      </c>
      <c r="BC634" t="s">
        <v>4947</v>
      </c>
      <c r="BD634" t="s">
        <v>5130</v>
      </c>
      <c r="BF634" t="s">
        <v>5118</v>
      </c>
      <c r="BI634" t="s">
        <v>5131</v>
      </c>
      <c r="BJ634" t="s">
        <v>862</v>
      </c>
      <c r="BK634" t="s">
        <v>863</v>
      </c>
      <c r="BL634" t="s">
        <v>4</v>
      </c>
      <c r="BM634">
        <v>1</v>
      </c>
      <c r="BN634">
        <v>22.73</v>
      </c>
      <c r="BO634">
        <v>22.73</v>
      </c>
    </row>
    <row r="635" spans="1:85" hidden="1">
      <c r="A635" s="15">
        <f t="shared" si="9"/>
        <v>45544</v>
      </c>
      <c r="B635" t="s">
        <v>5132</v>
      </c>
      <c r="C635" t="s">
        <v>5133</v>
      </c>
      <c r="D635" t="s">
        <v>134</v>
      </c>
      <c r="F635" t="s">
        <v>2100</v>
      </c>
      <c r="G635" t="s">
        <v>5134</v>
      </c>
      <c r="H635" t="s">
        <v>298</v>
      </c>
      <c r="I635">
        <v>89.97</v>
      </c>
      <c r="J635">
        <v>89.97</v>
      </c>
      <c r="K635">
        <v>89.97</v>
      </c>
      <c r="L635">
        <v>0</v>
      </c>
      <c r="M635" t="s">
        <v>5135</v>
      </c>
      <c r="N635" t="s">
        <v>5136</v>
      </c>
      <c r="O635" t="s">
        <v>5137</v>
      </c>
      <c r="P635" t="s">
        <v>288</v>
      </c>
      <c r="Q635" t="s">
        <v>3145</v>
      </c>
      <c r="R635" t="s">
        <v>5138</v>
      </c>
      <c r="S635" t="s">
        <v>5139</v>
      </c>
      <c r="T635" t="s">
        <v>1412</v>
      </c>
      <c r="U635" t="s">
        <v>1412</v>
      </c>
      <c r="V635" t="s">
        <v>5140</v>
      </c>
      <c r="W635" t="s">
        <v>5141</v>
      </c>
      <c r="X635" t="s">
        <v>835</v>
      </c>
      <c r="Y635" t="s">
        <v>3150</v>
      </c>
      <c r="Z635" t="s">
        <v>5142</v>
      </c>
      <c r="AE635" t="s">
        <v>5143</v>
      </c>
      <c r="AG635" t="s">
        <v>5144</v>
      </c>
      <c r="AH635" t="s">
        <v>5145</v>
      </c>
      <c r="AI635" t="s">
        <v>5137</v>
      </c>
      <c r="AJ635" t="s">
        <v>288</v>
      </c>
      <c r="AK635" t="s">
        <v>3145</v>
      </c>
      <c r="AL635" t="s">
        <v>5138</v>
      </c>
      <c r="AM635" t="s">
        <v>5139</v>
      </c>
      <c r="AO635" t="s">
        <v>5146</v>
      </c>
      <c r="AP635" t="s">
        <v>5140</v>
      </c>
      <c r="AQ635" t="s">
        <v>5141</v>
      </c>
      <c r="AR635" t="s">
        <v>835</v>
      </c>
      <c r="AS635" t="s">
        <v>3150</v>
      </c>
      <c r="AT635" t="s">
        <v>5142</v>
      </c>
      <c r="AV635" t="s">
        <v>3154</v>
      </c>
      <c r="AW635" t="s">
        <v>5147</v>
      </c>
      <c r="AX635" t="s">
        <v>3156</v>
      </c>
      <c r="AY635">
        <v>0</v>
      </c>
      <c r="AZ635" t="s">
        <v>3157</v>
      </c>
      <c r="BA635" t="s">
        <v>4796</v>
      </c>
      <c r="BB635" t="s">
        <v>3159</v>
      </c>
      <c r="BC635" t="s">
        <v>5148</v>
      </c>
      <c r="BD635" t="s">
        <v>5149</v>
      </c>
      <c r="BF635" t="s">
        <v>5134</v>
      </c>
      <c r="BG635" t="s">
        <v>4999</v>
      </c>
      <c r="BH635">
        <v>30.6</v>
      </c>
      <c r="BI635" t="s">
        <v>5150</v>
      </c>
      <c r="BJ635" t="s">
        <v>4799</v>
      </c>
      <c r="BK635" t="s">
        <v>300</v>
      </c>
      <c r="BL635" t="s">
        <v>4</v>
      </c>
      <c r="BM635">
        <v>3</v>
      </c>
      <c r="BN635">
        <v>29.99</v>
      </c>
      <c r="BO635">
        <v>89.97</v>
      </c>
    </row>
    <row r="636" spans="1:85" hidden="1">
      <c r="A636" s="15">
        <f t="shared" si="9"/>
        <v>45544</v>
      </c>
      <c r="B636" t="s">
        <v>5151</v>
      </c>
      <c r="C636" t="s">
        <v>5152</v>
      </c>
      <c r="D636" t="s">
        <v>294</v>
      </c>
      <c r="F636" t="s">
        <v>2100</v>
      </c>
      <c r="G636" t="s">
        <v>5153</v>
      </c>
      <c r="H636" t="s">
        <v>287</v>
      </c>
      <c r="I636">
        <v>137.69</v>
      </c>
      <c r="J636">
        <v>130.72999999999999</v>
      </c>
      <c r="K636">
        <v>130.72999999999999</v>
      </c>
      <c r="L636">
        <v>0</v>
      </c>
      <c r="M636" t="s">
        <v>5154</v>
      </c>
      <c r="N636" t="s">
        <v>5155</v>
      </c>
      <c r="O636" t="s">
        <v>5156</v>
      </c>
      <c r="P636" t="s">
        <v>288</v>
      </c>
      <c r="Q636" t="s">
        <v>295</v>
      </c>
      <c r="R636" t="s">
        <v>5157</v>
      </c>
      <c r="S636" t="s">
        <v>5158</v>
      </c>
      <c r="V636" t="s">
        <v>5159</v>
      </c>
      <c r="W636" t="s">
        <v>5160</v>
      </c>
      <c r="X636" t="s">
        <v>127</v>
      </c>
      <c r="Y636" t="s">
        <v>291</v>
      </c>
      <c r="Z636" t="s">
        <v>5161</v>
      </c>
      <c r="AE636" t="s">
        <v>5162</v>
      </c>
      <c r="AG636" t="s">
        <v>5154</v>
      </c>
      <c r="AH636" t="s">
        <v>5155</v>
      </c>
      <c r="AI636" t="s">
        <v>5163</v>
      </c>
      <c r="AJ636" t="s">
        <v>288</v>
      </c>
      <c r="AK636" t="s">
        <v>295</v>
      </c>
      <c r="AL636" t="s">
        <v>5157</v>
      </c>
      <c r="AM636" t="s">
        <v>5158</v>
      </c>
      <c r="AP636" t="s">
        <v>5159</v>
      </c>
      <c r="AQ636" t="s">
        <v>5160</v>
      </c>
      <c r="AR636" t="s">
        <v>127</v>
      </c>
      <c r="AT636" t="s">
        <v>5161</v>
      </c>
      <c r="AV636" t="s">
        <v>296</v>
      </c>
      <c r="AW636" t="s">
        <v>5164</v>
      </c>
      <c r="AX636" t="s">
        <v>4614</v>
      </c>
      <c r="AY636">
        <v>6.96</v>
      </c>
      <c r="AZ636" t="s">
        <v>289</v>
      </c>
      <c r="BA636" t="s">
        <v>113</v>
      </c>
      <c r="BC636" t="s">
        <v>5015</v>
      </c>
      <c r="BD636" t="s">
        <v>5165</v>
      </c>
      <c r="BF636" t="s">
        <v>5153</v>
      </c>
      <c r="BI636" t="s">
        <v>5166</v>
      </c>
      <c r="BJ636" t="s">
        <v>5167</v>
      </c>
      <c r="BK636" t="s">
        <v>5168</v>
      </c>
      <c r="BL636" t="s">
        <v>4</v>
      </c>
      <c r="BM636">
        <v>1</v>
      </c>
      <c r="BN636">
        <v>62.92</v>
      </c>
      <c r="BO636">
        <v>56.74</v>
      </c>
      <c r="BP636" t="s">
        <v>4599</v>
      </c>
      <c r="BQ636" t="s">
        <v>4600</v>
      </c>
      <c r="BR636" t="s">
        <v>4</v>
      </c>
      <c r="BS636">
        <v>1</v>
      </c>
      <c r="BT636">
        <v>89.77</v>
      </c>
      <c r="BU636">
        <v>80.95</v>
      </c>
    </row>
    <row r="637" spans="1:85" hidden="1">
      <c r="A637" s="15">
        <f t="shared" si="9"/>
        <v>45544</v>
      </c>
      <c r="B637" t="s">
        <v>5169</v>
      </c>
      <c r="C637" t="s">
        <v>5170</v>
      </c>
      <c r="D637" t="s">
        <v>294</v>
      </c>
      <c r="F637" t="s">
        <v>2100</v>
      </c>
      <c r="G637" t="s">
        <v>5171</v>
      </c>
      <c r="H637" t="s">
        <v>287</v>
      </c>
      <c r="I637">
        <v>92.55</v>
      </c>
      <c r="J637">
        <v>92.09</v>
      </c>
      <c r="K637">
        <v>92.09</v>
      </c>
      <c r="L637">
        <v>0</v>
      </c>
      <c r="M637" t="s">
        <v>5172</v>
      </c>
      <c r="N637" t="s">
        <v>5173</v>
      </c>
      <c r="O637" t="s">
        <v>5174</v>
      </c>
      <c r="P637" t="s">
        <v>288</v>
      </c>
      <c r="Q637" t="s">
        <v>295</v>
      </c>
      <c r="R637" t="s">
        <v>5175</v>
      </c>
      <c r="S637" t="s">
        <v>2029</v>
      </c>
      <c r="V637" t="s">
        <v>5176</v>
      </c>
      <c r="W637" t="s">
        <v>5177</v>
      </c>
      <c r="X637" t="s">
        <v>127</v>
      </c>
      <c r="Y637" t="s">
        <v>291</v>
      </c>
      <c r="Z637" t="s">
        <v>5178</v>
      </c>
      <c r="AE637" t="s">
        <v>5179</v>
      </c>
      <c r="AG637" t="s">
        <v>5172</v>
      </c>
      <c r="AH637" t="s">
        <v>5173</v>
      </c>
      <c r="AI637" t="s">
        <v>5180</v>
      </c>
      <c r="AJ637" t="s">
        <v>288</v>
      </c>
      <c r="AK637" t="s">
        <v>295</v>
      </c>
      <c r="AL637" t="s">
        <v>5175</v>
      </c>
      <c r="AM637" t="s">
        <v>2029</v>
      </c>
      <c r="AP637" t="s">
        <v>5176</v>
      </c>
      <c r="AQ637" t="s">
        <v>5177</v>
      </c>
      <c r="AR637" t="s">
        <v>127</v>
      </c>
      <c r="AT637" t="s">
        <v>5178</v>
      </c>
      <c r="AV637" t="s">
        <v>296</v>
      </c>
      <c r="AW637" t="s">
        <v>5181</v>
      </c>
      <c r="AX637" t="s">
        <v>4614</v>
      </c>
      <c r="AY637">
        <v>0.46</v>
      </c>
      <c r="AZ637" t="s">
        <v>289</v>
      </c>
      <c r="BA637" t="s">
        <v>297</v>
      </c>
      <c r="BC637" t="s">
        <v>5015</v>
      </c>
      <c r="BD637" t="s">
        <v>5182</v>
      </c>
      <c r="BF637" t="s">
        <v>5171</v>
      </c>
      <c r="BI637" t="s">
        <v>5183</v>
      </c>
      <c r="BJ637" t="s">
        <v>3228</v>
      </c>
      <c r="BK637" t="s">
        <v>3229</v>
      </c>
      <c r="BL637" t="s">
        <v>4</v>
      </c>
      <c r="BM637">
        <v>1</v>
      </c>
      <c r="BN637">
        <v>97.43</v>
      </c>
      <c r="BO637">
        <v>92.55</v>
      </c>
    </row>
    <row r="638" spans="1:85" hidden="1">
      <c r="A638" s="15">
        <f t="shared" si="9"/>
        <v>45544</v>
      </c>
      <c r="B638" t="s">
        <v>5184</v>
      </c>
      <c r="C638" t="s">
        <v>5185</v>
      </c>
      <c r="D638" t="s">
        <v>301</v>
      </c>
      <c r="F638" t="s">
        <v>2100</v>
      </c>
      <c r="G638" t="s">
        <v>5186</v>
      </c>
      <c r="H638" t="s">
        <v>298</v>
      </c>
      <c r="I638">
        <v>29.99</v>
      </c>
      <c r="J638">
        <v>38.28</v>
      </c>
      <c r="K638">
        <v>38.28</v>
      </c>
      <c r="L638">
        <v>8.2899999999999991</v>
      </c>
      <c r="M638" t="s">
        <v>5187</v>
      </c>
      <c r="N638" t="s">
        <v>5188</v>
      </c>
      <c r="O638" t="s">
        <v>5189</v>
      </c>
      <c r="P638" t="s">
        <v>288</v>
      </c>
      <c r="Q638" t="s">
        <v>5190</v>
      </c>
      <c r="R638" t="s">
        <v>5191</v>
      </c>
      <c r="S638" t="s">
        <v>5192</v>
      </c>
      <c r="U638" t="s">
        <v>5193</v>
      </c>
      <c r="V638" t="s">
        <v>5194</v>
      </c>
      <c r="W638" t="s">
        <v>5195</v>
      </c>
      <c r="X638" t="s">
        <v>2</v>
      </c>
      <c r="Y638" t="s">
        <v>291</v>
      </c>
      <c r="Z638" t="s">
        <v>5196</v>
      </c>
      <c r="AE638" t="s">
        <v>5197</v>
      </c>
      <c r="AG638" t="s">
        <v>5187</v>
      </c>
      <c r="AH638" t="s">
        <v>5188</v>
      </c>
      <c r="AI638" t="s">
        <v>5189</v>
      </c>
      <c r="AJ638" t="s">
        <v>288</v>
      </c>
      <c r="AK638" t="s">
        <v>5190</v>
      </c>
      <c r="AL638" t="s">
        <v>5191</v>
      </c>
      <c r="AM638" t="s">
        <v>5192</v>
      </c>
      <c r="AO638" t="s">
        <v>5193</v>
      </c>
      <c r="AP638" t="s">
        <v>5194</v>
      </c>
      <c r="AQ638" t="s">
        <v>5195</v>
      </c>
      <c r="AR638" t="s">
        <v>2</v>
      </c>
      <c r="AS638" t="s">
        <v>291</v>
      </c>
      <c r="AT638" t="s">
        <v>5196</v>
      </c>
      <c r="AV638" t="s">
        <v>296</v>
      </c>
      <c r="AW638" t="s">
        <v>5198</v>
      </c>
      <c r="AX638" t="s">
        <v>4744</v>
      </c>
      <c r="AY638">
        <v>0</v>
      </c>
      <c r="AZ638" t="s">
        <v>289</v>
      </c>
      <c r="BA638" t="s">
        <v>2145</v>
      </c>
      <c r="BC638" t="s">
        <v>4981</v>
      </c>
      <c r="BF638" t="s">
        <v>5186</v>
      </c>
      <c r="BI638" t="s">
        <v>5150</v>
      </c>
      <c r="BJ638" t="s">
        <v>5199</v>
      </c>
      <c r="BK638" t="s">
        <v>3670</v>
      </c>
      <c r="BL638" t="s">
        <v>4</v>
      </c>
      <c r="BM638">
        <v>1</v>
      </c>
      <c r="BN638">
        <v>29.99</v>
      </c>
      <c r="BO638">
        <v>29.99</v>
      </c>
    </row>
    <row r="639" spans="1:85" hidden="1">
      <c r="A639" s="15">
        <f t="shared" si="9"/>
        <v>45544</v>
      </c>
      <c r="B639" t="s">
        <v>5200</v>
      </c>
      <c r="C639" t="s">
        <v>5201</v>
      </c>
      <c r="D639" t="s">
        <v>134</v>
      </c>
      <c r="F639" t="s">
        <v>2100</v>
      </c>
      <c r="G639" t="s">
        <v>5202</v>
      </c>
      <c r="H639" t="s">
        <v>287</v>
      </c>
      <c r="I639">
        <v>89.7</v>
      </c>
      <c r="J639">
        <v>89.7</v>
      </c>
      <c r="K639">
        <v>89.7</v>
      </c>
      <c r="L639">
        <v>0</v>
      </c>
      <c r="M639" t="s">
        <v>5203</v>
      </c>
      <c r="N639" t="s">
        <v>5204</v>
      </c>
      <c r="O639" t="s">
        <v>5205</v>
      </c>
      <c r="P639" t="s">
        <v>288</v>
      </c>
      <c r="Q639" t="s">
        <v>3145</v>
      </c>
      <c r="R639" t="s">
        <v>5206</v>
      </c>
      <c r="S639" t="s">
        <v>5207</v>
      </c>
      <c r="V639" t="s">
        <v>5208</v>
      </c>
      <c r="W639" t="s">
        <v>5209</v>
      </c>
      <c r="X639" t="s">
        <v>127</v>
      </c>
      <c r="Y639" t="s">
        <v>3150</v>
      </c>
      <c r="Z639" t="s">
        <v>5210</v>
      </c>
      <c r="AE639" t="s">
        <v>5211</v>
      </c>
      <c r="AG639" t="s">
        <v>5203</v>
      </c>
      <c r="AH639" t="s">
        <v>5212</v>
      </c>
      <c r="AI639" t="s">
        <v>5205</v>
      </c>
      <c r="AJ639" t="s">
        <v>288</v>
      </c>
      <c r="AK639" t="s">
        <v>3145</v>
      </c>
      <c r="AL639" t="s">
        <v>5206</v>
      </c>
      <c r="AM639" t="s">
        <v>5207</v>
      </c>
      <c r="AP639" t="s">
        <v>5208</v>
      </c>
      <c r="AQ639" t="s">
        <v>5209</v>
      </c>
      <c r="AR639" t="s">
        <v>127</v>
      </c>
      <c r="AS639" t="s">
        <v>3150</v>
      </c>
      <c r="AT639" t="s">
        <v>5210</v>
      </c>
      <c r="AV639" t="s">
        <v>3154</v>
      </c>
      <c r="AW639" t="s">
        <v>5213</v>
      </c>
      <c r="AX639" t="s">
        <v>3156</v>
      </c>
      <c r="AY639">
        <v>0</v>
      </c>
      <c r="AZ639" t="s">
        <v>289</v>
      </c>
      <c r="BA639" t="s">
        <v>4651</v>
      </c>
      <c r="BB639" t="s">
        <v>3159</v>
      </c>
      <c r="BC639" t="s">
        <v>4669</v>
      </c>
      <c r="BD639" t="s">
        <v>5214</v>
      </c>
      <c r="BF639" t="s">
        <v>5202</v>
      </c>
      <c r="BG639" t="s">
        <v>4999</v>
      </c>
      <c r="BH639">
        <v>30.57</v>
      </c>
      <c r="BI639" t="s">
        <v>5150</v>
      </c>
      <c r="BJ639" t="s">
        <v>5000</v>
      </c>
      <c r="BK639" t="s">
        <v>852</v>
      </c>
      <c r="BL639" t="s">
        <v>4</v>
      </c>
      <c r="BM639">
        <v>3</v>
      </c>
      <c r="BN639">
        <v>29.9</v>
      </c>
      <c r="BO639">
        <v>89.7</v>
      </c>
    </row>
    <row r="640" spans="1:85" hidden="1">
      <c r="A640" s="15">
        <f t="shared" si="9"/>
        <v>45544</v>
      </c>
      <c r="B640" t="s">
        <v>5215</v>
      </c>
      <c r="C640" t="s">
        <v>5216</v>
      </c>
      <c r="D640" t="s">
        <v>294</v>
      </c>
      <c r="F640" t="s">
        <v>2100</v>
      </c>
      <c r="G640" t="s">
        <v>5217</v>
      </c>
      <c r="H640" t="s">
        <v>287</v>
      </c>
      <c r="I640">
        <v>87.27</v>
      </c>
      <c r="J640">
        <v>69.260000000000005</v>
      </c>
      <c r="K640">
        <v>69.260000000000005</v>
      </c>
      <c r="L640">
        <v>0</v>
      </c>
      <c r="M640" t="s">
        <v>5218</v>
      </c>
      <c r="N640" t="s">
        <v>5219</v>
      </c>
      <c r="O640" t="s">
        <v>5220</v>
      </c>
      <c r="P640" t="s">
        <v>288</v>
      </c>
      <c r="Q640" t="s">
        <v>295</v>
      </c>
      <c r="R640" t="s">
        <v>5221</v>
      </c>
      <c r="S640" t="s">
        <v>5222</v>
      </c>
      <c r="U640" t="s">
        <v>5223</v>
      </c>
      <c r="V640" t="s">
        <v>5224</v>
      </c>
      <c r="W640" t="s">
        <v>5225</v>
      </c>
      <c r="X640" t="s">
        <v>127</v>
      </c>
      <c r="Y640" t="s">
        <v>291</v>
      </c>
      <c r="Z640" t="s">
        <v>5226</v>
      </c>
      <c r="AE640" t="s">
        <v>5227</v>
      </c>
      <c r="AG640" t="s">
        <v>5218</v>
      </c>
      <c r="AH640" t="s">
        <v>5219</v>
      </c>
      <c r="AI640" t="s">
        <v>5228</v>
      </c>
      <c r="AJ640" t="s">
        <v>288</v>
      </c>
      <c r="AK640" t="s">
        <v>295</v>
      </c>
      <c r="AL640" t="s">
        <v>5221</v>
      </c>
      <c r="AM640" t="s">
        <v>5222</v>
      </c>
      <c r="AO640" t="s">
        <v>5223</v>
      </c>
      <c r="AP640" t="s">
        <v>5224</v>
      </c>
      <c r="AQ640" t="s">
        <v>5225</v>
      </c>
      <c r="AR640" t="s">
        <v>127</v>
      </c>
      <c r="AT640" t="s">
        <v>5226</v>
      </c>
      <c r="AV640" t="s">
        <v>296</v>
      </c>
      <c r="AW640" t="s">
        <v>5229</v>
      </c>
      <c r="AX640" t="s">
        <v>4614</v>
      </c>
      <c r="AY640">
        <v>18.010000000000002</v>
      </c>
      <c r="AZ640" t="s">
        <v>289</v>
      </c>
      <c r="BA640" t="s">
        <v>297</v>
      </c>
      <c r="BC640" t="s">
        <v>5015</v>
      </c>
      <c r="BD640" t="s">
        <v>5230</v>
      </c>
      <c r="BF640" t="s">
        <v>5217</v>
      </c>
      <c r="BI640" t="s">
        <v>5231</v>
      </c>
      <c r="BJ640" t="s">
        <v>829</v>
      </c>
      <c r="BK640" t="s">
        <v>293</v>
      </c>
      <c r="BL640" t="s">
        <v>4</v>
      </c>
      <c r="BM640">
        <v>3</v>
      </c>
      <c r="BN640">
        <v>29.99</v>
      </c>
      <c r="BO640">
        <v>87.27</v>
      </c>
    </row>
    <row r="641" spans="1:85" hidden="1">
      <c r="A641" s="15">
        <f t="shared" si="9"/>
        <v>45544</v>
      </c>
      <c r="B641" t="s">
        <v>5232</v>
      </c>
      <c r="C641" t="s">
        <v>5233</v>
      </c>
      <c r="D641" t="s">
        <v>294</v>
      </c>
      <c r="F641" t="s">
        <v>2100</v>
      </c>
      <c r="G641" t="s">
        <v>5234</v>
      </c>
      <c r="H641" t="s">
        <v>287</v>
      </c>
      <c r="I641">
        <v>22.49</v>
      </c>
      <c r="J641">
        <v>25.14</v>
      </c>
      <c r="K641">
        <v>25.14</v>
      </c>
      <c r="L641">
        <v>2.65</v>
      </c>
      <c r="M641" t="s">
        <v>5235</v>
      </c>
      <c r="N641" t="s">
        <v>5236</v>
      </c>
      <c r="O641" t="s">
        <v>5237</v>
      </c>
      <c r="P641" t="s">
        <v>288</v>
      </c>
      <c r="Q641" t="s">
        <v>295</v>
      </c>
      <c r="R641" t="s">
        <v>5238</v>
      </c>
      <c r="S641" t="s">
        <v>5239</v>
      </c>
      <c r="U641" t="s">
        <v>1412</v>
      </c>
      <c r="V641" t="s">
        <v>124</v>
      </c>
      <c r="W641" t="s">
        <v>5240</v>
      </c>
      <c r="X641" t="s">
        <v>5241</v>
      </c>
      <c r="Y641" t="s">
        <v>291</v>
      </c>
      <c r="Z641" t="s">
        <v>5242</v>
      </c>
      <c r="AE641" t="s">
        <v>5243</v>
      </c>
      <c r="AG641" t="s">
        <v>5235</v>
      </c>
      <c r="AH641" t="s">
        <v>5236</v>
      </c>
      <c r="AI641" t="s">
        <v>5244</v>
      </c>
      <c r="AJ641" t="s">
        <v>288</v>
      </c>
      <c r="AK641" t="s">
        <v>295</v>
      </c>
      <c r="AL641" t="s">
        <v>5238</v>
      </c>
      <c r="AM641" t="s">
        <v>5239</v>
      </c>
      <c r="AO641" t="s">
        <v>1412</v>
      </c>
      <c r="AP641" t="s">
        <v>124</v>
      </c>
      <c r="AQ641" t="s">
        <v>5240</v>
      </c>
      <c r="AR641" t="s">
        <v>5241</v>
      </c>
      <c r="AT641" t="s">
        <v>5242</v>
      </c>
      <c r="AV641" t="s">
        <v>296</v>
      </c>
      <c r="AW641" t="s">
        <v>5245</v>
      </c>
      <c r="AX641" t="s">
        <v>4614</v>
      </c>
      <c r="AY641">
        <v>0</v>
      </c>
      <c r="AZ641" t="s">
        <v>289</v>
      </c>
      <c r="BA641" t="s">
        <v>297</v>
      </c>
      <c r="BC641" t="s">
        <v>5065</v>
      </c>
      <c r="BD641" t="s">
        <v>5246</v>
      </c>
      <c r="BF641" t="s">
        <v>5234</v>
      </c>
      <c r="BI641" t="s">
        <v>5247</v>
      </c>
      <c r="BJ641" t="s">
        <v>3669</v>
      </c>
      <c r="BK641" t="s">
        <v>3670</v>
      </c>
      <c r="BL641" t="s">
        <v>4</v>
      </c>
      <c r="BM641">
        <v>1</v>
      </c>
      <c r="BN641">
        <v>22.49</v>
      </c>
      <c r="BO641">
        <v>22.49</v>
      </c>
    </row>
    <row r="642" spans="1:85" hidden="1">
      <c r="A642" s="15">
        <f t="shared" ref="A642:A705" si="10">DATEVALUE(G642)</f>
        <v>45544</v>
      </c>
      <c r="B642" t="s">
        <v>5248</v>
      </c>
      <c r="C642" t="s">
        <v>5249</v>
      </c>
      <c r="D642" t="s">
        <v>294</v>
      </c>
      <c r="F642" t="s">
        <v>2100</v>
      </c>
      <c r="G642" t="s">
        <v>5250</v>
      </c>
      <c r="H642" t="s">
        <v>287</v>
      </c>
      <c r="I642">
        <v>26.98</v>
      </c>
      <c r="J642">
        <v>26.98</v>
      </c>
      <c r="K642">
        <v>26.98</v>
      </c>
      <c r="L642">
        <v>0</v>
      </c>
      <c r="M642" t="s">
        <v>2072</v>
      </c>
      <c r="N642" t="s">
        <v>5251</v>
      </c>
      <c r="O642" t="s">
        <v>5252</v>
      </c>
      <c r="P642" t="s">
        <v>288</v>
      </c>
      <c r="Q642" t="s">
        <v>295</v>
      </c>
      <c r="R642" t="s">
        <v>5253</v>
      </c>
      <c r="S642" t="s">
        <v>5254</v>
      </c>
      <c r="U642" t="s">
        <v>5255</v>
      </c>
      <c r="V642" t="s">
        <v>5256</v>
      </c>
      <c r="W642" t="s">
        <v>127</v>
      </c>
      <c r="X642" t="s">
        <v>127</v>
      </c>
      <c r="Y642" t="s">
        <v>291</v>
      </c>
      <c r="Z642" t="s">
        <v>5257</v>
      </c>
      <c r="AE642" t="s">
        <v>5258</v>
      </c>
      <c r="AG642" t="s">
        <v>2072</v>
      </c>
      <c r="AH642" t="s">
        <v>5251</v>
      </c>
      <c r="AI642" t="s">
        <v>5259</v>
      </c>
      <c r="AJ642" t="s">
        <v>288</v>
      </c>
      <c r="AK642" t="s">
        <v>295</v>
      </c>
      <c r="AL642" t="s">
        <v>5253</v>
      </c>
      <c r="AM642" t="s">
        <v>5254</v>
      </c>
      <c r="AO642" t="s">
        <v>5255</v>
      </c>
      <c r="AP642" t="s">
        <v>5256</v>
      </c>
      <c r="AQ642" t="s">
        <v>127</v>
      </c>
      <c r="AR642" t="s">
        <v>127</v>
      </c>
      <c r="AT642" t="s">
        <v>5257</v>
      </c>
      <c r="AV642" t="s">
        <v>296</v>
      </c>
      <c r="AW642" t="s">
        <v>5260</v>
      </c>
      <c r="AX642" t="s">
        <v>4614</v>
      </c>
      <c r="AY642">
        <v>0</v>
      </c>
      <c r="AZ642" t="s">
        <v>289</v>
      </c>
      <c r="BA642" t="s">
        <v>297</v>
      </c>
      <c r="BC642" t="s">
        <v>5015</v>
      </c>
      <c r="BD642" t="s">
        <v>5261</v>
      </c>
      <c r="BF642" t="s">
        <v>5250</v>
      </c>
      <c r="BI642" t="s">
        <v>5262</v>
      </c>
      <c r="BJ642" t="s">
        <v>851</v>
      </c>
      <c r="BK642" t="s">
        <v>852</v>
      </c>
      <c r="BL642" t="s">
        <v>4</v>
      </c>
      <c r="BM642">
        <v>1</v>
      </c>
      <c r="BN642">
        <v>28.4</v>
      </c>
      <c r="BO642">
        <v>26.98</v>
      </c>
    </row>
    <row r="643" spans="1:85" hidden="1">
      <c r="A643" s="15">
        <f t="shared" si="10"/>
        <v>45545</v>
      </c>
      <c r="B643" t="s">
        <v>5263</v>
      </c>
      <c r="C643" t="s">
        <v>5264</v>
      </c>
      <c r="D643" t="s">
        <v>294</v>
      </c>
      <c r="F643" t="s">
        <v>2100</v>
      </c>
      <c r="G643" t="s">
        <v>5265</v>
      </c>
      <c r="H643" t="s">
        <v>287</v>
      </c>
      <c r="I643">
        <v>64.709999999999994</v>
      </c>
      <c r="J643">
        <v>64.709999999999994</v>
      </c>
      <c r="K643">
        <v>64.709999999999994</v>
      </c>
      <c r="L643">
        <v>0</v>
      </c>
      <c r="M643" t="s">
        <v>5266</v>
      </c>
      <c r="N643" t="s">
        <v>5267</v>
      </c>
      <c r="O643" t="s">
        <v>5268</v>
      </c>
      <c r="P643" t="s">
        <v>288</v>
      </c>
      <c r="Q643" t="s">
        <v>295</v>
      </c>
      <c r="R643" t="s">
        <v>5269</v>
      </c>
      <c r="S643" t="s">
        <v>3736</v>
      </c>
      <c r="U643" t="s">
        <v>5270</v>
      </c>
      <c r="V643" t="s">
        <v>1857</v>
      </c>
      <c r="W643" t="s">
        <v>5271</v>
      </c>
      <c r="X643" t="s">
        <v>5241</v>
      </c>
      <c r="Y643" t="s">
        <v>291</v>
      </c>
      <c r="Z643" t="s">
        <v>5272</v>
      </c>
      <c r="AE643" t="s">
        <v>5273</v>
      </c>
      <c r="AG643" t="s">
        <v>5266</v>
      </c>
      <c r="AH643" t="s">
        <v>5267</v>
      </c>
      <c r="AI643" t="s">
        <v>5274</v>
      </c>
      <c r="AJ643" t="s">
        <v>288</v>
      </c>
      <c r="AK643" t="s">
        <v>295</v>
      </c>
      <c r="AL643" t="s">
        <v>5269</v>
      </c>
      <c r="AM643" t="s">
        <v>3736</v>
      </c>
      <c r="AO643" t="s">
        <v>5270</v>
      </c>
      <c r="AP643" t="s">
        <v>1857</v>
      </c>
      <c r="AQ643" t="s">
        <v>5271</v>
      </c>
      <c r="AR643" t="s">
        <v>5241</v>
      </c>
      <c r="AT643" t="s">
        <v>5272</v>
      </c>
      <c r="AV643" t="s">
        <v>296</v>
      </c>
      <c r="AW643" t="s">
        <v>5275</v>
      </c>
      <c r="AX643" t="s">
        <v>4614</v>
      </c>
      <c r="AY643">
        <v>0</v>
      </c>
      <c r="AZ643" t="s">
        <v>289</v>
      </c>
      <c r="BA643" t="s">
        <v>297</v>
      </c>
      <c r="BC643" t="s">
        <v>5276</v>
      </c>
      <c r="BD643" t="s">
        <v>5277</v>
      </c>
      <c r="BF643" t="s">
        <v>5265</v>
      </c>
      <c r="BI643" t="s">
        <v>5278</v>
      </c>
      <c r="BJ643" t="s">
        <v>4779</v>
      </c>
      <c r="BK643" t="s">
        <v>4780</v>
      </c>
      <c r="BL643" t="s">
        <v>4</v>
      </c>
      <c r="BM643">
        <v>1</v>
      </c>
      <c r="BN643">
        <v>24.94</v>
      </c>
      <c r="BO643">
        <v>23.7</v>
      </c>
      <c r="BP643" t="s">
        <v>3669</v>
      </c>
      <c r="BQ643" t="s">
        <v>3670</v>
      </c>
      <c r="BR643" t="s">
        <v>4</v>
      </c>
      <c r="BS643">
        <v>2</v>
      </c>
      <c r="BT643">
        <v>21.59</v>
      </c>
      <c r="BU643">
        <v>41.01</v>
      </c>
    </row>
    <row r="644" spans="1:85" hidden="1">
      <c r="A644" s="15">
        <f t="shared" si="10"/>
        <v>45545</v>
      </c>
      <c r="B644" t="s">
        <v>5279</v>
      </c>
      <c r="C644" t="s">
        <v>5280</v>
      </c>
      <c r="D644" t="s">
        <v>3594</v>
      </c>
      <c r="F644" t="s">
        <v>2100</v>
      </c>
      <c r="G644" t="s">
        <v>5281</v>
      </c>
      <c r="H644" t="s">
        <v>287</v>
      </c>
      <c r="I644">
        <v>62.97</v>
      </c>
      <c r="J644">
        <v>92.78</v>
      </c>
      <c r="K644">
        <v>92.78</v>
      </c>
      <c r="L644">
        <v>36.99</v>
      </c>
      <c r="M644" t="s">
        <v>5282</v>
      </c>
      <c r="N644" t="s">
        <v>5283</v>
      </c>
      <c r="O644" t="s">
        <v>5284</v>
      </c>
      <c r="P644" t="s">
        <v>3599</v>
      </c>
      <c r="Q644" t="s">
        <v>3600</v>
      </c>
      <c r="R644" t="s">
        <v>5285</v>
      </c>
      <c r="S644" t="s">
        <v>3736</v>
      </c>
      <c r="V644" t="s">
        <v>4935</v>
      </c>
      <c r="W644" t="s">
        <v>872</v>
      </c>
      <c r="X644" t="s">
        <v>8</v>
      </c>
      <c r="Y644" t="s">
        <v>291</v>
      </c>
      <c r="Z644" t="s">
        <v>5286</v>
      </c>
      <c r="AE644" t="s">
        <v>5287</v>
      </c>
      <c r="AG644" t="s">
        <v>5282</v>
      </c>
      <c r="AH644" t="s">
        <v>5283</v>
      </c>
      <c r="AI644" t="s">
        <v>5284</v>
      </c>
      <c r="AJ644" t="s">
        <v>3599</v>
      </c>
      <c r="AK644" t="s">
        <v>3600</v>
      </c>
      <c r="AL644" t="s">
        <v>5285</v>
      </c>
      <c r="AM644" t="s">
        <v>3736</v>
      </c>
      <c r="AP644" t="s">
        <v>4935</v>
      </c>
      <c r="AQ644" t="s">
        <v>872</v>
      </c>
      <c r="AR644" t="s">
        <v>8</v>
      </c>
      <c r="AS644" t="s">
        <v>291</v>
      </c>
      <c r="AT644" t="s">
        <v>5286</v>
      </c>
      <c r="AV644" t="s">
        <v>3608</v>
      </c>
      <c r="AW644" t="s">
        <v>5288</v>
      </c>
      <c r="AX644" t="s">
        <v>5289</v>
      </c>
      <c r="AY644">
        <v>9.4499999999999993</v>
      </c>
      <c r="AZ644" t="s">
        <v>289</v>
      </c>
      <c r="BA644" t="s">
        <v>786</v>
      </c>
      <c r="BB644" t="s">
        <v>4630</v>
      </c>
      <c r="BC644" t="s">
        <v>4947</v>
      </c>
      <c r="BD644" t="s">
        <v>5290</v>
      </c>
      <c r="BF644" t="s">
        <v>5281</v>
      </c>
      <c r="BI644" t="s">
        <v>5291</v>
      </c>
      <c r="BJ644" t="s">
        <v>5292</v>
      </c>
      <c r="BK644" t="s">
        <v>1562</v>
      </c>
      <c r="BL644" t="s">
        <v>4</v>
      </c>
      <c r="BM644">
        <v>1</v>
      </c>
      <c r="BN644">
        <v>20.99</v>
      </c>
      <c r="BO644">
        <v>20.99</v>
      </c>
      <c r="BP644" t="s">
        <v>3610</v>
      </c>
      <c r="BQ644" t="s">
        <v>863</v>
      </c>
      <c r="BR644" t="s">
        <v>4</v>
      </c>
      <c r="BS644">
        <v>1</v>
      </c>
      <c r="BT644">
        <v>20.99</v>
      </c>
      <c r="BU644">
        <v>20.99</v>
      </c>
      <c r="BV644" t="s">
        <v>3611</v>
      </c>
      <c r="BW644" t="s">
        <v>836</v>
      </c>
      <c r="BX644" t="s">
        <v>4</v>
      </c>
      <c r="BY644">
        <v>1</v>
      </c>
      <c r="BZ644">
        <v>20.99</v>
      </c>
      <c r="CA644">
        <v>20.99</v>
      </c>
    </row>
    <row r="645" spans="1:85" hidden="1">
      <c r="A645" s="15">
        <f t="shared" si="10"/>
        <v>45545</v>
      </c>
      <c r="B645" t="s">
        <v>5293</v>
      </c>
      <c r="C645" t="s">
        <v>5294</v>
      </c>
      <c r="D645" t="s">
        <v>134</v>
      </c>
      <c r="F645" t="s">
        <v>2100</v>
      </c>
      <c r="G645" t="s">
        <v>5295</v>
      </c>
      <c r="H645" t="s">
        <v>298</v>
      </c>
      <c r="I645">
        <v>113.98</v>
      </c>
      <c r="J645">
        <v>123.76</v>
      </c>
      <c r="K645">
        <v>123.76</v>
      </c>
      <c r="L645">
        <v>9.7799999999999994</v>
      </c>
      <c r="M645" t="s">
        <v>1712</v>
      </c>
      <c r="N645" t="s">
        <v>5296</v>
      </c>
      <c r="O645" t="s">
        <v>5297</v>
      </c>
      <c r="P645" t="s">
        <v>288</v>
      </c>
      <c r="Q645" t="s">
        <v>3145</v>
      </c>
      <c r="R645" t="s">
        <v>5298</v>
      </c>
      <c r="S645" t="s">
        <v>5299</v>
      </c>
      <c r="T645" t="s">
        <v>5300</v>
      </c>
      <c r="U645" t="s">
        <v>5300</v>
      </c>
      <c r="V645" t="s">
        <v>5301</v>
      </c>
      <c r="W645" t="s">
        <v>5302</v>
      </c>
      <c r="X645" t="s">
        <v>4509</v>
      </c>
      <c r="Y645" t="s">
        <v>3150</v>
      </c>
      <c r="Z645" t="s">
        <v>5303</v>
      </c>
      <c r="AE645" t="s">
        <v>5304</v>
      </c>
      <c r="AG645" t="s">
        <v>1712</v>
      </c>
      <c r="AH645" t="s">
        <v>5296</v>
      </c>
      <c r="AI645" t="s">
        <v>5297</v>
      </c>
      <c r="AJ645" t="s">
        <v>288</v>
      </c>
      <c r="AK645" t="s">
        <v>3145</v>
      </c>
      <c r="AL645" t="s">
        <v>5298</v>
      </c>
      <c r="AM645" t="s">
        <v>5299</v>
      </c>
      <c r="AO645" t="s">
        <v>5300</v>
      </c>
      <c r="AP645" t="s">
        <v>5301</v>
      </c>
      <c r="AQ645" t="s">
        <v>5302</v>
      </c>
      <c r="AR645" t="s">
        <v>4509</v>
      </c>
      <c r="AS645" t="s">
        <v>3150</v>
      </c>
      <c r="AT645" t="s">
        <v>5303</v>
      </c>
      <c r="AV645" t="s">
        <v>3154</v>
      </c>
      <c r="AW645" t="s">
        <v>5305</v>
      </c>
      <c r="AX645" t="s">
        <v>3156</v>
      </c>
      <c r="AY645">
        <v>0</v>
      </c>
      <c r="AZ645" t="s">
        <v>289</v>
      </c>
      <c r="BA645" t="s">
        <v>4651</v>
      </c>
      <c r="BB645" t="s">
        <v>4946</v>
      </c>
      <c r="BC645" t="s">
        <v>5148</v>
      </c>
      <c r="BD645" t="s">
        <v>5306</v>
      </c>
      <c r="BF645" t="s">
        <v>5295</v>
      </c>
      <c r="BG645" t="s">
        <v>3161</v>
      </c>
      <c r="BH645">
        <v>33.659999999999997</v>
      </c>
      <c r="BI645" t="s">
        <v>4745</v>
      </c>
      <c r="BJ645" t="s">
        <v>5307</v>
      </c>
      <c r="BK645" t="s">
        <v>5308</v>
      </c>
      <c r="BL645" t="s">
        <v>4</v>
      </c>
      <c r="BM645">
        <v>2</v>
      </c>
      <c r="BN645">
        <v>56.99</v>
      </c>
      <c r="BO645">
        <v>113.98</v>
      </c>
    </row>
    <row r="646" spans="1:85" hidden="1">
      <c r="A646" s="15">
        <f t="shared" si="10"/>
        <v>45546</v>
      </c>
      <c r="B646" t="s">
        <v>5309</v>
      </c>
      <c r="C646" t="s">
        <v>5310</v>
      </c>
      <c r="D646" t="s">
        <v>294</v>
      </c>
      <c r="F646" t="s">
        <v>2100</v>
      </c>
      <c r="G646" t="s">
        <v>5311</v>
      </c>
      <c r="H646" t="s">
        <v>287</v>
      </c>
      <c r="I646">
        <v>26.98</v>
      </c>
      <c r="J646">
        <v>26.98</v>
      </c>
      <c r="K646">
        <v>26.98</v>
      </c>
      <c r="L646">
        <v>0</v>
      </c>
      <c r="M646" t="s">
        <v>5312</v>
      </c>
      <c r="N646" t="s">
        <v>5313</v>
      </c>
      <c r="O646" t="s">
        <v>5314</v>
      </c>
      <c r="P646" t="s">
        <v>288</v>
      </c>
      <c r="Q646" t="s">
        <v>295</v>
      </c>
      <c r="R646" t="s">
        <v>5315</v>
      </c>
      <c r="S646" t="s">
        <v>5316</v>
      </c>
      <c r="U646" t="s">
        <v>5317</v>
      </c>
      <c r="V646" t="s">
        <v>5318</v>
      </c>
      <c r="W646" t="s">
        <v>1948</v>
      </c>
      <c r="X646" t="s">
        <v>4509</v>
      </c>
      <c r="Y646" t="s">
        <v>291</v>
      </c>
      <c r="Z646" t="s">
        <v>5319</v>
      </c>
      <c r="AE646" t="s">
        <v>5320</v>
      </c>
      <c r="AG646" t="s">
        <v>5312</v>
      </c>
      <c r="AH646" t="s">
        <v>5313</v>
      </c>
      <c r="AI646" t="s">
        <v>5321</v>
      </c>
      <c r="AJ646" t="s">
        <v>288</v>
      </c>
      <c r="AK646" t="s">
        <v>295</v>
      </c>
      <c r="AL646" t="s">
        <v>5315</v>
      </c>
      <c r="AM646" t="s">
        <v>5316</v>
      </c>
      <c r="AO646" t="s">
        <v>5317</v>
      </c>
      <c r="AP646" t="s">
        <v>5318</v>
      </c>
      <c r="AQ646" t="s">
        <v>1948</v>
      </c>
      <c r="AR646" t="s">
        <v>4509</v>
      </c>
      <c r="AT646" t="s">
        <v>5319</v>
      </c>
      <c r="AV646" t="s">
        <v>296</v>
      </c>
      <c r="AW646" t="s">
        <v>5322</v>
      </c>
      <c r="AX646" t="s">
        <v>4614</v>
      </c>
      <c r="AY646">
        <v>0</v>
      </c>
      <c r="AZ646" t="s">
        <v>289</v>
      </c>
      <c r="BA646" t="s">
        <v>113</v>
      </c>
      <c r="BC646" t="s">
        <v>5323</v>
      </c>
      <c r="BD646" t="s">
        <v>5324</v>
      </c>
      <c r="BF646" t="s">
        <v>5311</v>
      </c>
      <c r="BI646" t="s">
        <v>5325</v>
      </c>
      <c r="BJ646" t="s">
        <v>851</v>
      </c>
      <c r="BK646" t="s">
        <v>852</v>
      </c>
      <c r="BL646" t="s">
        <v>4</v>
      </c>
      <c r="BM646">
        <v>1</v>
      </c>
      <c r="BN646">
        <v>28.4</v>
      </c>
      <c r="BO646">
        <v>26.98</v>
      </c>
    </row>
    <row r="647" spans="1:85" hidden="1">
      <c r="A647" s="15">
        <f t="shared" si="10"/>
        <v>45546</v>
      </c>
      <c r="B647" t="s">
        <v>5326</v>
      </c>
      <c r="C647" t="s">
        <v>5327</v>
      </c>
      <c r="D647" t="s">
        <v>134</v>
      </c>
      <c r="F647" t="s">
        <v>2100</v>
      </c>
      <c r="G647" t="s">
        <v>5328</v>
      </c>
      <c r="H647" t="s">
        <v>298</v>
      </c>
      <c r="I647">
        <v>98.91</v>
      </c>
      <c r="J647">
        <v>98.91</v>
      </c>
      <c r="K647">
        <v>98.91</v>
      </c>
      <c r="L647">
        <v>0</v>
      </c>
      <c r="M647" t="s">
        <v>5329</v>
      </c>
      <c r="N647" t="s">
        <v>1800</v>
      </c>
      <c r="O647" t="s">
        <v>5330</v>
      </c>
      <c r="P647" t="s">
        <v>288</v>
      </c>
      <c r="Q647" t="s">
        <v>3145</v>
      </c>
      <c r="R647" t="s">
        <v>5331</v>
      </c>
      <c r="S647" t="s">
        <v>5332</v>
      </c>
      <c r="T647" t="s">
        <v>5333</v>
      </c>
      <c r="U647" t="s">
        <v>5333</v>
      </c>
      <c r="V647" t="s">
        <v>5334</v>
      </c>
      <c r="W647" t="s">
        <v>138</v>
      </c>
      <c r="X647" t="s">
        <v>3740</v>
      </c>
      <c r="Y647" t="s">
        <v>3150</v>
      </c>
      <c r="Z647" t="s">
        <v>5335</v>
      </c>
      <c r="AE647" t="s">
        <v>5336</v>
      </c>
      <c r="AG647" t="s">
        <v>5337</v>
      </c>
      <c r="AH647" t="s">
        <v>1800</v>
      </c>
      <c r="AI647" t="s">
        <v>5330</v>
      </c>
      <c r="AJ647" t="s">
        <v>288</v>
      </c>
      <c r="AK647" t="s">
        <v>3145</v>
      </c>
      <c r="AL647" t="s">
        <v>5331</v>
      </c>
      <c r="AM647" t="s">
        <v>5332</v>
      </c>
      <c r="AO647" t="s">
        <v>5338</v>
      </c>
      <c r="AP647" t="s">
        <v>5334</v>
      </c>
      <c r="AQ647" t="s">
        <v>138</v>
      </c>
      <c r="AR647" t="s">
        <v>3740</v>
      </c>
      <c r="AS647" t="s">
        <v>3150</v>
      </c>
      <c r="AT647" t="s">
        <v>5335</v>
      </c>
      <c r="AV647" t="s">
        <v>3154</v>
      </c>
      <c r="AW647" t="s">
        <v>5339</v>
      </c>
      <c r="AX647" t="s">
        <v>3156</v>
      </c>
      <c r="AY647">
        <v>0</v>
      </c>
      <c r="AZ647" t="s">
        <v>3157</v>
      </c>
      <c r="BA647" t="s">
        <v>4629</v>
      </c>
      <c r="BB647" t="s">
        <v>4946</v>
      </c>
      <c r="BC647" t="s">
        <v>4669</v>
      </c>
      <c r="BD647" t="s">
        <v>5340</v>
      </c>
      <c r="BF647" t="s">
        <v>5328</v>
      </c>
      <c r="BG647" t="s">
        <v>4999</v>
      </c>
      <c r="BH647">
        <v>7.47</v>
      </c>
      <c r="BI647" t="s">
        <v>4997</v>
      </c>
      <c r="BJ647" t="s">
        <v>5341</v>
      </c>
      <c r="BK647" t="s">
        <v>5342</v>
      </c>
      <c r="BL647" t="s">
        <v>4</v>
      </c>
      <c r="BM647">
        <v>1</v>
      </c>
      <c r="BN647">
        <v>98.91</v>
      </c>
      <c r="BO647">
        <v>98.91</v>
      </c>
    </row>
    <row r="648" spans="1:85" hidden="1">
      <c r="A648" s="15">
        <f t="shared" si="10"/>
        <v>45546</v>
      </c>
      <c r="B648" t="s">
        <v>5343</v>
      </c>
      <c r="C648" t="s">
        <v>5344</v>
      </c>
      <c r="D648" t="s">
        <v>134</v>
      </c>
      <c r="F648" t="s">
        <v>2100</v>
      </c>
      <c r="G648" t="s">
        <v>5345</v>
      </c>
      <c r="H648" t="s">
        <v>287</v>
      </c>
      <c r="I648">
        <v>129.9</v>
      </c>
      <c r="J648">
        <v>129.9</v>
      </c>
      <c r="K648">
        <v>129.9</v>
      </c>
      <c r="L648">
        <v>0</v>
      </c>
      <c r="M648" t="s">
        <v>5346</v>
      </c>
      <c r="N648" t="s">
        <v>5347</v>
      </c>
      <c r="O648" t="s">
        <v>5348</v>
      </c>
      <c r="P648" t="s">
        <v>288</v>
      </c>
      <c r="Q648" t="s">
        <v>3145</v>
      </c>
      <c r="R648" t="s">
        <v>5349</v>
      </c>
      <c r="S648" t="s">
        <v>5350</v>
      </c>
      <c r="T648" t="s">
        <v>5351</v>
      </c>
      <c r="U648" t="s">
        <v>5351</v>
      </c>
      <c r="V648" t="s">
        <v>2474</v>
      </c>
      <c r="W648" t="s">
        <v>5352</v>
      </c>
      <c r="X648" t="s">
        <v>835</v>
      </c>
      <c r="Y648" t="s">
        <v>3150</v>
      </c>
      <c r="Z648" t="s">
        <v>5353</v>
      </c>
      <c r="AE648" t="s">
        <v>5354</v>
      </c>
      <c r="AG648" t="s">
        <v>5355</v>
      </c>
      <c r="AH648" t="s">
        <v>5347</v>
      </c>
      <c r="AI648" t="s">
        <v>5348</v>
      </c>
      <c r="AJ648" t="s">
        <v>288</v>
      </c>
      <c r="AK648" t="s">
        <v>3145</v>
      </c>
      <c r="AL648" t="s">
        <v>5349</v>
      </c>
      <c r="AM648" t="s">
        <v>5350</v>
      </c>
      <c r="AO648" t="s">
        <v>5356</v>
      </c>
      <c r="AP648" t="s">
        <v>2474</v>
      </c>
      <c r="AQ648" t="s">
        <v>5352</v>
      </c>
      <c r="AR648" t="s">
        <v>835</v>
      </c>
      <c r="AS648" t="s">
        <v>3150</v>
      </c>
      <c r="AT648" t="s">
        <v>5353</v>
      </c>
      <c r="AV648" t="s">
        <v>3154</v>
      </c>
      <c r="AW648" t="s">
        <v>5357</v>
      </c>
      <c r="AX648" t="s">
        <v>3156</v>
      </c>
      <c r="AY648">
        <v>0</v>
      </c>
      <c r="AZ648" t="s">
        <v>3157</v>
      </c>
      <c r="BA648" t="s">
        <v>3158</v>
      </c>
      <c r="BB648" t="s">
        <v>3159</v>
      </c>
      <c r="BC648" t="s">
        <v>4981</v>
      </c>
      <c r="BD648" t="s">
        <v>5358</v>
      </c>
      <c r="BF648" t="s">
        <v>5345</v>
      </c>
      <c r="BG648" t="s">
        <v>3161</v>
      </c>
      <c r="BH648">
        <v>24.68</v>
      </c>
      <c r="BI648" t="s">
        <v>4997</v>
      </c>
      <c r="BJ648" t="s">
        <v>5359</v>
      </c>
      <c r="BK648" t="s">
        <v>2181</v>
      </c>
      <c r="BL648" t="s">
        <v>4</v>
      </c>
      <c r="BM648">
        <v>1</v>
      </c>
      <c r="BN648">
        <v>129.9</v>
      </c>
      <c r="BO648">
        <v>129.9</v>
      </c>
    </row>
    <row r="649" spans="1:85" hidden="1">
      <c r="A649" s="15">
        <f t="shared" si="10"/>
        <v>45546</v>
      </c>
      <c r="B649" t="s">
        <v>5360</v>
      </c>
      <c r="C649" t="s">
        <v>5361</v>
      </c>
      <c r="D649" t="s">
        <v>134</v>
      </c>
      <c r="F649" t="s">
        <v>2100</v>
      </c>
      <c r="G649" t="s">
        <v>5362</v>
      </c>
      <c r="H649" t="s">
        <v>287</v>
      </c>
      <c r="I649">
        <v>89.97</v>
      </c>
      <c r="J649">
        <v>89.97</v>
      </c>
      <c r="K649">
        <v>89.97</v>
      </c>
      <c r="L649">
        <v>0</v>
      </c>
      <c r="M649" t="s">
        <v>5363</v>
      </c>
      <c r="N649" t="s">
        <v>5364</v>
      </c>
      <c r="O649" t="s">
        <v>5365</v>
      </c>
      <c r="P649" t="s">
        <v>288</v>
      </c>
      <c r="Q649" t="s">
        <v>3145</v>
      </c>
      <c r="R649" t="s">
        <v>5366</v>
      </c>
      <c r="S649" t="s">
        <v>5367</v>
      </c>
      <c r="T649" t="s">
        <v>5368</v>
      </c>
      <c r="U649" t="s">
        <v>5368</v>
      </c>
      <c r="V649" t="s">
        <v>5369</v>
      </c>
      <c r="W649" t="s">
        <v>5370</v>
      </c>
      <c r="X649" t="s">
        <v>835</v>
      </c>
      <c r="Y649" t="s">
        <v>3150</v>
      </c>
      <c r="Z649" t="s">
        <v>5371</v>
      </c>
      <c r="AE649" t="s">
        <v>5372</v>
      </c>
      <c r="AG649" t="s">
        <v>5004</v>
      </c>
      <c r="AH649" t="s">
        <v>5373</v>
      </c>
      <c r="AI649" t="s">
        <v>5365</v>
      </c>
      <c r="AJ649" t="s">
        <v>288</v>
      </c>
      <c r="AK649" t="s">
        <v>3145</v>
      </c>
      <c r="AL649" t="s">
        <v>5366</v>
      </c>
      <c r="AM649" t="s">
        <v>5367</v>
      </c>
      <c r="AO649" t="s">
        <v>5374</v>
      </c>
      <c r="AP649" t="s">
        <v>5369</v>
      </c>
      <c r="AQ649" t="s">
        <v>5370</v>
      </c>
      <c r="AR649" t="s">
        <v>835</v>
      </c>
      <c r="AS649" t="s">
        <v>3150</v>
      </c>
      <c r="AT649" t="s">
        <v>5371</v>
      </c>
      <c r="AV649" t="s">
        <v>3154</v>
      </c>
      <c r="AW649" t="s">
        <v>5375</v>
      </c>
      <c r="AX649" t="s">
        <v>3156</v>
      </c>
      <c r="AY649">
        <v>0</v>
      </c>
      <c r="AZ649" t="s">
        <v>3157</v>
      </c>
      <c r="BA649" t="s">
        <v>4796</v>
      </c>
      <c r="BB649" t="s">
        <v>3159</v>
      </c>
      <c r="BC649" t="s">
        <v>5148</v>
      </c>
      <c r="BD649" t="s">
        <v>5376</v>
      </c>
      <c r="BF649" t="s">
        <v>5362</v>
      </c>
      <c r="BG649" t="s">
        <v>3161</v>
      </c>
      <c r="BH649">
        <v>35.1</v>
      </c>
      <c r="BI649" t="s">
        <v>4997</v>
      </c>
      <c r="BJ649" t="s">
        <v>3162</v>
      </c>
      <c r="BK649" t="s">
        <v>293</v>
      </c>
      <c r="BL649" t="s">
        <v>4</v>
      </c>
      <c r="BM649">
        <v>2</v>
      </c>
      <c r="BN649">
        <v>29.99</v>
      </c>
      <c r="BO649">
        <v>59.98</v>
      </c>
      <c r="BP649" t="s">
        <v>4800</v>
      </c>
      <c r="BQ649" t="s">
        <v>3670</v>
      </c>
      <c r="BR649" t="s">
        <v>4</v>
      </c>
      <c r="BS649">
        <v>1</v>
      </c>
      <c r="BT649">
        <v>29.99</v>
      </c>
      <c r="BU649">
        <v>29.99</v>
      </c>
    </row>
    <row r="650" spans="1:85" hidden="1">
      <c r="A650" s="15">
        <f t="shared" si="10"/>
        <v>45546</v>
      </c>
      <c r="B650" t="s">
        <v>5377</v>
      </c>
      <c r="C650" t="s">
        <v>5378</v>
      </c>
      <c r="D650" t="s">
        <v>134</v>
      </c>
      <c r="F650" t="s">
        <v>2100</v>
      </c>
      <c r="G650" t="s">
        <v>5379</v>
      </c>
      <c r="H650" t="s">
        <v>298</v>
      </c>
      <c r="I650">
        <v>89.97</v>
      </c>
      <c r="J650">
        <v>89.97</v>
      </c>
      <c r="K650">
        <v>89.97</v>
      </c>
      <c r="L650">
        <v>0</v>
      </c>
      <c r="M650" t="s">
        <v>5380</v>
      </c>
      <c r="N650" t="s">
        <v>5381</v>
      </c>
      <c r="O650" t="s">
        <v>5382</v>
      </c>
      <c r="P650" t="s">
        <v>288</v>
      </c>
      <c r="Q650" t="s">
        <v>3145</v>
      </c>
      <c r="R650" t="s">
        <v>5383</v>
      </c>
      <c r="S650" t="s">
        <v>5384</v>
      </c>
      <c r="T650" t="s">
        <v>1412</v>
      </c>
      <c r="U650" t="s">
        <v>1412</v>
      </c>
      <c r="V650" t="s">
        <v>5385</v>
      </c>
      <c r="W650" t="s">
        <v>3021</v>
      </c>
      <c r="X650" t="s">
        <v>837</v>
      </c>
      <c r="Y650" t="s">
        <v>3150</v>
      </c>
      <c r="Z650" t="s">
        <v>5386</v>
      </c>
      <c r="AE650" t="s">
        <v>5387</v>
      </c>
      <c r="AG650" t="s">
        <v>5388</v>
      </c>
      <c r="AH650" t="s">
        <v>5389</v>
      </c>
      <c r="AI650" t="s">
        <v>5382</v>
      </c>
      <c r="AJ650" t="s">
        <v>288</v>
      </c>
      <c r="AK650" t="s">
        <v>3145</v>
      </c>
      <c r="AL650" t="s">
        <v>5383</v>
      </c>
      <c r="AM650" t="s">
        <v>5384</v>
      </c>
      <c r="AO650" t="s">
        <v>1412</v>
      </c>
      <c r="AP650" t="s">
        <v>5385</v>
      </c>
      <c r="AQ650" t="s">
        <v>3021</v>
      </c>
      <c r="AR650" t="s">
        <v>837</v>
      </c>
      <c r="AS650" t="s">
        <v>3150</v>
      </c>
      <c r="AT650" t="s">
        <v>5386</v>
      </c>
      <c r="AV650" t="s">
        <v>3154</v>
      </c>
      <c r="AW650" t="s">
        <v>5390</v>
      </c>
      <c r="AX650" t="s">
        <v>3156</v>
      </c>
      <c r="AY650">
        <v>0</v>
      </c>
      <c r="AZ650" t="s">
        <v>3157</v>
      </c>
      <c r="BA650" t="s">
        <v>4796</v>
      </c>
      <c r="BB650" t="s">
        <v>3159</v>
      </c>
      <c r="BC650" t="s">
        <v>5391</v>
      </c>
      <c r="BD650" t="s">
        <v>5392</v>
      </c>
      <c r="BF650" t="s">
        <v>5379</v>
      </c>
      <c r="BG650" t="s">
        <v>4999</v>
      </c>
      <c r="BH650">
        <v>30.6</v>
      </c>
      <c r="BI650" t="s">
        <v>4997</v>
      </c>
      <c r="BJ650" t="s">
        <v>4799</v>
      </c>
      <c r="BK650" t="s">
        <v>300</v>
      </c>
      <c r="BL650" t="s">
        <v>4</v>
      </c>
      <c r="BM650">
        <v>3</v>
      </c>
      <c r="BN650">
        <v>29.99</v>
      </c>
      <c r="BO650">
        <v>89.97</v>
      </c>
    </row>
    <row r="651" spans="1:85" hidden="1">
      <c r="A651" s="15">
        <f t="shared" si="10"/>
        <v>45547</v>
      </c>
      <c r="B651" t="s">
        <v>5393</v>
      </c>
      <c r="C651" t="s">
        <v>5394</v>
      </c>
      <c r="D651" t="s">
        <v>290</v>
      </c>
      <c r="F651" t="s">
        <v>1526</v>
      </c>
      <c r="G651" t="s">
        <v>5395</v>
      </c>
      <c r="H651" t="s">
        <v>287</v>
      </c>
      <c r="I651">
        <v>97.43</v>
      </c>
      <c r="J651">
        <v>117.33</v>
      </c>
      <c r="K651">
        <v>117.33</v>
      </c>
      <c r="L651">
        <v>19.899999999999999</v>
      </c>
      <c r="M651" t="s">
        <v>5396</v>
      </c>
      <c r="N651" t="s">
        <v>5397</v>
      </c>
      <c r="O651" t="s">
        <v>5398</v>
      </c>
      <c r="P651" t="s">
        <v>288</v>
      </c>
      <c r="Q651" t="s">
        <v>4930</v>
      </c>
      <c r="R651" t="s">
        <v>5399</v>
      </c>
      <c r="S651" t="s">
        <v>5400</v>
      </c>
      <c r="T651" t="s">
        <v>5401</v>
      </c>
      <c r="U651" t="s">
        <v>5402</v>
      </c>
      <c r="V651" t="s">
        <v>5403</v>
      </c>
      <c r="W651" t="s">
        <v>5404</v>
      </c>
      <c r="X651" t="s">
        <v>11</v>
      </c>
      <c r="Y651" t="s">
        <v>291</v>
      </c>
      <c r="Z651" t="s">
        <v>5405</v>
      </c>
      <c r="AE651" t="s">
        <v>5406</v>
      </c>
      <c r="AG651" t="s">
        <v>5396</v>
      </c>
      <c r="AH651" t="s">
        <v>5397</v>
      </c>
      <c r="AI651" t="s">
        <v>5398</v>
      </c>
      <c r="AJ651" t="s">
        <v>288</v>
      </c>
      <c r="AK651" t="s">
        <v>4930</v>
      </c>
      <c r="AL651" t="s">
        <v>5399</v>
      </c>
      <c r="AM651" t="s">
        <v>5400</v>
      </c>
      <c r="AN651" t="s">
        <v>5401</v>
      </c>
      <c r="AO651" t="s">
        <v>5402</v>
      </c>
      <c r="AP651" t="s">
        <v>5403</v>
      </c>
      <c r="AQ651" t="s">
        <v>5404</v>
      </c>
      <c r="AR651" t="s">
        <v>11</v>
      </c>
      <c r="AT651" t="s">
        <v>5405</v>
      </c>
      <c r="AU651" t="s">
        <v>5401</v>
      </c>
      <c r="AV651" t="s">
        <v>4942</v>
      </c>
      <c r="AW651" t="s">
        <v>5407</v>
      </c>
      <c r="AX651" t="s">
        <v>4944</v>
      </c>
      <c r="AY651">
        <v>0</v>
      </c>
      <c r="AZ651" t="s">
        <v>289</v>
      </c>
      <c r="BA651" t="s">
        <v>4945</v>
      </c>
      <c r="BB651" t="s">
        <v>4946</v>
      </c>
      <c r="BC651" t="s">
        <v>5065</v>
      </c>
      <c r="BF651" t="s">
        <v>5408</v>
      </c>
      <c r="BI651" t="s">
        <v>5409</v>
      </c>
      <c r="BJ651" t="s">
        <v>5410</v>
      </c>
      <c r="BK651" t="s">
        <v>2181</v>
      </c>
      <c r="BL651" t="s">
        <v>4</v>
      </c>
      <c r="BM651">
        <v>1</v>
      </c>
      <c r="BN651">
        <v>97.43</v>
      </c>
      <c r="BO651">
        <v>97.43</v>
      </c>
    </row>
    <row r="652" spans="1:85" hidden="1">
      <c r="A652" s="15">
        <f t="shared" si="10"/>
        <v>45547</v>
      </c>
      <c r="B652" t="s">
        <v>5411</v>
      </c>
      <c r="C652" t="s">
        <v>5412</v>
      </c>
      <c r="D652" t="s">
        <v>301</v>
      </c>
      <c r="F652" t="s">
        <v>2100</v>
      </c>
      <c r="G652" t="s">
        <v>5413</v>
      </c>
      <c r="H652" t="s">
        <v>298</v>
      </c>
      <c r="I652">
        <v>29.9</v>
      </c>
      <c r="J652">
        <v>38.42</v>
      </c>
      <c r="K652">
        <v>38.42</v>
      </c>
      <c r="L652">
        <v>8.52</v>
      </c>
      <c r="M652" t="s">
        <v>2072</v>
      </c>
      <c r="N652" t="s">
        <v>5414</v>
      </c>
      <c r="O652" t="s">
        <v>5415</v>
      </c>
      <c r="P652" t="s">
        <v>288</v>
      </c>
      <c r="Q652" t="s">
        <v>5416</v>
      </c>
      <c r="R652" t="s">
        <v>5417</v>
      </c>
      <c r="S652" t="s">
        <v>5418</v>
      </c>
      <c r="U652" t="s">
        <v>5419</v>
      </c>
      <c r="V652" t="s">
        <v>2093</v>
      </c>
      <c r="W652" t="s">
        <v>2094</v>
      </c>
      <c r="X652" t="s">
        <v>2</v>
      </c>
      <c r="Y652" t="s">
        <v>291</v>
      </c>
      <c r="Z652" t="s">
        <v>5420</v>
      </c>
      <c r="AE652" t="s">
        <v>5421</v>
      </c>
      <c r="AG652" t="s">
        <v>2072</v>
      </c>
      <c r="AH652" t="s">
        <v>5414</v>
      </c>
      <c r="AI652" t="s">
        <v>5415</v>
      </c>
      <c r="AJ652" t="s">
        <v>288</v>
      </c>
      <c r="AK652" t="s">
        <v>5416</v>
      </c>
      <c r="AL652" t="s">
        <v>5417</v>
      </c>
      <c r="AM652" t="s">
        <v>5418</v>
      </c>
      <c r="AO652" t="s">
        <v>5419</v>
      </c>
      <c r="AP652" t="s">
        <v>2093</v>
      </c>
      <c r="AQ652" t="s">
        <v>2094</v>
      </c>
      <c r="AR652" t="s">
        <v>2</v>
      </c>
      <c r="AS652" t="s">
        <v>291</v>
      </c>
      <c r="AT652" t="s">
        <v>5420</v>
      </c>
      <c r="AV652" t="s">
        <v>296</v>
      </c>
      <c r="AW652" t="s">
        <v>5422</v>
      </c>
      <c r="AX652" t="s">
        <v>4594</v>
      </c>
      <c r="AY652">
        <v>0</v>
      </c>
      <c r="AZ652" t="s">
        <v>289</v>
      </c>
      <c r="BA652" t="s">
        <v>2145</v>
      </c>
      <c r="BC652" t="s">
        <v>4921</v>
      </c>
      <c r="BF652" t="s">
        <v>5413</v>
      </c>
      <c r="BI652" t="s">
        <v>4669</v>
      </c>
      <c r="BJ652" t="s">
        <v>2148</v>
      </c>
      <c r="BK652" t="s">
        <v>852</v>
      </c>
      <c r="BL652" t="s">
        <v>4</v>
      </c>
      <c r="BM652">
        <v>1</v>
      </c>
      <c r="BN652">
        <v>29.9</v>
      </c>
      <c r="BO652">
        <v>29.9</v>
      </c>
    </row>
    <row r="653" spans="1:85" hidden="1">
      <c r="A653" s="15">
        <f t="shared" si="10"/>
        <v>45548</v>
      </c>
      <c r="B653" t="s">
        <v>5423</v>
      </c>
      <c r="C653" t="s">
        <v>5424</v>
      </c>
      <c r="D653" t="s">
        <v>294</v>
      </c>
      <c r="F653" t="s">
        <v>2100</v>
      </c>
      <c r="G653" t="s">
        <v>5425</v>
      </c>
      <c r="H653" t="s">
        <v>287</v>
      </c>
      <c r="I653">
        <v>21.36</v>
      </c>
      <c r="J653">
        <v>33.4</v>
      </c>
      <c r="K653">
        <v>33.4</v>
      </c>
      <c r="L653">
        <v>12.04</v>
      </c>
      <c r="M653" t="s">
        <v>5426</v>
      </c>
      <c r="N653" t="s">
        <v>5427</v>
      </c>
      <c r="O653" t="s">
        <v>5428</v>
      </c>
      <c r="P653" t="s">
        <v>288</v>
      </c>
      <c r="Q653" t="s">
        <v>295</v>
      </c>
      <c r="R653" t="s">
        <v>5429</v>
      </c>
      <c r="S653" t="s">
        <v>5430</v>
      </c>
      <c r="V653" t="s">
        <v>5431</v>
      </c>
      <c r="W653" t="s">
        <v>3172</v>
      </c>
      <c r="X653" t="s">
        <v>835</v>
      </c>
      <c r="Y653" t="s">
        <v>291</v>
      </c>
      <c r="Z653" t="s">
        <v>5432</v>
      </c>
      <c r="AE653" t="s">
        <v>5433</v>
      </c>
      <c r="AG653" t="s">
        <v>5426</v>
      </c>
      <c r="AH653" t="s">
        <v>5427</v>
      </c>
      <c r="AI653" t="s">
        <v>5434</v>
      </c>
      <c r="AJ653" t="s">
        <v>288</v>
      </c>
      <c r="AK653" t="s">
        <v>295</v>
      </c>
      <c r="AL653" t="s">
        <v>5429</v>
      </c>
      <c r="AM653" t="s">
        <v>5430</v>
      </c>
      <c r="AP653" t="s">
        <v>5431</v>
      </c>
      <c r="AQ653" t="s">
        <v>3172</v>
      </c>
      <c r="AR653" t="s">
        <v>835</v>
      </c>
      <c r="AT653" t="s">
        <v>5432</v>
      </c>
      <c r="AV653" t="s">
        <v>296</v>
      </c>
      <c r="AW653" t="s">
        <v>5435</v>
      </c>
      <c r="AX653" t="s">
        <v>4614</v>
      </c>
      <c r="AY653">
        <v>0</v>
      </c>
      <c r="AZ653" t="s">
        <v>289</v>
      </c>
      <c r="BA653" t="s">
        <v>113</v>
      </c>
      <c r="BC653" t="s">
        <v>5113</v>
      </c>
      <c r="BD653" t="s">
        <v>5436</v>
      </c>
      <c r="BF653" t="s">
        <v>5425</v>
      </c>
      <c r="BI653" t="s">
        <v>5437</v>
      </c>
      <c r="BJ653" t="s">
        <v>3669</v>
      </c>
      <c r="BK653" t="s">
        <v>3670</v>
      </c>
      <c r="BL653" t="s">
        <v>4</v>
      </c>
      <c r="BM653">
        <v>1</v>
      </c>
      <c r="BN653">
        <v>22.49</v>
      </c>
      <c r="BO653">
        <v>21.36</v>
      </c>
    </row>
    <row r="654" spans="1:85" hidden="1">
      <c r="A654" s="15">
        <f t="shared" si="10"/>
        <v>45549</v>
      </c>
      <c r="B654" t="s">
        <v>5438</v>
      </c>
      <c r="C654" t="s">
        <v>5439</v>
      </c>
      <c r="D654" t="s">
        <v>290</v>
      </c>
      <c r="F654" t="s">
        <v>2100</v>
      </c>
      <c r="G654" t="s">
        <v>5440</v>
      </c>
      <c r="H654" t="s">
        <v>287</v>
      </c>
      <c r="I654">
        <v>164.86</v>
      </c>
      <c r="J654">
        <v>164.86</v>
      </c>
      <c r="K654">
        <v>164.86</v>
      </c>
      <c r="L654">
        <v>0</v>
      </c>
      <c r="M654" t="s">
        <v>4068</v>
      </c>
      <c r="N654" t="s">
        <v>5441</v>
      </c>
      <c r="O654" t="s">
        <v>5442</v>
      </c>
      <c r="P654" t="s">
        <v>288</v>
      </c>
      <c r="Q654" t="s">
        <v>4930</v>
      </c>
      <c r="R654" t="s">
        <v>5443</v>
      </c>
      <c r="S654" t="s">
        <v>5444</v>
      </c>
      <c r="T654" t="s">
        <v>5445</v>
      </c>
      <c r="U654" t="s">
        <v>5446</v>
      </c>
      <c r="V654" t="s">
        <v>5447</v>
      </c>
      <c r="W654" t="s">
        <v>139</v>
      </c>
      <c r="X654" t="s">
        <v>126</v>
      </c>
      <c r="Y654" t="s">
        <v>291</v>
      </c>
      <c r="Z654" t="s">
        <v>5448</v>
      </c>
      <c r="AE654" t="s">
        <v>5449</v>
      </c>
      <c r="AG654" t="s">
        <v>4068</v>
      </c>
      <c r="AH654" t="s">
        <v>5450</v>
      </c>
      <c r="AI654" t="s">
        <v>5442</v>
      </c>
      <c r="AJ654" t="s">
        <v>288</v>
      </c>
      <c r="AK654" t="s">
        <v>4930</v>
      </c>
      <c r="AL654" t="s">
        <v>5443</v>
      </c>
      <c r="AM654" t="s">
        <v>5444</v>
      </c>
      <c r="AN654" t="s">
        <v>5445</v>
      </c>
      <c r="AO654" t="s">
        <v>5446</v>
      </c>
      <c r="AP654" t="s">
        <v>5447</v>
      </c>
      <c r="AQ654" t="s">
        <v>139</v>
      </c>
      <c r="AR654" t="s">
        <v>126</v>
      </c>
      <c r="AT654" t="s">
        <v>5448</v>
      </c>
      <c r="AU654" t="s">
        <v>5445</v>
      </c>
      <c r="AV654" t="s">
        <v>4942</v>
      </c>
      <c r="AW654" t="s">
        <v>5451</v>
      </c>
      <c r="AX654" t="s">
        <v>5452</v>
      </c>
      <c r="AY654">
        <v>0</v>
      </c>
      <c r="AZ654" t="s">
        <v>289</v>
      </c>
      <c r="BA654" t="s">
        <v>4945</v>
      </c>
      <c r="BB654" t="s">
        <v>4630</v>
      </c>
      <c r="BC654" t="s">
        <v>4947</v>
      </c>
      <c r="BF654" t="s">
        <v>5453</v>
      </c>
      <c r="BI654" t="s">
        <v>5454</v>
      </c>
      <c r="BJ654" t="s">
        <v>4949</v>
      </c>
      <c r="BK654" t="s">
        <v>4950</v>
      </c>
      <c r="BL654" t="s">
        <v>4</v>
      </c>
      <c r="BM654">
        <v>2</v>
      </c>
      <c r="BN654">
        <v>82.43</v>
      </c>
      <c r="BO654">
        <v>164.86</v>
      </c>
    </row>
    <row r="655" spans="1:85" hidden="1">
      <c r="A655" s="15">
        <f t="shared" si="10"/>
        <v>45550</v>
      </c>
      <c r="B655" t="s">
        <v>5455</v>
      </c>
      <c r="C655" t="s">
        <v>5456</v>
      </c>
      <c r="D655" t="s">
        <v>294</v>
      </c>
      <c r="F655" t="s">
        <v>2100</v>
      </c>
      <c r="G655" t="s">
        <v>5457</v>
      </c>
      <c r="H655" t="s">
        <v>287</v>
      </c>
      <c r="I655">
        <v>25.98</v>
      </c>
      <c r="J655">
        <v>25.98</v>
      </c>
      <c r="K655">
        <v>25.98</v>
      </c>
      <c r="L655">
        <v>0</v>
      </c>
      <c r="M655" t="s">
        <v>5458</v>
      </c>
      <c r="N655" t="s">
        <v>5459</v>
      </c>
      <c r="O655" t="s">
        <v>5460</v>
      </c>
      <c r="P655" t="s">
        <v>288</v>
      </c>
      <c r="Q655" t="s">
        <v>295</v>
      </c>
      <c r="R655" t="s">
        <v>5461</v>
      </c>
      <c r="S655" t="s">
        <v>5462</v>
      </c>
      <c r="U655" t="s">
        <v>5463</v>
      </c>
      <c r="V655" t="s">
        <v>5464</v>
      </c>
      <c r="W655" t="s">
        <v>5044</v>
      </c>
      <c r="X655" t="s">
        <v>1188</v>
      </c>
      <c r="Y655" t="s">
        <v>291</v>
      </c>
      <c r="Z655" t="s">
        <v>5465</v>
      </c>
      <c r="AE655" t="s">
        <v>5466</v>
      </c>
      <c r="AG655" t="s">
        <v>5458</v>
      </c>
      <c r="AH655" t="s">
        <v>5459</v>
      </c>
      <c r="AI655" t="s">
        <v>5467</v>
      </c>
      <c r="AJ655" t="s">
        <v>288</v>
      </c>
      <c r="AK655" t="s">
        <v>295</v>
      </c>
      <c r="AL655" t="s">
        <v>5461</v>
      </c>
      <c r="AM655" t="s">
        <v>5462</v>
      </c>
      <c r="AO655" t="s">
        <v>5463</v>
      </c>
      <c r="AP655" t="s">
        <v>5464</v>
      </c>
      <c r="AQ655" t="s">
        <v>5044</v>
      </c>
      <c r="AR655" t="s">
        <v>1188</v>
      </c>
      <c r="AT655" t="s">
        <v>5465</v>
      </c>
      <c r="AV655" t="s">
        <v>296</v>
      </c>
      <c r="AW655" t="s">
        <v>5468</v>
      </c>
      <c r="AX655" t="s">
        <v>1527</v>
      </c>
      <c r="AY655">
        <v>0</v>
      </c>
      <c r="AZ655" t="s">
        <v>289</v>
      </c>
      <c r="BA655" t="s">
        <v>113</v>
      </c>
      <c r="BC655" t="s">
        <v>5469</v>
      </c>
      <c r="BD655" t="s">
        <v>5470</v>
      </c>
      <c r="BF655" t="s">
        <v>5457</v>
      </c>
      <c r="BI655" t="s">
        <v>5471</v>
      </c>
      <c r="BJ655" t="s">
        <v>4779</v>
      </c>
      <c r="BK655" t="s">
        <v>4780</v>
      </c>
      <c r="BL655" t="s">
        <v>4</v>
      </c>
      <c r="BM655">
        <v>1</v>
      </c>
      <c r="BN655">
        <v>25.98</v>
      </c>
      <c r="BO655">
        <v>25.98</v>
      </c>
    </row>
    <row r="656" spans="1:85" hidden="1">
      <c r="A656" s="15">
        <f t="shared" si="10"/>
        <v>45550</v>
      </c>
      <c r="B656" t="s">
        <v>5472</v>
      </c>
      <c r="C656" t="s">
        <v>5473</v>
      </c>
      <c r="D656" t="s">
        <v>301</v>
      </c>
      <c r="F656" t="s">
        <v>2100</v>
      </c>
      <c r="G656" t="s">
        <v>5474</v>
      </c>
      <c r="H656" t="s">
        <v>298</v>
      </c>
      <c r="I656">
        <v>479.6</v>
      </c>
      <c r="J656">
        <v>479.6</v>
      </c>
      <c r="K656">
        <v>479.6</v>
      </c>
      <c r="L656">
        <v>0</v>
      </c>
      <c r="M656" t="s">
        <v>4583</v>
      </c>
      <c r="N656" t="s">
        <v>3520</v>
      </c>
      <c r="O656" t="s">
        <v>4584</v>
      </c>
      <c r="P656" t="s">
        <v>4585</v>
      </c>
      <c r="Q656" t="s">
        <v>4586</v>
      </c>
      <c r="R656" t="s">
        <v>4587</v>
      </c>
      <c r="S656" t="s">
        <v>4588</v>
      </c>
      <c r="U656" t="s">
        <v>4661</v>
      </c>
      <c r="V656" t="s">
        <v>4590</v>
      </c>
      <c r="W656" t="s">
        <v>127</v>
      </c>
      <c r="X656" t="s">
        <v>2</v>
      </c>
      <c r="Y656" t="s">
        <v>291</v>
      </c>
      <c r="Z656" t="s">
        <v>4591</v>
      </c>
      <c r="AE656" t="s">
        <v>4592</v>
      </c>
      <c r="AG656" t="s">
        <v>4583</v>
      </c>
      <c r="AH656" t="s">
        <v>3520</v>
      </c>
      <c r="AI656" t="s">
        <v>4584</v>
      </c>
      <c r="AJ656" t="s">
        <v>4585</v>
      </c>
      <c r="AK656" t="s">
        <v>4586</v>
      </c>
      <c r="AL656" t="s">
        <v>4587</v>
      </c>
      <c r="AM656" t="s">
        <v>4588</v>
      </c>
      <c r="AO656" t="s">
        <v>4661</v>
      </c>
      <c r="AP656" t="s">
        <v>4590</v>
      </c>
      <c r="AQ656" t="s">
        <v>127</v>
      </c>
      <c r="AR656" t="s">
        <v>2</v>
      </c>
      <c r="AS656" t="s">
        <v>291</v>
      </c>
      <c r="AT656" t="s">
        <v>4591</v>
      </c>
      <c r="AV656" t="s">
        <v>296</v>
      </c>
      <c r="AW656" t="s">
        <v>5475</v>
      </c>
      <c r="AX656" t="s">
        <v>5476</v>
      </c>
      <c r="AY656">
        <v>0</v>
      </c>
      <c r="AZ656" t="s">
        <v>289</v>
      </c>
      <c r="BA656" t="s">
        <v>2145</v>
      </c>
      <c r="BC656" t="s">
        <v>5477</v>
      </c>
      <c r="BF656" t="s">
        <v>5474</v>
      </c>
      <c r="BI656" t="s">
        <v>4981</v>
      </c>
      <c r="BJ656" t="s">
        <v>5478</v>
      </c>
      <c r="BK656" t="s">
        <v>5342</v>
      </c>
      <c r="BL656" t="s">
        <v>4</v>
      </c>
      <c r="BM656">
        <v>1</v>
      </c>
      <c r="BN656">
        <v>109.9</v>
      </c>
      <c r="BO656">
        <v>109.9</v>
      </c>
      <c r="BP656" t="s">
        <v>4599</v>
      </c>
      <c r="BQ656" t="s">
        <v>4600</v>
      </c>
      <c r="BR656" t="s">
        <v>4</v>
      </c>
      <c r="BS656">
        <v>1</v>
      </c>
      <c r="BT656">
        <v>129.9</v>
      </c>
      <c r="BU656">
        <v>129.9</v>
      </c>
      <c r="BV656" t="s">
        <v>3228</v>
      </c>
      <c r="BW656" t="s">
        <v>3229</v>
      </c>
      <c r="BX656" t="s">
        <v>4</v>
      </c>
      <c r="BY656">
        <v>1</v>
      </c>
      <c r="BZ656">
        <v>129.9</v>
      </c>
      <c r="CA656">
        <v>129.9</v>
      </c>
      <c r="CB656" t="s">
        <v>5479</v>
      </c>
      <c r="CC656" t="s">
        <v>4950</v>
      </c>
      <c r="CD656" t="s">
        <v>4</v>
      </c>
      <c r="CE656">
        <v>1</v>
      </c>
      <c r="CF656">
        <v>109.9</v>
      </c>
      <c r="CG656">
        <v>109.9</v>
      </c>
    </row>
    <row r="657" spans="1:73" hidden="1">
      <c r="A657" s="15">
        <f t="shared" si="10"/>
        <v>45550</v>
      </c>
      <c r="B657" t="s">
        <v>5480</v>
      </c>
      <c r="C657" t="s">
        <v>5481</v>
      </c>
      <c r="D657" t="s">
        <v>294</v>
      </c>
      <c r="F657" t="s">
        <v>2100</v>
      </c>
      <c r="G657" t="s">
        <v>5482</v>
      </c>
      <c r="H657" t="s">
        <v>287</v>
      </c>
      <c r="I657">
        <v>22.49</v>
      </c>
      <c r="J657">
        <v>22.49</v>
      </c>
      <c r="K657">
        <v>22.49</v>
      </c>
      <c r="L657">
        <v>0</v>
      </c>
      <c r="M657" t="s">
        <v>5483</v>
      </c>
      <c r="N657" t="s">
        <v>5484</v>
      </c>
      <c r="O657" t="s">
        <v>5485</v>
      </c>
      <c r="P657" t="s">
        <v>288</v>
      </c>
      <c r="Q657" t="s">
        <v>295</v>
      </c>
      <c r="R657" t="s">
        <v>5486</v>
      </c>
      <c r="S657" t="s">
        <v>5487</v>
      </c>
      <c r="V657" t="s">
        <v>5488</v>
      </c>
      <c r="W657" t="s">
        <v>5489</v>
      </c>
      <c r="X657" t="s">
        <v>835</v>
      </c>
      <c r="Y657" t="s">
        <v>291</v>
      </c>
      <c r="Z657" t="s">
        <v>5490</v>
      </c>
      <c r="AE657" t="s">
        <v>5491</v>
      </c>
      <c r="AG657" t="s">
        <v>5483</v>
      </c>
      <c r="AH657" t="s">
        <v>5484</v>
      </c>
      <c r="AI657" t="s">
        <v>5492</v>
      </c>
      <c r="AJ657" t="s">
        <v>288</v>
      </c>
      <c r="AK657" t="s">
        <v>295</v>
      </c>
      <c r="AL657" t="s">
        <v>5486</v>
      </c>
      <c r="AM657" t="s">
        <v>5487</v>
      </c>
      <c r="AP657" t="s">
        <v>5488</v>
      </c>
      <c r="AQ657" t="s">
        <v>5489</v>
      </c>
      <c r="AR657" t="s">
        <v>835</v>
      </c>
      <c r="AT657" t="s">
        <v>5490</v>
      </c>
      <c r="AV657" t="s">
        <v>296</v>
      </c>
      <c r="AW657" t="s">
        <v>5493</v>
      </c>
      <c r="AX657" t="s">
        <v>1527</v>
      </c>
      <c r="AY657">
        <v>0</v>
      </c>
      <c r="AZ657" t="s">
        <v>289</v>
      </c>
      <c r="BA657" t="s">
        <v>297</v>
      </c>
      <c r="BC657" t="s">
        <v>5469</v>
      </c>
      <c r="BD657" t="s">
        <v>5494</v>
      </c>
      <c r="BF657" t="s">
        <v>5482</v>
      </c>
      <c r="BI657" t="s">
        <v>5495</v>
      </c>
      <c r="BJ657" t="s">
        <v>3669</v>
      </c>
      <c r="BK657" t="s">
        <v>3670</v>
      </c>
      <c r="BL657" t="s">
        <v>4</v>
      </c>
      <c r="BM657">
        <v>1</v>
      </c>
      <c r="BN657">
        <v>22.49</v>
      </c>
      <c r="BO657">
        <v>22.49</v>
      </c>
    </row>
    <row r="658" spans="1:73" hidden="1">
      <c r="A658" s="15">
        <f t="shared" si="10"/>
        <v>45550</v>
      </c>
      <c r="B658" t="s">
        <v>5496</v>
      </c>
      <c r="C658" t="s">
        <v>5497</v>
      </c>
      <c r="D658" t="s">
        <v>294</v>
      </c>
      <c r="F658" t="s">
        <v>2100</v>
      </c>
      <c r="G658" t="s">
        <v>5498</v>
      </c>
      <c r="H658" t="s">
        <v>287</v>
      </c>
      <c r="I658">
        <v>101.33</v>
      </c>
      <c r="J658">
        <v>100.6</v>
      </c>
      <c r="K658">
        <v>111.72</v>
      </c>
      <c r="L658">
        <v>0</v>
      </c>
      <c r="M658" t="s">
        <v>5499</v>
      </c>
      <c r="N658" t="s">
        <v>5500</v>
      </c>
      <c r="O658" t="s">
        <v>5501</v>
      </c>
      <c r="P658" t="s">
        <v>288</v>
      </c>
      <c r="Q658" t="s">
        <v>295</v>
      </c>
      <c r="R658" t="s">
        <v>5502</v>
      </c>
      <c r="S658" t="s">
        <v>4608</v>
      </c>
      <c r="U658" t="s">
        <v>1412</v>
      </c>
      <c r="V658" t="s">
        <v>1857</v>
      </c>
      <c r="W658" t="s">
        <v>2885</v>
      </c>
      <c r="X658" t="s">
        <v>4509</v>
      </c>
      <c r="Y658" t="s">
        <v>291</v>
      </c>
      <c r="Z658" t="s">
        <v>5503</v>
      </c>
      <c r="AE658" t="s">
        <v>5504</v>
      </c>
      <c r="AG658" t="s">
        <v>5499</v>
      </c>
      <c r="AH658" t="s">
        <v>5500</v>
      </c>
      <c r="AI658" t="s">
        <v>5505</v>
      </c>
      <c r="AJ658" t="s">
        <v>288</v>
      </c>
      <c r="AK658" t="s">
        <v>295</v>
      </c>
      <c r="AL658" t="s">
        <v>5502</v>
      </c>
      <c r="AM658" t="s">
        <v>4608</v>
      </c>
      <c r="AO658" t="s">
        <v>1412</v>
      </c>
      <c r="AP658" t="s">
        <v>1857</v>
      </c>
      <c r="AQ658" t="s">
        <v>2885</v>
      </c>
      <c r="AR658" t="s">
        <v>4509</v>
      </c>
      <c r="AT658" t="s">
        <v>5503</v>
      </c>
      <c r="AV658" t="s">
        <v>296</v>
      </c>
      <c r="AW658" t="s">
        <v>5506</v>
      </c>
      <c r="AX658" t="s">
        <v>1527</v>
      </c>
      <c r="AY658">
        <v>0.73</v>
      </c>
      <c r="AZ658" t="s">
        <v>289</v>
      </c>
      <c r="BA658" t="s">
        <v>297</v>
      </c>
      <c r="BC658" t="s">
        <v>5276</v>
      </c>
      <c r="BD658" t="s">
        <v>5507</v>
      </c>
      <c r="BF658" t="s">
        <v>5498</v>
      </c>
      <c r="BI658" t="s">
        <v>5508</v>
      </c>
      <c r="BJ658" t="s">
        <v>3669</v>
      </c>
      <c r="BK658" t="s">
        <v>3670</v>
      </c>
      <c r="BL658" t="s">
        <v>4</v>
      </c>
      <c r="BM658">
        <v>1</v>
      </c>
      <c r="BN658">
        <v>21.82</v>
      </c>
      <c r="BO658">
        <v>19.010000000000002</v>
      </c>
      <c r="BP658" t="s">
        <v>3228</v>
      </c>
      <c r="BQ658" t="s">
        <v>3229</v>
      </c>
      <c r="BR658" t="s">
        <v>4</v>
      </c>
      <c r="BS658">
        <v>1</v>
      </c>
      <c r="BT658">
        <v>94.51</v>
      </c>
      <c r="BU658">
        <v>82.32</v>
      </c>
    </row>
    <row r="659" spans="1:73" hidden="1">
      <c r="A659" s="15">
        <f t="shared" si="10"/>
        <v>45550</v>
      </c>
      <c r="B659" t="s">
        <v>5509</v>
      </c>
      <c r="C659" t="s">
        <v>5510</v>
      </c>
      <c r="D659" t="s">
        <v>290</v>
      </c>
      <c r="F659" t="s">
        <v>1526</v>
      </c>
      <c r="G659" t="s">
        <v>5511</v>
      </c>
      <c r="H659" t="s">
        <v>287</v>
      </c>
      <c r="I659">
        <v>112.15</v>
      </c>
      <c r="J659">
        <v>112.15</v>
      </c>
      <c r="K659">
        <v>112.15</v>
      </c>
      <c r="L659">
        <v>0</v>
      </c>
      <c r="M659" t="s">
        <v>5512</v>
      </c>
      <c r="N659" t="s">
        <v>5513</v>
      </c>
      <c r="O659" t="s">
        <v>5514</v>
      </c>
      <c r="P659" t="s">
        <v>288</v>
      </c>
      <c r="Q659" t="s">
        <v>4930</v>
      </c>
      <c r="R659" t="s">
        <v>5515</v>
      </c>
      <c r="S659" t="s">
        <v>5516</v>
      </c>
      <c r="T659" t="s">
        <v>5517</v>
      </c>
      <c r="V659" t="s">
        <v>5518</v>
      </c>
      <c r="W659" t="s">
        <v>302</v>
      </c>
      <c r="X659" t="s">
        <v>2</v>
      </c>
      <c r="Y659" t="s">
        <v>291</v>
      </c>
      <c r="Z659" t="s">
        <v>5519</v>
      </c>
      <c r="AE659" t="s">
        <v>5520</v>
      </c>
      <c r="AG659" t="s">
        <v>5512</v>
      </c>
      <c r="AH659" t="s">
        <v>5513</v>
      </c>
      <c r="AI659" t="s">
        <v>5514</v>
      </c>
      <c r="AJ659" t="s">
        <v>288</v>
      </c>
      <c r="AK659" t="s">
        <v>4930</v>
      </c>
      <c r="AL659" t="s">
        <v>5515</v>
      </c>
      <c r="AM659" t="s">
        <v>5516</v>
      </c>
      <c r="AN659" t="s">
        <v>5517</v>
      </c>
      <c r="AP659" t="s">
        <v>5518</v>
      </c>
      <c r="AQ659" t="s">
        <v>302</v>
      </c>
      <c r="AR659" t="s">
        <v>2</v>
      </c>
      <c r="AT659" t="s">
        <v>5519</v>
      </c>
      <c r="AU659" t="s">
        <v>5517</v>
      </c>
      <c r="AV659" t="s">
        <v>4942</v>
      </c>
      <c r="AW659" t="s">
        <v>5521</v>
      </c>
      <c r="AX659" t="s">
        <v>5452</v>
      </c>
      <c r="AY659">
        <v>0</v>
      </c>
      <c r="AZ659" t="s">
        <v>289</v>
      </c>
      <c r="BA659" t="s">
        <v>4945</v>
      </c>
      <c r="BB659" t="s">
        <v>4630</v>
      </c>
      <c r="BC659" t="s">
        <v>5522</v>
      </c>
      <c r="BF659" t="s">
        <v>5523</v>
      </c>
      <c r="BI659" t="s">
        <v>5524</v>
      </c>
      <c r="BJ659" t="s">
        <v>5525</v>
      </c>
      <c r="BK659" t="s">
        <v>852</v>
      </c>
      <c r="BL659" t="s">
        <v>4</v>
      </c>
      <c r="BM659">
        <v>5</v>
      </c>
      <c r="BN659">
        <v>22.43</v>
      </c>
      <c r="BO659">
        <v>112.15</v>
      </c>
    </row>
    <row r="660" spans="1:73" hidden="1">
      <c r="A660" s="15">
        <f t="shared" si="10"/>
        <v>45550</v>
      </c>
      <c r="B660" t="s">
        <v>5526</v>
      </c>
      <c r="C660" t="s">
        <v>5527</v>
      </c>
      <c r="D660" t="s">
        <v>294</v>
      </c>
      <c r="F660" t="s">
        <v>2100</v>
      </c>
      <c r="G660" t="s">
        <v>5528</v>
      </c>
      <c r="H660" t="s">
        <v>287</v>
      </c>
      <c r="I660">
        <v>24.68</v>
      </c>
      <c r="J660">
        <v>24.68</v>
      </c>
      <c r="K660">
        <v>24.68</v>
      </c>
      <c r="L660">
        <v>0</v>
      </c>
      <c r="M660" t="s">
        <v>5529</v>
      </c>
      <c r="N660" t="s">
        <v>5530</v>
      </c>
      <c r="O660" t="s">
        <v>5531</v>
      </c>
      <c r="P660" t="s">
        <v>288</v>
      </c>
      <c r="Q660" t="s">
        <v>295</v>
      </c>
      <c r="R660" t="s">
        <v>5532</v>
      </c>
      <c r="S660" t="s">
        <v>4971</v>
      </c>
      <c r="V660" t="s">
        <v>5533</v>
      </c>
      <c r="W660" t="s">
        <v>5534</v>
      </c>
      <c r="X660" t="s">
        <v>127</v>
      </c>
      <c r="Y660" t="s">
        <v>291</v>
      </c>
      <c r="Z660" t="s">
        <v>5535</v>
      </c>
      <c r="AE660" t="s">
        <v>5536</v>
      </c>
      <c r="AG660" t="s">
        <v>5529</v>
      </c>
      <c r="AH660" t="s">
        <v>5530</v>
      </c>
      <c r="AI660" t="s">
        <v>5537</v>
      </c>
      <c r="AJ660" t="s">
        <v>288</v>
      </c>
      <c r="AK660" t="s">
        <v>295</v>
      </c>
      <c r="AL660" t="s">
        <v>5532</v>
      </c>
      <c r="AM660" t="s">
        <v>4971</v>
      </c>
      <c r="AP660" t="s">
        <v>5533</v>
      </c>
      <c r="AQ660" t="s">
        <v>5534</v>
      </c>
      <c r="AR660" t="s">
        <v>127</v>
      </c>
      <c r="AT660" t="s">
        <v>5535</v>
      </c>
      <c r="AV660" t="s">
        <v>296</v>
      </c>
      <c r="AW660" t="s">
        <v>5538</v>
      </c>
      <c r="AX660" t="s">
        <v>1527</v>
      </c>
      <c r="AY660">
        <v>0</v>
      </c>
      <c r="AZ660" t="s">
        <v>289</v>
      </c>
      <c r="BA660" t="s">
        <v>297</v>
      </c>
      <c r="BC660" t="s">
        <v>5469</v>
      </c>
      <c r="BD660" t="s">
        <v>5539</v>
      </c>
      <c r="BF660" t="s">
        <v>5528</v>
      </c>
      <c r="BI660" t="s">
        <v>5540</v>
      </c>
      <c r="BJ660" t="s">
        <v>4779</v>
      </c>
      <c r="BK660" t="s">
        <v>4780</v>
      </c>
      <c r="BL660" t="s">
        <v>4</v>
      </c>
      <c r="BM660">
        <v>1</v>
      </c>
      <c r="BN660">
        <v>25.98</v>
      </c>
      <c r="BO660">
        <v>24.68</v>
      </c>
    </row>
    <row r="661" spans="1:73" hidden="1">
      <c r="A661" s="15">
        <f t="shared" si="10"/>
        <v>45550</v>
      </c>
      <c r="B661" t="s">
        <v>5541</v>
      </c>
      <c r="C661" t="s">
        <v>5542</v>
      </c>
      <c r="D661" t="s">
        <v>294</v>
      </c>
      <c r="F661" t="s">
        <v>2100</v>
      </c>
      <c r="G661" t="s">
        <v>5543</v>
      </c>
      <c r="H661" t="s">
        <v>287</v>
      </c>
      <c r="I661">
        <v>55.09</v>
      </c>
      <c r="J661">
        <v>55.09</v>
      </c>
      <c r="K661">
        <v>55.09</v>
      </c>
      <c r="L661">
        <v>0</v>
      </c>
      <c r="M661" t="s">
        <v>5544</v>
      </c>
      <c r="N661" t="s">
        <v>5545</v>
      </c>
      <c r="O661" t="s">
        <v>5546</v>
      </c>
      <c r="P661" t="s">
        <v>288</v>
      </c>
      <c r="Q661" t="s">
        <v>295</v>
      </c>
      <c r="R661" t="s">
        <v>5547</v>
      </c>
      <c r="S661" t="s">
        <v>5548</v>
      </c>
      <c r="U661" t="s">
        <v>5549</v>
      </c>
      <c r="V661" t="s">
        <v>5550</v>
      </c>
      <c r="W661" t="s">
        <v>874</v>
      </c>
      <c r="X661" t="s">
        <v>5551</v>
      </c>
      <c r="Y661" t="s">
        <v>291</v>
      </c>
      <c r="Z661" t="s">
        <v>5552</v>
      </c>
      <c r="AE661" t="s">
        <v>5553</v>
      </c>
      <c r="AG661" t="s">
        <v>5544</v>
      </c>
      <c r="AH661" t="s">
        <v>5545</v>
      </c>
      <c r="AI661" t="s">
        <v>5554</v>
      </c>
      <c r="AJ661" t="s">
        <v>288</v>
      </c>
      <c r="AK661" t="s">
        <v>295</v>
      </c>
      <c r="AL661" t="s">
        <v>5547</v>
      </c>
      <c r="AM661" t="s">
        <v>5548</v>
      </c>
      <c r="AO661" t="s">
        <v>5549</v>
      </c>
      <c r="AP661" t="s">
        <v>5550</v>
      </c>
      <c r="AQ661" t="s">
        <v>874</v>
      </c>
      <c r="AR661" t="s">
        <v>5551</v>
      </c>
      <c r="AT661" t="s">
        <v>5552</v>
      </c>
      <c r="AV661" t="s">
        <v>296</v>
      </c>
      <c r="AW661" t="s">
        <v>5555</v>
      </c>
      <c r="AX661" t="s">
        <v>1527</v>
      </c>
      <c r="AY661">
        <v>0</v>
      </c>
      <c r="AZ661" t="s">
        <v>289</v>
      </c>
      <c r="BA661" t="s">
        <v>113</v>
      </c>
      <c r="BC661" t="s">
        <v>5522</v>
      </c>
      <c r="BD661" t="s">
        <v>5556</v>
      </c>
      <c r="BF661" t="s">
        <v>5543</v>
      </c>
      <c r="BI661" t="s">
        <v>5557</v>
      </c>
      <c r="BJ661" t="s">
        <v>851</v>
      </c>
      <c r="BK661" t="s">
        <v>852</v>
      </c>
      <c r="BL661" t="s">
        <v>4</v>
      </c>
      <c r="BM661">
        <v>2</v>
      </c>
      <c r="BN661">
        <v>28.4</v>
      </c>
      <c r="BO661">
        <v>55.09</v>
      </c>
    </row>
    <row r="662" spans="1:73" hidden="1">
      <c r="A662" s="15">
        <f t="shared" si="10"/>
        <v>45551</v>
      </c>
      <c r="B662" t="s">
        <v>5558</v>
      </c>
      <c r="C662" t="s">
        <v>5559</v>
      </c>
      <c r="D662" t="s">
        <v>294</v>
      </c>
      <c r="F662" t="s">
        <v>2100</v>
      </c>
      <c r="G662" t="s">
        <v>5560</v>
      </c>
      <c r="H662" t="s">
        <v>287</v>
      </c>
      <c r="I662">
        <v>29.99</v>
      </c>
      <c r="J662">
        <v>29.99</v>
      </c>
      <c r="K662">
        <v>29.99</v>
      </c>
      <c r="L662">
        <v>0</v>
      </c>
      <c r="M662" t="s">
        <v>1424</v>
      </c>
      <c r="N662" t="s">
        <v>5561</v>
      </c>
      <c r="O662" t="s">
        <v>5562</v>
      </c>
      <c r="P662" t="s">
        <v>288</v>
      </c>
      <c r="Q662" t="s">
        <v>295</v>
      </c>
      <c r="R662" t="s">
        <v>5563</v>
      </c>
      <c r="S662" t="s">
        <v>5564</v>
      </c>
      <c r="U662" t="s">
        <v>1538</v>
      </c>
      <c r="V662" t="s">
        <v>5565</v>
      </c>
      <c r="W662" t="s">
        <v>5566</v>
      </c>
      <c r="X662" t="s">
        <v>303</v>
      </c>
      <c r="Y662" t="s">
        <v>291</v>
      </c>
      <c r="Z662" t="s">
        <v>5567</v>
      </c>
      <c r="AE662" t="s">
        <v>5568</v>
      </c>
      <c r="AG662" t="s">
        <v>1424</v>
      </c>
      <c r="AH662" t="s">
        <v>5561</v>
      </c>
      <c r="AI662" t="s">
        <v>5569</v>
      </c>
      <c r="AJ662" t="s">
        <v>288</v>
      </c>
      <c r="AK662" t="s">
        <v>295</v>
      </c>
      <c r="AL662" t="s">
        <v>5563</v>
      </c>
      <c r="AM662" t="s">
        <v>5564</v>
      </c>
      <c r="AO662" t="s">
        <v>1538</v>
      </c>
      <c r="AP662" t="s">
        <v>5565</v>
      </c>
      <c r="AQ662" t="s">
        <v>5566</v>
      </c>
      <c r="AR662" t="s">
        <v>303</v>
      </c>
      <c r="AT662" t="s">
        <v>5567</v>
      </c>
      <c r="AV662" t="s">
        <v>296</v>
      </c>
      <c r="AW662" t="s">
        <v>5570</v>
      </c>
      <c r="AX662" t="s">
        <v>1527</v>
      </c>
      <c r="AY662">
        <v>0</v>
      </c>
      <c r="AZ662" t="s">
        <v>289</v>
      </c>
      <c r="BA662" t="s">
        <v>297</v>
      </c>
      <c r="BC662" t="s">
        <v>5571</v>
      </c>
      <c r="BD662" t="s">
        <v>5572</v>
      </c>
      <c r="BF662" t="s">
        <v>5560</v>
      </c>
      <c r="BI662" t="s">
        <v>5573</v>
      </c>
      <c r="BJ662" t="s">
        <v>829</v>
      </c>
      <c r="BK662" t="s">
        <v>293</v>
      </c>
      <c r="BL662" t="s">
        <v>4</v>
      </c>
      <c r="BM662">
        <v>1</v>
      </c>
      <c r="BN662">
        <v>29.99</v>
      </c>
      <c r="BO662">
        <v>29.99</v>
      </c>
    </row>
    <row r="663" spans="1:73" hidden="1">
      <c r="A663" s="15">
        <f t="shared" si="10"/>
        <v>45551</v>
      </c>
      <c r="B663" t="s">
        <v>5574</v>
      </c>
      <c r="C663" t="s">
        <v>5575</v>
      </c>
      <c r="D663" t="s">
        <v>301</v>
      </c>
      <c r="F663" t="s">
        <v>2100</v>
      </c>
      <c r="G663" t="s">
        <v>5576</v>
      </c>
      <c r="H663" t="s">
        <v>298</v>
      </c>
      <c r="I663">
        <v>29.9</v>
      </c>
      <c r="J663">
        <v>40.47</v>
      </c>
      <c r="K663">
        <v>40.47</v>
      </c>
      <c r="L663">
        <v>10.57</v>
      </c>
      <c r="M663" t="s">
        <v>2917</v>
      </c>
      <c r="N663" t="s">
        <v>5577</v>
      </c>
      <c r="O663" t="s">
        <v>5578</v>
      </c>
      <c r="P663" t="s">
        <v>5579</v>
      </c>
      <c r="Q663" t="s">
        <v>5580</v>
      </c>
      <c r="R663" t="s">
        <v>5581</v>
      </c>
      <c r="S663" t="s">
        <v>5582</v>
      </c>
      <c r="U663" t="s">
        <v>5583</v>
      </c>
      <c r="V663" t="s">
        <v>5584</v>
      </c>
      <c r="W663" t="s">
        <v>137</v>
      </c>
      <c r="X663" t="s">
        <v>8</v>
      </c>
      <c r="Y663" t="s">
        <v>291</v>
      </c>
      <c r="Z663" t="s">
        <v>5585</v>
      </c>
      <c r="AE663" t="s">
        <v>5586</v>
      </c>
      <c r="AG663" t="s">
        <v>2917</v>
      </c>
      <c r="AH663" t="s">
        <v>5577</v>
      </c>
      <c r="AI663" t="s">
        <v>5578</v>
      </c>
      <c r="AJ663" t="s">
        <v>5579</v>
      </c>
      <c r="AK663" t="s">
        <v>5580</v>
      </c>
      <c r="AL663" t="s">
        <v>5581</v>
      </c>
      <c r="AM663" t="s">
        <v>5582</v>
      </c>
      <c r="AO663" t="s">
        <v>5583</v>
      </c>
      <c r="AP663" t="s">
        <v>5584</v>
      </c>
      <c r="AQ663" t="s">
        <v>137</v>
      </c>
      <c r="AR663" t="s">
        <v>8</v>
      </c>
      <c r="AS663" t="s">
        <v>291</v>
      </c>
      <c r="AT663" t="s">
        <v>5585</v>
      </c>
      <c r="AV663" t="s">
        <v>296</v>
      </c>
      <c r="AW663" t="s">
        <v>5587</v>
      </c>
      <c r="AX663" t="s">
        <v>5588</v>
      </c>
      <c r="AY663">
        <v>0</v>
      </c>
      <c r="AZ663" t="s">
        <v>1543</v>
      </c>
      <c r="BA663" t="s">
        <v>113</v>
      </c>
      <c r="BC663" t="s">
        <v>5589</v>
      </c>
      <c r="BF663" t="s">
        <v>5576</v>
      </c>
      <c r="BI663" t="s">
        <v>5590</v>
      </c>
      <c r="BJ663" t="s">
        <v>2148</v>
      </c>
      <c r="BK663" t="s">
        <v>852</v>
      </c>
      <c r="BL663" t="s">
        <v>4</v>
      </c>
      <c r="BM663">
        <v>1</v>
      </c>
      <c r="BN663">
        <v>29.9</v>
      </c>
      <c r="BO663">
        <v>29.9</v>
      </c>
    </row>
    <row r="664" spans="1:73" hidden="1">
      <c r="A664" s="15">
        <f t="shared" si="10"/>
        <v>45551</v>
      </c>
      <c r="B664" t="s">
        <v>5591</v>
      </c>
      <c r="C664" t="s">
        <v>5592</v>
      </c>
      <c r="D664" t="s">
        <v>294</v>
      </c>
      <c r="F664" t="s">
        <v>2100</v>
      </c>
      <c r="G664" t="s">
        <v>5593</v>
      </c>
      <c r="H664" t="s">
        <v>287</v>
      </c>
      <c r="I664">
        <v>28.49</v>
      </c>
      <c r="J664">
        <v>28.47</v>
      </c>
      <c r="K664">
        <v>28.47</v>
      </c>
      <c r="L664">
        <v>0</v>
      </c>
      <c r="M664" t="s">
        <v>5594</v>
      </c>
      <c r="N664" t="s">
        <v>5595</v>
      </c>
      <c r="O664" t="s">
        <v>5596</v>
      </c>
      <c r="P664" t="s">
        <v>288</v>
      </c>
      <c r="Q664" t="s">
        <v>295</v>
      </c>
      <c r="R664" t="s">
        <v>5597</v>
      </c>
      <c r="S664" t="s">
        <v>5598</v>
      </c>
      <c r="U664" t="s">
        <v>1412</v>
      </c>
      <c r="V664" t="s">
        <v>5599</v>
      </c>
      <c r="W664" t="s">
        <v>127</v>
      </c>
      <c r="X664" t="s">
        <v>127</v>
      </c>
      <c r="Y664" t="s">
        <v>291</v>
      </c>
      <c r="Z664" t="s">
        <v>5600</v>
      </c>
      <c r="AE664" t="s">
        <v>5601</v>
      </c>
      <c r="AG664" t="s">
        <v>5594</v>
      </c>
      <c r="AH664" t="s">
        <v>5595</v>
      </c>
      <c r="AI664" t="s">
        <v>5602</v>
      </c>
      <c r="AJ664" t="s">
        <v>288</v>
      </c>
      <c r="AK664" t="s">
        <v>295</v>
      </c>
      <c r="AL664" t="s">
        <v>5597</v>
      </c>
      <c r="AM664" t="s">
        <v>5598</v>
      </c>
      <c r="AO664" t="s">
        <v>1412</v>
      </c>
      <c r="AP664" t="s">
        <v>5599</v>
      </c>
      <c r="AQ664" t="s">
        <v>127</v>
      </c>
      <c r="AR664" t="s">
        <v>127</v>
      </c>
      <c r="AT664" t="s">
        <v>5600</v>
      </c>
      <c r="AV664" t="s">
        <v>296</v>
      </c>
      <c r="AW664" t="s">
        <v>5603</v>
      </c>
      <c r="AX664" t="s">
        <v>1527</v>
      </c>
      <c r="AY664">
        <v>0.02</v>
      </c>
      <c r="AZ664" t="s">
        <v>289</v>
      </c>
      <c r="BA664" t="s">
        <v>297</v>
      </c>
      <c r="BC664" t="s">
        <v>5469</v>
      </c>
      <c r="BD664" t="s">
        <v>5604</v>
      </c>
      <c r="BF664" t="s">
        <v>5593</v>
      </c>
      <c r="BI664" t="s">
        <v>5605</v>
      </c>
      <c r="BJ664" t="s">
        <v>829</v>
      </c>
      <c r="BK664" t="s">
        <v>293</v>
      </c>
      <c r="BL664" t="s">
        <v>4</v>
      </c>
      <c r="BM664">
        <v>1</v>
      </c>
      <c r="BN664">
        <v>29.99</v>
      </c>
      <c r="BO664">
        <v>28.49</v>
      </c>
    </row>
    <row r="665" spans="1:73" hidden="1">
      <c r="A665" s="15">
        <f t="shared" si="10"/>
        <v>45551</v>
      </c>
      <c r="B665" t="s">
        <v>5606</v>
      </c>
      <c r="C665" t="s">
        <v>5607</v>
      </c>
      <c r="D665" t="s">
        <v>301</v>
      </c>
      <c r="F665" t="s">
        <v>2100</v>
      </c>
      <c r="G665" t="s">
        <v>5608</v>
      </c>
      <c r="H665" t="s">
        <v>298</v>
      </c>
      <c r="I665">
        <v>20.99</v>
      </c>
      <c r="J665">
        <v>31.06</v>
      </c>
      <c r="K665">
        <v>31.06</v>
      </c>
      <c r="L665">
        <v>10.07</v>
      </c>
      <c r="M665" t="s">
        <v>5609</v>
      </c>
      <c r="N665" t="s">
        <v>5610</v>
      </c>
      <c r="O665" t="s">
        <v>5611</v>
      </c>
      <c r="P665" t="s">
        <v>877</v>
      </c>
      <c r="Q665" t="s">
        <v>5612</v>
      </c>
      <c r="R665" t="s">
        <v>5613</v>
      </c>
      <c r="S665" t="s">
        <v>5614</v>
      </c>
      <c r="U665" t="s">
        <v>5615</v>
      </c>
      <c r="V665" t="s">
        <v>2124</v>
      </c>
      <c r="W665" t="s">
        <v>136</v>
      </c>
      <c r="X665" t="s">
        <v>126</v>
      </c>
      <c r="Y665" t="s">
        <v>291</v>
      </c>
      <c r="Z665" t="s">
        <v>5616</v>
      </c>
      <c r="AE665" t="s">
        <v>5617</v>
      </c>
      <c r="AG665" t="s">
        <v>5609</v>
      </c>
      <c r="AH665" t="s">
        <v>5610</v>
      </c>
      <c r="AI665" t="s">
        <v>5611</v>
      </c>
      <c r="AJ665" t="s">
        <v>877</v>
      </c>
      <c r="AK665" t="s">
        <v>5612</v>
      </c>
      <c r="AL665" t="s">
        <v>5613</v>
      </c>
      <c r="AM665" t="s">
        <v>5614</v>
      </c>
      <c r="AO665" t="s">
        <v>5615</v>
      </c>
      <c r="AP665" t="s">
        <v>2124</v>
      </c>
      <c r="AQ665" t="s">
        <v>136</v>
      </c>
      <c r="AR665" t="s">
        <v>126</v>
      </c>
      <c r="AS665" t="s">
        <v>291</v>
      </c>
      <c r="AT665" t="s">
        <v>5616</v>
      </c>
      <c r="AV665" t="s">
        <v>296</v>
      </c>
      <c r="AW665" t="s">
        <v>5618</v>
      </c>
      <c r="AX665" t="s">
        <v>5619</v>
      </c>
      <c r="AY665">
        <v>0</v>
      </c>
      <c r="AZ665" t="s">
        <v>1543</v>
      </c>
      <c r="BA665" t="s">
        <v>113</v>
      </c>
      <c r="BC665" t="s">
        <v>5620</v>
      </c>
      <c r="BF665" t="s">
        <v>5608</v>
      </c>
      <c r="BI665" t="s">
        <v>5590</v>
      </c>
      <c r="BJ665" t="s">
        <v>1545</v>
      </c>
      <c r="BK665" t="s">
        <v>863</v>
      </c>
      <c r="BL665" t="s">
        <v>4</v>
      </c>
      <c r="BM665">
        <v>1</v>
      </c>
      <c r="BN665">
        <v>20.99</v>
      </c>
      <c r="BO665">
        <v>20.99</v>
      </c>
    </row>
    <row r="666" spans="1:73" hidden="1">
      <c r="A666" s="15">
        <f t="shared" si="10"/>
        <v>45551</v>
      </c>
      <c r="B666" t="s">
        <v>5621</v>
      </c>
      <c r="C666" t="s">
        <v>5622</v>
      </c>
      <c r="D666" t="s">
        <v>294</v>
      </c>
      <c r="F666" t="s">
        <v>2100</v>
      </c>
      <c r="G666" t="s">
        <v>5623</v>
      </c>
      <c r="H666" t="s">
        <v>287</v>
      </c>
      <c r="I666">
        <v>22.49</v>
      </c>
      <c r="J666">
        <v>22.49</v>
      </c>
      <c r="K666">
        <v>22.49</v>
      </c>
      <c r="L666">
        <v>0</v>
      </c>
      <c r="M666" t="s">
        <v>5624</v>
      </c>
      <c r="N666" t="s">
        <v>5625</v>
      </c>
      <c r="O666" t="s">
        <v>5626</v>
      </c>
      <c r="P666" t="s">
        <v>288</v>
      </c>
      <c r="Q666" t="s">
        <v>295</v>
      </c>
      <c r="R666" t="s">
        <v>5627</v>
      </c>
      <c r="S666" t="s">
        <v>5628</v>
      </c>
      <c r="U666" t="s">
        <v>5629</v>
      </c>
      <c r="V666" t="s">
        <v>5630</v>
      </c>
      <c r="W666" t="s">
        <v>5631</v>
      </c>
      <c r="X666" t="s">
        <v>837</v>
      </c>
      <c r="Y666" t="s">
        <v>291</v>
      </c>
      <c r="Z666" t="s">
        <v>5632</v>
      </c>
      <c r="AE666" t="s">
        <v>5633</v>
      </c>
      <c r="AG666" t="s">
        <v>5624</v>
      </c>
      <c r="AH666" t="s">
        <v>5625</v>
      </c>
      <c r="AI666" t="s">
        <v>5634</v>
      </c>
      <c r="AJ666" t="s">
        <v>288</v>
      </c>
      <c r="AK666" t="s">
        <v>295</v>
      </c>
      <c r="AL666" t="s">
        <v>5627</v>
      </c>
      <c r="AM666" t="s">
        <v>5628</v>
      </c>
      <c r="AO666" t="s">
        <v>5629</v>
      </c>
      <c r="AP666" t="s">
        <v>5630</v>
      </c>
      <c r="AQ666" t="s">
        <v>5631</v>
      </c>
      <c r="AR666" t="s">
        <v>837</v>
      </c>
      <c r="AT666" t="s">
        <v>5632</v>
      </c>
      <c r="AV666" t="s">
        <v>296</v>
      </c>
      <c r="AW666" t="s">
        <v>5635</v>
      </c>
      <c r="AX666" t="s">
        <v>1527</v>
      </c>
      <c r="AY666">
        <v>0</v>
      </c>
      <c r="AZ666" t="s">
        <v>289</v>
      </c>
      <c r="BA666" t="s">
        <v>297</v>
      </c>
      <c r="BC666" t="s">
        <v>5276</v>
      </c>
      <c r="BD666" t="s">
        <v>5636</v>
      </c>
      <c r="BF666" t="s">
        <v>5623</v>
      </c>
      <c r="BI666" t="s">
        <v>5637</v>
      </c>
      <c r="BJ666" t="s">
        <v>3669</v>
      </c>
      <c r="BK666" t="s">
        <v>3670</v>
      </c>
      <c r="BL666" t="s">
        <v>4</v>
      </c>
      <c r="BM666">
        <v>1</v>
      </c>
      <c r="BN666">
        <v>22.49</v>
      </c>
      <c r="BO666">
        <v>22.49</v>
      </c>
    </row>
    <row r="667" spans="1:73" hidden="1">
      <c r="A667" s="15">
        <f t="shared" si="10"/>
        <v>45551</v>
      </c>
      <c r="B667" t="s">
        <v>5638</v>
      </c>
      <c r="C667" t="s">
        <v>5639</v>
      </c>
      <c r="D667" t="s">
        <v>301</v>
      </c>
      <c r="F667" t="s">
        <v>2100</v>
      </c>
      <c r="G667" t="s">
        <v>5640</v>
      </c>
      <c r="H667" t="s">
        <v>298</v>
      </c>
      <c r="I667">
        <v>29.9</v>
      </c>
      <c r="J667">
        <v>40.47</v>
      </c>
      <c r="K667">
        <v>40.47</v>
      </c>
      <c r="L667">
        <v>10.57</v>
      </c>
      <c r="M667" t="s">
        <v>5483</v>
      </c>
      <c r="N667" t="s">
        <v>5641</v>
      </c>
      <c r="O667" t="s">
        <v>5642</v>
      </c>
      <c r="P667" t="s">
        <v>4737</v>
      </c>
      <c r="Q667" t="s">
        <v>5643</v>
      </c>
      <c r="R667" t="s">
        <v>5644</v>
      </c>
      <c r="S667" t="s">
        <v>5645</v>
      </c>
      <c r="V667" t="s">
        <v>5646</v>
      </c>
      <c r="W667" t="s">
        <v>5647</v>
      </c>
      <c r="X667" t="s">
        <v>2</v>
      </c>
      <c r="Y667" t="s">
        <v>291</v>
      </c>
      <c r="Z667" t="s">
        <v>5648</v>
      </c>
      <c r="AE667" t="s">
        <v>5649</v>
      </c>
      <c r="AG667" t="s">
        <v>5483</v>
      </c>
      <c r="AH667" t="s">
        <v>5641</v>
      </c>
      <c r="AI667" t="s">
        <v>5642</v>
      </c>
      <c r="AJ667" t="s">
        <v>4737</v>
      </c>
      <c r="AK667" t="s">
        <v>5643</v>
      </c>
      <c r="AL667" t="s">
        <v>5644</v>
      </c>
      <c r="AM667" t="s">
        <v>5645</v>
      </c>
      <c r="AP667" t="s">
        <v>5646</v>
      </c>
      <c r="AQ667" t="s">
        <v>5647</v>
      </c>
      <c r="AR667" t="s">
        <v>2</v>
      </c>
      <c r="AS667" t="s">
        <v>291</v>
      </c>
      <c r="AT667" t="s">
        <v>5648</v>
      </c>
      <c r="AV667" t="s">
        <v>296</v>
      </c>
      <c r="AW667" t="s">
        <v>5650</v>
      </c>
      <c r="AX667" t="s">
        <v>5619</v>
      </c>
      <c r="AY667">
        <v>0</v>
      </c>
      <c r="AZ667" t="s">
        <v>289</v>
      </c>
      <c r="BA667" t="s">
        <v>2145</v>
      </c>
      <c r="BC667" t="s">
        <v>5651</v>
      </c>
      <c r="BF667" t="s">
        <v>5640</v>
      </c>
      <c r="BI667" t="s">
        <v>5590</v>
      </c>
      <c r="BJ667" t="s">
        <v>2148</v>
      </c>
      <c r="BK667" t="s">
        <v>852</v>
      </c>
      <c r="BL667" t="s">
        <v>4</v>
      </c>
      <c r="BM667">
        <v>1</v>
      </c>
      <c r="BN667">
        <v>29.9</v>
      </c>
      <c r="BO667">
        <v>29.9</v>
      </c>
    </row>
    <row r="668" spans="1:73" hidden="1">
      <c r="A668" s="15">
        <f t="shared" si="10"/>
        <v>45552</v>
      </c>
      <c r="B668" t="s">
        <v>5652</v>
      </c>
      <c r="C668" t="s">
        <v>5653</v>
      </c>
      <c r="D668" t="s">
        <v>301</v>
      </c>
      <c r="F668" t="s">
        <v>2100</v>
      </c>
      <c r="G668" t="s">
        <v>5654</v>
      </c>
      <c r="H668" t="s">
        <v>298</v>
      </c>
      <c r="I668">
        <v>20.99</v>
      </c>
      <c r="J668">
        <v>31.06</v>
      </c>
      <c r="K668">
        <v>31.06</v>
      </c>
      <c r="L668">
        <v>10.07</v>
      </c>
      <c r="M668" t="s">
        <v>5655</v>
      </c>
      <c r="N668" t="s">
        <v>5656</v>
      </c>
      <c r="O668" t="s">
        <v>5657</v>
      </c>
      <c r="P668" t="s">
        <v>877</v>
      </c>
      <c r="Q668" t="s">
        <v>5658</v>
      </c>
      <c r="R668" t="s">
        <v>5659</v>
      </c>
      <c r="S668" t="s">
        <v>5660</v>
      </c>
      <c r="U668" t="s">
        <v>5661</v>
      </c>
      <c r="V668" t="s">
        <v>5662</v>
      </c>
      <c r="W668" t="s">
        <v>136</v>
      </c>
      <c r="X668" t="s">
        <v>126</v>
      </c>
      <c r="Y668" t="s">
        <v>291</v>
      </c>
      <c r="Z668" t="s">
        <v>5663</v>
      </c>
      <c r="AE668" t="s">
        <v>5664</v>
      </c>
      <c r="AG668" t="s">
        <v>5655</v>
      </c>
      <c r="AH668" t="s">
        <v>5656</v>
      </c>
      <c r="AI668" t="s">
        <v>5657</v>
      </c>
      <c r="AJ668" t="s">
        <v>877</v>
      </c>
      <c r="AK668" t="s">
        <v>5658</v>
      </c>
      <c r="AL668" t="s">
        <v>5659</v>
      </c>
      <c r="AM668" t="s">
        <v>5660</v>
      </c>
      <c r="AO668" t="s">
        <v>5661</v>
      </c>
      <c r="AP668" t="s">
        <v>5662</v>
      </c>
      <c r="AQ668" t="s">
        <v>136</v>
      </c>
      <c r="AR668" t="s">
        <v>126</v>
      </c>
      <c r="AS668" t="s">
        <v>291</v>
      </c>
      <c r="AT668" t="s">
        <v>5663</v>
      </c>
      <c r="AV668" t="s">
        <v>296</v>
      </c>
      <c r="AW668" t="s">
        <v>5665</v>
      </c>
      <c r="AX668" t="s">
        <v>5619</v>
      </c>
      <c r="AY668">
        <v>0</v>
      </c>
      <c r="AZ668" t="s">
        <v>289</v>
      </c>
      <c r="BA668" t="s">
        <v>2145</v>
      </c>
      <c r="BC668" t="s">
        <v>5651</v>
      </c>
      <c r="BF668" t="s">
        <v>5654</v>
      </c>
      <c r="BI668" t="s">
        <v>5590</v>
      </c>
      <c r="BJ668" t="s">
        <v>5666</v>
      </c>
      <c r="BK668" t="s">
        <v>1562</v>
      </c>
      <c r="BL668" t="s">
        <v>4</v>
      </c>
      <c r="BM668">
        <v>1</v>
      </c>
      <c r="BN668">
        <v>20.99</v>
      </c>
      <c r="BO668">
        <v>20.99</v>
      </c>
    </row>
    <row r="669" spans="1:73" hidden="1">
      <c r="A669" s="15">
        <f t="shared" si="10"/>
        <v>45552</v>
      </c>
      <c r="B669" t="s">
        <v>5667</v>
      </c>
      <c r="C669" t="s">
        <v>5668</v>
      </c>
      <c r="D669" t="s">
        <v>294</v>
      </c>
      <c r="F669" t="s">
        <v>2100</v>
      </c>
      <c r="G669" t="s">
        <v>5669</v>
      </c>
      <c r="H669" t="s">
        <v>287</v>
      </c>
      <c r="I669">
        <v>22.73</v>
      </c>
      <c r="J669">
        <v>22.73</v>
      </c>
      <c r="K669">
        <v>22.73</v>
      </c>
      <c r="L669">
        <v>0</v>
      </c>
      <c r="M669" t="s">
        <v>2806</v>
      </c>
      <c r="N669" t="s">
        <v>5670</v>
      </c>
      <c r="O669" t="s">
        <v>5671</v>
      </c>
      <c r="P669" t="s">
        <v>288</v>
      </c>
      <c r="Q669" t="s">
        <v>295</v>
      </c>
      <c r="R669" t="s">
        <v>5672</v>
      </c>
      <c r="S669" t="s">
        <v>3599</v>
      </c>
      <c r="U669" t="s">
        <v>1412</v>
      </c>
      <c r="V669" t="s">
        <v>5673</v>
      </c>
      <c r="W669" t="s">
        <v>127</v>
      </c>
      <c r="X669" t="s">
        <v>127</v>
      </c>
      <c r="Y669" t="s">
        <v>291</v>
      </c>
      <c r="Z669" t="s">
        <v>5674</v>
      </c>
      <c r="AE669" t="s">
        <v>5675</v>
      </c>
      <c r="AG669" t="s">
        <v>2806</v>
      </c>
      <c r="AH669" t="s">
        <v>5670</v>
      </c>
      <c r="AI669" t="s">
        <v>5676</v>
      </c>
      <c r="AJ669" t="s">
        <v>288</v>
      </c>
      <c r="AK669" t="s">
        <v>295</v>
      </c>
      <c r="AL669" t="s">
        <v>5672</v>
      </c>
      <c r="AM669" t="s">
        <v>3599</v>
      </c>
      <c r="AO669" t="s">
        <v>1412</v>
      </c>
      <c r="AP669" t="s">
        <v>5673</v>
      </c>
      <c r="AQ669" t="s">
        <v>127</v>
      </c>
      <c r="AR669" t="s">
        <v>127</v>
      </c>
      <c r="AT669" t="s">
        <v>5674</v>
      </c>
      <c r="AV669" t="s">
        <v>296</v>
      </c>
      <c r="AW669" t="s">
        <v>5677</v>
      </c>
      <c r="AX669" t="s">
        <v>1527</v>
      </c>
      <c r="AY669">
        <v>0</v>
      </c>
      <c r="AZ669" t="s">
        <v>5678</v>
      </c>
      <c r="BA669" t="s">
        <v>5679</v>
      </c>
      <c r="BC669" t="s">
        <v>5469</v>
      </c>
      <c r="BD669" t="s">
        <v>5680</v>
      </c>
      <c r="BF669" t="s">
        <v>5669</v>
      </c>
      <c r="BI669" t="s">
        <v>5681</v>
      </c>
      <c r="BJ669" t="s">
        <v>838</v>
      </c>
      <c r="BK669" t="s">
        <v>836</v>
      </c>
      <c r="BL669" t="s">
        <v>4</v>
      </c>
      <c r="BM669">
        <v>1</v>
      </c>
      <c r="BN669">
        <v>22.73</v>
      </c>
      <c r="BO669">
        <v>22.73</v>
      </c>
    </row>
    <row r="670" spans="1:73" hidden="1">
      <c r="A670" s="15">
        <f t="shared" si="10"/>
        <v>45552</v>
      </c>
      <c r="B670" t="s">
        <v>5682</v>
      </c>
      <c r="C670" t="s">
        <v>5683</v>
      </c>
      <c r="D670" t="s">
        <v>301</v>
      </c>
      <c r="F670" t="s">
        <v>2100</v>
      </c>
      <c r="G670" t="s">
        <v>5684</v>
      </c>
      <c r="H670" t="s">
        <v>298</v>
      </c>
      <c r="I670">
        <v>29.99</v>
      </c>
      <c r="J670">
        <v>50.36</v>
      </c>
      <c r="K670">
        <v>50.36</v>
      </c>
      <c r="L670">
        <v>20.37</v>
      </c>
      <c r="M670" t="s">
        <v>5685</v>
      </c>
      <c r="N670" t="s">
        <v>5686</v>
      </c>
      <c r="O670" t="s">
        <v>5687</v>
      </c>
      <c r="P670" t="s">
        <v>5688</v>
      </c>
      <c r="Q670" t="s">
        <v>5689</v>
      </c>
      <c r="R670" t="s">
        <v>5690</v>
      </c>
      <c r="S670" t="s">
        <v>2108</v>
      </c>
      <c r="U670" t="s">
        <v>1412</v>
      </c>
      <c r="V670" t="s">
        <v>5691</v>
      </c>
      <c r="W670" t="s">
        <v>4175</v>
      </c>
      <c r="X670" t="s">
        <v>14</v>
      </c>
      <c r="Y670" t="s">
        <v>291</v>
      </c>
      <c r="Z670" t="s">
        <v>5692</v>
      </c>
      <c r="AE670" t="s">
        <v>5693</v>
      </c>
      <c r="AG670" t="s">
        <v>5685</v>
      </c>
      <c r="AH670" t="s">
        <v>5686</v>
      </c>
      <c r="AI670" t="s">
        <v>5687</v>
      </c>
      <c r="AJ670" t="s">
        <v>5688</v>
      </c>
      <c r="AK670" t="s">
        <v>5689</v>
      </c>
      <c r="AL670" t="s">
        <v>5690</v>
      </c>
      <c r="AM670" t="s">
        <v>2108</v>
      </c>
      <c r="AO670" t="s">
        <v>1412</v>
      </c>
      <c r="AP670" t="s">
        <v>5691</v>
      </c>
      <c r="AQ670" t="s">
        <v>4175</v>
      </c>
      <c r="AR670" t="s">
        <v>14</v>
      </c>
      <c r="AS670" t="s">
        <v>291</v>
      </c>
      <c r="AT670" t="s">
        <v>5692</v>
      </c>
      <c r="AV670" t="s">
        <v>296</v>
      </c>
      <c r="AW670" t="s">
        <v>5694</v>
      </c>
      <c r="AX670" t="s">
        <v>5695</v>
      </c>
      <c r="AY670">
        <v>0</v>
      </c>
      <c r="AZ670" t="s">
        <v>289</v>
      </c>
      <c r="BA670" t="s">
        <v>49</v>
      </c>
      <c r="BC670" t="s">
        <v>5696</v>
      </c>
      <c r="BF670" t="s">
        <v>5684</v>
      </c>
      <c r="BI670" t="s">
        <v>5697</v>
      </c>
      <c r="BJ670" t="s">
        <v>864</v>
      </c>
      <c r="BK670" t="s">
        <v>293</v>
      </c>
      <c r="BL670" t="s">
        <v>4</v>
      </c>
      <c r="BM670">
        <v>1</v>
      </c>
      <c r="BN670">
        <v>29.99</v>
      </c>
      <c r="BO670">
        <v>29.99</v>
      </c>
    </row>
    <row r="671" spans="1:73" hidden="1">
      <c r="A671" s="15">
        <f t="shared" si="10"/>
        <v>45552</v>
      </c>
      <c r="B671" t="s">
        <v>5698</v>
      </c>
      <c r="C671" t="s">
        <v>5699</v>
      </c>
      <c r="D671" t="s">
        <v>294</v>
      </c>
      <c r="F671" t="s">
        <v>2100</v>
      </c>
      <c r="G671" t="s">
        <v>5700</v>
      </c>
      <c r="H671" t="s">
        <v>287</v>
      </c>
      <c r="I671">
        <v>28.4</v>
      </c>
      <c r="J671">
        <v>28.4</v>
      </c>
      <c r="K671">
        <v>28.4</v>
      </c>
      <c r="L671">
        <v>0</v>
      </c>
      <c r="M671" t="s">
        <v>2119</v>
      </c>
      <c r="N671" t="s">
        <v>5701</v>
      </c>
      <c r="O671" t="s">
        <v>5702</v>
      </c>
      <c r="P671" t="s">
        <v>288</v>
      </c>
      <c r="Q671" t="s">
        <v>295</v>
      </c>
      <c r="R671" t="s">
        <v>5703</v>
      </c>
      <c r="S671" t="s">
        <v>3569</v>
      </c>
      <c r="U671" t="s">
        <v>5704</v>
      </c>
      <c r="V671" t="s">
        <v>124</v>
      </c>
      <c r="W671" t="s">
        <v>3756</v>
      </c>
      <c r="X671" t="s">
        <v>127</v>
      </c>
      <c r="Y671" t="s">
        <v>291</v>
      </c>
      <c r="Z671" t="s">
        <v>5705</v>
      </c>
      <c r="AE671" t="s">
        <v>5706</v>
      </c>
      <c r="AG671" t="s">
        <v>2119</v>
      </c>
      <c r="AH671" t="s">
        <v>5701</v>
      </c>
      <c r="AI671" t="s">
        <v>5707</v>
      </c>
      <c r="AJ671" t="s">
        <v>288</v>
      </c>
      <c r="AK671" t="s">
        <v>295</v>
      </c>
      <c r="AL671" t="s">
        <v>5703</v>
      </c>
      <c r="AM671" t="s">
        <v>3569</v>
      </c>
      <c r="AO671" t="s">
        <v>5704</v>
      </c>
      <c r="AP671" t="s">
        <v>124</v>
      </c>
      <c r="AQ671" t="s">
        <v>3756</v>
      </c>
      <c r="AR671" t="s">
        <v>127</v>
      </c>
      <c r="AT671" t="s">
        <v>5705</v>
      </c>
      <c r="AV671" t="s">
        <v>296</v>
      </c>
      <c r="AW671" t="s">
        <v>5708</v>
      </c>
      <c r="AX671" t="s">
        <v>1527</v>
      </c>
      <c r="AY671">
        <v>0</v>
      </c>
      <c r="AZ671" t="s">
        <v>289</v>
      </c>
      <c r="BA671" t="s">
        <v>113</v>
      </c>
      <c r="BC671" t="s">
        <v>5276</v>
      </c>
      <c r="BD671" t="s">
        <v>5709</v>
      </c>
      <c r="BF671" t="s">
        <v>5700</v>
      </c>
      <c r="BI671" t="s">
        <v>5710</v>
      </c>
      <c r="BJ671" t="s">
        <v>851</v>
      </c>
      <c r="BK671" t="s">
        <v>852</v>
      </c>
      <c r="BL671" t="s">
        <v>4</v>
      </c>
      <c r="BM671">
        <v>1</v>
      </c>
      <c r="BN671">
        <v>28.4</v>
      </c>
      <c r="BO671">
        <v>28.4</v>
      </c>
    </row>
    <row r="672" spans="1:73" hidden="1">
      <c r="A672" s="15">
        <f t="shared" si="10"/>
        <v>45553</v>
      </c>
      <c r="B672" t="s">
        <v>5711</v>
      </c>
      <c r="C672" t="s">
        <v>5712</v>
      </c>
      <c r="D672" t="s">
        <v>3594</v>
      </c>
      <c r="F672" t="s">
        <v>891</v>
      </c>
      <c r="G672" t="s">
        <v>5713</v>
      </c>
      <c r="H672" t="s">
        <v>287</v>
      </c>
      <c r="I672">
        <v>119.98</v>
      </c>
      <c r="J672">
        <v>91.78</v>
      </c>
      <c r="K672">
        <v>91.78</v>
      </c>
      <c r="L672">
        <v>0</v>
      </c>
      <c r="M672" t="s">
        <v>5714</v>
      </c>
      <c r="N672" t="s">
        <v>5715</v>
      </c>
      <c r="O672" t="s">
        <v>5716</v>
      </c>
      <c r="P672" t="s">
        <v>3599</v>
      </c>
      <c r="Q672" t="s">
        <v>3600</v>
      </c>
      <c r="R672" t="s">
        <v>5717</v>
      </c>
      <c r="S672" t="s">
        <v>5718</v>
      </c>
      <c r="V672" t="s">
        <v>5719</v>
      </c>
      <c r="W672" t="s">
        <v>5720</v>
      </c>
      <c r="X672" t="s">
        <v>6</v>
      </c>
      <c r="Y672" t="s">
        <v>291</v>
      </c>
      <c r="Z672" t="s">
        <v>5721</v>
      </c>
      <c r="AE672" t="s">
        <v>5722</v>
      </c>
      <c r="AG672" t="s">
        <v>5714</v>
      </c>
      <c r="AH672" t="s">
        <v>5723</v>
      </c>
      <c r="AI672" t="s">
        <v>5716</v>
      </c>
      <c r="AJ672" t="s">
        <v>3599</v>
      </c>
      <c r="AK672" t="s">
        <v>3600</v>
      </c>
      <c r="AL672" t="s">
        <v>5724</v>
      </c>
      <c r="AM672" t="s">
        <v>5725</v>
      </c>
      <c r="AO672" t="s">
        <v>5726</v>
      </c>
      <c r="AP672" t="s">
        <v>124</v>
      </c>
      <c r="AQ672" t="s">
        <v>5720</v>
      </c>
      <c r="AR672" t="s">
        <v>6</v>
      </c>
      <c r="AS672" t="s">
        <v>291</v>
      </c>
      <c r="AT672" t="s">
        <v>5727</v>
      </c>
      <c r="AU672" t="s">
        <v>5728</v>
      </c>
      <c r="AV672" t="s">
        <v>3608</v>
      </c>
      <c r="AW672" t="s">
        <v>5712</v>
      </c>
      <c r="AY672">
        <v>28.2</v>
      </c>
      <c r="AZ672" t="s">
        <v>5678</v>
      </c>
      <c r="BA672" t="s">
        <v>1242</v>
      </c>
      <c r="BB672" t="s">
        <v>3159</v>
      </c>
      <c r="BC672" t="s">
        <v>884</v>
      </c>
      <c r="BE672" t="s">
        <v>5729</v>
      </c>
      <c r="BI672" t="s">
        <v>5697</v>
      </c>
      <c r="BJ672" t="s">
        <v>3802</v>
      </c>
      <c r="BK672" t="s">
        <v>3179</v>
      </c>
      <c r="BL672" t="s">
        <v>4</v>
      </c>
      <c r="BM672">
        <v>1</v>
      </c>
      <c r="BN672">
        <v>119.98</v>
      </c>
      <c r="BO672">
        <v>119.98</v>
      </c>
    </row>
    <row r="673" spans="1:73" hidden="1">
      <c r="A673" s="15">
        <f t="shared" si="10"/>
        <v>45553</v>
      </c>
      <c r="B673" t="s">
        <v>5730</v>
      </c>
      <c r="C673" t="s">
        <v>5731</v>
      </c>
      <c r="D673" t="s">
        <v>294</v>
      </c>
      <c r="F673" t="s">
        <v>2100</v>
      </c>
      <c r="G673" t="s">
        <v>5732</v>
      </c>
      <c r="H673" t="s">
        <v>287</v>
      </c>
      <c r="I673">
        <v>25.98</v>
      </c>
      <c r="J673">
        <v>25.98</v>
      </c>
      <c r="K673">
        <v>25.98</v>
      </c>
      <c r="L673">
        <v>0</v>
      </c>
      <c r="M673" t="s">
        <v>4068</v>
      </c>
      <c r="N673" t="s">
        <v>5733</v>
      </c>
      <c r="O673" t="s">
        <v>5734</v>
      </c>
      <c r="P673" t="s">
        <v>288</v>
      </c>
      <c r="Q673" t="s">
        <v>295</v>
      </c>
      <c r="R673" t="s">
        <v>5735</v>
      </c>
      <c r="S673" t="s">
        <v>5736</v>
      </c>
      <c r="U673" t="s">
        <v>5737</v>
      </c>
      <c r="V673" t="s">
        <v>5738</v>
      </c>
      <c r="W673" t="s">
        <v>2015</v>
      </c>
      <c r="X673" t="s">
        <v>2016</v>
      </c>
      <c r="Y673" t="s">
        <v>291</v>
      </c>
      <c r="Z673" t="s">
        <v>5739</v>
      </c>
      <c r="AE673" t="s">
        <v>5740</v>
      </c>
      <c r="AG673" t="s">
        <v>4068</v>
      </c>
      <c r="AH673" t="s">
        <v>5733</v>
      </c>
      <c r="AI673" t="s">
        <v>5741</v>
      </c>
      <c r="AJ673" t="s">
        <v>288</v>
      </c>
      <c r="AK673" t="s">
        <v>295</v>
      </c>
      <c r="AL673" t="s">
        <v>5735</v>
      </c>
      <c r="AM673" t="s">
        <v>5736</v>
      </c>
      <c r="AO673" t="s">
        <v>5737</v>
      </c>
      <c r="AP673" t="s">
        <v>5738</v>
      </c>
      <c r="AQ673" t="s">
        <v>2015</v>
      </c>
      <c r="AR673" t="s">
        <v>2016</v>
      </c>
      <c r="AT673" t="s">
        <v>5739</v>
      </c>
      <c r="AV673" t="s">
        <v>296</v>
      </c>
      <c r="AW673" t="s">
        <v>5742</v>
      </c>
      <c r="AX673" t="s">
        <v>1527</v>
      </c>
      <c r="AY673">
        <v>0</v>
      </c>
      <c r="AZ673" t="s">
        <v>289</v>
      </c>
      <c r="BA673" t="s">
        <v>113</v>
      </c>
      <c r="BC673" t="s">
        <v>5571</v>
      </c>
      <c r="BD673" t="s">
        <v>5743</v>
      </c>
      <c r="BF673" t="s">
        <v>5732</v>
      </c>
      <c r="BI673" t="s">
        <v>5744</v>
      </c>
      <c r="BJ673" t="s">
        <v>4779</v>
      </c>
      <c r="BK673" t="s">
        <v>4780</v>
      </c>
      <c r="BL673" t="s">
        <v>4</v>
      </c>
      <c r="BM673">
        <v>1</v>
      </c>
      <c r="BN673">
        <v>25.98</v>
      </c>
      <c r="BO673">
        <v>25.98</v>
      </c>
    </row>
    <row r="674" spans="1:73" hidden="1">
      <c r="A674" s="15">
        <f t="shared" si="10"/>
        <v>45554</v>
      </c>
      <c r="B674" t="s">
        <v>5745</v>
      </c>
      <c r="C674" t="s">
        <v>5746</v>
      </c>
      <c r="D674" t="s">
        <v>294</v>
      </c>
      <c r="F674" t="s">
        <v>2100</v>
      </c>
      <c r="G674" t="s">
        <v>5747</v>
      </c>
      <c r="H674" t="s">
        <v>287</v>
      </c>
      <c r="I674">
        <v>55.09</v>
      </c>
      <c r="J674">
        <v>54.72</v>
      </c>
      <c r="K674">
        <v>54.72</v>
      </c>
      <c r="L674">
        <v>0</v>
      </c>
      <c r="M674" t="s">
        <v>5748</v>
      </c>
      <c r="N674" t="s">
        <v>5749</v>
      </c>
      <c r="O674" t="s">
        <v>5750</v>
      </c>
      <c r="P674" t="s">
        <v>288</v>
      </c>
      <c r="Q674" t="s">
        <v>295</v>
      </c>
      <c r="R674" t="s">
        <v>5751</v>
      </c>
      <c r="S674" t="s">
        <v>5752</v>
      </c>
      <c r="V674" t="s">
        <v>4644</v>
      </c>
      <c r="W674" t="s">
        <v>3172</v>
      </c>
      <c r="X674" t="s">
        <v>835</v>
      </c>
      <c r="Y674" t="s">
        <v>291</v>
      </c>
      <c r="Z674" t="s">
        <v>5753</v>
      </c>
      <c r="AE674" t="s">
        <v>5754</v>
      </c>
      <c r="AG674" t="s">
        <v>5748</v>
      </c>
      <c r="AH674" t="s">
        <v>5749</v>
      </c>
      <c r="AI674" t="s">
        <v>5755</v>
      </c>
      <c r="AJ674" t="s">
        <v>288</v>
      </c>
      <c r="AK674" t="s">
        <v>295</v>
      </c>
      <c r="AL674" t="s">
        <v>5751</v>
      </c>
      <c r="AM674" t="s">
        <v>5752</v>
      </c>
      <c r="AP674" t="s">
        <v>4644</v>
      </c>
      <c r="AQ674" t="s">
        <v>3172</v>
      </c>
      <c r="AR674" t="s">
        <v>835</v>
      </c>
      <c r="AT674" t="s">
        <v>5753</v>
      </c>
      <c r="AV674" t="s">
        <v>296</v>
      </c>
      <c r="AW674" t="s">
        <v>5756</v>
      </c>
      <c r="AX674" t="s">
        <v>1527</v>
      </c>
      <c r="AY674">
        <v>0.37</v>
      </c>
      <c r="AZ674" t="s">
        <v>289</v>
      </c>
      <c r="BA674" t="s">
        <v>113</v>
      </c>
      <c r="BC674" t="s">
        <v>5757</v>
      </c>
      <c r="BD674" t="s">
        <v>5758</v>
      </c>
      <c r="BF674" t="s">
        <v>5747</v>
      </c>
      <c r="BI674" t="s">
        <v>5759</v>
      </c>
      <c r="BJ674" t="s">
        <v>851</v>
      </c>
      <c r="BK674" t="s">
        <v>852</v>
      </c>
      <c r="BL674" t="s">
        <v>4</v>
      </c>
      <c r="BM674">
        <v>2</v>
      </c>
      <c r="BN674">
        <v>28.4</v>
      </c>
      <c r="BO674">
        <v>55.09</v>
      </c>
    </row>
    <row r="675" spans="1:73" hidden="1">
      <c r="A675" s="15">
        <f t="shared" si="10"/>
        <v>45554</v>
      </c>
      <c r="B675" t="s">
        <v>5760</v>
      </c>
      <c r="C675" t="s">
        <v>5761</v>
      </c>
      <c r="D675" t="s">
        <v>294</v>
      </c>
      <c r="F675" t="s">
        <v>2100</v>
      </c>
      <c r="G675" t="s">
        <v>5762</v>
      </c>
      <c r="H675" t="s">
        <v>287</v>
      </c>
      <c r="I675">
        <v>29.9</v>
      </c>
      <c r="J675">
        <v>23.62</v>
      </c>
      <c r="K675">
        <v>23.62</v>
      </c>
      <c r="L675">
        <v>0</v>
      </c>
      <c r="M675" t="s">
        <v>4277</v>
      </c>
      <c r="N675" t="s">
        <v>5763</v>
      </c>
      <c r="O675" t="s">
        <v>5764</v>
      </c>
      <c r="P675" t="s">
        <v>288</v>
      </c>
      <c r="Q675" t="s">
        <v>295</v>
      </c>
      <c r="R675" t="s">
        <v>5765</v>
      </c>
      <c r="S675" t="s">
        <v>5766</v>
      </c>
      <c r="U675" t="s">
        <v>5767</v>
      </c>
      <c r="V675" t="s">
        <v>5768</v>
      </c>
      <c r="W675" t="s">
        <v>1188</v>
      </c>
      <c r="X675" t="s">
        <v>1188</v>
      </c>
      <c r="Y675" t="s">
        <v>291</v>
      </c>
      <c r="Z675" t="s">
        <v>5769</v>
      </c>
      <c r="AE675" t="s">
        <v>5770</v>
      </c>
      <c r="AG675" t="s">
        <v>4277</v>
      </c>
      <c r="AH675" t="s">
        <v>5763</v>
      </c>
      <c r="AI675" t="s">
        <v>5771</v>
      </c>
      <c r="AJ675" t="s">
        <v>288</v>
      </c>
      <c r="AK675" t="s">
        <v>295</v>
      </c>
      <c r="AL675" t="s">
        <v>5765</v>
      </c>
      <c r="AM675" t="s">
        <v>5766</v>
      </c>
      <c r="AO675" t="s">
        <v>5767</v>
      </c>
      <c r="AP675" t="s">
        <v>5768</v>
      </c>
      <c r="AQ675" t="s">
        <v>1188</v>
      </c>
      <c r="AR675" t="s">
        <v>1188</v>
      </c>
      <c r="AT675" t="s">
        <v>5769</v>
      </c>
      <c r="AV675" t="s">
        <v>296</v>
      </c>
      <c r="AW675" t="s">
        <v>5772</v>
      </c>
      <c r="AX675" t="s">
        <v>4481</v>
      </c>
      <c r="AY675">
        <v>6.28</v>
      </c>
      <c r="AZ675" t="s">
        <v>289</v>
      </c>
      <c r="BA675" t="s">
        <v>113</v>
      </c>
      <c r="BC675" t="s">
        <v>5773</v>
      </c>
      <c r="BD675" t="s">
        <v>5774</v>
      </c>
      <c r="BF675" t="s">
        <v>5762</v>
      </c>
      <c r="BI675" t="s">
        <v>5775</v>
      </c>
      <c r="BJ675" t="s">
        <v>885</v>
      </c>
      <c r="BK675" t="s">
        <v>771</v>
      </c>
      <c r="BL675" t="s">
        <v>4</v>
      </c>
      <c r="BM675">
        <v>1</v>
      </c>
      <c r="BN675">
        <v>29.9</v>
      </c>
      <c r="BO675">
        <v>29.9</v>
      </c>
    </row>
    <row r="676" spans="1:73" hidden="1">
      <c r="A676" s="15">
        <f t="shared" si="10"/>
        <v>45555</v>
      </c>
      <c r="B676" t="s">
        <v>5776</v>
      </c>
      <c r="C676" t="s">
        <v>5777</v>
      </c>
      <c r="D676" t="s">
        <v>294</v>
      </c>
      <c r="F676" t="s">
        <v>2100</v>
      </c>
      <c r="G676" t="s">
        <v>5778</v>
      </c>
      <c r="H676" t="s">
        <v>287</v>
      </c>
      <c r="I676">
        <v>50.9</v>
      </c>
      <c r="J676">
        <v>50.9</v>
      </c>
      <c r="K676">
        <v>50.9</v>
      </c>
      <c r="L676">
        <v>0</v>
      </c>
      <c r="M676" t="s">
        <v>5779</v>
      </c>
      <c r="N676" t="s">
        <v>5780</v>
      </c>
      <c r="O676" t="s">
        <v>5781</v>
      </c>
      <c r="P676" t="s">
        <v>288</v>
      </c>
      <c r="Q676" t="s">
        <v>295</v>
      </c>
      <c r="R676" t="s">
        <v>5782</v>
      </c>
      <c r="S676" t="s">
        <v>3555</v>
      </c>
      <c r="U676" t="s">
        <v>5783</v>
      </c>
      <c r="V676" t="s">
        <v>5784</v>
      </c>
      <c r="W676" t="s">
        <v>5785</v>
      </c>
      <c r="X676" t="s">
        <v>127</v>
      </c>
      <c r="Y676" t="s">
        <v>291</v>
      </c>
      <c r="Z676" t="s">
        <v>5786</v>
      </c>
      <c r="AE676" t="s">
        <v>5787</v>
      </c>
      <c r="AG676" t="s">
        <v>5779</v>
      </c>
      <c r="AH676" t="s">
        <v>5780</v>
      </c>
      <c r="AI676" t="s">
        <v>5788</v>
      </c>
      <c r="AJ676" t="s">
        <v>288</v>
      </c>
      <c r="AK676" t="s">
        <v>295</v>
      </c>
      <c r="AL676" t="s">
        <v>5782</v>
      </c>
      <c r="AM676" t="s">
        <v>3555</v>
      </c>
      <c r="AO676" t="s">
        <v>5783</v>
      </c>
      <c r="AP676" t="s">
        <v>5784</v>
      </c>
      <c r="AQ676" t="s">
        <v>5785</v>
      </c>
      <c r="AR676" t="s">
        <v>127</v>
      </c>
      <c r="AT676" t="s">
        <v>5786</v>
      </c>
      <c r="AV676" t="s">
        <v>296</v>
      </c>
      <c r="AW676" t="s">
        <v>5789</v>
      </c>
      <c r="AX676" t="s">
        <v>4481</v>
      </c>
      <c r="AY676">
        <v>0</v>
      </c>
      <c r="AZ676" t="s">
        <v>289</v>
      </c>
      <c r="BA676" t="s">
        <v>297</v>
      </c>
      <c r="BC676" t="s">
        <v>5571</v>
      </c>
      <c r="BD676" t="s">
        <v>5790</v>
      </c>
      <c r="BF676" t="s">
        <v>5778</v>
      </c>
      <c r="BI676" t="s">
        <v>5791</v>
      </c>
      <c r="BJ676" t="s">
        <v>3669</v>
      </c>
      <c r="BK676" t="s">
        <v>3670</v>
      </c>
      <c r="BL676" t="s">
        <v>4</v>
      </c>
      <c r="BM676">
        <v>1</v>
      </c>
      <c r="BN676">
        <v>22.49</v>
      </c>
      <c r="BO676">
        <v>21.82</v>
      </c>
      <c r="BP676" t="s">
        <v>828</v>
      </c>
      <c r="BQ676" t="s">
        <v>300</v>
      </c>
      <c r="BR676" t="s">
        <v>4</v>
      </c>
      <c r="BS676">
        <v>1</v>
      </c>
      <c r="BT676">
        <v>29.99</v>
      </c>
      <c r="BU676">
        <v>29.08</v>
      </c>
    </row>
    <row r="677" spans="1:73" hidden="1">
      <c r="A677" s="15">
        <f t="shared" si="10"/>
        <v>45555</v>
      </c>
      <c r="B677" t="s">
        <v>5792</v>
      </c>
      <c r="C677" t="s">
        <v>5793</v>
      </c>
      <c r="D677" t="s">
        <v>294</v>
      </c>
      <c r="F677" t="s">
        <v>2100</v>
      </c>
      <c r="G677" t="s">
        <v>5794</v>
      </c>
      <c r="H677" t="s">
        <v>287</v>
      </c>
      <c r="I677">
        <v>29.9</v>
      </c>
      <c r="J677">
        <v>29.9</v>
      </c>
      <c r="K677">
        <v>29.9</v>
      </c>
      <c r="L677">
        <v>0</v>
      </c>
      <c r="M677" t="s">
        <v>5795</v>
      </c>
      <c r="N677" t="s">
        <v>5796</v>
      </c>
      <c r="O677" t="s">
        <v>5797</v>
      </c>
      <c r="P677" t="s">
        <v>288</v>
      </c>
      <c r="Q677" t="s">
        <v>295</v>
      </c>
      <c r="R677" t="s">
        <v>5798</v>
      </c>
      <c r="S677" t="s">
        <v>5799</v>
      </c>
      <c r="U677" t="s">
        <v>5800</v>
      </c>
      <c r="V677" t="s">
        <v>5801</v>
      </c>
      <c r="W677" t="s">
        <v>5802</v>
      </c>
      <c r="X677" t="s">
        <v>5803</v>
      </c>
      <c r="Y677" t="s">
        <v>291</v>
      </c>
      <c r="Z677" t="s">
        <v>5804</v>
      </c>
      <c r="AE677" t="s">
        <v>5805</v>
      </c>
      <c r="AG677" t="s">
        <v>5795</v>
      </c>
      <c r="AH677" t="s">
        <v>5796</v>
      </c>
      <c r="AI677" t="s">
        <v>5806</v>
      </c>
      <c r="AJ677" t="s">
        <v>288</v>
      </c>
      <c r="AK677" t="s">
        <v>295</v>
      </c>
      <c r="AL677" t="s">
        <v>5798</v>
      </c>
      <c r="AM677" t="s">
        <v>5799</v>
      </c>
      <c r="AO677" t="s">
        <v>5800</v>
      </c>
      <c r="AP677" t="s">
        <v>5801</v>
      </c>
      <c r="AQ677" t="s">
        <v>5802</v>
      </c>
      <c r="AR677" t="s">
        <v>5803</v>
      </c>
      <c r="AT677" t="s">
        <v>5804</v>
      </c>
      <c r="AV677" t="s">
        <v>296</v>
      </c>
      <c r="AW677" t="s">
        <v>5807</v>
      </c>
      <c r="AX677" t="s">
        <v>1527</v>
      </c>
      <c r="AY677">
        <v>0</v>
      </c>
      <c r="AZ677" t="s">
        <v>289</v>
      </c>
      <c r="BA677" t="s">
        <v>113</v>
      </c>
      <c r="BC677" t="s">
        <v>5808</v>
      </c>
      <c r="BD677" t="s">
        <v>5809</v>
      </c>
      <c r="BF677" t="s">
        <v>5794</v>
      </c>
      <c r="BI677" t="s">
        <v>5810</v>
      </c>
      <c r="BJ677" t="s">
        <v>885</v>
      </c>
      <c r="BK677" t="s">
        <v>771</v>
      </c>
      <c r="BL677" t="s">
        <v>4</v>
      </c>
      <c r="BM677">
        <v>1</v>
      </c>
      <c r="BN677">
        <v>29.9</v>
      </c>
      <c r="BO677">
        <v>29.9</v>
      </c>
    </row>
    <row r="678" spans="1:73" hidden="1">
      <c r="A678" s="15">
        <f t="shared" si="10"/>
        <v>45556</v>
      </c>
      <c r="B678" t="s">
        <v>5811</v>
      </c>
      <c r="C678" t="s">
        <v>5812</v>
      </c>
      <c r="D678" t="s">
        <v>294</v>
      </c>
      <c r="F678" t="s">
        <v>2100</v>
      </c>
      <c r="G678" t="s">
        <v>5813</v>
      </c>
      <c r="H678" t="s">
        <v>287</v>
      </c>
      <c r="I678">
        <v>29.9</v>
      </c>
      <c r="J678">
        <v>29.9</v>
      </c>
      <c r="K678">
        <v>29.9</v>
      </c>
      <c r="L678">
        <v>0</v>
      </c>
      <c r="M678" t="s">
        <v>5814</v>
      </c>
      <c r="N678" t="s">
        <v>5815</v>
      </c>
      <c r="O678" t="s">
        <v>5816</v>
      </c>
      <c r="P678" t="s">
        <v>288</v>
      </c>
      <c r="Q678" t="s">
        <v>295</v>
      </c>
      <c r="R678" t="s">
        <v>5817</v>
      </c>
      <c r="S678" t="s">
        <v>5207</v>
      </c>
      <c r="U678" t="s">
        <v>5818</v>
      </c>
      <c r="V678" t="s">
        <v>2014</v>
      </c>
      <c r="W678" t="s">
        <v>2015</v>
      </c>
      <c r="X678" t="s">
        <v>2016</v>
      </c>
      <c r="Y678" t="s">
        <v>291</v>
      </c>
      <c r="Z678" t="s">
        <v>2017</v>
      </c>
      <c r="AE678" t="s">
        <v>5819</v>
      </c>
      <c r="AG678" t="s">
        <v>5814</v>
      </c>
      <c r="AH678" t="s">
        <v>5815</v>
      </c>
      <c r="AI678" t="s">
        <v>5820</v>
      </c>
      <c r="AJ678" t="s">
        <v>288</v>
      </c>
      <c r="AK678" t="s">
        <v>295</v>
      </c>
      <c r="AL678" t="s">
        <v>5817</v>
      </c>
      <c r="AM678" t="s">
        <v>5207</v>
      </c>
      <c r="AO678" t="s">
        <v>5818</v>
      </c>
      <c r="AP678" t="s">
        <v>2014</v>
      </c>
      <c r="AQ678" t="s">
        <v>2015</v>
      </c>
      <c r="AR678" t="s">
        <v>2016</v>
      </c>
      <c r="AT678" t="s">
        <v>2017</v>
      </c>
      <c r="AV678" t="s">
        <v>296</v>
      </c>
      <c r="AW678" t="s">
        <v>5821</v>
      </c>
      <c r="AX678" t="s">
        <v>4481</v>
      </c>
      <c r="AY678">
        <v>0</v>
      </c>
      <c r="AZ678" t="s">
        <v>289</v>
      </c>
      <c r="BA678" t="s">
        <v>297</v>
      </c>
      <c r="BC678" t="s">
        <v>5822</v>
      </c>
      <c r="BD678" t="s">
        <v>5823</v>
      </c>
      <c r="BF678" t="s">
        <v>5813</v>
      </c>
      <c r="BI678" t="s">
        <v>5824</v>
      </c>
      <c r="BJ678" t="s">
        <v>885</v>
      </c>
      <c r="BK678" t="s">
        <v>771</v>
      </c>
      <c r="BL678" t="s">
        <v>4</v>
      </c>
      <c r="BM678">
        <v>1</v>
      </c>
      <c r="BN678">
        <v>29.9</v>
      </c>
      <c r="BO678">
        <v>29.9</v>
      </c>
    </row>
    <row r="679" spans="1:73" hidden="1">
      <c r="A679" s="15">
        <f t="shared" si="10"/>
        <v>45557</v>
      </c>
      <c r="B679" t="s">
        <v>5825</v>
      </c>
      <c r="C679" t="s">
        <v>5826</v>
      </c>
      <c r="D679" t="s">
        <v>294</v>
      </c>
      <c r="F679" t="s">
        <v>2100</v>
      </c>
      <c r="G679" t="s">
        <v>5827</v>
      </c>
      <c r="H679" t="s">
        <v>287</v>
      </c>
      <c r="I679">
        <v>104.96</v>
      </c>
      <c r="J679">
        <v>104.96</v>
      </c>
      <c r="K679">
        <v>104.96</v>
      </c>
      <c r="L679">
        <v>0</v>
      </c>
      <c r="M679" t="s">
        <v>1157</v>
      </c>
      <c r="N679" t="s">
        <v>5828</v>
      </c>
      <c r="O679" t="s">
        <v>5829</v>
      </c>
      <c r="P679" t="s">
        <v>288</v>
      </c>
      <c r="Q679" t="s">
        <v>295</v>
      </c>
      <c r="R679" t="s">
        <v>5830</v>
      </c>
      <c r="S679" t="s">
        <v>5831</v>
      </c>
      <c r="U679" t="s">
        <v>1412</v>
      </c>
      <c r="V679" t="s">
        <v>5832</v>
      </c>
      <c r="W679" t="s">
        <v>3021</v>
      </c>
      <c r="X679" t="s">
        <v>837</v>
      </c>
      <c r="Y679" t="s">
        <v>291</v>
      </c>
      <c r="Z679" t="s">
        <v>5833</v>
      </c>
      <c r="AE679" t="s">
        <v>5834</v>
      </c>
      <c r="AG679" t="s">
        <v>1157</v>
      </c>
      <c r="AH679" t="s">
        <v>5828</v>
      </c>
      <c r="AI679" t="s">
        <v>5835</v>
      </c>
      <c r="AJ679" t="s">
        <v>288</v>
      </c>
      <c r="AK679" t="s">
        <v>295</v>
      </c>
      <c r="AL679" t="s">
        <v>5830</v>
      </c>
      <c r="AM679" t="s">
        <v>5831</v>
      </c>
      <c r="AO679" t="s">
        <v>1412</v>
      </c>
      <c r="AP679" t="s">
        <v>5832</v>
      </c>
      <c r="AQ679" t="s">
        <v>3021</v>
      </c>
      <c r="AR679" t="s">
        <v>837</v>
      </c>
      <c r="AT679" t="s">
        <v>5833</v>
      </c>
      <c r="AV679" t="s">
        <v>296</v>
      </c>
      <c r="AW679" t="s">
        <v>5836</v>
      </c>
      <c r="AX679" t="s">
        <v>1527</v>
      </c>
      <c r="AY679">
        <v>0</v>
      </c>
      <c r="AZ679" t="s">
        <v>289</v>
      </c>
      <c r="BA679" t="s">
        <v>113</v>
      </c>
      <c r="BC679" t="s">
        <v>5837</v>
      </c>
      <c r="BD679" t="s">
        <v>5838</v>
      </c>
      <c r="BF679" t="s">
        <v>5827</v>
      </c>
      <c r="BI679" t="s">
        <v>5839</v>
      </c>
      <c r="BJ679" t="s">
        <v>829</v>
      </c>
      <c r="BK679" t="s">
        <v>293</v>
      </c>
      <c r="BL679" t="s">
        <v>4</v>
      </c>
      <c r="BM679">
        <v>4</v>
      </c>
      <c r="BN679">
        <v>29.99</v>
      </c>
      <c r="BO679">
        <v>104.96</v>
      </c>
    </row>
    <row r="680" spans="1:73" hidden="1">
      <c r="A680" s="15">
        <f t="shared" si="10"/>
        <v>45557</v>
      </c>
      <c r="B680" t="s">
        <v>5840</v>
      </c>
      <c r="C680" t="s">
        <v>5841</v>
      </c>
      <c r="D680" t="s">
        <v>294</v>
      </c>
      <c r="F680" t="s">
        <v>2100</v>
      </c>
      <c r="G680" t="s">
        <v>5842</v>
      </c>
      <c r="H680" t="s">
        <v>287</v>
      </c>
      <c r="I680">
        <v>22.49</v>
      </c>
      <c r="J680">
        <v>22.49</v>
      </c>
      <c r="K680">
        <v>22.49</v>
      </c>
      <c r="L680">
        <v>0</v>
      </c>
      <c r="M680" t="s">
        <v>5843</v>
      </c>
      <c r="N680" t="s">
        <v>5844</v>
      </c>
      <c r="O680" t="s">
        <v>5845</v>
      </c>
      <c r="P680" t="s">
        <v>288</v>
      </c>
      <c r="Q680" t="s">
        <v>295</v>
      </c>
      <c r="R680" t="s">
        <v>5846</v>
      </c>
      <c r="S680" t="s">
        <v>4661</v>
      </c>
      <c r="U680" t="s">
        <v>5847</v>
      </c>
      <c r="V680" t="s">
        <v>5848</v>
      </c>
      <c r="W680" t="s">
        <v>5849</v>
      </c>
      <c r="X680" t="s">
        <v>1188</v>
      </c>
      <c r="Y680" t="s">
        <v>291</v>
      </c>
      <c r="Z680" t="s">
        <v>5850</v>
      </c>
      <c r="AE680" t="s">
        <v>5851</v>
      </c>
      <c r="AG680" t="s">
        <v>5843</v>
      </c>
      <c r="AH680" t="s">
        <v>5844</v>
      </c>
      <c r="AI680" t="s">
        <v>5852</v>
      </c>
      <c r="AJ680" t="s">
        <v>288</v>
      </c>
      <c r="AK680" t="s">
        <v>295</v>
      </c>
      <c r="AL680" t="s">
        <v>5846</v>
      </c>
      <c r="AM680" t="s">
        <v>4661</v>
      </c>
      <c r="AO680" t="s">
        <v>5847</v>
      </c>
      <c r="AP680" t="s">
        <v>5848</v>
      </c>
      <c r="AQ680" t="s">
        <v>5849</v>
      </c>
      <c r="AR680" t="s">
        <v>1188</v>
      </c>
      <c r="AT680" t="s">
        <v>5850</v>
      </c>
      <c r="AV680" t="s">
        <v>296</v>
      </c>
      <c r="AW680" t="s">
        <v>5853</v>
      </c>
      <c r="AX680" t="s">
        <v>4481</v>
      </c>
      <c r="AY680">
        <v>0</v>
      </c>
      <c r="AZ680" t="s">
        <v>289</v>
      </c>
      <c r="BA680" t="s">
        <v>297</v>
      </c>
      <c r="BC680" t="s">
        <v>5808</v>
      </c>
      <c r="BD680" t="s">
        <v>5854</v>
      </c>
      <c r="BF680" t="s">
        <v>5842</v>
      </c>
      <c r="BI680" t="s">
        <v>5855</v>
      </c>
      <c r="BJ680" t="s">
        <v>3669</v>
      </c>
      <c r="BK680" t="s">
        <v>3670</v>
      </c>
      <c r="BL680" t="s">
        <v>4</v>
      </c>
      <c r="BM680">
        <v>1</v>
      </c>
      <c r="BN680">
        <v>22.49</v>
      </c>
      <c r="BO680">
        <v>22.49</v>
      </c>
    </row>
    <row r="681" spans="1:73" hidden="1">
      <c r="A681" s="15">
        <f t="shared" si="10"/>
        <v>45557</v>
      </c>
      <c r="B681" t="s">
        <v>5856</v>
      </c>
      <c r="C681" t="s">
        <v>5857</v>
      </c>
      <c r="D681" t="s">
        <v>301</v>
      </c>
      <c r="F681" t="s">
        <v>2100</v>
      </c>
      <c r="G681" t="s">
        <v>5858</v>
      </c>
      <c r="H681" t="s">
        <v>298</v>
      </c>
      <c r="I681">
        <v>29.99</v>
      </c>
      <c r="J681">
        <v>40.299999999999997</v>
      </c>
      <c r="K681">
        <v>40.299999999999997</v>
      </c>
      <c r="L681">
        <v>10.31</v>
      </c>
      <c r="M681" t="s">
        <v>3142</v>
      </c>
      <c r="N681" t="s">
        <v>3143</v>
      </c>
      <c r="O681" t="s">
        <v>5859</v>
      </c>
      <c r="P681" t="s">
        <v>4661</v>
      </c>
      <c r="Q681" t="s">
        <v>5860</v>
      </c>
      <c r="R681" t="s">
        <v>5861</v>
      </c>
      <c r="S681" t="s">
        <v>3147</v>
      </c>
      <c r="V681" t="s">
        <v>3148</v>
      </c>
      <c r="W681" t="s">
        <v>3149</v>
      </c>
      <c r="X681" t="s">
        <v>6</v>
      </c>
      <c r="Y681" t="s">
        <v>291</v>
      </c>
      <c r="Z681" t="s">
        <v>3151</v>
      </c>
      <c r="AE681" t="s">
        <v>3152</v>
      </c>
      <c r="AG681" t="s">
        <v>3142</v>
      </c>
      <c r="AH681" t="s">
        <v>3143</v>
      </c>
      <c r="AI681" t="s">
        <v>5859</v>
      </c>
      <c r="AJ681" t="s">
        <v>4661</v>
      </c>
      <c r="AK681" t="s">
        <v>5860</v>
      </c>
      <c r="AL681" t="s">
        <v>5861</v>
      </c>
      <c r="AM681" t="s">
        <v>3147</v>
      </c>
      <c r="AP681" t="s">
        <v>3148</v>
      </c>
      <c r="AQ681" t="s">
        <v>3149</v>
      </c>
      <c r="AR681" t="s">
        <v>6</v>
      </c>
      <c r="AS681" t="s">
        <v>291</v>
      </c>
      <c r="AT681" t="s">
        <v>3151</v>
      </c>
      <c r="AV681" t="s">
        <v>296</v>
      </c>
      <c r="AW681" t="s">
        <v>5862</v>
      </c>
      <c r="AX681" t="s">
        <v>5863</v>
      </c>
      <c r="AY681">
        <v>0</v>
      </c>
      <c r="AZ681" t="s">
        <v>1543</v>
      </c>
      <c r="BA681" t="s">
        <v>113</v>
      </c>
      <c r="BC681" t="s">
        <v>2147</v>
      </c>
      <c r="BF681" t="s">
        <v>5858</v>
      </c>
      <c r="BI681" t="s">
        <v>5864</v>
      </c>
      <c r="BJ681" t="s">
        <v>864</v>
      </c>
      <c r="BK681" t="s">
        <v>293</v>
      </c>
      <c r="BL681" t="s">
        <v>4</v>
      </c>
      <c r="BM681">
        <v>1</v>
      </c>
      <c r="BN681">
        <v>29.99</v>
      </c>
      <c r="BO681">
        <v>29.99</v>
      </c>
    </row>
    <row r="682" spans="1:73" hidden="1">
      <c r="A682" s="15">
        <f t="shared" si="10"/>
        <v>45557</v>
      </c>
      <c r="B682" t="s">
        <v>5865</v>
      </c>
      <c r="C682" t="s">
        <v>5866</v>
      </c>
      <c r="D682" t="s">
        <v>134</v>
      </c>
      <c r="F682" t="s">
        <v>2100</v>
      </c>
      <c r="G682" t="s">
        <v>5867</v>
      </c>
      <c r="H682" t="s">
        <v>287</v>
      </c>
      <c r="I682">
        <v>29.99</v>
      </c>
      <c r="J682">
        <v>41.69</v>
      </c>
      <c r="K682">
        <v>41.69</v>
      </c>
      <c r="L682">
        <v>11.7</v>
      </c>
      <c r="M682" t="s">
        <v>5868</v>
      </c>
      <c r="N682" t="s">
        <v>5869</v>
      </c>
      <c r="O682" t="s">
        <v>5870</v>
      </c>
      <c r="P682" t="s">
        <v>288</v>
      </c>
      <c r="Q682" t="s">
        <v>3145</v>
      </c>
      <c r="R682" t="s">
        <v>5871</v>
      </c>
      <c r="S682" t="s">
        <v>5872</v>
      </c>
      <c r="V682" t="s">
        <v>5873</v>
      </c>
      <c r="W682" t="s">
        <v>5874</v>
      </c>
      <c r="X682" t="s">
        <v>127</v>
      </c>
      <c r="Y682" t="s">
        <v>3150</v>
      </c>
      <c r="Z682" t="s">
        <v>5875</v>
      </c>
      <c r="AE682" t="s">
        <v>5876</v>
      </c>
      <c r="AG682" t="s">
        <v>5877</v>
      </c>
      <c r="AH682" t="s">
        <v>5869</v>
      </c>
      <c r="AI682" t="s">
        <v>5870</v>
      </c>
      <c r="AJ682" t="s">
        <v>288</v>
      </c>
      <c r="AK682" t="s">
        <v>3145</v>
      </c>
      <c r="AL682" t="s">
        <v>5871</v>
      </c>
      <c r="AM682" t="s">
        <v>5872</v>
      </c>
      <c r="AP682" t="s">
        <v>5873</v>
      </c>
      <c r="AQ682" t="s">
        <v>5874</v>
      </c>
      <c r="AR682" t="s">
        <v>127</v>
      </c>
      <c r="AS682" t="s">
        <v>3150</v>
      </c>
      <c r="AT682" t="s">
        <v>5875</v>
      </c>
      <c r="AV682" t="s">
        <v>3154</v>
      </c>
      <c r="AW682" t="s">
        <v>5878</v>
      </c>
      <c r="AX682" t="s">
        <v>3156</v>
      </c>
      <c r="AY682">
        <v>0</v>
      </c>
      <c r="AZ682" t="s">
        <v>3157</v>
      </c>
      <c r="BA682" t="s">
        <v>4796</v>
      </c>
      <c r="BB682" t="s">
        <v>3159</v>
      </c>
      <c r="BC682" t="s">
        <v>5620</v>
      </c>
      <c r="BD682" t="s">
        <v>5879</v>
      </c>
      <c r="BF682" t="s">
        <v>5867</v>
      </c>
      <c r="BG682" t="s">
        <v>3161</v>
      </c>
      <c r="BH682">
        <v>11.7</v>
      </c>
      <c r="BI682" t="s">
        <v>5864</v>
      </c>
      <c r="BJ682" t="s">
        <v>4800</v>
      </c>
      <c r="BK682" t="s">
        <v>3670</v>
      </c>
      <c r="BL682" t="s">
        <v>4</v>
      </c>
      <c r="BM682">
        <v>1</v>
      </c>
      <c r="BN682">
        <v>29.99</v>
      </c>
      <c r="BO682">
        <v>29.99</v>
      </c>
    </row>
    <row r="683" spans="1:73" hidden="1">
      <c r="A683" s="15">
        <f t="shared" si="10"/>
        <v>45558</v>
      </c>
      <c r="B683" t="s">
        <v>5880</v>
      </c>
      <c r="C683" t="s">
        <v>5881</v>
      </c>
      <c r="D683" t="s">
        <v>301</v>
      </c>
      <c r="F683" t="s">
        <v>1526</v>
      </c>
      <c r="G683" t="s">
        <v>5882</v>
      </c>
      <c r="H683" t="s">
        <v>298</v>
      </c>
      <c r="I683">
        <v>99.9</v>
      </c>
      <c r="J683">
        <v>117.95</v>
      </c>
      <c r="K683">
        <v>117.95</v>
      </c>
      <c r="L683">
        <v>18.05</v>
      </c>
      <c r="M683" t="s">
        <v>5883</v>
      </c>
      <c r="N683" t="s">
        <v>5884</v>
      </c>
      <c r="O683" t="s">
        <v>5885</v>
      </c>
      <c r="P683" t="s">
        <v>5886</v>
      </c>
      <c r="Q683" t="s">
        <v>5887</v>
      </c>
      <c r="R683" t="s">
        <v>5888</v>
      </c>
      <c r="S683" t="s">
        <v>5889</v>
      </c>
      <c r="U683" t="s">
        <v>5614</v>
      </c>
      <c r="V683" t="s">
        <v>5890</v>
      </c>
      <c r="W683" t="s">
        <v>5891</v>
      </c>
      <c r="X683" t="s">
        <v>133</v>
      </c>
      <c r="Y683" t="s">
        <v>291</v>
      </c>
      <c r="Z683" t="s">
        <v>5892</v>
      </c>
      <c r="AE683" t="s">
        <v>5893</v>
      </c>
      <c r="AG683" t="s">
        <v>5883</v>
      </c>
      <c r="AH683" t="s">
        <v>5884</v>
      </c>
      <c r="AI683" t="s">
        <v>5885</v>
      </c>
      <c r="AJ683" t="s">
        <v>5886</v>
      </c>
      <c r="AK683" t="s">
        <v>5887</v>
      </c>
      <c r="AL683" t="s">
        <v>5888</v>
      </c>
      <c r="AM683" t="s">
        <v>5889</v>
      </c>
      <c r="AO683" t="s">
        <v>5614</v>
      </c>
      <c r="AP683" t="s">
        <v>5890</v>
      </c>
      <c r="AQ683" t="s">
        <v>5891</v>
      </c>
      <c r="AR683" t="s">
        <v>133</v>
      </c>
      <c r="AS683" t="s">
        <v>291</v>
      </c>
      <c r="AT683" t="s">
        <v>5892</v>
      </c>
      <c r="AV683" t="s">
        <v>296</v>
      </c>
      <c r="AW683" t="s">
        <v>5894</v>
      </c>
      <c r="AY683">
        <v>0</v>
      </c>
      <c r="AZ683" t="s">
        <v>289</v>
      </c>
      <c r="BA683" t="s">
        <v>49</v>
      </c>
      <c r="BC683" t="s">
        <v>5895</v>
      </c>
      <c r="BF683" t="s">
        <v>5882</v>
      </c>
      <c r="BI683" t="s">
        <v>5589</v>
      </c>
      <c r="BJ683" t="s">
        <v>5896</v>
      </c>
      <c r="BK683" t="s">
        <v>5897</v>
      </c>
      <c r="BL683" t="s">
        <v>4</v>
      </c>
      <c r="BM683">
        <v>1</v>
      </c>
      <c r="BN683">
        <v>99.9</v>
      </c>
      <c r="BO683">
        <v>99.9</v>
      </c>
    </row>
    <row r="684" spans="1:73" hidden="1">
      <c r="A684" s="15">
        <f t="shared" si="10"/>
        <v>45558</v>
      </c>
      <c r="B684" t="s">
        <v>5898</v>
      </c>
      <c r="C684" t="s">
        <v>5899</v>
      </c>
      <c r="D684" t="s">
        <v>294</v>
      </c>
      <c r="F684" t="s">
        <v>2100</v>
      </c>
      <c r="G684" t="s">
        <v>5900</v>
      </c>
      <c r="H684" t="s">
        <v>287</v>
      </c>
      <c r="I684">
        <v>29.99</v>
      </c>
      <c r="J684">
        <v>29.99</v>
      </c>
      <c r="K684">
        <v>29.99</v>
      </c>
      <c r="L684">
        <v>0</v>
      </c>
      <c r="M684" t="s">
        <v>5901</v>
      </c>
      <c r="N684" t="s">
        <v>5902</v>
      </c>
      <c r="O684" t="s">
        <v>5903</v>
      </c>
      <c r="P684" t="s">
        <v>288</v>
      </c>
      <c r="Q684" t="s">
        <v>295</v>
      </c>
      <c r="R684" t="s">
        <v>5904</v>
      </c>
      <c r="S684" t="s">
        <v>5905</v>
      </c>
      <c r="U684" t="s">
        <v>1412</v>
      </c>
      <c r="V684" t="s">
        <v>5906</v>
      </c>
      <c r="W684" t="s">
        <v>5907</v>
      </c>
      <c r="X684" t="s">
        <v>2016</v>
      </c>
      <c r="Y684" t="s">
        <v>291</v>
      </c>
      <c r="Z684" t="s">
        <v>5908</v>
      </c>
      <c r="AE684" t="s">
        <v>5909</v>
      </c>
      <c r="AG684" t="s">
        <v>5901</v>
      </c>
      <c r="AH684" t="s">
        <v>5902</v>
      </c>
      <c r="AI684" t="s">
        <v>5910</v>
      </c>
      <c r="AJ684" t="s">
        <v>288</v>
      </c>
      <c r="AK684" t="s">
        <v>295</v>
      </c>
      <c r="AL684" t="s">
        <v>5904</v>
      </c>
      <c r="AM684" t="s">
        <v>5905</v>
      </c>
      <c r="AO684" t="s">
        <v>1412</v>
      </c>
      <c r="AP684" t="s">
        <v>5906</v>
      </c>
      <c r="AQ684" t="s">
        <v>5907</v>
      </c>
      <c r="AR684" t="s">
        <v>2016</v>
      </c>
      <c r="AT684" t="s">
        <v>5908</v>
      </c>
      <c r="AV684" t="s">
        <v>296</v>
      </c>
      <c r="AW684" t="s">
        <v>5911</v>
      </c>
      <c r="AX684" t="s">
        <v>1527</v>
      </c>
      <c r="AY684">
        <v>0</v>
      </c>
      <c r="AZ684" t="s">
        <v>289</v>
      </c>
      <c r="BA684" t="s">
        <v>297</v>
      </c>
      <c r="BC684" t="s">
        <v>5912</v>
      </c>
      <c r="BD684" t="s">
        <v>5913</v>
      </c>
      <c r="BF684" t="s">
        <v>5900</v>
      </c>
      <c r="BI684" t="s">
        <v>5914</v>
      </c>
      <c r="BJ684" t="s">
        <v>829</v>
      </c>
      <c r="BK684" t="s">
        <v>293</v>
      </c>
      <c r="BL684" t="s">
        <v>4</v>
      </c>
      <c r="BM684">
        <v>1</v>
      </c>
      <c r="BN684">
        <v>29.99</v>
      </c>
      <c r="BO684">
        <v>29.99</v>
      </c>
    </row>
    <row r="685" spans="1:73" hidden="1">
      <c r="A685" s="15">
        <f t="shared" si="10"/>
        <v>45558</v>
      </c>
      <c r="B685" t="s">
        <v>5915</v>
      </c>
      <c r="C685" t="s">
        <v>5916</v>
      </c>
      <c r="D685" t="s">
        <v>294</v>
      </c>
      <c r="F685" t="s">
        <v>2100</v>
      </c>
      <c r="G685" t="s">
        <v>5917</v>
      </c>
      <c r="H685" t="s">
        <v>287</v>
      </c>
      <c r="I685">
        <v>22.49</v>
      </c>
      <c r="J685">
        <v>22.49</v>
      </c>
      <c r="K685">
        <v>22.49</v>
      </c>
      <c r="L685">
        <v>0</v>
      </c>
      <c r="M685" t="s">
        <v>5918</v>
      </c>
      <c r="N685" t="s">
        <v>5919</v>
      </c>
      <c r="O685" t="s">
        <v>5920</v>
      </c>
      <c r="P685" t="s">
        <v>288</v>
      </c>
      <c r="Q685" t="s">
        <v>295</v>
      </c>
      <c r="R685" t="s">
        <v>5921</v>
      </c>
      <c r="S685" t="s">
        <v>5922</v>
      </c>
      <c r="U685" t="s">
        <v>5923</v>
      </c>
      <c r="V685" t="s">
        <v>5924</v>
      </c>
      <c r="W685" t="s">
        <v>3756</v>
      </c>
      <c r="X685" t="s">
        <v>127</v>
      </c>
      <c r="Y685" t="s">
        <v>291</v>
      </c>
      <c r="Z685" t="s">
        <v>5925</v>
      </c>
      <c r="AE685" t="s">
        <v>5926</v>
      </c>
      <c r="AG685" t="s">
        <v>5918</v>
      </c>
      <c r="AH685" t="s">
        <v>5919</v>
      </c>
      <c r="AI685" t="s">
        <v>5927</v>
      </c>
      <c r="AJ685" t="s">
        <v>288</v>
      </c>
      <c r="AK685" t="s">
        <v>295</v>
      </c>
      <c r="AL685" t="s">
        <v>5921</v>
      </c>
      <c r="AM685" t="s">
        <v>5922</v>
      </c>
      <c r="AO685" t="s">
        <v>5923</v>
      </c>
      <c r="AP685" t="s">
        <v>5924</v>
      </c>
      <c r="AQ685" t="s">
        <v>3756</v>
      </c>
      <c r="AR685" t="s">
        <v>127</v>
      </c>
      <c r="AT685" t="s">
        <v>5925</v>
      </c>
      <c r="AV685" t="s">
        <v>296</v>
      </c>
      <c r="AW685" t="s">
        <v>5928</v>
      </c>
      <c r="AX685" t="s">
        <v>1527</v>
      </c>
      <c r="AY685">
        <v>0</v>
      </c>
      <c r="AZ685" t="s">
        <v>289</v>
      </c>
      <c r="BA685" t="s">
        <v>113</v>
      </c>
      <c r="BC685" t="s">
        <v>5837</v>
      </c>
      <c r="BD685" t="s">
        <v>5929</v>
      </c>
      <c r="BF685" t="s">
        <v>5917</v>
      </c>
      <c r="BI685" t="s">
        <v>5930</v>
      </c>
      <c r="BJ685" t="s">
        <v>3669</v>
      </c>
      <c r="BK685" t="s">
        <v>3670</v>
      </c>
      <c r="BL685" t="s">
        <v>4</v>
      </c>
      <c r="BM685">
        <v>1</v>
      </c>
      <c r="BN685">
        <v>22.49</v>
      </c>
      <c r="BO685">
        <v>22.49</v>
      </c>
    </row>
    <row r="686" spans="1:73" hidden="1">
      <c r="A686" s="15">
        <f t="shared" si="10"/>
        <v>45559</v>
      </c>
      <c r="B686" t="s">
        <v>5931</v>
      </c>
      <c r="C686" t="s">
        <v>5932</v>
      </c>
      <c r="D686" t="s">
        <v>301</v>
      </c>
      <c r="F686" t="s">
        <v>2100</v>
      </c>
      <c r="G686" t="s">
        <v>5933</v>
      </c>
      <c r="H686" t="s">
        <v>298</v>
      </c>
      <c r="I686">
        <v>20.99</v>
      </c>
      <c r="J686">
        <v>31.06</v>
      </c>
      <c r="K686">
        <v>31.06</v>
      </c>
      <c r="L686">
        <v>10.07</v>
      </c>
      <c r="M686" t="s">
        <v>1532</v>
      </c>
      <c r="N686" t="s">
        <v>1533</v>
      </c>
      <c r="O686" t="s">
        <v>1534</v>
      </c>
      <c r="P686" t="s">
        <v>877</v>
      </c>
      <c r="Q686" t="s">
        <v>1535</v>
      </c>
      <c r="R686" t="s">
        <v>1536</v>
      </c>
      <c r="S686" t="s">
        <v>1537</v>
      </c>
      <c r="U686" t="s">
        <v>1538</v>
      </c>
      <c r="V686" t="s">
        <v>1539</v>
      </c>
      <c r="W686" t="s">
        <v>136</v>
      </c>
      <c r="X686" t="s">
        <v>126</v>
      </c>
      <c r="Y686" t="s">
        <v>291</v>
      </c>
      <c r="Z686" t="s">
        <v>1540</v>
      </c>
      <c r="AE686" t="s">
        <v>1541</v>
      </c>
      <c r="AG686" t="s">
        <v>1532</v>
      </c>
      <c r="AH686" t="s">
        <v>1533</v>
      </c>
      <c r="AI686" t="s">
        <v>1534</v>
      </c>
      <c r="AJ686" t="s">
        <v>877</v>
      </c>
      <c r="AK686" t="s">
        <v>1535</v>
      </c>
      <c r="AL686" t="s">
        <v>1536</v>
      </c>
      <c r="AM686" t="s">
        <v>1537</v>
      </c>
      <c r="AO686" t="s">
        <v>1538</v>
      </c>
      <c r="AP686" t="s">
        <v>1539</v>
      </c>
      <c r="AQ686" t="s">
        <v>136</v>
      </c>
      <c r="AR686" t="s">
        <v>126</v>
      </c>
      <c r="AS686" t="s">
        <v>291</v>
      </c>
      <c r="AT686" t="s">
        <v>1540</v>
      </c>
      <c r="AV686" t="s">
        <v>296</v>
      </c>
      <c r="AW686" t="s">
        <v>5934</v>
      </c>
      <c r="AX686" t="s">
        <v>5935</v>
      </c>
      <c r="AY686">
        <v>0</v>
      </c>
      <c r="AZ686" t="s">
        <v>1543</v>
      </c>
      <c r="BA686" t="s">
        <v>113</v>
      </c>
      <c r="BC686" t="s">
        <v>893</v>
      </c>
      <c r="BF686" t="s">
        <v>5933</v>
      </c>
      <c r="BI686" t="s">
        <v>5620</v>
      </c>
      <c r="BJ686" t="s">
        <v>1545</v>
      </c>
      <c r="BK686" t="s">
        <v>863</v>
      </c>
      <c r="BL686" t="s">
        <v>4</v>
      </c>
      <c r="BM686">
        <v>1</v>
      </c>
      <c r="BN686">
        <v>20.99</v>
      </c>
      <c r="BO686">
        <v>20.99</v>
      </c>
    </row>
    <row r="687" spans="1:73" hidden="1">
      <c r="A687" s="15">
        <f t="shared" si="10"/>
        <v>45559</v>
      </c>
      <c r="B687" t="s">
        <v>5936</v>
      </c>
      <c r="C687" t="s">
        <v>5937</v>
      </c>
      <c r="D687" t="s">
        <v>294</v>
      </c>
      <c r="F687" t="s">
        <v>2100</v>
      </c>
      <c r="G687" t="s">
        <v>5938</v>
      </c>
      <c r="H687" t="s">
        <v>287</v>
      </c>
      <c r="I687">
        <v>29.9</v>
      </c>
      <c r="J687">
        <v>29.9</v>
      </c>
      <c r="K687">
        <v>29.9</v>
      </c>
      <c r="L687">
        <v>0</v>
      </c>
      <c r="M687" t="s">
        <v>1712</v>
      </c>
      <c r="N687" t="s">
        <v>5939</v>
      </c>
      <c r="O687" t="s">
        <v>5940</v>
      </c>
      <c r="P687" t="s">
        <v>288</v>
      </c>
      <c r="Q687" t="s">
        <v>295</v>
      </c>
      <c r="R687" t="s">
        <v>5941</v>
      </c>
      <c r="S687" t="s">
        <v>5942</v>
      </c>
      <c r="V687" t="s">
        <v>5943</v>
      </c>
      <c r="W687" t="s">
        <v>5944</v>
      </c>
      <c r="X687" t="s">
        <v>127</v>
      </c>
      <c r="Y687" t="s">
        <v>291</v>
      </c>
      <c r="Z687" t="s">
        <v>5945</v>
      </c>
      <c r="AE687" t="s">
        <v>5946</v>
      </c>
      <c r="AG687" t="s">
        <v>1712</v>
      </c>
      <c r="AH687" t="s">
        <v>5939</v>
      </c>
      <c r="AI687" t="s">
        <v>5947</v>
      </c>
      <c r="AJ687" t="s">
        <v>288</v>
      </c>
      <c r="AK687" t="s">
        <v>295</v>
      </c>
      <c r="AL687" t="s">
        <v>5941</v>
      </c>
      <c r="AM687" t="s">
        <v>5942</v>
      </c>
      <c r="AP687" t="s">
        <v>5943</v>
      </c>
      <c r="AQ687" t="s">
        <v>5944</v>
      </c>
      <c r="AR687" t="s">
        <v>127</v>
      </c>
      <c r="AT687" t="s">
        <v>5945</v>
      </c>
      <c r="AV687" t="s">
        <v>296</v>
      </c>
      <c r="AW687" t="s">
        <v>5948</v>
      </c>
      <c r="AX687" t="s">
        <v>1527</v>
      </c>
      <c r="AY687">
        <v>0</v>
      </c>
      <c r="AZ687" t="s">
        <v>289</v>
      </c>
      <c r="BA687" t="s">
        <v>113</v>
      </c>
      <c r="BC687" t="s">
        <v>5808</v>
      </c>
      <c r="BD687" t="s">
        <v>5949</v>
      </c>
      <c r="BF687" t="s">
        <v>5938</v>
      </c>
      <c r="BI687" t="s">
        <v>5950</v>
      </c>
      <c r="BJ687" t="s">
        <v>851</v>
      </c>
      <c r="BK687" t="s">
        <v>852</v>
      </c>
      <c r="BL687" t="s">
        <v>4</v>
      </c>
      <c r="BM687">
        <v>1</v>
      </c>
      <c r="BN687">
        <v>29.9</v>
      </c>
      <c r="BO687">
        <v>29.9</v>
      </c>
    </row>
    <row r="688" spans="1:73" hidden="1">
      <c r="A688" s="15">
        <f t="shared" si="10"/>
        <v>45560</v>
      </c>
      <c r="B688" t="s">
        <v>5951</v>
      </c>
      <c r="C688" t="s">
        <v>5952</v>
      </c>
      <c r="D688" t="s">
        <v>301</v>
      </c>
      <c r="F688" t="s">
        <v>2100</v>
      </c>
      <c r="G688" t="s">
        <v>5953</v>
      </c>
      <c r="H688" t="s">
        <v>298</v>
      </c>
      <c r="I688">
        <v>29.99</v>
      </c>
      <c r="J688">
        <v>38.28</v>
      </c>
      <c r="K688">
        <v>38.28</v>
      </c>
      <c r="L688">
        <v>8.2899999999999991</v>
      </c>
      <c r="M688" t="s">
        <v>5954</v>
      </c>
      <c r="N688" t="s">
        <v>5955</v>
      </c>
      <c r="O688" t="s">
        <v>5956</v>
      </c>
      <c r="P688" t="s">
        <v>288</v>
      </c>
      <c r="Q688" t="s">
        <v>5957</v>
      </c>
      <c r="R688" t="s">
        <v>5958</v>
      </c>
      <c r="S688" t="s">
        <v>5959</v>
      </c>
      <c r="U688" t="s">
        <v>5960</v>
      </c>
      <c r="V688" t="s">
        <v>5961</v>
      </c>
      <c r="W688" t="s">
        <v>3797</v>
      </c>
      <c r="X688" t="s">
        <v>2</v>
      </c>
      <c r="Y688" t="s">
        <v>291</v>
      </c>
      <c r="Z688" t="s">
        <v>5962</v>
      </c>
      <c r="AE688" t="s">
        <v>5963</v>
      </c>
      <c r="AG688" t="s">
        <v>5954</v>
      </c>
      <c r="AH688" t="s">
        <v>5964</v>
      </c>
      <c r="AI688" t="s">
        <v>5956</v>
      </c>
      <c r="AJ688" t="s">
        <v>288</v>
      </c>
      <c r="AK688" t="s">
        <v>5957</v>
      </c>
      <c r="AL688" t="s">
        <v>5958</v>
      </c>
      <c r="AM688" t="s">
        <v>5959</v>
      </c>
      <c r="AO688" t="s">
        <v>5960</v>
      </c>
      <c r="AP688" t="s">
        <v>5961</v>
      </c>
      <c r="AQ688" t="s">
        <v>3797</v>
      </c>
      <c r="AR688" t="s">
        <v>2</v>
      </c>
      <c r="AS688" t="s">
        <v>291</v>
      </c>
      <c r="AT688" t="s">
        <v>5962</v>
      </c>
      <c r="AV688" t="s">
        <v>296</v>
      </c>
      <c r="AW688" t="s">
        <v>5965</v>
      </c>
      <c r="AX688" t="s">
        <v>5966</v>
      </c>
      <c r="AY688">
        <v>0</v>
      </c>
      <c r="AZ688" t="s">
        <v>289</v>
      </c>
      <c r="BA688" t="s">
        <v>2145</v>
      </c>
      <c r="BC688" t="s">
        <v>1544</v>
      </c>
      <c r="BF688" t="s">
        <v>5953</v>
      </c>
      <c r="BI688" t="s">
        <v>5651</v>
      </c>
      <c r="BJ688" t="s">
        <v>864</v>
      </c>
      <c r="BK688" t="s">
        <v>293</v>
      </c>
      <c r="BL688" t="s">
        <v>4</v>
      </c>
      <c r="BM688">
        <v>1</v>
      </c>
      <c r="BN688">
        <v>29.99</v>
      </c>
      <c r="BO688">
        <v>29.99</v>
      </c>
    </row>
    <row r="689" spans="1:79" hidden="1">
      <c r="A689" s="15">
        <f t="shared" si="10"/>
        <v>45561</v>
      </c>
      <c r="B689" t="s">
        <v>5967</v>
      </c>
      <c r="C689" t="s">
        <v>5968</v>
      </c>
      <c r="D689" t="s">
        <v>134</v>
      </c>
      <c r="F689" t="s">
        <v>2100</v>
      </c>
      <c r="G689" t="s">
        <v>5969</v>
      </c>
      <c r="H689" t="s">
        <v>298</v>
      </c>
      <c r="I689">
        <v>49.9</v>
      </c>
      <c r="J689">
        <v>69.3</v>
      </c>
      <c r="K689">
        <v>69.3</v>
      </c>
      <c r="L689">
        <v>19.399999999999999</v>
      </c>
      <c r="M689" t="s">
        <v>4071</v>
      </c>
      <c r="N689" t="s">
        <v>5970</v>
      </c>
      <c r="O689" t="s">
        <v>5971</v>
      </c>
      <c r="P689" t="s">
        <v>288</v>
      </c>
      <c r="Q689" t="s">
        <v>3145</v>
      </c>
      <c r="R689" t="s">
        <v>5972</v>
      </c>
      <c r="S689" t="s">
        <v>5973</v>
      </c>
      <c r="V689" t="s">
        <v>5974</v>
      </c>
      <c r="W689" t="s">
        <v>127</v>
      </c>
      <c r="X689" t="s">
        <v>127</v>
      </c>
      <c r="Y689" t="s">
        <v>3150</v>
      </c>
      <c r="Z689" t="s">
        <v>5975</v>
      </c>
      <c r="AE689" t="s">
        <v>5976</v>
      </c>
      <c r="AG689" t="s">
        <v>4068</v>
      </c>
      <c r="AH689" t="s">
        <v>5977</v>
      </c>
      <c r="AI689" t="s">
        <v>5971</v>
      </c>
      <c r="AJ689" t="s">
        <v>288</v>
      </c>
      <c r="AK689" t="s">
        <v>3145</v>
      </c>
      <c r="AL689" t="s">
        <v>5972</v>
      </c>
      <c r="AM689" t="s">
        <v>5973</v>
      </c>
      <c r="AP689" t="s">
        <v>5974</v>
      </c>
      <c r="AQ689" t="s">
        <v>127</v>
      </c>
      <c r="AR689" t="s">
        <v>127</v>
      </c>
      <c r="AS689" t="s">
        <v>3150</v>
      </c>
      <c r="AT689" t="s">
        <v>5975</v>
      </c>
      <c r="AV689" t="s">
        <v>3154</v>
      </c>
      <c r="AW689" t="s">
        <v>5978</v>
      </c>
      <c r="AX689" t="s">
        <v>3156</v>
      </c>
      <c r="AY689">
        <v>0</v>
      </c>
      <c r="AZ689" t="s">
        <v>3157</v>
      </c>
      <c r="BA689" t="s">
        <v>4796</v>
      </c>
      <c r="BB689" t="s">
        <v>3159</v>
      </c>
      <c r="BC689" t="s">
        <v>5979</v>
      </c>
      <c r="BD689" t="s">
        <v>5980</v>
      </c>
      <c r="BF689" t="s">
        <v>5969</v>
      </c>
      <c r="BG689" t="s">
        <v>4999</v>
      </c>
      <c r="BH689">
        <v>12.99</v>
      </c>
      <c r="BI689" t="s">
        <v>5651</v>
      </c>
      <c r="BJ689" t="s">
        <v>5981</v>
      </c>
      <c r="BK689" t="s">
        <v>5982</v>
      </c>
      <c r="BL689" t="s">
        <v>4</v>
      </c>
      <c r="BM689">
        <v>1</v>
      </c>
      <c r="BN689">
        <v>49.9</v>
      </c>
      <c r="BO689">
        <v>49.9</v>
      </c>
    </row>
    <row r="690" spans="1:79" hidden="1">
      <c r="A690" s="15">
        <f t="shared" si="10"/>
        <v>45561</v>
      </c>
      <c r="B690" t="s">
        <v>5983</v>
      </c>
      <c r="C690" t="s">
        <v>5984</v>
      </c>
      <c r="D690" t="s">
        <v>294</v>
      </c>
      <c r="F690" t="s">
        <v>2100</v>
      </c>
      <c r="G690" t="s">
        <v>5985</v>
      </c>
      <c r="H690" t="s">
        <v>287</v>
      </c>
      <c r="I690">
        <v>119.8</v>
      </c>
      <c r="J690">
        <v>104.8</v>
      </c>
      <c r="K690">
        <v>104.8</v>
      </c>
      <c r="L690">
        <v>0</v>
      </c>
      <c r="M690" t="s">
        <v>3128</v>
      </c>
      <c r="N690" t="s">
        <v>5986</v>
      </c>
      <c r="O690" t="s">
        <v>5987</v>
      </c>
      <c r="P690" t="s">
        <v>288</v>
      </c>
      <c r="Q690" t="s">
        <v>295</v>
      </c>
      <c r="R690" t="s">
        <v>5988</v>
      </c>
      <c r="S690" t="s">
        <v>3238</v>
      </c>
      <c r="U690" t="s">
        <v>5989</v>
      </c>
      <c r="V690" t="s">
        <v>5990</v>
      </c>
      <c r="W690" t="s">
        <v>136</v>
      </c>
      <c r="X690" t="s">
        <v>2125</v>
      </c>
      <c r="Y690" t="s">
        <v>291</v>
      </c>
      <c r="Z690" t="s">
        <v>5991</v>
      </c>
      <c r="AE690" t="s">
        <v>5992</v>
      </c>
      <c r="AG690" t="s">
        <v>3128</v>
      </c>
      <c r="AH690" t="s">
        <v>5986</v>
      </c>
      <c r="AI690" t="s">
        <v>5993</v>
      </c>
      <c r="AJ690" t="s">
        <v>288</v>
      </c>
      <c r="AK690" t="s">
        <v>295</v>
      </c>
      <c r="AL690" t="s">
        <v>5988</v>
      </c>
      <c r="AM690" t="s">
        <v>3238</v>
      </c>
      <c r="AO690" t="s">
        <v>5989</v>
      </c>
      <c r="AP690" t="s">
        <v>5990</v>
      </c>
      <c r="AQ690" t="s">
        <v>136</v>
      </c>
      <c r="AR690" t="s">
        <v>2125</v>
      </c>
      <c r="AT690" t="s">
        <v>5991</v>
      </c>
      <c r="AV690" t="s">
        <v>296</v>
      </c>
      <c r="AW690" t="s">
        <v>5994</v>
      </c>
      <c r="AX690" t="s">
        <v>1527</v>
      </c>
      <c r="AY690">
        <v>15</v>
      </c>
      <c r="AZ690" t="s">
        <v>289</v>
      </c>
      <c r="BA690" t="s">
        <v>297</v>
      </c>
      <c r="BC690" t="s">
        <v>5822</v>
      </c>
      <c r="BD690" t="s">
        <v>5995</v>
      </c>
      <c r="BF690" t="s">
        <v>5985</v>
      </c>
      <c r="BI690" t="s">
        <v>5996</v>
      </c>
      <c r="BJ690" t="s">
        <v>3007</v>
      </c>
      <c r="BK690" t="s">
        <v>3008</v>
      </c>
      <c r="BL690" t="s">
        <v>4</v>
      </c>
      <c r="BM690">
        <v>1</v>
      </c>
      <c r="BN690">
        <v>79.900000000000006</v>
      </c>
      <c r="BO690">
        <v>79.900000000000006</v>
      </c>
      <c r="BP690" t="s">
        <v>2833</v>
      </c>
      <c r="BQ690" t="s">
        <v>2832</v>
      </c>
      <c r="BR690" t="s">
        <v>4</v>
      </c>
      <c r="BS690">
        <v>1</v>
      </c>
      <c r="BT690">
        <v>39.9</v>
      </c>
      <c r="BU690">
        <v>39.9</v>
      </c>
    </row>
    <row r="691" spans="1:79" hidden="1">
      <c r="A691" s="15">
        <f t="shared" si="10"/>
        <v>45561</v>
      </c>
      <c r="B691" t="s">
        <v>5997</v>
      </c>
      <c r="C691" t="s">
        <v>5998</v>
      </c>
      <c r="D691" t="s">
        <v>294</v>
      </c>
      <c r="F691" t="s">
        <v>2100</v>
      </c>
      <c r="G691" t="s">
        <v>5999</v>
      </c>
      <c r="H691" t="s">
        <v>287</v>
      </c>
      <c r="I691">
        <v>29.99</v>
      </c>
      <c r="J691">
        <v>22.47</v>
      </c>
      <c r="K691">
        <v>22.47</v>
      </c>
      <c r="L691">
        <v>0</v>
      </c>
      <c r="M691" t="s">
        <v>6000</v>
      </c>
      <c r="N691" t="s">
        <v>6001</v>
      </c>
      <c r="O691" t="s">
        <v>6002</v>
      </c>
      <c r="P691" t="s">
        <v>288</v>
      </c>
      <c r="Q691" t="s">
        <v>295</v>
      </c>
      <c r="R691" t="s">
        <v>6003</v>
      </c>
      <c r="S691" t="s">
        <v>2605</v>
      </c>
      <c r="U691" t="s">
        <v>6004</v>
      </c>
      <c r="V691" t="s">
        <v>6005</v>
      </c>
      <c r="W691" t="s">
        <v>138</v>
      </c>
      <c r="X691" t="s">
        <v>3740</v>
      </c>
      <c r="Y691" t="s">
        <v>291</v>
      </c>
      <c r="Z691" t="s">
        <v>6006</v>
      </c>
      <c r="AE691" t="s">
        <v>6007</v>
      </c>
      <c r="AG691" t="s">
        <v>6000</v>
      </c>
      <c r="AH691" t="s">
        <v>6001</v>
      </c>
      <c r="AI691" t="s">
        <v>6008</v>
      </c>
      <c r="AJ691" t="s">
        <v>288</v>
      </c>
      <c r="AK691" t="s">
        <v>295</v>
      </c>
      <c r="AL691" t="s">
        <v>6003</v>
      </c>
      <c r="AM691" t="s">
        <v>2605</v>
      </c>
      <c r="AO691" t="s">
        <v>6004</v>
      </c>
      <c r="AP691" t="s">
        <v>6005</v>
      </c>
      <c r="AQ691" t="s">
        <v>138</v>
      </c>
      <c r="AR691" t="s">
        <v>3740</v>
      </c>
      <c r="AT691" t="s">
        <v>6006</v>
      </c>
      <c r="AV691" t="s">
        <v>296</v>
      </c>
      <c r="AW691" t="s">
        <v>6009</v>
      </c>
      <c r="AX691" t="s">
        <v>1527</v>
      </c>
      <c r="AY691">
        <v>7.52</v>
      </c>
      <c r="AZ691" t="s">
        <v>289</v>
      </c>
      <c r="BA691" t="s">
        <v>113</v>
      </c>
      <c r="BC691" t="s">
        <v>5808</v>
      </c>
      <c r="BD691" t="s">
        <v>6010</v>
      </c>
      <c r="BF691" t="s">
        <v>5999</v>
      </c>
      <c r="BI691" t="s">
        <v>6011</v>
      </c>
      <c r="BJ691" t="s">
        <v>829</v>
      </c>
      <c r="BK691" t="s">
        <v>293</v>
      </c>
      <c r="BL691" t="s">
        <v>4</v>
      </c>
      <c r="BM691">
        <v>1</v>
      </c>
      <c r="BN691">
        <v>29.99</v>
      </c>
      <c r="BO691">
        <v>29.99</v>
      </c>
    </row>
    <row r="692" spans="1:79" hidden="1">
      <c r="A692" s="15">
        <f t="shared" si="10"/>
        <v>45561</v>
      </c>
      <c r="B692" t="s">
        <v>6012</v>
      </c>
      <c r="C692" t="s">
        <v>6013</v>
      </c>
      <c r="D692" t="s">
        <v>301</v>
      </c>
      <c r="F692" t="s">
        <v>2100</v>
      </c>
      <c r="G692" t="s">
        <v>6014</v>
      </c>
      <c r="H692" t="s">
        <v>298</v>
      </c>
      <c r="I692">
        <v>59.8</v>
      </c>
      <c r="J692">
        <v>81.14</v>
      </c>
      <c r="K692">
        <v>81.14</v>
      </c>
      <c r="L692">
        <v>21.34</v>
      </c>
      <c r="M692" t="s">
        <v>2072</v>
      </c>
      <c r="N692" t="s">
        <v>2072</v>
      </c>
      <c r="O692" t="s">
        <v>6015</v>
      </c>
      <c r="P692" t="s">
        <v>6016</v>
      </c>
      <c r="Q692" t="s">
        <v>6017</v>
      </c>
      <c r="R692" t="s">
        <v>6018</v>
      </c>
      <c r="S692" t="s">
        <v>6019</v>
      </c>
      <c r="U692" t="s">
        <v>1412</v>
      </c>
      <c r="V692" t="s">
        <v>124</v>
      </c>
      <c r="W692" t="s">
        <v>6020</v>
      </c>
      <c r="X692" t="s">
        <v>9</v>
      </c>
      <c r="Y692" t="s">
        <v>291</v>
      </c>
      <c r="Z692" t="s">
        <v>6021</v>
      </c>
      <c r="AE692" t="s">
        <v>6022</v>
      </c>
      <c r="AG692" t="s">
        <v>2072</v>
      </c>
      <c r="AH692" t="s">
        <v>6023</v>
      </c>
      <c r="AI692" t="s">
        <v>6015</v>
      </c>
      <c r="AJ692" t="s">
        <v>6016</v>
      </c>
      <c r="AK692" t="s">
        <v>6017</v>
      </c>
      <c r="AL692" t="s">
        <v>6018</v>
      </c>
      <c r="AM692" t="s">
        <v>6019</v>
      </c>
      <c r="AO692" t="s">
        <v>1412</v>
      </c>
      <c r="AP692" t="s">
        <v>124</v>
      </c>
      <c r="AQ692" t="s">
        <v>6020</v>
      </c>
      <c r="AR692" t="s">
        <v>9</v>
      </c>
      <c r="AS692" t="s">
        <v>291</v>
      </c>
      <c r="AT692" t="s">
        <v>6021</v>
      </c>
      <c r="AV692" t="s">
        <v>296</v>
      </c>
      <c r="AW692" t="s">
        <v>6024</v>
      </c>
      <c r="AX692" t="s">
        <v>5966</v>
      </c>
      <c r="AY692">
        <v>0</v>
      </c>
      <c r="AZ692" t="s">
        <v>1543</v>
      </c>
      <c r="BA692" t="s">
        <v>113</v>
      </c>
      <c r="BC692" t="s">
        <v>2146</v>
      </c>
      <c r="BF692" t="s">
        <v>6014</v>
      </c>
      <c r="BI692" t="s">
        <v>5895</v>
      </c>
      <c r="BJ692" t="s">
        <v>3211</v>
      </c>
      <c r="BK692" t="s">
        <v>771</v>
      </c>
      <c r="BL692" t="s">
        <v>4</v>
      </c>
      <c r="BM692">
        <v>1</v>
      </c>
      <c r="BN692">
        <v>29.9</v>
      </c>
      <c r="BO692">
        <v>29.9</v>
      </c>
      <c r="BP692" t="s">
        <v>2148</v>
      </c>
      <c r="BQ692" t="s">
        <v>852</v>
      </c>
      <c r="BR692" t="s">
        <v>4</v>
      </c>
      <c r="BS692">
        <v>1</v>
      </c>
      <c r="BT692">
        <v>29.9</v>
      </c>
      <c r="BU692">
        <v>29.9</v>
      </c>
    </row>
    <row r="693" spans="1:79" hidden="1">
      <c r="A693" s="15">
        <f t="shared" si="10"/>
        <v>45562</v>
      </c>
      <c r="B693" t="s">
        <v>6025</v>
      </c>
      <c r="C693" t="s">
        <v>6026</v>
      </c>
      <c r="D693" t="s">
        <v>294</v>
      </c>
      <c r="F693" t="s">
        <v>2100</v>
      </c>
      <c r="G693" t="s">
        <v>6027</v>
      </c>
      <c r="H693" t="s">
        <v>287</v>
      </c>
      <c r="I693">
        <v>149.94999999999999</v>
      </c>
      <c r="J693">
        <v>93</v>
      </c>
      <c r="K693">
        <v>93</v>
      </c>
      <c r="L693">
        <v>0</v>
      </c>
      <c r="M693" t="s">
        <v>6028</v>
      </c>
      <c r="N693" t="s">
        <v>6029</v>
      </c>
      <c r="O693" t="s">
        <v>6030</v>
      </c>
      <c r="P693" t="s">
        <v>288</v>
      </c>
      <c r="Q693" t="s">
        <v>295</v>
      </c>
      <c r="R693" t="s">
        <v>2352</v>
      </c>
      <c r="S693" t="s">
        <v>6031</v>
      </c>
      <c r="U693" t="s">
        <v>6032</v>
      </c>
      <c r="V693" t="s">
        <v>2063</v>
      </c>
      <c r="W693" t="s">
        <v>839</v>
      </c>
      <c r="X693" t="s">
        <v>1188</v>
      </c>
      <c r="Y693" t="s">
        <v>291</v>
      </c>
      <c r="Z693" t="s">
        <v>6033</v>
      </c>
      <c r="AE693" t="s">
        <v>6034</v>
      </c>
      <c r="AG693" t="s">
        <v>6028</v>
      </c>
      <c r="AH693" t="s">
        <v>6029</v>
      </c>
      <c r="AI693" t="s">
        <v>6035</v>
      </c>
      <c r="AJ693" t="s">
        <v>288</v>
      </c>
      <c r="AK693" t="s">
        <v>295</v>
      </c>
      <c r="AL693" t="s">
        <v>2352</v>
      </c>
      <c r="AM693" t="s">
        <v>6031</v>
      </c>
      <c r="AO693" t="s">
        <v>6032</v>
      </c>
      <c r="AP693" t="s">
        <v>2063</v>
      </c>
      <c r="AQ693" t="s">
        <v>839</v>
      </c>
      <c r="AR693" t="s">
        <v>1188</v>
      </c>
      <c r="AT693" t="s">
        <v>6033</v>
      </c>
      <c r="AV693" t="s">
        <v>296</v>
      </c>
      <c r="AW693" t="s">
        <v>6036</v>
      </c>
      <c r="AX693" t="s">
        <v>4481</v>
      </c>
      <c r="AY693">
        <v>56.95</v>
      </c>
      <c r="AZ693" t="s">
        <v>289</v>
      </c>
      <c r="BA693" t="s">
        <v>113</v>
      </c>
      <c r="BC693" t="s">
        <v>5912</v>
      </c>
      <c r="BD693" t="s">
        <v>15973</v>
      </c>
      <c r="BF693" t="s">
        <v>6027</v>
      </c>
      <c r="BI693" t="s">
        <v>6037</v>
      </c>
      <c r="BJ693" t="s">
        <v>829</v>
      </c>
      <c r="BK693" t="s">
        <v>293</v>
      </c>
      <c r="BL693" t="s">
        <v>4</v>
      </c>
      <c r="BM693">
        <v>4</v>
      </c>
      <c r="BN693">
        <v>29.99</v>
      </c>
      <c r="BO693">
        <v>119.96</v>
      </c>
      <c r="BP693" t="s">
        <v>829</v>
      </c>
      <c r="BQ693" t="s">
        <v>293</v>
      </c>
      <c r="BR693" t="s">
        <v>4</v>
      </c>
      <c r="BS693">
        <v>1</v>
      </c>
      <c r="BT693">
        <v>29.99</v>
      </c>
      <c r="BU693">
        <v>29.99</v>
      </c>
    </row>
    <row r="694" spans="1:79" hidden="1">
      <c r="A694" s="15">
        <f t="shared" si="10"/>
        <v>45562</v>
      </c>
      <c r="B694" t="s">
        <v>6038</v>
      </c>
      <c r="C694" t="s">
        <v>6039</v>
      </c>
      <c r="D694" t="s">
        <v>294</v>
      </c>
      <c r="F694" t="s">
        <v>2100</v>
      </c>
      <c r="G694" t="s">
        <v>6040</v>
      </c>
      <c r="H694" t="s">
        <v>287</v>
      </c>
      <c r="I694">
        <v>59.8</v>
      </c>
      <c r="J694">
        <v>42.2</v>
      </c>
      <c r="K694">
        <v>42.2</v>
      </c>
      <c r="L694">
        <v>0</v>
      </c>
      <c r="M694" t="s">
        <v>6041</v>
      </c>
      <c r="N694" t="s">
        <v>6042</v>
      </c>
      <c r="O694" t="s">
        <v>6043</v>
      </c>
      <c r="P694" t="s">
        <v>288</v>
      </c>
      <c r="Q694" t="s">
        <v>295</v>
      </c>
      <c r="R694" t="s">
        <v>6044</v>
      </c>
      <c r="S694" t="s">
        <v>6045</v>
      </c>
      <c r="U694" t="s">
        <v>6046</v>
      </c>
      <c r="V694" t="s">
        <v>6047</v>
      </c>
      <c r="W694" t="s">
        <v>2015</v>
      </c>
      <c r="X694" t="s">
        <v>2016</v>
      </c>
      <c r="Y694" t="s">
        <v>291</v>
      </c>
      <c r="Z694" t="s">
        <v>6048</v>
      </c>
      <c r="AE694" t="s">
        <v>6049</v>
      </c>
      <c r="AG694" t="s">
        <v>6041</v>
      </c>
      <c r="AH694" t="s">
        <v>6042</v>
      </c>
      <c r="AI694" t="s">
        <v>6050</v>
      </c>
      <c r="AJ694" t="s">
        <v>288</v>
      </c>
      <c r="AK694" t="s">
        <v>295</v>
      </c>
      <c r="AL694" t="s">
        <v>6044</v>
      </c>
      <c r="AM694" t="s">
        <v>6045</v>
      </c>
      <c r="AO694" t="s">
        <v>6046</v>
      </c>
      <c r="AP694" t="s">
        <v>6047</v>
      </c>
      <c r="AQ694" t="s">
        <v>2015</v>
      </c>
      <c r="AR694" t="s">
        <v>2016</v>
      </c>
      <c r="AT694" t="s">
        <v>6048</v>
      </c>
      <c r="AV694" t="s">
        <v>296</v>
      </c>
      <c r="AW694" t="s">
        <v>6051</v>
      </c>
      <c r="AX694" t="s">
        <v>1527</v>
      </c>
      <c r="AY694">
        <v>17.600000000000001</v>
      </c>
      <c r="AZ694" t="s">
        <v>289</v>
      </c>
      <c r="BA694" t="s">
        <v>113</v>
      </c>
      <c r="BC694" t="s">
        <v>902</v>
      </c>
      <c r="BD694" t="s">
        <v>6052</v>
      </c>
      <c r="BF694" t="s">
        <v>6040</v>
      </c>
      <c r="BI694" t="s">
        <v>6053</v>
      </c>
      <c r="BJ694" t="s">
        <v>885</v>
      </c>
      <c r="BK694" t="s">
        <v>771</v>
      </c>
      <c r="BL694" t="s">
        <v>4</v>
      </c>
      <c r="BM694">
        <v>2</v>
      </c>
      <c r="BN694">
        <v>29.9</v>
      </c>
      <c r="BO694">
        <v>59.8</v>
      </c>
    </row>
    <row r="695" spans="1:79" hidden="1">
      <c r="A695" s="15">
        <f t="shared" si="10"/>
        <v>45562</v>
      </c>
      <c r="B695" t="s">
        <v>6054</v>
      </c>
      <c r="C695" t="s">
        <v>6055</v>
      </c>
      <c r="D695" t="s">
        <v>294</v>
      </c>
      <c r="F695" t="s">
        <v>2100</v>
      </c>
      <c r="G695" t="s">
        <v>6056</v>
      </c>
      <c r="H695" t="s">
        <v>287</v>
      </c>
      <c r="I695">
        <v>79.989999999999995</v>
      </c>
      <c r="J695">
        <v>57.2</v>
      </c>
      <c r="K695">
        <v>57.2</v>
      </c>
      <c r="L695">
        <v>0</v>
      </c>
      <c r="M695" t="s">
        <v>1944</v>
      </c>
      <c r="N695" t="s">
        <v>6057</v>
      </c>
      <c r="O695" t="s">
        <v>6058</v>
      </c>
      <c r="P695" t="s">
        <v>288</v>
      </c>
      <c r="Q695" t="s">
        <v>295</v>
      </c>
      <c r="R695" t="s">
        <v>6059</v>
      </c>
      <c r="S695" t="s">
        <v>6060</v>
      </c>
      <c r="V695" t="s">
        <v>6061</v>
      </c>
      <c r="W695" t="s">
        <v>127</v>
      </c>
      <c r="X695" t="s">
        <v>127</v>
      </c>
      <c r="Y695" t="s">
        <v>291</v>
      </c>
      <c r="Z695" t="s">
        <v>6062</v>
      </c>
      <c r="AE695" t="s">
        <v>6063</v>
      </c>
      <c r="AG695" t="s">
        <v>1944</v>
      </c>
      <c r="AH695" t="s">
        <v>6057</v>
      </c>
      <c r="AI695" t="s">
        <v>6064</v>
      </c>
      <c r="AJ695" t="s">
        <v>288</v>
      </c>
      <c r="AK695" t="s">
        <v>295</v>
      </c>
      <c r="AL695" t="s">
        <v>6059</v>
      </c>
      <c r="AM695" t="s">
        <v>6060</v>
      </c>
      <c r="AP695" t="s">
        <v>6061</v>
      </c>
      <c r="AQ695" t="s">
        <v>127</v>
      </c>
      <c r="AR695" t="s">
        <v>127</v>
      </c>
      <c r="AT695" t="s">
        <v>6062</v>
      </c>
      <c r="AV695" t="s">
        <v>296</v>
      </c>
      <c r="AW695" t="s">
        <v>6065</v>
      </c>
      <c r="AX695" t="s">
        <v>1527</v>
      </c>
      <c r="AY695">
        <v>22.79</v>
      </c>
      <c r="AZ695" t="s">
        <v>289</v>
      </c>
      <c r="BA695" t="s">
        <v>113</v>
      </c>
      <c r="BC695" t="s">
        <v>903</v>
      </c>
      <c r="BD695" t="s">
        <v>6066</v>
      </c>
      <c r="BF695" t="s">
        <v>6056</v>
      </c>
      <c r="BI695" t="s">
        <v>6067</v>
      </c>
      <c r="BJ695" t="s">
        <v>6068</v>
      </c>
      <c r="BK695" t="s">
        <v>6069</v>
      </c>
      <c r="BL695" t="s">
        <v>4</v>
      </c>
      <c r="BM695">
        <v>1</v>
      </c>
      <c r="BN695">
        <v>79.989999999999995</v>
      </c>
      <c r="BO695">
        <v>79.989999999999995</v>
      </c>
    </row>
    <row r="696" spans="1:79" hidden="1">
      <c r="A696" s="15">
        <f t="shared" si="10"/>
        <v>45562</v>
      </c>
      <c r="B696" t="s">
        <v>6070</v>
      </c>
      <c r="C696" t="s">
        <v>6071</v>
      </c>
      <c r="D696" t="s">
        <v>294</v>
      </c>
      <c r="F696" t="s">
        <v>2100</v>
      </c>
      <c r="G696" t="s">
        <v>6072</v>
      </c>
      <c r="H696" t="s">
        <v>287</v>
      </c>
      <c r="I696">
        <v>129.9</v>
      </c>
      <c r="J696">
        <v>82.55</v>
      </c>
      <c r="K696">
        <v>82.55</v>
      </c>
      <c r="L696">
        <v>5.07</v>
      </c>
      <c r="M696" t="s">
        <v>2039</v>
      </c>
      <c r="N696" t="s">
        <v>6073</v>
      </c>
      <c r="O696" t="s">
        <v>6074</v>
      </c>
      <c r="P696" t="s">
        <v>288</v>
      </c>
      <c r="Q696" t="s">
        <v>295</v>
      </c>
      <c r="R696" t="s">
        <v>6075</v>
      </c>
      <c r="S696" t="s">
        <v>6076</v>
      </c>
      <c r="U696" t="s">
        <v>6077</v>
      </c>
      <c r="V696" t="s">
        <v>6078</v>
      </c>
      <c r="W696" t="s">
        <v>6079</v>
      </c>
      <c r="X696" t="s">
        <v>3680</v>
      </c>
      <c r="Y696" t="s">
        <v>291</v>
      </c>
      <c r="Z696" t="s">
        <v>6080</v>
      </c>
      <c r="AE696" t="s">
        <v>6081</v>
      </c>
      <c r="AG696" t="s">
        <v>2039</v>
      </c>
      <c r="AH696" t="s">
        <v>6073</v>
      </c>
      <c r="AI696" t="s">
        <v>6082</v>
      </c>
      <c r="AJ696" t="s">
        <v>288</v>
      </c>
      <c r="AK696" t="s">
        <v>295</v>
      </c>
      <c r="AL696" t="s">
        <v>6075</v>
      </c>
      <c r="AM696" t="s">
        <v>6076</v>
      </c>
      <c r="AO696" t="s">
        <v>6077</v>
      </c>
      <c r="AP696" t="s">
        <v>6078</v>
      </c>
      <c r="AQ696" t="s">
        <v>6079</v>
      </c>
      <c r="AR696" t="s">
        <v>3680</v>
      </c>
      <c r="AT696" t="s">
        <v>6080</v>
      </c>
      <c r="AV696" t="s">
        <v>296</v>
      </c>
      <c r="AW696" t="s">
        <v>6083</v>
      </c>
      <c r="AX696" t="s">
        <v>1527</v>
      </c>
      <c r="AY696">
        <v>52.42</v>
      </c>
      <c r="AZ696" t="s">
        <v>289</v>
      </c>
      <c r="BA696" t="s">
        <v>2819</v>
      </c>
      <c r="BC696" t="s">
        <v>884</v>
      </c>
      <c r="BD696" t="s">
        <v>15044</v>
      </c>
      <c r="BF696" t="s">
        <v>6072</v>
      </c>
      <c r="BI696" t="s">
        <v>6084</v>
      </c>
      <c r="BJ696" t="s">
        <v>2180</v>
      </c>
      <c r="BK696" t="s">
        <v>2181</v>
      </c>
      <c r="BL696" t="s">
        <v>4</v>
      </c>
      <c r="BM696">
        <v>1</v>
      </c>
      <c r="BN696">
        <v>129.9</v>
      </c>
      <c r="BO696">
        <v>129.9</v>
      </c>
    </row>
    <row r="697" spans="1:79" hidden="1">
      <c r="A697" s="15">
        <f t="shared" si="10"/>
        <v>45563</v>
      </c>
      <c r="B697" t="s">
        <v>6085</v>
      </c>
      <c r="C697" t="s">
        <v>6086</v>
      </c>
      <c r="D697" t="s">
        <v>294</v>
      </c>
      <c r="F697" t="s">
        <v>2100</v>
      </c>
      <c r="G697" t="s">
        <v>6087</v>
      </c>
      <c r="H697" t="s">
        <v>287</v>
      </c>
      <c r="I697">
        <v>139.79</v>
      </c>
      <c r="J697">
        <v>77.53</v>
      </c>
      <c r="K697">
        <v>77.53</v>
      </c>
      <c r="L697">
        <v>0</v>
      </c>
      <c r="M697" t="s">
        <v>4277</v>
      </c>
      <c r="N697" t="s">
        <v>5763</v>
      </c>
      <c r="O697" t="s">
        <v>5764</v>
      </c>
      <c r="P697" t="s">
        <v>288</v>
      </c>
      <c r="Q697" t="s">
        <v>295</v>
      </c>
      <c r="R697" t="s">
        <v>5765</v>
      </c>
      <c r="S697" t="s">
        <v>5766</v>
      </c>
      <c r="U697" t="s">
        <v>5767</v>
      </c>
      <c r="V697" t="s">
        <v>5768</v>
      </c>
      <c r="W697" t="s">
        <v>1188</v>
      </c>
      <c r="X697" t="s">
        <v>1188</v>
      </c>
      <c r="Y697" t="s">
        <v>291</v>
      </c>
      <c r="Z697" t="s">
        <v>5769</v>
      </c>
      <c r="AE697" t="s">
        <v>5770</v>
      </c>
      <c r="AG697" t="s">
        <v>4277</v>
      </c>
      <c r="AH697" t="s">
        <v>5763</v>
      </c>
      <c r="AI697" t="s">
        <v>6088</v>
      </c>
      <c r="AJ697" t="s">
        <v>288</v>
      </c>
      <c r="AK697" t="s">
        <v>295</v>
      </c>
      <c r="AL697" t="s">
        <v>5765</v>
      </c>
      <c r="AM697" t="s">
        <v>5766</v>
      </c>
      <c r="AO697" t="s">
        <v>5767</v>
      </c>
      <c r="AP697" t="s">
        <v>5768</v>
      </c>
      <c r="AQ697" t="s">
        <v>1188</v>
      </c>
      <c r="AR697" t="s">
        <v>1188</v>
      </c>
      <c r="AT697" t="s">
        <v>5769</v>
      </c>
      <c r="AV697" t="s">
        <v>296</v>
      </c>
      <c r="AW697" t="s">
        <v>6089</v>
      </c>
      <c r="AX697" t="s">
        <v>1527</v>
      </c>
      <c r="AY697">
        <v>62.26</v>
      </c>
      <c r="AZ697" t="s">
        <v>289</v>
      </c>
      <c r="BA697" t="s">
        <v>113</v>
      </c>
      <c r="BC697" t="s">
        <v>6090</v>
      </c>
      <c r="BD697" t="s">
        <v>6091</v>
      </c>
      <c r="BF697" t="s">
        <v>6087</v>
      </c>
      <c r="BI697" t="s">
        <v>6092</v>
      </c>
      <c r="BJ697" t="s">
        <v>885</v>
      </c>
      <c r="BK697" t="s">
        <v>771</v>
      </c>
      <c r="BL697" t="s">
        <v>4</v>
      </c>
      <c r="BM697">
        <v>1</v>
      </c>
      <c r="BN697">
        <v>29.9</v>
      </c>
      <c r="BO697">
        <v>29.9</v>
      </c>
      <c r="BP697" t="s">
        <v>3007</v>
      </c>
      <c r="BQ697" t="s">
        <v>3008</v>
      </c>
      <c r="BR697" t="s">
        <v>4</v>
      </c>
      <c r="BS697">
        <v>1</v>
      </c>
      <c r="BT697">
        <v>79.900000000000006</v>
      </c>
      <c r="BU697">
        <v>79.900000000000006</v>
      </c>
      <c r="BV697" t="s">
        <v>829</v>
      </c>
      <c r="BW697" t="s">
        <v>293</v>
      </c>
      <c r="BX697" t="s">
        <v>4</v>
      </c>
      <c r="BY697">
        <v>1</v>
      </c>
      <c r="BZ697">
        <v>29.99</v>
      </c>
      <c r="CA697">
        <v>29.99</v>
      </c>
    </row>
    <row r="698" spans="1:79" hidden="1">
      <c r="A698" s="15">
        <f t="shared" si="10"/>
        <v>45563</v>
      </c>
      <c r="B698" t="s">
        <v>6093</v>
      </c>
      <c r="C698" t="s">
        <v>6094</v>
      </c>
      <c r="D698" t="s">
        <v>294</v>
      </c>
      <c r="F698" t="s">
        <v>2100</v>
      </c>
      <c r="G698" t="s">
        <v>6095</v>
      </c>
      <c r="H698" t="s">
        <v>287</v>
      </c>
      <c r="I698">
        <v>29.99</v>
      </c>
      <c r="J698">
        <v>22.5</v>
      </c>
      <c r="K698">
        <v>22.5</v>
      </c>
      <c r="L698">
        <v>0</v>
      </c>
      <c r="M698" t="s">
        <v>6096</v>
      </c>
      <c r="N698" t="s">
        <v>6097</v>
      </c>
      <c r="O698" t="s">
        <v>6098</v>
      </c>
      <c r="P698" t="s">
        <v>288</v>
      </c>
      <c r="Q698" t="s">
        <v>295</v>
      </c>
      <c r="R698" t="s">
        <v>6099</v>
      </c>
      <c r="S698" t="s">
        <v>5922</v>
      </c>
      <c r="U698" t="s">
        <v>6100</v>
      </c>
      <c r="V698" t="s">
        <v>6101</v>
      </c>
      <c r="W698" t="s">
        <v>1487</v>
      </c>
      <c r="X698" t="s">
        <v>4509</v>
      </c>
      <c r="Y698" t="s">
        <v>291</v>
      </c>
      <c r="Z698" t="s">
        <v>6102</v>
      </c>
      <c r="AE698" t="s">
        <v>6103</v>
      </c>
      <c r="AG698" t="s">
        <v>6096</v>
      </c>
      <c r="AH698" t="s">
        <v>6097</v>
      </c>
      <c r="AI698" t="s">
        <v>6104</v>
      </c>
      <c r="AJ698" t="s">
        <v>288</v>
      </c>
      <c r="AK698" t="s">
        <v>295</v>
      </c>
      <c r="AL698" t="s">
        <v>6099</v>
      </c>
      <c r="AM698" t="s">
        <v>5922</v>
      </c>
      <c r="AO698" t="s">
        <v>6100</v>
      </c>
      <c r="AP698" t="s">
        <v>6101</v>
      </c>
      <c r="AQ698" t="s">
        <v>1487</v>
      </c>
      <c r="AR698" t="s">
        <v>4509</v>
      </c>
      <c r="AT698" t="s">
        <v>6102</v>
      </c>
      <c r="AV698" t="s">
        <v>296</v>
      </c>
      <c r="AW698" t="s">
        <v>6105</v>
      </c>
      <c r="AX698" t="s">
        <v>1527</v>
      </c>
      <c r="AY698">
        <v>7.49</v>
      </c>
      <c r="AZ698" t="s">
        <v>289</v>
      </c>
      <c r="BA698" t="s">
        <v>113</v>
      </c>
      <c r="BC698" t="s">
        <v>903</v>
      </c>
      <c r="BD698" t="s">
        <v>6106</v>
      </c>
      <c r="BF698" t="s">
        <v>6095</v>
      </c>
      <c r="BI698" t="s">
        <v>6107</v>
      </c>
      <c r="BJ698" t="s">
        <v>829</v>
      </c>
      <c r="BK698" t="s">
        <v>293</v>
      </c>
      <c r="BL698" t="s">
        <v>4</v>
      </c>
      <c r="BM698">
        <v>1</v>
      </c>
      <c r="BN698">
        <v>29.99</v>
      </c>
      <c r="BO698">
        <v>29.99</v>
      </c>
    </row>
    <row r="699" spans="1:79" hidden="1">
      <c r="A699" s="15">
        <f t="shared" si="10"/>
        <v>45563</v>
      </c>
      <c r="B699" t="s">
        <v>6108</v>
      </c>
      <c r="C699" t="s">
        <v>6109</v>
      </c>
      <c r="D699" t="s">
        <v>294</v>
      </c>
      <c r="F699" t="s">
        <v>2100</v>
      </c>
      <c r="G699" t="s">
        <v>6110</v>
      </c>
      <c r="H699" t="s">
        <v>287</v>
      </c>
      <c r="I699">
        <v>29.99</v>
      </c>
      <c r="J699">
        <v>22.5</v>
      </c>
      <c r="K699">
        <v>22.5</v>
      </c>
      <c r="L699">
        <v>0</v>
      </c>
      <c r="M699" t="s">
        <v>6111</v>
      </c>
      <c r="N699" t="s">
        <v>6112</v>
      </c>
      <c r="O699" t="s">
        <v>6113</v>
      </c>
      <c r="P699" t="s">
        <v>288</v>
      </c>
      <c r="Q699" t="s">
        <v>295</v>
      </c>
      <c r="R699" t="s">
        <v>6114</v>
      </c>
      <c r="S699" t="s">
        <v>6115</v>
      </c>
      <c r="U699" t="s">
        <v>4248</v>
      </c>
      <c r="V699" t="s">
        <v>6116</v>
      </c>
      <c r="W699" t="s">
        <v>1680</v>
      </c>
      <c r="X699" t="s">
        <v>303</v>
      </c>
      <c r="Y699" t="s">
        <v>291</v>
      </c>
      <c r="Z699" t="s">
        <v>6117</v>
      </c>
      <c r="AE699" t="s">
        <v>6118</v>
      </c>
      <c r="AG699" t="s">
        <v>6111</v>
      </c>
      <c r="AH699" t="s">
        <v>6112</v>
      </c>
      <c r="AI699" t="s">
        <v>6119</v>
      </c>
      <c r="AJ699" t="s">
        <v>288</v>
      </c>
      <c r="AK699" t="s">
        <v>295</v>
      </c>
      <c r="AL699" t="s">
        <v>6114</v>
      </c>
      <c r="AM699" t="s">
        <v>6115</v>
      </c>
      <c r="AO699" t="s">
        <v>4248</v>
      </c>
      <c r="AP699" t="s">
        <v>6116</v>
      </c>
      <c r="AQ699" t="s">
        <v>1680</v>
      </c>
      <c r="AR699" t="s">
        <v>303</v>
      </c>
      <c r="AT699" t="s">
        <v>6117</v>
      </c>
      <c r="AV699" t="s">
        <v>296</v>
      </c>
      <c r="AW699" t="s">
        <v>6120</v>
      </c>
      <c r="AX699" t="s">
        <v>1527</v>
      </c>
      <c r="AY699">
        <v>7.49</v>
      </c>
      <c r="AZ699" t="s">
        <v>289</v>
      </c>
      <c r="BA699" t="s">
        <v>297</v>
      </c>
      <c r="BC699" t="s">
        <v>3653</v>
      </c>
      <c r="BD699" t="s">
        <v>15045</v>
      </c>
      <c r="BF699" t="s">
        <v>6110</v>
      </c>
      <c r="BI699" t="s">
        <v>6121</v>
      </c>
      <c r="BJ699" t="s">
        <v>829</v>
      </c>
      <c r="BK699" t="s">
        <v>293</v>
      </c>
      <c r="BL699" t="s">
        <v>4</v>
      </c>
      <c r="BM699">
        <v>1</v>
      </c>
      <c r="BN699">
        <v>29.99</v>
      </c>
      <c r="BO699">
        <v>29.99</v>
      </c>
    </row>
    <row r="700" spans="1:79" hidden="1">
      <c r="A700" s="15">
        <f t="shared" si="10"/>
        <v>45564</v>
      </c>
      <c r="B700" t="s">
        <v>6122</v>
      </c>
      <c r="C700" t="s">
        <v>6123</v>
      </c>
      <c r="D700" t="s">
        <v>301</v>
      </c>
      <c r="F700" t="s">
        <v>2100</v>
      </c>
      <c r="G700" t="s">
        <v>6124</v>
      </c>
      <c r="H700" t="s">
        <v>298</v>
      </c>
      <c r="I700">
        <v>39.99</v>
      </c>
      <c r="J700">
        <v>48.89</v>
      </c>
      <c r="K700">
        <v>48.89</v>
      </c>
      <c r="L700">
        <v>8.9</v>
      </c>
      <c r="M700" t="s">
        <v>6125</v>
      </c>
      <c r="N700" t="s">
        <v>6126</v>
      </c>
      <c r="O700" t="s">
        <v>6127</v>
      </c>
      <c r="P700" t="s">
        <v>4971</v>
      </c>
      <c r="Q700" t="s">
        <v>6128</v>
      </c>
      <c r="R700" t="s">
        <v>6129</v>
      </c>
      <c r="S700" t="s">
        <v>6130</v>
      </c>
      <c r="U700" t="s">
        <v>6131</v>
      </c>
      <c r="V700" t="s">
        <v>6132</v>
      </c>
      <c r="W700" t="s">
        <v>138</v>
      </c>
      <c r="X700" t="s">
        <v>7</v>
      </c>
      <c r="Y700" t="s">
        <v>291</v>
      </c>
      <c r="Z700" t="s">
        <v>6133</v>
      </c>
      <c r="AE700" t="s">
        <v>6134</v>
      </c>
      <c r="AG700" t="s">
        <v>6125</v>
      </c>
      <c r="AH700" t="s">
        <v>6126</v>
      </c>
      <c r="AI700" t="s">
        <v>6127</v>
      </c>
      <c r="AJ700" t="s">
        <v>4971</v>
      </c>
      <c r="AK700" t="s">
        <v>6128</v>
      </c>
      <c r="AL700" t="s">
        <v>6129</v>
      </c>
      <c r="AM700" t="s">
        <v>6130</v>
      </c>
      <c r="AO700" t="s">
        <v>6131</v>
      </c>
      <c r="AP700" t="s">
        <v>6132</v>
      </c>
      <c r="AQ700" t="s">
        <v>138</v>
      </c>
      <c r="AR700" t="s">
        <v>7</v>
      </c>
      <c r="AS700" t="s">
        <v>291</v>
      </c>
      <c r="AT700" t="s">
        <v>6133</v>
      </c>
      <c r="AV700" t="s">
        <v>296</v>
      </c>
      <c r="AW700" t="s">
        <v>6135</v>
      </c>
      <c r="AX700" t="s">
        <v>6136</v>
      </c>
      <c r="AY700">
        <v>0</v>
      </c>
      <c r="AZ700" t="s">
        <v>289</v>
      </c>
      <c r="BA700" t="s">
        <v>2145</v>
      </c>
      <c r="BC700" t="s">
        <v>6137</v>
      </c>
      <c r="BF700" t="s">
        <v>6124</v>
      </c>
      <c r="BI700" t="s">
        <v>5696</v>
      </c>
      <c r="BJ700" t="s">
        <v>6138</v>
      </c>
      <c r="BK700" t="s">
        <v>4780</v>
      </c>
      <c r="BL700" t="s">
        <v>4</v>
      </c>
      <c r="BM700">
        <v>1</v>
      </c>
      <c r="BN700">
        <v>39.99</v>
      </c>
      <c r="BO700">
        <v>39.99</v>
      </c>
    </row>
    <row r="701" spans="1:79" hidden="1">
      <c r="A701" s="15">
        <f t="shared" si="10"/>
        <v>45564</v>
      </c>
      <c r="B701" t="s">
        <v>6139</v>
      </c>
      <c r="C701" t="s">
        <v>6140</v>
      </c>
      <c r="D701" t="s">
        <v>294</v>
      </c>
      <c r="F701" t="s">
        <v>2100</v>
      </c>
      <c r="G701" t="s">
        <v>6141</v>
      </c>
      <c r="H701" t="s">
        <v>287</v>
      </c>
      <c r="I701">
        <v>29.99</v>
      </c>
      <c r="J701">
        <v>22.5</v>
      </c>
      <c r="K701">
        <v>22.5</v>
      </c>
      <c r="L701">
        <v>0</v>
      </c>
      <c r="M701" t="s">
        <v>6142</v>
      </c>
      <c r="N701" t="s">
        <v>6143</v>
      </c>
      <c r="O701" t="s">
        <v>6144</v>
      </c>
      <c r="P701" t="s">
        <v>288</v>
      </c>
      <c r="Q701" t="s">
        <v>295</v>
      </c>
      <c r="R701" t="s">
        <v>6145</v>
      </c>
      <c r="S701" t="s">
        <v>6146</v>
      </c>
      <c r="V701" t="s">
        <v>6147</v>
      </c>
      <c r="W701" t="s">
        <v>904</v>
      </c>
      <c r="X701" t="s">
        <v>127</v>
      </c>
      <c r="Y701" t="s">
        <v>291</v>
      </c>
      <c r="Z701" t="s">
        <v>6148</v>
      </c>
      <c r="AE701" t="s">
        <v>6149</v>
      </c>
      <c r="AG701" t="s">
        <v>6142</v>
      </c>
      <c r="AH701" t="s">
        <v>6143</v>
      </c>
      <c r="AI701" t="s">
        <v>6150</v>
      </c>
      <c r="AJ701" t="s">
        <v>288</v>
      </c>
      <c r="AK701" t="s">
        <v>295</v>
      </c>
      <c r="AL701" t="s">
        <v>6145</v>
      </c>
      <c r="AM701" t="s">
        <v>6146</v>
      </c>
      <c r="AP701" t="s">
        <v>6147</v>
      </c>
      <c r="AQ701" t="s">
        <v>904</v>
      </c>
      <c r="AR701" t="s">
        <v>127</v>
      </c>
      <c r="AT701" t="s">
        <v>6148</v>
      </c>
      <c r="AV701" t="s">
        <v>296</v>
      </c>
      <c r="AW701" t="s">
        <v>6151</v>
      </c>
      <c r="AX701" t="s">
        <v>1527</v>
      </c>
      <c r="AY701">
        <v>7.49</v>
      </c>
      <c r="AZ701" t="s">
        <v>289</v>
      </c>
      <c r="BA701" t="s">
        <v>113</v>
      </c>
      <c r="BC701" t="s">
        <v>884</v>
      </c>
      <c r="BD701" t="s">
        <v>6152</v>
      </c>
      <c r="BF701" t="s">
        <v>6141</v>
      </c>
      <c r="BI701" t="s">
        <v>6153</v>
      </c>
      <c r="BJ701" t="s">
        <v>829</v>
      </c>
      <c r="BK701" t="s">
        <v>293</v>
      </c>
      <c r="BL701" t="s">
        <v>4</v>
      </c>
      <c r="BM701">
        <v>1</v>
      </c>
      <c r="BN701">
        <v>29.99</v>
      </c>
      <c r="BO701">
        <v>29.99</v>
      </c>
    </row>
    <row r="702" spans="1:79" hidden="1">
      <c r="A702" s="15">
        <f t="shared" si="10"/>
        <v>45565</v>
      </c>
      <c r="B702" t="s">
        <v>4466</v>
      </c>
      <c r="C702" t="s">
        <v>4467</v>
      </c>
      <c r="D702" t="s">
        <v>294</v>
      </c>
      <c r="F702" t="s">
        <v>2100</v>
      </c>
      <c r="G702" t="s">
        <v>4468</v>
      </c>
      <c r="H702" t="s">
        <v>287</v>
      </c>
      <c r="I702">
        <v>62.97</v>
      </c>
      <c r="J702">
        <v>43.96</v>
      </c>
      <c r="K702">
        <v>43.96</v>
      </c>
      <c r="L702">
        <v>6.3</v>
      </c>
      <c r="M702" t="s">
        <v>4469</v>
      </c>
      <c r="N702" t="s">
        <v>4470</v>
      </c>
      <c r="O702" t="s">
        <v>4471</v>
      </c>
      <c r="P702" t="s">
        <v>288</v>
      </c>
      <c r="Q702" t="s">
        <v>295</v>
      </c>
      <c r="R702" t="s">
        <v>4472</v>
      </c>
      <c r="S702" t="s">
        <v>4473</v>
      </c>
      <c r="U702" t="s">
        <v>4474</v>
      </c>
      <c r="V702" t="s">
        <v>4475</v>
      </c>
      <c r="W702" t="s">
        <v>4476</v>
      </c>
      <c r="X702" t="s">
        <v>2173</v>
      </c>
      <c r="Y702" t="s">
        <v>291</v>
      </c>
      <c r="Z702" t="s">
        <v>4477</v>
      </c>
      <c r="AE702" t="s">
        <v>4478</v>
      </c>
      <c r="AG702" t="s">
        <v>4469</v>
      </c>
      <c r="AH702" t="s">
        <v>4470</v>
      </c>
      <c r="AI702" t="s">
        <v>4479</v>
      </c>
      <c r="AJ702" t="s">
        <v>288</v>
      </c>
      <c r="AK702" t="s">
        <v>295</v>
      </c>
      <c r="AL702" t="s">
        <v>4472</v>
      </c>
      <c r="AM702" t="s">
        <v>4473</v>
      </c>
      <c r="AO702" t="s">
        <v>4474</v>
      </c>
      <c r="AP702" t="s">
        <v>4475</v>
      </c>
      <c r="AQ702" t="s">
        <v>4476</v>
      </c>
      <c r="AR702" t="s">
        <v>2173</v>
      </c>
      <c r="AT702" t="s">
        <v>4477</v>
      </c>
      <c r="AV702" t="s">
        <v>296</v>
      </c>
      <c r="AW702" t="s">
        <v>4480</v>
      </c>
      <c r="AX702" t="s">
        <v>4481</v>
      </c>
      <c r="AY702">
        <v>25.31</v>
      </c>
      <c r="AZ702" t="s">
        <v>289</v>
      </c>
      <c r="BA702" t="s">
        <v>297</v>
      </c>
      <c r="BC702" t="s">
        <v>2781</v>
      </c>
      <c r="BD702" t="s">
        <v>4482</v>
      </c>
      <c r="BF702" t="s">
        <v>4468</v>
      </c>
      <c r="BI702" t="s">
        <v>4483</v>
      </c>
      <c r="BJ702" t="s">
        <v>1577</v>
      </c>
      <c r="BK702" t="s">
        <v>1578</v>
      </c>
      <c r="BL702" t="s">
        <v>4</v>
      </c>
      <c r="BM702">
        <v>1</v>
      </c>
      <c r="BN702">
        <v>62.97</v>
      </c>
      <c r="BO702">
        <v>62.97</v>
      </c>
    </row>
    <row r="703" spans="1:79" hidden="1">
      <c r="A703" s="15">
        <f t="shared" si="10"/>
        <v>45565</v>
      </c>
      <c r="B703" t="s">
        <v>4484</v>
      </c>
      <c r="C703" t="s">
        <v>4485</v>
      </c>
      <c r="D703" t="s">
        <v>294</v>
      </c>
      <c r="F703" t="s">
        <v>2100</v>
      </c>
      <c r="G703" t="s">
        <v>4486</v>
      </c>
      <c r="H703" t="s">
        <v>287</v>
      </c>
      <c r="I703">
        <v>62.97</v>
      </c>
      <c r="J703">
        <v>44.81</v>
      </c>
      <c r="K703">
        <v>44.81</v>
      </c>
      <c r="L703">
        <v>0</v>
      </c>
      <c r="M703" t="s">
        <v>4487</v>
      </c>
      <c r="N703" t="s">
        <v>4488</v>
      </c>
      <c r="O703" t="s">
        <v>4489</v>
      </c>
      <c r="P703" t="s">
        <v>288</v>
      </c>
      <c r="Q703" t="s">
        <v>295</v>
      </c>
      <c r="R703" t="s">
        <v>4490</v>
      </c>
      <c r="S703" t="s">
        <v>4491</v>
      </c>
      <c r="U703" t="s">
        <v>4492</v>
      </c>
      <c r="V703" t="s">
        <v>4297</v>
      </c>
      <c r="W703" t="s">
        <v>1188</v>
      </c>
      <c r="X703" t="s">
        <v>1188</v>
      </c>
      <c r="Y703" t="s">
        <v>291</v>
      </c>
      <c r="Z703" t="s">
        <v>4493</v>
      </c>
      <c r="AE703" t="s">
        <v>4494</v>
      </c>
      <c r="AG703" t="s">
        <v>4487</v>
      </c>
      <c r="AH703" t="s">
        <v>4488</v>
      </c>
      <c r="AI703" t="s">
        <v>4495</v>
      </c>
      <c r="AJ703" t="s">
        <v>288</v>
      </c>
      <c r="AK703" t="s">
        <v>295</v>
      </c>
      <c r="AL703" t="s">
        <v>4490</v>
      </c>
      <c r="AM703" t="s">
        <v>4491</v>
      </c>
      <c r="AO703" t="s">
        <v>4492</v>
      </c>
      <c r="AP703" t="s">
        <v>4297</v>
      </c>
      <c r="AQ703" t="s">
        <v>1188</v>
      </c>
      <c r="AR703" t="s">
        <v>1188</v>
      </c>
      <c r="AT703" t="s">
        <v>4493</v>
      </c>
      <c r="AV703" t="s">
        <v>296</v>
      </c>
      <c r="AW703" t="s">
        <v>4496</v>
      </c>
      <c r="AX703" t="s">
        <v>1527</v>
      </c>
      <c r="AY703">
        <v>18.16</v>
      </c>
      <c r="AZ703" t="s">
        <v>289</v>
      </c>
      <c r="BA703" t="s">
        <v>113</v>
      </c>
      <c r="BC703" t="s">
        <v>902</v>
      </c>
      <c r="BD703" t="s">
        <v>4497</v>
      </c>
      <c r="BF703" t="s">
        <v>4486</v>
      </c>
      <c r="BI703" t="s">
        <v>4498</v>
      </c>
      <c r="BJ703" t="s">
        <v>1577</v>
      </c>
      <c r="BK703" t="s">
        <v>1578</v>
      </c>
      <c r="BL703" t="s">
        <v>4</v>
      </c>
      <c r="BM703">
        <v>1</v>
      </c>
      <c r="BN703">
        <v>62.97</v>
      </c>
      <c r="BO703">
        <v>62.97</v>
      </c>
    </row>
    <row r="704" spans="1:79" hidden="1">
      <c r="A704" s="15">
        <f t="shared" si="10"/>
        <v>45565</v>
      </c>
      <c r="B704" t="s">
        <v>4499</v>
      </c>
      <c r="C704" t="s">
        <v>4500</v>
      </c>
      <c r="D704" t="s">
        <v>294</v>
      </c>
      <c r="F704" t="s">
        <v>2100</v>
      </c>
      <c r="G704" t="s">
        <v>4501</v>
      </c>
      <c r="H704" t="s">
        <v>287</v>
      </c>
      <c r="I704">
        <v>62.97</v>
      </c>
      <c r="J704">
        <v>45.81</v>
      </c>
      <c r="K704">
        <v>45.81</v>
      </c>
      <c r="L704">
        <v>0</v>
      </c>
      <c r="M704" t="s">
        <v>4502</v>
      </c>
      <c r="N704" t="s">
        <v>4503</v>
      </c>
      <c r="O704" t="s">
        <v>4504</v>
      </c>
      <c r="P704" t="s">
        <v>288</v>
      </c>
      <c r="Q704" t="s">
        <v>295</v>
      </c>
      <c r="R704" t="s">
        <v>4505</v>
      </c>
      <c r="S704" t="s">
        <v>4506</v>
      </c>
      <c r="V704" t="s">
        <v>4507</v>
      </c>
      <c r="W704" t="s">
        <v>4508</v>
      </c>
      <c r="X704" t="s">
        <v>4509</v>
      </c>
      <c r="Y704" t="s">
        <v>291</v>
      </c>
      <c r="Z704" t="s">
        <v>4510</v>
      </c>
      <c r="AE704" t="s">
        <v>4511</v>
      </c>
      <c r="AG704" t="s">
        <v>4502</v>
      </c>
      <c r="AH704" t="s">
        <v>4503</v>
      </c>
      <c r="AI704" t="s">
        <v>4512</v>
      </c>
      <c r="AJ704" t="s">
        <v>288</v>
      </c>
      <c r="AK704" t="s">
        <v>295</v>
      </c>
      <c r="AL704" t="s">
        <v>4505</v>
      </c>
      <c r="AM704" t="s">
        <v>4506</v>
      </c>
      <c r="AP704" t="s">
        <v>4507</v>
      </c>
      <c r="AQ704" t="s">
        <v>4508</v>
      </c>
      <c r="AR704" t="s">
        <v>4509</v>
      </c>
      <c r="AT704" t="s">
        <v>4510</v>
      </c>
      <c r="AV704" t="s">
        <v>296</v>
      </c>
      <c r="AW704" t="s">
        <v>4513</v>
      </c>
      <c r="AX704" t="s">
        <v>4481</v>
      </c>
      <c r="AY704">
        <v>17.16</v>
      </c>
      <c r="AZ704" t="s">
        <v>289</v>
      </c>
      <c r="BA704" t="s">
        <v>113</v>
      </c>
      <c r="BC704" t="s">
        <v>903</v>
      </c>
      <c r="BD704" t="s">
        <v>4514</v>
      </c>
      <c r="BF704" t="s">
        <v>4501</v>
      </c>
      <c r="BI704" t="s">
        <v>4515</v>
      </c>
      <c r="BJ704" t="s">
        <v>1577</v>
      </c>
      <c r="BK704" t="s">
        <v>1578</v>
      </c>
      <c r="BL704" t="s">
        <v>4</v>
      </c>
      <c r="BM704">
        <v>1</v>
      </c>
      <c r="BN704">
        <v>62.97</v>
      </c>
      <c r="BO704">
        <v>62.97</v>
      </c>
    </row>
    <row r="705" spans="1:79">
      <c r="A705" s="15">
        <f t="shared" si="10"/>
        <v>45566</v>
      </c>
      <c r="B705" t="s">
        <v>1044</v>
      </c>
      <c r="C705" t="s">
        <v>1045</v>
      </c>
      <c r="D705" t="s">
        <v>294</v>
      </c>
      <c r="F705" t="s">
        <v>2100</v>
      </c>
      <c r="G705" t="s">
        <v>1046</v>
      </c>
      <c r="H705" t="s">
        <v>287</v>
      </c>
      <c r="I705">
        <v>41.98</v>
      </c>
      <c r="J705">
        <v>30.56</v>
      </c>
      <c r="K705">
        <v>30.56</v>
      </c>
      <c r="L705">
        <v>0</v>
      </c>
      <c r="M705" t="s">
        <v>1047</v>
      </c>
      <c r="N705" t="s">
        <v>1048</v>
      </c>
      <c r="O705" t="s">
        <v>1049</v>
      </c>
      <c r="P705" t="s">
        <v>288</v>
      </c>
      <c r="Q705" t="s">
        <v>295</v>
      </c>
      <c r="R705" t="s">
        <v>1050</v>
      </c>
      <c r="S705" t="s">
        <v>304</v>
      </c>
      <c r="U705" t="s">
        <v>1051</v>
      </c>
      <c r="V705" t="s">
        <v>1052</v>
      </c>
      <c r="W705" t="s">
        <v>904</v>
      </c>
      <c r="X705" t="s">
        <v>127</v>
      </c>
      <c r="Y705" t="s">
        <v>291</v>
      </c>
      <c r="Z705" t="s">
        <v>1053</v>
      </c>
      <c r="AE705" t="s">
        <v>1054</v>
      </c>
      <c r="AG705" t="s">
        <v>1047</v>
      </c>
      <c r="AH705" t="s">
        <v>1048</v>
      </c>
      <c r="AI705" t="s">
        <v>1055</v>
      </c>
      <c r="AJ705" t="s">
        <v>288</v>
      </c>
      <c r="AK705" t="s">
        <v>295</v>
      </c>
      <c r="AL705" t="s">
        <v>1050</v>
      </c>
      <c r="AM705" t="s">
        <v>304</v>
      </c>
      <c r="AO705" t="s">
        <v>1051</v>
      </c>
      <c r="AP705" t="s">
        <v>1052</v>
      </c>
      <c r="AQ705" t="s">
        <v>904</v>
      </c>
      <c r="AR705" t="s">
        <v>127</v>
      </c>
      <c r="AT705" t="s">
        <v>1053</v>
      </c>
      <c r="AV705" t="s">
        <v>296</v>
      </c>
      <c r="AW705" t="s">
        <v>1056</v>
      </c>
      <c r="AX705" t="s">
        <v>1527</v>
      </c>
      <c r="AY705">
        <v>11.42</v>
      </c>
      <c r="AZ705" t="s">
        <v>289</v>
      </c>
      <c r="BA705" t="s">
        <v>297</v>
      </c>
      <c r="BC705" t="s">
        <v>884</v>
      </c>
      <c r="BD705" t="s">
        <v>4516</v>
      </c>
      <c r="BF705" t="s">
        <v>1046</v>
      </c>
      <c r="BI705" t="s">
        <v>1057</v>
      </c>
      <c r="BJ705" t="s">
        <v>838</v>
      </c>
      <c r="BK705" t="s">
        <v>836</v>
      </c>
      <c r="BL705" t="s">
        <v>4</v>
      </c>
      <c r="BM705">
        <v>1</v>
      </c>
      <c r="BN705">
        <v>20.99</v>
      </c>
      <c r="BO705">
        <v>20.99</v>
      </c>
      <c r="BP705" t="s">
        <v>862</v>
      </c>
      <c r="BQ705" t="s">
        <v>863</v>
      </c>
      <c r="BR705" t="s">
        <v>4</v>
      </c>
      <c r="BS705">
        <v>1</v>
      </c>
      <c r="BT705">
        <v>20.99</v>
      </c>
      <c r="BU705">
        <v>20.99</v>
      </c>
    </row>
    <row r="706" spans="1:79">
      <c r="A706" s="15">
        <f t="shared" ref="A706:A769" si="11">DATEVALUE(G706)</f>
        <v>45566</v>
      </c>
      <c r="B706" t="s">
        <v>1058</v>
      </c>
      <c r="C706" t="s">
        <v>1059</v>
      </c>
      <c r="D706" t="s">
        <v>301</v>
      </c>
      <c r="F706" t="s">
        <v>2100</v>
      </c>
      <c r="G706" t="s">
        <v>1060</v>
      </c>
      <c r="H706" t="s">
        <v>298</v>
      </c>
      <c r="I706">
        <v>29.99</v>
      </c>
      <c r="J706">
        <v>40.299999999999997</v>
      </c>
      <c r="K706">
        <v>40.299999999999997</v>
      </c>
      <c r="L706">
        <v>10.31</v>
      </c>
      <c r="M706" t="s">
        <v>1061</v>
      </c>
      <c r="N706" t="s">
        <v>1062</v>
      </c>
      <c r="O706" t="s">
        <v>1063</v>
      </c>
      <c r="P706" t="s">
        <v>877</v>
      </c>
      <c r="Q706" t="s">
        <v>1064</v>
      </c>
      <c r="R706" t="s">
        <v>1065</v>
      </c>
      <c r="S706" t="s">
        <v>1066</v>
      </c>
      <c r="V706" t="s">
        <v>1067</v>
      </c>
      <c r="W706" t="s">
        <v>136</v>
      </c>
      <c r="X706" t="s">
        <v>126</v>
      </c>
      <c r="Y706" t="s">
        <v>291</v>
      </c>
      <c r="Z706" t="s">
        <v>1068</v>
      </c>
      <c r="AE706" t="s">
        <v>1069</v>
      </c>
      <c r="AG706" t="s">
        <v>1061</v>
      </c>
      <c r="AH706" t="s">
        <v>1062</v>
      </c>
      <c r="AI706" t="s">
        <v>1063</v>
      </c>
      <c r="AJ706" t="s">
        <v>877</v>
      </c>
      <c r="AK706" t="s">
        <v>1064</v>
      </c>
      <c r="AL706" t="s">
        <v>1065</v>
      </c>
      <c r="AM706" t="s">
        <v>1066</v>
      </c>
      <c r="AP706" t="s">
        <v>1067</v>
      </c>
      <c r="AQ706" t="s">
        <v>136</v>
      </c>
      <c r="AR706" t="s">
        <v>126</v>
      </c>
      <c r="AS706" t="s">
        <v>291</v>
      </c>
      <c r="AT706" t="s">
        <v>1068</v>
      </c>
      <c r="AV706" t="s">
        <v>296</v>
      </c>
      <c r="AW706" t="s">
        <v>1070</v>
      </c>
      <c r="AX706" t="s">
        <v>1528</v>
      </c>
      <c r="AY706">
        <v>0</v>
      </c>
      <c r="AZ706" t="s">
        <v>289</v>
      </c>
      <c r="BA706" t="s">
        <v>49</v>
      </c>
      <c r="BC706" t="s">
        <v>1071</v>
      </c>
      <c r="BF706" t="s">
        <v>1060</v>
      </c>
      <c r="BI706" t="s">
        <v>893</v>
      </c>
      <c r="BJ706" t="s">
        <v>864</v>
      </c>
      <c r="BK706" t="s">
        <v>293</v>
      </c>
      <c r="BL706" t="s">
        <v>4</v>
      </c>
      <c r="BM706">
        <v>1</v>
      </c>
      <c r="BN706">
        <v>29.99</v>
      </c>
      <c r="BO706">
        <v>29.99</v>
      </c>
    </row>
    <row r="707" spans="1:79">
      <c r="A707" s="15">
        <f t="shared" si="11"/>
        <v>45566</v>
      </c>
      <c r="B707" t="s">
        <v>1072</v>
      </c>
      <c r="C707" t="s">
        <v>1073</v>
      </c>
      <c r="D707" t="s">
        <v>294</v>
      </c>
      <c r="F707" t="s">
        <v>2100</v>
      </c>
      <c r="G707" t="s">
        <v>1074</v>
      </c>
      <c r="H707" t="s">
        <v>287</v>
      </c>
      <c r="I707">
        <v>29.99</v>
      </c>
      <c r="J707">
        <v>19.93</v>
      </c>
      <c r="K707">
        <v>19.93</v>
      </c>
      <c r="L707">
        <v>0</v>
      </c>
      <c r="M707" t="s">
        <v>1075</v>
      </c>
      <c r="N707" t="s">
        <v>849</v>
      </c>
      <c r="O707" t="s">
        <v>1076</v>
      </c>
      <c r="P707" t="s">
        <v>288</v>
      </c>
      <c r="Q707" t="s">
        <v>295</v>
      </c>
      <c r="R707" t="s">
        <v>1077</v>
      </c>
      <c r="S707" t="s">
        <v>1078</v>
      </c>
      <c r="U707" t="s">
        <v>1079</v>
      </c>
      <c r="V707" t="s">
        <v>875</v>
      </c>
      <c r="W707" t="s">
        <v>127</v>
      </c>
      <c r="X707" t="s">
        <v>127</v>
      </c>
      <c r="Y707" t="s">
        <v>291</v>
      </c>
      <c r="Z707" t="s">
        <v>1080</v>
      </c>
      <c r="AE707" t="s">
        <v>1081</v>
      </c>
      <c r="AG707" t="s">
        <v>1075</v>
      </c>
      <c r="AH707" t="s">
        <v>849</v>
      </c>
      <c r="AI707" t="s">
        <v>1082</v>
      </c>
      <c r="AJ707" t="s">
        <v>288</v>
      </c>
      <c r="AK707" t="s">
        <v>295</v>
      </c>
      <c r="AL707" t="s">
        <v>1077</v>
      </c>
      <c r="AM707" t="s">
        <v>1078</v>
      </c>
      <c r="AO707" t="s">
        <v>1079</v>
      </c>
      <c r="AP707" t="s">
        <v>875</v>
      </c>
      <c r="AQ707" t="s">
        <v>127</v>
      </c>
      <c r="AR707" t="s">
        <v>127</v>
      </c>
      <c r="AT707" t="s">
        <v>1080</v>
      </c>
      <c r="AV707" t="s">
        <v>296</v>
      </c>
      <c r="AW707" t="s">
        <v>1083</v>
      </c>
      <c r="AX707" t="s">
        <v>1527</v>
      </c>
      <c r="AY707">
        <v>10.06</v>
      </c>
      <c r="AZ707" t="s">
        <v>289</v>
      </c>
      <c r="BA707" t="s">
        <v>113</v>
      </c>
      <c r="BC707" t="s">
        <v>902</v>
      </c>
      <c r="BD707" t="s">
        <v>2857</v>
      </c>
      <c r="BF707" t="s">
        <v>1074</v>
      </c>
      <c r="BI707" t="s">
        <v>1084</v>
      </c>
      <c r="BJ707" t="s">
        <v>829</v>
      </c>
      <c r="BK707" t="s">
        <v>293</v>
      </c>
      <c r="BL707" t="s">
        <v>4</v>
      </c>
      <c r="BM707">
        <v>1</v>
      </c>
      <c r="BN707">
        <v>29.99</v>
      </c>
      <c r="BO707">
        <v>29.99</v>
      </c>
    </row>
    <row r="708" spans="1:79">
      <c r="A708" s="15">
        <f t="shared" si="11"/>
        <v>45566</v>
      </c>
      <c r="B708" t="s">
        <v>1085</v>
      </c>
      <c r="C708" t="s">
        <v>1086</v>
      </c>
      <c r="D708" t="s">
        <v>294</v>
      </c>
      <c r="F708" t="s">
        <v>2100</v>
      </c>
      <c r="G708" t="s">
        <v>1087</v>
      </c>
      <c r="H708" t="s">
        <v>287</v>
      </c>
      <c r="I708">
        <v>29.9</v>
      </c>
      <c r="J708">
        <v>22.43</v>
      </c>
      <c r="K708">
        <v>22.43</v>
      </c>
      <c r="L708">
        <v>0</v>
      </c>
      <c r="M708" t="s">
        <v>1088</v>
      </c>
      <c r="N708" t="s">
        <v>1089</v>
      </c>
      <c r="O708" t="s">
        <v>1090</v>
      </c>
      <c r="P708" t="s">
        <v>288</v>
      </c>
      <c r="Q708" t="s">
        <v>295</v>
      </c>
      <c r="R708" t="s">
        <v>1091</v>
      </c>
      <c r="S708" t="s">
        <v>1092</v>
      </c>
      <c r="U708" t="s">
        <v>1093</v>
      </c>
      <c r="V708" t="s">
        <v>1094</v>
      </c>
      <c r="W708" t="s">
        <v>1095</v>
      </c>
      <c r="X708" t="s">
        <v>303</v>
      </c>
      <c r="Y708" t="s">
        <v>291</v>
      </c>
      <c r="Z708" t="s">
        <v>1096</v>
      </c>
      <c r="AE708" t="s">
        <v>1097</v>
      </c>
      <c r="AG708" t="s">
        <v>1088</v>
      </c>
      <c r="AH708" t="s">
        <v>1089</v>
      </c>
      <c r="AI708" t="s">
        <v>1098</v>
      </c>
      <c r="AJ708" t="s">
        <v>288</v>
      </c>
      <c r="AK708" t="s">
        <v>295</v>
      </c>
      <c r="AL708" t="s">
        <v>1091</v>
      </c>
      <c r="AM708" t="s">
        <v>1092</v>
      </c>
      <c r="AO708" t="s">
        <v>1093</v>
      </c>
      <c r="AP708" t="s">
        <v>1094</v>
      </c>
      <c r="AQ708" t="s">
        <v>1095</v>
      </c>
      <c r="AR708" t="s">
        <v>303</v>
      </c>
      <c r="AT708" t="s">
        <v>1096</v>
      </c>
      <c r="AV708" t="s">
        <v>296</v>
      </c>
      <c r="AW708" t="s">
        <v>1099</v>
      </c>
      <c r="AX708" t="s">
        <v>1527</v>
      </c>
      <c r="AY708">
        <v>7.47</v>
      </c>
      <c r="AZ708" t="s">
        <v>289</v>
      </c>
      <c r="BA708" t="s">
        <v>297</v>
      </c>
      <c r="BC708" t="s">
        <v>1100</v>
      </c>
      <c r="BD708" t="s">
        <v>2988</v>
      </c>
      <c r="BF708" t="s">
        <v>1087</v>
      </c>
      <c r="BI708" t="s">
        <v>1101</v>
      </c>
      <c r="BJ708" t="s">
        <v>851</v>
      </c>
      <c r="BK708" t="s">
        <v>852</v>
      </c>
      <c r="BL708" t="s">
        <v>4</v>
      </c>
      <c r="BM708">
        <v>1</v>
      </c>
      <c r="BN708">
        <v>29.9</v>
      </c>
      <c r="BO708">
        <v>29.9</v>
      </c>
    </row>
    <row r="709" spans="1:79">
      <c r="A709" s="15">
        <f t="shared" si="11"/>
        <v>45566</v>
      </c>
      <c r="B709" t="s">
        <v>1102</v>
      </c>
      <c r="C709" t="s">
        <v>1103</v>
      </c>
      <c r="D709" t="s">
        <v>294</v>
      </c>
      <c r="F709" t="s">
        <v>2100</v>
      </c>
      <c r="G709" t="s">
        <v>1104</v>
      </c>
      <c r="H709" t="s">
        <v>287</v>
      </c>
      <c r="I709">
        <v>29.9</v>
      </c>
      <c r="J709">
        <v>21.05</v>
      </c>
      <c r="K709">
        <v>21.05</v>
      </c>
      <c r="L709">
        <v>0</v>
      </c>
      <c r="M709" t="s">
        <v>871</v>
      </c>
      <c r="N709" t="s">
        <v>1105</v>
      </c>
      <c r="O709" t="s">
        <v>1106</v>
      </c>
      <c r="P709" t="s">
        <v>288</v>
      </c>
      <c r="Q709" t="s">
        <v>295</v>
      </c>
      <c r="R709" t="s">
        <v>1107</v>
      </c>
      <c r="S709" t="s">
        <v>1108</v>
      </c>
      <c r="U709" t="s">
        <v>1109</v>
      </c>
      <c r="V709" t="s">
        <v>1110</v>
      </c>
      <c r="W709" t="s">
        <v>1111</v>
      </c>
      <c r="X709" t="s">
        <v>835</v>
      </c>
      <c r="Y709" t="s">
        <v>291</v>
      </c>
      <c r="Z709" t="s">
        <v>1112</v>
      </c>
      <c r="AE709" t="s">
        <v>1113</v>
      </c>
      <c r="AG709" t="s">
        <v>871</v>
      </c>
      <c r="AH709" t="s">
        <v>1105</v>
      </c>
      <c r="AI709" t="s">
        <v>1114</v>
      </c>
      <c r="AJ709" t="s">
        <v>288</v>
      </c>
      <c r="AK709" t="s">
        <v>295</v>
      </c>
      <c r="AL709" t="s">
        <v>1107</v>
      </c>
      <c r="AM709" t="s">
        <v>1108</v>
      </c>
      <c r="AO709" t="s">
        <v>1109</v>
      </c>
      <c r="AP709" t="s">
        <v>1110</v>
      </c>
      <c r="AQ709" t="s">
        <v>1111</v>
      </c>
      <c r="AR709" t="s">
        <v>835</v>
      </c>
      <c r="AT709" t="s">
        <v>1112</v>
      </c>
      <c r="AV709" t="s">
        <v>296</v>
      </c>
      <c r="AW709" t="s">
        <v>1115</v>
      </c>
      <c r="AX709" t="s">
        <v>1527</v>
      </c>
      <c r="AY709">
        <v>8.85</v>
      </c>
      <c r="AZ709" t="s">
        <v>289</v>
      </c>
      <c r="BA709" t="s">
        <v>113</v>
      </c>
      <c r="BC709" t="s">
        <v>903</v>
      </c>
      <c r="BD709" t="s">
        <v>3703</v>
      </c>
      <c r="BF709" t="s">
        <v>1104</v>
      </c>
      <c r="BI709" t="s">
        <v>1116</v>
      </c>
      <c r="BJ709" t="s">
        <v>885</v>
      </c>
      <c r="BK709" t="s">
        <v>771</v>
      </c>
      <c r="BL709" t="s">
        <v>4</v>
      </c>
      <c r="BM709">
        <v>1</v>
      </c>
      <c r="BN709">
        <v>29.9</v>
      </c>
      <c r="BO709">
        <v>29.9</v>
      </c>
    </row>
    <row r="710" spans="1:79">
      <c r="A710" s="15">
        <f t="shared" si="11"/>
        <v>45566</v>
      </c>
      <c r="B710" t="s">
        <v>1117</v>
      </c>
      <c r="C710" t="s">
        <v>1118</v>
      </c>
      <c r="D710" t="s">
        <v>294</v>
      </c>
      <c r="F710" t="s">
        <v>2100</v>
      </c>
      <c r="G710" t="s">
        <v>1119</v>
      </c>
      <c r="H710" t="s">
        <v>287</v>
      </c>
      <c r="I710">
        <v>29.99</v>
      </c>
      <c r="J710">
        <v>22.3</v>
      </c>
      <c r="K710">
        <v>22.3</v>
      </c>
      <c r="L710">
        <v>0</v>
      </c>
      <c r="M710" t="s">
        <v>1120</v>
      </c>
      <c r="N710" t="s">
        <v>1121</v>
      </c>
      <c r="O710" t="s">
        <v>1122</v>
      </c>
      <c r="P710" t="s">
        <v>288</v>
      </c>
      <c r="Q710" t="s">
        <v>295</v>
      </c>
      <c r="R710" t="s">
        <v>1123</v>
      </c>
      <c r="S710" t="s">
        <v>1124</v>
      </c>
      <c r="U710" t="s">
        <v>1125</v>
      </c>
      <c r="V710" t="s">
        <v>1126</v>
      </c>
      <c r="W710" t="s">
        <v>1127</v>
      </c>
      <c r="X710" t="s">
        <v>127</v>
      </c>
      <c r="Y710" t="s">
        <v>291</v>
      </c>
      <c r="Z710" t="s">
        <v>1128</v>
      </c>
      <c r="AE710" t="s">
        <v>1129</v>
      </c>
      <c r="AG710" t="s">
        <v>1120</v>
      </c>
      <c r="AH710" t="s">
        <v>1121</v>
      </c>
      <c r="AI710" t="s">
        <v>1130</v>
      </c>
      <c r="AJ710" t="s">
        <v>288</v>
      </c>
      <c r="AK710" t="s">
        <v>295</v>
      </c>
      <c r="AL710" t="s">
        <v>1123</v>
      </c>
      <c r="AM710" t="s">
        <v>1124</v>
      </c>
      <c r="AO710" t="s">
        <v>1125</v>
      </c>
      <c r="AP710" t="s">
        <v>1126</v>
      </c>
      <c r="AQ710" t="s">
        <v>1127</v>
      </c>
      <c r="AR710" t="s">
        <v>127</v>
      </c>
      <c r="AT710" t="s">
        <v>1128</v>
      </c>
      <c r="AV710" t="s">
        <v>296</v>
      </c>
      <c r="AW710" t="s">
        <v>1131</v>
      </c>
      <c r="AX710" t="s">
        <v>1527</v>
      </c>
      <c r="AY710">
        <v>7.69</v>
      </c>
      <c r="AZ710" t="s">
        <v>289</v>
      </c>
      <c r="BA710" t="s">
        <v>113</v>
      </c>
      <c r="BC710" t="s">
        <v>1132</v>
      </c>
      <c r="BD710" t="s">
        <v>3704</v>
      </c>
      <c r="BF710" t="s">
        <v>1119</v>
      </c>
      <c r="BI710" t="s">
        <v>1133</v>
      </c>
      <c r="BJ710" t="s">
        <v>829</v>
      </c>
      <c r="BK710" t="s">
        <v>293</v>
      </c>
      <c r="BL710" t="s">
        <v>4</v>
      </c>
      <c r="BM710">
        <v>1</v>
      </c>
      <c r="BN710">
        <v>29.99</v>
      </c>
      <c r="BO710">
        <v>29.99</v>
      </c>
    </row>
    <row r="711" spans="1:79">
      <c r="A711" s="15">
        <f t="shared" si="11"/>
        <v>45566</v>
      </c>
      <c r="B711" t="s">
        <v>1134</v>
      </c>
      <c r="C711" t="s">
        <v>1135</v>
      </c>
      <c r="D711" t="s">
        <v>294</v>
      </c>
      <c r="F711" t="s">
        <v>891</v>
      </c>
      <c r="G711" t="s">
        <v>1136</v>
      </c>
      <c r="H711" t="s">
        <v>287</v>
      </c>
      <c r="I711">
        <v>29.99</v>
      </c>
      <c r="J711">
        <v>22.5</v>
      </c>
      <c r="K711">
        <v>22.5</v>
      </c>
      <c r="L711">
        <v>0</v>
      </c>
      <c r="M711" t="s">
        <v>1120</v>
      </c>
      <c r="N711" t="s">
        <v>1121</v>
      </c>
      <c r="O711" t="s">
        <v>1122</v>
      </c>
      <c r="P711" t="s">
        <v>288</v>
      </c>
      <c r="Q711" t="s">
        <v>295</v>
      </c>
      <c r="R711" t="s">
        <v>1123</v>
      </c>
      <c r="S711" t="s">
        <v>1124</v>
      </c>
      <c r="U711" t="s">
        <v>1125</v>
      </c>
      <c r="V711" t="s">
        <v>1126</v>
      </c>
      <c r="W711" t="s">
        <v>1127</v>
      </c>
      <c r="X711" t="s">
        <v>127</v>
      </c>
      <c r="Y711" t="s">
        <v>291</v>
      </c>
      <c r="Z711" t="s">
        <v>1128</v>
      </c>
      <c r="AE711" t="s">
        <v>1129</v>
      </c>
      <c r="AG711" t="s">
        <v>1120</v>
      </c>
      <c r="AH711" t="s">
        <v>1121</v>
      </c>
      <c r="AI711" t="s">
        <v>1137</v>
      </c>
      <c r="AJ711" t="s">
        <v>288</v>
      </c>
      <c r="AK711" t="s">
        <v>295</v>
      </c>
      <c r="AL711" t="s">
        <v>1123</v>
      </c>
      <c r="AM711" t="s">
        <v>1124</v>
      </c>
      <c r="AO711" t="s">
        <v>1125</v>
      </c>
      <c r="AP711" t="s">
        <v>1126</v>
      </c>
      <c r="AQ711" t="s">
        <v>1127</v>
      </c>
      <c r="AR711" t="s">
        <v>127</v>
      </c>
      <c r="AT711" t="s">
        <v>1128</v>
      </c>
      <c r="AV711" t="s">
        <v>296</v>
      </c>
      <c r="AW711" t="s">
        <v>1138</v>
      </c>
      <c r="AY711">
        <v>7.49</v>
      </c>
      <c r="AZ711" t="s">
        <v>289</v>
      </c>
      <c r="BA711" t="s">
        <v>113</v>
      </c>
      <c r="BC711" t="s">
        <v>1132</v>
      </c>
      <c r="BE711" t="s">
        <v>1139</v>
      </c>
      <c r="BF711" t="s">
        <v>1136</v>
      </c>
      <c r="BI711" t="s">
        <v>1140</v>
      </c>
      <c r="BJ711" t="s">
        <v>828</v>
      </c>
      <c r="BK711" t="s">
        <v>300</v>
      </c>
      <c r="BL711" t="s">
        <v>4</v>
      </c>
      <c r="BM711">
        <v>1</v>
      </c>
      <c r="BN711">
        <v>29.99</v>
      </c>
      <c r="BO711">
        <v>29.99</v>
      </c>
    </row>
    <row r="712" spans="1:79">
      <c r="A712" s="15">
        <f t="shared" si="11"/>
        <v>45566</v>
      </c>
      <c r="B712" t="s">
        <v>1141</v>
      </c>
      <c r="C712" t="s">
        <v>1142</v>
      </c>
      <c r="D712" t="s">
        <v>294</v>
      </c>
      <c r="F712" t="s">
        <v>2100</v>
      </c>
      <c r="G712" t="s">
        <v>1143</v>
      </c>
      <c r="H712" t="s">
        <v>287</v>
      </c>
      <c r="I712">
        <v>92.87</v>
      </c>
      <c r="J712">
        <v>63.55</v>
      </c>
      <c r="K712">
        <v>63.55</v>
      </c>
      <c r="L712">
        <v>0</v>
      </c>
      <c r="M712" t="s">
        <v>1144</v>
      </c>
      <c r="N712" t="s">
        <v>1145</v>
      </c>
      <c r="O712" t="s">
        <v>1146</v>
      </c>
      <c r="P712" t="s">
        <v>288</v>
      </c>
      <c r="Q712" t="s">
        <v>295</v>
      </c>
      <c r="R712" t="s">
        <v>1147</v>
      </c>
      <c r="S712" t="s">
        <v>1148</v>
      </c>
      <c r="U712" t="s">
        <v>1149</v>
      </c>
      <c r="V712" t="s">
        <v>124</v>
      </c>
      <c r="W712" t="s">
        <v>1150</v>
      </c>
      <c r="X712" t="s">
        <v>837</v>
      </c>
      <c r="Y712" t="s">
        <v>291</v>
      </c>
      <c r="Z712" t="s">
        <v>1151</v>
      </c>
      <c r="AE712" t="s">
        <v>1152</v>
      </c>
      <c r="AG712" t="s">
        <v>1144</v>
      </c>
      <c r="AH712" t="s">
        <v>1145</v>
      </c>
      <c r="AI712" t="s">
        <v>1153</v>
      </c>
      <c r="AJ712" t="s">
        <v>288</v>
      </c>
      <c r="AK712" t="s">
        <v>295</v>
      </c>
      <c r="AL712" t="s">
        <v>1147</v>
      </c>
      <c r="AM712" t="s">
        <v>1148</v>
      </c>
      <c r="AO712" t="s">
        <v>1149</v>
      </c>
      <c r="AP712" t="s">
        <v>124</v>
      </c>
      <c r="AQ712" t="s">
        <v>1150</v>
      </c>
      <c r="AR712" t="s">
        <v>837</v>
      </c>
      <c r="AT712" t="s">
        <v>1151</v>
      </c>
      <c r="AV712" t="s">
        <v>296</v>
      </c>
      <c r="AW712" t="s">
        <v>1154</v>
      </c>
      <c r="AX712" t="s">
        <v>1527</v>
      </c>
      <c r="AY712">
        <v>29.32</v>
      </c>
      <c r="AZ712" t="s">
        <v>289</v>
      </c>
      <c r="BA712" t="s">
        <v>297</v>
      </c>
      <c r="BC712" t="s">
        <v>902</v>
      </c>
      <c r="BD712" t="s">
        <v>2856</v>
      </c>
      <c r="BF712" t="s">
        <v>1143</v>
      </c>
      <c r="BI712" t="s">
        <v>1155</v>
      </c>
      <c r="BJ712" t="s">
        <v>838</v>
      </c>
      <c r="BK712" t="s">
        <v>836</v>
      </c>
      <c r="BL712" t="s">
        <v>4</v>
      </c>
      <c r="BM712">
        <v>3</v>
      </c>
      <c r="BN712">
        <v>20.99</v>
      </c>
      <c r="BO712">
        <v>62.97</v>
      </c>
      <c r="BP712" t="s">
        <v>885</v>
      </c>
      <c r="BQ712" t="s">
        <v>771</v>
      </c>
      <c r="BR712" t="s">
        <v>4</v>
      </c>
      <c r="BS712">
        <v>1</v>
      </c>
      <c r="BT712">
        <v>29.9</v>
      </c>
      <c r="BU712">
        <v>29.9</v>
      </c>
    </row>
    <row r="713" spans="1:79">
      <c r="A713" s="15">
        <f t="shared" si="11"/>
        <v>45567</v>
      </c>
      <c r="B713" t="s">
        <v>1529</v>
      </c>
      <c r="C713" t="s">
        <v>1530</v>
      </c>
      <c r="D713" t="s">
        <v>301</v>
      </c>
      <c r="F713" t="s">
        <v>2100</v>
      </c>
      <c r="G713" t="s">
        <v>1531</v>
      </c>
      <c r="H713" t="s">
        <v>298</v>
      </c>
      <c r="I713">
        <v>146.93</v>
      </c>
      <c r="J713">
        <v>157.41</v>
      </c>
      <c r="K713">
        <v>157.41</v>
      </c>
      <c r="L713">
        <v>10.48</v>
      </c>
      <c r="M713" t="s">
        <v>1532</v>
      </c>
      <c r="N713" t="s">
        <v>1533</v>
      </c>
      <c r="O713" t="s">
        <v>1534</v>
      </c>
      <c r="P713" t="s">
        <v>877</v>
      </c>
      <c r="Q713" t="s">
        <v>1535</v>
      </c>
      <c r="R713" t="s">
        <v>1536</v>
      </c>
      <c r="S713" t="s">
        <v>1537</v>
      </c>
      <c r="U713" t="s">
        <v>1538</v>
      </c>
      <c r="V713" t="s">
        <v>1539</v>
      </c>
      <c r="W713" t="s">
        <v>136</v>
      </c>
      <c r="X713" t="s">
        <v>126</v>
      </c>
      <c r="Y713" t="s">
        <v>291</v>
      </c>
      <c r="Z713" t="s">
        <v>1540</v>
      </c>
      <c r="AE713" t="s">
        <v>1541</v>
      </c>
      <c r="AG713" t="s">
        <v>1532</v>
      </c>
      <c r="AH713" t="s">
        <v>1533</v>
      </c>
      <c r="AI713" t="s">
        <v>1534</v>
      </c>
      <c r="AJ713" t="s">
        <v>877</v>
      </c>
      <c r="AK713" t="s">
        <v>1535</v>
      </c>
      <c r="AL713" t="s">
        <v>1536</v>
      </c>
      <c r="AM713" t="s">
        <v>1537</v>
      </c>
      <c r="AO713" t="s">
        <v>1538</v>
      </c>
      <c r="AP713" t="s">
        <v>1539</v>
      </c>
      <c r="AQ713" t="s">
        <v>136</v>
      </c>
      <c r="AR713" t="s">
        <v>126</v>
      </c>
      <c r="AS713" t="s">
        <v>291</v>
      </c>
      <c r="AT713" t="s">
        <v>1540</v>
      </c>
      <c r="AV713" t="s">
        <v>296</v>
      </c>
      <c r="AW713" t="s">
        <v>1542</v>
      </c>
      <c r="AX713" t="s">
        <v>1528</v>
      </c>
      <c r="AY713">
        <v>0</v>
      </c>
      <c r="AZ713" t="s">
        <v>1543</v>
      </c>
      <c r="BA713" t="s">
        <v>113</v>
      </c>
      <c r="BC713" t="s">
        <v>1071</v>
      </c>
      <c r="BF713" t="s">
        <v>1531</v>
      </c>
      <c r="BI713" t="s">
        <v>1544</v>
      </c>
      <c r="BJ713" t="s">
        <v>1545</v>
      </c>
      <c r="BK713" t="s">
        <v>863</v>
      </c>
      <c r="BL713" t="s">
        <v>4</v>
      </c>
      <c r="BM713">
        <v>7</v>
      </c>
      <c r="BN713">
        <v>20.99</v>
      </c>
      <c r="BO713">
        <v>146.93</v>
      </c>
    </row>
    <row r="714" spans="1:79">
      <c r="A714" s="15">
        <f t="shared" si="11"/>
        <v>45567</v>
      </c>
      <c r="B714" t="s">
        <v>1546</v>
      </c>
      <c r="C714" t="s">
        <v>1547</v>
      </c>
      <c r="D714" t="s">
        <v>294</v>
      </c>
      <c r="F714" t="s">
        <v>2100</v>
      </c>
      <c r="G714" t="s">
        <v>1548</v>
      </c>
      <c r="H714" t="s">
        <v>287</v>
      </c>
      <c r="I714">
        <v>62.97</v>
      </c>
      <c r="J714">
        <v>43.99</v>
      </c>
      <c r="K714">
        <v>43.99</v>
      </c>
      <c r="L714">
        <v>0</v>
      </c>
      <c r="M714" t="s">
        <v>1549</v>
      </c>
      <c r="N714" t="s">
        <v>1550</v>
      </c>
      <c r="O714" t="s">
        <v>1551</v>
      </c>
      <c r="P714" t="s">
        <v>288</v>
      </c>
      <c r="Q714" t="s">
        <v>295</v>
      </c>
      <c r="R714" t="s">
        <v>1552</v>
      </c>
      <c r="S714" t="s">
        <v>1553</v>
      </c>
      <c r="U714" t="s">
        <v>1554</v>
      </c>
      <c r="V714" t="s">
        <v>124</v>
      </c>
      <c r="W714" t="s">
        <v>1555</v>
      </c>
      <c r="X714" t="s">
        <v>127</v>
      </c>
      <c r="Y714" t="s">
        <v>291</v>
      </c>
      <c r="Z714" t="s">
        <v>1556</v>
      </c>
      <c r="AE714" t="s">
        <v>1557</v>
      </c>
      <c r="AG714" t="s">
        <v>1549</v>
      </c>
      <c r="AH714" t="s">
        <v>1550</v>
      </c>
      <c r="AI714" t="s">
        <v>1558</v>
      </c>
      <c r="AJ714" t="s">
        <v>288</v>
      </c>
      <c r="AK714" t="s">
        <v>295</v>
      </c>
      <c r="AL714" t="s">
        <v>1552</v>
      </c>
      <c r="AM714" t="s">
        <v>1553</v>
      </c>
      <c r="AO714" t="s">
        <v>1554</v>
      </c>
      <c r="AP714" t="s">
        <v>124</v>
      </c>
      <c r="AQ714" t="s">
        <v>1555</v>
      </c>
      <c r="AR714" t="s">
        <v>127</v>
      </c>
      <c r="AT714" t="s">
        <v>1556</v>
      </c>
      <c r="AV714" t="s">
        <v>296</v>
      </c>
      <c r="AW714" t="s">
        <v>1559</v>
      </c>
      <c r="AX714" t="s">
        <v>1527</v>
      </c>
      <c r="AY714">
        <v>18.98</v>
      </c>
      <c r="AZ714" t="s">
        <v>289</v>
      </c>
      <c r="BA714" t="s">
        <v>113</v>
      </c>
      <c r="BC714" t="s">
        <v>1132</v>
      </c>
      <c r="BD714" t="s">
        <v>2989</v>
      </c>
      <c r="BF714" t="s">
        <v>1548</v>
      </c>
      <c r="BI714" t="s">
        <v>1560</v>
      </c>
      <c r="BJ714" t="s">
        <v>838</v>
      </c>
      <c r="BK714" t="s">
        <v>836</v>
      </c>
      <c r="BL714" t="s">
        <v>4</v>
      </c>
      <c r="BM714">
        <v>1</v>
      </c>
      <c r="BN714">
        <v>20.99</v>
      </c>
      <c r="BO714">
        <v>20.99</v>
      </c>
      <c r="BP714" t="s">
        <v>1561</v>
      </c>
      <c r="BQ714" t="s">
        <v>1562</v>
      </c>
      <c r="BR714" t="s">
        <v>4</v>
      </c>
      <c r="BS714">
        <v>1</v>
      </c>
      <c r="BT714">
        <v>20.99</v>
      </c>
      <c r="BU714">
        <v>20.99</v>
      </c>
      <c r="BV714" t="s">
        <v>862</v>
      </c>
      <c r="BW714" t="s">
        <v>863</v>
      </c>
      <c r="BX714" t="s">
        <v>4</v>
      </c>
      <c r="BY714">
        <v>1</v>
      </c>
      <c r="BZ714">
        <v>20.99</v>
      </c>
      <c r="CA714">
        <v>20.99</v>
      </c>
    </row>
    <row r="715" spans="1:79">
      <c r="A715" s="15">
        <f t="shared" si="11"/>
        <v>45567</v>
      </c>
      <c r="B715" t="s">
        <v>1563</v>
      </c>
      <c r="C715" t="s">
        <v>1564</v>
      </c>
      <c r="D715" t="s">
        <v>294</v>
      </c>
      <c r="F715" t="s">
        <v>2100</v>
      </c>
      <c r="G715" t="s">
        <v>1565</v>
      </c>
      <c r="H715" t="s">
        <v>287</v>
      </c>
      <c r="I715">
        <v>132.87</v>
      </c>
      <c r="J715">
        <v>91.83</v>
      </c>
      <c r="K715">
        <v>91.83</v>
      </c>
      <c r="L715">
        <v>0</v>
      </c>
      <c r="M715" t="s">
        <v>1566</v>
      </c>
      <c r="N715" t="s">
        <v>1567</v>
      </c>
      <c r="O715" t="s">
        <v>1568</v>
      </c>
      <c r="P715" t="s">
        <v>288</v>
      </c>
      <c r="Q715" t="s">
        <v>295</v>
      </c>
      <c r="R715" t="s">
        <v>1569</v>
      </c>
      <c r="S715" t="s">
        <v>1570</v>
      </c>
      <c r="V715" t="s">
        <v>1571</v>
      </c>
      <c r="W715" t="s">
        <v>127</v>
      </c>
      <c r="X715" t="s">
        <v>127</v>
      </c>
      <c r="Y715" t="s">
        <v>291</v>
      </c>
      <c r="Z715" t="s">
        <v>1572</v>
      </c>
      <c r="AE715" t="s">
        <v>1573</v>
      </c>
      <c r="AG715" t="s">
        <v>1566</v>
      </c>
      <c r="AH715" t="s">
        <v>1567</v>
      </c>
      <c r="AI715" t="s">
        <v>1574</v>
      </c>
      <c r="AJ715" t="s">
        <v>288</v>
      </c>
      <c r="AK715" t="s">
        <v>295</v>
      </c>
      <c r="AL715" t="s">
        <v>1569</v>
      </c>
      <c r="AM715" t="s">
        <v>1570</v>
      </c>
      <c r="AP715" t="s">
        <v>1571</v>
      </c>
      <c r="AQ715" t="s">
        <v>127</v>
      </c>
      <c r="AR715" t="s">
        <v>127</v>
      </c>
      <c r="AT715" t="s">
        <v>1572</v>
      </c>
      <c r="AV715" t="s">
        <v>296</v>
      </c>
      <c r="AW715" t="s">
        <v>1575</v>
      </c>
      <c r="AX715" t="s">
        <v>1527</v>
      </c>
      <c r="AY715">
        <v>41.04</v>
      </c>
      <c r="AZ715" t="s">
        <v>289</v>
      </c>
      <c r="BA715" t="s">
        <v>113</v>
      </c>
      <c r="BC715" t="s">
        <v>1132</v>
      </c>
      <c r="BD715" t="s">
        <v>2855</v>
      </c>
      <c r="BF715" t="s">
        <v>1565</v>
      </c>
      <c r="BI715" t="s">
        <v>1576</v>
      </c>
      <c r="BJ715" t="s">
        <v>1577</v>
      </c>
      <c r="BK715" t="s">
        <v>1578</v>
      </c>
      <c r="BL715" t="s">
        <v>4</v>
      </c>
      <c r="BM715">
        <v>1</v>
      </c>
      <c r="BN715">
        <v>62.97</v>
      </c>
      <c r="BO715">
        <v>62.97</v>
      </c>
      <c r="BP715" t="s">
        <v>1579</v>
      </c>
      <c r="BQ715" t="s">
        <v>1580</v>
      </c>
      <c r="BR715" t="s">
        <v>4</v>
      </c>
      <c r="BS715">
        <v>1</v>
      </c>
      <c r="BT715">
        <v>69.900000000000006</v>
      </c>
      <c r="BU715">
        <v>69.900000000000006</v>
      </c>
    </row>
    <row r="716" spans="1:79">
      <c r="A716" s="15">
        <f t="shared" si="11"/>
        <v>45568</v>
      </c>
      <c r="B716" t="s">
        <v>2006</v>
      </c>
      <c r="C716" t="s">
        <v>2007</v>
      </c>
      <c r="D716" t="s">
        <v>294</v>
      </c>
      <c r="F716" t="s">
        <v>891</v>
      </c>
      <c r="G716" t="s">
        <v>2008</v>
      </c>
      <c r="H716" t="s">
        <v>287</v>
      </c>
      <c r="I716">
        <v>71.88</v>
      </c>
      <c r="J716">
        <v>50.21</v>
      </c>
      <c r="K716">
        <v>50.21</v>
      </c>
      <c r="L716">
        <v>0</v>
      </c>
      <c r="M716" t="s">
        <v>2009</v>
      </c>
      <c r="N716" t="s">
        <v>2010</v>
      </c>
      <c r="O716" t="s">
        <v>2011</v>
      </c>
      <c r="P716" t="s">
        <v>288</v>
      </c>
      <c r="Q716" t="s">
        <v>295</v>
      </c>
      <c r="R716" t="s">
        <v>2012</v>
      </c>
      <c r="S716" t="s">
        <v>288</v>
      </c>
      <c r="U716" t="s">
        <v>2013</v>
      </c>
      <c r="V716" t="s">
        <v>2014</v>
      </c>
      <c r="W716" t="s">
        <v>2015</v>
      </c>
      <c r="X716" t="s">
        <v>2016</v>
      </c>
      <c r="Y716" t="s">
        <v>291</v>
      </c>
      <c r="Z716" t="s">
        <v>2017</v>
      </c>
      <c r="AE716" t="s">
        <v>2018</v>
      </c>
      <c r="AG716" t="s">
        <v>2009</v>
      </c>
      <c r="AH716" t="s">
        <v>2010</v>
      </c>
      <c r="AI716" t="s">
        <v>2019</v>
      </c>
      <c r="AJ716" t="s">
        <v>288</v>
      </c>
      <c r="AK716" t="s">
        <v>295</v>
      </c>
      <c r="AL716" t="s">
        <v>2012</v>
      </c>
      <c r="AM716" t="s">
        <v>288</v>
      </c>
      <c r="AO716" t="s">
        <v>2013</v>
      </c>
      <c r="AP716" t="s">
        <v>2014</v>
      </c>
      <c r="AQ716" t="s">
        <v>2015</v>
      </c>
      <c r="AR716" t="s">
        <v>2016</v>
      </c>
      <c r="AT716" t="s">
        <v>2017</v>
      </c>
      <c r="AV716" t="s">
        <v>296</v>
      </c>
      <c r="AW716" t="s">
        <v>2020</v>
      </c>
      <c r="AY716">
        <v>21.67</v>
      </c>
      <c r="AZ716" t="s">
        <v>289</v>
      </c>
      <c r="BA716" t="s">
        <v>297</v>
      </c>
      <c r="BC716" t="s">
        <v>884</v>
      </c>
      <c r="BE716" t="s">
        <v>2854</v>
      </c>
      <c r="BF716" t="s">
        <v>2008</v>
      </c>
      <c r="BI716" t="s">
        <v>2021</v>
      </c>
      <c r="BJ716" t="s">
        <v>1561</v>
      </c>
      <c r="BK716" t="s">
        <v>1562</v>
      </c>
      <c r="BL716" t="s">
        <v>4</v>
      </c>
      <c r="BM716">
        <v>2</v>
      </c>
      <c r="BN716">
        <v>20.99</v>
      </c>
      <c r="BO716">
        <v>41.98</v>
      </c>
      <c r="BP716" t="s">
        <v>885</v>
      </c>
      <c r="BQ716" t="s">
        <v>771</v>
      </c>
      <c r="BR716" t="s">
        <v>4</v>
      </c>
      <c r="BS716">
        <v>1</v>
      </c>
      <c r="BT716">
        <v>29.9</v>
      </c>
      <c r="BU716">
        <v>29.9</v>
      </c>
    </row>
    <row r="717" spans="1:79">
      <c r="A717" s="15">
        <f t="shared" si="11"/>
        <v>45568</v>
      </c>
      <c r="B717" t="s">
        <v>2022</v>
      </c>
      <c r="C717" t="s">
        <v>2023</v>
      </c>
      <c r="D717" t="s">
        <v>294</v>
      </c>
      <c r="F717" t="s">
        <v>891</v>
      </c>
      <c r="G717" t="s">
        <v>2024</v>
      </c>
      <c r="H717" t="s">
        <v>287</v>
      </c>
      <c r="I717">
        <v>59.89</v>
      </c>
      <c r="J717">
        <v>42.18</v>
      </c>
      <c r="K717">
        <v>42.18</v>
      </c>
      <c r="L717">
        <v>0</v>
      </c>
      <c r="M717" t="s">
        <v>2025</v>
      </c>
      <c r="N717" t="s">
        <v>2026</v>
      </c>
      <c r="O717" t="s">
        <v>2027</v>
      </c>
      <c r="P717" t="s">
        <v>288</v>
      </c>
      <c r="Q717" t="s">
        <v>295</v>
      </c>
      <c r="R717" t="s">
        <v>2028</v>
      </c>
      <c r="S717" t="s">
        <v>2029</v>
      </c>
      <c r="V717" t="s">
        <v>124</v>
      </c>
      <c r="W717" t="s">
        <v>2030</v>
      </c>
      <c r="X717" t="s">
        <v>835</v>
      </c>
      <c r="Y717" t="s">
        <v>291</v>
      </c>
      <c r="Z717" t="s">
        <v>2031</v>
      </c>
      <c r="AE717" t="s">
        <v>2032</v>
      </c>
      <c r="AG717" t="s">
        <v>2025</v>
      </c>
      <c r="AH717" t="s">
        <v>2026</v>
      </c>
      <c r="AI717" t="s">
        <v>2033</v>
      </c>
      <c r="AJ717" t="s">
        <v>288</v>
      </c>
      <c r="AK717" t="s">
        <v>295</v>
      </c>
      <c r="AL717" t="s">
        <v>2028</v>
      </c>
      <c r="AM717" t="s">
        <v>2029</v>
      </c>
      <c r="AP717" t="s">
        <v>124</v>
      </c>
      <c r="AQ717" t="s">
        <v>2030</v>
      </c>
      <c r="AR717" t="s">
        <v>835</v>
      </c>
      <c r="AT717" t="s">
        <v>2031</v>
      </c>
      <c r="AV717" t="s">
        <v>296</v>
      </c>
      <c r="AW717" t="s">
        <v>2034</v>
      </c>
      <c r="AY717">
        <v>17.71</v>
      </c>
      <c r="AZ717" t="s">
        <v>289</v>
      </c>
      <c r="BA717" t="s">
        <v>113</v>
      </c>
      <c r="BC717" t="s">
        <v>1100</v>
      </c>
      <c r="BE717" t="s">
        <v>2853</v>
      </c>
      <c r="BF717" t="s">
        <v>2024</v>
      </c>
      <c r="BI717" t="s">
        <v>2035</v>
      </c>
      <c r="BJ717" t="s">
        <v>885</v>
      </c>
      <c r="BK717" t="s">
        <v>771</v>
      </c>
      <c r="BL717" t="s">
        <v>4</v>
      </c>
      <c r="BM717">
        <v>1</v>
      </c>
      <c r="BN717">
        <v>29.9</v>
      </c>
      <c r="BO717">
        <v>29.9</v>
      </c>
      <c r="BP717" t="s">
        <v>829</v>
      </c>
      <c r="BQ717" t="s">
        <v>293</v>
      </c>
      <c r="BR717" t="s">
        <v>4</v>
      </c>
      <c r="BS717">
        <v>1</v>
      </c>
      <c r="BT717">
        <v>29.99</v>
      </c>
      <c r="BU717">
        <v>29.99</v>
      </c>
    </row>
    <row r="718" spans="1:79">
      <c r="A718" s="15">
        <f t="shared" si="11"/>
        <v>45568</v>
      </c>
      <c r="B718" t="s">
        <v>2036</v>
      </c>
      <c r="C718" t="s">
        <v>2037</v>
      </c>
      <c r="D718" t="s">
        <v>294</v>
      </c>
      <c r="F718" t="s">
        <v>2100</v>
      </c>
      <c r="G718" t="s">
        <v>2038</v>
      </c>
      <c r="H718" t="s">
        <v>287</v>
      </c>
      <c r="I718">
        <v>59.98</v>
      </c>
      <c r="J718">
        <v>42.34</v>
      </c>
      <c r="K718">
        <v>42.34</v>
      </c>
      <c r="L718">
        <v>0</v>
      </c>
      <c r="M718" t="s">
        <v>2039</v>
      </c>
      <c r="N718" t="s">
        <v>2040</v>
      </c>
      <c r="O718" t="s">
        <v>2041</v>
      </c>
      <c r="P718" t="s">
        <v>288</v>
      </c>
      <c r="Q718" t="s">
        <v>295</v>
      </c>
      <c r="R718" t="s">
        <v>2042</v>
      </c>
      <c r="S718" t="s">
        <v>2043</v>
      </c>
      <c r="U718" t="s">
        <v>2044</v>
      </c>
      <c r="V718" t="s">
        <v>2045</v>
      </c>
      <c r="W718" t="s">
        <v>2046</v>
      </c>
      <c r="X718" t="s">
        <v>2047</v>
      </c>
      <c r="Y718" t="s">
        <v>291</v>
      </c>
      <c r="Z718" t="s">
        <v>2048</v>
      </c>
      <c r="AE718" t="s">
        <v>2049</v>
      </c>
      <c r="AG718" t="s">
        <v>2039</v>
      </c>
      <c r="AH718" t="s">
        <v>2040</v>
      </c>
      <c r="AI718" t="s">
        <v>2050</v>
      </c>
      <c r="AJ718" t="s">
        <v>288</v>
      </c>
      <c r="AK718" t="s">
        <v>295</v>
      </c>
      <c r="AL718" t="s">
        <v>2042</v>
      </c>
      <c r="AM718" t="s">
        <v>2043</v>
      </c>
      <c r="AO718" t="s">
        <v>2044</v>
      </c>
      <c r="AP718" t="s">
        <v>2045</v>
      </c>
      <c r="AQ718" t="s">
        <v>2046</v>
      </c>
      <c r="AR718" t="s">
        <v>2047</v>
      </c>
      <c r="AT718" t="s">
        <v>2048</v>
      </c>
      <c r="AV718" t="s">
        <v>296</v>
      </c>
      <c r="AW718" t="s">
        <v>2051</v>
      </c>
      <c r="AX718" t="s">
        <v>1527</v>
      </c>
      <c r="AY718">
        <v>17.64</v>
      </c>
      <c r="AZ718" t="s">
        <v>289</v>
      </c>
      <c r="BA718" t="s">
        <v>297</v>
      </c>
      <c r="BC718" t="s">
        <v>2052</v>
      </c>
      <c r="BD718" t="s">
        <v>15667</v>
      </c>
      <c r="BF718" t="s">
        <v>2038</v>
      </c>
      <c r="BI718" t="s">
        <v>2053</v>
      </c>
      <c r="BJ718" t="s">
        <v>829</v>
      </c>
      <c r="BK718" t="s">
        <v>293</v>
      </c>
      <c r="BL718" t="s">
        <v>4</v>
      </c>
      <c r="BM718">
        <v>2</v>
      </c>
      <c r="BN718">
        <v>29.99</v>
      </c>
      <c r="BO718">
        <v>59.98</v>
      </c>
    </row>
    <row r="719" spans="1:79">
      <c r="A719" s="15">
        <f t="shared" si="11"/>
        <v>45568</v>
      </c>
      <c r="B719" t="s">
        <v>2054</v>
      </c>
      <c r="C719" t="s">
        <v>2055</v>
      </c>
      <c r="D719" t="s">
        <v>294</v>
      </c>
      <c r="F719" t="s">
        <v>2100</v>
      </c>
      <c r="G719" t="s">
        <v>2056</v>
      </c>
      <c r="H719" t="s">
        <v>287</v>
      </c>
      <c r="I719">
        <v>29.99</v>
      </c>
      <c r="J719">
        <v>22.49</v>
      </c>
      <c r="K719">
        <v>22.49</v>
      </c>
      <c r="L719">
        <v>0</v>
      </c>
      <c r="M719" t="s">
        <v>2057</v>
      </c>
      <c r="N719" t="s">
        <v>2058</v>
      </c>
      <c r="O719" t="s">
        <v>2059</v>
      </c>
      <c r="P719" t="s">
        <v>288</v>
      </c>
      <c r="Q719" t="s">
        <v>295</v>
      </c>
      <c r="R719" t="s">
        <v>2060</v>
      </c>
      <c r="S719" t="s">
        <v>2061</v>
      </c>
      <c r="U719" t="s">
        <v>2062</v>
      </c>
      <c r="V719" t="s">
        <v>2063</v>
      </c>
      <c r="W719" t="s">
        <v>839</v>
      </c>
      <c r="X719" t="s">
        <v>1188</v>
      </c>
      <c r="Y719" t="s">
        <v>291</v>
      </c>
      <c r="Z719" t="s">
        <v>2064</v>
      </c>
      <c r="AE719" t="s">
        <v>2065</v>
      </c>
      <c r="AG719" t="s">
        <v>2057</v>
      </c>
      <c r="AH719" t="s">
        <v>2058</v>
      </c>
      <c r="AI719" t="s">
        <v>2066</v>
      </c>
      <c r="AJ719" t="s">
        <v>288</v>
      </c>
      <c r="AK719" t="s">
        <v>295</v>
      </c>
      <c r="AL719" t="s">
        <v>2060</v>
      </c>
      <c r="AM719" t="s">
        <v>2061</v>
      </c>
      <c r="AO719" t="s">
        <v>2062</v>
      </c>
      <c r="AP719" t="s">
        <v>2063</v>
      </c>
      <c r="AQ719" t="s">
        <v>839</v>
      </c>
      <c r="AR719" t="s">
        <v>1188</v>
      </c>
      <c r="AT719" t="s">
        <v>2064</v>
      </c>
      <c r="AV719" t="s">
        <v>296</v>
      </c>
      <c r="AW719" t="s">
        <v>2067</v>
      </c>
      <c r="AX719" t="s">
        <v>1527</v>
      </c>
      <c r="AY719">
        <v>7.5</v>
      </c>
      <c r="AZ719" t="s">
        <v>289</v>
      </c>
      <c r="BA719" t="s">
        <v>297</v>
      </c>
      <c r="BC719" t="s">
        <v>2052</v>
      </c>
      <c r="BD719" t="s">
        <v>3123</v>
      </c>
      <c r="BF719" t="s">
        <v>2056</v>
      </c>
      <c r="BI719" t="s">
        <v>2068</v>
      </c>
      <c r="BJ719" t="s">
        <v>829</v>
      </c>
      <c r="BK719" t="s">
        <v>293</v>
      </c>
      <c r="BL719" t="s">
        <v>4</v>
      </c>
      <c r="BM719">
        <v>1</v>
      </c>
      <c r="BN719">
        <v>29.99</v>
      </c>
      <c r="BO719">
        <v>29.99</v>
      </c>
    </row>
    <row r="720" spans="1:79">
      <c r="A720" s="15">
        <f t="shared" si="11"/>
        <v>45568</v>
      </c>
      <c r="B720" t="s">
        <v>2069</v>
      </c>
      <c r="C720" t="s">
        <v>2070</v>
      </c>
      <c r="D720" t="s">
        <v>294</v>
      </c>
      <c r="F720" t="s">
        <v>2100</v>
      </c>
      <c r="G720" t="s">
        <v>2071</v>
      </c>
      <c r="H720" t="s">
        <v>287</v>
      </c>
      <c r="I720">
        <v>29.99</v>
      </c>
      <c r="J720">
        <v>22.5</v>
      </c>
      <c r="K720">
        <v>22.5</v>
      </c>
      <c r="L720">
        <v>0</v>
      </c>
      <c r="M720" t="s">
        <v>2072</v>
      </c>
      <c r="N720" t="s">
        <v>2073</v>
      </c>
      <c r="O720" t="s">
        <v>2074</v>
      </c>
      <c r="P720" t="s">
        <v>288</v>
      </c>
      <c r="Q720" t="s">
        <v>295</v>
      </c>
      <c r="R720" t="s">
        <v>2075</v>
      </c>
      <c r="S720" t="s">
        <v>2076</v>
      </c>
      <c r="U720" t="s">
        <v>1412</v>
      </c>
      <c r="V720" t="s">
        <v>2077</v>
      </c>
      <c r="W720" t="s">
        <v>2078</v>
      </c>
      <c r="X720" t="s">
        <v>127</v>
      </c>
      <c r="Y720" t="s">
        <v>291</v>
      </c>
      <c r="Z720" t="s">
        <v>2079</v>
      </c>
      <c r="AE720" t="s">
        <v>2080</v>
      </c>
      <c r="AG720" t="s">
        <v>2072</v>
      </c>
      <c r="AH720" t="s">
        <v>2073</v>
      </c>
      <c r="AI720" t="s">
        <v>2081</v>
      </c>
      <c r="AJ720" t="s">
        <v>288</v>
      </c>
      <c r="AK720" t="s">
        <v>295</v>
      </c>
      <c r="AL720" t="s">
        <v>2075</v>
      </c>
      <c r="AM720" t="s">
        <v>2076</v>
      </c>
      <c r="AO720" t="s">
        <v>1412</v>
      </c>
      <c r="AP720" t="s">
        <v>2077</v>
      </c>
      <c r="AQ720" t="s">
        <v>2078</v>
      </c>
      <c r="AR720" t="s">
        <v>127</v>
      </c>
      <c r="AT720" t="s">
        <v>2079</v>
      </c>
      <c r="AV720" t="s">
        <v>296</v>
      </c>
      <c r="AW720" t="s">
        <v>2082</v>
      </c>
      <c r="AX720" t="s">
        <v>1527</v>
      </c>
      <c r="AY720">
        <v>7.49</v>
      </c>
      <c r="AZ720" t="s">
        <v>289</v>
      </c>
      <c r="BA720" t="s">
        <v>113</v>
      </c>
      <c r="BC720" t="s">
        <v>2052</v>
      </c>
      <c r="BD720" t="s">
        <v>15938</v>
      </c>
      <c r="BF720" t="s">
        <v>2071</v>
      </c>
      <c r="BI720" t="s">
        <v>2083</v>
      </c>
      <c r="BJ720" t="s">
        <v>829</v>
      </c>
      <c r="BK720" t="s">
        <v>293</v>
      </c>
      <c r="BL720" t="s">
        <v>4</v>
      </c>
      <c r="BM720">
        <v>1</v>
      </c>
      <c r="BN720">
        <v>29.99</v>
      </c>
      <c r="BO720">
        <v>29.99</v>
      </c>
    </row>
    <row r="721" spans="1:85">
      <c r="A721" s="15">
        <f t="shared" si="11"/>
        <v>45568</v>
      </c>
      <c r="B721" t="s">
        <v>2084</v>
      </c>
      <c r="C721" t="s">
        <v>2085</v>
      </c>
      <c r="D721" t="s">
        <v>294</v>
      </c>
      <c r="F721" t="s">
        <v>2100</v>
      </c>
      <c r="G721" t="s">
        <v>2086</v>
      </c>
      <c r="H721" t="s">
        <v>287</v>
      </c>
      <c r="I721">
        <v>59.8</v>
      </c>
      <c r="J721">
        <v>42.2</v>
      </c>
      <c r="K721">
        <v>42.2</v>
      </c>
      <c r="L721">
        <v>0</v>
      </c>
      <c r="M721" t="s">
        <v>2087</v>
      </c>
      <c r="N721" t="s">
        <v>2088</v>
      </c>
      <c r="O721" t="s">
        <v>2089</v>
      </c>
      <c r="P721" t="s">
        <v>288</v>
      </c>
      <c r="Q721" t="s">
        <v>295</v>
      </c>
      <c r="R721" t="s">
        <v>2090</v>
      </c>
      <c r="S721" t="s">
        <v>2091</v>
      </c>
      <c r="U721" t="s">
        <v>2092</v>
      </c>
      <c r="V721" t="s">
        <v>2093</v>
      </c>
      <c r="W721" t="s">
        <v>2094</v>
      </c>
      <c r="X721" t="s">
        <v>127</v>
      </c>
      <c r="Y721" t="s">
        <v>291</v>
      </c>
      <c r="Z721" t="s">
        <v>2095</v>
      </c>
      <c r="AE721" t="s">
        <v>2096</v>
      </c>
      <c r="AG721" t="s">
        <v>2087</v>
      </c>
      <c r="AH721" t="s">
        <v>2088</v>
      </c>
      <c r="AI721" t="s">
        <v>2097</v>
      </c>
      <c r="AJ721" t="s">
        <v>288</v>
      </c>
      <c r="AK721" t="s">
        <v>295</v>
      </c>
      <c r="AL721" t="s">
        <v>2090</v>
      </c>
      <c r="AM721" t="s">
        <v>2091</v>
      </c>
      <c r="AO721" t="s">
        <v>2092</v>
      </c>
      <c r="AP721" t="s">
        <v>2093</v>
      </c>
      <c r="AQ721" t="s">
        <v>2094</v>
      </c>
      <c r="AR721" t="s">
        <v>127</v>
      </c>
      <c r="AT721" t="s">
        <v>2095</v>
      </c>
      <c r="AV721" t="s">
        <v>296</v>
      </c>
      <c r="AW721" t="s">
        <v>2098</v>
      </c>
      <c r="AX721" t="s">
        <v>1527</v>
      </c>
      <c r="AY721">
        <v>17.600000000000001</v>
      </c>
      <c r="AZ721" t="s">
        <v>289</v>
      </c>
      <c r="BA721" t="s">
        <v>297</v>
      </c>
      <c r="BC721" t="s">
        <v>1100</v>
      </c>
      <c r="BD721" t="s">
        <v>15001</v>
      </c>
      <c r="BF721" t="s">
        <v>2086</v>
      </c>
      <c r="BI721" t="s">
        <v>2099</v>
      </c>
      <c r="BJ721" t="s">
        <v>851</v>
      </c>
      <c r="BK721" t="s">
        <v>852</v>
      </c>
      <c r="BL721" t="s">
        <v>4</v>
      </c>
      <c r="BM721">
        <v>2</v>
      </c>
      <c r="BN721">
        <v>29.9</v>
      </c>
      <c r="BO721">
        <v>59.8</v>
      </c>
    </row>
    <row r="722" spans="1:85">
      <c r="A722" s="15">
        <f t="shared" si="11"/>
        <v>45569</v>
      </c>
      <c r="B722" t="s">
        <v>2101</v>
      </c>
      <c r="C722" t="s">
        <v>2102</v>
      </c>
      <c r="D722" t="s">
        <v>294</v>
      </c>
      <c r="F722" t="s">
        <v>2100</v>
      </c>
      <c r="G722" t="s">
        <v>2103</v>
      </c>
      <c r="H722" t="s">
        <v>287</v>
      </c>
      <c r="I722">
        <v>29.99</v>
      </c>
      <c r="J722">
        <v>22.5</v>
      </c>
      <c r="K722">
        <v>22.5</v>
      </c>
      <c r="L722">
        <v>0</v>
      </c>
      <c r="M722" t="s">
        <v>2104</v>
      </c>
      <c r="N722" t="s">
        <v>2105</v>
      </c>
      <c r="O722" t="s">
        <v>2106</v>
      </c>
      <c r="P722" t="s">
        <v>288</v>
      </c>
      <c r="Q722" t="s">
        <v>295</v>
      </c>
      <c r="R722" t="s">
        <v>2107</v>
      </c>
      <c r="S722" t="s">
        <v>2108</v>
      </c>
      <c r="U722" t="s">
        <v>2109</v>
      </c>
      <c r="V722" t="s">
        <v>124</v>
      </c>
      <c r="W722" t="s">
        <v>2110</v>
      </c>
      <c r="X722" t="s">
        <v>1188</v>
      </c>
      <c r="Y722" t="s">
        <v>291</v>
      </c>
      <c r="Z722" t="s">
        <v>2111</v>
      </c>
      <c r="AE722" t="s">
        <v>2112</v>
      </c>
      <c r="AG722" t="s">
        <v>2104</v>
      </c>
      <c r="AH722" t="s">
        <v>2105</v>
      </c>
      <c r="AI722" t="s">
        <v>2113</v>
      </c>
      <c r="AJ722" t="s">
        <v>288</v>
      </c>
      <c r="AK722" t="s">
        <v>295</v>
      </c>
      <c r="AL722" t="s">
        <v>2107</v>
      </c>
      <c r="AM722" t="s">
        <v>2108</v>
      </c>
      <c r="AO722" t="s">
        <v>2109</v>
      </c>
      <c r="AP722" t="s">
        <v>124</v>
      </c>
      <c r="AQ722" t="s">
        <v>2110</v>
      </c>
      <c r="AR722" t="s">
        <v>1188</v>
      </c>
      <c r="AT722" t="s">
        <v>2111</v>
      </c>
      <c r="AV722" t="s">
        <v>296</v>
      </c>
      <c r="AW722" t="s">
        <v>2114</v>
      </c>
      <c r="AX722" t="s">
        <v>1527</v>
      </c>
      <c r="AY722">
        <v>7.49</v>
      </c>
      <c r="AZ722" t="s">
        <v>289</v>
      </c>
      <c r="BA722" t="s">
        <v>113</v>
      </c>
      <c r="BC722" t="s">
        <v>884</v>
      </c>
      <c r="BD722" t="s">
        <v>15974</v>
      </c>
      <c r="BF722" t="s">
        <v>2103</v>
      </c>
      <c r="BI722" t="s">
        <v>2115</v>
      </c>
      <c r="BJ722" t="s">
        <v>829</v>
      </c>
      <c r="BK722" t="s">
        <v>293</v>
      </c>
      <c r="BL722" t="s">
        <v>4</v>
      </c>
      <c r="BM722">
        <v>1</v>
      </c>
      <c r="BN722">
        <v>29.99</v>
      </c>
      <c r="BO722">
        <v>29.99</v>
      </c>
    </row>
    <row r="723" spans="1:85">
      <c r="A723" s="15">
        <f t="shared" si="11"/>
        <v>45569</v>
      </c>
      <c r="B723" t="s">
        <v>2116</v>
      </c>
      <c r="C723" t="s">
        <v>2117</v>
      </c>
      <c r="D723" t="s">
        <v>294</v>
      </c>
      <c r="F723" t="s">
        <v>2100</v>
      </c>
      <c r="G723" t="s">
        <v>2118</v>
      </c>
      <c r="H723" t="s">
        <v>287</v>
      </c>
      <c r="I723">
        <v>29.99</v>
      </c>
      <c r="J723">
        <v>22.5</v>
      </c>
      <c r="K723">
        <v>22.5</v>
      </c>
      <c r="L723">
        <v>0</v>
      </c>
      <c r="M723" t="s">
        <v>2119</v>
      </c>
      <c r="N723" t="s">
        <v>2120</v>
      </c>
      <c r="O723" t="s">
        <v>2121</v>
      </c>
      <c r="P723" t="s">
        <v>288</v>
      </c>
      <c r="Q723" t="s">
        <v>295</v>
      </c>
      <c r="R723" t="s">
        <v>2122</v>
      </c>
      <c r="S723" t="s">
        <v>288</v>
      </c>
      <c r="U723" t="s">
        <v>2123</v>
      </c>
      <c r="V723" t="s">
        <v>2124</v>
      </c>
      <c r="W723" t="s">
        <v>136</v>
      </c>
      <c r="X723" t="s">
        <v>2125</v>
      </c>
      <c r="Y723" t="s">
        <v>291</v>
      </c>
      <c r="Z723" t="s">
        <v>2126</v>
      </c>
      <c r="AE723" t="s">
        <v>2127</v>
      </c>
      <c r="AG723" t="s">
        <v>2119</v>
      </c>
      <c r="AH723" t="s">
        <v>2120</v>
      </c>
      <c r="AI723" t="s">
        <v>2128</v>
      </c>
      <c r="AJ723" t="s">
        <v>288</v>
      </c>
      <c r="AK723" t="s">
        <v>295</v>
      </c>
      <c r="AL723" t="s">
        <v>2122</v>
      </c>
      <c r="AM723" t="s">
        <v>288</v>
      </c>
      <c r="AO723" t="s">
        <v>2123</v>
      </c>
      <c r="AP723" t="s">
        <v>2124</v>
      </c>
      <c r="AQ723" t="s">
        <v>136</v>
      </c>
      <c r="AR723" t="s">
        <v>2125</v>
      </c>
      <c r="AT723" t="s">
        <v>2126</v>
      </c>
      <c r="AV723" t="s">
        <v>296</v>
      </c>
      <c r="AW723" t="s">
        <v>2129</v>
      </c>
      <c r="AX723" t="s">
        <v>1527</v>
      </c>
      <c r="AY723">
        <v>7.49</v>
      </c>
      <c r="AZ723" t="s">
        <v>289</v>
      </c>
      <c r="BA723" t="s">
        <v>113</v>
      </c>
      <c r="BC723" t="s">
        <v>1100</v>
      </c>
      <c r="BD723" t="s">
        <v>3705</v>
      </c>
      <c r="BF723" t="s">
        <v>2118</v>
      </c>
      <c r="BI723" t="s">
        <v>2130</v>
      </c>
      <c r="BJ723" t="s">
        <v>829</v>
      </c>
      <c r="BK723" t="s">
        <v>293</v>
      </c>
      <c r="BL723" t="s">
        <v>4</v>
      </c>
      <c r="BM723">
        <v>1</v>
      </c>
      <c r="BN723">
        <v>29.99</v>
      </c>
      <c r="BO723">
        <v>29.99</v>
      </c>
    </row>
    <row r="724" spans="1:85">
      <c r="A724" s="15">
        <f t="shared" si="11"/>
        <v>45570</v>
      </c>
      <c r="B724" t="s">
        <v>2131</v>
      </c>
      <c r="C724" t="s">
        <v>2132</v>
      </c>
      <c r="D724" t="s">
        <v>301</v>
      </c>
      <c r="F724" t="s">
        <v>2100</v>
      </c>
      <c r="G724" t="s">
        <v>2133</v>
      </c>
      <c r="H724" t="s">
        <v>298</v>
      </c>
      <c r="I724">
        <v>59.8</v>
      </c>
      <c r="J724">
        <v>68.849999999999994</v>
      </c>
      <c r="K724">
        <v>68.849999999999994</v>
      </c>
      <c r="L724">
        <v>9.0500000000000007</v>
      </c>
      <c r="M724" t="s">
        <v>1944</v>
      </c>
      <c r="N724" t="s">
        <v>2134</v>
      </c>
      <c r="O724" t="s">
        <v>2135</v>
      </c>
      <c r="P724" t="s">
        <v>2136</v>
      </c>
      <c r="Q724" t="s">
        <v>2137</v>
      </c>
      <c r="R724" t="s">
        <v>2138</v>
      </c>
      <c r="S724" t="s">
        <v>2139</v>
      </c>
      <c r="U724" t="s">
        <v>2140</v>
      </c>
      <c r="V724" t="s">
        <v>2141</v>
      </c>
      <c r="W724" t="s">
        <v>127</v>
      </c>
      <c r="X724" t="s">
        <v>2</v>
      </c>
      <c r="Y724" t="s">
        <v>291</v>
      </c>
      <c r="Z724" t="s">
        <v>2142</v>
      </c>
      <c r="AE724" t="s">
        <v>2143</v>
      </c>
      <c r="AG724" t="s">
        <v>1944</v>
      </c>
      <c r="AH724" t="s">
        <v>2134</v>
      </c>
      <c r="AI724" t="s">
        <v>2135</v>
      </c>
      <c r="AJ724" t="s">
        <v>2136</v>
      </c>
      <c r="AK724" t="s">
        <v>2137</v>
      </c>
      <c r="AL724" t="s">
        <v>2138</v>
      </c>
      <c r="AM724" t="s">
        <v>2139</v>
      </c>
      <c r="AO724" t="s">
        <v>2140</v>
      </c>
      <c r="AP724" t="s">
        <v>2141</v>
      </c>
      <c r="AQ724" t="s">
        <v>127</v>
      </c>
      <c r="AR724" t="s">
        <v>2</v>
      </c>
      <c r="AS724" t="s">
        <v>291</v>
      </c>
      <c r="AT724" t="s">
        <v>2142</v>
      </c>
      <c r="AV724" t="s">
        <v>296</v>
      </c>
      <c r="AW724" t="s">
        <v>2144</v>
      </c>
      <c r="AX724" t="s">
        <v>2852</v>
      </c>
      <c r="AY724">
        <v>0</v>
      </c>
      <c r="AZ724" t="s">
        <v>289</v>
      </c>
      <c r="BA724" t="s">
        <v>2145</v>
      </c>
      <c r="BC724" t="s">
        <v>2146</v>
      </c>
      <c r="BF724" t="s">
        <v>2133</v>
      </c>
      <c r="BI724" t="s">
        <v>2147</v>
      </c>
      <c r="BJ724" t="s">
        <v>2148</v>
      </c>
      <c r="BK724" t="s">
        <v>852</v>
      </c>
      <c r="BL724" t="s">
        <v>4</v>
      </c>
      <c r="BM724">
        <v>2</v>
      </c>
      <c r="BN724">
        <v>29.9</v>
      </c>
      <c r="BO724">
        <v>59.8</v>
      </c>
    </row>
    <row r="725" spans="1:85">
      <c r="A725" s="15">
        <f t="shared" si="11"/>
        <v>45570</v>
      </c>
      <c r="B725" t="s">
        <v>2149</v>
      </c>
      <c r="C725" t="s">
        <v>2150</v>
      </c>
      <c r="D725" t="s">
        <v>294</v>
      </c>
      <c r="F725" t="s">
        <v>2100</v>
      </c>
      <c r="G725" t="s">
        <v>2151</v>
      </c>
      <c r="H725" t="s">
        <v>287</v>
      </c>
      <c r="I725">
        <v>29.99</v>
      </c>
      <c r="J725">
        <v>28.52</v>
      </c>
      <c r="K725">
        <v>30.86</v>
      </c>
      <c r="L725">
        <v>6.02</v>
      </c>
      <c r="M725" t="s">
        <v>2152</v>
      </c>
      <c r="O725" t="s">
        <v>2153</v>
      </c>
      <c r="P725" t="s">
        <v>288</v>
      </c>
      <c r="Q725" t="s">
        <v>295</v>
      </c>
      <c r="R725" t="s">
        <v>2154</v>
      </c>
      <c r="S725" t="s">
        <v>2155</v>
      </c>
      <c r="V725" t="s">
        <v>2156</v>
      </c>
      <c r="W725" t="s">
        <v>2157</v>
      </c>
      <c r="X725" t="s">
        <v>835</v>
      </c>
      <c r="Y725" t="s">
        <v>291</v>
      </c>
      <c r="Z725" t="s">
        <v>2158</v>
      </c>
      <c r="AE725" t="s">
        <v>2159</v>
      </c>
      <c r="AG725" t="s">
        <v>2152</v>
      </c>
      <c r="AI725" t="s">
        <v>2160</v>
      </c>
      <c r="AJ725" t="s">
        <v>288</v>
      </c>
      <c r="AK725" t="s">
        <v>295</v>
      </c>
      <c r="AL725" t="s">
        <v>2154</v>
      </c>
      <c r="AM725" t="s">
        <v>2155</v>
      </c>
      <c r="AP725" t="s">
        <v>2156</v>
      </c>
      <c r="AQ725" t="s">
        <v>2157</v>
      </c>
      <c r="AR725" t="s">
        <v>835</v>
      </c>
      <c r="AT725" t="s">
        <v>2158</v>
      </c>
      <c r="AV725" t="s">
        <v>296</v>
      </c>
      <c r="AW725" t="s">
        <v>2161</v>
      </c>
      <c r="AX725" t="s">
        <v>1527</v>
      </c>
      <c r="AY725">
        <v>7.49</v>
      </c>
      <c r="AZ725" t="s">
        <v>289</v>
      </c>
      <c r="BA725" t="s">
        <v>297</v>
      </c>
      <c r="BC725" t="s">
        <v>884</v>
      </c>
      <c r="BD725" t="s">
        <v>15975</v>
      </c>
      <c r="BF725" t="s">
        <v>2151</v>
      </c>
      <c r="BI725" t="s">
        <v>2162</v>
      </c>
      <c r="BJ725" t="s">
        <v>829</v>
      </c>
      <c r="BK725" t="s">
        <v>293</v>
      </c>
      <c r="BL725" t="s">
        <v>4</v>
      </c>
      <c r="BM725">
        <v>1</v>
      </c>
      <c r="BN725">
        <v>29.99</v>
      </c>
      <c r="BO725">
        <v>29.99</v>
      </c>
    </row>
    <row r="726" spans="1:85">
      <c r="A726" s="15">
        <f t="shared" si="11"/>
        <v>45571</v>
      </c>
      <c r="B726" t="s">
        <v>2163</v>
      </c>
      <c r="C726" t="s">
        <v>2164</v>
      </c>
      <c r="D726" t="s">
        <v>294</v>
      </c>
      <c r="F726" t="s">
        <v>2100</v>
      </c>
      <c r="G726" t="s">
        <v>2165</v>
      </c>
      <c r="H726" t="s">
        <v>287</v>
      </c>
      <c r="I726">
        <v>259.8</v>
      </c>
      <c r="J726">
        <v>180.31</v>
      </c>
      <c r="K726">
        <v>180.31</v>
      </c>
      <c r="L726">
        <v>6.3</v>
      </c>
      <c r="M726" t="s">
        <v>2166</v>
      </c>
      <c r="N726" t="s">
        <v>2167</v>
      </c>
      <c r="O726" t="s">
        <v>2168</v>
      </c>
      <c r="P726" t="s">
        <v>288</v>
      </c>
      <c r="Q726" t="s">
        <v>295</v>
      </c>
      <c r="R726" t="s">
        <v>2169</v>
      </c>
      <c r="S726" t="s">
        <v>2170</v>
      </c>
      <c r="U726" t="s">
        <v>2171</v>
      </c>
      <c r="V726" t="s">
        <v>124</v>
      </c>
      <c r="W726" t="s">
        <v>2172</v>
      </c>
      <c r="X726" t="s">
        <v>2173</v>
      </c>
      <c r="Y726" t="s">
        <v>291</v>
      </c>
      <c r="Z726" t="s">
        <v>2174</v>
      </c>
      <c r="AE726" t="s">
        <v>2175</v>
      </c>
      <c r="AG726" t="s">
        <v>2166</v>
      </c>
      <c r="AH726" t="s">
        <v>2167</v>
      </c>
      <c r="AI726" t="s">
        <v>2176</v>
      </c>
      <c r="AJ726" t="s">
        <v>288</v>
      </c>
      <c r="AK726" t="s">
        <v>295</v>
      </c>
      <c r="AL726" t="s">
        <v>2169</v>
      </c>
      <c r="AM726" t="s">
        <v>2170</v>
      </c>
      <c r="AO726" t="s">
        <v>2171</v>
      </c>
      <c r="AP726" t="s">
        <v>124</v>
      </c>
      <c r="AQ726" t="s">
        <v>2172</v>
      </c>
      <c r="AR726" t="s">
        <v>2173</v>
      </c>
      <c r="AT726" t="s">
        <v>2174</v>
      </c>
      <c r="AV726" t="s">
        <v>296</v>
      </c>
      <c r="AW726" t="s">
        <v>2177</v>
      </c>
      <c r="AX726" t="s">
        <v>1527</v>
      </c>
      <c r="AY726">
        <v>85.79</v>
      </c>
      <c r="AZ726" t="s">
        <v>289</v>
      </c>
      <c r="BA726" t="s">
        <v>113</v>
      </c>
      <c r="BC726" t="s">
        <v>2178</v>
      </c>
      <c r="BD726" t="s">
        <v>20166</v>
      </c>
      <c r="BF726" t="s">
        <v>2165</v>
      </c>
      <c r="BI726" t="s">
        <v>2179</v>
      </c>
      <c r="BJ726" t="s">
        <v>2180</v>
      </c>
      <c r="BK726" t="s">
        <v>2181</v>
      </c>
      <c r="BL726" t="s">
        <v>4</v>
      </c>
      <c r="BM726">
        <v>2</v>
      </c>
      <c r="BN726">
        <v>129.9</v>
      </c>
      <c r="BO726">
        <v>259.8</v>
      </c>
    </row>
    <row r="727" spans="1:85">
      <c r="A727" s="15">
        <f t="shared" si="11"/>
        <v>45572</v>
      </c>
      <c r="B727" t="s">
        <v>2851</v>
      </c>
      <c r="C727" t="s">
        <v>2850</v>
      </c>
      <c r="D727" t="s">
        <v>294</v>
      </c>
      <c r="F727" t="s">
        <v>2100</v>
      </c>
      <c r="G727" t="s">
        <v>2837</v>
      </c>
      <c r="H727" t="s">
        <v>287</v>
      </c>
      <c r="I727">
        <v>319.85000000000002</v>
      </c>
      <c r="J727">
        <v>215.3</v>
      </c>
      <c r="K727">
        <v>215.3</v>
      </c>
      <c r="L727">
        <v>0</v>
      </c>
      <c r="M727" t="s">
        <v>2847</v>
      </c>
      <c r="N727" t="s">
        <v>2846</v>
      </c>
      <c r="O727" t="s">
        <v>2849</v>
      </c>
      <c r="P727" t="s">
        <v>288</v>
      </c>
      <c r="Q727" t="s">
        <v>295</v>
      </c>
      <c r="R727" t="s">
        <v>2844</v>
      </c>
      <c r="S727" t="s">
        <v>2843</v>
      </c>
      <c r="U727" t="s">
        <v>2842</v>
      </c>
      <c r="V727" t="s">
        <v>2841</v>
      </c>
      <c r="W727" t="s">
        <v>127</v>
      </c>
      <c r="X727" t="s">
        <v>127</v>
      </c>
      <c r="Y727" t="s">
        <v>291</v>
      </c>
      <c r="Z727" t="s">
        <v>2840</v>
      </c>
      <c r="AE727" t="s">
        <v>2848</v>
      </c>
      <c r="AG727" t="s">
        <v>2847</v>
      </c>
      <c r="AH727" t="s">
        <v>2846</v>
      </c>
      <c r="AI727" t="s">
        <v>2845</v>
      </c>
      <c r="AJ727" t="s">
        <v>288</v>
      </c>
      <c r="AK727" t="s">
        <v>295</v>
      </c>
      <c r="AL727" t="s">
        <v>2844</v>
      </c>
      <c r="AM727" t="s">
        <v>2843</v>
      </c>
      <c r="AO727" t="s">
        <v>2842</v>
      </c>
      <c r="AP727" t="s">
        <v>2841</v>
      </c>
      <c r="AQ727" t="s">
        <v>127</v>
      </c>
      <c r="AR727" t="s">
        <v>127</v>
      </c>
      <c r="AT727" t="s">
        <v>2840</v>
      </c>
      <c r="AV727" t="s">
        <v>296</v>
      </c>
      <c r="AW727" t="s">
        <v>2839</v>
      </c>
      <c r="AX727" t="s">
        <v>1527</v>
      </c>
      <c r="AY727">
        <v>104.55</v>
      </c>
      <c r="AZ727" t="s">
        <v>289</v>
      </c>
      <c r="BA727" t="s">
        <v>297</v>
      </c>
      <c r="BC727" t="s">
        <v>2838</v>
      </c>
      <c r="BD727" t="s">
        <v>15976</v>
      </c>
      <c r="BF727" t="s">
        <v>2837</v>
      </c>
      <c r="BI727" t="s">
        <v>2836</v>
      </c>
      <c r="BJ727" t="s">
        <v>2835</v>
      </c>
      <c r="BK727" t="s">
        <v>2834</v>
      </c>
      <c r="BL727" t="s">
        <v>4</v>
      </c>
      <c r="BM727">
        <v>1</v>
      </c>
      <c r="BN727">
        <v>249.96</v>
      </c>
      <c r="BO727">
        <v>249.96</v>
      </c>
      <c r="BP727" t="s">
        <v>829</v>
      </c>
      <c r="BQ727" t="s">
        <v>293</v>
      </c>
      <c r="BR727" t="s">
        <v>4</v>
      </c>
      <c r="BS727">
        <v>1</v>
      </c>
      <c r="BT727">
        <v>29.99</v>
      </c>
      <c r="BU727">
        <v>29.99</v>
      </c>
      <c r="BV727" t="s">
        <v>2833</v>
      </c>
      <c r="BW727" t="s">
        <v>2832</v>
      </c>
      <c r="BX727" t="s">
        <v>4</v>
      </c>
      <c r="BY727">
        <v>1</v>
      </c>
      <c r="BZ727">
        <v>39.9</v>
      </c>
      <c r="CA727">
        <v>39.9</v>
      </c>
    </row>
    <row r="728" spans="1:85">
      <c r="A728" s="15">
        <f t="shared" si="11"/>
        <v>45572</v>
      </c>
      <c r="B728" t="s">
        <v>2831</v>
      </c>
      <c r="C728" t="s">
        <v>2830</v>
      </c>
      <c r="D728" t="s">
        <v>294</v>
      </c>
      <c r="F728" t="s">
        <v>2100</v>
      </c>
      <c r="G728" t="s">
        <v>2818</v>
      </c>
      <c r="H728" t="s">
        <v>287</v>
      </c>
      <c r="I728">
        <v>29.99</v>
      </c>
      <c r="J728">
        <v>22.5</v>
      </c>
      <c r="K728">
        <v>22.5</v>
      </c>
      <c r="L728">
        <v>0</v>
      </c>
      <c r="M728" t="s">
        <v>2827</v>
      </c>
      <c r="N728" t="s">
        <v>2826</v>
      </c>
      <c r="O728" t="s">
        <v>2829</v>
      </c>
      <c r="P728" t="s">
        <v>288</v>
      </c>
      <c r="Q728" t="s">
        <v>295</v>
      </c>
      <c r="R728" t="s">
        <v>2824</v>
      </c>
      <c r="S728" t="s">
        <v>2823</v>
      </c>
      <c r="U728" t="s">
        <v>1538</v>
      </c>
      <c r="V728" t="s">
        <v>124</v>
      </c>
      <c r="W728" t="s">
        <v>2822</v>
      </c>
      <c r="X728" t="s">
        <v>303</v>
      </c>
      <c r="Y728" t="s">
        <v>291</v>
      </c>
      <c r="Z728" t="s">
        <v>2821</v>
      </c>
      <c r="AE728" t="s">
        <v>2828</v>
      </c>
      <c r="AG728" t="s">
        <v>2827</v>
      </c>
      <c r="AH728" t="s">
        <v>2826</v>
      </c>
      <c r="AI728" t="s">
        <v>2825</v>
      </c>
      <c r="AJ728" t="s">
        <v>288</v>
      </c>
      <c r="AK728" t="s">
        <v>295</v>
      </c>
      <c r="AL728" t="s">
        <v>2824</v>
      </c>
      <c r="AM728" t="s">
        <v>2823</v>
      </c>
      <c r="AO728" t="s">
        <v>1538</v>
      </c>
      <c r="AP728" t="s">
        <v>124</v>
      </c>
      <c r="AQ728" t="s">
        <v>2822</v>
      </c>
      <c r="AR728" t="s">
        <v>303</v>
      </c>
      <c r="AT728" t="s">
        <v>2821</v>
      </c>
      <c r="AV728" t="s">
        <v>296</v>
      </c>
      <c r="AW728" t="s">
        <v>2820</v>
      </c>
      <c r="AY728">
        <v>7.49</v>
      </c>
      <c r="AZ728" t="s">
        <v>289</v>
      </c>
      <c r="BA728" t="s">
        <v>2819</v>
      </c>
      <c r="BC728" t="s">
        <v>2797</v>
      </c>
      <c r="BD728" t="s">
        <v>17430</v>
      </c>
      <c r="BF728" t="s">
        <v>2818</v>
      </c>
      <c r="BI728" t="s">
        <v>2817</v>
      </c>
      <c r="BJ728" t="s">
        <v>828</v>
      </c>
      <c r="BK728" t="s">
        <v>300</v>
      </c>
      <c r="BL728" t="s">
        <v>4</v>
      </c>
      <c r="BM728">
        <v>1</v>
      </c>
      <c r="BN728">
        <v>29.99</v>
      </c>
      <c r="BO728">
        <v>29.99</v>
      </c>
    </row>
    <row r="729" spans="1:85">
      <c r="A729" s="15">
        <f t="shared" si="11"/>
        <v>45572</v>
      </c>
      <c r="B729" t="s">
        <v>2816</v>
      </c>
      <c r="C729" t="s">
        <v>2815</v>
      </c>
      <c r="D729" t="s">
        <v>294</v>
      </c>
      <c r="F729" t="s">
        <v>2100</v>
      </c>
      <c r="G729" t="s">
        <v>2812</v>
      </c>
      <c r="H729" t="s">
        <v>287</v>
      </c>
      <c r="I729">
        <v>59.89</v>
      </c>
      <c r="J729">
        <v>43.59</v>
      </c>
      <c r="K729">
        <v>43.59</v>
      </c>
      <c r="L729">
        <v>0</v>
      </c>
      <c r="M729" t="s">
        <v>2025</v>
      </c>
      <c r="N729" t="s">
        <v>2026</v>
      </c>
      <c r="O729" t="s">
        <v>2027</v>
      </c>
      <c r="P729" t="s">
        <v>288</v>
      </c>
      <c r="Q729" t="s">
        <v>295</v>
      </c>
      <c r="R729" t="s">
        <v>2028</v>
      </c>
      <c r="S729" t="s">
        <v>2029</v>
      </c>
      <c r="V729" t="s">
        <v>124</v>
      </c>
      <c r="W729" t="s">
        <v>2030</v>
      </c>
      <c r="X729" t="s">
        <v>835</v>
      </c>
      <c r="Y729" t="s">
        <v>291</v>
      </c>
      <c r="Z729" t="s">
        <v>2031</v>
      </c>
      <c r="AE729" t="s">
        <v>2032</v>
      </c>
      <c r="AG729" t="s">
        <v>2025</v>
      </c>
      <c r="AH729" t="s">
        <v>2026</v>
      </c>
      <c r="AI729" t="s">
        <v>2814</v>
      </c>
      <c r="AJ729" t="s">
        <v>288</v>
      </c>
      <c r="AK729" t="s">
        <v>295</v>
      </c>
      <c r="AL729" t="s">
        <v>2028</v>
      </c>
      <c r="AM729" t="s">
        <v>2029</v>
      </c>
      <c r="AP729" t="s">
        <v>124</v>
      </c>
      <c r="AQ729" t="s">
        <v>2030</v>
      </c>
      <c r="AR729" t="s">
        <v>835</v>
      </c>
      <c r="AT729" t="s">
        <v>2031</v>
      </c>
      <c r="AV729" t="s">
        <v>296</v>
      </c>
      <c r="AW729" t="s">
        <v>2813</v>
      </c>
      <c r="AX729" t="s">
        <v>1527</v>
      </c>
      <c r="AY729">
        <v>16.3</v>
      </c>
      <c r="AZ729" t="s">
        <v>289</v>
      </c>
      <c r="BA729" t="s">
        <v>113</v>
      </c>
      <c r="BC729" t="s">
        <v>2797</v>
      </c>
      <c r="BD729" t="s">
        <v>4517</v>
      </c>
      <c r="BF729" t="s">
        <v>2812</v>
      </c>
      <c r="BI729" t="s">
        <v>2811</v>
      </c>
      <c r="BJ729" t="s">
        <v>851</v>
      </c>
      <c r="BK729" t="s">
        <v>852</v>
      </c>
      <c r="BL729" t="s">
        <v>4</v>
      </c>
      <c r="BM729">
        <v>1</v>
      </c>
      <c r="BN729">
        <v>29.9</v>
      </c>
      <c r="BO729">
        <v>29.9</v>
      </c>
      <c r="BP729" t="s">
        <v>829</v>
      </c>
      <c r="BQ729" t="s">
        <v>293</v>
      </c>
      <c r="BR729" t="s">
        <v>4</v>
      </c>
      <c r="BS729">
        <v>1</v>
      </c>
      <c r="BT729">
        <v>29.99</v>
      </c>
      <c r="BU729">
        <v>29.99</v>
      </c>
    </row>
    <row r="730" spans="1:85">
      <c r="A730" s="15">
        <f t="shared" si="11"/>
        <v>45572</v>
      </c>
      <c r="B730" t="s">
        <v>2810</v>
      </c>
      <c r="C730" t="s">
        <v>2809</v>
      </c>
      <c r="D730" t="s">
        <v>294</v>
      </c>
      <c r="F730" t="s">
        <v>2100</v>
      </c>
      <c r="G730" t="s">
        <v>2796</v>
      </c>
      <c r="H730" t="s">
        <v>287</v>
      </c>
      <c r="I730">
        <v>62.97</v>
      </c>
      <c r="J730">
        <v>34.020000000000003</v>
      </c>
      <c r="K730">
        <v>34.020000000000003</v>
      </c>
      <c r="L730">
        <v>0</v>
      </c>
      <c r="M730" t="s">
        <v>2806</v>
      </c>
      <c r="N730" t="s">
        <v>2805</v>
      </c>
      <c r="O730" t="s">
        <v>2808</v>
      </c>
      <c r="P730" t="s">
        <v>288</v>
      </c>
      <c r="Q730" t="s">
        <v>295</v>
      </c>
      <c r="R730" t="s">
        <v>2803</v>
      </c>
      <c r="S730" t="s">
        <v>2802</v>
      </c>
      <c r="U730" t="s">
        <v>2801</v>
      </c>
      <c r="V730" t="s">
        <v>2800</v>
      </c>
      <c r="W730" t="s">
        <v>1684</v>
      </c>
      <c r="X730" t="s">
        <v>127</v>
      </c>
      <c r="Y730" t="s">
        <v>291</v>
      </c>
      <c r="Z730" t="s">
        <v>2799</v>
      </c>
      <c r="AE730" t="s">
        <v>2807</v>
      </c>
      <c r="AG730" t="s">
        <v>2806</v>
      </c>
      <c r="AH730" t="s">
        <v>2805</v>
      </c>
      <c r="AI730" t="s">
        <v>2804</v>
      </c>
      <c r="AJ730" t="s">
        <v>288</v>
      </c>
      <c r="AK730" t="s">
        <v>295</v>
      </c>
      <c r="AL730" t="s">
        <v>2803</v>
      </c>
      <c r="AM730" t="s">
        <v>2802</v>
      </c>
      <c r="AO730" t="s">
        <v>2801</v>
      </c>
      <c r="AP730" t="s">
        <v>2800</v>
      </c>
      <c r="AQ730" t="s">
        <v>1684</v>
      </c>
      <c r="AR730" t="s">
        <v>127</v>
      </c>
      <c r="AT730" t="s">
        <v>2799</v>
      </c>
      <c r="AV730" t="s">
        <v>296</v>
      </c>
      <c r="AW730" t="s">
        <v>2798</v>
      </c>
      <c r="AX730" t="s">
        <v>1527</v>
      </c>
      <c r="AY730">
        <v>28.95</v>
      </c>
      <c r="AZ730" t="s">
        <v>289</v>
      </c>
      <c r="BA730" t="s">
        <v>113</v>
      </c>
      <c r="BC730" t="s">
        <v>2797</v>
      </c>
      <c r="BD730" t="s">
        <v>15002</v>
      </c>
      <c r="BF730" t="s">
        <v>2796</v>
      </c>
      <c r="BI730" t="s">
        <v>2795</v>
      </c>
      <c r="BJ730" t="s">
        <v>838</v>
      </c>
      <c r="BK730" t="s">
        <v>836</v>
      </c>
      <c r="BL730" t="s">
        <v>4</v>
      </c>
      <c r="BM730">
        <v>3</v>
      </c>
      <c r="BN730">
        <v>20.99</v>
      </c>
      <c r="BO730">
        <v>62.97</v>
      </c>
    </row>
    <row r="731" spans="1:85">
      <c r="A731" s="15">
        <f t="shared" si="11"/>
        <v>45572</v>
      </c>
      <c r="B731" t="s">
        <v>2794</v>
      </c>
      <c r="C731" t="s">
        <v>2793</v>
      </c>
      <c r="D731" t="s">
        <v>294</v>
      </c>
      <c r="F731" t="s">
        <v>2100</v>
      </c>
      <c r="G731" t="s">
        <v>2780</v>
      </c>
      <c r="H731" t="s">
        <v>287</v>
      </c>
      <c r="I731">
        <v>59.8</v>
      </c>
      <c r="J731">
        <v>38.520000000000003</v>
      </c>
      <c r="K731">
        <v>38.520000000000003</v>
      </c>
      <c r="L731">
        <v>0</v>
      </c>
      <c r="M731" t="s">
        <v>2790</v>
      </c>
      <c r="N731" t="s">
        <v>2789</v>
      </c>
      <c r="O731" t="s">
        <v>2792</v>
      </c>
      <c r="P731" t="s">
        <v>288</v>
      </c>
      <c r="Q731" t="s">
        <v>295</v>
      </c>
      <c r="R731" t="s">
        <v>2787</v>
      </c>
      <c r="S731" t="s">
        <v>2407</v>
      </c>
      <c r="V731" t="s">
        <v>2786</v>
      </c>
      <c r="W731" t="s">
        <v>2785</v>
      </c>
      <c r="X731" t="s">
        <v>2784</v>
      </c>
      <c r="Y731" t="s">
        <v>291</v>
      </c>
      <c r="Z731" t="s">
        <v>2783</v>
      </c>
      <c r="AE731" t="s">
        <v>2791</v>
      </c>
      <c r="AG731" t="s">
        <v>2790</v>
      </c>
      <c r="AH731" t="s">
        <v>2789</v>
      </c>
      <c r="AI731" t="s">
        <v>2788</v>
      </c>
      <c r="AJ731" t="s">
        <v>288</v>
      </c>
      <c r="AK731" t="s">
        <v>295</v>
      </c>
      <c r="AL731" t="s">
        <v>2787</v>
      </c>
      <c r="AM731" t="s">
        <v>2407</v>
      </c>
      <c r="AP731" t="s">
        <v>2786</v>
      </c>
      <c r="AQ731" t="s">
        <v>2785</v>
      </c>
      <c r="AR731" t="s">
        <v>2784</v>
      </c>
      <c r="AT731" t="s">
        <v>2783</v>
      </c>
      <c r="AV731" t="s">
        <v>296</v>
      </c>
      <c r="AW731" t="s">
        <v>2782</v>
      </c>
      <c r="AX731" t="s">
        <v>1527</v>
      </c>
      <c r="AY731">
        <v>21.28</v>
      </c>
      <c r="AZ731" t="s">
        <v>289</v>
      </c>
      <c r="BA731" t="s">
        <v>113</v>
      </c>
      <c r="BC731" t="s">
        <v>2781</v>
      </c>
      <c r="BD731" t="s">
        <v>15939</v>
      </c>
      <c r="BF731" t="s">
        <v>2780</v>
      </c>
      <c r="BI731" t="s">
        <v>2779</v>
      </c>
      <c r="BJ731" t="s">
        <v>885</v>
      </c>
      <c r="BK731" t="s">
        <v>771</v>
      </c>
      <c r="BL731" t="s">
        <v>4</v>
      </c>
      <c r="BM731">
        <v>1</v>
      </c>
      <c r="BN731">
        <v>29.9</v>
      </c>
      <c r="BO731">
        <v>29.9</v>
      </c>
      <c r="BP731" t="s">
        <v>851</v>
      </c>
      <c r="BQ731" t="s">
        <v>852</v>
      </c>
      <c r="BR731" t="s">
        <v>4</v>
      </c>
      <c r="BS731">
        <v>1</v>
      </c>
      <c r="BT731">
        <v>29.9</v>
      </c>
      <c r="BU731">
        <v>29.9</v>
      </c>
    </row>
    <row r="732" spans="1:85">
      <c r="A732" s="15">
        <f t="shared" si="11"/>
        <v>45572</v>
      </c>
      <c r="B732" t="s">
        <v>2778</v>
      </c>
      <c r="C732" t="s">
        <v>2777</v>
      </c>
      <c r="D732" t="s">
        <v>301</v>
      </c>
      <c r="F732" t="s">
        <v>2100</v>
      </c>
      <c r="G732" t="s">
        <v>2763</v>
      </c>
      <c r="H732" t="s">
        <v>298</v>
      </c>
      <c r="I732">
        <v>41.98</v>
      </c>
      <c r="J732">
        <v>52.12</v>
      </c>
      <c r="K732">
        <v>52.12</v>
      </c>
      <c r="L732">
        <v>10.14</v>
      </c>
      <c r="M732" t="s">
        <v>2775</v>
      </c>
      <c r="N732" t="s">
        <v>2774</v>
      </c>
      <c r="O732" t="s">
        <v>2773</v>
      </c>
      <c r="P732" t="s">
        <v>2772</v>
      </c>
      <c r="Q732" t="s">
        <v>2771</v>
      </c>
      <c r="R732" t="s">
        <v>2770</v>
      </c>
      <c r="S732" t="s">
        <v>2769</v>
      </c>
      <c r="V732" t="s">
        <v>2768</v>
      </c>
      <c r="W732" t="s">
        <v>2767</v>
      </c>
      <c r="X732" t="s">
        <v>2</v>
      </c>
      <c r="Y732" t="s">
        <v>291</v>
      </c>
      <c r="Z732" t="s">
        <v>2766</v>
      </c>
      <c r="AE732" t="s">
        <v>2776</v>
      </c>
      <c r="AG732" t="s">
        <v>2775</v>
      </c>
      <c r="AH732" t="s">
        <v>2774</v>
      </c>
      <c r="AI732" t="s">
        <v>2773</v>
      </c>
      <c r="AJ732" t="s">
        <v>2772</v>
      </c>
      <c r="AK732" t="s">
        <v>2771</v>
      </c>
      <c r="AL732" t="s">
        <v>2770</v>
      </c>
      <c r="AM732" t="s">
        <v>2769</v>
      </c>
      <c r="AP732" t="s">
        <v>2768</v>
      </c>
      <c r="AQ732" t="s">
        <v>2767</v>
      </c>
      <c r="AR732" t="s">
        <v>2</v>
      </c>
      <c r="AS732" t="s">
        <v>291</v>
      </c>
      <c r="AT732" t="s">
        <v>2766</v>
      </c>
      <c r="AV732" t="s">
        <v>296</v>
      </c>
      <c r="AW732" t="s">
        <v>2765</v>
      </c>
      <c r="AX732" t="s">
        <v>2990</v>
      </c>
      <c r="AY732">
        <v>0</v>
      </c>
      <c r="AZ732" t="s">
        <v>1543</v>
      </c>
      <c r="BA732" t="s">
        <v>113</v>
      </c>
      <c r="BC732" t="s">
        <v>2764</v>
      </c>
      <c r="BF732" t="s">
        <v>2763</v>
      </c>
      <c r="BI732" t="s">
        <v>2762</v>
      </c>
      <c r="BJ732" t="s">
        <v>2761</v>
      </c>
      <c r="BK732" t="s">
        <v>836</v>
      </c>
      <c r="BL732" t="s">
        <v>4</v>
      </c>
      <c r="BM732">
        <v>1</v>
      </c>
      <c r="BN732">
        <v>20.99</v>
      </c>
      <c r="BO732">
        <v>20.99</v>
      </c>
      <c r="BP732" t="s">
        <v>1545</v>
      </c>
      <c r="BQ732" t="s">
        <v>863</v>
      </c>
      <c r="BR732" t="s">
        <v>4</v>
      </c>
      <c r="BS732">
        <v>1</v>
      </c>
      <c r="BT732">
        <v>20.99</v>
      </c>
      <c r="BU732">
        <v>20.99</v>
      </c>
    </row>
    <row r="733" spans="1:85">
      <c r="A733" s="15">
        <f t="shared" si="11"/>
        <v>45573</v>
      </c>
      <c r="B733" t="s">
        <v>2991</v>
      </c>
      <c r="C733" t="s">
        <v>2992</v>
      </c>
      <c r="D733" t="s">
        <v>294</v>
      </c>
      <c r="F733" t="s">
        <v>891</v>
      </c>
      <c r="G733" t="s">
        <v>2993</v>
      </c>
      <c r="H733" t="s">
        <v>287</v>
      </c>
      <c r="I733">
        <v>273.12</v>
      </c>
      <c r="J733">
        <v>179.62</v>
      </c>
      <c r="K733">
        <v>179.62</v>
      </c>
      <c r="L733">
        <v>0</v>
      </c>
      <c r="M733" t="s">
        <v>2994</v>
      </c>
      <c r="N733" t="s">
        <v>2995</v>
      </c>
      <c r="O733" t="s">
        <v>2996</v>
      </c>
      <c r="P733" t="s">
        <v>288</v>
      </c>
      <c r="Q733" t="s">
        <v>295</v>
      </c>
      <c r="R733" t="s">
        <v>2997</v>
      </c>
      <c r="S733" t="s">
        <v>2998</v>
      </c>
      <c r="U733" t="s">
        <v>2999</v>
      </c>
      <c r="V733" t="s">
        <v>3000</v>
      </c>
      <c r="W733" t="s">
        <v>2015</v>
      </c>
      <c r="X733" t="s">
        <v>2016</v>
      </c>
      <c r="Y733" t="s">
        <v>291</v>
      </c>
      <c r="Z733" t="s">
        <v>3001</v>
      </c>
      <c r="AE733" t="s">
        <v>3002</v>
      </c>
      <c r="AG733" t="s">
        <v>2994</v>
      </c>
      <c r="AH733" t="s">
        <v>2995</v>
      </c>
      <c r="AI733" t="s">
        <v>3003</v>
      </c>
      <c r="AJ733" t="s">
        <v>288</v>
      </c>
      <c r="AK733" t="s">
        <v>295</v>
      </c>
      <c r="AL733" t="s">
        <v>2997</v>
      </c>
      <c r="AM733" t="s">
        <v>2998</v>
      </c>
      <c r="AO733" t="s">
        <v>2999</v>
      </c>
      <c r="AP733" t="s">
        <v>3000</v>
      </c>
      <c r="AQ733" t="s">
        <v>2015</v>
      </c>
      <c r="AR733" t="s">
        <v>2016</v>
      </c>
      <c r="AT733" t="s">
        <v>3001</v>
      </c>
      <c r="AV733" t="s">
        <v>296</v>
      </c>
      <c r="AW733" t="s">
        <v>3004</v>
      </c>
      <c r="AY733">
        <v>93.5</v>
      </c>
      <c r="AZ733" t="s">
        <v>289</v>
      </c>
      <c r="BA733" t="s">
        <v>297</v>
      </c>
      <c r="BC733" t="s">
        <v>3005</v>
      </c>
      <c r="BE733" t="s">
        <v>3497</v>
      </c>
      <c r="BF733" t="s">
        <v>2993</v>
      </c>
      <c r="BI733" t="s">
        <v>3006</v>
      </c>
      <c r="BJ733" t="s">
        <v>3007</v>
      </c>
      <c r="BK733" t="s">
        <v>3008</v>
      </c>
      <c r="BL733" t="s">
        <v>4</v>
      </c>
      <c r="BM733">
        <v>1</v>
      </c>
      <c r="BN733">
        <v>79.900000000000006</v>
      </c>
      <c r="BO733">
        <v>79.900000000000006</v>
      </c>
      <c r="BP733" t="s">
        <v>3009</v>
      </c>
      <c r="BQ733" t="s">
        <v>3010</v>
      </c>
      <c r="BR733" t="s">
        <v>4</v>
      </c>
      <c r="BS733">
        <v>1</v>
      </c>
      <c r="BT733">
        <v>93.33</v>
      </c>
      <c r="BU733">
        <v>93.33</v>
      </c>
      <c r="BV733" t="s">
        <v>1579</v>
      </c>
      <c r="BW733" t="s">
        <v>1580</v>
      </c>
      <c r="BX733" t="s">
        <v>4</v>
      </c>
      <c r="BY733">
        <v>1</v>
      </c>
      <c r="BZ733">
        <v>69.900000000000006</v>
      </c>
      <c r="CA733">
        <v>69.900000000000006</v>
      </c>
      <c r="CB733" t="s">
        <v>829</v>
      </c>
      <c r="CC733" t="s">
        <v>293</v>
      </c>
      <c r="CD733" t="s">
        <v>4</v>
      </c>
      <c r="CE733">
        <v>1</v>
      </c>
      <c r="CF733">
        <v>29.99</v>
      </c>
      <c r="CG733">
        <v>29.99</v>
      </c>
    </row>
    <row r="734" spans="1:85">
      <c r="A734" s="15">
        <f t="shared" si="11"/>
        <v>45573</v>
      </c>
      <c r="B734" t="s">
        <v>3011</v>
      </c>
      <c r="C734" t="s">
        <v>3012</v>
      </c>
      <c r="D734" t="s">
        <v>301</v>
      </c>
      <c r="F734" t="s">
        <v>2100</v>
      </c>
      <c r="G734" t="s">
        <v>3013</v>
      </c>
      <c r="H734" t="s">
        <v>298</v>
      </c>
      <c r="I734">
        <v>189.88</v>
      </c>
      <c r="J734">
        <v>197.17</v>
      </c>
      <c r="K734">
        <v>197.17</v>
      </c>
      <c r="L734">
        <v>7.29</v>
      </c>
      <c r="M734" t="s">
        <v>2072</v>
      </c>
      <c r="N734" t="s">
        <v>3014</v>
      </c>
      <c r="O734" t="s">
        <v>3015</v>
      </c>
      <c r="P734" t="s">
        <v>2136</v>
      </c>
      <c r="Q734" t="s">
        <v>3016</v>
      </c>
      <c r="R734" t="s">
        <v>3017</v>
      </c>
      <c r="S734" t="s">
        <v>3018</v>
      </c>
      <c r="U734" t="s">
        <v>3019</v>
      </c>
      <c r="V734" t="s">
        <v>3020</v>
      </c>
      <c r="W734" t="s">
        <v>3021</v>
      </c>
      <c r="X734" t="s">
        <v>10</v>
      </c>
      <c r="Y734" t="s">
        <v>291</v>
      </c>
      <c r="Z734" t="s">
        <v>3022</v>
      </c>
      <c r="AE734" t="s">
        <v>3023</v>
      </c>
      <c r="AG734" t="s">
        <v>2072</v>
      </c>
      <c r="AH734" t="s">
        <v>3014</v>
      </c>
      <c r="AI734" t="s">
        <v>3015</v>
      </c>
      <c r="AJ734" t="s">
        <v>2136</v>
      </c>
      <c r="AK734" t="s">
        <v>3016</v>
      </c>
      <c r="AL734" t="s">
        <v>3017</v>
      </c>
      <c r="AM734" t="s">
        <v>3018</v>
      </c>
      <c r="AO734" t="s">
        <v>3019</v>
      </c>
      <c r="AP734" t="s">
        <v>3020</v>
      </c>
      <c r="AQ734" t="s">
        <v>3021</v>
      </c>
      <c r="AR734" t="s">
        <v>10</v>
      </c>
      <c r="AS734" t="s">
        <v>291</v>
      </c>
      <c r="AT734" t="s">
        <v>3022</v>
      </c>
      <c r="AV734" t="s">
        <v>296</v>
      </c>
      <c r="AW734" t="s">
        <v>3024</v>
      </c>
      <c r="AX734" t="s">
        <v>3124</v>
      </c>
      <c r="AY734">
        <v>0</v>
      </c>
      <c r="AZ734" t="s">
        <v>289</v>
      </c>
      <c r="BA734" t="s">
        <v>2145</v>
      </c>
      <c r="BC734" t="s">
        <v>3025</v>
      </c>
      <c r="BF734" t="s">
        <v>3013</v>
      </c>
      <c r="BI734" t="s">
        <v>3026</v>
      </c>
      <c r="BJ734" t="s">
        <v>3027</v>
      </c>
      <c r="BK734" t="s">
        <v>300</v>
      </c>
      <c r="BL734" t="s">
        <v>4</v>
      </c>
      <c r="BM734">
        <v>1</v>
      </c>
      <c r="BN734">
        <v>29.99</v>
      </c>
      <c r="BO734">
        <v>29.99</v>
      </c>
      <c r="BP734" t="s">
        <v>864</v>
      </c>
      <c r="BQ734" t="s">
        <v>293</v>
      </c>
      <c r="BR734" t="s">
        <v>4</v>
      </c>
      <c r="BS734">
        <v>1</v>
      </c>
      <c r="BT734">
        <v>29.99</v>
      </c>
      <c r="BU734">
        <v>29.99</v>
      </c>
      <c r="BV734" t="s">
        <v>3028</v>
      </c>
      <c r="BW734" t="s">
        <v>2181</v>
      </c>
      <c r="BX734" t="s">
        <v>4</v>
      </c>
      <c r="BY734">
        <v>1</v>
      </c>
      <c r="BZ734">
        <v>129.9</v>
      </c>
      <c r="CA734">
        <v>129.9</v>
      </c>
    </row>
    <row r="735" spans="1:85">
      <c r="A735" s="15">
        <f t="shared" si="11"/>
        <v>45574</v>
      </c>
      <c r="B735" t="s">
        <v>3125</v>
      </c>
      <c r="C735" t="s">
        <v>3126</v>
      </c>
      <c r="D735" t="s">
        <v>294</v>
      </c>
      <c r="F735" t="s">
        <v>2100</v>
      </c>
      <c r="G735" t="s">
        <v>3127</v>
      </c>
      <c r="H735" t="s">
        <v>287</v>
      </c>
      <c r="I735">
        <v>59.98</v>
      </c>
      <c r="J735">
        <v>43.65</v>
      </c>
      <c r="K735">
        <v>43.65</v>
      </c>
      <c r="L735">
        <v>0</v>
      </c>
      <c r="M735" t="s">
        <v>3128</v>
      </c>
      <c r="N735" t="s">
        <v>3129</v>
      </c>
      <c r="O735" t="s">
        <v>3130</v>
      </c>
      <c r="P735" t="s">
        <v>288</v>
      </c>
      <c r="Q735" t="s">
        <v>295</v>
      </c>
      <c r="R735" t="s">
        <v>3131</v>
      </c>
      <c r="S735" t="s">
        <v>3132</v>
      </c>
      <c r="V735" t="s">
        <v>3133</v>
      </c>
      <c r="W735" t="s">
        <v>1444</v>
      </c>
      <c r="X735" t="s">
        <v>835</v>
      </c>
      <c r="Y735" t="s">
        <v>291</v>
      </c>
      <c r="Z735" t="s">
        <v>3134</v>
      </c>
      <c r="AE735" t="s">
        <v>3135</v>
      </c>
      <c r="AG735" t="s">
        <v>3128</v>
      </c>
      <c r="AH735" t="s">
        <v>3129</v>
      </c>
      <c r="AI735" t="s">
        <v>3136</v>
      </c>
      <c r="AJ735" t="s">
        <v>288</v>
      </c>
      <c r="AK735" t="s">
        <v>295</v>
      </c>
      <c r="AL735" t="s">
        <v>3131</v>
      </c>
      <c r="AM735" t="s">
        <v>3132</v>
      </c>
      <c r="AP735" t="s">
        <v>3133</v>
      </c>
      <c r="AQ735" t="s">
        <v>1444</v>
      </c>
      <c r="AR735" t="s">
        <v>835</v>
      </c>
      <c r="AT735" t="s">
        <v>3134</v>
      </c>
      <c r="AV735" t="s">
        <v>296</v>
      </c>
      <c r="AW735" t="s">
        <v>3137</v>
      </c>
      <c r="AX735" t="s">
        <v>1527</v>
      </c>
      <c r="AY735">
        <v>16.329999999999998</v>
      </c>
      <c r="AZ735" t="s">
        <v>289</v>
      </c>
      <c r="BA735" t="s">
        <v>113</v>
      </c>
      <c r="BC735" t="s">
        <v>2797</v>
      </c>
      <c r="BD735" t="s">
        <v>15666</v>
      </c>
      <c r="BF735" t="s">
        <v>3127</v>
      </c>
      <c r="BI735" t="s">
        <v>3138</v>
      </c>
      <c r="BJ735" t="s">
        <v>829</v>
      </c>
      <c r="BK735" t="s">
        <v>293</v>
      </c>
      <c r="BL735" t="s">
        <v>4</v>
      </c>
      <c r="BM735">
        <v>2</v>
      </c>
      <c r="BN735">
        <v>29.99</v>
      </c>
      <c r="BO735">
        <v>59.98</v>
      </c>
    </row>
    <row r="736" spans="1:85">
      <c r="A736" s="15">
        <f t="shared" si="11"/>
        <v>45574</v>
      </c>
      <c r="B736" t="s">
        <v>3139</v>
      </c>
      <c r="C736" t="s">
        <v>3140</v>
      </c>
      <c r="D736" t="s">
        <v>134</v>
      </c>
      <c r="F736" t="s">
        <v>2100</v>
      </c>
      <c r="G736" t="s">
        <v>3141</v>
      </c>
      <c r="H736" t="s">
        <v>287</v>
      </c>
      <c r="I736">
        <v>83.6</v>
      </c>
      <c r="J736">
        <v>83.6</v>
      </c>
      <c r="K736">
        <v>83.6</v>
      </c>
      <c r="L736">
        <v>0</v>
      </c>
      <c r="M736" t="s">
        <v>3142</v>
      </c>
      <c r="N736" t="s">
        <v>3143</v>
      </c>
      <c r="O736" t="s">
        <v>3144</v>
      </c>
      <c r="P736" t="s">
        <v>288</v>
      </c>
      <c r="Q736" t="s">
        <v>3145</v>
      </c>
      <c r="R736" t="s">
        <v>3146</v>
      </c>
      <c r="S736" t="s">
        <v>3147</v>
      </c>
      <c r="V736" t="s">
        <v>3148</v>
      </c>
      <c r="W736" t="s">
        <v>3149</v>
      </c>
      <c r="X736" t="s">
        <v>303</v>
      </c>
      <c r="Y736" t="s">
        <v>3150</v>
      </c>
      <c r="Z736" t="s">
        <v>3151</v>
      </c>
      <c r="AE736" t="s">
        <v>3152</v>
      </c>
      <c r="AG736" t="s">
        <v>3142</v>
      </c>
      <c r="AH736" t="s">
        <v>3153</v>
      </c>
      <c r="AI736" t="s">
        <v>3144</v>
      </c>
      <c r="AJ736" t="s">
        <v>288</v>
      </c>
      <c r="AK736" t="s">
        <v>3145</v>
      </c>
      <c r="AL736" t="s">
        <v>3146</v>
      </c>
      <c r="AM736" t="s">
        <v>3147</v>
      </c>
      <c r="AP736" t="s">
        <v>3148</v>
      </c>
      <c r="AQ736" t="s">
        <v>3149</v>
      </c>
      <c r="AR736" t="s">
        <v>303</v>
      </c>
      <c r="AS736" t="s">
        <v>3150</v>
      </c>
      <c r="AT736" t="s">
        <v>3151</v>
      </c>
      <c r="AV736" t="s">
        <v>3154</v>
      </c>
      <c r="AW736" t="s">
        <v>3155</v>
      </c>
      <c r="AX736" t="s">
        <v>3156</v>
      </c>
      <c r="AY736">
        <v>0</v>
      </c>
      <c r="AZ736" t="s">
        <v>3157</v>
      </c>
      <c r="BA736" t="s">
        <v>3158</v>
      </c>
      <c r="BB736" t="s">
        <v>3159</v>
      </c>
      <c r="BC736" t="s">
        <v>3160</v>
      </c>
      <c r="BD736" t="s">
        <v>15977</v>
      </c>
      <c r="BF736" t="s">
        <v>3141</v>
      </c>
      <c r="BG736" t="s">
        <v>3161</v>
      </c>
      <c r="BH736">
        <v>34.880000000000003</v>
      </c>
      <c r="BI736" t="s">
        <v>1071</v>
      </c>
      <c r="BJ736" t="s">
        <v>3162</v>
      </c>
      <c r="BK736" t="s">
        <v>293</v>
      </c>
      <c r="BL736" t="s">
        <v>4</v>
      </c>
      <c r="BM736">
        <v>4</v>
      </c>
      <c r="BN736">
        <v>20.9</v>
      </c>
      <c r="BO736">
        <v>83.6</v>
      </c>
    </row>
    <row r="737" spans="1:73">
      <c r="A737" s="15">
        <f t="shared" si="11"/>
        <v>45574</v>
      </c>
      <c r="B737" t="s">
        <v>3163</v>
      </c>
      <c r="C737" t="s">
        <v>3164</v>
      </c>
      <c r="D737" t="s">
        <v>294</v>
      </c>
      <c r="F737" t="s">
        <v>2100</v>
      </c>
      <c r="G737" t="s">
        <v>3165</v>
      </c>
      <c r="H737" t="s">
        <v>287</v>
      </c>
      <c r="I737">
        <v>159.88</v>
      </c>
      <c r="J737">
        <v>101.32</v>
      </c>
      <c r="K737">
        <v>101.32</v>
      </c>
      <c r="L737">
        <v>0</v>
      </c>
      <c r="M737" t="s">
        <v>3166</v>
      </c>
      <c r="N737" t="s">
        <v>3167</v>
      </c>
      <c r="O737" t="s">
        <v>3168</v>
      </c>
      <c r="P737" t="s">
        <v>288</v>
      </c>
      <c r="Q737" t="s">
        <v>295</v>
      </c>
      <c r="R737" t="s">
        <v>3169</v>
      </c>
      <c r="S737" t="s">
        <v>2029</v>
      </c>
      <c r="U737" t="s">
        <v>3170</v>
      </c>
      <c r="V737" t="s">
        <v>3171</v>
      </c>
      <c r="W737" t="s">
        <v>3172</v>
      </c>
      <c r="X737" t="s">
        <v>835</v>
      </c>
      <c r="Y737" t="s">
        <v>291</v>
      </c>
      <c r="Z737" t="s">
        <v>3173</v>
      </c>
      <c r="AE737" t="s">
        <v>3174</v>
      </c>
      <c r="AG737" t="s">
        <v>3166</v>
      </c>
      <c r="AH737" t="s">
        <v>3167</v>
      </c>
      <c r="AI737" t="s">
        <v>3175</v>
      </c>
      <c r="AJ737" t="s">
        <v>288</v>
      </c>
      <c r="AK737" t="s">
        <v>295</v>
      </c>
      <c r="AL737" t="s">
        <v>3169</v>
      </c>
      <c r="AM737" t="s">
        <v>2029</v>
      </c>
      <c r="AO737" t="s">
        <v>3170</v>
      </c>
      <c r="AP737" t="s">
        <v>3171</v>
      </c>
      <c r="AQ737" t="s">
        <v>3172</v>
      </c>
      <c r="AR737" t="s">
        <v>835</v>
      </c>
      <c r="AT737" t="s">
        <v>3173</v>
      </c>
      <c r="AV737" t="s">
        <v>296</v>
      </c>
      <c r="AW737" t="s">
        <v>3176</v>
      </c>
      <c r="AX737" t="s">
        <v>1527</v>
      </c>
      <c r="AY737">
        <v>58.56</v>
      </c>
      <c r="AZ737" t="s">
        <v>289</v>
      </c>
      <c r="BA737" t="s">
        <v>297</v>
      </c>
      <c r="BC737" t="s">
        <v>2797</v>
      </c>
      <c r="BD737" t="s">
        <v>15665</v>
      </c>
      <c r="BF737" t="s">
        <v>3165</v>
      </c>
      <c r="BI737" t="s">
        <v>3177</v>
      </c>
      <c r="BJ737" t="s">
        <v>3178</v>
      </c>
      <c r="BK737" t="s">
        <v>3179</v>
      </c>
      <c r="BL737" t="s">
        <v>4</v>
      </c>
      <c r="BM737">
        <v>1</v>
      </c>
      <c r="BN737">
        <v>119.98</v>
      </c>
      <c r="BO737">
        <v>119.98</v>
      </c>
      <c r="BP737" t="s">
        <v>2833</v>
      </c>
      <c r="BQ737" t="s">
        <v>2832</v>
      </c>
      <c r="BR737" t="s">
        <v>4</v>
      </c>
      <c r="BS737">
        <v>1</v>
      </c>
      <c r="BT737">
        <v>39.9</v>
      </c>
      <c r="BU737">
        <v>39.9</v>
      </c>
    </row>
    <row r="738" spans="1:73">
      <c r="A738" s="15">
        <f t="shared" si="11"/>
        <v>45574</v>
      </c>
      <c r="B738" t="s">
        <v>3180</v>
      </c>
      <c r="C738" t="s">
        <v>3181</v>
      </c>
      <c r="D738" t="s">
        <v>294</v>
      </c>
      <c r="F738" t="s">
        <v>891</v>
      </c>
      <c r="G738" t="s">
        <v>3182</v>
      </c>
      <c r="H738" t="s">
        <v>287</v>
      </c>
      <c r="I738">
        <v>139.80000000000001</v>
      </c>
      <c r="J738">
        <v>86.71</v>
      </c>
      <c r="K738">
        <v>86.71</v>
      </c>
      <c r="L738">
        <v>0</v>
      </c>
      <c r="M738" t="s">
        <v>2348</v>
      </c>
      <c r="N738" t="s">
        <v>3183</v>
      </c>
      <c r="O738" t="s">
        <v>3184</v>
      </c>
      <c r="P738" t="s">
        <v>288</v>
      </c>
      <c r="Q738" t="s">
        <v>295</v>
      </c>
      <c r="R738" t="s">
        <v>3185</v>
      </c>
      <c r="S738" t="s">
        <v>3186</v>
      </c>
      <c r="U738" t="s">
        <v>3187</v>
      </c>
      <c r="V738" t="s">
        <v>3188</v>
      </c>
      <c r="W738" t="s">
        <v>3189</v>
      </c>
      <c r="X738" t="s">
        <v>3190</v>
      </c>
      <c r="Y738" t="s">
        <v>291</v>
      </c>
      <c r="Z738" t="s">
        <v>3191</v>
      </c>
      <c r="AE738" t="s">
        <v>3192</v>
      </c>
      <c r="AG738" t="s">
        <v>2348</v>
      </c>
      <c r="AH738" t="s">
        <v>3183</v>
      </c>
      <c r="AI738" t="s">
        <v>3193</v>
      </c>
      <c r="AJ738" t="s">
        <v>288</v>
      </c>
      <c r="AK738" t="s">
        <v>295</v>
      </c>
      <c r="AL738" t="s">
        <v>3185</v>
      </c>
      <c r="AM738" t="s">
        <v>3186</v>
      </c>
      <c r="AO738" t="s">
        <v>3187</v>
      </c>
      <c r="AP738" t="s">
        <v>3188</v>
      </c>
      <c r="AQ738" t="s">
        <v>3189</v>
      </c>
      <c r="AR738" t="s">
        <v>3190</v>
      </c>
      <c r="AT738" t="s">
        <v>3191</v>
      </c>
      <c r="AV738" t="s">
        <v>296</v>
      </c>
      <c r="AW738" t="s">
        <v>3194</v>
      </c>
      <c r="AY738">
        <v>53.09</v>
      </c>
      <c r="AZ738" t="s">
        <v>289</v>
      </c>
      <c r="BA738" t="s">
        <v>113</v>
      </c>
      <c r="BC738" t="s">
        <v>3195</v>
      </c>
      <c r="BE738" t="s">
        <v>3706</v>
      </c>
      <c r="BF738" t="s">
        <v>3182</v>
      </c>
      <c r="BI738" t="s">
        <v>3196</v>
      </c>
      <c r="BJ738" t="s">
        <v>1579</v>
      </c>
      <c r="BK738" t="s">
        <v>1580</v>
      </c>
      <c r="BL738" t="s">
        <v>4</v>
      </c>
      <c r="BM738">
        <v>2</v>
      </c>
      <c r="BN738">
        <v>69.900000000000006</v>
      </c>
      <c r="BO738">
        <v>139.80000000000001</v>
      </c>
    </row>
    <row r="739" spans="1:73">
      <c r="A739" s="15">
        <f t="shared" si="11"/>
        <v>45574</v>
      </c>
      <c r="B739" t="s">
        <v>3197</v>
      </c>
      <c r="C739" t="s">
        <v>3198</v>
      </c>
      <c r="D739" t="s">
        <v>301</v>
      </c>
      <c r="F739" t="s">
        <v>2100</v>
      </c>
      <c r="G739" t="s">
        <v>3199</v>
      </c>
      <c r="H739" t="s">
        <v>298</v>
      </c>
      <c r="I739">
        <v>119.6</v>
      </c>
      <c r="J739">
        <v>131.88</v>
      </c>
      <c r="K739">
        <v>131.88</v>
      </c>
      <c r="L739">
        <v>12.28</v>
      </c>
      <c r="M739" t="s">
        <v>3200</v>
      </c>
      <c r="N739" t="s">
        <v>1587</v>
      </c>
      <c r="O739" t="s">
        <v>3201</v>
      </c>
      <c r="P739" t="s">
        <v>3202</v>
      </c>
      <c r="Q739" t="s">
        <v>3203</v>
      </c>
      <c r="R739" t="s">
        <v>3204</v>
      </c>
      <c r="S739" t="s">
        <v>3205</v>
      </c>
      <c r="V739" t="s">
        <v>3206</v>
      </c>
      <c r="W739" t="s">
        <v>1444</v>
      </c>
      <c r="X739" t="s">
        <v>8</v>
      </c>
      <c r="Y739" t="s">
        <v>291</v>
      </c>
      <c r="Z739" t="s">
        <v>3207</v>
      </c>
      <c r="AE739" t="s">
        <v>3208</v>
      </c>
      <c r="AG739" t="s">
        <v>3200</v>
      </c>
      <c r="AH739" t="s">
        <v>1587</v>
      </c>
      <c r="AI739" t="s">
        <v>3201</v>
      </c>
      <c r="AJ739" t="s">
        <v>3202</v>
      </c>
      <c r="AK739" t="s">
        <v>3203</v>
      </c>
      <c r="AL739" t="s">
        <v>3204</v>
      </c>
      <c r="AM739" t="s">
        <v>3205</v>
      </c>
      <c r="AP739" t="s">
        <v>3206</v>
      </c>
      <c r="AQ739" t="s">
        <v>1444</v>
      </c>
      <c r="AR739" t="s">
        <v>8</v>
      </c>
      <c r="AS739" t="s">
        <v>291</v>
      </c>
      <c r="AT739" t="s">
        <v>3207</v>
      </c>
      <c r="AV739" t="s">
        <v>296</v>
      </c>
      <c r="AW739" t="s">
        <v>3209</v>
      </c>
      <c r="AX739" t="s">
        <v>3707</v>
      </c>
      <c r="AY739">
        <v>0</v>
      </c>
      <c r="AZ739" t="s">
        <v>289</v>
      </c>
      <c r="BA739" t="s">
        <v>49</v>
      </c>
      <c r="BC739" t="s">
        <v>3210</v>
      </c>
      <c r="BF739" t="s">
        <v>3199</v>
      </c>
      <c r="BI739" t="s">
        <v>1071</v>
      </c>
      <c r="BJ739" t="s">
        <v>3211</v>
      </c>
      <c r="BK739" t="s">
        <v>771</v>
      </c>
      <c r="BL739" t="s">
        <v>4</v>
      </c>
      <c r="BM739">
        <v>4</v>
      </c>
      <c r="BN739">
        <v>29.9</v>
      </c>
      <c r="BO739">
        <v>119.6</v>
      </c>
    </row>
    <row r="740" spans="1:73">
      <c r="A740" s="15">
        <f t="shared" si="11"/>
        <v>45574</v>
      </c>
      <c r="B740" t="s">
        <v>3212</v>
      </c>
      <c r="C740" t="s">
        <v>3213</v>
      </c>
      <c r="D740" t="s">
        <v>301</v>
      </c>
      <c r="F740" t="s">
        <v>2100</v>
      </c>
      <c r="G740" t="s">
        <v>3214</v>
      </c>
      <c r="H740" t="s">
        <v>298</v>
      </c>
      <c r="I740">
        <v>129.9</v>
      </c>
      <c r="J740">
        <v>129.9</v>
      </c>
      <c r="K740">
        <v>129.9</v>
      </c>
      <c r="L740">
        <v>0</v>
      </c>
      <c r="M740" t="s">
        <v>3215</v>
      </c>
      <c r="N740" t="s">
        <v>3215</v>
      </c>
      <c r="O740" t="s">
        <v>3216</v>
      </c>
      <c r="P740" t="s">
        <v>3217</v>
      </c>
      <c r="Q740" t="s">
        <v>3218</v>
      </c>
      <c r="R740" t="s">
        <v>3219</v>
      </c>
      <c r="S740" t="s">
        <v>3220</v>
      </c>
      <c r="U740" t="s">
        <v>3221</v>
      </c>
      <c r="V740" t="s">
        <v>124</v>
      </c>
      <c r="W740" t="s">
        <v>3222</v>
      </c>
      <c r="X740" t="s">
        <v>11</v>
      </c>
      <c r="Y740" t="s">
        <v>291</v>
      </c>
      <c r="Z740" t="s">
        <v>3223</v>
      </c>
      <c r="AE740" t="s">
        <v>3224</v>
      </c>
      <c r="AG740" t="s">
        <v>3215</v>
      </c>
      <c r="AH740" t="s">
        <v>3225</v>
      </c>
      <c r="AI740" t="s">
        <v>3216</v>
      </c>
      <c r="AJ740" t="s">
        <v>3217</v>
      </c>
      <c r="AK740" t="s">
        <v>3218</v>
      </c>
      <c r="AL740" t="s">
        <v>3219</v>
      </c>
      <c r="AM740" t="s">
        <v>3220</v>
      </c>
      <c r="AO740" t="s">
        <v>3221</v>
      </c>
      <c r="AP740" t="s">
        <v>124</v>
      </c>
      <c r="AQ740" t="s">
        <v>3222</v>
      </c>
      <c r="AR740" t="s">
        <v>11</v>
      </c>
      <c r="AS740" t="s">
        <v>291</v>
      </c>
      <c r="AT740" t="s">
        <v>3223</v>
      </c>
      <c r="AV740" t="s">
        <v>296</v>
      </c>
      <c r="AW740" t="s">
        <v>3226</v>
      </c>
      <c r="AX740" t="s">
        <v>3707</v>
      </c>
      <c r="AY740">
        <v>0</v>
      </c>
      <c r="AZ740" t="s">
        <v>289</v>
      </c>
      <c r="BA740" t="s">
        <v>49</v>
      </c>
      <c r="BC740" t="s">
        <v>3227</v>
      </c>
      <c r="BF740" t="s">
        <v>3214</v>
      </c>
      <c r="BI740" t="s">
        <v>1071</v>
      </c>
      <c r="BJ740" t="s">
        <v>3228</v>
      </c>
      <c r="BK740" t="s">
        <v>3229</v>
      </c>
      <c r="BL740" t="s">
        <v>4</v>
      </c>
      <c r="BM740">
        <v>1</v>
      </c>
      <c r="BN740">
        <v>129.9</v>
      </c>
      <c r="BO740">
        <v>129.9</v>
      </c>
    </row>
    <row r="741" spans="1:73">
      <c r="A741" s="15">
        <f t="shared" si="11"/>
        <v>45575</v>
      </c>
      <c r="B741" t="s">
        <v>3498</v>
      </c>
      <c r="C741" t="s">
        <v>3499</v>
      </c>
      <c r="D741" t="s">
        <v>294</v>
      </c>
      <c r="F741" t="s">
        <v>2100</v>
      </c>
      <c r="G741" t="s">
        <v>3500</v>
      </c>
      <c r="H741" t="s">
        <v>287</v>
      </c>
      <c r="I741">
        <v>29.99</v>
      </c>
      <c r="J741">
        <v>16.88</v>
      </c>
      <c r="K741">
        <v>16.88</v>
      </c>
      <c r="L741">
        <v>0</v>
      </c>
      <c r="M741" t="s">
        <v>3501</v>
      </c>
      <c r="N741" t="s">
        <v>3502</v>
      </c>
      <c r="O741" t="s">
        <v>3503</v>
      </c>
      <c r="P741" t="s">
        <v>288</v>
      </c>
      <c r="Q741" t="s">
        <v>295</v>
      </c>
      <c r="R741" t="s">
        <v>3504</v>
      </c>
      <c r="S741" t="s">
        <v>3505</v>
      </c>
      <c r="U741" t="s">
        <v>3506</v>
      </c>
      <c r="V741" t="s">
        <v>3507</v>
      </c>
      <c r="W741" t="s">
        <v>3508</v>
      </c>
      <c r="X741" t="s">
        <v>3509</v>
      </c>
      <c r="Y741" t="s">
        <v>291</v>
      </c>
      <c r="Z741" t="s">
        <v>3510</v>
      </c>
      <c r="AE741" t="s">
        <v>3511</v>
      </c>
      <c r="AG741" t="s">
        <v>3501</v>
      </c>
      <c r="AH741" t="s">
        <v>3502</v>
      </c>
      <c r="AI741" t="s">
        <v>3512</v>
      </c>
      <c r="AJ741" t="s">
        <v>288</v>
      </c>
      <c r="AK741" t="s">
        <v>295</v>
      </c>
      <c r="AL741" t="s">
        <v>3504</v>
      </c>
      <c r="AM741" t="s">
        <v>3505</v>
      </c>
      <c r="AO741" t="s">
        <v>3506</v>
      </c>
      <c r="AP741" t="s">
        <v>3507</v>
      </c>
      <c r="AQ741" t="s">
        <v>3508</v>
      </c>
      <c r="AR741" t="s">
        <v>3509</v>
      </c>
      <c r="AT741" t="s">
        <v>3510</v>
      </c>
      <c r="AV741" t="s">
        <v>296</v>
      </c>
      <c r="AW741" t="s">
        <v>3513</v>
      </c>
      <c r="AX741" t="s">
        <v>1527</v>
      </c>
      <c r="AY741">
        <v>13.11</v>
      </c>
      <c r="AZ741" t="s">
        <v>289</v>
      </c>
      <c r="BA741" t="s">
        <v>113</v>
      </c>
      <c r="BC741" t="s">
        <v>3514</v>
      </c>
      <c r="BD741" t="s">
        <v>15978</v>
      </c>
      <c r="BF741" t="s">
        <v>3500</v>
      </c>
      <c r="BI741" t="s">
        <v>3515</v>
      </c>
      <c r="BJ741" t="s">
        <v>829</v>
      </c>
      <c r="BK741" t="s">
        <v>293</v>
      </c>
      <c r="BL741" t="s">
        <v>4</v>
      </c>
      <c r="BM741">
        <v>1</v>
      </c>
      <c r="BN741">
        <v>29.99</v>
      </c>
      <c r="BO741">
        <v>29.99</v>
      </c>
    </row>
    <row r="742" spans="1:73">
      <c r="A742" s="15">
        <f t="shared" si="11"/>
        <v>45575</v>
      </c>
      <c r="B742" t="s">
        <v>3516</v>
      </c>
      <c r="C742" t="s">
        <v>3517</v>
      </c>
      <c r="D742" t="s">
        <v>294</v>
      </c>
      <c r="F742" t="s">
        <v>2100</v>
      </c>
      <c r="G742" t="s">
        <v>3518</v>
      </c>
      <c r="H742" t="s">
        <v>287</v>
      </c>
      <c r="I742">
        <v>29.9</v>
      </c>
      <c r="J742">
        <v>22.43</v>
      </c>
      <c r="K742">
        <v>22.43</v>
      </c>
      <c r="L742">
        <v>0</v>
      </c>
      <c r="M742" t="s">
        <v>3519</v>
      </c>
      <c r="N742" t="s">
        <v>3520</v>
      </c>
      <c r="O742" t="s">
        <v>3521</v>
      </c>
      <c r="P742" t="s">
        <v>288</v>
      </c>
      <c r="Q742" t="s">
        <v>295</v>
      </c>
      <c r="R742" t="s">
        <v>3522</v>
      </c>
      <c r="S742" t="s">
        <v>3523</v>
      </c>
      <c r="U742" t="s">
        <v>3524</v>
      </c>
      <c r="V742" t="s">
        <v>124</v>
      </c>
      <c r="W742" t="s">
        <v>3525</v>
      </c>
      <c r="X742" t="s">
        <v>303</v>
      </c>
      <c r="Y742" t="s">
        <v>291</v>
      </c>
      <c r="Z742" t="s">
        <v>3526</v>
      </c>
      <c r="AE742" t="s">
        <v>3527</v>
      </c>
      <c r="AG742" t="s">
        <v>3519</v>
      </c>
      <c r="AH742" t="s">
        <v>3520</v>
      </c>
      <c r="AI742" t="s">
        <v>3528</v>
      </c>
      <c r="AJ742" t="s">
        <v>288</v>
      </c>
      <c r="AK742" t="s">
        <v>295</v>
      </c>
      <c r="AL742" t="s">
        <v>3522</v>
      </c>
      <c r="AM742" t="s">
        <v>3523</v>
      </c>
      <c r="AO742" t="s">
        <v>3524</v>
      </c>
      <c r="AP742" t="s">
        <v>124</v>
      </c>
      <c r="AQ742" t="s">
        <v>3525</v>
      </c>
      <c r="AR742" t="s">
        <v>303</v>
      </c>
      <c r="AT742" t="s">
        <v>3526</v>
      </c>
      <c r="AV742" t="s">
        <v>296</v>
      </c>
      <c r="AW742" t="s">
        <v>3529</v>
      </c>
      <c r="AX742" t="s">
        <v>1527</v>
      </c>
      <c r="AY742">
        <v>7.47</v>
      </c>
      <c r="AZ742" t="s">
        <v>289</v>
      </c>
      <c r="BA742" t="s">
        <v>297</v>
      </c>
      <c r="BC742" t="s">
        <v>3530</v>
      </c>
      <c r="BD742" t="s">
        <v>15979</v>
      </c>
      <c r="BF742" t="s">
        <v>3518</v>
      </c>
      <c r="BI742" t="s">
        <v>3531</v>
      </c>
      <c r="BJ742" t="s">
        <v>851</v>
      </c>
      <c r="BK742" t="s">
        <v>852</v>
      </c>
      <c r="BL742" t="s">
        <v>4</v>
      </c>
      <c r="BM742">
        <v>1</v>
      </c>
      <c r="BN742">
        <v>29.9</v>
      </c>
      <c r="BO742">
        <v>29.9</v>
      </c>
    </row>
    <row r="743" spans="1:73">
      <c r="A743" s="15">
        <f t="shared" si="11"/>
        <v>45575</v>
      </c>
      <c r="B743" t="s">
        <v>3532</v>
      </c>
      <c r="C743" t="s">
        <v>3533</v>
      </c>
      <c r="D743" t="s">
        <v>294</v>
      </c>
      <c r="F743" t="s">
        <v>2100</v>
      </c>
      <c r="G743" t="s">
        <v>3534</v>
      </c>
      <c r="H743" t="s">
        <v>287</v>
      </c>
      <c r="I743">
        <v>20.99</v>
      </c>
      <c r="J743">
        <v>15.75</v>
      </c>
      <c r="K743">
        <v>15.75</v>
      </c>
      <c r="L743">
        <v>0</v>
      </c>
      <c r="M743" t="s">
        <v>3535</v>
      </c>
      <c r="N743" t="s">
        <v>3536</v>
      </c>
      <c r="O743" t="s">
        <v>3537</v>
      </c>
      <c r="P743" t="s">
        <v>288</v>
      </c>
      <c r="Q743" t="s">
        <v>295</v>
      </c>
      <c r="R743" t="s">
        <v>3538</v>
      </c>
      <c r="S743" t="s">
        <v>3539</v>
      </c>
      <c r="U743" t="s">
        <v>3540</v>
      </c>
      <c r="V743" t="s">
        <v>3541</v>
      </c>
      <c r="W743" t="s">
        <v>3542</v>
      </c>
      <c r="X743" t="s">
        <v>3509</v>
      </c>
      <c r="Y743" t="s">
        <v>291</v>
      </c>
      <c r="Z743" t="s">
        <v>3543</v>
      </c>
      <c r="AE743" t="s">
        <v>3544</v>
      </c>
      <c r="AG743" t="s">
        <v>3535</v>
      </c>
      <c r="AH743" t="s">
        <v>3536</v>
      </c>
      <c r="AI743" t="s">
        <v>3545</v>
      </c>
      <c r="AJ743" t="s">
        <v>288</v>
      </c>
      <c r="AK743" t="s">
        <v>295</v>
      </c>
      <c r="AL743" t="s">
        <v>3538</v>
      </c>
      <c r="AM743" t="s">
        <v>3539</v>
      </c>
      <c r="AO743" t="s">
        <v>3540</v>
      </c>
      <c r="AP743" t="s">
        <v>3541</v>
      </c>
      <c r="AQ743" t="s">
        <v>3542</v>
      </c>
      <c r="AR743" t="s">
        <v>3509</v>
      </c>
      <c r="AT743" t="s">
        <v>3543</v>
      </c>
      <c r="AV743" t="s">
        <v>296</v>
      </c>
      <c r="AW743" t="s">
        <v>3546</v>
      </c>
      <c r="AX743" t="s">
        <v>1527</v>
      </c>
      <c r="AY743">
        <v>5.24</v>
      </c>
      <c r="AZ743" t="s">
        <v>289</v>
      </c>
      <c r="BA743" t="s">
        <v>113</v>
      </c>
      <c r="BC743" t="s">
        <v>3547</v>
      </c>
      <c r="BD743" t="s">
        <v>17431</v>
      </c>
      <c r="BF743" t="s">
        <v>3534</v>
      </c>
      <c r="BI743" t="s">
        <v>3548</v>
      </c>
      <c r="BJ743" t="s">
        <v>838</v>
      </c>
      <c r="BK743" t="s">
        <v>836</v>
      </c>
      <c r="BL743" t="s">
        <v>4</v>
      </c>
      <c r="BM743">
        <v>1</v>
      </c>
      <c r="BN743">
        <v>20.99</v>
      </c>
      <c r="BO743">
        <v>20.99</v>
      </c>
    </row>
    <row r="744" spans="1:73">
      <c r="A744" s="15">
        <f t="shared" si="11"/>
        <v>45575</v>
      </c>
      <c r="B744" t="s">
        <v>3549</v>
      </c>
      <c r="C744" t="s">
        <v>3550</v>
      </c>
      <c r="D744" t="s">
        <v>294</v>
      </c>
      <c r="F744" t="s">
        <v>2100</v>
      </c>
      <c r="G744" t="s">
        <v>3551</v>
      </c>
      <c r="H744" t="s">
        <v>287</v>
      </c>
      <c r="I744">
        <v>50.98</v>
      </c>
      <c r="J744">
        <v>37.11</v>
      </c>
      <c r="K744">
        <v>37.11</v>
      </c>
      <c r="L744">
        <v>0</v>
      </c>
      <c r="M744" t="s">
        <v>3552</v>
      </c>
      <c r="N744" t="s">
        <v>2010</v>
      </c>
      <c r="O744" t="s">
        <v>3553</v>
      </c>
      <c r="P744" t="s">
        <v>288</v>
      </c>
      <c r="Q744" t="s">
        <v>295</v>
      </c>
      <c r="R744" t="s">
        <v>3554</v>
      </c>
      <c r="S744" t="s">
        <v>3555</v>
      </c>
      <c r="V744" t="s">
        <v>3556</v>
      </c>
      <c r="W744" t="s">
        <v>1444</v>
      </c>
      <c r="X744" t="s">
        <v>835</v>
      </c>
      <c r="Y744" t="s">
        <v>291</v>
      </c>
      <c r="Z744" t="s">
        <v>3557</v>
      </c>
      <c r="AE744" t="s">
        <v>3558</v>
      </c>
      <c r="AG744" t="s">
        <v>3552</v>
      </c>
      <c r="AH744" t="s">
        <v>2010</v>
      </c>
      <c r="AI744" t="s">
        <v>3559</v>
      </c>
      <c r="AJ744" t="s">
        <v>288</v>
      </c>
      <c r="AK744" t="s">
        <v>295</v>
      </c>
      <c r="AL744" t="s">
        <v>3554</v>
      </c>
      <c r="AM744" t="s">
        <v>3555</v>
      </c>
      <c r="AP744" t="s">
        <v>3556</v>
      </c>
      <c r="AQ744" t="s">
        <v>1444</v>
      </c>
      <c r="AR744" t="s">
        <v>835</v>
      </c>
      <c r="AT744" t="s">
        <v>3557</v>
      </c>
      <c r="AV744" t="s">
        <v>296</v>
      </c>
      <c r="AW744" t="s">
        <v>3560</v>
      </c>
      <c r="AX744" t="s">
        <v>1527</v>
      </c>
      <c r="AY744">
        <v>13.87</v>
      </c>
      <c r="AZ744" t="s">
        <v>289</v>
      </c>
      <c r="BA744" t="s">
        <v>113</v>
      </c>
      <c r="BC744" t="s">
        <v>3195</v>
      </c>
      <c r="BD744" t="s">
        <v>15940</v>
      </c>
      <c r="BF744" t="s">
        <v>3551</v>
      </c>
      <c r="BI744" t="s">
        <v>3561</v>
      </c>
      <c r="BJ744" t="s">
        <v>838</v>
      </c>
      <c r="BK744" t="s">
        <v>836</v>
      </c>
      <c r="BL744" t="s">
        <v>4</v>
      </c>
      <c r="BM744">
        <v>1</v>
      </c>
      <c r="BN744">
        <v>20.99</v>
      </c>
      <c r="BO744">
        <v>20.99</v>
      </c>
      <c r="BP744" t="s">
        <v>829</v>
      </c>
      <c r="BQ744" t="s">
        <v>293</v>
      </c>
      <c r="BR744" t="s">
        <v>4</v>
      </c>
      <c r="BS744">
        <v>1</v>
      </c>
      <c r="BT744">
        <v>29.99</v>
      </c>
      <c r="BU744">
        <v>29.99</v>
      </c>
    </row>
    <row r="745" spans="1:73">
      <c r="A745" s="15">
        <f t="shared" si="11"/>
        <v>45575</v>
      </c>
      <c r="B745" t="s">
        <v>3562</v>
      </c>
      <c r="C745" t="s">
        <v>3563</v>
      </c>
      <c r="D745" t="s">
        <v>294</v>
      </c>
      <c r="F745" t="s">
        <v>2100</v>
      </c>
      <c r="G745" t="s">
        <v>3564</v>
      </c>
      <c r="H745" t="s">
        <v>287</v>
      </c>
      <c r="I745">
        <v>59.98</v>
      </c>
      <c r="J745">
        <v>45</v>
      </c>
      <c r="K745">
        <v>45</v>
      </c>
      <c r="L745">
        <v>0</v>
      </c>
      <c r="M745" t="s">
        <v>3565</v>
      </c>
      <c r="N745" t="s">
        <v>3566</v>
      </c>
      <c r="O745" t="s">
        <v>3567</v>
      </c>
      <c r="P745" t="s">
        <v>288</v>
      </c>
      <c r="Q745" t="s">
        <v>295</v>
      </c>
      <c r="R745" t="s">
        <v>3568</v>
      </c>
      <c r="S745" t="s">
        <v>3569</v>
      </c>
      <c r="U745" t="s">
        <v>3570</v>
      </c>
      <c r="V745" t="s">
        <v>3571</v>
      </c>
      <c r="W745" t="s">
        <v>3572</v>
      </c>
      <c r="X745" t="s">
        <v>835</v>
      </c>
      <c r="Y745" t="s">
        <v>291</v>
      </c>
      <c r="Z745" t="s">
        <v>3573</v>
      </c>
      <c r="AE745" t="s">
        <v>3574</v>
      </c>
      <c r="AG745" t="s">
        <v>3565</v>
      </c>
      <c r="AH745" t="s">
        <v>3566</v>
      </c>
      <c r="AI745" t="s">
        <v>3575</v>
      </c>
      <c r="AJ745" t="s">
        <v>288</v>
      </c>
      <c r="AK745" t="s">
        <v>295</v>
      </c>
      <c r="AL745" t="s">
        <v>3568</v>
      </c>
      <c r="AM745" t="s">
        <v>3569</v>
      </c>
      <c r="AO745" t="s">
        <v>3570</v>
      </c>
      <c r="AP745" t="s">
        <v>3571</v>
      </c>
      <c r="AQ745" t="s">
        <v>3572</v>
      </c>
      <c r="AR745" t="s">
        <v>835</v>
      </c>
      <c r="AT745" t="s">
        <v>3573</v>
      </c>
      <c r="AV745" t="s">
        <v>296</v>
      </c>
      <c r="AW745" t="s">
        <v>3576</v>
      </c>
      <c r="AX745" t="s">
        <v>1527</v>
      </c>
      <c r="AY745">
        <v>14.98</v>
      </c>
      <c r="AZ745" t="s">
        <v>289</v>
      </c>
      <c r="BA745" t="s">
        <v>297</v>
      </c>
      <c r="BC745" t="s">
        <v>3005</v>
      </c>
      <c r="BD745" t="s">
        <v>17432</v>
      </c>
      <c r="BF745" t="s">
        <v>3564</v>
      </c>
      <c r="BI745" t="s">
        <v>3577</v>
      </c>
      <c r="BJ745" t="s">
        <v>828</v>
      </c>
      <c r="BK745" t="s">
        <v>300</v>
      </c>
      <c r="BL745" t="s">
        <v>4</v>
      </c>
      <c r="BM745">
        <v>2</v>
      </c>
      <c r="BN745">
        <v>29.99</v>
      </c>
      <c r="BO745">
        <v>59.98</v>
      </c>
    </row>
    <row r="746" spans="1:73">
      <c r="A746" s="15">
        <f t="shared" si="11"/>
        <v>45575</v>
      </c>
      <c r="B746" t="s">
        <v>3578</v>
      </c>
      <c r="C746" t="s">
        <v>3579</v>
      </c>
      <c r="D746" t="s">
        <v>294</v>
      </c>
      <c r="F746" t="s">
        <v>2100</v>
      </c>
      <c r="G746" t="s">
        <v>3497</v>
      </c>
      <c r="H746" t="s">
        <v>287</v>
      </c>
      <c r="I746">
        <v>29.9</v>
      </c>
      <c r="J746">
        <v>27.24</v>
      </c>
      <c r="K746">
        <v>27.24</v>
      </c>
      <c r="L746">
        <v>4.8099999999999996</v>
      </c>
      <c r="M746" t="s">
        <v>3580</v>
      </c>
      <c r="N746" t="s">
        <v>3581</v>
      </c>
      <c r="O746" t="s">
        <v>3582</v>
      </c>
      <c r="P746" t="s">
        <v>288</v>
      </c>
      <c r="Q746" t="s">
        <v>295</v>
      </c>
      <c r="R746" t="s">
        <v>3583</v>
      </c>
      <c r="S746" t="s">
        <v>3584</v>
      </c>
      <c r="U746" t="s">
        <v>3585</v>
      </c>
      <c r="V746" t="s">
        <v>3586</v>
      </c>
      <c r="W746" t="s">
        <v>3021</v>
      </c>
      <c r="X746" t="s">
        <v>837</v>
      </c>
      <c r="Y746" t="s">
        <v>291</v>
      </c>
      <c r="Z746" t="s">
        <v>3587</v>
      </c>
      <c r="AE746" t="s">
        <v>3588</v>
      </c>
      <c r="AG746" t="s">
        <v>3580</v>
      </c>
      <c r="AH746" t="s">
        <v>3581</v>
      </c>
      <c r="AI746" t="s">
        <v>3589</v>
      </c>
      <c r="AJ746" t="s">
        <v>288</v>
      </c>
      <c r="AK746" t="s">
        <v>295</v>
      </c>
      <c r="AL746" t="s">
        <v>3583</v>
      </c>
      <c r="AM746" t="s">
        <v>3584</v>
      </c>
      <c r="AO746" t="s">
        <v>3585</v>
      </c>
      <c r="AP746" t="s">
        <v>3586</v>
      </c>
      <c r="AQ746" t="s">
        <v>3021</v>
      </c>
      <c r="AR746" t="s">
        <v>837</v>
      </c>
      <c r="AT746" t="s">
        <v>3587</v>
      </c>
      <c r="AV746" t="s">
        <v>296</v>
      </c>
      <c r="AW746" t="s">
        <v>3590</v>
      </c>
      <c r="AX746" t="s">
        <v>1527</v>
      </c>
      <c r="AY746">
        <v>7.47</v>
      </c>
      <c r="AZ746" t="s">
        <v>289</v>
      </c>
      <c r="BA746" t="s">
        <v>297</v>
      </c>
      <c r="BC746" t="s">
        <v>2781</v>
      </c>
      <c r="BD746" t="s">
        <v>17524</v>
      </c>
      <c r="BF746" t="s">
        <v>3497</v>
      </c>
      <c r="BI746" t="s">
        <v>3591</v>
      </c>
      <c r="BJ746" t="s">
        <v>851</v>
      </c>
      <c r="BK746" t="s">
        <v>852</v>
      </c>
      <c r="BL746" t="s">
        <v>4</v>
      </c>
      <c r="BM746">
        <v>1</v>
      </c>
      <c r="BN746">
        <v>29.9</v>
      </c>
      <c r="BO746">
        <v>29.9</v>
      </c>
    </row>
    <row r="747" spans="1:73">
      <c r="A747" s="15">
        <f t="shared" si="11"/>
        <v>45575</v>
      </c>
      <c r="B747" t="s">
        <v>3592</v>
      </c>
      <c r="C747" t="s">
        <v>3593</v>
      </c>
      <c r="D747" t="s">
        <v>3594</v>
      </c>
      <c r="F747" t="s">
        <v>2100</v>
      </c>
      <c r="G747" t="s">
        <v>3595</v>
      </c>
      <c r="H747" t="s">
        <v>287</v>
      </c>
      <c r="I747">
        <v>146.93</v>
      </c>
      <c r="J747">
        <v>112.9</v>
      </c>
      <c r="K747">
        <v>112.9</v>
      </c>
      <c r="L747">
        <v>10.07</v>
      </c>
      <c r="M747" t="s">
        <v>3596</v>
      </c>
      <c r="N747" t="s">
        <v>3597</v>
      </c>
      <c r="O747" t="s">
        <v>3598</v>
      </c>
      <c r="P747" t="s">
        <v>3599</v>
      </c>
      <c r="Q747" t="s">
        <v>3600</v>
      </c>
      <c r="R747" t="s">
        <v>3601</v>
      </c>
      <c r="S747" t="s">
        <v>3602</v>
      </c>
      <c r="U747" t="s">
        <v>3603</v>
      </c>
      <c r="V747" t="s">
        <v>3604</v>
      </c>
      <c r="W747" t="s">
        <v>3332</v>
      </c>
      <c r="X747" t="s">
        <v>11</v>
      </c>
      <c r="Y747" t="s">
        <v>291</v>
      </c>
      <c r="Z747" t="s">
        <v>3605</v>
      </c>
      <c r="AE747" t="s">
        <v>3606</v>
      </c>
      <c r="AG747" t="s">
        <v>3596</v>
      </c>
      <c r="AH747" t="s">
        <v>3597</v>
      </c>
      <c r="AI747" t="s">
        <v>3598</v>
      </c>
      <c r="AJ747" t="s">
        <v>3599</v>
      </c>
      <c r="AK747" t="s">
        <v>3600</v>
      </c>
      <c r="AL747" t="s">
        <v>3601</v>
      </c>
      <c r="AM747" t="s">
        <v>3602</v>
      </c>
      <c r="AO747" t="s">
        <v>3603</v>
      </c>
      <c r="AP747" t="s">
        <v>3604</v>
      </c>
      <c r="AQ747" t="s">
        <v>3332</v>
      </c>
      <c r="AR747" t="s">
        <v>11</v>
      </c>
      <c r="AS747" t="s">
        <v>291</v>
      </c>
      <c r="AT747" t="s">
        <v>3605</v>
      </c>
      <c r="AU747" t="s">
        <v>3607</v>
      </c>
      <c r="AV747" t="s">
        <v>3608</v>
      </c>
      <c r="AW747" t="s">
        <v>3609</v>
      </c>
      <c r="AX747" t="s">
        <v>3708</v>
      </c>
      <c r="AY747">
        <v>44.1</v>
      </c>
      <c r="AZ747" t="s">
        <v>1543</v>
      </c>
      <c r="BA747" t="s">
        <v>113</v>
      </c>
      <c r="BC747" t="s">
        <v>3514</v>
      </c>
      <c r="BD747" t="s">
        <v>17525</v>
      </c>
      <c r="BF747" t="s">
        <v>3595</v>
      </c>
      <c r="BI747" t="s">
        <v>2146</v>
      </c>
      <c r="BJ747" t="s">
        <v>3610</v>
      </c>
      <c r="BK747" t="s">
        <v>863</v>
      </c>
      <c r="BL747" t="s">
        <v>4</v>
      </c>
      <c r="BM747">
        <v>3</v>
      </c>
      <c r="BN747">
        <v>20.99</v>
      </c>
      <c r="BO747">
        <v>62.97</v>
      </c>
      <c r="BP747" t="s">
        <v>3611</v>
      </c>
      <c r="BQ747" t="s">
        <v>836</v>
      </c>
      <c r="BR747" t="s">
        <v>4</v>
      </c>
      <c r="BS747">
        <v>4</v>
      </c>
      <c r="BT747">
        <v>20.99</v>
      </c>
      <c r="BU747">
        <v>83.96</v>
      </c>
    </row>
    <row r="748" spans="1:73">
      <c r="A748" s="15">
        <f t="shared" si="11"/>
        <v>45575</v>
      </c>
      <c r="B748" t="s">
        <v>3612</v>
      </c>
      <c r="C748" t="s">
        <v>3613</v>
      </c>
      <c r="D748" t="s">
        <v>294</v>
      </c>
      <c r="F748" t="s">
        <v>2100</v>
      </c>
      <c r="G748" t="s">
        <v>3614</v>
      </c>
      <c r="H748" t="s">
        <v>287</v>
      </c>
      <c r="I748">
        <v>209.3</v>
      </c>
      <c r="J748">
        <v>130.12</v>
      </c>
      <c r="K748">
        <v>130.12</v>
      </c>
      <c r="L748">
        <v>16.03</v>
      </c>
      <c r="M748" t="s">
        <v>3615</v>
      </c>
      <c r="N748" t="s">
        <v>3616</v>
      </c>
      <c r="O748" t="s">
        <v>3617</v>
      </c>
      <c r="P748" t="s">
        <v>288</v>
      </c>
      <c r="Q748" t="s">
        <v>295</v>
      </c>
      <c r="R748" t="s">
        <v>3618</v>
      </c>
      <c r="S748" t="s">
        <v>3619</v>
      </c>
      <c r="U748" t="s">
        <v>1412</v>
      </c>
      <c r="V748" t="s">
        <v>3620</v>
      </c>
      <c r="W748" t="s">
        <v>3621</v>
      </c>
      <c r="X748" t="s">
        <v>2016</v>
      </c>
      <c r="Y748" t="s">
        <v>291</v>
      </c>
      <c r="Z748" t="s">
        <v>3622</v>
      </c>
      <c r="AE748" t="s">
        <v>3623</v>
      </c>
      <c r="AG748" t="s">
        <v>3615</v>
      </c>
      <c r="AH748" t="s">
        <v>3616</v>
      </c>
      <c r="AI748" t="s">
        <v>3624</v>
      </c>
      <c r="AJ748" t="s">
        <v>288</v>
      </c>
      <c r="AK748" t="s">
        <v>295</v>
      </c>
      <c r="AL748" t="s">
        <v>3618</v>
      </c>
      <c r="AM748" t="s">
        <v>3619</v>
      </c>
      <c r="AO748" t="s">
        <v>1412</v>
      </c>
      <c r="AP748" t="s">
        <v>3620</v>
      </c>
      <c r="AQ748" t="s">
        <v>3621</v>
      </c>
      <c r="AR748" t="s">
        <v>2016</v>
      </c>
      <c r="AT748" t="s">
        <v>3622</v>
      </c>
      <c r="AV748" t="s">
        <v>296</v>
      </c>
      <c r="AW748" t="s">
        <v>3625</v>
      </c>
      <c r="AX748" t="s">
        <v>3709</v>
      </c>
      <c r="AY748">
        <v>95.21</v>
      </c>
      <c r="AZ748" t="s">
        <v>289</v>
      </c>
      <c r="BA748" t="s">
        <v>297</v>
      </c>
      <c r="BC748" t="s">
        <v>3514</v>
      </c>
      <c r="BD748" t="s">
        <v>17526</v>
      </c>
      <c r="BF748" t="s">
        <v>3614</v>
      </c>
      <c r="BI748" t="s">
        <v>3626</v>
      </c>
      <c r="BJ748" t="s">
        <v>885</v>
      </c>
      <c r="BK748" t="s">
        <v>771</v>
      </c>
      <c r="BL748" t="s">
        <v>4</v>
      </c>
      <c r="BM748">
        <v>4</v>
      </c>
      <c r="BN748">
        <v>29.9</v>
      </c>
      <c r="BO748">
        <v>119.6</v>
      </c>
      <c r="BP748" t="s">
        <v>885</v>
      </c>
      <c r="BQ748" t="s">
        <v>771</v>
      </c>
      <c r="BR748" t="s">
        <v>4</v>
      </c>
      <c r="BS748">
        <v>3</v>
      </c>
      <c r="BT748">
        <v>29.9</v>
      </c>
      <c r="BU748">
        <v>89.7</v>
      </c>
    </row>
    <row r="749" spans="1:73">
      <c r="A749" s="15">
        <f t="shared" si="11"/>
        <v>45575</v>
      </c>
      <c r="B749" t="s">
        <v>3627</v>
      </c>
      <c r="C749" t="s">
        <v>3628</v>
      </c>
      <c r="D749" t="s">
        <v>294</v>
      </c>
      <c r="F749" t="s">
        <v>2100</v>
      </c>
      <c r="G749" t="s">
        <v>3629</v>
      </c>
      <c r="H749" t="s">
        <v>287</v>
      </c>
      <c r="I749">
        <v>29.9</v>
      </c>
      <c r="J749">
        <v>22.43</v>
      </c>
      <c r="K749">
        <v>22.43</v>
      </c>
      <c r="L749">
        <v>0</v>
      </c>
      <c r="M749" t="s">
        <v>3630</v>
      </c>
      <c r="N749" t="s">
        <v>3631</v>
      </c>
      <c r="O749" t="s">
        <v>3632</v>
      </c>
      <c r="P749" t="s">
        <v>288</v>
      </c>
      <c r="Q749" t="s">
        <v>295</v>
      </c>
      <c r="R749" t="s">
        <v>3633</v>
      </c>
      <c r="S749" t="s">
        <v>3634</v>
      </c>
      <c r="U749" t="s">
        <v>3635</v>
      </c>
      <c r="V749" t="s">
        <v>3636</v>
      </c>
      <c r="W749" t="s">
        <v>904</v>
      </c>
      <c r="X749" t="s">
        <v>127</v>
      </c>
      <c r="Y749" t="s">
        <v>291</v>
      </c>
      <c r="Z749" t="s">
        <v>3637</v>
      </c>
      <c r="AE749" t="s">
        <v>3638</v>
      </c>
      <c r="AG749" t="s">
        <v>3630</v>
      </c>
      <c r="AH749" t="s">
        <v>3631</v>
      </c>
      <c r="AI749" t="s">
        <v>3639</v>
      </c>
      <c r="AJ749" t="s">
        <v>288</v>
      </c>
      <c r="AK749" t="s">
        <v>295</v>
      </c>
      <c r="AL749" t="s">
        <v>3633</v>
      </c>
      <c r="AM749" t="s">
        <v>3634</v>
      </c>
      <c r="AO749" t="s">
        <v>3635</v>
      </c>
      <c r="AP749" t="s">
        <v>3636</v>
      </c>
      <c r="AQ749" t="s">
        <v>904</v>
      </c>
      <c r="AR749" t="s">
        <v>127</v>
      </c>
      <c r="AT749" t="s">
        <v>3637</v>
      </c>
      <c r="AV749" t="s">
        <v>296</v>
      </c>
      <c r="AW749" t="s">
        <v>3640</v>
      </c>
      <c r="AX749" t="s">
        <v>1527</v>
      </c>
      <c r="AY749">
        <v>7.47</v>
      </c>
      <c r="AZ749" t="s">
        <v>289</v>
      </c>
      <c r="BA749" t="s">
        <v>297</v>
      </c>
      <c r="BC749" t="s">
        <v>3547</v>
      </c>
      <c r="BD749" t="s">
        <v>17527</v>
      </c>
      <c r="BF749" t="s">
        <v>3629</v>
      </c>
      <c r="BI749" t="s">
        <v>3641</v>
      </c>
      <c r="BJ749" t="s">
        <v>851</v>
      </c>
      <c r="BK749" t="s">
        <v>852</v>
      </c>
      <c r="BL749" t="s">
        <v>4</v>
      </c>
      <c r="BM749">
        <v>1</v>
      </c>
      <c r="BN749">
        <v>29.9</v>
      </c>
      <c r="BO749">
        <v>29.9</v>
      </c>
    </row>
    <row r="750" spans="1:73">
      <c r="A750" s="15">
        <f t="shared" si="11"/>
        <v>45575</v>
      </c>
      <c r="B750" t="s">
        <v>3642</v>
      </c>
      <c r="C750" t="s">
        <v>3643</v>
      </c>
      <c r="D750" t="s">
        <v>294</v>
      </c>
      <c r="F750" t="s">
        <v>2100</v>
      </c>
      <c r="G750" t="s">
        <v>3644</v>
      </c>
      <c r="H750" t="s">
        <v>287</v>
      </c>
      <c r="I750">
        <v>29.9</v>
      </c>
      <c r="J750">
        <v>22.43</v>
      </c>
      <c r="K750">
        <v>22.43</v>
      </c>
      <c r="L750">
        <v>0</v>
      </c>
      <c r="M750" t="s">
        <v>1853</v>
      </c>
      <c r="N750" t="s">
        <v>3645</v>
      </c>
      <c r="O750" t="s">
        <v>3646</v>
      </c>
      <c r="P750" t="s">
        <v>288</v>
      </c>
      <c r="Q750" t="s">
        <v>295</v>
      </c>
      <c r="R750" t="s">
        <v>3647</v>
      </c>
      <c r="S750" t="s">
        <v>3648</v>
      </c>
      <c r="V750" t="s">
        <v>3649</v>
      </c>
      <c r="W750" t="s">
        <v>1444</v>
      </c>
      <c r="X750" t="s">
        <v>835</v>
      </c>
      <c r="Y750" t="s">
        <v>291</v>
      </c>
      <c r="Z750" t="s">
        <v>3650</v>
      </c>
      <c r="AE750" t="s">
        <v>3651</v>
      </c>
      <c r="AG750" t="s">
        <v>1853</v>
      </c>
      <c r="AH750" t="s">
        <v>3645</v>
      </c>
      <c r="AI750" t="s">
        <v>3652</v>
      </c>
      <c r="AJ750" t="s">
        <v>288</v>
      </c>
      <c r="AK750" t="s">
        <v>295</v>
      </c>
      <c r="AL750" t="s">
        <v>3647</v>
      </c>
      <c r="AM750" t="s">
        <v>3648</v>
      </c>
      <c r="AP750" t="s">
        <v>3649</v>
      </c>
      <c r="AQ750" t="s">
        <v>1444</v>
      </c>
      <c r="AR750" t="s">
        <v>835</v>
      </c>
      <c r="AT750" t="s">
        <v>3650</v>
      </c>
      <c r="AV750" t="s">
        <v>296</v>
      </c>
      <c r="AW750" t="s">
        <v>3710</v>
      </c>
      <c r="AX750" t="s">
        <v>1527</v>
      </c>
      <c r="AY750">
        <v>7.47</v>
      </c>
      <c r="AZ750" t="s">
        <v>289</v>
      </c>
      <c r="BA750" t="s">
        <v>297</v>
      </c>
      <c r="BC750" t="s">
        <v>3653</v>
      </c>
      <c r="BD750" t="s">
        <v>18467</v>
      </c>
      <c r="BF750" t="s">
        <v>3644</v>
      </c>
      <c r="BI750" t="s">
        <v>3654</v>
      </c>
      <c r="BJ750" t="s">
        <v>851</v>
      </c>
      <c r="BK750" t="s">
        <v>852</v>
      </c>
      <c r="BL750" t="s">
        <v>4</v>
      </c>
      <c r="BM750">
        <v>1</v>
      </c>
      <c r="BN750">
        <v>29.9</v>
      </c>
      <c r="BO750">
        <v>29.9</v>
      </c>
    </row>
    <row r="751" spans="1:73">
      <c r="A751" s="15">
        <f t="shared" si="11"/>
        <v>45575</v>
      </c>
      <c r="B751" t="s">
        <v>3655</v>
      </c>
      <c r="C751" t="s">
        <v>3656</v>
      </c>
      <c r="D751" t="s">
        <v>294</v>
      </c>
      <c r="F751" t="s">
        <v>2100</v>
      </c>
      <c r="G751" t="s">
        <v>3657</v>
      </c>
      <c r="H751" t="s">
        <v>287</v>
      </c>
      <c r="I751">
        <v>29.99</v>
      </c>
      <c r="J751">
        <v>29.99</v>
      </c>
      <c r="K751">
        <v>29.99</v>
      </c>
      <c r="L751">
        <v>0</v>
      </c>
      <c r="M751" t="s">
        <v>3658</v>
      </c>
      <c r="N751" t="s">
        <v>3659</v>
      </c>
      <c r="O751" t="s">
        <v>3660</v>
      </c>
      <c r="P751" t="s">
        <v>288</v>
      </c>
      <c r="Q751" t="s">
        <v>295</v>
      </c>
      <c r="R751" t="s">
        <v>3661</v>
      </c>
      <c r="S751" t="s">
        <v>3662</v>
      </c>
      <c r="V751" t="s">
        <v>3663</v>
      </c>
      <c r="W751" t="s">
        <v>1159</v>
      </c>
      <c r="X751" t="s">
        <v>2784</v>
      </c>
      <c r="Y751" t="s">
        <v>291</v>
      </c>
      <c r="Z751" t="s">
        <v>3664</v>
      </c>
      <c r="AE751" t="s">
        <v>3665</v>
      </c>
      <c r="AG751" t="s">
        <v>3658</v>
      </c>
      <c r="AH751" t="s">
        <v>3659</v>
      </c>
      <c r="AI751" t="s">
        <v>3666</v>
      </c>
      <c r="AJ751" t="s">
        <v>288</v>
      </c>
      <c r="AK751" t="s">
        <v>295</v>
      </c>
      <c r="AL751" t="s">
        <v>3661</v>
      </c>
      <c r="AM751" t="s">
        <v>3662</v>
      </c>
      <c r="AP751" t="s">
        <v>3663</v>
      </c>
      <c r="AQ751" t="s">
        <v>1159</v>
      </c>
      <c r="AR751" t="s">
        <v>2784</v>
      </c>
      <c r="AT751" t="s">
        <v>3664</v>
      </c>
      <c r="AV751" t="s">
        <v>296</v>
      </c>
      <c r="AW751" t="s">
        <v>3712</v>
      </c>
      <c r="AX751" t="s">
        <v>1527</v>
      </c>
      <c r="AY751">
        <v>0</v>
      </c>
      <c r="AZ751" t="s">
        <v>289</v>
      </c>
      <c r="BA751" t="s">
        <v>297</v>
      </c>
      <c r="BC751" t="s">
        <v>3667</v>
      </c>
      <c r="BD751" t="s">
        <v>20167</v>
      </c>
      <c r="BF751" t="s">
        <v>3657</v>
      </c>
      <c r="BI751" t="s">
        <v>3668</v>
      </c>
      <c r="BJ751" t="s">
        <v>3669</v>
      </c>
      <c r="BK751" t="s">
        <v>3670</v>
      </c>
      <c r="BL751" t="s">
        <v>4</v>
      </c>
      <c r="BM751">
        <v>1</v>
      </c>
      <c r="BN751">
        <v>29.99</v>
      </c>
      <c r="BO751">
        <v>29.99</v>
      </c>
    </row>
    <row r="752" spans="1:73">
      <c r="A752" s="15">
        <f t="shared" si="11"/>
        <v>45575</v>
      </c>
      <c r="B752" t="s">
        <v>3671</v>
      </c>
      <c r="C752" t="s">
        <v>3672</v>
      </c>
      <c r="D752" t="s">
        <v>294</v>
      </c>
      <c r="F752" t="s">
        <v>2100</v>
      </c>
      <c r="G752" t="s">
        <v>3673</v>
      </c>
      <c r="H752" t="s">
        <v>287</v>
      </c>
      <c r="I752">
        <v>29.9</v>
      </c>
      <c r="J752">
        <v>22.35</v>
      </c>
      <c r="K752">
        <v>24.18</v>
      </c>
      <c r="L752">
        <v>0</v>
      </c>
      <c r="M752" t="s">
        <v>3674</v>
      </c>
      <c r="N752" t="s">
        <v>3675</v>
      </c>
      <c r="O752" t="s">
        <v>3676</v>
      </c>
      <c r="P752" t="s">
        <v>288</v>
      </c>
      <c r="Q752" t="s">
        <v>295</v>
      </c>
      <c r="R752" t="s">
        <v>3677</v>
      </c>
      <c r="S752" t="s">
        <v>3678</v>
      </c>
      <c r="U752" t="s">
        <v>1412</v>
      </c>
      <c r="V752" t="s">
        <v>3679</v>
      </c>
      <c r="W752" t="s">
        <v>2229</v>
      </c>
      <c r="X752" t="s">
        <v>3680</v>
      </c>
      <c r="Y752" t="s">
        <v>291</v>
      </c>
      <c r="Z752" t="s">
        <v>3681</v>
      </c>
      <c r="AE752" t="s">
        <v>3682</v>
      </c>
      <c r="AG752" t="s">
        <v>3674</v>
      </c>
      <c r="AH752" t="s">
        <v>3675</v>
      </c>
      <c r="AI752" t="s">
        <v>3683</v>
      </c>
      <c r="AJ752" t="s">
        <v>288</v>
      </c>
      <c r="AK752" t="s">
        <v>295</v>
      </c>
      <c r="AL752" t="s">
        <v>3677</v>
      </c>
      <c r="AM752" t="s">
        <v>3678</v>
      </c>
      <c r="AO752" t="s">
        <v>1412</v>
      </c>
      <c r="AP752" t="s">
        <v>3679</v>
      </c>
      <c r="AQ752" t="s">
        <v>2229</v>
      </c>
      <c r="AR752" t="s">
        <v>3680</v>
      </c>
      <c r="AT752" t="s">
        <v>3681</v>
      </c>
      <c r="AV752" t="s">
        <v>296</v>
      </c>
      <c r="AW752" t="s">
        <v>3713</v>
      </c>
      <c r="AX752" t="s">
        <v>1527</v>
      </c>
      <c r="AY752">
        <v>7.55</v>
      </c>
      <c r="AZ752" t="s">
        <v>289</v>
      </c>
      <c r="BA752" t="s">
        <v>297</v>
      </c>
      <c r="BC752" t="s">
        <v>3667</v>
      </c>
      <c r="BD752" t="s">
        <v>18969</v>
      </c>
      <c r="BF752" t="s">
        <v>3673</v>
      </c>
      <c r="BI752" t="s">
        <v>3684</v>
      </c>
      <c r="BJ752" t="s">
        <v>885</v>
      </c>
      <c r="BK752" t="s">
        <v>771</v>
      </c>
      <c r="BL752" t="s">
        <v>4</v>
      </c>
      <c r="BM752">
        <v>1</v>
      </c>
      <c r="BN752">
        <v>29.9</v>
      </c>
      <c r="BO752">
        <v>29.9</v>
      </c>
    </row>
    <row r="753" spans="1:73">
      <c r="A753" s="15">
        <f t="shared" si="11"/>
        <v>45575</v>
      </c>
      <c r="B753" t="s">
        <v>3685</v>
      </c>
      <c r="C753" t="s">
        <v>3686</v>
      </c>
      <c r="D753" t="s">
        <v>292</v>
      </c>
      <c r="F753" t="s">
        <v>1526</v>
      </c>
      <c r="G753" t="s">
        <v>3687</v>
      </c>
      <c r="H753" t="s">
        <v>287</v>
      </c>
      <c r="I753">
        <v>23.99</v>
      </c>
      <c r="J753">
        <v>48.15</v>
      </c>
      <c r="K753">
        <v>48.15</v>
      </c>
      <c r="L753">
        <v>24.16</v>
      </c>
      <c r="M753" t="s">
        <v>2072</v>
      </c>
      <c r="N753" t="s">
        <v>3688</v>
      </c>
      <c r="O753" t="s">
        <v>3689</v>
      </c>
      <c r="P753" t="s">
        <v>3690</v>
      </c>
      <c r="Q753" t="s">
        <v>3691</v>
      </c>
      <c r="R753" t="s">
        <v>3692</v>
      </c>
      <c r="S753" t="s">
        <v>3693</v>
      </c>
      <c r="U753" t="s">
        <v>3694</v>
      </c>
      <c r="V753" t="s">
        <v>3695</v>
      </c>
      <c r="W753" t="s">
        <v>3189</v>
      </c>
      <c r="X753" t="s">
        <v>132</v>
      </c>
      <c r="Z753" t="s">
        <v>3696</v>
      </c>
      <c r="AE753" t="s">
        <v>3697</v>
      </c>
      <c r="AG753" t="s">
        <v>2072</v>
      </c>
      <c r="AH753" t="s">
        <v>3688</v>
      </c>
      <c r="AI753" t="s">
        <v>3689</v>
      </c>
      <c r="AJ753" t="s">
        <v>3690</v>
      </c>
      <c r="AK753" t="s">
        <v>3691</v>
      </c>
      <c r="AL753" t="s">
        <v>3692</v>
      </c>
      <c r="AM753" t="s">
        <v>3693</v>
      </c>
      <c r="AO753" t="s">
        <v>3694</v>
      </c>
      <c r="AP753" t="s">
        <v>3695</v>
      </c>
      <c r="AQ753" t="s">
        <v>3189</v>
      </c>
      <c r="AR753" t="s">
        <v>132</v>
      </c>
      <c r="AT753" t="s">
        <v>3696</v>
      </c>
      <c r="AW753" t="s">
        <v>3714</v>
      </c>
      <c r="AY753">
        <v>0</v>
      </c>
      <c r="AZ753" t="s">
        <v>1543</v>
      </c>
      <c r="BA753" t="s">
        <v>3698</v>
      </c>
      <c r="BC753" t="s">
        <v>3699</v>
      </c>
      <c r="BF753" t="s">
        <v>3700</v>
      </c>
      <c r="BI753" t="s">
        <v>3701</v>
      </c>
      <c r="BJ753" t="s">
        <v>3702</v>
      </c>
      <c r="BK753" t="s">
        <v>293</v>
      </c>
      <c r="BL753" t="s">
        <v>4</v>
      </c>
      <c r="BM753">
        <v>1</v>
      </c>
      <c r="BN753">
        <v>23.99</v>
      </c>
      <c r="BO753">
        <v>23.99</v>
      </c>
    </row>
    <row r="754" spans="1:73">
      <c r="A754" s="15">
        <f t="shared" si="11"/>
        <v>45576</v>
      </c>
      <c r="B754" t="s">
        <v>3715</v>
      </c>
      <c r="C754" t="s">
        <v>3716</v>
      </c>
      <c r="D754" t="s">
        <v>294</v>
      </c>
      <c r="F754" t="s">
        <v>891</v>
      </c>
      <c r="G754" t="s">
        <v>3717</v>
      </c>
      <c r="H754" t="s">
        <v>287</v>
      </c>
      <c r="I754">
        <v>41.98</v>
      </c>
      <c r="J754">
        <v>23.43</v>
      </c>
      <c r="K754">
        <v>23.43</v>
      </c>
      <c r="L754">
        <v>0</v>
      </c>
      <c r="M754" t="s">
        <v>2518</v>
      </c>
      <c r="N754" t="s">
        <v>3718</v>
      </c>
      <c r="O754" t="s">
        <v>3719</v>
      </c>
      <c r="P754" t="s">
        <v>288</v>
      </c>
      <c r="Q754" t="s">
        <v>295</v>
      </c>
      <c r="R754" t="s">
        <v>3720</v>
      </c>
      <c r="S754" t="s">
        <v>3721</v>
      </c>
      <c r="V754" t="s">
        <v>3722</v>
      </c>
      <c r="W754" t="s">
        <v>3723</v>
      </c>
      <c r="X754" t="s">
        <v>127</v>
      </c>
      <c r="Y754" t="s">
        <v>291</v>
      </c>
      <c r="Z754" t="s">
        <v>3724</v>
      </c>
      <c r="AE754" t="s">
        <v>3725</v>
      </c>
      <c r="AG754" t="s">
        <v>2518</v>
      </c>
      <c r="AH754" t="s">
        <v>3718</v>
      </c>
      <c r="AI754" t="s">
        <v>3726</v>
      </c>
      <c r="AJ754" t="s">
        <v>288</v>
      </c>
      <c r="AK754" t="s">
        <v>295</v>
      </c>
      <c r="AL754" t="s">
        <v>3720</v>
      </c>
      <c r="AM754" t="s">
        <v>3721</v>
      </c>
      <c r="AP754" t="s">
        <v>3722</v>
      </c>
      <c r="AQ754" t="s">
        <v>3723</v>
      </c>
      <c r="AR754" t="s">
        <v>127</v>
      </c>
      <c r="AT754" t="s">
        <v>3724</v>
      </c>
      <c r="AV754" t="s">
        <v>296</v>
      </c>
      <c r="AW754" t="s">
        <v>3727</v>
      </c>
      <c r="AX754" t="s">
        <v>1527</v>
      </c>
      <c r="AY754">
        <v>18.55</v>
      </c>
      <c r="AZ754" t="s">
        <v>289</v>
      </c>
      <c r="BA754" t="s">
        <v>113</v>
      </c>
      <c r="BC754" t="s">
        <v>3653</v>
      </c>
      <c r="BE754" t="s">
        <v>15980</v>
      </c>
      <c r="BF754" t="s">
        <v>3717</v>
      </c>
      <c r="BI754" t="s">
        <v>3728</v>
      </c>
      <c r="BJ754" t="s">
        <v>838</v>
      </c>
      <c r="BK754" t="s">
        <v>836</v>
      </c>
      <c r="BL754" t="s">
        <v>4</v>
      </c>
      <c r="BM754">
        <v>1</v>
      </c>
      <c r="BN754">
        <v>20.99</v>
      </c>
      <c r="BO754">
        <v>20.99</v>
      </c>
      <c r="BP754" t="s">
        <v>862</v>
      </c>
      <c r="BQ754" t="s">
        <v>863</v>
      </c>
      <c r="BR754" t="s">
        <v>4</v>
      </c>
      <c r="BS754">
        <v>1</v>
      </c>
      <c r="BT754">
        <v>20.99</v>
      </c>
      <c r="BU754">
        <v>20.99</v>
      </c>
    </row>
    <row r="755" spans="1:73">
      <c r="A755" s="15">
        <f t="shared" si="11"/>
        <v>45576</v>
      </c>
      <c r="B755" t="s">
        <v>3729</v>
      </c>
      <c r="C755" t="s">
        <v>3730</v>
      </c>
      <c r="D755" t="s">
        <v>294</v>
      </c>
      <c r="F755" t="s">
        <v>2100</v>
      </c>
      <c r="G755" t="s">
        <v>3731</v>
      </c>
      <c r="H755" t="s">
        <v>287</v>
      </c>
      <c r="I755">
        <v>29.99</v>
      </c>
      <c r="J755">
        <v>22.5</v>
      </c>
      <c r="K755">
        <v>22.5</v>
      </c>
      <c r="L755">
        <v>0</v>
      </c>
      <c r="M755" t="s">
        <v>3732</v>
      </c>
      <c r="N755" t="s">
        <v>3733</v>
      </c>
      <c r="O755" t="s">
        <v>3734</v>
      </c>
      <c r="P755" t="s">
        <v>288</v>
      </c>
      <c r="Q755" t="s">
        <v>295</v>
      </c>
      <c r="R755" t="s">
        <v>3735</v>
      </c>
      <c r="S755" t="s">
        <v>3736</v>
      </c>
      <c r="U755" t="s">
        <v>3737</v>
      </c>
      <c r="V755" t="s">
        <v>3738</v>
      </c>
      <c r="W755" t="s">
        <v>3739</v>
      </c>
      <c r="X755" t="s">
        <v>3740</v>
      </c>
      <c r="Y755" t="s">
        <v>291</v>
      </c>
      <c r="Z755" t="s">
        <v>3741</v>
      </c>
      <c r="AE755" t="s">
        <v>3742</v>
      </c>
      <c r="AG755" t="s">
        <v>3732</v>
      </c>
      <c r="AH755" t="s">
        <v>3733</v>
      </c>
      <c r="AI755" t="s">
        <v>3743</v>
      </c>
      <c r="AJ755" t="s">
        <v>288</v>
      </c>
      <c r="AK755" t="s">
        <v>295</v>
      </c>
      <c r="AL755" t="s">
        <v>3735</v>
      </c>
      <c r="AM755" t="s">
        <v>3736</v>
      </c>
      <c r="AO755" t="s">
        <v>3737</v>
      </c>
      <c r="AP755" t="s">
        <v>3738</v>
      </c>
      <c r="AQ755" t="s">
        <v>3739</v>
      </c>
      <c r="AR755" t="s">
        <v>3740</v>
      </c>
      <c r="AT755" t="s">
        <v>3741</v>
      </c>
      <c r="AV755" t="s">
        <v>296</v>
      </c>
      <c r="AW755" t="s">
        <v>3744</v>
      </c>
      <c r="AX755" t="s">
        <v>1527</v>
      </c>
      <c r="AY755">
        <v>7.49</v>
      </c>
      <c r="AZ755" t="s">
        <v>289</v>
      </c>
      <c r="BA755" t="s">
        <v>297</v>
      </c>
      <c r="BC755" t="s">
        <v>3530</v>
      </c>
      <c r="BD755" t="s">
        <v>18970</v>
      </c>
      <c r="BF755" t="s">
        <v>3731</v>
      </c>
      <c r="BI755" t="s">
        <v>3745</v>
      </c>
      <c r="BJ755" t="s">
        <v>829</v>
      </c>
      <c r="BK755" t="s">
        <v>293</v>
      </c>
      <c r="BL755" t="s">
        <v>4</v>
      </c>
      <c r="BM755">
        <v>1</v>
      </c>
      <c r="BN755">
        <v>29.99</v>
      </c>
      <c r="BO755">
        <v>29.99</v>
      </c>
    </row>
    <row r="756" spans="1:73">
      <c r="A756" s="15">
        <f t="shared" si="11"/>
        <v>45577</v>
      </c>
      <c r="B756" t="s">
        <v>3746</v>
      </c>
      <c r="C756" t="s">
        <v>3747</v>
      </c>
      <c r="D756" t="s">
        <v>294</v>
      </c>
      <c r="F756" t="s">
        <v>2100</v>
      </c>
      <c r="G756" t="s">
        <v>3748</v>
      </c>
      <c r="H756" t="s">
        <v>287</v>
      </c>
      <c r="I756">
        <v>29.99</v>
      </c>
      <c r="J756">
        <v>22.5</v>
      </c>
      <c r="K756">
        <v>22.5</v>
      </c>
      <c r="L756">
        <v>0</v>
      </c>
      <c r="M756" t="s">
        <v>3749</v>
      </c>
      <c r="N756" t="s">
        <v>3750</v>
      </c>
      <c r="O756" t="s">
        <v>3751</v>
      </c>
      <c r="P756" t="s">
        <v>288</v>
      </c>
      <c r="Q756" t="s">
        <v>295</v>
      </c>
      <c r="R756" t="s">
        <v>3752</v>
      </c>
      <c r="S756" t="s">
        <v>3753</v>
      </c>
      <c r="U756" t="s">
        <v>3754</v>
      </c>
      <c r="V756" t="s">
        <v>3755</v>
      </c>
      <c r="W756" t="s">
        <v>3756</v>
      </c>
      <c r="X756" t="s">
        <v>127</v>
      </c>
      <c r="Y756" t="s">
        <v>291</v>
      </c>
      <c r="Z756" t="s">
        <v>3757</v>
      </c>
      <c r="AE756" t="s">
        <v>3758</v>
      </c>
      <c r="AG756" t="s">
        <v>3749</v>
      </c>
      <c r="AH756" t="s">
        <v>3750</v>
      </c>
      <c r="AI756" t="s">
        <v>3759</v>
      </c>
      <c r="AJ756" t="s">
        <v>288</v>
      </c>
      <c r="AK756" t="s">
        <v>295</v>
      </c>
      <c r="AL756" t="s">
        <v>3752</v>
      </c>
      <c r="AM756" t="s">
        <v>3753</v>
      </c>
      <c r="AO756" t="s">
        <v>3754</v>
      </c>
      <c r="AP756" t="s">
        <v>3755</v>
      </c>
      <c r="AQ756" t="s">
        <v>3756</v>
      </c>
      <c r="AR756" t="s">
        <v>127</v>
      </c>
      <c r="AT756" t="s">
        <v>3757</v>
      </c>
      <c r="AV756" t="s">
        <v>296</v>
      </c>
      <c r="AW756" t="s">
        <v>3760</v>
      </c>
      <c r="AX756" t="s">
        <v>1527</v>
      </c>
      <c r="AY756">
        <v>7.49</v>
      </c>
      <c r="AZ756" t="s">
        <v>289</v>
      </c>
      <c r="BA756" t="s">
        <v>113</v>
      </c>
      <c r="BC756" t="s">
        <v>3514</v>
      </c>
      <c r="BD756" t="s">
        <v>18468</v>
      </c>
      <c r="BF756" t="s">
        <v>3748</v>
      </c>
      <c r="BI756" t="s">
        <v>3761</v>
      </c>
      <c r="BJ756" t="s">
        <v>829</v>
      </c>
      <c r="BK756" t="s">
        <v>293</v>
      </c>
      <c r="BL756" t="s">
        <v>4</v>
      </c>
      <c r="BM756">
        <v>1</v>
      </c>
      <c r="BN756">
        <v>29.99</v>
      </c>
      <c r="BO756">
        <v>29.99</v>
      </c>
    </row>
    <row r="757" spans="1:73">
      <c r="A757" s="15">
        <f t="shared" si="11"/>
        <v>45577</v>
      </c>
      <c r="B757" t="s">
        <v>3762</v>
      </c>
      <c r="C757" t="s">
        <v>3763</v>
      </c>
      <c r="D757" t="s">
        <v>292</v>
      </c>
      <c r="F757" t="s">
        <v>1526</v>
      </c>
      <c r="G757" t="s">
        <v>3764</v>
      </c>
      <c r="H757" t="s">
        <v>287</v>
      </c>
      <c r="I757">
        <v>50.37</v>
      </c>
      <c r="J757">
        <v>67.069999999999993</v>
      </c>
      <c r="K757">
        <v>67.069999999999993</v>
      </c>
      <c r="L757">
        <v>16.7</v>
      </c>
      <c r="M757" t="s">
        <v>2119</v>
      </c>
      <c r="N757" t="s">
        <v>3765</v>
      </c>
      <c r="O757" t="s">
        <v>3766</v>
      </c>
      <c r="P757" t="s">
        <v>3767</v>
      </c>
      <c r="Q757" t="s">
        <v>3768</v>
      </c>
      <c r="R757" t="s">
        <v>3769</v>
      </c>
      <c r="S757" t="s">
        <v>3770</v>
      </c>
      <c r="U757" t="s">
        <v>3771</v>
      </c>
      <c r="V757" t="s">
        <v>3772</v>
      </c>
      <c r="W757" t="s">
        <v>1555</v>
      </c>
      <c r="X757" t="s">
        <v>2</v>
      </c>
      <c r="Z757" t="s">
        <v>3773</v>
      </c>
      <c r="AE757" t="s">
        <v>3774</v>
      </c>
      <c r="AG757" t="s">
        <v>2119</v>
      </c>
      <c r="AH757" t="s">
        <v>3765</v>
      </c>
      <c r="AI757" t="s">
        <v>3766</v>
      </c>
      <c r="AJ757" t="s">
        <v>3767</v>
      </c>
      <c r="AK757" t="s">
        <v>3768</v>
      </c>
      <c r="AL757" t="s">
        <v>3769</v>
      </c>
      <c r="AM757" t="s">
        <v>3770</v>
      </c>
      <c r="AO757" t="s">
        <v>3771</v>
      </c>
      <c r="AP757" t="s">
        <v>3772</v>
      </c>
      <c r="AQ757" t="s">
        <v>1555</v>
      </c>
      <c r="AR757" t="s">
        <v>2</v>
      </c>
      <c r="AT757" t="s">
        <v>3773</v>
      </c>
      <c r="AW757" t="s">
        <v>3775</v>
      </c>
      <c r="AY757">
        <v>0</v>
      </c>
      <c r="AZ757" t="s">
        <v>289</v>
      </c>
      <c r="BA757" t="s">
        <v>3776</v>
      </c>
      <c r="BB757" t="s">
        <v>3159</v>
      </c>
      <c r="BC757" t="s">
        <v>3777</v>
      </c>
      <c r="BF757" t="s">
        <v>3778</v>
      </c>
      <c r="BI757" t="s">
        <v>3779</v>
      </c>
      <c r="BJ757" t="s">
        <v>3780</v>
      </c>
      <c r="BK757" t="s">
        <v>863</v>
      </c>
      <c r="BL757" t="s">
        <v>4</v>
      </c>
      <c r="BM757">
        <v>3</v>
      </c>
      <c r="BN757">
        <v>16.79</v>
      </c>
      <c r="BO757">
        <v>50.37</v>
      </c>
    </row>
    <row r="758" spans="1:73">
      <c r="A758" s="15">
        <f t="shared" si="11"/>
        <v>45577</v>
      </c>
      <c r="B758" t="s">
        <v>3781</v>
      </c>
      <c r="C758" t="s">
        <v>3782</v>
      </c>
      <c r="D758" t="s">
        <v>294</v>
      </c>
      <c r="F758" t="s">
        <v>2100</v>
      </c>
      <c r="G758" t="s">
        <v>3783</v>
      </c>
      <c r="H758" t="s">
        <v>287</v>
      </c>
      <c r="I758">
        <v>89.7</v>
      </c>
      <c r="J758">
        <v>64.349999999999994</v>
      </c>
      <c r="K758">
        <v>64.349999999999994</v>
      </c>
      <c r="L758">
        <v>0</v>
      </c>
      <c r="M758" t="s">
        <v>2009</v>
      </c>
      <c r="N758" t="s">
        <v>2010</v>
      </c>
      <c r="O758" t="s">
        <v>2011</v>
      </c>
      <c r="P758" t="s">
        <v>288</v>
      </c>
      <c r="Q758" t="s">
        <v>295</v>
      </c>
      <c r="R758" t="s">
        <v>2012</v>
      </c>
      <c r="S758" t="s">
        <v>288</v>
      </c>
      <c r="U758" t="s">
        <v>2013</v>
      </c>
      <c r="V758" t="s">
        <v>2014</v>
      </c>
      <c r="W758" t="s">
        <v>2015</v>
      </c>
      <c r="X758" t="s">
        <v>2016</v>
      </c>
      <c r="Y758" t="s">
        <v>291</v>
      </c>
      <c r="Z758" t="s">
        <v>2017</v>
      </c>
      <c r="AE758" t="s">
        <v>2018</v>
      </c>
      <c r="AG758" t="s">
        <v>2009</v>
      </c>
      <c r="AH758" t="s">
        <v>2010</v>
      </c>
      <c r="AI758" t="s">
        <v>3784</v>
      </c>
      <c r="AJ758" t="s">
        <v>288</v>
      </c>
      <c r="AK758" t="s">
        <v>295</v>
      </c>
      <c r="AL758" t="s">
        <v>2012</v>
      </c>
      <c r="AM758" t="s">
        <v>288</v>
      </c>
      <c r="AO758" t="s">
        <v>2013</v>
      </c>
      <c r="AP758" t="s">
        <v>2014</v>
      </c>
      <c r="AQ758" t="s">
        <v>2015</v>
      </c>
      <c r="AR758" t="s">
        <v>2016</v>
      </c>
      <c r="AT758" t="s">
        <v>2017</v>
      </c>
      <c r="AV758" t="s">
        <v>296</v>
      </c>
      <c r="AW758" t="s">
        <v>3785</v>
      </c>
      <c r="AX758" t="s">
        <v>1527</v>
      </c>
      <c r="AY758">
        <v>25.35</v>
      </c>
      <c r="AZ758" t="s">
        <v>289</v>
      </c>
      <c r="BA758" t="s">
        <v>297</v>
      </c>
      <c r="BC758" t="s">
        <v>3667</v>
      </c>
      <c r="BD758" t="s">
        <v>17433</v>
      </c>
      <c r="BF758" t="s">
        <v>3783</v>
      </c>
      <c r="BI758" t="s">
        <v>3786</v>
      </c>
      <c r="BJ758" t="s">
        <v>885</v>
      </c>
      <c r="BK758" t="s">
        <v>771</v>
      </c>
      <c r="BL758" t="s">
        <v>4</v>
      </c>
      <c r="BM758">
        <v>3</v>
      </c>
      <c r="BN758">
        <v>29.9</v>
      </c>
      <c r="BO758">
        <v>89.7</v>
      </c>
    </row>
    <row r="759" spans="1:73">
      <c r="A759" s="15">
        <f t="shared" si="11"/>
        <v>45577</v>
      </c>
      <c r="B759" t="s">
        <v>3787</v>
      </c>
      <c r="C759" t="s">
        <v>3788</v>
      </c>
      <c r="D759" t="s">
        <v>3594</v>
      </c>
      <c r="F759" t="s">
        <v>2100</v>
      </c>
      <c r="G759" t="s">
        <v>3789</v>
      </c>
      <c r="H759" t="s">
        <v>287</v>
      </c>
      <c r="I759">
        <v>119.98</v>
      </c>
      <c r="J759">
        <v>75.58</v>
      </c>
      <c r="K759">
        <v>75.58</v>
      </c>
      <c r="L759">
        <v>0</v>
      </c>
      <c r="M759" t="s">
        <v>3790</v>
      </c>
      <c r="N759" t="s">
        <v>3791</v>
      </c>
      <c r="O759" t="s">
        <v>3792</v>
      </c>
      <c r="P759" t="s">
        <v>3599</v>
      </c>
      <c r="Q759" t="s">
        <v>3600</v>
      </c>
      <c r="R759" t="s">
        <v>3793</v>
      </c>
      <c r="S759" t="s">
        <v>3794</v>
      </c>
      <c r="U759" t="s">
        <v>3795</v>
      </c>
      <c r="V759" t="s">
        <v>3796</v>
      </c>
      <c r="W759" t="s">
        <v>3797</v>
      </c>
      <c r="X759" t="s">
        <v>2</v>
      </c>
      <c r="Y759" t="s">
        <v>291</v>
      </c>
      <c r="Z759" t="s">
        <v>3798</v>
      </c>
      <c r="AE759" t="s">
        <v>3799</v>
      </c>
      <c r="AG759" t="s">
        <v>3790</v>
      </c>
      <c r="AH759" t="s">
        <v>3800</v>
      </c>
      <c r="AI759" t="s">
        <v>3792</v>
      </c>
      <c r="AJ759" t="s">
        <v>3599</v>
      </c>
      <c r="AK759" t="s">
        <v>3600</v>
      </c>
      <c r="AL759" t="s">
        <v>3793</v>
      </c>
      <c r="AM759" t="s">
        <v>3794</v>
      </c>
      <c r="AO759" t="s">
        <v>3795</v>
      </c>
      <c r="AP759" t="s">
        <v>3796</v>
      </c>
      <c r="AQ759" t="s">
        <v>3797</v>
      </c>
      <c r="AR759" t="s">
        <v>2</v>
      </c>
      <c r="AS759" t="s">
        <v>291</v>
      </c>
      <c r="AT759" t="s">
        <v>3798</v>
      </c>
      <c r="AV759" t="s">
        <v>3608</v>
      </c>
      <c r="AW759" t="s">
        <v>3801</v>
      </c>
      <c r="AX759" t="s">
        <v>3708</v>
      </c>
      <c r="AY759">
        <v>44.4</v>
      </c>
      <c r="AZ759" t="s">
        <v>1543</v>
      </c>
      <c r="BA759" t="s">
        <v>113</v>
      </c>
      <c r="BC759" t="s">
        <v>3547</v>
      </c>
      <c r="BD759" t="s">
        <v>17434</v>
      </c>
      <c r="BF759" t="s">
        <v>3789</v>
      </c>
      <c r="BI759" t="s">
        <v>2764</v>
      </c>
      <c r="BJ759" t="s">
        <v>3802</v>
      </c>
      <c r="BK759" t="s">
        <v>3179</v>
      </c>
      <c r="BL759" t="s">
        <v>4</v>
      </c>
      <c r="BM759">
        <v>1</v>
      </c>
      <c r="BN759">
        <v>119.98</v>
      </c>
      <c r="BO759">
        <v>119.98</v>
      </c>
    </row>
    <row r="760" spans="1:73">
      <c r="A760" s="15">
        <f t="shared" si="11"/>
        <v>45578</v>
      </c>
      <c r="B760" t="s">
        <v>3803</v>
      </c>
      <c r="C760" t="s">
        <v>3804</v>
      </c>
      <c r="D760" t="s">
        <v>294</v>
      </c>
      <c r="F760" t="s">
        <v>2100</v>
      </c>
      <c r="G760" t="s">
        <v>3805</v>
      </c>
      <c r="H760" t="s">
        <v>287</v>
      </c>
      <c r="I760">
        <v>62.97</v>
      </c>
      <c r="J760">
        <v>47.21</v>
      </c>
      <c r="K760">
        <v>47.21</v>
      </c>
      <c r="L760">
        <v>0</v>
      </c>
      <c r="M760" t="s">
        <v>3806</v>
      </c>
      <c r="N760" t="s">
        <v>3807</v>
      </c>
      <c r="O760" t="s">
        <v>3808</v>
      </c>
      <c r="P760" t="s">
        <v>288</v>
      </c>
      <c r="Q760" t="s">
        <v>295</v>
      </c>
      <c r="R760" t="s">
        <v>3809</v>
      </c>
      <c r="S760" t="s">
        <v>3810</v>
      </c>
      <c r="U760" t="s">
        <v>3811</v>
      </c>
      <c r="V760" t="s">
        <v>3812</v>
      </c>
      <c r="W760" t="s">
        <v>3813</v>
      </c>
      <c r="X760" t="s">
        <v>837</v>
      </c>
      <c r="Y760" t="s">
        <v>291</v>
      </c>
      <c r="Z760" t="s">
        <v>3814</v>
      </c>
      <c r="AE760" t="s">
        <v>3815</v>
      </c>
      <c r="AG760" t="s">
        <v>3806</v>
      </c>
      <c r="AH760" t="s">
        <v>3807</v>
      </c>
      <c r="AI760" t="s">
        <v>3816</v>
      </c>
      <c r="AJ760" t="s">
        <v>288</v>
      </c>
      <c r="AK760" t="s">
        <v>295</v>
      </c>
      <c r="AL760" t="s">
        <v>3809</v>
      </c>
      <c r="AM760" t="s">
        <v>3810</v>
      </c>
      <c r="AO760" t="s">
        <v>3811</v>
      </c>
      <c r="AP760" t="s">
        <v>3812</v>
      </c>
      <c r="AQ760" t="s">
        <v>3813</v>
      </c>
      <c r="AR760" t="s">
        <v>837</v>
      </c>
      <c r="AT760" t="s">
        <v>3814</v>
      </c>
      <c r="AV760" t="s">
        <v>296</v>
      </c>
      <c r="AW760" t="s">
        <v>3817</v>
      </c>
      <c r="AX760" t="s">
        <v>1527</v>
      </c>
      <c r="AY760">
        <v>15.76</v>
      </c>
      <c r="AZ760" t="s">
        <v>289</v>
      </c>
      <c r="BA760" t="s">
        <v>113</v>
      </c>
      <c r="BC760" t="s">
        <v>3530</v>
      </c>
      <c r="BD760" t="s">
        <v>18469</v>
      </c>
      <c r="BF760" t="s">
        <v>3805</v>
      </c>
      <c r="BI760" t="s">
        <v>3818</v>
      </c>
      <c r="BJ760" t="s">
        <v>1577</v>
      </c>
      <c r="BK760" t="s">
        <v>1578</v>
      </c>
      <c r="BL760" t="s">
        <v>4</v>
      </c>
      <c r="BM760">
        <v>1</v>
      </c>
      <c r="BN760">
        <v>62.97</v>
      </c>
      <c r="BO760">
        <v>62.97</v>
      </c>
    </row>
    <row r="761" spans="1:73">
      <c r="A761" s="15">
        <f t="shared" si="11"/>
        <v>45578</v>
      </c>
      <c r="B761" t="s">
        <v>3819</v>
      </c>
      <c r="C761" t="s">
        <v>3820</v>
      </c>
      <c r="D761" t="s">
        <v>294</v>
      </c>
      <c r="F761" t="s">
        <v>2100</v>
      </c>
      <c r="G761" t="s">
        <v>3821</v>
      </c>
      <c r="H761" t="s">
        <v>287</v>
      </c>
      <c r="I761">
        <v>41.98</v>
      </c>
      <c r="J761">
        <v>30.56</v>
      </c>
      <c r="K761">
        <v>30.56</v>
      </c>
      <c r="L761">
        <v>0</v>
      </c>
      <c r="M761" t="s">
        <v>3822</v>
      </c>
      <c r="N761" t="s">
        <v>3823</v>
      </c>
      <c r="O761" t="s">
        <v>3824</v>
      </c>
      <c r="P761" t="s">
        <v>288</v>
      </c>
      <c r="Q761" t="s">
        <v>295</v>
      </c>
      <c r="R761" t="s">
        <v>3825</v>
      </c>
      <c r="S761" t="s">
        <v>3826</v>
      </c>
      <c r="U761" t="s">
        <v>3827</v>
      </c>
      <c r="V761" t="s">
        <v>3828</v>
      </c>
      <c r="W761" t="s">
        <v>1188</v>
      </c>
      <c r="X761" t="s">
        <v>1188</v>
      </c>
      <c r="Y761" t="s">
        <v>291</v>
      </c>
      <c r="Z761" t="s">
        <v>3829</v>
      </c>
      <c r="AE761" t="s">
        <v>3830</v>
      </c>
      <c r="AG761" t="s">
        <v>3822</v>
      </c>
      <c r="AH761" t="s">
        <v>3823</v>
      </c>
      <c r="AI761" t="s">
        <v>3831</v>
      </c>
      <c r="AJ761" t="s">
        <v>288</v>
      </c>
      <c r="AK761" t="s">
        <v>295</v>
      </c>
      <c r="AL761" t="s">
        <v>3825</v>
      </c>
      <c r="AM761" t="s">
        <v>3826</v>
      </c>
      <c r="AO761" t="s">
        <v>3827</v>
      </c>
      <c r="AP761" t="s">
        <v>3828</v>
      </c>
      <c r="AQ761" t="s">
        <v>1188</v>
      </c>
      <c r="AR761" t="s">
        <v>1188</v>
      </c>
      <c r="AT761" t="s">
        <v>3829</v>
      </c>
      <c r="AV761" t="s">
        <v>296</v>
      </c>
      <c r="AW761" t="s">
        <v>3832</v>
      </c>
      <c r="AX761" t="s">
        <v>1527</v>
      </c>
      <c r="AY761">
        <v>11.42</v>
      </c>
      <c r="AZ761" t="s">
        <v>289</v>
      </c>
      <c r="BA761" t="s">
        <v>297</v>
      </c>
      <c r="BC761" t="s">
        <v>3514</v>
      </c>
      <c r="BD761" t="s">
        <v>18470</v>
      </c>
      <c r="BF761" t="s">
        <v>3821</v>
      </c>
      <c r="BI761" t="s">
        <v>3833</v>
      </c>
      <c r="BJ761" t="s">
        <v>838</v>
      </c>
      <c r="BK761" t="s">
        <v>836</v>
      </c>
      <c r="BL761" t="s">
        <v>4</v>
      </c>
      <c r="BM761">
        <v>1</v>
      </c>
      <c r="BN761">
        <v>20.99</v>
      </c>
      <c r="BO761">
        <v>20.99</v>
      </c>
      <c r="BP761" t="s">
        <v>1561</v>
      </c>
      <c r="BQ761" t="s">
        <v>1562</v>
      </c>
      <c r="BR761" t="s">
        <v>4</v>
      </c>
      <c r="BS761">
        <v>1</v>
      </c>
      <c r="BT761">
        <v>20.99</v>
      </c>
      <c r="BU761">
        <v>20.99</v>
      </c>
    </row>
    <row r="762" spans="1:73">
      <c r="A762" s="15">
        <f t="shared" si="11"/>
        <v>45578</v>
      </c>
      <c r="B762" t="s">
        <v>3834</v>
      </c>
      <c r="C762" t="s">
        <v>3835</v>
      </c>
      <c r="D762" t="s">
        <v>294</v>
      </c>
      <c r="F762" t="s">
        <v>2100</v>
      </c>
      <c r="G762" t="s">
        <v>3836</v>
      </c>
      <c r="H762" t="s">
        <v>287</v>
      </c>
      <c r="I762">
        <v>189.7</v>
      </c>
      <c r="J762">
        <v>127.28</v>
      </c>
      <c r="K762">
        <v>127.28</v>
      </c>
      <c r="L762">
        <v>0</v>
      </c>
      <c r="M762" t="s">
        <v>3749</v>
      </c>
      <c r="N762" t="s">
        <v>3837</v>
      </c>
      <c r="O762" t="s">
        <v>3838</v>
      </c>
      <c r="P762" t="s">
        <v>288</v>
      </c>
      <c r="Q762" t="s">
        <v>295</v>
      </c>
      <c r="R762" t="s">
        <v>3839</v>
      </c>
      <c r="S762" t="s">
        <v>3840</v>
      </c>
      <c r="U762" t="s">
        <v>1412</v>
      </c>
      <c r="V762" t="s">
        <v>3841</v>
      </c>
      <c r="W762" t="s">
        <v>3842</v>
      </c>
      <c r="X762" t="s">
        <v>837</v>
      </c>
      <c r="Y762" t="s">
        <v>291</v>
      </c>
      <c r="Z762" t="s">
        <v>3843</v>
      </c>
      <c r="AE762" t="s">
        <v>3844</v>
      </c>
      <c r="AG762" t="s">
        <v>3749</v>
      </c>
      <c r="AH762" t="s">
        <v>3837</v>
      </c>
      <c r="AI762" t="s">
        <v>3845</v>
      </c>
      <c r="AJ762" t="s">
        <v>288</v>
      </c>
      <c r="AK762" t="s">
        <v>295</v>
      </c>
      <c r="AL762" t="s">
        <v>3839</v>
      </c>
      <c r="AM762" t="s">
        <v>3840</v>
      </c>
      <c r="AO762" t="s">
        <v>1412</v>
      </c>
      <c r="AP762" t="s">
        <v>3841</v>
      </c>
      <c r="AQ762" t="s">
        <v>3842</v>
      </c>
      <c r="AR762" t="s">
        <v>837</v>
      </c>
      <c r="AT762" t="s">
        <v>3843</v>
      </c>
      <c r="AV762" t="s">
        <v>296</v>
      </c>
      <c r="AW762" t="s">
        <v>3846</v>
      </c>
      <c r="AX762" t="s">
        <v>1527</v>
      </c>
      <c r="AY762">
        <v>62.42</v>
      </c>
      <c r="AZ762" t="s">
        <v>289</v>
      </c>
      <c r="BA762" t="s">
        <v>297</v>
      </c>
      <c r="BC762" t="s">
        <v>3530</v>
      </c>
      <c r="BD762" t="s">
        <v>17435</v>
      </c>
      <c r="BF762" t="s">
        <v>3836</v>
      </c>
      <c r="BI762" t="s">
        <v>3847</v>
      </c>
      <c r="BJ762" t="s">
        <v>3848</v>
      </c>
      <c r="BK762" t="s">
        <v>3849</v>
      </c>
      <c r="BL762" t="s">
        <v>4</v>
      </c>
      <c r="BM762">
        <v>1</v>
      </c>
      <c r="BN762">
        <v>189.7</v>
      </c>
      <c r="BO762">
        <v>189.7</v>
      </c>
    </row>
    <row r="763" spans="1:73">
      <c r="A763" s="15">
        <f t="shared" si="11"/>
        <v>45578</v>
      </c>
      <c r="B763" t="s">
        <v>3850</v>
      </c>
      <c r="C763" t="s">
        <v>3851</v>
      </c>
      <c r="D763" t="s">
        <v>294</v>
      </c>
      <c r="F763" t="s">
        <v>2100</v>
      </c>
      <c r="G763" t="s">
        <v>3852</v>
      </c>
      <c r="H763" t="s">
        <v>287</v>
      </c>
      <c r="I763">
        <v>119.96</v>
      </c>
      <c r="J763">
        <v>106.94</v>
      </c>
      <c r="K763">
        <v>106.94</v>
      </c>
      <c r="L763">
        <v>21.44</v>
      </c>
      <c r="M763" t="s">
        <v>3853</v>
      </c>
      <c r="N763" t="s">
        <v>3854</v>
      </c>
      <c r="O763" t="s">
        <v>3855</v>
      </c>
      <c r="P763" t="s">
        <v>288</v>
      </c>
      <c r="Q763" t="s">
        <v>295</v>
      </c>
      <c r="R763" t="s">
        <v>3856</v>
      </c>
      <c r="S763" t="s">
        <v>3857</v>
      </c>
      <c r="U763" t="s">
        <v>3858</v>
      </c>
      <c r="V763" t="s">
        <v>3859</v>
      </c>
      <c r="W763" t="s">
        <v>3860</v>
      </c>
      <c r="X763" t="s">
        <v>3740</v>
      </c>
      <c r="Y763" t="s">
        <v>291</v>
      </c>
      <c r="Z763" t="s">
        <v>3861</v>
      </c>
      <c r="AE763" t="s">
        <v>3862</v>
      </c>
      <c r="AG763" t="s">
        <v>3853</v>
      </c>
      <c r="AH763" t="s">
        <v>3854</v>
      </c>
      <c r="AI763" t="s">
        <v>3863</v>
      </c>
      <c r="AJ763" t="s">
        <v>288</v>
      </c>
      <c r="AK763" t="s">
        <v>295</v>
      </c>
      <c r="AL763" t="s">
        <v>3856</v>
      </c>
      <c r="AM763" t="s">
        <v>3857</v>
      </c>
      <c r="AO763" t="s">
        <v>3858</v>
      </c>
      <c r="AP763" t="s">
        <v>3859</v>
      </c>
      <c r="AQ763" t="s">
        <v>3860</v>
      </c>
      <c r="AR763" t="s">
        <v>3740</v>
      </c>
      <c r="AT763" t="s">
        <v>3861</v>
      </c>
      <c r="AV763" t="s">
        <v>296</v>
      </c>
      <c r="AW763" t="s">
        <v>3864</v>
      </c>
      <c r="AX763" t="s">
        <v>1527</v>
      </c>
      <c r="AY763">
        <v>34.46</v>
      </c>
      <c r="AZ763" t="s">
        <v>289</v>
      </c>
      <c r="BA763" t="s">
        <v>297</v>
      </c>
      <c r="BC763" t="s">
        <v>3530</v>
      </c>
      <c r="BD763" t="s">
        <v>20168</v>
      </c>
      <c r="BF763" t="s">
        <v>3852</v>
      </c>
      <c r="BI763" t="s">
        <v>3865</v>
      </c>
      <c r="BJ763" t="s">
        <v>829</v>
      </c>
      <c r="BK763" t="s">
        <v>293</v>
      </c>
      <c r="BL763" t="s">
        <v>4</v>
      </c>
      <c r="BM763">
        <v>4</v>
      </c>
      <c r="BN763">
        <v>29.99</v>
      </c>
      <c r="BO763">
        <v>119.96</v>
      </c>
    </row>
    <row r="764" spans="1:73">
      <c r="A764" s="15">
        <f t="shared" si="11"/>
        <v>45578</v>
      </c>
      <c r="B764" t="s">
        <v>3866</v>
      </c>
      <c r="C764" t="s">
        <v>3867</v>
      </c>
      <c r="D764" t="s">
        <v>301</v>
      </c>
      <c r="F764" t="s">
        <v>2100</v>
      </c>
      <c r="G764" t="s">
        <v>3868</v>
      </c>
      <c r="H764" t="s">
        <v>298</v>
      </c>
      <c r="I764">
        <v>59.8</v>
      </c>
      <c r="J764">
        <v>68.849999999999994</v>
      </c>
      <c r="K764">
        <v>68.849999999999994</v>
      </c>
      <c r="L764">
        <v>9.0500000000000007</v>
      </c>
      <c r="M764" t="s">
        <v>3869</v>
      </c>
      <c r="N764" t="s">
        <v>3869</v>
      </c>
      <c r="O764" t="s">
        <v>3870</v>
      </c>
      <c r="P764" t="s">
        <v>288</v>
      </c>
      <c r="Q764" t="s">
        <v>3871</v>
      </c>
      <c r="R764" t="s">
        <v>3872</v>
      </c>
      <c r="S764" t="s">
        <v>3873</v>
      </c>
      <c r="U764" t="s">
        <v>3874</v>
      </c>
      <c r="V764" t="s">
        <v>3875</v>
      </c>
      <c r="W764" t="s">
        <v>127</v>
      </c>
      <c r="X764" t="s">
        <v>2</v>
      </c>
      <c r="Y764" t="s">
        <v>291</v>
      </c>
      <c r="Z764" t="s">
        <v>3876</v>
      </c>
      <c r="AE764" t="s">
        <v>3877</v>
      </c>
      <c r="AG764" t="s">
        <v>3878</v>
      </c>
      <c r="AH764" t="s">
        <v>3879</v>
      </c>
      <c r="AI764" t="s">
        <v>3870</v>
      </c>
      <c r="AJ764" t="s">
        <v>288</v>
      </c>
      <c r="AK764" t="s">
        <v>3871</v>
      </c>
      <c r="AL764" t="s">
        <v>3872</v>
      </c>
      <c r="AM764" t="s">
        <v>3873</v>
      </c>
      <c r="AO764" t="s">
        <v>3874</v>
      </c>
      <c r="AP764" t="s">
        <v>3875</v>
      </c>
      <c r="AQ764" t="s">
        <v>127</v>
      </c>
      <c r="AR764" t="s">
        <v>2</v>
      </c>
      <c r="AS764" t="s">
        <v>291</v>
      </c>
      <c r="AT764" t="s">
        <v>3876</v>
      </c>
      <c r="AV764" t="s">
        <v>296</v>
      </c>
      <c r="AW764" t="s">
        <v>3880</v>
      </c>
      <c r="AX764" t="s">
        <v>4518</v>
      </c>
      <c r="AY764">
        <v>0</v>
      </c>
      <c r="AZ764" t="s">
        <v>289</v>
      </c>
      <c r="BA764" t="s">
        <v>2145</v>
      </c>
      <c r="BC764" t="s">
        <v>3227</v>
      </c>
      <c r="BF764" t="s">
        <v>3868</v>
      </c>
      <c r="BI764" t="s">
        <v>3160</v>
      </c>
      <c r="BJ764" t="s">
        <v>3211</v>
      </c>
      <c r="BK764" t="s">
        <v>771</v>
      </c>
      <c r="BL764" t="s">
        <v>4</v>
      </c>
      <c r="BM764">
        <v>2</v>
      </c>
      <c r="BN764">
        <v>29.9</v>
      </c>
      <c r="BO764">
        <v>59.8</v>
      </c>
    </row>
    <row r="765" spans="1:73">
      <c r="A765" s="15">
        <f t="shared" si="11"/>
        <v>45578</v>
      </c>
      <c r="B765" t="s">
        <v>3881</v>
      </c>
      <c r="C765" t="s">
        <v>3882</v>
      </c>
      <c r="D765" t="s">
        <v>294</v>
      </c>
      <c r="F765" t="s">
        <v>2100</v>
      </c>
      <c r="G765" t="s">
        <v>3883</v>
      </c>
      <c r="H765" t="s">
        <v>287</v>
      </c>
      <c r="I765">
        <v>29.99</v>
      </c>
      <c r="J765">
        <v>27.31</v>
      </c>
      <c r="K765">
        <v>27.31</v>
      </c>
      <c r="L765">
        <v>4.8099999999999996</v>
      </c>
      <c r="M765" t="s">
        <v>3884</v>
      </c>
      <c r="N765" t="s">
        <v>3885</v>
      </c>
      <c r="O765" t="s">
        <v>3886</v>
      </c>
      <c r="P765" t="s">
        <v>288</v>
      </c>
      <c r="Q765" t="s">
        <v>295</v>
      </c>
      <c r="R765" t="s">
        <v>3887</v>
      </c>
      <c r="S765" t="s">
        <v>3888</v>
      </c>
      <c r="U765" t="s">
        <v>3889</v>
      </c>
      <c r="V765" t="s">
        <v>124</v>
      </c>
      <c r="W765" t="s">
        <v>3890</v>
      </c>
      <c r="X765" t="s">
        <v>837</v>
      </c>
      <c r="Y765" t="s">
        <v>291</v>
      </c>
      <c r="Z765" t="s">
        <v>3891</v>
      </c>
      <c r="AE765" t="s">
        <v>3892</v>
      </c>
      <c r="AG765" t="s">
        <v>3884</v>
      </c>
      <c r="AH765" t="s">
        <v>3885</v>
      </c>
      <c r="AI765" t="s">
        <v>3893</v>
      </c>
      <c r="AJ765" t="s">
        <v>288</v>
      </c>
      <c r="AK765" t="s">
        <v>295</v>
      </c>
      <c r="AL765" t="s">
        <v>3887</v>
      </c>
      <c r="AM765" t="s">
        <v>3888</v>
      </c>
      <c r="AO765" t="s">
        <v>3889</v>
      </c>
      <c r="AP765" t="s">
        <v>124</v>
      </c>
      <c r="AQ765" t="s">
        <v>3890</v>
      </c>
      <c r="AR765" t="s">
        <v>837</v>
      </c>
      <c r="AT765" t="s">
        <v>3891</v>
      </c>
      <c r="AV765" t="s">
        <v>296</v>
      </c>
      <c r="AW765" t="s">
        <v>3894</v>
      </c>
      <c r="AX765" t="s">
        <v>1527</v>
      </c>
      <c r="AY765">
        <v>7.49</v>
      </c>
      <c r="AZ765" t="s">
        <v>289</v>
      </c>
      <c r="BA765" t="s">
        <v>113</v>
      </c>
      <c r="BC765" t="s">
        <v>3530</v>
      </c>
      <c r="BD765" t="s">
        <v>18103</v>
      </c>
      <c r="BF765" t="s">
        <v>3883</v>
      </c>
      <c r="BI765" t="s">
        <v>3895</v>
      </c>
      <c r="BJ765" t="s">
        <v>829</v>
      </c>
      <c r="BK765" t="s">
        <v>293</v>
      </c>
      <c r="BL765" t="s">
        <v>4</v>
      </c>
      <c r="BM765">
        <v>1</v>
      </c>
      <c r="BN765">
        <v>29.99</v>
      </c>
      <c r="BO765">
        <v>29.99</v>
      </c>
    </row>
    <row r="766" spans="1:73">
      <c r="A766" s="15">
        <f t="shared" si="11"/>
        <v>45579</v>
      </c>
      <c r="B766" t="s">
        <v>4519</v>
      </c>
      <c r="C766" t="s">
        <v>4520</v>
      </c>
      <c r="D766" t="s">
        <v>294</v>
      </c>
      <c r="F766" t="s">
        <v>2100</v>
      </c>
      <c r="G766" t="s">
        <v>4521</v>
      </c>
      <c r="H766" t="s">
        <v>287</v>
      </c>
      <c r="I766">
        <v>29.99</v>
      </c>
      <c r="J766">
        <v>22.5</v>
      </c>
      <c r="K766">
        <v>22.5</v>
      </c>
      <c r="L766">
        <v>0</v>
      </c>
      <c r="M766" t="s">
        <v>4522</v>
      </c>
      <c r="N766" t="s">
        <v>4523</v>
      </c>
      <c r="O766" t="s">
        <v>4524</v>
      </c>
      <c r="P766" t="s">
        <v>288</v>
      </c>
      <c r="Q766" t="s">
        <v>295</v>
      </c>
      <c r="R766" t="s">
        <v>4525</v>
      </c>
      <c r="S766" t="s">
        <v>4526</v>
      </c>
      <c r="U766" t="s">
        <v>4527</v>
      </c>
      <c r="V766" t="s">
        <v>124</v>
      </c>
      <c r="W766" t="s">
        <v>4528</v>
      </c>
      <c r="X766" t="s">
        <v>127</v>
      </c>
      <c r="Y766" t="s">
        <v>291</v>
      </c>
      <c r="Z766" t="s">
        <v>4529</v>
      </c>
      <c r="AE766" t="s">
        <v>4530</v>
      </c>
      <c r="AG766" t="s">
        <v>4522</v>
      </c>
      <c r="AH766" t="s">
        <v>4523</v>
      </c>
      <c r="AI766" t="s">
        <v>4531</v>
      </c>
      <c r="AJ766" t="s">
        <v>288</v>
      </c>
      <c r="AK766" t="s">
        <v>295</v>
      </c>
      <c r="AL766" t="s">
        <v>4525</v>
      </c>
      <c r="AM766" t="s">
        <v>4526</v>
      </c>
      <c r="AO766" t="s">
        <v>4527</v>
      </c>
      <c r="AP766" t="s">
        <v>124</v>
      </c>
      <c r="AQ766" t="s">
        <v>4528</v>
      </c>
      <c r="AR766" t="s">
        <v>127</v>
      </c>
      <c r="AT766" t="s">
        <v>4529</v>
      </c>
      <c r="AV766" t="s">
        <v>296</v>
      </c>
      <c r="AW766" t="s">
        <v>4532</v>
      </c>
      <c r="AX766" t="s">
        <v>1527</v>
      </c>
      <c r="AY766">
        <v>7.49</v>
      </c>
      <c r="AZ766" t="s">
        <v>289</v>
      </c>
      <c r="BA766" t="s">
        <v>297</v>
      </c>
      <c r="BC766" t="s">
        <v>3514</v>
      </c>
      <c r="BD766" t="s">
        <v>20169</v>
      </c>
      <c r="BF766" t="s">
        <v>4521</v>
      </c>
      <c r="BI766" t="s">
        <v>4533</v>
      </c>
      <c r="BJ766" t="s">
        <v>829</v>
      </c>
      <c r="BK766" t="s">
        <v>293</v>
      </c>
      <c r="BL766" t="s">
        <v>4</v>
      </c>
      <c r="BM766">
        <v>1</v>
      </c>
      <c r="BN766">
        <v>29.99</v>
      </c>
      <c r="BO766">
        <v>29.99</v>
      </c>
    </row>
    <row r="767" spans="1:73">
      <c r="A767" s="15">
        <f t="shared" si="11"/>
        <v>45579</v>
      </c>
      <c r="B767" t="s">
        <v>4534</v>
      </c>
      <c r="C767" t="s">
        <v>4535</v>
      </c>
      <c r="D767" t="s">
        <v>294</v>
      </c>
      <c r="F767" t="s">
        <v>2100</v>
      </c>
      <c r="G767" t="s">
        <v>4536</v>
      </c>
      <c r="H767" t="s">
        <v>287</v>
      </c>
      <c r="I767">
        <v>149.88</v>
      </c>
      <c r="J767">
        <v>74.05</v>
      </c>
      <c r="K767">
        <v>74.05</v>
      </c>
      <c r="L767">
        <v>0</v>
      </c>
      <c r="M767" t="s">
        <v>2039</v>
      </c>
      <c r="N767" t="s">
        <v>4537</v>
      </c>
      <c r="O767" t="s">
        <v>4538</v>
      </c>
      <c r="P767" t="s">
        <v>288</v>
      </c>
      <c r="Q767" t="s">
        <v>295</v>
      </c>
      <c r="R767" t="s">
        <v>4539</v>
      </c>
      <c r="S767" t="s">
        <v>2170</v>
      </c>
      <c r="U767" t="s">
        <v>4540</v>
      </c>
      <c r="V767" t="s">
        <v>4541</v>
      </c>
      <c r="W767" t="s">
        <v>4542</v>
      </c>
      <c r="X767" t="s">
        <v>4509</v>
      </c>
      <c r="Y767" t="s">
        <v>291</v>
      </c>
      <c r="Z767" t="s">
        <v>4543</v>
      </c>
      <c r="AE767" t="s">
        <v>4544</v>
      </c>
      <c r="AG767" t="s">
        <v>2039</v>
      </c>
      <c r="AH767" t="s">
        <v>4537</v>
      </c>
      <c r="AI767" t="s">
        <v>4545</v>
      </c>
      <c r="AJ767" t="s">
        <v>288</v>
      </c>
      <c r="AK767" t="s">
        <v>295</v>
      </c>
      <c r="AL767" t="s">
        <v>4539</v>
      </c>
      <c r="AM767" t="s">
        <v>2170</v>
      </c>
      <c r="AO767" t="s">
        <v>4540</v>
      </c>
      <c r="AP767" t="s">
        <v>4541</v>
      </c>
      <c r="AQ767" t="s">
        <v>4542</v>
      </c>
      <c r="AR767" t="s">
        <v>4509</v>
      </c>
      <c r="AT767" t="s">
        <v>4543</v>
      </c>
      <c r="AV767" t="s">
        <v>296</v>
      </c>
      <c r="AW767" t="s">
        <v>4546</v>
      </c>
      <c r="AX767" t="s">
        <v>1527</v>
      </c>
      <c r="AY767">
        <v>75.83</v>
      </c>
      <c r="AZ767" t="s">
        <v>289</v>
      </c>
      <c r="BA767" t="s">
        <v>113</v>
      </c>
      <c r="BC767" t="s">
        <v>3530</v>
      </c>
      <c r="BD767" t="s">
        <v>17528</v>
      </c>
      <c r="BF767" t="s">
        <v>4536</v>
      </c>
      <c r="BI767" t="s">
        <v>4547</v>
      </c>
      <c r="BJ767" t="s">
        <v>3178</v>
      </c>
      <c r="BK767" t="s">
        <v>3179</v>
      </c>
      <c r="BL767" t="s">
        <v>4</v>
      </c>
      <c r="BM767">
        <v>1</v>
      </c>
      <c r="BN767">
        <v>119.98</v>
      </c>
      <c r="BO767">
        <v>119.98</v>
      </c>
      <c r="BP767" t="s">
        <v>885</v>
      </c>
      <c r="BQ767" t="s">
        <v>771</v>
      </c>
      <c r="BR767" t="s">
        <v>4</v>
      </c>
      <c r="BS767">
        <v>1</v>
      </c>
      <c r="BT767">
        <v>29.9</v>
      </c>
      <c r="BU767">
        <v>29.9</v>
      </c>
    </row>
    <row r="768" spans="1:73">
      <c r="A768" s="15">
        <f t="shared" si="11"/>
        <v>45579</v>
      </c>
      <c r="B768" t="s">
        <v>4548</v>
      </c>
      <c r="C768" t="s">
        <v>4549</v>
      </c>
      <c r="D768" t="s">
        <v>3594</v>
      </c>
      <c r="F768" t="s">
        <v>2100</v>
      </c>
      <c r="G768" t="s">
        <v>4550</v>
      </c>
      <c r="H768" t="s">
        <v>298</v>
      </c>
      <c r="I768">
        <v>209.9</v>
      </c>
      <c r="J768">
        <v>173.23</v>
      </c>
      <c r="K768">
        <v>173.23</v>
      </c>
      <c r="L768">
        <v>26.33</v>
      </c>
      <c r="M768" t="s">
        <v>4551</v>
      </c>
      <c r="N768" t="s">
        <v>4552</v>
      </c>
      <c r="O768" t="s">
        <v>4553</v>
      </c>
      <c r="P768" t="s">
        <v>3599</v>
      </c>
      <c r="Q768" t="s">
        <v>3600</v>
      </c>
      <c r="R768" t="s">
        <v>4554</v>
      </c>
      <c r="S768" t="s">
        <v>4555</v>
      </c>
      <c r="U768" t="s">
        <v>4556</v>
      </c>
      <c r="V768" t="s">
        <v>4557</v>
      </c>
      <c r="W768" t="s">
        <v>127</v>
      </c>
      <c r="X768" t="s">
        <v>2</v>
      </c>
      <c r="Y768" t="s">
        <v>291</v>
      </c>
      <c r="Z768" t="s">
        <v>4558</v>
      </c>
      <c r="AE768" t="s">
        <v>4559</v>
      </c>
      <c r="AG768" t="s">
        <v>4551</v>
      </c>
      <c r="AH768" t="s">
        <v>4560</v>
      </c>
      <c r="AI768" t="s">
        <v>4553</v>
      </c>
      <c r="AJ768" t="s">
        <v>3599</v>
      </c>
      <c r="AK768" t="s">
        <v>3600</v>
      </c>
      <c r="AL768" t="s">
        <v>4554</v>
      </c>
      <c r="AM768" t="s">
        <v>4555</v>
      </c>
      <c r="AO768" t="s">
        <v>4556</v>
      </c>
      <c r="AP768" t="s">
        <v>4557</v>
      </c>
      <c r="AQ768" t="s">
        <v>127</v>
      </c>
      <c r="AR768" t="s">
        <v>2</v>
      </c>
      <c r="AS768" t="s">
        <v>291</v>
      </c>
      <c r="AT768" t="s">
        <v>4558</v>
      </c>
      <c r="AU768" t="s">
        <v>4561</v>
      </c>
      <c r="AV768" t="s">
        <v>3608</v>
      </c>
      <c r="AW768" t="s">
        <v>4562</v>
      </c>
      <c r="AX768" t="s">
        <v>3708</v>
      </c>
      <c r="AY768">
        <v>63</v>
      </c>
      <c r="AZ768" t="s">
        <v>289</v>
      </c>
      <c r="BA768" t="s">
        <v>125</v>
      </c>
      <c r="BB768" t="s">
        <v>3159</v>
      </c>
      <c r="BC768" t="s">
        <v>2797</v>
      </c>
      <c r="BD768" t="s">
        <v>15664</v>
      </c>
      <c r="BF768" t="s">
        <v>4550</v>
      </c>
      <c r="BI768" t="s">
        <v>2764</v>
      </c>
      <c r="BJ768" t="s">
        <v>3611</v>
      </c>
      <c r="BK768" t="s">
        <v>836</v>
      </c>
      <c r="BL768" t="s">
        <v>4</v>
      </c>
      <c r="BM768">
        <v>10</v>
      </c>
      <c r="BN768">
        <v>20.99</v>
      </c>
      <c r="BO768">
        <v>209.9</v>
      </c>
    </row>
    <row r="769" spans="1:79">
      <c r="A769" s="15">
        <f t="shared" si="11"/>
        <v>45579</v>
      </c>
      <c r="B769" t="s">
        <v>4563</v>
      </c>
      <c r="C769" t="s">
        <v>4564</v>
      </c>
      <c r="D769" t="s">
        <v>294</v>
      </c>
      <c r="F769" t="s">
        <v>2100</v>
      </c>
      <c r="G769" t="s">
        <v>4565</v>
      </c>
      <c r="H769" t="s">
        <v>287</v>
      </c>
      <c r="I769">
        <v>59.98</v>
      </c>
      <c r="J769">
        <v>52.49</v>
      </c>
      <c r="K769">
        <v>52.49</v>
      </c>
      <c r="L769">
        <v>0</v>
      </c>
      <c r="M769" t="s">
        <v>4566</v>
      </c>
      <c r="N769" t="s">
        <v>4567</v>
      </c>
      <c r="O769" t="s">
        <v>4568</v>
      </c>
      <c r="P769" t="s">
        <v>288</v>
      </c>
      <c r="Q769" t="s">
        <v>295</v>
      </c>
      <c r="R769" t="s">
        <v>4569</v>
      </c>
      <c r="S769" t="s">
        <v>4570</v>
      </c>
      <c r="U769" t="s">
        <v>4571</v>
      </c>
      <c r="V769" t="s">
        <v>4572</v>
      </c>
      <c r="W769" t="s">
        <v>4573</v>
      </c>
      <c r="X769" t="s">
        <v>303</v>
      </c>
      <c r="Y769" t="s">
        <v>291</v>
      </c>
      <c r="Z769" t="s">
        <v>4574</v>
      </c>
      <c r="AE769" t="s">
        <v>4575</v>
      </c>
      <c r="AG769" t="s">
        <v>4566</v>
      </c>
      <c r="AH769" t="s">
        <v>4567</v>
      </c>
      <c r="AI769" t="s">
        <v>4576</v>
      </c>
      <c r="AJ769" t="s">
        <v>288</v>
      </c>
      <c r="AK769" t="s">
        <v>295</v>
      </c>
      <c r="AL769" t="s">
        <v>4569</v>
      </c>
      <c r="AM769" t="s">
        <v>4570</v>
      </c>
      <c r="AO769" t="s">
        <v>4571</v>
      </c>
      <c r="AP769" t="s">
        <v>4572</v>
      </c>
      <c r="AQ769" t="s">
        <v>4573</v>
      </c>
      <c r="AR769" t="s">
        <v>303</v>
      </c>
      <c r="AT769" t="s">
        <v>4574</v>
      </c>
      <c r="AV769" t="s">
        <v>296</v>
      </c>
      <c r="AW769" t="s">
        <v>4577</v>
      </c>
      <c r="AX769" t="s">
        <v>1527</v>
      </c>
      <c r="AY769">
        <v>7.49</v>
      </c>
      <c r="AZ769" t="s">
        <v>289</v>
      </c>
      <c r="BA769" t="s">
        <v>113</v>
      </c>
      <c r="BC769" t="s">
        <v>4578</v>
      </c>
      <c r="BD769" t="s">
        <v>18971</v>
      </c>
      <c r="BF769" t="s">
        <v>4565</v>
      </c>
      <c r="BI769" t="s">
        <v>4579</v>
      </c>
      <c r="BJ769" t="s">
        <v>3669</v>
      </c>
      <c r="BK769" t="s">
        <v>3670</v>
      </c>
      <c r="BL769" t="s">
        <v>4</v>
      </c>
      <c r="BM769">
        <v>1</v>
      </c>
      <c r="BN769">
        <v>29.99</v>
      </c>
      <c r="BO769">
        <v>29.99</v>
      </c>
      <c r="BP769" t="s">
        <v>829</v>
      </c>
      <c r="BQ769" t="s">
        <v>293</v>
      </c>
      <c r="BR769" t="s">
        <v>4</v>
      </c>
      <c r="BS769">
        <v>1</v>
      </c>
      <c r="BT769">
        <v>29.99</v>
      </c>
      <c r="BU769">
        <v>29.99</v>
      </c>
    </row>
    <row r="770" spans="1:79">
      <c r="A770" s="15">
        <f t="shared" ref="A770:A775" si="12">DATEVALUE(G770)</f>
        <v>45580</v>
      </c>
      <c r="B770" t="s">
        <v>15003</v>
      </c>
      <c r="C770" t="s">
        <v>15004</v>
      </c>
      <c r="D770" t="s">
        <v>290</v>
      </c>
      <c r="F770" t="s">
        <v>891</v>
      </c>
      <c r="G770" t="s">
        <v>15005</v>
      </c>
      <c r="H770" t="s">
        <v>287</v>
      </c>
      <c r="I770">
        <v>65.33</v>
      </c>
      <c r="J770">
        <v>100.98</v>
      </c>
      <c r="K770">
        <v>100.98</v>
      </c>
      <c r="L770">
        <v>35.65</v>
      </c>
      <c r="M770" t="s">
        <v>2057</v>
      </c>
      <c r="N770" t="s">
        <v>15006</v>
      </c>
      <c r="O770" t="s">
        <v>15007</v>
      </c>
      <c r="P770" t="s">
        <v>288</v>
      </c>
      <c r="Q770" t="s">
        <v>4930</v>
      </c>
      <c r="R770" t="s">
        <v>15008</v>
      </c>
      <c r="S770" t="s">
        <v>2091</v>
      </c>
      <c r="T770" t="s">
        <v>15009</v>
      </c>
      <c r="U770" t="s">
        <v>1412</v>
      </c>
      <c r="V770" t="s">
        <v>15010</v>
      </c>
      <c r="W770" t="s">
        <v>661</v>
      </c>
      <c r="X770" t="s">
        <v>8</v>
      </c>
      <c r="Y770" t="s">
        <v>291</v>
      </c>
      <c r="Z770" t="s">
        <v>15011</v>
      </c>
      <c r="AE770" t="s">
        <v>15012</v>
      </c>
      <c r="AG770" t="s">
        <v>2057</v>
      </c>
      <c r="AH770" t="s">
        <v>15006</v>
      </c>
      <c r="AI770" t="s">
        <v>15007</v>
      </c>
      <c r="AJ770" t="s">
        <v>288</v>
      </c>
      <c r="AK770" t="s">
        <v>4930</v>
      </c>
      <c r="AL770" t="s">
        <v>15008</v>
      </c>
      <c r="AM770" t="s">
        <v>2091</v>
      </c>
      <c r="AN770" t="s">
        <v>15009</v>
      </c>
      <c r="AO770" t="s">
        <v>1412</v>
      </c>
      <c r="AP770" t="s">
        <v>15010</v>
      </c>
      <c r="AQ770" t="s">
        <v>661</v>
      </c>
      <c r="AR770" t="s">
        <v>8</v>
      </c>
      <c r="AT770" t="s">
        <v>15011</v>
      </c>
      <c r="AU770" t="s">
        <v>15009</v>
      </c>
      <c r="AV770" t="s">
        <v>4942</v>
      </c>
      <c r="AW770" t="s">
        <v>15013</v>
      </c>
      <c r="AY770">
        <v>0</v>
      </c>
      <c r="AZ770" t="s">
        <v>1543</v>
      </c>
      <c r="BA770" t="s">
        <v>3158</v>
      </c>
      <c r="BB770" t="s">
        <v>3159</v>
      </c>
      <c r="BC770" t="s">
        <v>3547</v>
      </c>
      <c r="BE770" t="s">
        <v>15663</v>
      </c>
      <c r="BF770" t="s">
        <v>15005</v>
      </c>
      <c r="BI770" t="s">
        <v>15014</v>
      </c>
      <c r="BJ770" t="s">
        <v>3009</v>
      </c>
      <c r="BK770" t="s">
        <v>3010</v>
      </c>
      <c r="BL770" t="s">
        <v>4</v>
      </c>
      <c r="BM770">
        <v>1</v>
      </c>
      <c r="BN770">
        <v>65.33</v>
      </c>
      <c r="BO770">
        <v>65.33</v>
      </c>
    </row>
    <row r="771" spans="1:79">
      <c r="A771" s="15">
        <f t="shared" si="12"/>
        <v>45580</v>
      </c>
      <c r="B771" t="s">
        <v>15015</v>
      </c>
      <c r="C771" t="s">
        <v>15016</v>
      </c>
      <c r="D771" t="s">
        <v>294</v>
      </c>
      <c r="F771" t="s">
        <v>2100</v>
      </c>
      <c r="G771" t="s">
        <v>15017</v>
      </c>
      <c r="H771" t="s">
        <v>287</v>
      </c>
      <c r="I771">
        <v>29.99</v>
      </c>
      <c r="J771">
        <v>22.5</v>
      </c>
      <c r="K771">
        <v>22.5</v>
      </c>
      <c r="L771">
        <v>0</v>
      </c>
      <c r="M771" t="s">
        <v>15018</v>
      </c>
      <c r="N771" t="s">
        <v>15019</v>
      </c>
      <c r="O771" t="s">
        <v>15020</v>
      </c>
      <c r="P771" t="s">
        <v>288</v>
      </c>
      <c r="Q771" t="s">
        <v>295</v>
      </c>
      <c r="R771" t="s">
        <v>15021</v>
      </c>
      <c r="S771" t="s">
        <v>9804</v>
      </c>
      <c r="U771" t="s">
        <v>15022</v>
      </c>
      <c r="V771" t="s">
        <v>15023</v>
      </c>
      <c r="W771" t="s">
        <v>5944</v>
      </c>
      <c r="X771" t="s">
        <v>127</v>
      </c>
      <c r="Y771" t="s">
        <v>291</v>
      </c>
      <c r="Z771" t="s">
        <v>15024</v>
      </c>
      <c r="AE771" t="s">
        <v>15025</v>
      </c>
      <c r="AG771" t="s">
        <v>15018</v>
      </c>
      <c r="AH771" t="s">
        <v>15019</v>
      </c>
      <c r="AI771" t="s">
        <v>15026</v>
      </c>
      <c r="AJ771" t="s">
        <v>288</v>
      </c>
      <c r="AK771" t="s">
        <v>295</v>
      </c>
      <c r="AL771" t="s">
        <v>15021</v>
      </c>
      <c r="AM771" t="s">
        <v>9804</v>
      </c>
      <c r="AO771" t="s">
        <v>15022</v>
      </c>
      <c r="AP771" t="s">
        <v>15023</v>
      </c>
      <c r="AQ771" t="s">
        <v>5944</v>
      </c>
      <c r="AR771" t="s">
        <v>127</v>
      </c>
      <c r="AT771" t="s">
        <v>15024</v>
      </c>
      <c r="AV771" t="s">
        <v>296</v>
      </c>
      <c r="AW771" t="s">
        <v>15027</v>
      </c>
      <c r="AX771" t="s">
        <v>1527</v>
      </c>
      <c r="AY771">
        <v>7.49</v>
      </c>
      <c r="AZ771" t="s">
        <v>289</v>
      </c>
      <c r="BA771" t="s">
        <v>113</v>
      </c>
      <c r="BC771" t="s">
        <v>3547</v>
      </c>
      <c r="BD771" t="s">
        <v>17529</v>
      </c>
      <c r="BF771" t="s">
        <v>15017</v>
      </c>
      <c r="BI771" t="s">
        <v>15028</v>
      </c>
      <c r="BJ771" t="s">
        <v>829</v>
      </c>
      <c r="BK771" t="s">
        <v>293</v>
      </c>
      <c r="BL771" t="s">
        <v>4</v>
      </c>
      <c r="BM771">
        <v>1</v>
      </c>
      <c r="BN771">
        <v>29.99</v>
      </c>
      <c r="BO771">
        <v>29.99</v>
      </c>
    </row>
    <row r="772" spans="1:79">
      <c r="A772" s="15">
        <f t="shared" si="12"/>
        <v>45580</v>
      </c>
      <c r="B772" t="s">
        <v>15029</v>
      </c>
      <c r="C772" t="s">
        <v>15030</v>
      </c>
      <c r="D772" t="s">
        <v>301</v>
      </c>
      <c r="F772" t="s">
        <v>2100</v>
      </c>
      <c r="G772" t="s">
        <v>15031</v>
      </c>
      <c r="H772" t="s">
        <v>298</v>
      </c>
      <c r="I772">
        <v>59.98</v>
      </c>
      <c r="J772">
        <v>70.599999999999994</v>
      </c>
      <c r="K772">
        <v>70.599999999999994</v>
      </c>
      <c r="L772">
        <v>10.62</v>
      </c>
      <c r="M772" t="s">
        <v>15032</v>
      </c>
      <c r="N772" t="s">
        <v>15033</v>
      </c>
      <c r="O772" t="s">
        <v>15034</v>
      </c>
      <c r="P772" t="s">
        <v>2605</v>
      </c>
      <c r="Q772" t="s">
        <v>15035</v>
      </c>
      <c r="R772" t="s">
        <v>15036</v>
      </c>
      <c r="S772" t="s">
        <v>15037</v>
      </c>
      <c r="U772" t="s">
        <v>15038</v>
      </c>
      <c r="V772" t="s">
        <v>15039</v>
      </c>
      <c r="W772" t="s">
        <v>3078</v>
      </c>
      <c r="X772" t="s">
        <v>132</v>
      </c>
      <c r="Y772" t="s">
        <v>291</v>
      </c>
      <c r="Z772" t="s">
        <v>15040</v>
      </c>
      <c r="AE772" t="s">
        <v>15041</v>
      </c>
      <c r="AG772" t="s">
        <v>15032</v>
      </c>
      <c r="AH772" t="s">
        <v>15033</v>
      </c>
      <c r="AI772" t="s">
        <v>15034</v>
      </c>
      <c r="AJ772" t="s">
        <v>2605</v>
      </c>
      <c r="AK772" t="s">
        <v>15035</v>
      </c>
      <c r="AL772" t="s">
        <v>15036</v>
      </c>
      <c r="AM772" t="s">
        <v>15037</v>
      </c>
      <c r="AO772" t="s">
        <v>15038</v>
      </c>
      <c r="AP772" t="s">
        <v>15039</v>
      </c>
      <c r="AQ772" t="s">
        <v>3078</v>
      </c>
      <c r="AR772" t="s">
        <v>132</v>
      </c>
      <c r="AS772" t="s">
        <v>291</v>
      </c>
      <c r="AT772" t="s">
        <v>15040</v>
      </c>
      <c r="AV772" t="s">
        <v>296</v>
      </c>
      <c r="AW772" t="s">
        <v>15042</v>
      </c>
      <c r="AX772" t="s">
        <v>15941</v>
      </c>
      <c r="AY772">
        <v>0</v>
      </c>
      <c r="AZ772" t="s">
        <v>289</v>
      </c>
      <c r="BA772" t="s">
        <v>2145</v>
      </c>
      <c r="BC772" t="s">
        <v>15043</v>
      </c>
      <c r="BF772" t="s">
        <v>15031</v>
      </c>
      <c r="BI772" t="s">
        <v>3025</v>
      </c>
      <c r="BJ772" t="s">
        <v>3027</v>
      </c>
      <c r="BK772" t="s">
        <v>300</v>
      </c>
      <c r="BL772" t="s">
        <v>4</v>
      </c>
      <c r="BM772">
        <v>2</v>
      </c>
      <c r="BN772">
        <v>29.99</v>
      </c>
      <c r="BO772">
        <v>59.98</v>
      </c>
    </row>
    <row r="773" spans="1:79">
      <c r="A773" s="15">
        <f t="shared" si="12"/>
        <v>45581</v>
      </c>
      <c r="B773" t="s">
        <v>15662</v>
      </c>
      <c r="C773" t="s">
        <v>15661</v>
      </c>
      <c r="D773" t="s">
        <v>301</v>
      </c>
      <c r="F773" t="s">
        <v>2100</v>
      </c>
      <c r="G773" t="s">
        <v>15652</v>
      </c>
      <c r="H773" t="s">
        <v>298</v>
      </c>
      <c r="I773">
        <v>29.9</v>
      </c>
      <c r="J773">
        <v>38.42</v>
      </c>
      <c r="K773">
        <v>38.42</v>
      </c>
      <c r="L773">
        <v>8.52</v>
      </c>
      <c r="M773" t="s">
        <v>2039</v>
      </c>
      <c r="N773" t="s">
        <v>15659</v>
      </c>
      <c r="O773" t="s">
        <v>15658</v>
      </c>
      <c r="P773" t="s">
        <v>2605</v>
      </c>
      <c r="Q773" t="s">
        <v>15657</v>
      </c>
      <c r="R773" t="s">
        <v>15656</v>
      </c>
      <c r="S773" t="s">
        <v>6747</v>
      </c>
      <c r="U773" t="s">
        <v>12533</v>
      </c>
      <c r="V773" t="s">
        <v>15655</v>
      </c>
      <c r="W773" t="s">
        <v>127</v>
      </c>
      <c r="X773" t="s">
        <v>2</v>
      </c>
      <c r="Y773" t="s">
        <v>291</v>
      </c>
      <c r="Z773" t="s">
        <v>15654</v>
      </c>
      <c r="AE773" t="s">
        <v>15660</v>
      </c>
      <c r="AG773" t="s">
        <v>2039</v>
      </c>
      <c r="AH773" t="s">
        <v>15659</v>
      </c>
      <c r="AI773" t="s">
        <v>15658</v>
      </c>
      <c r="AJ773" t="s">
        <v>2605</v>
      </c>
      <c r="AK773" t="s">
        <v>15657</v>
      </c>
      <c r="AL773" t="s">
        <v>15656</v>
      </c>
      <c r="AM773" t="s">
        <v>6747</v>
      </c>
      <c r="AO773" t="s">
        <v>12533</v>
      </c>
      <c r="AP773" t="s">
        <v>15655</v>
      </c>
      <c r="AQ773" t="s">
        <v>127</v>
      </c>
      <c r="AR773" t="s">
        <v>2</v>
      </c>
      <c r="AS773" t="s">
        <v>291</v>
      </c>
      <c r="AT773" t="s">
        <v>15654</v>
      </c>
      <c r="AV773" t="s">
        <v>296</v>
      </c>
      <c r="AW773" t="s">
        <v>15653</v>
      </c>
      <c r="AX773" t="s">
        <v>15942</v>
      </c>
      <c r="AY773">
        <v>0</v>
      </c>
      <c r="AZ773" t="s">
        <v>1543</v>
      </c>
      <c r="BA773" t="s">
        <v>113</v>
      </c>
      <c r="BC773" t="s">
        <v>15043</v>
      </c>
      <c r="BF773" t="s">
        <v>15652</v>
      </c>
      <c r="BI773" t="s">
        <v>3210</v>
      </c>
      <c r="BJ773" t="s">
        <v>3211</v>
      </c>
      <c r="BK773" t="s">
        <v>771</v>
      </c>
      <c r="BL773" t="s">
        <v>4</v>
      </c>
      <c r="BM773">
        <v>1</v>
      </c>
      <c r="BN773">
        <v>29.9</v>
      </c>
      <c r="BO773">
        <v>29.9</v>
      </c>
    </row>
    <row r="774" spans="1:79">
      <c r="A774" s="15">
        <f t="shared" si="12"/>
        <v>45581</v>
      </c>
      <c r="B774" t="s">
        <v>15651</v>
      </c>
      <c r="C774" t="s">
        <v>15650</v>
      </c>
      <c r="D774" t="s">
        <v>134</v>
      </c>
      <c r="F774" t="s">
        <v>891</v>
      </c>
      <c r="G774" t="s">
        <v>15640</v>
      </c>
      <c r="H774" t="s">
        <v>287</v>
      </c>
      <c r="I774">
        <v>69.900000000000006</v>
      </c>
      <c r="J774">
        <v>69.900000000000006</v>
      </c>
      <c r="K774">
        <v>69.900000000000006</v>
      </c>
      <c r="L774">
        <v>0</v>
      </c>
      <c r="M774" t="s">
        <v>8240</v>
      </c>
      <c r="N774" t="s">
        <v>3688</v>
      </c>
      <c r="O774" t="s">
        <v>15648</v>
      </c>
      <c r="P774" t="s">
        <v>288</v>
      </c>
      <c r="Q774" t="s">
        <v>3145</v>
      </c>
      <c r="R774" t="s">
        <v>15647</v>
      </c>
      <c r="S774" t="s">
        <v>7501</v>
      </c>
      <c r="T774" t="s">
        <v>15646</v>
      </c>
      <c r="U774" t="s">
        <v>15646</v>
      </c>
      <c r="V774" t="s">
        <v>4935</v>
      </c>
      <c r="W774" t="s">
        <v>15645</v>
      </c>
      <c r="X774" t="s">
        <v>1188</v>
      </c>
      <c r="Y774" t="s">
        <v>3150</v>
      </c>
      <c r="Z774" t="s">
        <v>15644</v>
      </c>
      <c r="AE774" t="s">
        <v>15649</v>
      </c>
      <c r="AG774" t="s">
        <v>8240</v>
      </c>
      <c r="AH774" t="s">
        <v>3688</v>
      </c>
      <c r="AI774" t="s">
        <v>15648</v>
      </c>
      <c r="AJ774" t="s">
        <v>288</v>
      </c>
      <c r="AK774" t="s">
        <v>3145</v>
      </c>
      <c r="AL774" t="s">
        <v>15647</v>
      </c>
      <c r="AM774" t="s">
        <v>7501</v>
      </c>
      <c r="AO774" t="s">
        <v>15646</v>
      </c>
      <c r="AP774" t="s">
        <v>4935</v>
      </c>
      <c r="AQ774" t="s">
        <v>15645</v>
      </c>
      <c r="AR774" t="s">
        <v>1188</v>
      </c>
      <c r="AS774" t="s">
        <v>3150</v>
      </c>
      <c r="AT774" t="s">
        <v>15644</v>
      </c>
      <c r="AV774" t="s">
        <v>3154</v>
      </c>
      <c r="AW774" t="s">
        <v>15643</v>
      </c>
      <c r="AY774">
        <v>0</v>
      </c>
      <c r="AZ774" t="s">
        <v>3157</v>
      </c>
      <c r="BA774" t="s">
        <v>4796</v>
      </c>
      <c r="BB774" t="s">
        <v>3159</v>
      </c>
      <c r="BC774" t="s">
        <v>15642</v>
      </c>
      <c r="BE774" t="s">
        <v>15641</v>
      </c>
      <c r="BF774" t="s">
        <v>15640</v>
      </c>
      <c r="BG774" t="s">
        <v>3161</v>
      </c>
      <c r="BH774">
        <v>19.28</v>
      </c>
      <c r="BI774" t="s">
        <v>3210</v>
      </c>
      <c r="BJ774" t="s">
        <v>15639</v>
      </c>
      <c r="BK774" t="s">
        <v>1580</v>
      </c>
      <c r="BL774" t="s">
        <v>4</v>
      </c>
      <c r="BM774">
        <v>1</v>
      </c>
      <c r="BN774">
        <v>69.900000000000006</v>
      </c>
      <c r="BO774">
        <v>69.900000000000006</v>
      </c>
    </row>
    <row r="775" spans="1:79">
      <c r="A775" s="15">
        <f t="shared" si="12"/>
        <v>45581</v>
      </c>
      <c r="B775" t="s">
        <v>15638</v>
      </c>
      <c r="C775" t="s">
        <v>15637</v>
      </c>
      <c r="D775" t="s">
        <v>134</v>
      </c>
      <c r="F775" t="s">
        <v>2100</v>
      </c>
      <c r="G775" t="s">
        <v>15626</v>
      </c>
      <c r="H775" t="s">
        <v>298</v>
      </c>
      <c r="I775">
        <v>29.7</v>
      </c>
      <c r="J775">
        <v>52.12</v>
      </c>
      <c r="K775">
        <v>52.12</v>
      </c>
      <c r="L775">
        <v>22.42</v>
      </c>
      <c r="M775" t="s">
        <v>15636</v>
      </c>
      <c r="N775" t="s">
        <v>15636</v>
      </c>
      <c r="O775" t="s">
        <v>15633</v>
      </c>
      <c r="P775" t="s">
        <v>288</v>
      </c>
      <c r="Q775" t="s">
        <v>3145</v>
      </c>
      <c r="R775" t="s">
        <v>15632</v>
      </c>
      <c r="S775" t="s">
        <v>5025</v>
      </c>
      <c r="T775" t="s">
        <v>15631</v>
      </c>
      <c r="U775" t="s">
        <v>15631</v>
      </c>
      <c r="V775" t="s">
        <v>2618</v>
      </c>
      <c r="W775" t="s">
        <v>15630</v>
      </c>
      <c r="X775" t="s">
        <v>835</v>
      </c>
      <c r="Y775" t="s">
        <v>3150</v>
      </c>
      <c r="Z775" t="s">
        <v>15629</v>
      </c>
      <c r="AE775" t="s">
        <v>15635</v>
      </c>
      <c r="AG775" t="s">
        <v>15634</v>
      </c>
      <c r="AH775" t="s">
        <v>3061</v>
      </c>
      <c r="AI775" t="s">
        <v>15633</v>
      </c>
      <c r="AJ775" t="s">
        <v>288</v>
      </c>
      <c r="AK775" t="s">
        <v>3145</v>
      </c>
      <c r="AL775" t="s">
        <v>15632</v>
      </c>
      <c r="AM775" t="s">
        <v>5025</v>
      </c>
      <c r="AO775" t="s">
        <v>15631</v>
      </c>
      <c r="AP775" t="s">
        <v>2618</v>
      </c>
      <c r="AQ775" t="s">
        <v>15630</v>
      </c>
      <c r="AR775" t="s">
        <v>835</v>
      </c>
      <c r="AS775" t="s">
        <v>3150</v>
      </c>
      <c r="AT775" t="s">
        <v>15629</v>
      </c>
      <c r="AV775" t="s">
        <v>3154</v>
      </c>
      <c r="AW775" t="s">
        <v>15628</v>
      </c>
      <c r="AX775" t="s">
        <v>3156</v>
      </c>
      <c r="AY775">
        <v>0</v>
      </c>
      <c r="AZ775" t="s">
        <v>3157</v>
      </c>
      <c r="BA775" t="s">
        <v>4796</v>
      </c>
      <c r="BB775" t="s">
        <v>3159</v>
      </c>
      <c r="BC775" t="s">
        <v>15627</v>
      </c>
      <c r="BD775" t="s">
        <v>20170</v>
      </c>
      <c r="BF775" t="s">
        <v>15626</v>
      </c>
      <c r="BG775" t="s">
        <v>4999</v>
      </c>
      <c r="BH775">
        <v>10.16</v>
      </c>
      <c r="BI775" t="s">
        <v>3210</v>
      </c>
      <c r="BJ775" t="s">
        <v>5000</v>
      </c>
      <c r="BK775" t="s">
        <v>852</v>
      </c>
      <c r="BL775" t="s">
        <v>4</v>
      </c>
      <c r="BM775">
        <v>1</v>
      </c>
      <c r="BN775">
        <v>29.7</v>
      </c>
      <c r="BO775">
        <v>29.7</v>
      </c>
    </row>
    <row r="776" spans="1:79">
      <c r="A776" s="15">
        <f t="shared" ref="A776:A834" si="13">DATEVALUE(G776)</f>
        <v>45582</v>
      </c>
      <c r="B776" t="s">
        <v>15943</v>
      </c>
      <c r="C776" t="s">
        <v>15944</v>
      </c>
      <c r="D776" t="s">
        <v>294</v>
      </c>
      <c r="F776" t="s">
        <v>1526</v>
      </c>
      <c r="G776" t="s">
        <v>15945</v>
      </c>
      <c r="H776" t="s">
        <v>287</v>
      </c>
      <c r="I776">
        <v>29.99</v>
      </c>
      <c r="J776">
        <v>17.88</v>
      </c>
      <c r="K776">
        <v>17.88</v>
      </c>
      <c r="L776">
        <v>0</v>
      </c>
      <c r="M776" t="s">
        <v>15946</v>
      </c>
      <c r="N776" t="s">
        <v>4813</v>
      </c>
      <c r="O776" t="s">
        <v>15947</v>
      </c>
      <c r="P776" t="s">
        <v>288</v>
      </c>
      <c r="Q776" t="s">
        <v>295</v>
      </c>
      <c r="R776" t="s">
        <v>15948</v>
      </c>
      <c r="S776" t="s">
        <v>14820</v>
      </c>
      <c r="U776" t="s">
        <v>15949</v>
      </c>
      <c r="V776" t="s">
        <v>7876</v>
      </c>
      <c r="W776" t="s">
        <v>1188</v>
      </c>
      <c r="X776" t="s">
        <v>1188</v>
      </c>
      <c r="Y776" t="s">
        <v>291</v>
      </c>
      <c r="Z776" t="s">
        <v>15950</v>
      </c>
      <c r="AE776" t="s">
        <v>15951</v>
      </c>
      <c r="AG776" t="s">
        <v>15946</v>
      </c>
      <c r="AH776" t="s">
        <v>4813</v>
      </c>
      <c r="AI776" t="s">
        <v>15952</v>
      </c>
      <c r="AJ776" t="s">
        <v>288</v>
      </c>
      <c r="AK776" t="s">
        <v>295</v>
      </c>
      <c r="AL776" t="s">
        <v>15948</v>
      </c>
      <c r="AM776" t="s">
        <v>14820</v>
      </c>
      <c r="AO776" t="s">
        <v>15949</v>
      </c>
      <c r="AP776" t="s">
        <v>7876</v>
      </c>
      <c r="AQ776" t="s">
        <v>1188</v>
      </c>
      <c r="AR776" t="s">
        <v>1188</v>
      </c>
      <c r="AT776" t="s">
        <v>15950</v>
      </c>
      <c r="AV776" t="s">
        <v>296</v>
      </c>
      <c r="AW776" t="s">
        <v>15944</v>
      </c>
      <c r="AX776" t="s">
        <v>1527</v>
      </c>
      <c r="AY776">
        <v>12.11</v>
      </c>
      <c r="AZ776" t="s">
        <v>289</v>
      </c>
      <c r="BA776" t="s">
        <v>297</v>
      </c>
      <c r="BC776" t="s">
        <v>3667</v>
      </c>
      <c r="BF776" t="s">
        <v>15945</v>
      </c>
      <c r="BI776" t="s">
        <v>15953</v>
      </c>
      <c r="BJ776" t="s">
        <v>829</v>
      </c>
      <c r="BK776" t="s">
        <v>293</v>
      </c>
      <c r="BL776" t="s">
        <v>4</v>
      </c>
      <c r="BM776">
        <v>1</v>
      </c>
      <c r="BN776">
        <v>29.99</v>
      </c>
      <c r="BO776">
        <v>29.99</v>
      </c>
    </row>
    <row r="777" spans="1:79">
      <c r="A777" s="15">
        <f t="shared" si="13"/>
        <v>45582</v>
      </c>
      <c r="B777" t="s">
        <v>15954</v>
      </c>
      <c r="C777" t="s">
        <v>15955</v>
      </c>
      <c r="D777" t="s">
        <v>294</v>
      </c>
      <c r="F777" t="s">
        <v>2100</v>
      </c>
      <c r="G777" t="s">
        <v>15956</v>
      </c>
      <c r="H777" t="s">
        <v>287</v>
      </c>
      <c r="I777">
        <v>20.99</v>
      </c>
      <c r="J777">
        <v>15.75</v>
      </c>
      <c r="K777">
        <v>15.75</v>
      </c>
      <c r="L777">
        <v>0</v>
      </c>
      <c r="M777" t="s">
        <v>14557</v>
      </c>
      <c r="N777" t="s">
        <v>15957</v>
      </c>
      <c r="O777" t="s">
        <v>15958</v>
      </c>
      <c r="P777" t="s">
        <v>288</v>
      </c>
      <c r="Q777" t="s">
        <v>295</v>
      </c>
      <c r="R777" t="s">
        <v>15959</v>
      </c>
      <c r="S777" t="s">
        <v>2772</v>
      </c>
      <c r="U777" t="s">
        <v>15960</v>
      </c>
      <c r="V777" t="s">
        <v>15961</v>
      </c>
      <c r="W777" t="s">
        <v>7105</v>
      </c>
      <c r="X777" t="s">
        <v>127</v>
      </c>
      <c r="Y777" t="s">
        <v>291</v>
      </c>
      <c r="Z777" t="s">
        <v>15962</v>
      </c>
      <c r="AE777" t="s">
        <v>15963</v>
      </c>
      <c r="AG777" t="s">
        <v>14557</v>
      </c>
      <c r="AH777" t="s">
        <v>15957</v>
      </c>
      <c r="AI777" t="s">
        <v>15964</v>
      </c>
      <c r="AJ777" t="s">
        <v>288</v>
      </c>
      <c r="AK777" t="s">
        <v>295</v>
      </c>
      <c r="AL777" t="s">
        <v>15959</v>
      </c>
      <c r="AM777" t="s">
        <v>2772</v>
      </c>
      <c r="AO777" t="s">
        <v>15960</v>
      </c>
      <c r="AP777" t="s">
        <v>15961</v>
      </c>
      <c r="AQ777" t="s">
        <v>7105</v>
      </c>
      <c r="AR777" t="s">
        <v>127</v>
      </c>
      <c r="AT777" t="s">
        <v>15962</v>
      </c>
      <c r="AV777" t="s">
        <v>296</v>
      </c>
      <c r="AW777" t="s">
        <v>15965</v>
      </c>
      <c r="AX777" t="s">
        <v>4481</v>
      </c>
      <c r="AY777">
        <v>5.24</v>
      </c>
      <c r="AZ777" t="s">
        <v>289</v>
      </c>
      <c r="BA777" t="s">
        <v>113</v>
      </c>
      <c r="BC777" t="s">
        <v>3547</v>
      </c>
      <c r="BD777" t="s">
        <v>18972</v>
      </c>
      <c r="BF777" t="s">
        <v>15956</v>
      </c>
      <c r="BI777" t="s">
        <v>15966</v>
      </c>
      <c r="BJ777" t="s">
        <v>838</v>
      </c>
      <c r="BK777" t="s">
        <v>836</v>
      </c>
      <c r="BL777" t="s">
        <v>4</v>
      </c>
      <c r="BM777">
        <v>1</v>
      </c>
      <c r="BN777">
        <v>20.99</v>
      </c>
      <c r="BO777">
        <v>20.99</v>
      </c>
    </row>
    <row r="778" spans="1:79">
      <c r="A778" s="15">
        <f t="shared" si="13"/>
        <v>45582</v>
      </c>
      <c r="B778" t="s">
        <v>15967</v>
      </c>
      <c r="C778" t="s">
        <v>15968</v>
      </c>
      <c r="D778" t="s">
        <v>294</v>
      </c>
      <c r="F778" t="s">
        <v>1526</v>
      </c>
      <c r="G778" t="s">
        <v>15969</v>
      </c>
      <c r="H778" t="s">
        <v>287</v>
      </c>
      <c r="I778">
        <v>79.900000000000006</v>
      </c>
      <c r="J778">
        <v>53.93</v>
      </c>
      <c r="K778">
        <v>53.93</v>
      </c>
      <c r="L778">
        <v>0</v>
      </c>
      <c r="M778" t="s">
        <v>2994</v>
      </c>
      <c r="N778" t="s">
        <v>2995</v>
      </c>
      <c r="O778" t="s">
        <v>2996</v>
      </c>
      <c r="P778" t="s">
        <v>288</v>
      </c>
      <c r="Q778" t="s">
        <v>295</v>
      </c>
      <c r="R778" t="s">
        <v>2997</v>
      </c>
      <c r="S778" t="s">
        <v>2998</v>
      </c>
      <c r="U778" t="s">
        <v>2999</v>
      </c>
      <c r="V778" t="s">
        <v>3000</v>
      </c>
      <c r="W778" t="s">
        <v>2015</v>
      </c>
      <c r="X778" t="s">
        <v>2016</v>
      </c>
      <c r="Y778" t="s">
        <v>291</v>
      </c>
      <c r="Z778" t="s">
        <v>3001</v>
      </c>
      <c r="AE778" t="s">
        <v>3002</v>
      </c>
      <c r="AG778" t="s">
        <v>2994</v>
      </c>
      <c r="AH778" t="s">
        <v>2995</v>
      </c>
      <c r="AI778" t="s">
        <v>15970</v>
      </c>
      <c r="AJ778" t="s">
        <v>288</v>
      </c>
      <c r="AK778" t="s">
        <v>295</v>
      </c>
      <c r="AL778" t="s">
        <v>2997</v>
      </c>
      <c r="AM778" t="s">
        <v>2998</v>
      </c>
      <c r="AO778" t="s">
        <v>2999</v>
      </c>
      <c r="AP778" t="s">
        <v>3000</v>
      </c>
      <c r="AQ778" t="s">
        <v>2015</v>
      </c>
      <c r="AR778" t="s">
        <v>2016</v>
      </c>
      <c r="AT778" t="s">
        <v>3001</v>
      </c>
      <c r="AV778" t="s">
        <v>296</v>
      </c>
      <c r="AW778" t="s">
        <v>15971</v>
      </c>
      <c r="AX778" t="s">
        <v>4481</v>
      </c>
      <c r="AY778">
        <v>25.97</v>
      </c>
      <c r="AZ778" t="s">
        <v>289</v>
      </c>
      <c r="BA778" t="s">
        <v>297</v>
      </c>
      <c r="BC778" t="s">
        <v>4578</v>
      </c>
      <c r="BF778" t="s">
        <v>15969</v>
      </c>
      <c r="BI778" t="s">
        <v>15972</v>
      </c>
      <c r="BJ778" t="s">
        <v>3007</v>
      </c>
      <c r="BK778" t="s">
        <v>3008</v>
      </c>
      <c r="BL778" t="s">
        <v>4</v>
      </c>
      <c r="BM778">
        <v>1</v>
      </c>
      <c r="BN778">
        <v>79.900000000000006</v>
      </c>
      <c r="BO778">
        <v>79.900000000000006</v>
      </c>
    </row>
    <row r="779" spans="1:79">
      <c r="A779" s="15">
        <f t="shared" si="13"/>
        <v>45583</v>
      </c>
      <c r="B779" t="s">
        <v>15981</v>
      </c>
      <c r="C779" t="s">
        <v>15982</v>
      </c>
      <c r="D779" t="s">
        <v>294</v>
      </c>
      <c r="F779" t="s">
        <v>2100</v>
      </c>
      <c r="G779" t="s">
        <v>15983</v>
      </c>
      <c r="H779" t="s">
        <v>287</v>
      </c>
      <c r="I779">
        <v>29.9</v>
      </c>
      <c r="J779">
        <v>22.43</v>
      </c>
      <c r="K779">
        <v>22.43</v>
      </c>
      <c r="L779">
        <v>0</v>
      </c>
      <c r="M779" t="s">
        <v>9180</v>
      </c>
      <c r="N779" t="s">
        <v>15984</v>
      </c>
      <c r="O779" t="s">
        <v>15985</v>
      </c>
      <c r="P779" t="s">
        <v>288</v>
      </c>
      <c r="Q779" t="s">
        <v>295</v>
      </c>
      <c r="R779" t="s">
        <v>15986</v>
      </c>
      <c r="S779" t="s">
        <v>15987</v>
      </c>
      <c r="U779" t="s">
        <v>15988</v>
      </c>
      <c r="V779" t="s">
        <v>5240</v>
      </c>
      <c r="W779" t="s">
        <v>127</v>
      </c>
      <c r="X779" t="s">
        <v>127</v>
      </c>
      <c r="Y779" t="s">
        <v>291</v>
      </c>
      <c r="Z779" t="s">
        <v>15989</v>
      </c>
      <c r="AE779" t="s">
        <v>15990</v>
      </c>
      <c r="AG779" t="s">
        <v>9180</v>
      </c>
      <c r="AH779" t="s">
        <v>15984</v>
      </c>
      <c r="AI779" t="s">
        <v>15991</v>
      </c>
      <c r="AJ779" t="s">
        <v>288</v>
      </c>
      <c r="AK779" t="s">
        <v>295</v>
      </c>
      <c r="AL779" t="s">
        <v>15986</v>
      </c>
      <c r="AM779" t="s">
        <v>15987</v>
      </c>
      <c r="AO779" t="s">
        <v>15988</v>
      </c>
      <c r="AP779" t="s">
        <v>5240</v>
      </c>
      <c r="AQ779" t="s">
        <v>127</v>
      </c>
      <c r="AR779" t="s">
        <v>127</v>
      </c>
      <c r="AT779" t="s">
        <v>15989</v>
      </c>
      <c r="AV779" t="s">
        <v>296</v>
      </c>
      <c r="AW779" t="s">
        <v>15992</v>
      </c>
      <c r="AX779" t="s">
        <v>1527</v>
      </c>
      <c r="AY779">
        <v>7.47</v>
      </c>
      <c r="AZ779" t="s">
        <v>289</v>
      </c>
      <c r="BA779" t="s">
        <v>297</v>
      </c>
      <c r="BC779" t="s">
        <v>3667</v>
      </c>
      <c r="BD779" t="s">
        <v>19174</v>
      </c>
      <c r="BF779" t="s">
        <v>15983</v>
      </c>
      <c r="BI779" t="s">
        <v>15993</v>
      </c>
      <c r="BJ779" t="s">
        <v>885</v>
      </c>
      <c r="BK779" t="s">
        <v>771</v>
      </c>
      <c r="BL779" t="s">
        <v>4</v>
      </c>
      <c r="BM779">
        <v>1</v>
      </c>
      <c r="BN779">
        <v>29.9</v>
      </c>
      <c r="BO779">
        <v>29.9</v>
      </c>
    </row>
    <row r="780" spans="1:79">
      <c r="A780" s="15">
        <f t="shared" si="13"/>
        <v>45583</v>
      </c>
      <c r="B780" t="s">
        <v>15994</v>
      </c>
      <c r="C780" t="s">
        <v>15995</v>
      </c>
      <c r="D780" t="s">
        <v>294</v>
      </c>
      <c r="F780" t="s">
        <v>1526</v>
      </c>
      <c r="G780" t="s">
        <v>15996</v>
      </c>
      <c r="H780" t="s">
        <v>287</v>
      </c>
      <c r="I780">
        <v>59.98</v>
      </c>
      <c r="J780">
        <v>52.49</v>
      </c>
      <c r="K780">
        <v>52.49</v>
      </c>
      <c r="L780">
        <v>0</v>
      </c>
      <c r="M780" t="s">
        <v>11647</v>
      </c>
      <c r="N780" t="s">
        <v>11648</v>
      </c>
      <c r="O780" t="s">
        <v>11649</v>
      </c>
      <c r="P780" t="s">
        <v>288</v>
      </c>
      <c r="Q780" t="s">
        <v>295</v>
      </c>
      <c r="R780" t="s">
        <v>11650</v>
      </c>
      <c r="S780" t="s">
        <v>11651</v>
      </c>
      <c r="U780" t="s">
        <v>11652</v>
      </c>
      <c r="V780" t="s">
        <v>11653</v>
      </c>
      <c r="W780" t="s">
        <v>11654</v>
      </c>
      <c r="X780" t="s">
        <v>5803</v>
      </c>
      <c r="Y780" t="s">
        <v>291</v>
      </c>
      <c r="Z780" t="s">
        <v>11655</v>
      </c>
      <c r="AE780" t="s">
        <v>11656</v>
      </c>
      <c r="AG780" t="s">
        <v>11647</v>
      </c>
      <c r="AH780" t="s">
        <v>11648</v>
      </c>
      <c r="AI780" t="s">
        <v>15997</v>
      </c>
      <c r="AJ780" t="s">
        <v>288</v>
      </c>
      <c r="AK780" t="s">
        <v>295</v>
      </c>
      <c r="AL780" t="s">
        <v>11650</v>
      </c>
      <c r="AM780" t="s">
        <v>11651</v>
      </c>
      <c r="AO780" t="s">
        <v>11652</v>
      </c>
      <c r="AP780" t="s">
        <v>11653</v>
      </c>
      <c r="AQ780" t="s">
        <v>11654</v>
      </c>
      <c r="AR780" t="s">
        <v>5803</v>
      </c>
      <c r="AT780" t="s">
        <v>11655</v>
      </c>
      <c r="AV780" t="s">
        <v>296</v>
      </c>
      <c r="AW780" t="s">
        <v>15998</v>
      </c>
      <c r="AX780" t="s">
        <v>1527</v>
      </c>
      <c r="AY780">
        <v>7.49</v>
      </c>
      <c r="AZ780" t="s">
        <v>289</v>
      </c>
      <c r="BA780" t="s">
        <v>297</v>
      </c>
      <c r="BC780" t="s">
        <v>15999</v>
      </c>
      <c r="BF780" t="s">
        <v>15996</v>
      </c>
      <c r="BI780" t="s">
        <v>16000</v>
      </c>
      <c r="BJ780" t="s">
        <v>3669</v>
      </c>
      <c r="BK780" t="s">
        <v>3670</v>
      </c>
      <c r="BL780" t="s">
        <v>4</v>
      </c>
      <c r="BM780">
        <v>1</v>
      </c>
      <c r="BN780">
        <v>29.99</v>
      </c>
      <c r="BO780">
        <v>29.99</v>
      </c>
      <c r="BP780" t="s">
        <v>829</v>
      </c>
      <c r="BQ780" t="s">
        <v>293</v>
      </c>
      <c r="BR780" t="s">
        <v>4</v>
      </c>
      <c r="BS780">
        <v>1</v>
      </c>
      <c r="BT780">
        <v>29.99</v>
      </c>
      <c r="BU780">
        <v>29.99</v>
      </c>
    </row>
    <row r="781" spans="1:79">
      <c r="A781" s="15">
        <f t="shared" si="13"/>
        <v>45583</v>
      </c>
      <c r="B781" t="s">
        <v>16001</v>
      </c>
      <c r="C781" t="s">
        <v>16002</v>
      </c>
      <c r="D781" t="s">
        <v>294</v>
      </c>
      <c r="F781" t="s">
        <v>2100</v>
      </c>
      <c r="G781" t="s">
        <v>16003</v>
      </c>
      <c r="H781" t="s">
        <v>287</v>
      </c>
      <c r="I781">
        <v>29.99</v>
      </c>
      <c r="J781">
        <v>32.119999999999997</v>
      </c>
      <c r="K781">
        <v>32.119999999999997</v>
      </c>
      <c r="L781">
        <v>9.6199999999999992</v>
      </c>
      <c r="M781" t="s">
        <v>6326</v>
      </c>
      <c r="N781" t="s">
        <v>16004</v>
      </c>
      <c r="O781" t="s">
        <v>16005</v>
      </c>
      <c r="P781" t="s">
        <v>288</v>
      </c>
      <c r="Q781" t="s">
        <v>295</v>
      </c>
      <c r="R781" t="s">
        <v>16006</v>
      </c>
      <c r="S781" t="s">
        <v>8795</v>
      </c>
      <c r="V781" t="s">
        <v>10648</v>
      </c>
      <c r="W781" t="s">
        <v>904</v>
      </c>
      <c r="X781" t="s">
        <v>127</v>
      </c>
      <c r="Y781" t="s">
        <v>291</v>
      </c>
      <c r="Z781" t="s">
        <v>16007</v>
      </c>
      <c r="AE781" t="s">
        <v>16008</v>
      </c>
      <c r="AG781" t="s">
        <v>6326</v>
      </c>
      <c r="AH781" t="s">
        <v>16004</v>
      </c>
      <c r="AI781" t="s">
        <v>16009</v>
      </c>
      <c r="AJ781" t="s">
        <v>288</v>
      </c>
      <c r="AK781" t="s">
        <v>295</v>
      </c>
      <c r="AL781" t="s">
        <v>16006</v>
      </c>
      <c r="AM781" t="s">
        <v>8795</v>
      </c>
      <c r="AP781" t="s">
        <v>10648</v>
      </c>
      <c r="AQ781" t="s">
        <v>904</v>
      </c>
      <c r="AR781" t="s">
        <v>127</v>
      </c>
      <c r="AT781" t="s">
        <v>16007</v>
      </c>
      <c r="AV781" t="s">
        <v>296</v>
      </c>
      <c r="AW781" t="s">
        <v>16010</v>
      </c>
      <c r="AX781" t="s">
        <v>1527</v>
      </c>
      <c r="AY781">
        <v>7.49</v>
      </c>
      <c r="AZ781" t="s">
        <v>289</v>
      </c>
      <c r="BA781" t="s">
        <v>297</v>
      </c>
      <c r="BC781" t="s">
        <v>16011</v>
      </c>
      <c r="BD781" t="s">
        <v>20171</v>
      </c>
      <c r="BF781" t="s">
        <v>16003</v>
      </c>
      <c r="BI781" t="s">
        <v>16012</v>
      </c>
      <c r="BJ781" t="s">
        <v>829</v>
      </c>
      <c r="BK781" t="s">
        <v>293</v>
      </c>
      <c r="BL781" t="s">
        <v>4</v>
      </c>
      <c r="BM781">
        <v>1</v>
      </c>
      <c r="BN781">
        <v>29.99</v>
      </c>
      <c r="BO781">
        <v>29.99</v>
      </c>
    </row>
    <row r="782" spans="1:79">
      <c r="A782" s="15">
        <f t="shared" si="13"/>
        <v>45584</v>
      </c>
      <c r="B782" t="s">
        <v>16013</v>
      </c>
      <c r="C782" t="s">
        <v>16014</v>
      </c>
      <c r="D782" t="s">
        <v>134</v>
      </c>
      <c r="F782" t="s">
        <v>2100</v>
      </c>
      <c r="G782" t="s">
        <v>16015</v>
      </c>
      <c r="H782" t="s">
        <v>287</v>
      </c>
      <c r="I782">
        <v>38.979999999999997</v>
      </c>
      <c r="J782">
        <v>57.07</v>
      </c>
      <c r="K782">
        <v>57.07</v>
      </c>
      <c r="L782">
        <v>20.04</v>
      </c>
      <c r="M782" t="s">
        <v>1712</v>
      </c>
      <c r="N782" t="s">
        <v>16016</v>
      </c>
      <c r="O782" t="s">
        <v>16017</v>
      </c>
      <c r="P782" t="s">
        <v>288</v>
      </c>
      <c r="Q782" t="s">
        <v>3145</v>
      </c>
      <c r="R782" t="s">
        <v>16018</v>
      </c>
      <c r="S782" t="s">
        <v>16019</v>
      </c>
      <c r="T782" t="s">
        <v>16020</v>
      </c>
      <c r="U782" t="s">
        <v>16020</v>
      </c>
      <c r="V782" t="s">
        <v>16021</v>
      </c>
      <c r="W782" t="s">
        <v>127</v>
      </c>
      <c r="X782" t="s">
        <v>127</v>
      </c>
      <c r="Y782" t="s">
        <v>3150</v>
      </c>
      <c r="Z782" t="s">
        <v>16022</v>
      </c>
      <c r="AE782" t="s">
        <v>16023</v>
      </c>
      <c r="AG782" t="s">
        <v>1712</v>
      </c>
      <c r="AH782" t="s">
        <v>16016</v>
      </c>
      <c r="AI782" t="s">
        <v>16017</v>
      </c>
      <c r="AJ782" t="s">
        <v>288</v>
      </c>
      <c r="AK782" t="s">
        <v>3145</v>
      </c>
      <c r="AL782" t="s">
        <v>16018</v>
      </c>
      <c r="AM782" t="s">
        <v>16019</v>
      </c>
      <c r="AO782" t="s">
        <v>16024</v>
      </c>
      <c r="AP782" t="s">
        <v>16021</v>
      </c>
      <c r="AQ782" t="s">
        <v>127</v>
      </c>
      <c r="AR782" t="s">
        <v>127</v>
      </c>
      <c r="AS782" t="s">
        <v>3150</v>
      </c>
      <c r="AT782" t="s">
        <v>16022</v>
      </c>
      <c r="AV782" t="s">
        <v>3154</v>
      </c>
      <c r="AW782" t="s">
        <v>16025</v>
      </c>
      <c r="AX782" t="s">
        <v>3156</v>
      </c>
      <c r="AY782">
        <v>1.95</v>
      </c>
      <c r="AZ782" t="s">
        <v>3157</v>
      </c>
      <c r="BA782" t="s">
        <v>4796</v>
      </c>
      <c r="BB782" t="s">
        <v>3159</v>
      </c>
      <c r="BC782" t="s">
        <v>15043</v>
      </c>
      <c r="BD782" t="s">
        <v>18471</v>
      </c>
      <c r="BF782" t="s">
        <v>16015</v>
      </c>
      <c r="BG782" t="s">
        <v>3161</v>
      </c>
      <c r="BH782">
        <v>19.04</v>
      </c>
      <c r="BI782" t="s">
        <v>15627</v>
      </c>
      <c r="BJ782" t="s">
        <v>3162</v>
      </c>
      <c r="BK782" t="s">
        <v>293</v>
      </c>
      <c r="BL782" t="s">
        <v>4</v>
      </c>
      <c r="BM782">
        <v>2</v>
      </c>
      <c r="BN782">
        <v>19.489999999999998</v>
      </c>
      <c r="BO782">
        <v>38.979999999999997</v>
      </c>
    </row>
    <row r="783" spans="1:79">
      <c r="A783" s="15">
        <f t="shared" si="13"/>
        <v>45584</v>
      </c>
      <c r="B783" t="s">
        <v>16026</v>
      </c>
      <c r="C783" t="s">
        <v>16027</v>
      </c>
      <c r="D783" t="s">
        <v>301</v>
      </c>
      <c r="F783" t="s">
        <v>2100</v>
      </c>
      <c r="G783" t="s">
        <v>16028</v>
      </c>
      <c r="H783" t="s">
        <v>298</v>
      </c>
      <c r="I783">
        <v>29.99</v>
      </c>
      <c r="J783">
        <v>40.299999999999997</v>
      </c>
      <c r="K783">
        <v>40.299999999999997</v>
      </c>
      <c r="L783">
        <v>10.31</v>
      </c>
      <c r="M783" t="s">
        <v>1304</v>
      </c>
      <c r="N783" t="s">
        <v>16029</v>
      </c>
      <c r="O783" t="s">
        <v>16030</v>
      </c>
      <c r="P783" t="s">
        <v>2605</v>
      </c>
      <c r="Q783" t="s">
        <v>16031</v>
      </c>
      <c r="R783" t="s">
        <v>16032</v>
      </c>
      <c r="S783" t="s">
        <v>2772</v>
      </c>
      <c r="U783" t="s">
        <v>16033</v>
      </c>
      <c r="V783" t="s">
        <v>1539</v>
      </c>
      <c r="W783" t="s">
        <v>16034</v>
      </c>
      <c r="X783" t="s">
        <v>126</v>
      </c>
      <c r="Y783" t="s">
        <v>291</v>
      </c>
      <c r="Z783" t="s">
        <v>16035</v>
      </c>
      <c r="AE783" t="s">
        <v>16036</v>
      </c>
      <c r="AG783" t="s">
        <v>16037</v>
      </c>
      <c r="AH783" t="s">
        <v>16038</v>
      </c>
      <c r="AI783" t="s">
        <v>16030</v>
      </c>
      <c r="AJ783" t="s">
        <v>2605</v>
      </c>
      <c r="AK783" t="s">
        <v>16031</v>
      </c>
      <c r="AL783" t="s">
        <v>16032</v>
      </c>
      <c r="AM783" t="s">
        <v>2772</v>
      </c>
      <c r="AO783" t="s">
        <v>16033</v>
      </c>
      <c r="AP783" t="s">
        <v>1539</v>
      </c>
      <c r="AQ783" t="s">
        <v>16034</v>
      </c>
      <c r="AR783" t="s">
        <v>126</v>
      </c>
      <c r="AS783" t="s">
        <v>291</v>
      </c>
      <c r="AT783" t="s">
        <v>16035</v>
      </c>
      <c r="AV783" t="s">
        <v>296</v>
      </c>
      <c r="AW783" t="s">
        <v>16039</v>
      </c>
      <c r="AX783" t="s">
        <v>17436</v>
      </c>
      <c r="AY783">
        <v>0</v>
      </c>
      <c r="AZ783" t="s">
        <v>289</v>
      </c>
      <c r="BA783" t="s">
        <v>2145</v>
      </c>
      <c r="BC783" t="s">
        <v>16040</v>
      </c>
      <c r="BF783" t="s">
        <v>16028</v>
      </c>
      <c r="BI783" t="s">
        <v>15627</v>
      </c>
      <c r="BJ783" t="s">
        <v>864</v>
      </c>
      <c r="BK783" t="s">
        <v>293</v>
      </c>
      <c r="BL783" t="s">
        <v>4</v>
      </c>
      <c r="BM783">
        <v>1</v>
      </c>
      <c r="BN783">
        <v>29.99</v>
      </c>
      <c r="BO783">
        <v>29.99</v>
      </c>
    </row>
    <row r="784" spans="1:79">
      <c r="A784" s="15">
        <f t="shared" si="13"/>
        <v>45584</v>
      </c>
      <c r="B784" t="s">
        <v>16041</v>
      </c>
      <c r="C784" t="s">
        <v>16042</v>
      </c>
      <c r="D784" t="s">
        <v>290</v>
      </c>
      <c r="F784" t="s">
        <v>1526</v>
      </c>
      <c r="G784" t="s">
        <v>16043</v>
      </c>
      <c r="H784" t="s">
        <v>287</v>
      </c>
      <c r="I784">
        <v>62.97</v>
      </c>
      <c r="J784">
        <v>84.65</v>
      </c>
      <c r="K784">
        <v>84.65</v>
      </c>
      <c r="L784">
        <v>21.68</v>
      </c>
      <c r="M784" t="s">
        <v>16044</v>
      </c>
      <c r="N784" t="s">
        <v>16045</v>
      </c>
      <c r="O784" t="s">
        <v>16046</v>
      </c>
      <c r="P784" t="s">
        <v>288</v>
      </c>
      <c r="Q784" t="s">
        <v>4930</v>
      </c>
      <c r="R784" t="s">
        <v>16047</v>
      </c>
      <c r="S784" t="s">
        <v>4946</v>
      </c>
      <c r="T784" t="s">
        <v>16048</v>
      </c>
      <c r="U784" t="s">
        <v>16049</v>
      </c>
      <c r="V784" t="s">
        <v>16050</v>
      </c>
      <c r="W784" t="s">
        <v>139</v>
      </c>
      <c r="X784" t="s">
        <v>126</v>
      </c>
      <c r="Y784" t="s">
        <v>291</v>
      </c>
      <c r="Z784" t="s">
        <v>16051</v>
      </c>
      <c r="AE784" t="s">
        <v>16052</v>
      </c>
      <c r="AG784" t="s">
        <v>16044</v>
      </c>
      <c r="AH784" t="s">
        <v>16045</v>
      </c>
      <c r="AI784" t="s">
        <v>16046</v>
      </c>
      <c r="AJ784" t="s">
        <v>288</v>
      </c>
      <c r="AK784" t="s">
        <v>4930</v>
      </c>
      <c r="AL784" t="s">
        <v>16047</v>
      </c>
      <c r="AM784" t="s">
        <v>4946</v>
      </c>
      <c r="AN784" t="s">
        <v>16048</v>
      </c>
      <c r="AO784" t="s">
        <v>16049</v>
      </c>
      <c r="AP784" t="s">
        <v>16050</v>
      </c>
      <c r="AQ784" t="s">
        <v>139</v>
      </c>
      <c r="AR784" t="s">
        <v>126</v>
      </c>
      <c r="AT784" t="s">
        <v>16051</v>
      </c>
      <c r="AU784" t="s">
        <v>16048</v>
      </c>
      <c r="AV784" t="s">
        <v>4942</v>
      </c>
      <c r="AW784" t="s">
        <v>16053</v>
      </c>
      <c r="AX784" t="s">
        <v>5452</v>
      </c>
      <c r="AY784">
        <v>0</v>
      </c>
      <c r="AZ784" t="s">
        <v>289</v>
      </c>
      <c r="BA784" t="s">
        <v>4945</v>
      </c>
      <c r="BB784" t="s">
        <v>12221</v>
      </c>
      <c r="BC784" t="s">
        <v>16054</v>
      </c>
      <c r="BF784" t="s">
        <v>16043</v>
      </c>
      <c r="BI784" t="s">
        <v>16055</v>
      </c>
      <c r="BJ784" t="s">
        <v>16056</v>
      </c>
      <c r="BK784" t="s">
        <v>293</v>
      </c>
      <c r="BL784" t="s">
        <v>4</v>
      </c>
      <c r="BM784">
        <v>1</v>
      </c>
      <c r="BN784">
        <v>20.99</v>
      </c>
      <c r="BO784">
        <v>20.99</v>
      </c>
      <c r="BP784" t="s">
        <v>12253</v>
      </c>
      <c r="BQ784" t="s">
        <v>300</v>
      </c>
      <c r="BR784" t="s">
        <v>4</v>
      </c>
      <c r="BS784">
        <v>1</v>
      </c>
      <c r="BT784">
        <v>20.99</v>
      </c>
      <c r="BU784">
        <v>20.99</v>
      </c>
      <c r="BV784" t="s">
        <v>9684</v>
      </c>
      <c r="BW784" t="s">
        <v>3670</v>
      </c>
      <c r="BX784" t="s">
        <v>4</v>
      </c>
      <c r="BY784">
        <v>1</v>
      </c>
      <c r="BZ784">
        <v>20.99</v>
      </c>
      <c r="CA784">
        <v>20.99</v>
      </c>
    </row>
    <row r="785" spans="1:79">
      <c r="A785" s="15">
        <f t="shared" si="13"/>
        <v>45585</v>
      </c>
      <c r="B785" t="s">
        <v>16057</v>
      </c>
      <c r="C785" t="s">
        <v>16058</v>
      </c>
      <c r="D785" t="s">
        <v>294</v>
      </c>
      <c r="F785" t="s">
        <v>2100</v>
      </c>
      <c r="G785" t="s">
        <v>16059</v>
      </c>
      <c r="H785" t="s">
        <v>287</v>
      </c>
      <c r="I785">
        <v>262.77</v>
      </c>
      <c r="J785">
        <v>179.27</v>
      </c>
      <c r="K785">
        <v>179.27</v>
      </c>
      <c r="L785">
        <v>5.07</v>
      </c>
      <c r="M785" t="s">
        <v>16060</v>
      </c>
      <c r="N785" t="s">
        <v>16061</v>
      </c>
      <c r="O785" t="s">
        <v>16062</v>
      </c>
      <c r="P785" t="s">
        <v>288</v>
      </c>
      <c r="Q785" t="s">
        <v>295</v>
      </c>
      <c r="R785" t="s">
        <v>16063</v>
      </c>
      <c r="S785" t="s">
        <v>2605</v>
      </c>
      <c r="U785" t="s">
        <v>16064</v>
      </c>
      <c r="V785" t="s">
        <v>16065</v>
      </c>
      <c r="W785" t="s">
        <v>16066</v>
      </c>
      <c r="X785" t="s">
        <v>2016</v>
      </c>
      <c r="Y785" t="s">
        <v>291</v>
      </c>
      <c r="Z785" t="s">
        <v>16067</v>
      </c>
      <c r="AE785" t="s">
        <v>16068</v>
      </c>
      <c r="AG785" t="s">
        <v>16060</v>
      </c>
      <c r="AH785" t="s">
        <v>16061</v>
      </c>
      <c r="AI785" t="s">
        <v>16069</v>
      </c>
      <c r="AJ785" t="s">
        <v>288</v>
      </c>
      <c r="AK785" t="s">
        <v>295</v>
      </c>
      <c r="AL785" t="s">
        <v>16063</v>
      </c>
      <c r="AM785" t="s">
        <v>2605</v>
      </c>
      <c r="AO785" t="s">
        <v>16064</v>
      </c>
      <c r="AP785" t="s">
        <v>16065</v>
      </c>
      <c r="AQ785" t="s">
        <v>16066</v>
      </c>
      <c r="AR785" t="s">
        <v>2016</v>
      </c>
      <c r="AT785" t="s">
        <v>16067</v>
      </c>
      <c r="AV785" t="s">
        <v>296</v>
      </c>
      <c r="AW785" t="s">
        <v>16070</v>
      </c>
      <c r="AX785" t="s">
        <v>1527</v>
      </c>
      <c r="AY785">
        <v>88.57</v>
      </c>
      <c r="AZ785" t="s">
        <v>289</v>
      </c>
      <c r="BA785" t="s">
        <v>297</v>
      </c>
      <c r="BC785" t="s">
        <v>15999</v>
      </c>
      <c r="BD785" t="s">
        <v>19175</v>
      </c>
      <c r="BF785" t="s">
        <v>16059</v>
      </c>
      <c r="BI785" t="s">
        <v>16071</v>
      </c>
      <c r="BJ785" t="s">
        <v>6291</v>
      </c>
      <c r="BK785" t="s">
        <v>6292</v>
      </c>
      <c r="BL785" t="s">
        <v>4</v>
      </c>
      <c r="BM785">
        <v>1</v>
      </c>
      <c r="BN785">
        <v>99.9</v>
      </c>
      <c r="BO785">
        <v>99.9</v>
      </c>
      <c r="BP785" t="s">
        <v>10255</v>
      </c>
      <c r="BQ785" t="s">
        <v>10256</v>
      </c>
      <c r="BR785" t="s">
        <v>4</v>
      </c>
      <c r="BS785">
        <v>1</v>
      </c>
      <c r="BT785">
        <v>99.9</v>
      </c>
      <c r="BU785">
        <v>99.9</v>
      </c>
      <c r="BV785" t="s">
        <v>1577</v>
      </c>
      <c r="BW785" t="s">
        <v>1578</v>
      </c>
      <c r="BX785" t="s">
        <v>4</v>
      </c>
      <c r="BY785">
        <v>1</v>
      </c>
      <c r="BZ785">
        <v>62.97</v>
      </c>
      <c r="CA785">
        <v>62.97</v>
      </c>
    </row>
    <row r="786" spans="1:79">
      <c r="A786" s="15">
        <f t="shared" si="13"/>
        <v>45585</v>
      </c>
      <c r="B786" t="s">
        <v>16072</v>
      </c>
      <c r="C786" t="s">
        <v>16073</v>
      </c>
      <c r="D786" t="s">
        <v>294</v>
      </c>
      <c r="F786" t="s">
        <v>2100</v>
      </c>
      <c r="G786" t="s">
        <v>16074</v>
      </c>
      <c r="H786" t="s">
        <v>287</v>
      </c>
      <c r="I786">
        <v>29.9</v>
      </c>
      <c r="J786">
        <v>23.87</v>
      </c>
      <c r="K786">
        <v>23.87</v>
      </c>
      <c r="L786">
        <v>1.44</v>
      </c>
      <c r="M786" t="s">
        <v>9145</v>
      </c>
      <c r="N786" t="s">
        <v>16075</v>
      </c>
      <c r="O786" t="s">
        <v>16076</v>
      </c>
      <c r="P786" t="s">
        <v>288</v>
      </c>
      <c r="Q786" t="s">
        <v>295</v>
      </c>
      <c r="R786" t="s">
        <v>2905</v>
      </c>
      <c r="S786" t="s">
        <v>16077</v>
      </c>
      <c r="U786" t="s">
        <v>16078</v>
      </c>
      <c r="V786" t="s">
        <v>16079</v>
      </c>
      <c r="W786" t="s">
        <v>16080</v>
      </c>
      <c r="X786" t="s">
        <v>2016</v>
      </c>
      <c r="Y786" t="s">
        <v>291</v>
      </c>
      <c r="Z786" t="s">
        <v>16081</v>
      </c>
      <c r="AE786" t="s">
        <v>16082</v>
      </c>
      <c r="AG786" t="s">
        <v>9145</v>
      </c>
      <c r="AH786" t="s">
        <v>16075</v>
      </c>
      <c r="AI786" t="s">
        <v>16083</v>
      </c>
      <c r="AJ786" t="s">
        <v>288</v>
      </c>
      <c r="AK786" t="s">
        <v>295</v>
      </c>
      <c r="AL786" t="s">
        <v>2905</v>
      </c>
      <c r="AM786" t="s">
        <v>16077</v>
      </c>
      <c r="AO786" t="s">
        <v>16078</v>
      </c>
      <c r="AP786" t="s">
        <v>16079</v>
      </c>
      <c r="AQ786" t="s">
        <v>16080</v>
      </c>
      <c r="AR786" t="s">
        <v>2016</v>
      </c>
      <c r="AT786" t="s">
        <v>16081</v>
      </c>
      <c r="AV786" t="s">
        <v>296</v>
      </c>
      <c r="AW786" t="s">
        <v>16084</v>
      </c>
      <c r="AX786" t="s">
        <v>1527</v>
      </c>
      <c r="AY786">
        <v>7.47</v>
      </c>
      <c r="AZ786" t="s">
        <v>289</v>
      </c>
      <c r="BA786" t="s">
        <v>2819</v>
      </c>
      <c r="BC786" t="s">
        <v>16011</v>
      </c>
      <c r="BD786" t="s">
        <v>20172</v>
      </c>
      <c r="BF786" t="s">
        <v>16074</v>
      </c>
      <c r="BI786" t="s">
        <v>16085</v>
      </c>
      <c r="BJ786" t="s">
        <v>851</v>
      </c>
      <c r="BK786" t="s">
        <v>852</v>
      </c>
      <c r="BL786" t="s">
        <v>4</v>
      </c>
      <c r="BM786">
        <v>1</v>
      </c>
      <c r="BN786">
        <v>29.9</v>
      </c>
      <c r="BO786">
        <v>29.9</v>
      </c>
    </row>
    <row r="787" spans="1:79">
      <c r="A787" s="15">
        <f t="shared" si="13"/>
        <v>45585</v>
      </c>
      <c r="B787" t="s">
        <v>16086</v>
      </c>
      <c r="C787" t="s">
        <v>16087</v>
      </c>
      <c r="D787" t="s">
        <v>301</v>
      </c>
      <c r="F787" t="s">
        <v>2100</v>
      </c>
      <c r="G787" t="s">
        <v>16088</v>
      </c>
      <c r="H787" t="s">
        <v>298</v>
      </c>
      <c r="I787">
        <v>129.9</v>
      </c>
      <c r="J787">
        <v>129.9</v>
      </c>
      <c r="K787">
        <v>129.9</v>
      </c>
      <c r="L787">
        <v>0</v>
      </c>
      <c r="M787" t="s">
        <v>16089</v>
      </c>
      <c r="N787" t="s">
        <v>16089</v>
      </c>
      <c r="O787" t="s">
        <v>16090</v>
      </c>
      <c r="P787" t="s">
        <v>877</v>
      </c>
      <c r="Q787" t="s">
        <v>16091</v>
      </c>
      <c r="R787" t="s">
        <v>16092</v>
      </c>
      <c r="S787" t="s">
        <v>2091</v>
      </c>
      <c r="U787" t="s">
        <v>16093</v>
      </c>
      <c r="V787" t="s">
        <v>14771</v>
      </c>
      <c r="W787" t="s">
        <v>4977</v>
      </c>
      <c r="X787" t="s">
        <v>7</v>
      </c>
      <c r="Y787" t="s">
        <v>291</v>
      </c>
      <c r="Z787" t="s">
        <v>16094</v>
      </c>
      <c r="AE787" t="s">
        <v>16095</v>
      </c>
      <c r="AG787" t="s">
        <v>8459</v>
      </c>
      <c r="AH787" t="s">
        <v>16096</v>
      </c>
      <c r="AI787" t="s">
        <v>16090</v>
      </c>
      <c r="AJ787" t="s">
        <v>877</v>
      </c>
      <c r="AK787" t="s">
        <v>16091</v>
      </c>
      <c r="AL787" t="s">
        <v>16092</v>
      </c>
      <c r="AM787" t="s">
        <v>2091</v>
      </c>
      <c r="AO787" t="s">
        <v>16093</v>
      </c>
      <c r="AP787" t="s">
        <v>14771</v>
      </c>
      <c r="AQ787" t="s">
        <v>4977</v>
      </c>
      <c r="AR787" t="s">
        <v>7</v>
      </c>
      <c r="AS787" t="s">
        <v>291</v>
      </c>
      <c r="AT787" t="s">
        <v>16094</v>
      </c>
      <c r="AV787" t="s">
        <v>296</v>
      </c>
      <c r="AW787" t="s">
        <v>16097</v>
      </c>
      <c r="AX787" t="s">
        <v>17436</v>
      </c>
      <c r="AY787">
        <v>0</v>
      </c>
      <c r="AZ787" t="s">
        <v>289</v>
      </c>
      <c r="BA787" t="s">
        <v>2145</v>
      </c>
      <c r="BC787" t="s">
        <v>16098</v>
      </c>
      <c r="BF787" t="s">
        <v>16088</v>
      </c>
      <c r="BI787" t="s">
        <v>15627</v>
      </c>
      <c r="BJ787" t="s">
        <v>7612</v>
      </c>
      <c r="BK787" t="s">
        <v>5069</v>
      </c>
      <c r="BL787" t="s">
        <v>4</v>
      </c>
      <c r="BM787">
        <v>1</v>
      </c>
      <c r="BN787">
        <v>129.9</v>
      </c>
      <c r="BO787">
        <v>129.9</v>
      </c>
    </row>
    <row r="788" spans="1:79">
      <c r="A788" s="15">
        <f t="shared" si="13"/>
        <v>45586</v>
      </c>
      <c r="B788" t="s">
        <v>17437</v>
      </c>
      <c r="C788" t="s">
        <v>17438</v>
      </c>
      <c r="D788" t="s">
        <v>294</v>
      </c>
      <c r="F788" t="s">
        <v>1526</v>
      </c>
      <c r="G788" t="s">
        <v>17439</v>
      </c>
      <c r="H788" t="s">
        <v>287</v>
      </c>
      <c r="I788">
        <v>149.5</v>
      </c>
      <c r="J788">
        <v>92.67</v>
      </c>
      <c r="K788">
        <v>102.91</v>
      </c>
      <c r="L788">
        <v>0</v>
      </c>
      <c r="M788" t="s">
        <v>3853</v>
      </c>
      <c r="N788" t="s">
        <v>17440</v>
      </c>
      <c r="O788" t="s">
        <v>17441</v>
      </c>
      <c r="P788" t="s">
        <v>288</v>
      </c>
      <c r="Q788" t="s">
        <v>295</v>
      </c>
      <c r="R788" t="s">
        <v>17442</v>
      </c>
      <c r="S788" t="s">
        <v>6997</v>
      </c>
      <c r="V788" t="s">
        <v>17443</v>
      </c>
      <c r="W788" t="s">
        <v>6393</v>
      </c>
      <c r="X788" t="s">
        <v>127</v>
      </c>
      <c r="Y788" t="s">
        <v>291</v>
      </c>
      <c r="Z788" t="s">
        <v>17444</v>
      </c>
      <c r="AE788" t="s">
        <v>17445</v>
      </c>
      <c r="AG788" t="s">
        <v>3853</v>
      </c>
      <c r="AH788" t="s">
        <v>17440</v>
      </c>
      <c r="AI788" t="s">
        <v>17446</v>
      </c>
      <c r="AJ788" t="s">
        <v>288</v>
      </c>
      <c r="AK788" t="s">
        <v>295</v>
      </c>
      <c r="AL788" t="s">
        <v>17442</v>
      </c>
      <c r="AM788" t="s">
        <v>6997</v>
      </c>
      <c r="AP788" t="s">
        <v>17443</v>
      </c>
      <c r="AQ788" t="s">
        <v>6393</v>
      </c>
      <c r="AR788" t="s">
        <v>127</v>
      </c>
      <c r="AT788" t="s">
        <v>17444</v>
      </c>
      <c r="AV788" t="s">
        <v>296</v>
      </c>
      <c r="AW788" t="s">
        <v>17447</v>
      </c>
      <c r="AX788" t="s">
        <v>4481</v>
      </c>
      <c r="AY788">
        <v>56.83</v>
      </c>
      <c r="AZ788" t="s">
        <v>289</v>
      </c>
      <c r="BA788" t="s">
        <v>297</v>
      </c>
      <c r="BC788" t="s">
        <v>4578</v>
      </c>
      <c r="BF788" t="s">
        <v>17439</v>
      </c>
      <c r="BI788" t="s">
        <v>17448</v>
      </c>
      <c r="BJ788" t="s">
        <v>885</v>
      </c>
      <c r="BK788" t="s">
        <v>771</v>
      </c>
      <c r="BL788" t="s">
        <v>4</v>
      </c>
      <c r="BM788">
        <v>1</v>
      </c>
      <c r="BN788">
        <v>29.9</v>
      </c>
      <c r="BO788">
        <v>29.9</v>
      </c>
      <c r="BP788" t="s">
        <v>885</v>
      </c>
      <c r="BQ788" t="s">
        <v>771</v>
      </c>
      <c r="BR788" t="s">
        <v>4</v>
      </c>
      <c r="BS788">
        <v>1</v>
      </c>
      <c r="BT788">
        <v>29.9</v>
      </c>
      <c r="BU788">
        <v>29.9</v>
      </c>
      <c r="BV788" t="s">
        <v>851</v>
      </c>
      <c r="BW788" t="s">
        <v>852</v>
      </c>
      <c r="BX788" t="s">
        <v>4</v>
      </c>
      <c r="BY788">
        <v>3</v>
      </c>
      <c r="BZ788">
        <v>29.9</v>
      </c>
      <c r="CA788">
        <v>89.7</v>
      </c>
    </row>
    <row r="789" spans="1:79">
      <c r="A789" s="15">
        <f t="shared" si="13"/>
        <v>45586</v>
      </c>
      <c r="B789" t="s">
        <v>17449</v>
      </c>
      <c r="C789" t="s">
        <v>17450</v>
      </c>
      <c r="D789" t="s">
        <v>294</v>
      </c>
      <c r="F789" t="s">
        <v>2100</v>
      </c>
      <c r="G789" t="s">
        <v>17451</v>
      </c>
      <c r="H789" t="s">
        <v>287</v>
      </c>
      <c r="I789">
        <v>113.89</v>
      </c>
      <c r="J789">
        <v>85.42</v>
      </c>
      <c r="K789">
        <v>85.42</v>
      </c>
      <c r="L789">
        <v>0</v>
      </c>
      <c r="M789" t="s">
        <v>17452</v>
      </c>
      <c r="N789" t="s">
        <v>17453</v>
      </c>
      <c r="O789" t="s">
        <v>17454</v>
      </c>
      <c r="P789" t="s">
        <v>288</v>
      </c>
      <c r="Q789" t="s">
        <v>295</v>
      </c>
      <c r="R789" t="s">
        <v>17455</v>
      </c>
      <c r="S789" t="s">
        <v>17456</v>
      </c>
      <c r="U789" t="s">
        <v>17457</v>
      </c>
      <c r="V789" t="s">
        <v>124</v>
      </c>
      <c r="W789" t="s">
        <v>17455</v>
      </c>
      <c r="X789" t="s">
        <v>837</v>
      </c>
      <c r="Y789" t="s">
        <v>291</v>
      </c>
      <c r="Z789" t="s">
        <v>17458</v>
      </c>
      <c r="AE789" t="s">
        <v>17459</v>
      </c>
      <c r="AG789" t="s">
        <v>17452</v>
      </c>
      <c r="AH789" t="s">
        <v>17453</v>
      </c>
      <c r="AI789" t="s">
        <v>17460</v>
      </c>
      <c r="AJ789" t="s">
        <v>288</v>
      </c>
      <c r="AK789" t="s">
        <v>295</v>
      </c>
      <c r="AL789" t="s">
        <v>17455</v>
      </c>
      <c r="AM789" t="s">
        <v>17456</v>
      </c>
      <c r="AO789" t="s">
        <v>17457</v>
      </c>
      <c r="AP789" t="s">
        <v>124</v>
      </c>
      <c r="AQ789" t="s">
        <v>17455</v>
      </c>
      <c r="AR789" t="s">
        <v>837</v>
      </c>
      <c r="AT789" t="s">
        <v>17458</v>
      </c>
      <c r="AV789" t="s">
        <v>296</v>
      </c>
      <c r="AW789" t="s">
        <v>17461</v>
      </c>
      <c r="AX789" t="s">
        <v>1527</v>
      </c>
      <c r="AY789">
        <v>28.47</v>
      </c>
      <c r="AZ789" t="s">
        <v>289</v>
      </c>
      <c r="BA789" t="s">
        <v>113</v>
      </c>
      <c r="BC789" t="s">
        <v>15999</v>
      </c>
      <c r="BD789" t="s">
        <v>20173</v>
      </c>
      <c r="BF789" t="s">
        <v>17451</v>
      </c>
      <c r="BI789" t="s">
        <v>17462</v>
      </c>
      <c r="BJ789" t="s">
        <v>17463</v>
      </c>
      <c r="BK789" t="s">
        <v>6357</v>
      </c>
      <c r="BL789" t="s">
        <v>4</v>
      </c>
      <c r="BM789">
        <v>1</v>
      </c>
      <c r="BN789">
        <v>113.89</v>
      </c>
      <c r="BO789">
        <v>113.89</v>
      </c>
    </row>
    <row r="790" spans="1:79">
      <c r="A790" s="15">
        <f t="shared" si="13"/>
        <v>45586</v>
      </c>
      <c r="B790" t="s">
        <v>17464</v>
      </c>
      <c r="C790" t="s">
        <v>17465</v>
      </c>
      <c r="D790" t="s">
        <v>294</v>
      </c>
      <c r="F790" t="s">
        <v>2100</v>
      </c>
      <c r="G790" t="s">
        <v>17466</v>
      </c>
      <c r="H790" t="s">
        <v>287</v>
      </c>
      <c r="I790">
        <v>41.98</v>
      </c>
      <c r="J790">
        <v>30.56</v>
      </c>
      <c r="K790">
        <v>30.56</v>
      </c>
      <c r="L790">
        <v>0</v>
      </c>
      <c r="M790" t="s">
        <v>17467</v>
      </c>
      <c r="N790" t="s">
        <v>17468</v>
      </c>
      <c r="O790" t="s">
        <v>17469</v>
      </c>
      <c r="P790" t="s">
        <v>288</v>
      </c>
      <c r="Q790" t="s">
        <v>295</v>
      </c>
      <c r="R790" t="s">
        <v>17470</v>
      </c>
      <c r="S790" t="s">
        <v>5736</v>
      </c>
      <c r="U790" t="s">
        <v>10221</v>
      </c>
      <c r="V790" t="s">
        <v>17471</v>
      </c>
      <c r="W790" t="s">
        <v>17472</v>
      </c>
      <c r="X790" t="s">
        <v>835</v>
      </c>
      <c r="Y790" t="s">
        <v>291</v>
      </c>
      <c r="Z790" t="s">
        <v>17473</v>
      </c>
      <c r="AE790" t="s">
        <v>17474</v>
      </c>
      <c r="AG790" t="s">
        <v>17467</v>
      </c>
      <c r="AH790" t="s">
        <v>17468</v>
      </c>
      <c r="AI790" t="s">
        <v>17475</v>
      </c>
      <c r="AJ790" t="s">
        <v>288</v>
      </c>
      <c r="AK790" t="s">
        <v>295</v>
      </c>
      <c r="AL790" t="s">
        <v>17470</v>
      </c>
      <c r="AM790" t="s">
        <v>5736</v>
      </c>
      <c r="AO790" t="s">
        <v>10221</v>
      </c>
      <c r="AP790" t="s">
        <v>17471</v>
      </c>
      <c r="AQ790" t="s">
        <v>17472</v>
      </c>
      <c r="AR790" t="s">
        <v>835</v>
      </c>
      <c r="AT790" t="s">
        <v>17473</v>
      </c>
      <c r="AV790" t="s">
        <v>296</v>
      </c>
      <c r="AW790" t="s">
        <v>17476</v>
      </c>
      <c r="AX790" t="s">
        <v>1527</v>
      </c>
      <c r="AY790">
        <v>11.42</v>
      </c>
      <c r="AZ790" t="s">
        <v>289</v>
      </c>
      <c r="BA790" t="s">
        <v>297</v>
      </c>
      <c r="BC790" t="s">
        <v>15999</v>
      </c>
      <c r="BD790" t="s">
        <v>18973</v>
      </c>
      <c r="BF790" t="s">
        <v>17466</v>
      </c>
      <c r="BI790" t="s">
        <v>17477</v>
      </c>
      <c r="BJ790" t="s">
        <v>838</v>
      </c>
      <c r="BK790" t="s">
        <v>836</v>
      </c>
      <c r="BL790" t="s">
        <v>4</v>
      </c>
      <c r="BM790">
        <v>1</v>
      </c>
      <c r="BN790">
        <v>20.99</v>
      </c>
      <c r="BO790">
        <v>20.99</v>
      </c>
      <c r="BP790" t="s">
        <v>862</v>
      </c>
      <c r="BQ790" t="s">
        <v>863</v>
      </c>
      <c r="BR790" t="s">
        <v>4</v>
      </c>
      <c r="BS790">
        <v>1</v>
      </c>
      <c r="BT790">
        <v>20.99</v>
      </c>
      <c r="BU790">
        <v>20.99</v>
      </c>
    </row>
    <row r="791" spans="1:79">
      <c r="A791" s="15">
        <f t="shared" si="13"/>
        <v>45586</v>
      </c>
      <c r="B791" t="s">
        <v>17478</v>
      </c>
      <c r="C791" t="s">
        <v>17479</v>
      </c>
      <c r="D791" t="s">
        <v>134</v>
      </c>
      <c r="F791" t="s">
        <v>2100</v>
      </c>
      <c r="G791" t="s">
        <v>17480</v>
      </c>
      <c r="H791" t="s">
        <v>287</v>
      </c>
      <c r="I791">
        <v>125.93</v>
      </c>
      <c r="J791">
        <v>119.63</v>
      </c>
      <c r="K791">
        <v>119.63</v>
      </c>
      <c r="L791">
        <v>0</v>
      </c>
      <c r="M791" t="s">
        <v>17481</v>
      </c>
      <c r="N791" t="s">
        <v>17482</v>
      </c>
      <c r="O791" t="s">
        <v>19176</v>
      </c>
      <c r="P791" t="s">
        <v>288</v>
      </c>
      <c r="Q791" t="s">
        <v>3145</v>
      </c>
      <c r="R791" t="s">
        <v>17483</v>
      </c>
      <c r="S791" t="s">
        <v>10883</v>
      </c>
      <c r="T791" t="s">
        <v>17484</v>
      </c>
      <c r="U791" t="s">
        <v>17484</v>
      </c>
      <c r="V791" t="s">
        <v>17485</v>
      </c>
      <c r="W791" t="s">
        <v>17485</v>
      </c>
      <c r="X791" t="s">
        <v>9808</v>
      </c>
      <c r="Y791" t="s">
        <v>3150</v>
      </c>
      <c r="Z791" t="s">
        <v>17486</v>
      </c>
      <c r="AE791" t="s">
        <v>17487</v>
      </c>
      <c r="AG791" t="s">
        <v>6217</v>
      </c>
      <c r="AH791" t="s">
        <v>17488</v>
      </c>
      <c r="AI791" t="s">
        <v>19176</v>
      </c>
      <c r="AJ791" t="s">
        <v>288</v>
      </c>
      <c r="AK791" t="s">
        <v>3145</v>
      </c>
      <c r="AL791" t="s">
        <v>17483</v>
      </c>
      <c r="AM791" t="s">
        <v>10883</v>
      </c>
      <c r="AO791" t="s">
        <v>17484</v>
      </c>
      <c r="AP791" t="s">
        <v>17485</v>
      </c>
      <c r="AQ791" t="s">
        <v>17485</v>
      </c>
      <c r="AR791" t="s">
        <v>9808</v>
      </c>
      <c r="AS791" t="s">
        <v>3150</v>
      </c>
      <c r="AT791" t="s">
        <v>17486</v>
      </c>
      <c r="AV791" t="s">
        <v>3154</v>
      </c>
      <c r="AW791" t="s">
        <v>17489</v>
      </c>
      <c r="AX791" t="s">
        <v>3156</v>
      </c>
      <c r="AY791">
        <v>6.3</v>
      </c>
      <c r="AZ791" t="s">
        <v>3157</v>
      </c>
      <c r="BA791" t="s">
        <v>4796</v>
      </c>
      <c r="BB791" t="s">
        <v>3159</v>
      </c>
      <c r="BC791" t="s">
        <v>16040</v>
      </c>
      <c r="BD791" t="s">
        <v>19177</v>
      </c>
      <c r="BF791" t="s">
        <v>17480</v>
      </c>
      <c r="BG791" t="s">
        <v>3161</v>
      </c>
      <c r="BH791">
        <v>64.75</v>
      </c>
      <c r="BI791" t="s">
        <v>15642</v>
      </c>
      <c r="BJ791" t="s">
        <v>3162</v>
      </c>
      <c r="BK791" t="s">
        <v>300</v>
      </c>
      <c r="BL791" t="s">
        <v>4</v>
      </c>
      <c r="BM791">
        <v>3</v>
      </c>
      <c r="BN791">
        <v>17.989999999999998</v>
      </c>
      <c r="BO791">
        <v>53.97</v>
      </c>
      <c r="BP791" t="s">
        <v>3162</v>
      </c>
      <c r="BQ791" t="s">
        <v>293</v>
      </c>
      <c r="BR791" t="s">
        <v>4</v>
      </c>
      <c r="BS791">
        <v>4</v>
      </c>
      <c r="BT791">
        <v>17.989999999999998</v>
      </c>
      <c r="BU791">
        <v>71.959999999999994</v>
      </c>
    </row>
    <row r="792" spans="1:79">
      <c r="A792" s="15">
        <f t="shared" si="13"/>
        <v>45586</v>
      </c>
      <c r="B792" t="s">
        <v>17490</v>
      </c>
      <c r="C792" t="s">
        <v>17491</v>
      </c>
      <c r="D792" t="s">
        <v>134</v>
      </c>
      <c r="F792" t="s">
        <v>2100</v>
      </c>
      <c r="G792" t="s">
        <v>17492</v>
      </c>
      <c r="H792" t="s">
        <v>298</v>
      </c>
      <c r="I792">
        <v>84.43</v>
      </c>
      <c r="J792">
        <v>80.209999999999994</v>
      </c>
      <c r="K792">
        <v>80.209999999999994</v>
      </c>
      <c r="L792">
        <v>0</v>
      </c>
      <c r="M792" t="s">
        <v>14596</v>
      </c>
      <c r="N792" t="s">
        <v>17493</v>
      </c>
      <c r="O792" t="s">
        <v>17494</v>
      </c>
      <c r="P792" t="s">
        <v>288</v>
      </c>
      <c r="Q792" t="s">
        <v>3145</v>
      </c>
      <c r="R792" t="s">
        <v>17495</v>
      </c>
      <c r="S792" t="s">
        <v>17496</v>
      </c>
      <c r="T792" t="s">
        <v>17497</v>
      </c>
      <c r="U792" t="s">
        <v>17497</v>
      </c>
      <c r="V792" t="s">
        <v>17498</v>
      </c>
      <c r="W792" t="s">
        <v>2157</v>
      </c>
      <c r="X792" t="s">
        <v>835</v>
      </c>
      <c r="Y792" t="s">
        <v>3150</v>
      </c>
      <c r="Z792" t="s">
        <v>17499</v>
      </c>
      <c r="AE792" t="s">
        <v>17500</v>
      </c>
      <c r="AG792" t="s">
        <v>17501</v>
      </c>
      <c r="AH792" t="s">
        <v>17502</v>
      </c>
      <c r="AI792" t="s">
        <v>17494</v>
      </c>
      <c r="AJ792" t="s">
        <v>288</v>
      </c>
      <c r="AK792" t="s">
        <v>3145</v>
      </c>
      <c r="AL792" t="s">
        <v>17495</v>
      </c>
      <c r="AM792" t="s">
        <v>17496</v>
      </c>
      <c r="AO792" t="s">
        <v>17497</v>
      </c>
      <c r="AP792" t="s">
        <v>17498</v>
      </c>
      <c r="AQ792" t="s">
        <v>2157</v>
      </c>
      <c r="AR792" t="s">
        <v>835</v>
      </c>
      <c r="AS792" t="s">
        <v>3150</v>
      </c>
      <c r="AT792" t="s">
        <v>17499</v>
      </c>
      <c r="AV792" t="s">
        <v>3154</v>
      </c>
      <c r="AW792" t="s">
        <v>17530</v>
      </c>
      <c r="AX792" t="s">
        <v>17531</v>
      </c>
      <c r="AY792">
        <v>4.22</v>
      </c>
      <c r="AZ792" t="s">
        <v>3157</v>
      </c>
      <c r="BA792" t="s">
        <v>4629</v>
      </c>
      <c r="BB792" t="s">
        <v>4946</v>
      </c>
      <c r="BC792" t="s">
        <v>16098</v>
      </c>
      <c r="BD792" t="s">
        <v>18974</v>
      </c>
      <c r="BF792" t="s">
        <v>17492</v>
      </c>
      <c r="BG792" t="s">
        <v>3161</v>
      </c>
      <c r="BH792">
        <v>15.24</v>
      </c>
      <c r="BI792" t="s">
        <v>15642</v>
      </c>
      <c r="BJ792" t="s">
        <v>5359</v>
      </c>
      <c r="BK792" t="s">
        <v>2181</v>
      </c>
      <c r="BL792" t="s">
        <v>4</v>
      </c>
      <c r="BM792">
        <v>1</v>
      </c>
      <c r="BN792">
        <v>84.43</v>
      </c>
      <c r="BO792">
        <v>84.43</v>
      </c>
    </row>
    <row r="793" spans="1:79">
      <c r="A793" s="15">
        <f t="shared" si="13"/>
        <v>45586</v>
      </c>
      <c r="B793" t="s">
        <v>17503</v>
      </c>
      <c r="C793" t="s">
        <v>17504</v>
      </c>
      <c r="D793" t="s">
        <v>294</v>
      </c>
      <c r="F793" t="s">
        <v>1526</v>
      </c>
      <c r="G793" t="s">
        <v>17505</v>
      </c>
      <c r="H793" t="s">
        <v>287</v>
      </c>
      <c r="I793">
        <v>129.9</v>
      </c>
      <c r="J793">
        <v>105.9</v>
      </c>
      <c r="K793">
        <v>105.9</v>
      </c>
      <c r="L793">
        <v>0</v>
      </c>
      <c r="M793" t="s">
        <v>6000</v>
      </c>
      <c r="N793" t="s">
        <v>17506</v>
      </c>
      <c r="O793" t="s">
        <v>17507</v>
      </c>
      <c r="P793" t="s">
        <v>288</v>
      </c>
      <c r="Q793" t="s">
        <v>295</v>
      </c>
      <c r="R793" t="s">
        <v>17508</v>
      </c>
      <c r="S793" t="s">
        <v>17509</v>
      </c>
      <c r="V793" t="s">
        <v>17510</v>
      </c>
      <c r="W793" t="s">
        <v>17511</v>
      </c>
      <c r="X793" t="s">
        <v>4790</v>
      </c>
      <c r="Y793" t="s">
        <v>291</v>
      </c>
      <c r="Z793" t="s">
        <v>17512</v>
      </c>
      <c r="AE793" t="s">
        <v>17513</v>
      </c>
      <c r="AG793" t="s">
        <v>6000</v>
      </c>
      <c r="AH793" t="s">
        <v>17506</v>
      </c>
      <c r="AI793" t="s">
        <v>17514</v>
      </c>
      <c r="AJ793" t="s">
        <v>288</v>
      </c>
      <c r="AK793" t="s">
        <v>295</v>
      </c>
      <c r="AL793" t="s">
        <v>17508</v>
      </c>
      <c r="AM793" t="s">
        <v>17509</v>
      </c>
      <c r="AP793" t="s">
        <v>17510</v>
      </c>
      <c r="AQ793" t="s">
        <v>17511</v>
      </c>
      <c r="AR793" t="s">
        <v>4790</v>
      </c>
      <c r="AT793" t="s">
        <v>17512</v>
      </c>
      <c r="AV793" t="s">
        <v>296</v>
      </c>
      <c r="AW793" t="s">
        <v>17515</v>
      </c>
      <c r="AX793" t="s">
        <v>1527</v>
      </c>
      <c r="AY793">
        <v>24</v>
      </c>
      <c r="AZ793" t="s">
        <v>289</v>
      </c>
      <c r="BA793" t="s">
        <v>113</v>
      </c>
      <c r="BC793" t="s">
        <v>17516</v>
      </c>
      <c r="BF793" t="s">
        <v>17505</v>
      </c>
      <c r="BI793" t="s">
        <v>17517</v>
      </c>
      <c r="BJ793" t="s">
        <v>3228</v>
      </c>
      <c r="BK793" t="s">
        <v>3229</v>
      </c>
      <c r="BL793" t="s">
        <v>4</v>
      </c>
      <c r="BM793">
        <v>1</v>
      </c>
      <c r="BN793">
        <v>129.9</v>
      </c>
      <c r="BO793">
        <v>129.9</v>
      </c>
    </row>
    <row r="794" spans="1:79">
      <c r="A794" s="15">
        <f t="shared" si="13"/>
        <v>45587</v>
      </c>
      <c r="B794" t="s">
        <v>17518</v>
      </c>
      <c r="C794" t="s">
        <v>17519</v>
      </c>
      <c r="D794" t="s">
        <v>294</v>
      </c>
      <c r="F794" t="s">
        <v>2100</v>
      </c>
      <c r="G794" t="s">
        <v>17520</v>
      </c>
      <c r="H794" t="s">
        <v>287</v>
      </c>
      <c r="I794">
        <v>29.9</v>
      </c>
      <c r="J794">
        <v>21.62</v>
      </c>
      <c r="K794">
        <v>21.62</v>
      </c>
      <c r="L794">
        <v>0</v>
      </c>
      <c r="M794" t="s">
        <v>2072</v>
      </c>
      <c r="N794" t="s">
        <v>5251</v>
      </c>
      <c r="O794" t="s">
        <v>5252</v>
      </c>
      <c r="P794" t="s">
        <v>288</v>
      </c>
      <c r="Q794" t="s">
        <v>295</v>
      </c>
      <c r="R794" t="s">
        <v>5253</v>
      </c>
      <c r="S794" t="s">
        <v>5254</v>
      </c>
      <c r="U794" t="s">
        <v>5255</v>
      </c>
      <c r="V794" t="s">
        <v>5256</v>
      </c>
      <c r="W794" t="s">
        <v>127</v>
      </c>
      <c r="X794" t="s">
        <v>127</v>
      </c>
      <c r="Y794" t="s">
        <v>291</v>
      </c>
      <c r="Z794" t="s">
        <v>5257</v>
      </c>
      <c r="AE794" t="s">
        <v>5258</v>
      </c>
      <c r="AG794" t="s">
        <v>2072</v>
      </c>
      <c r="AH794" t="s">
        <v>5251</v>
      </c>
      <c r="AI794" t="s">
        <v>17521</v>
      </c>
      <c r="AJ794" t="s">
        <v>288</v>
      </c>
      <c r="AK794" t="s">
        <v>295</v>
      </c>
      <c r="AL794" t="s">
        <v>5253</v>
      </c>
      <c r="AM794" t="s">
        <v>5254</v>
      </c>
      <c r="AO794" t="s">
        <v>5255</v>
      </c>
      <c r="AP794" t="s">
        <v>5256</v>
      </c>
      <c r="AQ794" t="s">
        <v>127</v>
      </c>
      <c r="AR794" t="s">
        <v>127</v>
      </c>
      <c r="AT794" t="s">
        <v>5257</v>
      </c>
      <c r="AV794" t="s">
        <v>296</v>
      </c>
      <c r="AW794" t="s">
        <v>17522</v>
      </c>
      <c r="AX794" t="s">
        <v>1527</v>
      </c>
      <c r="AY794">
        <v>8.2799999999999994</v>
      </c>
      <c r="AZ794" t="s">
        <v>289</v>
      </c>
      <c r="BA794" t="s">
        <v>297</v>
      </c>
      <c r="BC794" t="s">
        <v>2178</v>
      </c>
      <c r="BD794" t="s">
        <v>19178</v>
      </c>
      <c r="BF794" t="s">
        <v>17520</v>
      </c>
      <c r="BI794" t="s">
        <v>17523</v>
      </c>
      <c r="BJ794" t="s">
        <v>851</v>
      </c>
      <c r="BK794" t="s">
        <v>852</v>
      </c>
      <c r="BL794" t="s">
        <v>4</v>
      </c>
      <c r="BM794">
        <v>1</v>
      </c>
      <c r="BN794">
        <v>29.9</v>
      </c>
      <c r="BO794">
        <v>29.9</v>
      </c>
    </row>
    <row r="795" spans="1:79">
      <c r="A795" s="15">
        <f t="shared" si="13"/>
        <v>45587</v>
      </c>
      <c r="B795" t="s">
        <v>17532</v>
      </c>
      <c r="C795" t="s">
        <v>17533</v>
      </c>
      <c r="D795" t="s">
        <v>294</v>
      </c>
      <c r="F795" t="s">
        <v>2100</v>
      </c>
      <c r="G795" t="s">
        <v>17534</v>
      </c>
      <c r="H795" t="s">
        <v>287</v>
      </c>
      <c r="I795">
        <v>149.5</v>
      </c>
      <c r="J795">
        <v>103.5</v>
      </c>
      <c r="K795">
        <v>103.5</v>
      </c>
      <c r="L795">
        <v>10.83</v>
      </c>
      <c r="M795" t="s">
        <v>1265</v>
      </c>
      <c r="N795" t="s">
        <v>17535</v>
      </c>
      <c r="O795" t="s">
        <v>17536</v>
      </c>
      <c r="P795" t="s">
        <v>288</v>
      </c>
      <c r="Q795" t="s">
        <v>295</v>
      </c>
      <c r="R795" t="s">
        <v>10245</v>
      </c>
      <c r="S795" t="s">
        <v>17537</v>
      </c>
      <c r="U795" t="s">
        <v>17538</v>
      </c>
      <c r="V795" t="s">
        <v>10247</v>
      </c>
      <c r="W795" t="s">
        <v>1188</v>
      </c>
      <c r="X795" t="s">
        <v>1188</v>
      </c>
      <c r="Y795" t="s">
        <v>291</v>
      </c>
      <c r="Z795" t="s">
        <v>17539</v>
      </c>
      <c r="AE795" t="s">
        <v>17540</v>
      </c>
      <c r="AG795" t="s">
        <v>1265</v>
      </c>
      <c r="AH795" t="s">
        <v>17535</v>
      </c>
      <c r="AI795" t="s">
        <v>17541</v>
      </c>
      <c r="AJ795" t="s">
        <v>288</v>
      </c>
      <c r="AK795" t="s">
        <v>295</v>
      </c>
      <c r="AL795" t="s">
        <v>10245</v>
      </c>
      <c r="AM795" t="s">
        <v>17537</v>
      </c>
      <c r="AO795" t="s">
        <v>17538</v>
      </c>
      <c r="AP795" t="s">
        <v>10247</v>
      </c>
      <c r="AQ795" t="s">
        <v>1188</v>
      </c>
      <c r="AR795" t="s">
        <v>1188</v>
      </c>
      <c r="AT795" t="s">
        <v>17539</v>
      </c>
      <c r="AV795" t="s">
        <v>296</v>
      </c>
      <c r="AW795" t="s">
        <v>17542</v>
      </c>
      <c r="AY795">
        <v>56.83</v>
      </c>
      <c r="AZ795" t="s">
        <v>289</v>
      </c>
      <c r="BA795" t="s">
        <v>297</v>
      </c>
      <c r="BC795" t="s">
        <v>15999</v>
      </c>
      <c r="BD795" t="s">
        <v>18975</v>
      </c>
      <c r="BF795" t="s">
        <v>17534</v>
      </c>
      <c r="BI795" t="s">
        <v>17543</v>
      </c>
      <c r="BJ795" t="s">
        <v>885</v>
      </c>
      <c r="BK795" t="s">
        <v>771</v>
      </c>
      <c r="BL795" t="s">
        <v>4</v>
      </c>
      <c r="BM795">
        <v>2</v>
      </c>
      <c r="BN795">
        <v>29.9</v>
      </c>
      <c r="BO795">
        <v>59.8</v>
      </c>
      <c r="BP795" t="s">
        <v>885</v>
      </c>
      <c r="BQ795" t="s">
        <v>771</v>
      </c>
      <c r="BR795" t="s">
        <v>4</v>
      </c>
      <c r="BS795">
        <v>1</v>
      </c>
      <c r="BT795">
        <v>29.9</v>
      </c>
      <c r="BU795">
        <v>29.9</v>
      </c>
      <c r="BV795" t="s">
        <v>851</v>
      </c>
      <c r="BW795" t="s">
        <v>852</v>
      </c>
      <c r="BX795" t="s">
        <v>4</v>
      </c>
      <c r="BY795">
        <v>2</v>
      </c>
      <c r="BZ795">
        <v>29.9</v>
      </c>
      <c r="CA795">
        <v>59.8</v>
      </c>
    </row>
    <row r="796" spans="1:79">
      <c r="A796" s="15">
        <f t="shared" si="13"/>
        <v>45587</v>
      </c>
      <c r="B796" t="s">
        <v>17544</v>
      </c>
      <c r="C796" t="s">
        <v>17545</v>
      </c>
      <c r="D796" t="s">
        <v>134</v>
      </c>
      <c r="F796" t="s">
        <v>2100</v>
      </c>
      <c r="G796" t="s">
        <v>17546</v>
      </c>
      <c r="H796" t="s">
        <v>287</v>
      </c>
      <c r="I796">
        <v>83.86</v>
      </c>
      <c r="J796">
        <v>79.67</v>
      </c>
      <c r="K796">
        <v>79.67</v>
      </c>
      <c r="L796">
        <v>0</v>
      </c>
      <c r="M796" t="s">
        <v>17547</v>
      </c>
      <c r="N796" t="s">
        <v>17548</v>
      </c>
      <c r="O796" t="s">
        <v>17549</v>
      </c>
      <c r="P796" t="s">
        <v>288</v>
      </c>
      <c r="Q796" t="s">
        <v>3145</v>
      </c>
      <c r="R796" t="s">
        <v>17550</v>
      </c>
      <c r="S796" t="s">
        <v>17551</v>
      </c>
      <c r="T796" t="s">
        <v>17552</v>
      </c>
      <c r="U796" t="s">
        <v>17552</v>
      </c>
      <c r="V796" t="s">
        <v>124</v>
      </c>
      <c r="W796" t="s">
        <v>3797</v>
      </c>
      <c r="X796" t="s">
        <v>127</v>
      </c>
      <c r="Y796" t="s">
        <v>3150</v>
      </c>
      <c r="Z796" t="s">
        <v>17553</v>
      </c>
      <c r="AE796" t="s">
        <v>17554</v>
      </c>
      <c r="AG796" t="s">
        <v>16879</v>
      </c>
      <c r="AI796" t="s">
        <v>17549</v>
      </c>
      <c r="AJ796" t="s">
        <v>288</v>
      </c>
      <c r="AK796" t="s">
        <v>3145</v>
      </c>
      <c r="AL796" t="s">
        <v>17550</v>
      </c>
      <c r="AM796" t="s">
        <v>17551</v>
      </c>
      <c r="AO796" t="s">
        <v>17552</v>
      </c>
      <c r="AP796" t="s">
        <v>124</v>
      </c>
      <c r="AQ796" t="s">
        <v>3797</v>
      </c>
      <c r="AR796" t="s">
        <v>127</v>
      </c>
      <c r="AS796" t="s">
        <v>3150</v>
      </c>
      <c r="AT796" t="s">
        <v>17553</v>
      </c>
      <c r="AV796" t="s">
        <v>3154</v>
      </c>
      <c r="AW796" t="s">
        <v>17555</v>
      </c>
      <c r="AX796" t="s">
        <v>3156</v>
      </c>
      <c r="AY796">
        <v>4.1900000000000004</v>
      </c>
      <c r="AZ796" t="s">
        <v>3157</v>
      </c>
      <c r="BA796" t="s">
        <v>4796</v>
      </c>
      <c r="BB796" t="s">
        <v>3159</v>
      </c>
      <c r="BC796" t="s">
        <v>17556</v>
      </c>
      <c r="BD796" t="s">
        <v>18472</v>
      </c>
      <c r="BF796" t="s">
        <v>17546</v>
      </c>
      <c r="BG796" t="s">
        <v>3161</v>
      </c>
      <c r="BH796">
        <v>33.130000000000003</v>
      </c>
      <c r="BI796" t="s">
        <v>15642</v>
      </c>
      <c r="BJ796" t="s">
        <v>5000</v>
      </c>
      <c r="BK796" t="s">
        <v>852</v>
      </c>
      <c r="BL796" t="s">
        <v>4</v>
      </c>
      <c r="BM796">
        <v>1</v>
      </c>
      <c r="BN796">
        <v>17.93</v>
      </c>
      <c r="BO796">
        <v>17.93</v>
      </c>
      <c r="BP796" t="s">
        <v>17557</v>
      </c>
      <c r="BQ796" t="s">
        <v>17558</v>
      </c>
      <c r="BR796" t="s">
        <v>4</v>
      </c>
      <c r="BS796">
        <v>1</v>
      </c>
      <c r="BT796">
        <v>47.94</v>
      </c>
      <c r="BU796">
        <v>47.94</v>
      </c>
      <c r="BV796" t="s">
        <v>4800</v>
      </c>
      <c r="BW796" t="s">
        <v>3670</v>
      </c>
      <c r="BX796" t="s">
        <v>4</v>
      </c>
      <c r="BY796">
        <v>1</v>
      </c>
      <c r="BZ796">
        <v>17.989999999999998</v>
      </c>
      <c r="CA796">
        <v>17.989999999999998</v>
      </c>
    </row>
    <row r="797" spans="1:79">
      <c r="A797" s="15">
        <f t="shared" si="13"/>
        <v>45587</v>
      </c>
      <c r="B797" t="s">
        <v>17559</v>
      </c>
      <c r="C797" t="s">
        <v>17560</v>
      </c>
      <c r="D797" t="s">
        <v>294</v>
      </c>
      <c r="F797" t="s">
        <v>2100</v>
      </c>
      <c r="G797" t="s">
        <v>17561</v>
      </c>
      <c r="H797" t="s">
        <v>287</v>
      </c>
      <c r="I797">
        <v>159.88999999999999</v>
      </c>
      <c r="J797">
        <v>101.34</v>
      </c>
      <c r="K797">
        <v>111.67</v>
      </c>
      <c r="L797">
        <v>0</v>
      </c>
      <c r="M797" t="s">
        <v>17562</v>
      </c>
      <c r="N797" t="s">
        <v>17563</v>
      </c>
      <c r="O797" t="s">
        <v>17564</v>
      </c>
      <c r="P797" t="s">
        <v>288</v>
      </c>
      <c r="Q797" t="s">
        <v>295</v>
      </c>
      <c r="R797" t="s">
        <v>17565</v>
      </c>
      <c r="S797" t="s">
        <v>6222</v>
      </c>
      <c r="V797" t="s">
        <v>17566</v>
      </c>
      <c r="W797" t="s">
        <v>3314</v>
      </c>
      <c r="X797" t="s">
        <v>127</v>
      </c>
      <c r="Y797" t="s">
        <v>291</v>
      </c>
      <c r="Z797" t="s">
        <v>17567</v>
      </c>
      <c r="AE797" t="s">
        <v>17568</v>
      </c>
      <c r="AG797" t="s">
        <v>17562</v>
      </c>
      <c r="AH797" t="s">
        <v>17563</v>
      </c>
      <c r="AI797" t="s">
        <v>17569</v>
      </c>
      <c r="AJ797" t="s">
        <v>288</v>
      </c>
      <c r="AK797" t="s">
        <v>295</v>
      </c>
      <c r="AL797" t="s">
        <v>17565</v>
      </c>
      <c r="AM797" t="s">
        <v>6222</v>
      </c>
      <c r="AP797" t="s">
        <v>17566</v>
      </c>
      <c r="AQ797" t="s">
        <v>3314</v>
      </c>
      <c r="AR797" t="s">
        <v>127</v>
      </c>
      <c r="AT797" t="s">
        <v>17567</v>
      </c>
      <c r="AV797" t="s">
        <v>296</v>
      </c>
      <c r="AW797" t="s">
        <v>17570</v>
      </c>
      <c r="AX797" t="s">
        <v>4481</v>
      </c>
      <c r="AY797">
        <v>58.55</v>
      </c>
      <c r="AZ797" t="s">
        <v>289</v>
      </c>
      <c r="BA797" t="s">
        <v>297</v>
      </c>
      <c r="BC797" t="s">
        <v>15999</v>
      </c>
      <c r="BD797" t="s">
        <v>18976</v>
      </c>
      <c r="BF797" t="s">
        <v>17561</v>
      </c>
      <c r="BI797" t="s">
        <v>17571</v>
      </c>
      <c r="BJ797" t="s">
        <v>829</v>
      </c>
      <c r="BK797" t="s">
        <v>293</v>
      </c>
      <c r="BL797" t="s">
        <v>4</v>
      </c>
      <c r="BM797">
        <v>1</v>
      </c>
      <c r="BN797">
        <v>29.99</v>
      </c>
      <c r="BO797">
        <v>29.99</v>
      </c>
      <c r="BP797" t="s">
        <v>5068</v>
      </c>
      <c r="BQ797" t="s">
        <v>5069</v>
      </c>
      <c r="BR797" t="s">
        <v>4</v>
      </c>
      <c r="BS797">
        <v>1</v>
      </c>
      <c r="BT797">
        <v>129.9</v>
      </c>
      <c r="BU797">
        <v>129.9</v>
      </c>
    </row>
    <row r="798" spans="1:79">
      <c r="A798" s="15">
        <f t="shared" si="13"/>
        <v>45587</v>
      </c>
      <c r="B798" t="s">
        <v>17572</v>
      </c>
      <c r="C798" t="s">
        <v>17573</v>
      </c>
      <c r="D798" t="s">
        <v>294</v>
      </c>
      <c r="F798" t="s">
        <v>1526</v>
      </c>
      <c r="G798" t="s">
        <v>17574</v>
      </c>
      <c r="H798" t="s">
        <v>287</v>
      </c>
      <c r="I798">
        <v>29.99</v>
      </c>
      <c r="J798">
        <v>22.5</v>
      </c>
      <c r="K798">
        <v>22.5</v>
      </c>
      <c r="L798">
        <v>0</v>
      </c>
      <c r="M798" t="s">
        <v>16139</v>
      </c>
      <c r="N798" t="s">
        <v>17575</v>
      </c>
      <c r="O798" t="s">
        <v>17576</v>
      </c>
      <c r="P798" t="s">
        <v>288</v>
      </c>
      <c r="Q798" t="s">
        <v>295</v>
      </c>
      <c r="R798" t="s">
        <v>17577</v>
      </c>
      <c r="S798" t="s">
        <v>9709</v>
      </c>
      <c r="V798" t="s">
        <v>17578</v>
      </c>
      <c r="W798" t="s">
        <v>17579</v>
      </c>
      <c r="X798" t="s">
        <v>127</v>
      </c>
      <c r="Y798" t="s">
        <v>291</v>
      </c>
      <c r="Z798" t="s">
        <v>17580</v>
      </c>
      <c r="AE798" t="s">
        <v>17581</v>
      </c>
      <c r="AG798" t="s">
        <v>16139</v>
      </c>
      <c r="AH798" t="s">
        <v>17575</v>
      </c>
      <c r="AI798" t="s">
        <v>17582</v>
      </c>
      <c r="AJ798" t="s">
        <v>288</v>
      </c>
      <c r="AK798" t="s">
        <v>295</v>
      </c>
      <c r="AL798" t="s">
        <v>17577</v>
      </c>
      <c r="AM798" t="s">
        <v>9709</v>
      </c>
      <c r="AP798" t="s">
        <v>17578</v>
      </c>
      <c r="AQ798" t="s">
        <v>17579</v>
      </c>
      <c r="AR798" t="s">
        <v>127</v>
      </c>
      <c r="AT798" t="s">
        <v>17580</v>
      </c>
      <c r="AV798" t="s">
        <v>296</v>
      </c>
      <c r="AW798" t="s">
        <v>17583</v>
      </c>
      <c r="AX798" t="s">
        <v>1527</v>
      </c>
      <c r="AY798">
        <v>7.49</v>
      </c>
      <c r="AZ798" t="s">
        <v>289</v>
      </c>
      <c r="BA798" t="s">
        <v>113</v>
      </c>
      <c r="BC798" t="s">
        <v>15999</v>
      </c>
      <c r="BF798" t="s">
        <v>17574</v>
      </c>
      <c r="BI798" t="s">
        <v>17584</v>
      </c>
      <c r="BJ798" t="s">
        <v>829</v>
      </c>
      <c r="BK798" t="s">
        <v>293</v>
      </c>
      <c r="BL798" t="s">
        <v>4</v>
      </c>
      <c r="BM798">
        <v>1</v>
      </c>
      <c r="BN798">
        <v>29.99</v>
      </c>
      <c r="BO798">
        <v>29.99</v>
      </c>
    </row>
    <row r="799" spans="1:79">
      <c r="A799" s="15">
        <f t="shared" si="13"/>
        <v>45587</v>
      </c>
      <c r="B799" t="s">
        <v>17585</v>
      </c>
      <c r="C799" t="s">
        <v>17586</v>
      </c>
      <c r="D799" t="s">
        <v>294</v>
      </c>
      <c r="F799" t="s">
        <v>1526</v>
      </c>
      <c r="G799" t="s">
        <v>17587</v>
      </c>
      <c r="H799" t="s">
        <v>287</v>
      </c>
      <c r="I799">
        <v>152.94</v>
      </c>
      <c r="J799">
        <v>90.06</v>
      </c>
      <c r="K799">
        <v>90.06</v>
      </c>
      <c r="L799">
        <v>2.65</v>
      </c>
      <c r="M799" t="s">
        <v>5266</v>
      </c>
      <c r="N799" t="s">
        <v>17588</v>
      </c>
      <c r="O799" t="s">
        <v>17589</v>
      </c>
      <c r="P799" t="s">
        <v>288</v>
      </c>
      <c r="Q799" t="s">
        <v>295</v>
      </c>
      <c r="R799" t="s">
        <v>17590</v>
      </c>
      <c r="S799" t="s">
        <v>8558</v>
      </c>
      <c r="U799" t="s">
        <v>17591</v>
      </c>
      <c r="V799" t="s">
        <v>17592</v>
      </c>
      <c r="W799" t="s">
        <v>17593</v>
      </c>
      <c r="X799" t="s">
        <v>3740</v>
      </c>
      <c r="Y799" t="s">
        <v>291</v>
      </c>
      <c r="Z799" t="s">
        <v>17594</v>
      </c>
      <c r="AE799" t="s">
        <v>17595</v>
      </c>
      <c r="AG799" t="s">
        <v>5266</v>
      </c>
      <c r="AH799" t="s">
        <v>17588</v>
      </c>
      <c r="AI799" t="s">
        <v>17596</v>
      </c>
      <c r="AJ799" t="s">
        <v>288</v>
      </c>
      <c r="AK799" t="s">
        <v>295</v>
      </c>
      <c r="AL799" t="s">
        <v>17590</v>
      </c>
      <c r="AM799" t="s">
        <v>8558</v>
      </c>
      <c r="AO799" t="s">
        <v>17591</v>
      </c>
      <c r="AP799" t="s">
        <v>17592</v>
      </c>
      <c r="AQ799" t="s">
        <v>17593</v>
      </c>
      <c r="AR799" t="s">
        <v>3740</v>
      </c>
      <c r="AT799" t="s">
        <v>17594</v>
      </c>
      <c r="AV799" t="s">
        <v>296</v>
      </c>
      <c r="AW799" t="s">
        <v>17597</v>
      </c>
      <c r="AX799" t="s">
        <v>1527</v>
      </c>
      <c r="AY799">
        <v>65.53</v>
      </c>
      <c r="AZ799" t="s">
        <v>289</v>
      </c>
      <c r="BA799" t="s">
        <v>297</v>
      </c>
      <c r="BC799" t="s">
        <v>2178</v>
      </c>
      <c r="BF799" t="s">
        <v>17587</v>
      </c>
      <c r="BI799" t="s">
        <v>17598</v>
      </c>
      <c r="BJ799" t="s">
        <v>838</v>
      </c>
      <c r="BK799" t="s">
        <v>836</v>
      </c>
      <c r="BL799" t="s">
        <v>4</v>
      </c>
      <c r="BM799">
        <v>2</v>
      </c>
      <c r="BN799">
        <v>20.99</v>
      </c>
      <c r="BO799">
        <v>41.98</v>
      </c>
      <c r="BP799" t="s">
        <v>1561</v>
      </c>
      <c r="BQ799" t="s">
        <v>1562</v>
      </c>
      <c r="BR799" t="s">
        <v>4</v>
      </c>
      <c r="BS799">
        <v>1</v>
      </c>
      <c r="BT799">
        <v>20.99</v>
      </c>
      <c r="BU799">
        <v>20.99</v>
      </c>
      <c r="BV799" t="s">
        <v>829</v>
      </c>
      <c r="BW799" t="s">
        <v>293</v>
      </c>
      <c r="BX799" t="s">
        <v>4</v>
      </c>
      <c r="BY799">
        <v>3</v>
      </c>
      <c r="BZ799">
        <v>29.99</v>
      </c>
      <c r="CA799">
        <v>89.97</v>
      </c>
    </row>
    <row r="800" spans="1:79">
      <c r="A800" s="15">
        <f t="shared" si="13"/>
        <v>45587</v>
      </c>
      <c r="B800" t="s">
        <v>17599</v>
      </c>
      <c r="C800" t="s">
        <v>17600</v>
      </c>
      <c r="D800" t="s">
        <v>301</v>
      </c>
      <c r="F800" t="s">
        <v>2100</v>
      </c>
      <c r="G800" t="s">
        <v>17601</v>
      </c>
      <c r="H800" t="s">
        <v>298</v>
      </c>
      <c r="I800">
        <v>89.97</v>
      </c>
      <c r="J800">
        <v>100.9</v>
      </c>
      <c r="K800">
        <v>100.9</v>
      </c>
      <c r="L800">
        <v>10.93</v>
      </c>
      <c r="M800" t="s">
        <v>16089</v>
      </c>
      <c r="N800" t="s">
        <v>17602</v>
      </c>
      <c r="O800" t="s">
        <v>17603</v>
      </c>
      <c r="P800" t="s">
        <v>3217</v>
      </c>
      <c r="Q800" t="s">
        <v>17604</v>
      </c>
      <c r="R800" t="s">
        <v>17605</v>
      </c>
      <c r="S800" t="s">
        <v>4473</v>
      </c>
      <c r="U800" t="s">
        <v>17606</v>
      </c>
      <c r="V800" t="s">
        <v>17607</v>
      </c>
      <c r="W800" t="s">
        <v>1188</v>
      </c>
      <c r="X800" t="s">
        <v>5</v>
      </c>
      <c r="Y800" t="s">
        <v>291</v>
      </c>
      <c r="Z800" t="s">
        <v>17608</v>
      </c>
      <c r="AE800" t="s">
        <v>17609</v>
      </c>
      <c r="AG800" t="s">
        <v>17610</v>
      </c>
      <c r="AH800" t="s">
        <v>17611</v>
      </c>
      <c r="AI800" t="s">
        <v>17603</v>
      </c>
      <c r="AJ800" t="s">
        <v>3217</v>
      </c>
      <c r="AK800" t="s">
        <v>17604</v>
      </c>
      <c r="AL800" t="s">
        <v>17605</v>
      </c>
      <c r="AM800" t="s">
        <v>4473</v>
      </c>
      <c r="AO800" t="s">
        <v>17606</v>
      </c>
      <c r="AP800" t="s">
        <v>17607</v>
      </c>
      <c r="AQ800" t="s">
        <v>1188</v>
      </c>
      <c r="AR800" t="s">
        <v>5</v>
      </c>
      <c r="AS800" t="s">
        <v>291</v>
      </c>
      <c r="AT800" t="s">
        <v>17608</v>
      </c>
      <c r="AV800" t="s">
        <v>296</v>
      </c>
      <c r="AW800" t="s">
        <v>17612</v>
      </c>
      <c r="AX800" t="s">
        <v>18104</v>
      </c>
      <c r="AY800">
        <v>0</v>
      </c>
      <c r="AZ800" t="s">
        <v>289</v>
      </c>
      <c r="BA800" t="s">
        <v>49</v>
      </c>
      <c r="BC800" t="s">
        <v>17613</v>
      </c>
      <c r="BF800" t="s">
        <v>17601</v>
      </c>
      <c r="BI800" t="s">
        <v>15043</v>
      </c>
      <c r="BJ800" t="s">
        <v>3027</v>
      </c>
      <c r="BK800" t="s">
        <v>300</v>
      </c>
      <c r="BL800" t="s">
        <v>4</v>
      </c>
      <c r="BM800">
        <v>3</v>
      </c>
      <c r="BN800">
        <v>29.99</v>
      </c>
      <c r="BO800">
        <v>89.97</v>
      </c>
    </row>
    <row r="801" spans="1:85">
      <c r="A801" s="15">
        <f t="shared" si="13"/>
        <v>45588</v>
      </c>
      <c r="B801" t="s">
        <v>17614</v>
      </c>
      <c r="C801" t="s">
        <v>17615</v>
      </c>
      <c r="D801" t="s">
        <v>301</v>
      </c>
      <c r="F801" t="s">
        <v>2100</v>
      </c>
      <c r="G801" t="s">
        <v>17616</v>
      </c>
      <c r="H801" t="s">
        <v>298</v>
      </c>
      <c r="I801">
        <v>83.96</v>
      </c>
      <c r="J801">
        <v>94.24</v>
      </c>
      <c r="K801">
        <v>94.24</v>
      </c>
      <c r="L801">
        <v>10.28</v>
      </c>
      <c r="M801" t="s">
        <v>17617</v>
      </c>
      <c r="N801" t="s">
        <v>17618</v>
      </c>
      <c r="O801" t="s">
        <v>17619</v>
      </c>
      <c r="P801" t="s">
        <v>3217</v>
      </c>
      <c r="Q801" t="s">
        <v>17620</v>
      </c>
      <c r="R801" t="s">
        <v>17621</v>
      </c>
      <c r="S801" t="s">
        <v>17622</v>
      </c>
      <c r="U801" t="s">
        <v>7876</v>
      </c>
      <c r="V801" t="s">
        <v>7876</v>
      </c>
      <c r="W801" t="s">
        <v>1188</v>
      </c>
      <c r="X801" t="s">
        <v>5</v>
      </c>
      <c r="Y801" t="s">
        <v>291</v>
      </c>
      <c r="Z801" t="s">
        <v>17623</v>
      </c>
      <c r="AE801" t="s">
        <v>17624</v>
      </c>
      <c r="AG801" t="s">
        <v>17617</v>
      </c>
      <c r="AH801" t="s">
        <v>17618</v>
      </c>
      <c r="AI801" t="s">
        <v>17619</v>
      </c>
      <c r="AJ801" t="s">
        <v>3217</v>
      </c>
      <c r="AK801" t="s">
        <v>17620</v>
      </c>
      <c r="AL801" t="s">
        <v>17621</v>
      </c>
      <c r="AM801" t="s">
        <v>17622</v>
      </c>
      <c r="AO801" t="s">
        <v>7876</v>
      </c>
      <c r="AP801" t="s">
        <v>7876</v>
      </c>
      <c r="AQ801" t="s">
        <v>1188</v>
      </c>
      <c r="AR801" t="s">
        <v>5</v>
      </c>
      <c r="AS801" t="s">
        <v>291</v>
      </c>
      <c r="AT801" t="s">
        <v>17623</v>
      </c>
      <c r="AV801" t="s">
        <v>296</v>
      </c>
      <c r="AW801" t="s">
        <v>17625</v>
      </c>
      <c r="AX801" t="s">
        <v>18105</v>
      </c>
      <c r="AY801">
        <v>0</v>
      </c>
      <c r="AZ801" t="s">
        <v>289</v>
      </c>
      <c r="BA801" t="s">
        <v>2145</v>
      </c>
      <c r="BC801" t="s">
        <v>17613</v>
      </c>
      <c r="BF801" t="s">
        <v>17616</v>
      </c>
      <c r="BI801" t="s">
        <v>17556</v>
      </c>
      <c r="BJ801" t="s">
        <v>2761</v>
      </c>
      <c r="BK801" t="s">
        <v>836</v>
      </c>
      <c r="BL801" t="s">
        <v>4</v>
      </c>
      <c r="BM801">
        <v>2</v>
      </c>
      <c r="BN801">
        <v>20.99</v>
      </c>
      <c r="BO801">
        <v>41.98</v>
      </c>
      <c r="BP801" t="s">
        <v>1545</v>
      </c>
      <c r="BQ801" t="s">
        <v>863</v>
      </c>
      <c r="BR801" t="s">
        <v>4</v>
      </c>
      <c r="BS801">
        <v>2</v>
      </c>
      <c r="BT801">
        <v>20.99</v>
      </c>
      <c r="BU801">
        <v>41.98</v>
      </c>
    </row>
    <row r="802" spans="1:85">
      <c r="A802" s="15">
        <f t="shared" si="13"/>
        <v>45588</v>
      </c>
      <c r="B802" t="s">
        <v>18106</v>
      </c>
      <c r="C802" t="s">
        <v>18107</v>
      </c>
      <c r="D802" t="s">
        <v>294</v>
      </c>
      <c r="F802" t="s">
        <v>2100</v>
      </c>
      <c r="G802" t="s">
        <v>18108</v>
      </c>
      <c r="H802" t="s">
        <v>287</v>
      </c>
      <c r="I802">
        <v>29.99</v>
      </c>
      <c r="J802">
        <v>22.5</v>
      </c>
      <c r="K802">
        <v>22.5</v>
      </c>
      <c r="L802">
        <v>0</v>
      </c>
      <c r="M802" t="s">
        <v>18109</v>
      </c>
      <c r="N802" t="s">
        <v>18110</v>
      </c>
      <c r="O802" t="s">
        <v>18111</v>
      </c>
      <c r="P802" t="s">
        <v>288</v>
      </c>
      <c r="Q802" t="s">
        <v>295</v>
      </c>
      <c r="R802" t="s">
        <v>18112</v>
      </c>
      <c r="S802" t="s">
        <v>9977</v>
      </c>
      <c r="U802" t="s">
        <v>18113</v>
      </c>
      <c r="V802" t="s">
        <v>18114</v>
      </c>
      <c r="W802" t="s">
        <v>4847</v>
      </c>
      <c r="X802" t="s">
        <v>127</v>
      </c>
      <c r="Y802" t="s">
        <v>291</v>
      </c>
      <c r="Z802" t="s">
        <v>18115</v>
      </c>
      <c r="AE802" t="s">
        <v>18116</v>
      </c>
      <c r="AG802" t="s">
        <v>18109</v>
      </c>
      <c r="AH802" t="s">
        <v>18110</v>
      </c>
      <c r="AI802" t="s">
        <v>18117</v>
      </c>
      <c r="AJ802" t="s">
        <v>288</v>
      </c>
      <c r="AK802" t="s">
        <v>295</v>
      </c>
      <c r="AL802" t="s">
        <v>18112</v>
      </c>
      <c r="AM802" t="s">
        <v>9977</v>
      </c>
      <c r="AO802" t="s">
        <v>18113</v>
      </c>
      <c r="AP802" t="s">
        <v>18114</v>
      </c>
      <c r="AQ802" t="s">
        <v>4847</v>
      </c>
      <c r="AR802" t="s">
        <v>127</v>
      </c>
      <c r="AT802" t="s">
        <v>18115</v>
      </c>
      <c r="AV802" t="s">
        <v>296</v>
      </c>
      <c r="AW802" t="s">
        <v>18118</v>
      </c>
      <c r="AX802" t="s">
        <v>1527</v>
      </c>
      <c r="AY802">
        <v>7.49</v>
      </c>
      <c r="AZ802" t="s">
        <v>289</v>
      </c>
      <c r="BA802" t="s">
        <v>113</v>
      </c>
      <c r="BC802" t="s">
        <v>2178</v>
      </c>
      <c r="BD802" t="s">
        <v>19179</v>
      </c>
      <c r="BF802" t="s">
        <v>18108</v>
      </c>
      <c r="BI802" t="s">
        <v>18119</v>
      </c>
      <c r="BJ802" t="s">
        <v>829</v>
      </c>
      <c r="BK802" t="s">
        <v>293</v>
      </c>
      <c r="BL802" t="s">
        <v>4</v>
      </c>
      <c r="BM802">
        <v>1</v>
      </c>
      <c r="BN802">
        <v>29.99</v>
      </c>
      <c r="BO802">
        <v>29.99</v>
      </c>
    </row>
    <row r="803" spans="1:85">
      <c r="A803" s="15">
        <f t="shared" si="13"/>
        <v>45589</v>
      </c>
      <c r="B803" t="s">
        <v>18473</v>
      </c>
      <c r="C803" t="s">
        <v>18474</v>
      </c>
      <c r="D803" t="s">
        <v>294</v>
      </c>
      <c r="F803" t="s">
        <v>1526</v>
      </c>
      <c r="G803" t="s">
        <v>18475</v>
      </c>
      <c r="H803" t="s">
        <v>287</v>
      </c>
      <c r="I803">
        <v>29.9</v>
      </c>
      <c r="J803">
        <v>19.97</v>
      </c>
      <c r="K803">
        <v>19.97</v>
      </c>
      <c r="L803">
        <v>0</v>
      </c>
      <c r="M803" t="s">
        <v>6111</v>
      </c>
      <c r="N803" t="s">
        <v>18476</v>
      </c>
      <c r="O803" t="s">
        <v>18477</v>
      </c>
      <c r="P803" t="s">
        <v>288</v>
      </c>
      <c r="Q803" t="s">
        <v>295</v>
      </c>
      <c r="R803" t="s">
        <v>18478</v>
      </c>
      <c r="S803" t="s">
        <v>4</v>
      </c>
      <c r="U803" t="s">
        <v>18479</v>
      </c>
      <c r="V803" t="s">
        <v>18480</v>
      </c>
      <c r="W803" t="s">
        <v>136</v>
      </c>
      <c r="X803" t="s">
        <v>2125</v>
      </c>
      <c r="Y803" t="s">
        <v>291</v>
      </c>
      <c r="Z803" t="s">
        <v>18481</v>
      </c>
      <c r="AE803" t="s">
        <v>18482</v>
      </c>
      <c r="AG803" t="s">
        <v>6111</v>
      </c>
      <c r="AH803" t="s">
        <v>18476</v>
      </c>
      <c r="AI803" t="s">
        <v>18483</v>
      </c>
      <c r="AJ803" t="s">
        <v>288</v>
      </c>
      <c r="AK803" t="s">
        <v>295</v>
      </c>
      <c r="AL803" t="s">
        <v>18478</v>
      </c>
      <c r="AM803" t="s">
        <v>4</v>
      </c>
      <c r="AO803" t="s">
        <v>18479</v>
      </c>
      <c r="AP803" t="s">
        <v>18480</v>
      </c>
      <c r="AQ803" t="s">
        <v>136</v>
      </c>
      <c r="AR803" t="s">
        <v>2125</v>
      </c>
      <c r="AT803" t="s">
        <v>18481</v>
      </c>
      <c r="AV803" t="s">
        <v>296</v>
      </c>
      <c r="AW803" t="s">
        <v>18484</v>
      </c>
      <c r="AX803" t="s">
        <v>1527</v>
      </c>
      <c r="AY803">
        <v>9.93</v>
      </c>
      <c r="AZ803" t="s">
        <v>289</v>
      </c>
      <c r="BA803" t="s">
        <v>113</v>
      </c>
      <c r="BC803" t="s">
        <v>15999</v>
      </c>
      <c r="BF803" t="s">
        <v>18475</v>
      </c>
      <c r="BI803" t="s">
        <v>18485</v>
      </c>
      <c r="BJ803" t="s">
        <v>851</v>
      </c>
      <c r="BK803" t="s">
        <v>852</v>
      </c>
      <c r="BL803" t="s">
        <v>4</v>
      </c>
      <c r="BM803">
        <v>1</v>
      </c>
      <c r="BN803">
        <v>29.9</v>
      </c>
      <c r="BO803">
        <v>29.9</v>
      </c>
    </row>
    <row r="804" spans="1:85">
      <c r="A804" s="15">
        <f>DATEVALUE(G804)</f>
        <v>45590</v>
      </c>
      <c r="B804" t="s">
        <v>18977</v>
      </c>
      <c r="C804" t="s">
        <v>18978</v>
      </c>
      <c r="D804" t="s">
        <v>294</v>
      </c>
      <c r="F804" t="s">
        <v>1526</v>
      </c>
      <c r="G804" t="s">
        <v>18979</v>
      </c>
      <c r="H804" t="s">
        <v>287</v>
      </c>
      <c r="I804">
        <v>29.99</v>
      </c>
      <c r="J804">
        <v>21.79</v>
      </c>
      <c r="K804">
        <v>21.79</v>
      </c>
      <c r="L804">
        <v>0</v>
      </c>
      <c r="M804" t="s">
        <v>18980</v>
      </c>
      <c r="N804" t="s">
        <v>18981</v>
      </c>
      <c r="O804" t="s">
        <v>18982</v>
      </c>
      <c r="P804" t="s">
        <v>288</v>
      </c>
      <c r="Q804" t="s">
        <v>295</v>
      </c>
      <c r="R804" t="s">
        <v>18983</v>
      </c>
      <c r="S804" t="s">
        <v>5872</v>
      </c>
      <c r="V804" t="s">
        <v>18984</v>
      </c>
      <c r="W804" t="s">
        <v>1555</v>
      </c>
      <c r="X804" t="s">
        <v>127</v>
      </c>
      <c r="Y804" t="s">
        <v>291</v>
      </c>
      <c r="Z804" t="s">
        <v>18985</v>
      </c>
      <c r="AE804" t="s">
        <v>18986</v>
      </c>
      <c r="AG804" t="s">
        <v>18980</v>
      </c>
      <c r="AH804" t="s">
        <v>18981</v>
      </c>
      <c r="AI804" t="s">
        <v>18987</v>
      </c>
      <c r="AJ804" t="s">
        <v>288</v>
      </c>
      <c r="AK804" t="s">
        <v>295</v>
      </c>
      <c r="AL804" t="s">
        <v>18983</v>
      </c>
      <c r="AM804" t="s">
        <v>5872</v>
      </c>
      <c r="AP804" t="s">
        <v>18984</v>
      </c>
      <c r="AQ804" t="s">
        <v>1555</v>
      </c>
      <c r="AR804" t="s">
        <v>127</v>
      </c>
      <c r="AT804" t="s">
        <v>18985</v>
      </c>
      <c r="AV804" t="s">
        <v>296</v>
      </c>
      <c r="AW804" t="s">
        <v>18988</v>
      </c>
      <c r="AX804" t="s">
        <v>1527</v>
      </c>
      <c r="AY804">
        <v>8.1999999999999993</v>
      </c>
      <c r="AZ804" t="s">
        <v>289</v>
      </c>
      <c r="BA804" t="s">
        <v>297</v>
      </c>
      <c r="BC804" t="s">
        <v>18989</v>
      </c>
      <c r="BF804" t="s">
        <v>18979</v>
      </c>
      <c r="BI804" t="s">
        <v>18990</v>
      </c>
      <c r="BJ804" t="s">
        <v>829</v>
      </c>
      <c r="BK804" t="s">
        <v>293</v>
      </c>
      <c r="BL804" t="s">
        <v>4</v>
      </c>
      <c r="BM804">
        <v>1</v>
      </c>
      <c r="BN804">
        <v>29.99</v>
      </c>
      <c r="BO804">
        <v>29.99</v>
      </c>
    </row>
    <row r="805" spans="1:85">
      <c r="A805" s="15">
        <f t="shared" si="13"/>
        <v>45590</v>
      </c>
      <c r="B805" t="s">
        <v>18991</v>
      </c>
      <c r="C805" t="s">
        <v>18992</v>
      </c>
      <c r="D805" t="s">
        <v>134</v>
      </c>
      <c r="F805" t="s">
        <v>2100</v>
      </c>
      <c r="G805" t="s">
        <v>18993</v>
      </c>
      <c r="H805" t="s">
        <v>298</v>
      </c>
      <c r="I805">
        <v>77.98</v>
      </c>
      <c r="J805">
        <v>98.02</v>
      </c>
      <c r="K805">
        <v>98.02</v>
      </c>
      <c r="L805">
        <v>20.04</v>
      </c>
      <c r="M805" t="s">
        <v>18994</v>
      </c>
      <c r="N805" t="s">
        <v>18995</v>
      </c>
      <c r="O805" t="s">
        <v>18996</v>
      </c>
      <c r="P805" t="s">
        <v>288</v>
      </c>
      <c r="Q805" t="s">
        <v>3145</v>
      </c>
      <c r="R805" t="s">
        <v>7584</v>
      </c>
      <c r="S805" t="s">
        <v>7585</v>
      </c>
      <c r="T805" t="s">
        <v>18997</v>
      </c>
      <c r="U805" t="s">
        <v>18997</v>
      </c>
      <c r="V805" t="s">
        <v>7587</v>
      </c>
      <c r="W805" t="s">
        <v>127</v>
      </c>
      <c r="X805" t="s">
        <v>127</v>
      </c>
      <c r="Y805" t="s">
        <v>3150</v>
      </c>
      <c r="Z805" t="s">
        <v>7588</v>
      </c>
      <c r="AE805" t="s">
        <v>18998</v>
      </c>
      <c r="AG805" t="s">
        <v>18999</v>
      </c>
      <c r="AH805" t="s">
        <v>19000</v>
      </c>
      <c r="AI805" t="s">
        <v>18996</v>
      </c>
      <c r="AJ805" t="s">
        <v>288</v>
      </c>
      <c r="AK805" t="s">
        <v>3145</v>
      </c>
      <c r="AL805" t="s">
        <v>7584</v>
      </c>
      <c r="AM805" t="s">
        <v>7585</v>
      </c>
      <c r="AO805" t="s">
        <v>18997</v>
      </c>
      <c r="AP805" t="s">
        <v>7587</v>
      </c>
      <c r="AQ805" t="s">
        <v>127</v>
      </c>
      <c r="AR805" t="s">
        <v>127</v>
      </c>
      <c r="AS805" t="s">
        <v>3150</v>
      </c>
      <c r="AT805" t="s">
        <v>7588</v>
      </c>
      <c r="AV805" t="s">
        <v>3154</v>
      </c>
      <c r="AW805" t="s">
        <v>19001</v>
      </c>
      <c r="AX805" t="s">
        <v>3156</v>
      </c>
      <c r="AY805">
        <v>0</v>
      </c>
      <c r="AZ805" t="s">
        <v>289</v>
      </c>
      <c r="BA805" t="s">
        <v>4996</v>
      </c>
      <c r="BB805" t="s">
        <v>3159</v>
      </c>
      <c r="BC805" t="s">
        <v>17613</v>
      </c>
      <c r="BD805" t="s">
        <v>20174</v>
      </c>
      <c r="BF805" t="s">
        <v>18993</v>
      </c>
      <c r="BG805" t="s">
        <v>3161</v>
      </c>
      <c r="BH805">
        <v>20.82</v>
      </c>
      <c r="BI805" t="s">
        <v>16040</v>
      </c>
      <c r="BJ805" t="s">
        <v>7592</v>
      </c>
      <c r="BK805" t="s">
        <v>3179</v>
      </c>
      <c r="BL805" t="s">
        <v>4</v>
      </c>
      <c r="BM805">
        <v>1</v>
      </c>
      <c r="BN805">
        <v>77.98</v>
      </c>
      <c r="BO805">
        <v>77.98</v>
      </c>
    </row>
    <row r="806" spans="1:85">
      <c r="A806" s="15">
        <f t="shared" si="13"/>
        <v>45590</v>
      </c>
      <c r="B806" t="s">
        <v>19002</v>
      </c>
      <c r="C806" t="s">
        <v>19003</v>
      </c>
      <c r="D806" t="s">
        <v>134</v>
      </c>
      <c r="F806" t="s">
        <v>2100</v>
      </c>
      <c r="G806" t="s">
        <v>19004</v>
      </c>
      <c r="H806" t="s">
        <v>287</v>
      </c>
      <c r="I806">
        <v>233.85</v>
      </c>
      <c r="J806">
        <v>222.16</v>
      </c>
      <c r="K806">
        <v>222.16</v>
      </c>
      <c r="L806">
        <v>0</v>
      </c>
      <c r="M806" t="s">
        <v>19005</v>
      </c>
      <c r="N806" t="s">
        <v>19006</v>
      </c>
      <c r="O806" t="s">
        <v>19007</v>
      </c>
      <c r="P806" t="s">
        <v>288</v>
      </c>
      <c r="Q806" t="s">
        <v>3145</v>
      </c>
      <c r="R806" t="s">
        <v>11245</v>
      </c>
      <c r="S806" t="s">
        <v>13803</v>
      </c>
      <c r="T806" t="s">
        <v>1412</v>
      </c>
      <c r="U806" t="s">
        <v>1412</v>
      </c>
      <c r="V806" t="s">
        <v>124</v>
      </c>
      <c r="W806" t="s">
        <v>19008</v>
      </c>
      <c r="X806" t="s">
        <v>835</v>
      </c>
      <c r="Y806" t="s">
        <v>3150</v>
      </c>
      <c r="Z806" t="s">
        <v>19009</v>
      </c>
      <c r="AE806" t="s">
        <v>19010</v>
      </c>
      <c r="AG806" t="s">
        <v>6217</v>
      </c>
      <c r="AH806" t="s">
        <v>19011</v>
      </c>
      <c r="AI806" t="s">
        <v>19007</v>
      </c>
      <c r="AJ806" t="s">
        <v>288</v>
      </c>
      <c r="AK806" t="s">
        <v>3145</v>
      </c>
      <c r="AL806" t="s">
        <v>11245</v>
      </c>
      <c r="AM806" t="s">
        <v>13803</v>
      </c>
      <c r="AO806" t="s">
        <v>1412</v>
      </c>
      <c r="AP806" t="s">
        <v>124</v>
      </c>
      <c r="AQ806" t="s">
        <v>19008</v>
      </c>
      <c r="AR806" t="s">
        <v>835</v>
      </c>
      <c r="AS806" t="s">
        <v>3150</v>
      </c>
      <c r="AT806" t="s">
        <v>19009</v>
      </c>
      <c r="AV806" t="s">
        <v>3154</v>
      </c>
      <c r="AW806" t="s">
        <v>19012</v>
      </c>
      <c r="AX806" t="s">
        <v>3156</v>
      </c>
      <c r="AY806">
        <v>11.69</v>
      </c>
      <c r="AZ806" t="s">
        <v>3157</v>
      </c>
      <c r="BA806" t="s">
        <v>4796</v>
      </c>
      <c r="BB806" t="s">
        <v>3159</v>
      </c>
      <c r="BC806" t="s">
        <v>17613</v>
      </c>
      <c r="BD806" t="s">
        <v>20175</v>
      </c>
      <c r="BF806" t="s">
        <v>19004</v>
      </c>
      <c r="BG806" t="s">
        <v>4798</v>
      </c>
      <c r="BH806">
        <v>64.819999999999993</v>
      </c>
      <c r="BI806" t="s">
        <v>16040</v>
      </c>
      <c r="BJ806" t="s">
        <v>6470</v>
      </c>
      <c r="BK806" t="s">
        <v>3229</v>
      </c>
      <c r="BL806" t="s">
        <v>4</v>
      </c>
      <c r="BM806">
        <v>1</v>
      </c>
      <c r="BN806">
        <v>77.94</v>
      </c>
      <c r="BO806">
        <v>77.94</v>
      </c>
      <c r="BP806" t="s">
        <v>4800</v>
      </c>
      <c r="BQ806" t="s">
        <v>3670</v>
      </c>
      <c r="BR806" t="s">
        <v>4</v>
      </c>
      <c r="BS806">
        <v>1</v>
      </c>
      <c r="BT806">
        <v>17.989999999999998</v>
      </c>
      <c r="BU806">
        <v>17.989999999999998</v>
      </c>
      <c r="BV806" t="s">
        <v>4818</v>
      </c>
      <c r="BW806" t="s">
        <v>4672</v>
      </c>
      <c r="BX806" t="s">
        <v>4</v>
      </c>
      <c r="BY806">
        <v>2</v>
      </c>
      <c r="BZ806">
        <v>29.99</v>
      </c>
      <c r="CA806">
        <v>59.98</v>
      </c>
      <c r="CB806" t="s">
        <v>5359</v>
      </c>
      <c r="CC806" t="s">
        <v>2181</v>
      </c>
      <c r="CD806" t="s">
        <v>4</v>
      </c>
      <c r="CE806">
        <v>1</v>
      </c>
      <c r="CF806">
        <v>77.94</v>
      </c>
      <c r="CG806">
        <v>77.94</v>
      </c>
    </row>
    <row r="807" spans="1:85">
      <c r="A807" s="15">
        <f t="shared" si="13"/>
        <v>45590</v>
      </c>
      <c r="B807" t="s">
        <v>19013</v>
      </c>
      <c r="C807" t="s">
        <v>19014</v>
      </c>
      <c r="D807" t="s">
        <v>301</v>
      </c>
      <c r="F807" t="s">
        <v>1526</v>
      </c>
      <c r="G807" t="s">
        <v>19015</v>
      </c>
      <c r="H807" t="s">
        <v>298</v>
      </c>
      <c r="I807">
        <v>41.98</v>
      </c>
      <c r="J807">
        <v>46.97</v>
      </c>
      <c r="K807">
        <v>46.97</v>
      </c>
      <c r="L807">
        <v>4.99</v>
      </c>
      <c r="M807" t="s">
        <v>19016</v>
      </c>
      <c r="N807" t="s">
        <v>13094</v>
      </c>
      <c r="O807" t="s">
        <v>19017</v>
      </c>
      <c r="P807" t="s">
        <v>6590</v>
      </c>
      <c r="Q807" t="s">
        <v>19018</v>
      </c>
      <c r="R807" t="s">
        <v>19019</v>
      </c>
      <c r="S807" t="s">
        <v>5688</v>
      </c>
      <c r="U807" t="s">
        <v>19020</v>
      </c>
      <c r="V807" t="s">
        <v>19021</v>
      </c>
      <c r="W807" t="s">
        <v>19022</v>
      </c>
      <c r="X807" t="s">
        <v>8</v>
      </c>
      <c r="Y807" t="s">
        <v>291</v>
      </c>
      <c r="Z807" t="s">
        <v>19023</v>
      </c>
      <c r="AE807" t="s">
        <v>19024</v>
      </c>
      <c r="AG807" t="s">
        <v>19016</v>
      </c>
      <c r="AH807" t="s">
        <v>13094</v>
      </c>
      <c r="AI807" t="s">
        <v>19017</v>
      </c>
      <c r="AJ807" t="s">
        <v>6590</v>
      </c>
      <c r="AK807" t="s">
        <v>19018</v>
      </c>
      <c r="AL807" t="s">
        <v>19019</v>
      </c>
      <c r="AM807" t="s">
        <v>5688</v>
      </c>
      <c r="AO807" t="s">
        <v>19020</v>
      </c>
      <c r="AP807" t="s">
        <v>19021</v>
      </c>
      <c r="AQ807" t="s">
        <v>19022</v>
      </c>
      <c r="AR807" t="s">
        <v>8</v>
      </c>
      <c r="AS807" t="s">
        <v>291</v>
      </c>
      <c r="AT807" t="s">
        <v>19023</v>
      </c>
      <c r="AV807" t="s">
        <v>296</v>
      </c>
      <c r="AW807" t="s">
        <v>19025</v>
      </c>
      <c r="AY807">
        <v>0</v>
      </c>
      <c r="AZ807" t="s">
        <v>3157</v>
      </c>
      <c r="BA807" t="s">
        <v>8489</v>
      </c>
      <c r="BC807" t="s">
        <v>19026</v>
      </c>
      <c r="BF807" t="s">
        <v>19015</v>
      </c>
      <c r="BI807" t="s">
        <v>16040</v>
      </c>
      <c r="BJ807" t="s">
        <v>2761</v>
      </c>
      <c r="BK807" t="s">
        <v>836</v>
      </c>
      <c r="BL807" t="s">
        <v>4</v>
      </c>
      <c r="BM807">
        <v>2</v>
      </c>
      <c r="BN807">
        <v>20.99</v>
      </c>
      <c r="BO807">
        <v>41.98</v>
      </c>
    </row>
    <row r="808" spans="1:85">
      <c r="A808" s="15">
        <f t="shared" si="13"/>
        <v>45590</v>
      </c>
      <c r="B808" t="s">
        <v>19027</v>
      </c>
      <c r="C808" t="s">
        <v>19028</v>
      </c>
      <c r="D808" t="s">
        <v>134</v>
      </c>
      <c r="F808" t="s">
        <v>2100</v>
      </c>
      <c r="G808" t="s">
        <v>19029</v>
      </c>
      <c r="H808" t="s">
        <v>298</v>
      </c>
      <c r="I808">
        <v>285.26</v>
      </c>
      <c r="J808">
        <v>285.26</v>
      </c>
      <c r="K808">
        <v>285.26</v>
      </c>
      <c r="L808">
        <v>0</v>
      </c>
      <c r="M808" t="s">
        <v>4804</v>
      </c>
      <c r="N808" t="s">
        <v>4805</v>
      </c>
      <c r="O808" t="s">
        <v>19030</v>
      </c>
      <c r="P808" t="s">
        <v>288</v>
      </c>
      <c r="Q808" t="s">
        <v>3145</v>
      </c>
      <c r="R808" t="s">
        <v>4807</v>
      </c>
      <c r="S808" t="s">
        <v>4808</v>
      </c>
      <c r="T808" t="s">
        <v>4809</v>
      </c>
      <c r="U808" t="s">
        <v>4809</v>
      </c>
      <c r="V808" t="s">
        <v>4810</v>
      </c>
      <c r="W808" t="s">
        <v>3048</v>
      </c>
      <c r="X808" t="s">
        <v>127</v>
      </c>
      <c r="Y808" t="s">
        <v>3150</v>
      </c>
      <c r="Z808" t="s">
        <v>4811</v>
      </c>
      <c r="AE808" t="s">
        <v>4812</v>
      </c>
      <c r="AG808" t="s">
        <v>4804</v>
      </c>
      <c r="AH808" t="s">
        <v>4813</v>
      </c>
      <c r="AI808" t="s">
        <v>19030</v>
      </c>
      <c r="AJ808" t="s">
        <v>288</v>
      </c>
      <c r="AK808" t="s">
        <v>3145</v>
      </c>
      <c r="AL808" t="s">
        <v>4807</v>
      </c>
      <c r="AM808" t="s">
        <v>4808</v>
      </c>
      <c r="AO808" t="s">
        <v>4814</v>
      </c>
      <c r="AP808" t="s">
        <v>4810</v>
      </c>
      <c r="AQ808" t="s">
        <v>3048</v>
      </c>
      <c r="AR808" t="s">
        <v>127</v>
      </c>
      <c r="AS808" t="s">
        <v>3150</v>
      </c>
      <c r="AT808" t="s">
        <v>4811</v>
      </c>
      <c r="AV808" t="s">
        <v>3154</v>
      </c>
      <c r="AW808" t="s">
        <v>19031</v>
      </c>
      <c r="AX808" t="s">
        <v>3156</v>
      </c>
      <c r="AY808">
        <v>0</v>
      </c>
      <c r="AZ808" t="s">
        <v>3157</v>
      </c>
      <c r="BA808" t="s">
        <v>4796</v>
      </c>
      <c r="BB808" t="s">
        <v>3159</v>
      </c>
      <c r="BC808" t="s">
        <v>17613</v>
      </c>
      <c r="BD808" t="s">
        <v>20176</v>
      </c>
      <c r="BF808" t="s">
        <v>19029</v>
      </c>
      <c r="BG808" t="s">
        <v>4798</v>
      </c>
      <c r="BH808">
        <v>77.31</v>
      </c>
      <c r="BI808" t="s">
        <v>16040</v>
      </c>
      <c r="BJ808" t="s">
        <v>5000</v>
      </c>
      <c r="BK808" t="s">
        <v>852</v>
      </c>
      <c r="BL808" t="s">
        <v>4</v>
      </c>
      <c r="BM808">
        <v>1</v>
      </c>
      <c r="BN808">
        <v>17.93</v>
      </c>
      <c r="BO808">
        <v>17.93</v>
      </c>
      <c r="BP808" t="s">
        <v>9059</v>
      </c>
      <c r="BQ808" t="s">
        <v>7974</v>
      </c>
      <c r="BR808" t="s">
        <v>4</v>
      </c>
      <c r="BS808">
        <v>1</v>
      </c>
      <c r="BT808">
        <v>119.77</v>
      </c>
      <c r="BU808">
        <v>119.77</v>
      </c>
      <c r="BV808" t="s">
        <v>7592</v>
      </c>
      <c r="BW808" t="s">
        <v>3179</v>
      </c>
      <c r="BX808" t="s">
        <v>4</v>
      </c>
      <c r="BY808">
        <v>1</v>
      </c>
      <c r="BZ808">
        <v>71.98</v>
      </c>
      <c r="CA808">
        <v>71.98</v>
      </c>
      <c r="CB808" t="s">
        <v>4836</v>
      </c>
      <c r="CC808" t="s">
        <v>4837</v>
      </c>
      <c r="CD808" t="s">
        <v>4</v>
      </c>
      <c r="CE808">
        <v>2</v>
      </c>
      <c r="CF808">
        <v>37.79</v>
      </c>
      <c r="CG808">
        <v>75.58</v>
      </c>
    </row>
    <row r="809" spans="1:85">
      <c r="A809" s="15">
        <f t="shared" si="13"/>
        <v>45591</v>
      </c>
      <c r="B809" t="s">
        <v>19032</v>
      </c>
      <c r="C809" t="s">
        <v>19033</v>
      </c>
      <c r="D809" t="s">
        <v>294</v>
      </c>
      <c r="F809" t="s">
        <v>1526</v>
      </c>
      <c r="G809" t="s">
        <v>19034</v>
      </c>
      <c r="H809" t="s">
        <v>287</v>
      </c>
      <c r="I809">
        <v>59.8</v>
      </c>
      <c r="J809">
        <v>43.52</v>
      </c>
      <c r="K809">
        <v>47.09</v>
      </c>
      <c r="L809">
        <v>0</v>
      </c>
      <c r="M809" t="s">
        <v>19035</v>
      </c>
      <c r="N809" t="s">
        <v>19036</v>
      </c>
      <c r="O809" t="s">
        <v>19037</v>
      </c>
      <c r="P809" t="s">
        <v>288</v>
      </c>
      <c r="Q809" t="s">
        <v>295</v>
      </c>
      <c r="R809" t="s">
        <v>19038</v>
      </c>
      <c r="S809" t="s">
        <v>19039</v>
      </c>
      <c r="U809" t="s">
        <v>1412</v>
      </c>
      <c r="V809" t="s">
        <v>19040</v>
      </c>
      <c r="W809" t="s">
        <v>127</v>
      </c>
      <c r="X809" t="s">
        <v>127</v>
      </c>
      <c r="Y809" t="s">
        <v>291</v>
      </c>
      <c r="Z809" t="s">
        <v>19041</v>
      </c>
      <c r="AE809" t="s">
        <v>19042</v>
      </c>
      <c r="AG809" t="s">
        <v>19035</v>
      </c>
      <c r="AH809" t="s">
        <v>19036</v>
      </c>
      <c r="AI809" t="s">
        <v>19043</v>
      </c>
      <c r="AJ809" t="s">
        <v>288</v>
      </c>
      <c r="AK809" t="s">
        <v>295</v>
      </c>
      <c r="AL809" t="s">
        <v>19038</v>
      </c>
      <c r="AM809" t="s">
        <v>19039</v>
      </c>
      <c r="AO809" t="s">
        <v>1412</v>
      </c>
      <c r="AP809" t="s">
        <v>19040</v>
      </c>
      <c r="AQ809" t="s">
        <v>127</v>
      </c>
      <c r="AR809" t="s">
        <v>127</v>
      </c>
      <c r="AT809" t="s">
        <v>19041</v>
      </c>
      <c r="AV809" t="s">
        <v>296</v>
      </c>
      <c r="AW809" t="s">
        <v>19044</v>
      </c>
      <c r="AX809" t="s">
        <v>1527</v>
      </c>
      <c r="AY809">
        <v>16.28</v>
      </c>
      <c r="AZ809" t="s">
        <v>289</v>
      </c>
      <c r="BA809" t="s">
        <v>297</v>
      </c>
      <c r="BC809" t="s">
        <v>19045</v>
      </c>
      <c r="BF809" t="s">
        <v>19034</v>
      </c>
      <c r="BI809" t="s">
        <v>19046</v>
      </c>
      <c r="BJ809" t="s">
        <v>885</v>
      </c>
      <c r="BK809" t="s">
        <v>771</v>
      </c>
      <c r="BL809" t="s">
        <v>4</v>
      </c>
      <c r="BM809">
        <v>1</v>
      </c>
      <c r="BN809">
        <v>29.9</v>
      </c>
      <c r="BO809">
        <v>29.9</v>
      </c>
      <c r="BP809" t="s">
        <v>851</v>
      </c>
      <c r="BQ809" t="s">
        <v>852</v>
      </c>
      <c r="BR809" t="s">
        <v>4</v>
      </c>
      <c r="BS809">
        <v>1</v>
      </c>
      <c r="BT809">
        <v>29.9</v>
      </c>
      <c r="BU809">
        <v>29.9</v>
      </c>
    </row>
    <row r="810" spans="1:85">
      <c r="A810" s="15">
        <f t="shared" si="13"/>
        <v>45591</v>
      </c>
      <c r="B810" t="s">
        <v>19047</v>
      </c>
      <c r="C810" t="s">
        <v>19048</v>
      </c>
      <c r="D810" t="s">
        <v>134</v>
      </c>
      <c r="F810" t="s">
        <v>2100</v>
      </c>
      <c r="G810" t="s">
        <v>19049</v>
      </c>
      <c r="H810" t="s">
        <v>287</v>
      </c>
      <c r="I810">
        <v>89.95</v>
      </c>
      <c r="J810">
        <v>85.45</v>
      </c>
      <c r="K810">
        <v>85.45</v>
      </c>
      <c r="L810">
        <v>0</v>
      </c>
      <c r="M810" t="s">
        <v>15687</v>
      </c>
      <c r="N810" t="s">
        <v>1186</v>
      </c>
      <c r="O810" t="s">
        <v>19050</v>
      </c>
      <c r="P810" t="s">
        <v>288</v>
      </c>
      <c r="Q810" t="s">
        <v>3145</v>
      </c>
      <c r="R810" t="s">
        <v>19051</v>
      </c>
      <c r="S810" t="s">
        <v>5192</v>
      </c>
      <c r="T810" t="s">
        <v>19052</v>
      </c>
      <c r="U810" t="s">
        <v>19052</v>
      </c>
      <c r="V810" t="s">
        <v>19053</v>
      </c>
      <c r="W810" t="s">
        <v>127</v>
      </c>
      <c r="X810" t="s">
        <v>127</v>
      </c>
      <c r="Y810" t="s">
        <v>3150</v>
      </c>
      <c r="Z810" t="s">
        <v>19054</v>
      </c>
      <c r="AE810" t="s">
        <v>19055</v>
      </c>
      <c r="AG810" t="s">
        <v>15687</v>
      </c>
      <c r="AH810" t="s">
        <v>19056</v>
      </c>
      <c r="AI810" t="s">
        <v>19050</v>
      </c>
      <c r="AJ810" t="s">
        <v>288</v>
      </c>
      <c r="AK810" t="s">
        <v>3145</v>
      </c>
      <c r="AL810" t="s">
        <v>19051</v>
      </c>
      <c r="AM810" t="s">
        <v>5192</v>
      </c>
      <c r="AO810" t="s">
        <v>19052</v>
      </c>
      <c r="AP810" t="s">
        <v>19053</v>
      </c>
      <c r="AQ810" t="s">
        <v>127</v>
      </c>
      <c r="AR810" t="s">
        <v>127</v>
      </c>
      <c r="AS810" t="s">
        <v>3150</v>
      </c>
      <c r="AT810" t="s">
        <v>19054</v>
      </c>
      <c r="AV810" t="s">
        <v>3154</v>
      </c>
      <c r="AW810" t="s">
        <v>19057</v>
      </c>
      <c r="AX810" t="s">
        <v>3156</v>
      </c>
      <c r="AY810">
        <v>4.5</v>
      </c>
      <c r="AZ810" t="s">
        <v>3157</v>
      </c>
      <c r="BA810" t="s">
        <v>4796</v>
      </c>
      <c r="BB810" t="s">
        <v>3159</v>
      </c>
      <c r="BC810" t="s">
        <v>17613</v>
      </c>
      <c r="BD810" t="s">
        <v>20177</v>
      </c>
      <c r="BF810" t="s">
        <v>19049</v>
      </c>
      <c r="BG810" t="s">
        <v>5034</v>
      </c>
      <c r="BH810">
        <v>43.67</v>
      </c>
      <c r="BI810" t="s">
        <v>16040</v>
      </c>
      <c r="BJ810" t="s">
        <v>4800</v>
      </c>
      <c r="BK810" t="s">
        <v>3670</v>
      </c>
      <c r="BL810" t="s">
        <v>4</v>
      </c>
      <c r="BM810">
        <v>2</v>
      </c>
      <c r="BN810">
        <v>17.989999999999998</v>
      </c>
      <c r="BO810">
        <v>35.979999999999997</v>
      </c>
      <c r="BP810" t="s">
        <v>19058</v>
      </c>
      <c r="BQ810" t="s">
        <v>293</v>
      </c>
      <c r="BR810" t="s">
        <v>4</v>
      </c>
      <c r="BS810">
        <v>3</v>
      </c>
      <c r="BT810">
        <v>17.989999999999998</v>
      </c>
      <c r="BU810">
        <v>53.97</v>
      </c>
    </row>
    <row r="811" spans="1:85">
      <c r="A811" s="15">
        <f t="shared" si="13"/>
        <v>45591</v>
      </c>
      <c r="B811" t="s">
        <v>19059</v>
      </c>
      <c r="C811" t="s">
        <v>19060</v>
      </c>
      <c r="D811" t="s">
        <v>294</v>
      </c>
      <c r="F811" t="s">
        <v>1526</v>
      </c>
      <c r="G811" t="s">
        <v>19061</v>
      </c>
      <c r="H811" t="s">
        <v>287</v>
      </c>
      <c r="I811">
        <v>29.9</v>
      </c>
      <c r="J811">
        <v>22.43</v>
      </c>
      <c r="K811">
        <v>22.43</v>
      </c>
      <c r="L811">
        <v>0</v>
      </c>
      <c r="M811" t="s">
        <v>19062</v>
      </c>
      <c r="N811" t="s">
        <v>19063</v>
      </c>
      <c r="O811" t="s">
        <v>19064</v>
      </c>
      <c r="P811" t="s">
        <v>288</v>
      </c>
      <c r="Q811" t="s">
        <v>295</v>
      </c>
      <c r="R811" t="s">
        <v>19065</v>
      </c>
      <c r="S811" t="s">
        <v>19066</v>
      </c>
      <c r="U811" t="s">
        <v>19067</v>
      </c>
      <c r="V811" t="s">
        <v>1857</v>
      </c>
      <c r="W811" t="s">
        <v>1680</v>
      </c>
      <c r="X811" t="s">
        <v>303</v>
      </c>
      <c r="Y811" t="s">
        <v>291</v>
      </c>
      <c r="Z811" t="s">
        <v>19068</v>
      </c>
      <c r="AE811" t="s">
        <v>19069</v>
      </c>
      <c r="AG811" t="s">
        <v>19062</v>
      </c>
      <c r="AH811" t="s">
        <v>19063</v>
      </c>
      <c r="AI811" t="s">
        <v>19070</v>
      </c>
      <c r="AJ811" t="s">
        <v>288</v>
      </c>
      <c r="AK811" t="s">
        <v>295</v>
      </c>
      <c r="AL811" t="s">
        <v>19065</v>
      </c>
      <c r="AM811" t="s">
        <v>19066</v>
      </c>
      <c r="AO811" t="s">
        <v>19067</v>
      </c>
      <c r="AP811" t="s">
        <v>1857</v>
      </c>
      <c r="AQ811" t="s">
        <v>1680</v>
      </c>
      <c r="AR811" t="s">
        <v>303</v>
      </c>
      <c r="AT811" t="s">
        <v>19068</v>
      </c>
      <c r="AV811" t="s">
        <v>296</v>
      </c>
      <c r="AW811" t="s">
        <v>19071</v>
      </c>
      <c r="AX811" t="s">
        <v>1527</v>
      </c>
      <c r="AY811">
        <v>7.47</v>
      </c>
      <c r="AZ811" t="s">
        <v>289</v>
      </c>
      <c r="BA811" t="s">
        <v>113</v>
      </c>
      <c r="BC811" t="s">
        <v>19072</v>
      </c>
      <c r="BF811" t="s">
        <v>19061</v>
      </c>
      <c r="BI811" t="s">
        <v>19073</v>
      </c>
      <c r="BJ811" t="s">
        <v>885</v>
      </c>
      <c r="BK811" t="s">
        <v>771</v>
      </c>
      <c r="BL811" t="s">
        <v>4</v>
      </c>
      <c r="BM811">
        <v>1</v>
      </c>
      <c r="BN811">
        <v>29.9</v>
      </c>
      <c r="BO811">
        <v>29.9</v>
      </c>
    </row>
    <row r="812" spans="1:85">
      <c r="A812" s="15">
        <f t="shared" si="13"/>
        <v>45592</v>
      </c>
      <c r="B812" t="s">
        <v>19074</v>
      </c>
      <c r="C812" t="s">
        <v>19075</v>
      </c>
      <c r="D812" t="s">
        <v>301</v>
      </c>
      <c r="F812" t="s">
        <v>1526</v>
      </c>
      <c r="G812" t="s">
        <v>19076</v>
      </c>
      <c r="H812" t="s">
        <v>287</v>
      </c>
      <c r="I812">
        <v>99.9</v>
      </c>
      <c r="J812">
        <v>114.84</v>
      </c>
      <c r="K812">
        <v>114.84</v>
      </c>
      <c r="L812">
        <v>14.94</v>
      </c>
      <c r="M812" t="s">
        <v>4968</v>
      </c>
      <c r="N812" t="s">
        <v>19077</v>
      </c>
      <c r="O812" t="s">
        <v>19078</v>
      </c>
      <c r="P812" t="s">
        <v>8393</v>
      </c>
      <c r="Q812" t="s">
        <v>19079</v>
      </c>
      <c r="R812" t="s">
        <v>19080</v>
      </c>
      <c r="S812" t="s">
        <v>2769</v>
      </c>
      <c r="U812" t="s">
        <v>1412</v>
      </c>
      <c r="V812" t="s">
        <v>19081</v>
      </c>
      <c r="W812" t="s">
        <v>3332</v>
      </c>
      <c r="X812" t="s">
        <v>11</v>
      </c>
      <c r="Y812" t="s">
        <v>291</v>
      </c>
      <c r="Z812" t="s">
        <v>19082</v>
      </c>
      <c r="AE812" t="s">
        <v>19083</v>
      </c>
      <c r="AG812" t="s">
        <v>4968</v>
      </c>
      <c r="AH812" t="s">
        <v>19084</v>
      </c>
      <c r="AI812" t="s">
        <v>19078</v>
      </c>
      <c r="AJ812" t="s">
        <v>8393</v>
      </c>
      <c r="AK812" t="s">
        <v>19079</v>
      </c>
      <c r="AL812" t="s">
        <v>19080</v>
      </c>
      <c r="AM812" t="s">
        <v>2769</v>
      </c>
      <c r="AO812" t="s">
        <v>1412</v>
      </c>
      <c r="AP812" t="s">
        <v>19081</v>
      </c>
      <c r="AQ812" t="s">
        <v>3332</v>
      </c>
      <c r="AR812" t="s">
        <v>11</v>
      </c>
      <c r="AS812" t="s">
        <v>291</v>
      </c>
      <c r="AT812" t="s">
        <v>19082</v>
      </c>
      <c r="AV812" t="s">
        <v>296</v>
      </c>
      <c r="AW812" t="s">
        <v>19085</v>
      </c>
      <c r="AY812">
        <v>0</v>
      </c>
      <c r="AZ812" t="s">
        <v>289</v>
      </c>
      <c r="BA812" t="s">
        <v>49</v>
      </c>
      <c r="BC812" t="s">
        <v>19086</v>
      </c>
      <c r="BF812" t="s">
        <v>19076</v>
      </c>
      <c r="BI812" t="s">
        <v>16040</v>
      </c>
      <c r="BJ812" t="s">
        <v>7203</v>
      </c>
      <c r="BK812" t="s">
        <v>6357</v>
      </c>
      <c r="BL812" t="s">
        <v>4</v>
      </c>
      <c r="BM812">
        <v>1</v>
      </c>
      <c r="BN812">
        <v>99.9</v>
      </c>
      <c r="BO812">
        <v>99.9</v>
      </c>
    </row>
    <row r="813" spans="1:85">
      <c r="A813" s="15">
        <f t="shared" si="13"/>
        <v>45592</v>
      </c>
      <c r="B813" t="s">
        <v>19087</v>
      </c>
      <c r="C813" t="s">
        <v>19088</v>
      </c>
      <c r="D813" t="s">
        <v>301</v>
      </c>
      <c r="F813" t="s">
        <v>1526</v>
      </c>
      <c r="G813" t="s">
        <v>19089</v>
      </c>
      <c r="H813" t="s">
        <v>298</v>
      </c>
      <c r="I813">
        <v>29.9</v>
      </c>
      <c r="J813">
        <v>38.29</v>
      </c>
      <c r="K813">
        <v>38.29</v>
      </c>
      <c r="L813">
        <v>8.39</v>
      </c>
      <c r="M813" t="s">
        <v>19090</v>
      </c>
      <c r="N813" t="s">
        <v>19090</v>
      </c>
      <c r="O813" t="s">
        <v>19091</v>
      </c>
      <c r="P813" t="s">
        <v>5579</v>
      </c>
      <c r="Q813" t="s">
        <v>19092</v>
      </c>
      <c r="R813" t="s">
        <v>19093</v>
      </c>
      <c r="S813" t="s">
        <v>19094</v>
      </c>
      <c r="U813" t="s">
        <v>19095</v>
      </c>
      <c r="V813" t="s">
        <v>124</v>
      </c>
      <c r="W813" t="s">
        <v>19096</v>
      </c>
      <c r="X813" t="s">
        <v>8</v>
      </c>
      <c r="Y813" t="s">
        <v>291</v>
      </c>
      <c r="Z813" t="s">
        <v>19097</v>
      </c>
      <c r="AE813" t="s">
        <v>19098</v>
      </c>
      <c r="AG813" t="s">
        <v>19099</v>
      </c>
      <c r="AH813" t="s">
        <v>19099</v>
      </c>
      <c r="AI813" t="s">
        <v>19091</v>
      </c>
      <c r="AJ813" t="s">
        <v>5579</v>
      </c>
      <c r="AK813" t="s">
        <v>19092</v>
      </c>
      <c r="AL813" t="s">
        <v>19093</v>
      </c>
      <c r="AM813" t="s">
        <v>19094</v>
      </c>
      <c r="AO813" t="s">
        <v>19095</v>
      </c>
      <c r="AP813" t="s">
        <v>124</v>
      </c>
      <c r="AQ813" t="s">
        <v>19096</v>
      </c>
      <c r="AR813" t="s">
        <v>8</v>
      </c>
      <c r="AS813" t="s">
        <v>291</v>
      </c>
      <c r="AT813" t="s">
        <v>19097</v>
      </c>
      <c r="AV813" t="s">
        <v>296</v>
      </c>
      <c r="AW813" t="s">
        <v>19100</v>
      </c>
      <c r="AY813">
        <v>0</v>
      </c>
      <c r="AZ813" t="s">
        <v>289</v>
      </c>
      <c r="BA813" t="s">
        <v>2145</v>
      </c>
      <c r="BC813" t="s">
        <v>19026</v>
      </c>
      <c r="BF813" t="s">
        <v>19089</v>
      </c>
      <c r="BI813" t="s">
        <v>16040</v>
      </c>
      <c r="BJ813" t="s">
        <v>2148</v>
      </c>
      <c r="BK813" t="s">
        <v>852</v>
      </c>
      <c r="BL813" t="s">
        <v>4</v>
      </c>
      <c r="BM813">
        <v>1</v>
      </c>
      <c r="BN813">
        <v>29.9</v>
      </c>
      <c r="BO813">
        <v>29.9</v>
      </c>
    </row>
    <row r="814" spans="1:85">
      <c r="A814" s="15">
        <f t="shared" si="13"/>
        <v>45592</v>
      </c>
      <c r="B814" t="s">
        <v>19101</v>
      </c>
      <c r="C814" t="s">
        <v>19102</v>
      </c>
      <c r="D814" t="s">
        <v>134</v>
      </c>
      <c r="F814" t="s">
        <v>2100</v>
      </c>
      <c r="G814" t="s">
        <v>19103</v>
      </c>
      <c r="H814" t="s">
        <v>287</v>
      </c>
      <c r="I814">
        <v>64.930000000000007</v>
      </c>
      <c r="J814">
        <v>76.97</v>
      </c>
      <c r="K814">
        <v>76.97</v>
      </c>
      <c r="L814">
        <v>15.29</v>
      </c>
      <c r="M814" t="s">
        <v>14596</v>
      </c>
      <c r="N814" t="s">
        <v>19104</v>
      </c>
      <c r="O814" t="s">
        <v>19105</v>
      </c>
      <c r="P814" t="s">
        <v>288</v>
      </c>
      <c r="Q814" t="s">
        <v>3145</v>
      </c>
      <c r="R814" t="s">
        <v>19106</v>
      </c>
      <c r="S814" t="s">
        <v>8574</v>
      </c>
      <c r="T814" t="s">
        <v>19107</v>
      </c>
      <c r="U814" t="s">
        <v>19107</v>
      </c>
      <c r="V814" t="s">
        <v>19108</v>
      </c>
      <c r="W814" t="s">
        <v>3756</v>
      </c>
      <c r="X814" t="s">
        <v>127</v>
      </c>
      <c r="Y814" t="s">
        <v>3150</v>
      </c>
      <c r="Z814" t="s">
        <v>19109</v>
      </c>
      <c r="AE814" t="s">
        <v>19110</v>
      </c>
      <c r="AG814" t="s">
        <v>14596</v>
      </c>
      <c r="AH814" t="s">
        <v>19104</v>
      </c>
      <c r="AI814" t="s">
        <v>19105</v>
      </c>
      <c r="AJ814" t="s">
        <v>288</v>
      </c>
      <c r="AK814" t="s">
        <v>3145</v>
      </c>
      <c r="AL814" t="s">
        <v>19106</v>
      </c>
      <c r="AM814" t="s">
        <v>8574</v>
      </c>
      <c r="AO814" t="s">
        <v>19107</v>
      </c>
      <c r="AP814" t="s">
        <v>19108</v>
      </c>
      <c r="AQ814" t="s">
        <v>3756</v>
      </c>
      <c r="AR814" t="s">
        <v>127</v>
      </c>
      <c r="AS814" t="s">
        <v>3150</v>
      </c>
      <c r="AT814" t="s">
        <v>19109</v>
      </c>
      <c r="AV814" t="s">
        <v>3154</v>
      </c>
      <c r="AW814" t="s">
        <v>19111</v>
      </c>
      <c r="AX814" t="s">
        <v>19180</v>
      </c>
      <c r="AY814">
        <v>3.25</v>
      </c>
      <c r="AZ814" t="s">
        <v>3157</v>
      </c>
      <c r="BA814" t="s">
        <v>4629</v>
      </c>
      <c r="BB814" t="s">
        <v>4946</v>
      </c>
      <c r="BC814" t="s">
        <v>19026</v>
      </c>
      <c r="BD814" t="s">
        <v>20178</v>
      </c>
      <c r="BF814" t="s">
        <v>19103</v>
      </c>
      <c r="BG814" t="s">
        <v>4999</v>
      </c>
      <c r="BH814">
        <v>13.4</v>
      </c>
      <c r="BI814" t="s">
        <v>19112</v>
      </c>
      <c r="BJ814" t="s">
        <v>9402</v>
      </c>
      <c r="BK814" t="s">
        <v>6357</v>
      </c>
      <c r="BL814" t="s">
        <v>4</v>
      </c>
      <c r="BM814">
        <v>1</v>
      </c>
      <c r="BN814">
        <v>64.930000000000007</v>
      </c>
      <c r="BO814">
        <v>64.930000000000007</v>
      </c>
    </row>
    <row r="815" spans="1:85">
      <c r="A815" s="15">
        <f t="shared" si="13"/>
        <v>45592</v>
      </c>
      <c r="B815" t="s">
        <v>19113</v>
      </c>
      <c r="C815" t="s">
        <v>19114</v>
      </c>
      <c r="D815" t="s">
        <v>134</v>
      </c>
      <c r="F815" t="s">
        <v>1526</v>
      </c>
      <c r="G815" t="s">
        <v>19115</v>
      </c>
      <c r="H815" t="s">
        <v>287</v>
      </c>
      <c r="I815">
        <v>116.58</v>
      </c>
      <c r="J815">
        <v>116.58</v>
      </c>
      <c r="K815">
        <v>116.58</v>
      </c>
      <c r="L815">
        <v>0</v>
      </c>
      <c r="M815" t="s">
        <v>1712</v>
      </c>
      <c r="N815" t="s">
        <v>5939</v>
      </c>
      <c r="O815" t="s">
        <v>19116</v>
      </c>
      <c r="P815" t="s">
        <v>288</v>
      </c>
      <c r="Q815" t="s">
        <v>3145</v>
      </c>
      <c r="R815" t="s">
        <v>19117</v>
      </c>
      <c r="S815" t="s">
        <v>5942</v>
      </c>
      <c r="V815" t="s">
        <v>5943</v>
      </c>
      <c r="W815" t="s">
        <v>5944</v>
      </c>
      <c r="X815" t="s">
        <v>127</v>
      </c>
      <c r="Y815" t="s">
        <v>3150</v>
      </c>
      <c r="Z815" t="s">
        <v>5945</v>
      </c>
      <c r="AE815" t="s">
        <v>5946</v>
      </c>
      <c r="AG815" t="s">
        <v>1712</v>
      </c>
      <c r="AH815" t="s">
        <v>5939</v>
      </c>
      <c r="AI815" t="s">
        <v>19116</v>
      </c>
      <c r="AJ815" t="s">
        <v>288</v>
      </c>
      <c r="AK815" t="s">
        <v>3145</v>
      </c>
      <c r="AL815" t="s">
        <v>19117</v>
      </c>
      <c r="AM815" t="s">
        <v>5942</v>
      </c>
      <c r="AP815" t="s">
        <v>5943</v>
      </c>
      <c r="AQ815" t="s">
        <v>5944</v>
      </c>
      <c r="AR815" t="s">
        <v>127</v>
      </c>
      <c r="AS815" t="s">
        <v>3150</v>
      </c>
      <c r="AT815" t="s">
        <v>5945</v>
      </c>
      <c r="AV815" t="s">
        <v>3154</v>
      </c>
      <c r="AW815" t="s">
        <v>19118</v>
      </c>
      <c r="AX815" t="s">
        <v>19181</v>
      </c>
      <c r="AY815">
        <v>0</v>
      </c>
      <c r="AZ815" t="s">
        <v>3157</v>
      </c>
      <c r="BA815" t="s">
        <v>4796</v>
      </c>
      <c r="BB815" t="s">
        <v>3159</v>
      </c>
      <c r="BC815" t="s">
        <v>17613</v>
      </c>
      <c r="BF815" t="s">
        <v>19115</v>
      </c>
      <c r="BG815" t="s">
        <v>4999</v>
      </c>
      <c r="BH815">
        <v>52.32</v>
      </c>
      <c r="BI815" t="s">
        <v>19119</v>
      </c>
      <c r="BJ815" t="s">
        <v>19120</v>
      </c>
      <c r="BK815" t="s">
        <v>771</v>
      </c>
      <c r="BL815" t="s">
        <v>4</v>
      </c>
      <c r="BM815">
        <v>6</v>
      </c>
      <c r="BN815">
        <v>19.43</v>
      </c>
      <c r="BO815">
        <v>116.58</v>
      </c>
    </row>
    <row r="816" spans="1:85">
      <c r="A816" s="15">
        <f t="shared" si="13"/>
        <v>45592</v>
      </c>
      <c r="B816" t="s">
        <v>19121</v>
      </c>
      <c r="C816" t="s">
        <v>19122</v>
      </c>
      <c r="D816" t="s">
        <v>294</v>
      </c>
      <c r="F816" t="s">
        <v>1526</v>
      </c>
      <c r="G816" t="s">
        <v>19123</v>
      </c>
      <c r="H816" t="s">
        <v>287</v>
      </c>
      <c r="I816">
        <v>29.9</v>
      </c>
      <c r="J816">
        <v>22.43</v>
      </c>
      <c r="K816">
        <v>22.43</v>
      </c>
      <c r="L816">
        <v>0</v>
      </c>
      <c r="M816" t="s">
        <v>7483</v>
      </c>
      <c r="N816" t="s">
        <v>19124</v>
      </c>
      <c r="O816" t="s">
        <v>19125</v>
      </c>
      <c r="P816" t="s">
        <v>288</v>
      </c>
      <c r="Q816" t="s">
        <v>295</v>
      </c>
      <c r="R816" t="s">
        <v>19126</v>
      </c>
      <c r="S816" t="s">
        <v>19127</v>
      </c>
      <c r="V816" t="s">
        <v>124</v>
      </c>
      <c r="W816" t="s">
        <v>19128</v>
      </c>
      <c r="X816" t="s">
        <v>835</v>
      </c>
      <c r="Y816" t="s">
        <v>291</v>
      </c>
      <c r="Z816" t="s">
        <v>19129</v>
      </c>
      <c r="AE816" t="s">
        <v>19130</v>
      </c>
      <c r="AG816" t="s">
        <v>7483</v>
      </c>
      <c r="AH816" t="s">
        <v>19124</v>
      </c>
      <c r="AI816" t="s">
        <v>19131</v>
      </c>
      <c r="AJ816" t="s">
        <v>288</v>
      </c>
      <c r="AK816" t="s">
        <v>295</v>
      </c>
      <c r="AL816" t="s">
        <v>19126</v>
      </c>
      <c r="AM816" t="s">
        <v>19127</v>
      </c>
      <c r="AP816" t="s">
        <v>124</v>
      </c>
      <c r="AQ816" t="s">
        <v>19128</v>
      </c>
      <c r="AR816" t="s">
        <v>835</v>
      </c>
      <c r="AT816" t="s">
        <v>19129</v>
      </c>
      <c r="AV816" t="s">
        <v>296</v>
      </c>
      <c r="AW816" t="s">
        <v>19132</v>
      </c>
      <c r="AX816" t="s">
        <v>1527</v>
      </c>
      <c r="AY816">
        <v>7.47</v>
      </c>
      <c r="AZ816" t="s">
        <v>289</v>
      </c>
      <c r="BA816" t="s">
        <v>297</v>
      </c>
      <c r="BC816" t="s">
        <v>17516</v>
      </c>
      <c r="BF816" t="s">
        <v>19123</v>
      </c>
      <c r="BI816" t="s">
        <v>19133</v>
      </c>
      <c r="BJ816" t="s">
        <v>851</v>
      </c>
      <c r="BK816" t="s">
        <v>852</v>
      </c>
      <c r="BL816" t="s">
        <v>4</v>
      </c>
      <c r="BM816">
        <v>1</v>
      </c>
      <c r="BN816">
        <v>29.9</v>
      </c>
      <c r="BO816">
        <v>29.9</v>
      </c>
    </row>
    <row r="817" spans="1:79">
      <c r="A817" s="15">
        <f t="shared" si="13"/>
        <v>45592</v>
      </c>
      <c r="B817" t="s">
        <v>19134</v>
      </c>
      <c r="C817" t="s">
        <v>19135</v>
      </c>
      <c r="D817" t="s">
        <v>301</v>
      </c>
      <c r="F817" t="s">
        <v>1526</v>
      </c>
      <c r="G817" t="s">
        <v>19136</v>
      </c>
      <c r="H817" t="s">
        <v>298</v>
      </c>
      <c r="I817">
        <v>29.99</v>
      </c>
      <c r="J817">
        <v>36.340000000000003</v>
      </c>
      <c r="K817">
        <v>36.340000000000003</v>
      </c>
      <c r="L817">
        <v>6.35</v>
      </c>
      <c r="M817" t="s">
        <v>19137</v>
      </c>
      <c r="N817" t="s">
        <v>1945</v>
      </c>
      <c r="O817" t="s">
        <v>19138</v>
      </c>
      <c r="P817" t="s">
        <v>5579</v>
      </c>
      <c r="Q817" t="s">
        <v>19139</v>
      </c>
      <c r="R817" t="s">
        <v>19140</v>
      </c>
      <c r="S817" t="s">
        <v>11488</v>
      </c>
      <c r="U817" t="s">
        <v>1412</v>
      </c>
      <c r="V817" t="s">
        <v>19141</v>
      </c>
      <c r="W817" t="s">
        <v>137</v>
      </c>
      <c r="X817" t="s">
        <v>8</v>
      </c>
      <c r="Y817" t="s">
        <v>291</v>
      </c>
      <c r="Z817" t="s">
        <v>19142</v>
      </c>
      <c r="AE817" t="s">
        <v>19143</v>
      </c>
      <c r="AG817" t="s">
        <v>19137</v>
      </c>
      <c r="AH817" t="s">
        <v>19144</v>
      </c>
      <c r="AI817" t="s">
        <v>19138</v>
      </c>
      <c r="AJ817" t="s">
        <v>5579</v>
      </c>
      <c r="AK817" t="s">
        <v>19139</v>
      </c>
      <c r="AL817" t="s">
        <v>19140</v>
      </c>
      <c r="AM817" t="s">
        <v>11488</v>
      </c>
      <c r="AO817" t="s">
        <v>1412</v>
      </c>
      <c r="AP817" t="s">
        <v>19141</v>
      </c>
      <c r="AQ817" t="s">
        <v>137</v>
      </c>
      <c r="AR817" t="s">
        <v>8</v>
      </c>
      <c r="AS817" t="s">
        <v>291</v>
      </c>
      <c r="AT817" t="s">
        <v>19142</v>
      </c>
      <c r="AV817" t="s">
        <v>296</v>
      </c>
      <c r="AW817" t="s">
        <v>19145</v>
      </c>
      <c r="AY817">
        <v>0</v>
      </c>
      <c r="AZ817" t="s">
        <v>289</v>
      </c>
      <c r="BA817" t="s">
        <v>2145</v>
      </c>
      <c r="BC817" t="s">
        <v>19026</v>
      </c>
      <c r="BF817" t="s">
        <v>19136</v>
      </c>
      <c r="BI817" t="s">
        <v>16040</v>
      </c>
      <c r="BJ817" t="s">
        <v>864</v>
      </c>
      <c r="BK817" t="s">
        <v>293</v>
      </c>
      <c r="BL817" t="s">
        <v>4</v>
      </c>
      <c r="BM817">
        <v>1</v>
      </c>
      <c r="BN817">
        <v>29.99</v>
      </c>
      <c r="BO817">
        <v>29.99</v>
      </c>
    </row>
    <row r="818" spans="1:79">
      <c r="A818" s="15">
        <f t="shared" si="13"/>
        <v>45592</v>
      </c>
      <c r="B818" t="s">
        <v>19146</v>
      </c>
      <c r="C818" t="s">
        <v>19147</v>
      </c>
      <c r="D818" t="s">
        <v>301</v>
      </c>
      <c r="F818" t="s">
        <v>1526</v>
      </c>
      <c r="G818" t="s">
        <v>19148</v>
      </c>
      <c r="H818" t="s">
        <v>298</v>
      </c>
      <c r="I818">
        <v>59.98</v>
      </c>
      <c r="J818">
        <v>68.78</v>
      </c>
      <c r="K818">
        <v>68.78</v>
      </c>
      <c r="L818">
        <v>8.8000000000000007</v>
      </c>
      <c r="M818" t="s">
        <v>19149</v>
      </c>
      <c r="N818" t="s">
        <v>19150</v>
      </c>
      <c r="O818" t="s">
        <v>19151</v>
      </c>
      <c r="P818" t="s">
        <v>3217</v>
      </c>
      <c r="Q818" t="s">
        <v>19152</v>
      </c>
      <c r="R818" t="s">
        <v>19153</v>
      </c>
      <c r="S818" t="s">
        <v>19154</v>
      </c>
      <c r="U818" t="s">
        <v>19155</v>
      </c>
      <c r="V818" t="s">
        <v>1429</v>
      </c>
      <c r="W818" t="s">
        <v>1188</v>
      </c>
      <c r="X818" t="s">
        <v>5</v>
      </c>
      <c r="Y818" t="s">
        <v>291</v>
      </c>
      <c r="Z818" t="s">
        <v>19156</v>
      </c>
      <c r="AE818" t="s">
        <v>19157</v>
      </c>
      <c r="AG818" t="s">
        <v>8815</v>
      </c>
      <c r="AH818" t="s">
        <v>19158</v>
      </c>
      <c r="AI818" t="s">
        <v>19151</v>
      </c>
      <c r="AJ818" t="s">
        <v>3217</v>
      </c>
      <c r="AK818" t="s">
        <v>19152</v>
      </c>
      <c r="AL818" t="s">
        <v>19153</v>
      </c>
      <c r="AM818" t="s">
        <v>19154</v>
      </c>
      <c r="AO818" t="s">
        <v>19155</v>
      </c>
      <c r="AP818" t="s">
        <v>1429</v>
      </c>
      <c r="AQ818" t="s">
        <v>1188</v>
      </c>
      <c r="AR818" t="s">
        <v>5</v>
      </c>
      <c r="AS818" t="s">
        <v>291</v>
      </c>
      <c r="AT818" t="s">
        <v>19156</v>
      </c>
      <c r="AV818" t="s">
        <v>296</v>
      </c>
      <c r="AW818" t="s">
        <v>19159</v>
      </c>
      <c r="AY818">
        <v>0</v>
      </c>
      <c r="AZ818" t="s">
        <v>1543</v>
      </c>
      <c r="BA818" t="s">
        <v>113</v>
      </c>
      <c r="BC818" t="s">
        <v>19026</v>
      </c>
      <c r="BF818" t="s">
        <v>19148</v>
      </c>
      <c r="BI818" t="s">
        <v>16040</v>
      </c>
      <c r="BJ818" t="s">
        <v>5199</v>
      </c>
      <c r="BK818" t="s">
        <v>3670</v>
      </c>
      <c r="BL818" t="s">
        <v>4</v>
      </c>
      <c r="BM818">
        <v>2</v>
      </c>
      <c r="BN818">
        <v>29.99</v>
      </c>
      <c r="BO818">
        <v>59.98</v>
      </c>
    </row>
    <row r="819" spans="1:79">
      <c r="A819" s="15">
        <f t="shared" si="13"/>
        <v>45593</v>
      </c>
      <c r="B819" t="s">
        <v>19160</v>
      </c>
      <c r="C819" t="s">
        <v>19161</v>
      </c>
      <c r="D819" t="s">
        <v>294</v>
      </c>
      <c r="F819" t="s">
        <v>1526</v>
      </c>
      <c r="G819" t="s">
        <v>19162</v>
      </c>
      <c r="H819" t="s">
        <v>287</v>
      </c>
      <c r="I819">
        <v>41.98</v>
      </c>
      <c r="J819">
        <v>30.1</v>
      </c>
      <c r="K819">
        <v>30.1</v>
      </c>
      <c r="L819">
        <v>0</v>
      </c>
      <c r="M819" t="s">
        <v>6609</v>
      </c>
      <c r="N819" t="s">
        <v>19163</v>
      </c>
      <c r="O819" t="s">
        <v>19164</v>
      </c>
      <c r="P819" t="s">
        <v>288</v>
      </c>
      <c r="Q819" t="s">
        <v>295</v>
      </c>
      <c r="R819" t="s">
        <v>19165</v>
      </c>
      <c r="S819" t="s">
        <v>19166</v>
      </c>
      <c r="U819" t="s">
        <v>19167</v>
      </c>
      <c r="V819" t="s">
        <v>1336</v>
      </c>
      <c r="W819" t="s">
        <v>127</v>
      </c>
      <c r="X819" t="s">
        <v>127</v>
      </c>
      <c r="Y819" t="s">
        <v>291</v>
      </c>
      <c r="Z819" t="s">
        <v>19168</v>
      </c>
      <c r="AE819" t="s">
        <v>19169</v>
      </c>
      <c r="AG819" t="s">
        <v>6609</v>
      </c>
      <c r="AH819" t="s">
        <v>19163</v>
      </c>
      <c r="AI819" t="s">
        <v>19170</v>
      </c>
      <c r="AJ819" t="s">
        <v>288</v>
      </c>
      <c r="AK819" t="s">
        <v>295</v>
      </c>
      <c r="AL819" t="s">
        <v>19165</v>
      </c>
      <c r="AM819" t="s">
        <v>19166</v>
      </c>
      <c r="AO819" t="s">
        <v>19167</v>
      </c>
      <c r="AP819" t="s">
        <v>1336</v>
      </c>
      <c r="AQ819" t="s">
        <v>127</v>
      </c>
      <c r="AR819" t="s">
        <v>127</v>
      </c>
      <c r="AT819" t="s">
        <v>19168</v>
      </c>
      <c r="AV819" t="s">
        <v>296</v>
      </c>
      <c r="AW819" t="s">
        <v>19171</v>
      </c>
      <c r="AX819" t="s">
        <v>1527</v>
      </c>
      <c r="AY819">
        <v>11.88</v>
      </c>
      <c r="AZ819" t="s">
        <v>289</v>
      </c>
      <c r="BA819" t="s">
        <v>297</v>
      </c>
      <c r="BC819" t="s">
        <v>19172</v>
      </c>
      <c r="BF819" t="s">
        <v>19162</v>
      </c>
      <c r="BI819" t="s">
        <v>19173</v>
      </c>
      <c r="BJ819" t="s">
        <v>838</v>
      </c>
      <c r="BK819" t="s">
        <v>836</v>
      </c>
      <c r="BL819" t="s">
        <v>4</v>
      </c>
      <c r="BM819">
        <v>1</v>
      </c>
      <c r="BN819">
        <v>20.99</v>
      </c>
      <c r="BO819">
        <v>20.99</v>
      </c>
      <c r="BP819" t="s">
        <v>1561</v>
      </c>
      <c r="BQ819" t="s">
        <v>1562</v>
      </c>
      <c r="BR819" t="s">
        <v>4</v>
      </c>
      <c r="BS819">
        <v>1</v>
      </c>
      <c r="BT819">
        <v>20.99</v>
      </c>
      <c r="BU819">
        <v>20.99</v>
      </c>
    </row>
    <row r="820" spans="1:79">
      <c r="A820" s="15">
        <f t="shared" si="13"/>
        <v>45593</v>
      </c>
      <c r="B820" t="s">
        <v>19182</v>
      </c>
      <c r="C820" t="s">
        <v>19183</v>
      </c>
      <c r="D820" t="s">
        <v>134</v>
      </c>
      <c r="F820" t="s">
        <v>1526</v>
      </c>
      <c r="G820" t="s">
        <v>19184</v>
      </c>
      <c r="H820" t="s">
        <v>298</v>
      </c>
      <c r="I820">
        <v>168.91</v>
      </c>
      <c r="J820">
        <v>160.46</v>
      </c>
      <c r="K820">
        <v>160.46</v>
      </c>
      <c r="L820">
        <v>0</v>
      </c>
      <c r="M820" t="s">
        <v>19185</v>
      </c>
      <c r="N820" t="s">
        <v>19186</v>
      </c>
      <c r="O820" t="s">
        <v>19187</v>
      </c>
      <c r="P820" t="s">
        <v>288</v>
      </c>
      <c r="Q820" t="s">
        <v>3145</v>
      </c>
      <c r="R820" t="s">
        <v>19188</v>
      </c>
      <c r="S820" t="s">
        <v>19189</v>
      </c>
      <c r="T820" t="s">
        <v>19190</v>
      </c>
      <c r="U820" t="s">
        <v>19190</v>
      </c>
      <c r="V820" t="s">
        <v>19191</v>
      </c>
      <c r="W820" t="s">
        <v>19192</v>
      </c>
      <c r="X820" t="s">
        <v>1188</v>
      </c>
      <c r="Y820" t="s">
        <v>3150</v>
      </c>
      <c r="Z820" t="s">
        <v>19193</v>
      </c>
      <c r="AE820" t="s">
        <v>19194</v>
      </c>
      <c r="AG820" t="s">
        <v>2827</v>
      </c>
      <c r="AH820" t="s">
        <v>19195</v>
      </c>
      <c r="AI820" t="s">
        <v>19187</v>
      </c>
      <c r="AJ820" t="s">
        <v>288</v>
      </c>
      <c r="AK820" t="s">
        <v>3145</v>
      </c>
      <c r="AL820" t="s">
        <v>19188</v>
      </c>
      <c r="AM820" t="s">
        <v>19189</v>
      </c>
      <c r="AO820" t="s">
        <v>19190</v>
      </c>
      <c r="AP820" t="s">
        <v>19191</v>
      </c>
      <c r="AQ820" t="s">
        <v>19192</v>
      </c>
      <c r="AR820" t="s">
        <v>1188</v>
      </c>
      <c r="AS820" t="s">
        <v>3150</v>
      </c>
      <c r="AT820" t="s">
        <v>19193</v>
      </c>
      <c r="AV820" t="s">
        <v>3154</v>
      </c>
      <c r="AW820" t="s">
        <v>19196</v>
      </c>
      <c r="AX820" t="s">
        <v>3156</v>
      </c>
      <c r="AY820">
        <v>8.4499999999999993</v>
      </c>
      <c r="AZ820" t="s">
        <v>3157</v>
      </c>
      <c r="BA820" t="s">
        <v>4796</v>
      </c>
      <c r="BB820" t="s">
        <v>3159</v>
      </c>
      <c r="BC820" t="s">
        <v>19197</v>
      </c>
      <c r="BF820" t="s">
        <v>19184</v>
      </c>
      <c r="BG820" t="s">
        <v>3161</v>
      </c>
      <c r="BH820">
        <v>41.5</v>
      </c>
      <c r="BI820" t="s">
        <v>19119</v>
      </c>
      <c r="BJ820" t="s">
        <v>6470</v>
      </c>
      <c r="BK820" t="s">
        <v>3229</v>
      </c>
      <c r="BL820" t="s">
        <v>4</v>
      </c>
      <c r="BM820">
        <v>1</v>
      </c>
      <c r="BN820">
        <v>84.43</v>
      </c>
      <c r="BO820">
        <v>84.43</v>
      </c>
      <c r="BP820" t="s">
        <v>4818</v>
      </c>
      <c r="BQ820" t="s">
        <v>4672</v>
      </c>
      <c r="BR820" t="s">
        <v>4</v>
      </c>
      <c r="BS820">
        <v>1</v>
      </c>
      <c r="BT820">
        <v>32.49</v>
      </c>
      <c r="BU820">
        <v>32.49</v>
      </c>
      <c r="BV820" t="s">
        <v>9262</v>
      </c>
      <c r="BW820" t="s">
        <v>6069</v>
      </c>
      <c r="BX820" t="s">
        <v>6069</v>
      </c>
      <c r="BY820">
        <v>1</v>
      </c>
      <c r="BZ820">
        <v>51.99</v>
      </c>
      <c r="CA820">
        <v>51.99</v>
      </c>
    </row>
    <row r="821" spans="1:79">
      <c r="A821" s="15">
        <f t="shared" si="13"/>
        <v>45593</v>
      </c>
      <c r="B821" t="s">
        <v>19198</v>
      </c>
      <c r="C821" t="s">
        <v>19199</v>
      </c>
      <c r="D821" t="s">
        <v>134</v>
      </c>
      <c r="F821" t="s">
        <v>1526</v>
      </c>
      <c r="G821" t="s">
        <v>19200</v>
      </c>
      <c r="H821" t="s">
        <v>298</v>
      </c>
      <c r="I821">
        <v>84.43</v>
      </c>
      <c r="J821">
        <v>80.209999999999994</v>
      </c>
      <c r="K821">
        <v>80.209999999999994</v>
      </c>
      <c r="L821">
        <v>0</v>
      </c>
      <c r="M821" t="s">
        <v>19201</v>
      </c>
      <c r="N821" t="s">
        <v>19202</v>
      </c>
      <c r="O821" t="s">
        <v>19203</v>
      </c>
      <c r="P821" t="s">
        <v>288</v>
      </c>
      <c r="Q821" t="s">
        <v>3145</v>
      </c>
      <c r="R821" t="s">
        <v>19204</v>
      </c>
      <c r="S821" t="s">
        <v>19205</v>
      </c>
      <c r="T821" t="s">
        <v>19206</v>
      </c>
      <c r="U821" t="s">
        <v>19206</v>
      </c>
      <c r="V821" t="s">
        <v>2685</v>
      </c>
      <c r="W821" t="s">
        <v>1945</v>
      </c>
      <c r="X821" t="s">
        <v>127</v>
      </c>
      <c r="Y821" t="s">
        <v>3150</v>
      </c>
      <c r="Z821" t="s">
        <v>19207</v>
      </c>
      <c r="AE821" t="s">
        <v>19208</v>
      </c>
      <c r="AG821" t="s">
        <v>19209</v>
      </c>
      <c r="AH821" t="s">
        <v>19210</v>
      </c>
      <c r="AI821" t="s">
        <v>19203</v>
      </c>
      <c r="AJ821" t="s">
        <v>288</v>
      </c>
      <c r="AK821" t="s">
        <v>3145</v>
      </c>
      <c r="AL821" t="s">
        <v>19204</v>
      </c>
      <c r="AM821" t="s">
        <v>19205</v>
      </c>
      <c r="AO821" t="s">
        <v>19211</v>
      </c>
      <c r="AP821" t="s">
        <v>2685</v>
      </c>
      <c r="AQ821" t="s">
        <v>1945</v>
      </c>
      <c r="AR821" t="s">
        <v>127</v>
      </c>
      <c r="AS821" t="s">
        <v>3150</v>
      </c>
      <c r="AT821" t="s">
        <v>19207</v>
      </c>
      <c r="AV821" t="s">
        <v>3154</v>
      </c>
      <c r="AW821" t="s">
        <v>19212</v>
      </c>
      <c r="AX821" t="s">
        <v>3156</v>
      </c>
      <c r="AY821">
        <v>4.22</v>
      </c>
      <c r="AZ821" t="s">
        <v>3157</v>
      </c>
      <c r="BA821" t="s">
        <v>3158</v>
      </c>
      <c r="BB821" t="s">
        <v>3159</v>
      </c>
      <c r="BC821" t="s">
        <v>19026</v>
      </c>
      <c r="BF821" t="s">
        <v>19200</v>
      </c>
      <c r="BG821" t="s">
        <v>3161</v>
      </c>
      <c r="BH821">
        <v>15.24</v>
      </c>
      <c r="BI821" t="s">
        <v>19119</v>
      </c>
      <c r="BJ821" t="s">
        <v>6470</v>
      </c>
      <c r="BK821" t="s">
        <v>3229</v>
      </c>
      <c r="BL821" t="s">
        <v>4</v>
      </c>
      <c r="BM821">
        <v>1</v>
      </c>
      <c r="BN821">
        <v>84.43</v>
      </c>
      <c r="BO821">
        <v>84.43</v>
      </c>
    </row>
    <row r="822" spans="1:79">
      <c r="A822" s="15">
        <f t="shared" si="13"/>
        <v>45594</v>
      </c>
      <c r="B822" t="s">
        <v>19213</v>
      </c>
      <c r="C822" t="s">
        <v>19214</v>
      </c>
      <c r="D822" t="s">
        <v>294</v>
      </c>
      <c r="F822" t="s">
        <v>1526</v>
      </c>
      <c r="G822" t="s">
        <v>19215</v>
      </c>
      <c r="H822" t="s">
        <v>287</v>
      </c>
      <c r="I822">
        <v>129.9</v>
      </c>
      <c r="J822">
        <v>97.05</v>
      </c>
      <c r="K822">
        <v>97.05</v>
      </c>
      <c r="L822">
        <v>0</v>
      </c>
      <c r="M822" t="s">
        <v>19216</v>
      </c>
      <c r="N822" t="s">
        <v>19217</v>
      </c>
      <c r="O822" t="s">
        <v>19218</v>
      </c>
      <c r="P822" t="s">
        <v>288</v>
      </c>
      <c r="Q822" t="s">
        <v>295</v>
      </c>
      <c r="R822" t="s">
        <v>19219</v>
      </c>
      <c r="S822" t="s">
        <v>2076</v>
      </c>
      <c r="U822" t="s">
        <v>19220</v>
      </c>
      <c r="V822" t="s">
        <v>8033</v>
      </c>
      <c r="W822" t="s">
        <v>1188</v>
      </c>
      <c r="X822" t="s">
        <v>1188</v>
      </c>
      <c r="Y822" t="s">
        <v>291</v>
      </c>
      <c r="Z822" t="s">
        <v>19221</v>
      </c>
      <c r="AE822" t="s">
        <v>19222</v>
      </c>
      <c r="AG822" t="s">
        <v>19216</v>
      </c>
      <c r="AH822" t="s">
        <v>19217</v>
      </c>
      <c r="AI822" t="s">
        <v>19223</v>
      </c>
      <c r="AJ822" t="s">
        <v>288</v>
      </c>
      <c r="AK822" t="s">
        <v>295</v>
      </c>
      <c r="AL822" t="s">
        <v>19219</v>
      </c>
      <c r="AM822" t="s">
        <v>2076</v>
      </c>
      <c r="AO822" t="s">
        <v>19220</v>
      </c>
      <c r="AP822" t="s">
        <v>8033</v>
      </c>
      <c r="AQ822" t="s">
        <v>1188</v>
      </c>
      <c r="AR822" t="s">
        <v>1188</v>
      </c>
      <c r="AT822" t="s">
        <v>19221</v>
      </c>
      <c r="AV822" t="s">
        <v>296</v>
      </c>
      <c r="AW822" t="s">
        <v>19224</v>
      </c>
      <c r="AX822" t="s">
        <v>1527</v>
      </c>
      <c r="AY822">
        <v>32.85</v>
      </c>
      <c r="AZ822" t="s">
        <v>5678</v>
      </c>
      <c r="BA822" t="s">
        <v>5679</v>
      </c>
      <c r="BC822" t="s">
        <v>19172</v>
      </c>
      <c r="BF822" t="s">
        <v>19215</v>
      </c>
      <c r="BI822" t="s">
        <v>19225</v>
      </c>
      <c r="BJ822" t="s">
        <v>2180</v>
      </c>
      <c r="BK822" t="s">
        <v>2181</v>
      </c>
      <c r="BL822" t="s">
        <v>4</v>
      </c>
      <c r="BM822">
        <v>1</v>
      </c>
      <c r="BN822">
        <v>129.9</v>
      </c>
      <c r="BO822">
        <v>129.9</v>
      </c>
    </row>
    <row r="823" spans="1:79">
      <c r="A823" s="15">
        <f t="shared" si="13"/>
        <v>45594</v>
      </c>
      <c r="B823" t="s">
        <v>20179</v>
      </c>
      <c r="C823" t="s">
        <v>20180</v>
      </c>
      <c r="D823" t="s">
        <v>294</v>
      </c>
      <c r="F823" t="s">
        <v>1526</v>
      </c>
      <c r="G823" t="s">
        <v>20181</v>
      </c>
      <c r="H823" t="s">
        <v>287</v>
      </c>
      <c r="I823">
        <v>59.8</v>
      </c>
      <c r="J823">
        <v>43.51</v>
      </c>
      <c r="K823">
        <v>43.51</v>
      </c>
      <c r="L823">
        <v>0</v>
      </c>
      <c r="M823" t="s">
        <v>20182</v>
      </c>
      <c r="N823" t="s">
        <v>20183</v>
      </c>
      <c r="O823" t="s">
        <v>20184</v>
      </c>
      <c r="P823" t="s">
        <v>288</v>
      </c>
      <c r="Q823" t="s">
        <v>295</v>
      </c>
      <c r="R823" t="s">
        <v>20185</v>
      </c>
      <c r="S823" t="s">
        <v>9007</v>
      </c>
      <c r="U823" t="s">
        <v>1412</v>
      </c>
      <c r="V823" t="s">
        <v>13330</v>
      </c>
      <c r="W823" t="s">
        <v>13331</v>
      </c>
      <c r="X823" t="s">
        <v>835</v>
      </c>
      <c r="Y823" t="s">
        <v>291</v>
      </c>
      <c r="Z823" t="s">
        <v>20186</v>
      </c>
      <c r="AE823" t="s">
        <v>20187</v>
      </c>
      <c r="AG823" t="s">
        <v>20182</v>
      </c>
      <c r="AH823" t="s">
        <v>20183</v>
      </c>
      <c r="AI823" t="s">
        <v>20188</v>
      </c>
      <c r="AJ823" t="s">
        <v>288</v>
      </c>
      <c r="AK823" t="s">
        <v>295</v>
      </c>
      <c r="AL823" t="s">
        <v>20185</v>
      </c>
      <c r="AM823" t="s">
        <v>9007</v>
      </c>
      <c r="AO823" t="s">
        <v>1412</v>
      </c>
      <c r="AP823" t="s">
        <v>13330</v>
      </c>
      <c r="AQ823" t="s">
        <v>13331</v>
      </c>
      <c r="AR823" t="s">
        <v>835</v>
      </c>
      <c r="AT823" t="s">
        <v>20186</v>
      </c>
      <c r="AV823" t="s">
        <v>296</v>
      </c>
      <c r="AW823" t="s">
        <v>20189</v>
      </c>
      <c r="AX823" t="s">
        <v>1527</v>
      </c>
      <c r="AY823">
        <v>16.29</v>
      </c>
      <c r="AZ823" t="s">
        <v>289</v>
      </c>
      <c r="BA823" t="s">
        <v>113</v>
      </c>
      <c r="BC823" t="s">
        <v>19172</v>
      </c>
      <c r="BF823" t="s">
        <v>20181</v>
      </c>
      <c r="BI823" t="s">
        <v>20190</v>
      </c>
      <c r="BJ823" t="s">
        <v>851</v>
      </c>
      <c r="BK823" t="s">
        <v>852</v>
      </c>
      <c r="BL823" t="s">
        <v>4</v>
      </c>
      <c r="BM823">
        <v>2</v>
      </c>
      <c r="BN823">
        <v>29.9</v>
      </c>
      <c r="BO823">
        <v>59.8</v>
      </c>
    </row>
    <row r="824" spans="1:79">
      <c r="A824" s="15">
        <f t="shared" si="13"/>
        <v>45594</v>
      </c>
      <c r="B824" t="s">
        <v>20191</v>
      </c>
      <c r="C824" t="s">
        <v>20192</v>
      </c>
      <c r="D824" t="s">
        <v>294</v>
      </c>
      <c r="F824" t="s">
        <v>1526</v>
      </c>
      <c r="G824" t="s">
        <v>20193</v>
      </c>
      <c r="H824" t="s">
        <v>287</v>
      </c>
      <c r="I824">
        <v>29.9</v>
      </c>
      <c r="J824">
        <v>22.31</v>
      </c>
      <c r="K824">
        <v>22.31</v>
      </c>
      <c r="L824">
        <v>0</v>
      </c>
      <c r="M824" t="s">
        <v>20194</v>
      </c>
      <c r="N824" t="s">
        <v>20195</v>
      </c>
      <c r="O824" t="s">
        <v>20196</v>
      </c>
      <c r="P824" t="s">
        <v>288</v>
      </c>
      <c r="Q824" t="s">
        <v>295</v>
      </c>
      <c r="R824" t="s">
        <v>20197</v>
      </c>
      <c r="S824" t="s">
        <v>2605</v>
      </c>
      <c r="U824" t="s">
        <v>20198</v>
      </c>
      <c r="V824" t="s">
        <v>20199</v>
      </c>
      <c r="W824" t="s">
        <v>138</v>
      </c>
      <c r="X824" t="s">
        <v>3740</v>
      </c>
      <c r="Y824" t="s">
        <v>291</v>
      </c>
      <c r="Z824" t="s">
        <v>20200</v>
      </c>
      <c r="AE824" t="s">
        <v>20201</v>
      </c>
      <c r="AG824" t="s">
        <v>20194</v>
      </c>
      <c r="AH824" t="s">
        <v>20195</v>
      </c>
      <c r="AI824" t="s">
        <v>20202</v>
      </c>
      <c r="AJ824" t="s">
        <v>288</v>
      </c>
      <c r="AK824" t="s">
        <v>295</v>
      </c>
      <c r="AL824" t="s">
        <v>20197</v>
      </c>
      <c r="AM824" t="s">
        <v>2605</v>
      </c>
      <c r="AO824" t="s">
        <v>20198</v>
      </c>
      <c r="AP824" t="s">
        <v>20199</v>
      </c>
      <c r="AQ824" t="s">
        <v>138</v>
      </c>
      <c r="AR824" t="s">
        <v>3740</v>
      </c>
      <c r="AT824" t="s">
        <v>20200</v>
      </c>
      <c r="AV824" t="s">
        <v>296</v>
      </c>
      <c r="AW824" t="s">
        <v>20203</v>
      </c>
      <c r="AX824" t="s">
        <v>1527</v>
      </c>
      <c r="AY824">
        <v>7.59</v>
      </c>
      <c r="AZ824" t="s">
        <v>289</v>
      </c>
      <c r="BA824" t="s">
        <v>2819</v>
      </c>
      <c r="BC824" t="s">
        <v>19172</v>
      </c>
      <c r="BF824" t="s">
        <v>20193</v>
      </c>
      <c r="BI824" t="s">
        <v>20204</v>
      </c>
      <c r="BJ824" t="s">
        <v>851</v>
      </c>
      <c r="BK824" t="s">
        <v>852</v>
      </c>
      <c r="BL824" t="s">
        <v>4</v>
      </c>
      <c r="BM824">
        <v>1</v>
      </c>
      <c r="BN824">
        <v>29.9</v>
      </c>
      <c r="BO824">
        <v>29.9</v>
      </c>
    </row>
    <row r="825" spans="1:79">
      <c r="A825" s="15">
        <f t="shared" si="13"/>
        <v>45594</v>
      </c>
      <c r="B825" t="s">
        <v>20205</v>
      </c>
      <c r="C825" t="s">
        <v>20206</v>
      </c>
      <c r="D825" t="s">
        <v>294</v>
      </c>
      <c r="F825" t="s">
        <v>1526</v>
      </c>
      <c r="G825" t="s">
        <v>20207</v>
      </c>
      <c r="H825" t="s">
        <v>287</v>
      </c>
      <c r="I825">
        <v>59.98</v>
      </c>
      <c r="J825">
        <v>59.98</v>
      </c>
      <c r="K825">
        <v>59.98</v>
      </c>
      <c r="L825">
        <v>0</v>
      </c>
      <c r="M825" t="s">
        <v>20208</v>
      </c>
      <c r="N825" t="s">
        <v>20209</v>
      </c>
      <c r="O825" t="s">
        <v>20210</v>
      </c>
      <c r="P825" t="s">
        <v>288</v>
      </c>
      <c r="Q825" t="s">
        <v>295</v>
      </c>
      <c r="R825" t="s">
        <v>20211</v>
      </c>
      <c r="S825" t="s">
        <v>12221</v>
      </c>
      <c r="U825" t="s">
        <v>20212</v>
      </c>
      <c r="V825" t="s">
        <v>20213</v>
      </c>
      <c r="W825" t="s">
        <v>5271</v>
      </c>
      <c r="X825" t="s">
        <v>5241</v>
      </c>
      <c r="Y825" t="s">
        <v>291</v>
      </c>
      <c r="Z825" t="s">
        <v>20214</v>
      </c>
      <c r="AE825" t="s">
        <v>20215</v>
      </c>
      <c r="AG825" t="s">
        <v>20208</v>
      </c>
      <c r="AH825" t="s">
        <v>20209</v>
      </c>
      <c r="AI825" t="s">
        <v>20216</v>
      </c>
      <c r="AJ825" t="s">
        <v>288</v>
      </c>
      <c r="AK825" t="s">
        <v>295</v>
      </c>
      <c r="AL825" t="s">
        <v>20211</v>
      </c>
      <c r="AM825" t="s">
        <v>12221</v>
      </c>
      <c r="AO825" t="s">
        <v>20212</v>
      </c>
      <c r="AP825" t="s">
        <v>20213</v>
      </c>
      <c r="AQ825" t="s">
        <v>5271</v>
      </c>
      <c r="AR825" t="s">
        <v>5241</v>
      </c>
      <c r="AT825" t="s">
        <v>20214</v>
      </c>
      <c r="AV825" t="s">
        <v>296</v>
      </c>
      <c r="AW825" t="s">
        <v>20217</v>
      </c>
      <c r="AX825" t="s">
        <v>1527</v>
      </c>
      <c r="AY825">
        <v>0</v>
      </c>
      <c r="AZ825" t="s">
        <v>289</v>
      </c>
      <c r="BA825" t="s">
        <v>113</v>
      </c>
      <c r="BC825" t="s">
        <v>20218</v>
      </c>
      <c r="BF825" t="s">
        <v>20207</v>
      </c>
      <c r="BI825" t="s">
        <v>20219</v>
      </c>
      <c r="BJ825" t="s">
        <v>3669</v>
      </c>
      <c r="BK825" t="s">
        <v>3670</v>
      </c>
      <c r="BL825" t="s">
        <v>4</v>
      </c>
      <c r="BM825">
        <v>2</v>
      </c>
      <c r="BN825">
        <v>29.99</v>
      </c>
      <c r="BO825">
        <v>59.98</v>
      </c>
    </row>
    <row r="826" spans="1:79">
      <c r="A826" s="15">
        <f t="shared" si="13"/>
        <v>45594</v>
      </c>
      <c r="B826" t="s">
        <v>20220</v>
      </c>
      <c r="C826" t="s">
        <v>20221</v>
      </c>
      <c r="D826" t="s">
        <v>294</v>
      </c>
      <c r="F826" t="s">
        <v>1526</v>
      </c>
      <c r="G826" t="s">
        <v>20222</v>
      </c>
      <c r="H826" t="s">
        <v>287</v>
      </c>
      <c r="I826">
        <v>56.9</v>
      </c>
      <c r="J826">
        <v>42.68</v>
      </c>
      <c r="K826">
        <v>42.68</v>
      </c>
      <c r="L826">
        <v>0</v>
      </c>
      <c r="M826" t="s">
        <v>20015</v>
      </c>
      <c r="N826" t="s">
        <v>20016</v>
      </c>
      <c r="O826" t="s">
        <v>20223</v>
      </c>
      <c r="P826" t="s">
        <v>288</v>
      </c>
      <c r="Q826" t="s">
        <v>295</v>
      </c>
      <c r="R826" t="s">
        <v>20224</v>
      </c>
      <c r="S826" t="s">
        <v>20225</v>
      </c>
      <c r="U826" t="s">
        <v>20226</v>
      </c>
      <c r="V826" t="s">
        <v>20022</v>
      </c>
      <c r="W826" t="s">
        <v>1188</v>
      </c>
      <c r="X826" t="s">
        <v>1188</v>
      </c>
      <c r="Y826" t="s">
        <v>291</v>
      </c>
      <c r="Z826" t="s">
        <v>20227</v>
      </c>
      <c r="AE826" t="s">
        <v>20017</v>
      </c>
      <c r="AG826" t="s">
        <v>20015</v>
      </c>
      <c r="AH826" t="s">
        <v>20016</v>
      </c>
      <c r="AI826" t="s">
        <v>20228</v>
      </c>
      <c r="AJ826" t="s">
        <v>288</v>
      </c>
      <c r="AK826" t="s">
        <v>295</v>
      </c>
      <c r="AL826" t="s">
        <v>20224</v>
      </c>
      <c r="AM826" t="s">
        <v>20225</v>
      </c>
      <c r="AO826" t="s">
        <v>20226</v>
      </c>
      <c r="AP826" t="s">
        <v>20022</v>
      </c>
      <c r="AQ826" t="s">
        <v>1188</v>
      </c>
      <c r="AR826" t="s">
        <v>1188</v>
      </c>
      <c r="AT826" t="s">
        <v>20227</v>
      </c>
      <c r="AV826" t="s">
        <v>296</v>
      </c>
      <c r="AW826" t="s">
        <v>20229</v>
      </c>
      <c r="AX826" t="s">
        <v>1527</v>
      </c>
      <c r="AY826">
        <v>14.22</v>
      </c>
      <c r="AZ826" t="s">
        <v>289</v>
      </c>
      <c r="BA826" t="s">
        <v>113</v>
      </c>
      <c r="BC826" t="s">
        <v>20230</v>
      </c>
      <c r="BF826" t="s">
        <v>20222</v>
      </c>
      <c r="BI826" t="s">
        <v>20231</v>
      </c>
      <c r="BJ826" t="s">
        <v>20232</v>
      </c>
      <c r="BK826" t="s">
        <v>20233</v>
      </c>
      <c r="BL826" t="s">
        <v>4</v>
      </c>
      <c r="BM826">
        <v>1</v>
      </c>
      <c r="BN826">
        <v>56.9</v>
      </c>
      <c r="BO826">
        <v>56.9</v>
      </c>
    </row>
    <row r="827" spans="1:79">
      <c r="A827" s="15">
        <f t="shared" si="13"/>
        <v>45594</v>
      </c>
      <c r="B827" t="s">
        <v>20234</v>
      </c>
      <c r="C827" t="s">
        <v>20235</v>
      </c>
      <c r="D827" t="s">
        <v>134</v>
      </c>
      <c r="F827" t="s">
        <v>1526</v>
      </c>
      <c r="G827" t="s">
        <v>20236</v>
      </c>
      <c r="H827" t="s">
        <v>287</v>
      </c>
      <c r="I827">
        <v>97.15</v>
      </c>
      <c r="J827">
        <v>97.15</v>
      </c>
      <c r="K827">
        <v>97.15</v>
      </c>
      <c r="L827">
        <v>0</v>
      </c>
      <c r="M827" t="s">
        <v>20237</v>
      </c>
      <c r="N827" t="s">
        <v>20238</v>
      </c>
      <c r="O827" t="s">
        <v>20239</v>
      </c>
      <c r="P827" t="s">
        <v>288</v>
      </c>
      <c r="Q827" t="s">
        <v>3145</v>
      </c>
      <c r="R827" t="s">
        <v>20240</v>
      </c>
      <c r="S827" t="s">
        <v>7360</v>
      </c>
      <c r="T827" t="s">
        <v>20241</v>
      </c>
      <c r="U827" t="s">
        <v>20241</v>
      </c>
      <c r="V827" t="s">
        <v>20242</v>
      </c>
      <c r="W827" t="s">
        <v>127</v>
      </c>
      <c r="X827" t="s">
        <v>127</v>
      </c>
      <c r="Y827" t="s">
        <v>3150</v>
      </c>
      <c r="Z827" t="s">
        <v>20243</v>
      </c>
      <c r="AE827" t="s">
        <v>20244</v>
      </c>
      <c r="AG827" t="s">
        <v>20237</v>
      </c>
      <c r="AH827" t="s">
        <v>20238</v>
      </c>
      <c r="AI827" t="s">
        <v>20239</v>
      </c>
      <c r="AJ827" t="s">
        <v>288</v>
      </c>
      <c r="AK827" t="s">
        <v>3145</v>
      </c>
      <c r="AL827" t="s">
        <v>20240</v>
      </c>
      <c r="AM827" t="s">
        <v>7360</v>
      </c>
      <c r="AO827" t="s">
        <v>20241</v>
      </c>
      <c r="AP827" t="s">
        <v>20242</v>
      </c>
      <c r="AQ827" t="s">
        <v>127</v>
      </c>
      <c r="AR827" t="s">
        <v>127</v>
      </c>
      <c r="AS827" t="s">
        <v>3150</v>
      </c>
      <c r="AT827" t="s">
        <v>20243</v>
      </c>
      <c r="AV827" t="s">
        <v>3154</v>
      </c>
      <c r="AW827" t="s">
        <v>20245</v>
      </c>
      <c r="AX827" t="s">
        <v>3156</v>
      </c>
      <c r="AY827">
        <v>4.8600000000000003</v>
      </c>
      <c r="AZ827" t="s">
        <v>3157</v>
      </c>
      <c r="BA827" t="s">
        <v>4796</v>
      </c>
      <c r="BB827" t="s">
        <v>3159</v>
      </c>
      <c r="BC827" t="s">
        <v>19197</v>
      </c>
      <c r="BF827" t="s">
        <v>20236</v>
      </c>
      <c r="BG827" t="s">
        <v>4999</v>
      </c>
      <c r="BH827">
        <v>42.9</v>
      </c>
      <c r="BI827" t="s">
        <v>17613</v>
      </c>
      <c r="BJ827" t="s">
        <v>19120</v>
      </c>
      <c r="BK827" t="s">
        <v>771</v>
      </c>
      <c r="BL827" t="s">
        <v>4</v>
      </c>
      <c r="BM827">
        <v>3</v>
      </c>
      <c r="BN827">
        <v>19.43</v>
      </c>
      <c r="BO827">
        <v>58.29</v>
      </c>
      <c r="BP827" t="s">
        <v>5000</v>
      </c>
      <c r="BQ827" t="s">
        <v>852</v>
      </c>
      <c r="BR827" t="s">
        <v>4</v>
      </c>
      <c r="BS827">
        <v>2</v>
      </c>
      <c r="BT827">
        <v>19.43</v>
      </c>
      <c r="BU827">
        <v>38.86</v>
      </c>
    </row>
    <row r="828" spans="1:79">
      <c r="A828" s="15">
        <f t="shared" si="13"/>
        <v>45595</v>
      </c>
      <c r="B828" t="s">
        <v>20246</v>
      </c>
      <c r="C828" t="s">
        <v>20247</v>
      </c>
      <c r="D828" t="s">
        <v>134</v>
      </c>
      <c r="F828" t="s">
        <v>1526</v>
      </c>
      <c r="G828" t="s">
        <v>20248</v>
      </c>
      <c r="H828" t="s">
        <v>287</v>
      </c>
      <c r="I828">
        <v>19.489999999999998</v>
      </c>
      <c r="J828">
        <v>37.29</v>
      </c>
      <c r="K828">
        <v>37.29</v>
      </c>
      <c r="L828">
        <v>17.8</v>
      </c>
      <c r="M828" t="s">
        <v>20249</v>
      </c>
      <c r="N828" t="s">
        <v>20250</v>
      </c>
      <c r="O828" t="s">
        <v>20251</v>
      </c>
      <c r="P828" t="s">
        <v>288</v>
      </c>
      <c r="Q828" t="s">
        <v>3145</v>
      </c>
      <c r="R828" t="s">
        <v>20252</v>
      </c>
      <c r="S828" t="s">
        <v>13315</v>
      </c>
      <c r="T828" t="s">
        <v>11105</v>
      </c>
      <c r="U828" t="s">
        <v>11105</v>
      </c>
      <c r="V828" t="s">
        <v>20253</v>
      </c>
      <c r="W828" t="s">
        <v>127</v>
      </c>
      <c r="X828" t="s">
        <v>127</v>
      </c>
      <c r="Y828" t="s">
        <v>3150</v>
      </c>
      <c r="Z828" t="s">
        <v>20254</v>
      </c>
      <c r="AE828" t="s">
        <v>20255</v>
      </c>
      <c r="AG828" t="s">
        <v>20249</v>
      </c>
      <c r="AH828" t="s">
        <v>20256</v>
      </c>
      <c r="AI828" t="s">
        <v>20251</v>
      </c>
      <c r="AJ828" t="s">
        <v>288</v>
      </c>
      <c r="AK828" t="s">
        <v>3145</v>
      </c>
      <c r="AL828" t="s">
        <v>20257</v>
      </c>
      <c r="AM828" t="s">
        <v>20258</v>
      </c>
      <c r="AO828" t="s">
        <v>11105</v>
      </c>
      <c r="AP828" t="s">
        <v>20253</v>
      </c>
      <c r="AQ828" t="s">
        <v>127</v>
      </c>
      <c r="AR828" t="s">
        <v>127</v>
      </c>
      <c r="AS828" t="s">
        <v>3150</v>
      </c>
      <c r="AT828" t="s">
        <v>20259</v>
      </c>
      <c r="AV828" t="s">
        <v>3154</v>
      </c>
      <c r="AW828" t="s">
        <v>20260</v>
      </c>
      <c r="AX828" t="s">
        <v>3156</v>
      </c>
      <c r="AY828">
        <v>0</v>
      </c>
      <c r="AZ828" t="s">
        <v>289</v>
      </c>
      <c r="BA828" t="s">
        <v>4651</v>
      </c>
      <c r="BB828" t="s">
        <v>3159</v>
      </c>
      <c r="BC828" t="s">
        <v>19197</v>
      </c>
      <c r="BF828" t="s">
        <v>20248</v>
      </c>
      <c r="BG828" t="s">
        <v>4999</v>
      </c>
      <c r="BH828">
        <v>8.73</v>
      </c>
      <c r="BI828" t="s">
        <v>17613</v>
      </c>
      <c r="BJ828" t="s">
        <v>19058</v>
      </c>
      <c r="BK828" t="s">
        <v>293</v>
      </c>
      <c r="BL828" t="s">
        <v>4</v>
      </c>
      <c r="BM828">
        <v>1</v>
      </c>
      <c r="BN828">
        <v>19.489999999999998</v>
      </c>
      <c r="BO828">
        <v>19.489999999999998</v>
      </c>
    </row>
    <row r="829" spans="1:79">
      <c r="A829" s="15">
        <f t="shared" si="13"/>
        <v>45595</v>
      </c>
      <c r="B829" t="s">
        <v>20261</v>
      </c>
      <c r="C829" t="s">
        <v>20262</v>
      </c>
      <c r="D829" t="s">
        <v>301</v>
      </c>
      <c r="F829" t="s">
        <v>20316</v>
      </c>
      <c r="G829" t="s">
        <v>20263</v>
      </c>
      <c r="H829" t="s">
        <v>298</v>
      </c>
      <c r="I829">
        <v>29.99</v>
      </c>
      <c r="J829">
        <v>38.28</v>
      </c>
      <c r="K829">
        <v>38.28</v>
      </c>
      <c r="L829">
        <v>8.2899999999999991</v>
      </c>
      <c r="M829" t="s">
        <v>20264</v>
      </c>
      <c r="N829" t="s">
        <v>20265</v>
      </c>
      <c r="O829" t="s">
        <v>20266</v>
      </c>
      <c r="P829" t="s">
        <v>4971</v>
      </c>
      <c r="Q829" t="s">
        <v>20267</v>
      </c>
      <c r="R829" t="s">
        <v>20268</v>
      </c>
      <c r="U829" t="s">
        <v>20269</v>
      </c>
      <c r="V829" t="s">
        <v>20270</v>
      </c>
      <c r="W829" t="s">
        <v>138</v>
      </c>
      <c r="X829" t="s">
        <v>7</v>
      </c>
      <c r="Y829" t="s">
        <v>291</v>
      </c>
      <c r="Z829" t="s">
        <v>20271</v>
      </c>
      <c r="AE829" t="s">
        <v>20272</v>
      </c>
      <c r="AG829" t="s">
        <v>20264</v>
      </c>
      <c r="AH829" t="s">
        <v>20273</v>
      </c>
      <c r="AI829" t="s">
        <v>20266</v>
      </c>
      <c r="AJ829" t="s">
        <v>4971</v>
      </c>
      <c r="AK829" t="s">
        <v>20267</v>
      </c>
      <c r="AL829" t="s">
        <v>20268</v>
      </c>
      <c r="AO829" t="s">
        <v>20269</v>
      </c>
      <c r="AP829" t="s">
        <v>20270</v>
      </c>
      <c r="AQ829" t="s">
        <v>138</v>
      </c>
      <c r="AR829" t="s">
        <v>7</v>
      </c>
      <c r="AS829" t="s">
        <v>291</v>
      </c>
      <c r="AT829" t="s">
        <v>20271</v>
      </c>
      <c r="AV829" t="s">
        <v>296</v>
      </c>
      <c r="AW829" t="s">
        <v>20274</v>
      </c>
      <c r="AY829">
        <v>0</v>
      </c>
      <c r="AZ829" t="s">
        <v>289</v>
      </c>
      <c r="BA829" t="s">
        <v>2145</v>
      </c>
      <c r="BC829" t="s">
        <v>19086</v>
      </c>
      <c r="BF829" t="s">
        <v>20263</v>
      </c>
      <c r="BI829" t="s">
        <v>19026</v>
      </c>
      <c r="BJ829" t="s">
        <v>3027</v>
      </c>
      <c r="BK829" t="s">
        <v>300</v>
      </c>
      <c r="BL829" t="s">
        <v>4</v>
      </c>
      <c r="BM829">
        <v>1</v>
      </c>
      <c r="BN829">
        <v>29.99</v>
      </c>
      <c r="BO829">
        <v>29.99</v>
      </c>
    </row>
    <row r="830" spans="1:79">
      <c r="A830" s="15">
        <f t="shared" si="13"/>
        <v>45595</v>
      </c>
      <c r="B830" t="s">
        <v>20275</v>
      </c>
      <c r="C830" t="s">
        <v>20276</v>
      </c>
      <c r="D830" t="s">
        <v>301</v>
      </c>
      <c r="F830" t="s">
        <v>20316</v>
      </c>
      <c r="G830" t="s">
        <v>20277</v>
      </c>
      <c r="H830" t="s">
        <v>298</v>
      </c>
      <c r="I830">
        <v>59.98</v>
      </c>
      <c r="J830">
        <v>68.55</v>
      </c>
      <c r="K830">
        <v>68.55</v>
      </c>
      <c r="L830">
        <v>8.57</v>
      </c>
      <c r="M830" t="s">
        <v>20264</v>
      </c>
      <c r="N830" t="s">
        <v>20265</v>
      </c>
      <c r="O830" t="s">
        <v>20266</v>
      </c>
      <c r="P830" t="s">
        <v>4971</v>
      </c>
      <c r="Q830" t="s">
        <v>20267</v>
      </c>
      <c r="R830" t="s">
        <v>20268</v>
      </c>
      <c r="U830" t="s">
        <v>20269</v>
      </c>
      <c r="V830" t="s">
        <v>20270</v>
      </c>
      <c r="W830" t="s">
        <v>138</v>
      </c>
      <c r="X830" t="s">
        <v>7</v>
      </c>
      <c r="Y830" t="s">
        <v>291</v>
      </c>
      <c r="Z830" t="s">
        <v>20271</v>
      </c>
      <c r="AE830" t="s">
        <v>20272</v>
      </c>
      <c r="AG830" t="s">
        <v>20264</v>
      </c>
      <c r="AH830" t="s">
        <v>20273</v>
      </c>
      <c r="AI830" t="s">
        <v>20266</v>
      </c>
      <c r="AJ830" t="s">
        <v>4971</v>
      </c>
      <c r="AK830" t="s">
        <v>20267</v>
      </c>
      <c r="AL830" t="s">
        <v>20268</v>
      </c>
      <c r="AO830" t="s">
        <v>20269</v>
      </c>
      <c r="AP830" t="s">
        <v>20270</v>
      </c>
      <c r="AQ830" t="s">
        <v>138</v>
      </c>
      <c r="AR830" t="s">
        <v>7</v>
      </c>
      <c r="AS830" t="s">
        <v>291</v>
      </c>
      <c r="AT830" t="s">
        <v>20271</v>
      </c>
      <c r="AV830" t="s">
        <v>296</v>
      </c>
      <c r="AW830" t="s">
        <v>20278</v>
      </c>
      <c r="AY830">
        <v>0</v>
      </c>
      <c r="AZ830" t="s">
        <v>289</v>
      </c>
      <c r="BA830" t="s">
        <v>2145</v>
      </c>
      <c r="BC830" t="s">
        <v>19086</v>
      </c>
      <c r="BF830" t="s">
        <v>20277</v>
      </c>
      <c r="BI830" t="s">
        <v>19026</v>
      </c>
      <c r="BJ830" t="s">
        <v>864</v>
      </c>
      <c r="BK830" t="s">
        <v>293</v>
      </c>
      <c r="BL830" t="s">
        <v>4</v>
      </c>
      <c r="BM830">
        <v>2</v>
      </c>
      <c r="BN830">
        <v>29.99</v>
      </c>
      <c r="BO830">
        <v>59.98</v>
      </c>
    </row>
    <row r="831" spans="1:79">
      <c r="A831" s="15">
        <f t="shared" si="13"/>
        <v>45595</v>
      </c>
      <c r="B831" t="s">
        <v>20279</v>
      </c>
      <c r="C831" t="s">
        <v>20280</v>
      </c>
      <c r="D831" t="s">
        <v>294</v>
      </c>
      <c r="F831" t="s">
        <v>20316</v>
      </c>
      <c r="G831" t="s">
        <v>20281</v>
      </c>
      <c r="H831" t="s">
        <v>287</v>
      </c>
      <c r="I831">
        <v>62.97</v>
      </c>
      <c r="J831">
        <v>52.04</v>
      </c>
      <c r="K831">
        <v>52.04</v>
      </c>
      <c r="L831">
        <v>4.8099999999999996</v>
      </c>
      <c r="M831" t="s">
        <v>16281</v>
      </c>
      <c r="N831" t="s">
        <v>20282</v>
      </c>
      <c r="O831" t="s">
        <v>20283</v>
      </c>
      <c r="P831" t="s">
        <v>288</v>
      </c>
      <c r="Q831" t="s">
        <v>295</v>
      </c>
      <c r="R831" t="s">
        <v>20284</v>
      </c>
      <c r="S831" t="s">
        <v>20285</v>
      </c>
      <c r="U831" t="s">
        <v>20286</v>
      </c>
      <c r="V831" t="s">
        <v>20287</v>
      </c>
      <c r="W831" t="s">
        <v>11520</v>
      </c>
      <c r="X831" t="s">
        <v>127</v>
      </c>
      <c r="Y831" t="s">
        <v>291</v>
      </c>
      <c r="Z831" t="s">
        <v>20288</v>
      </c>
      <c r="AE831" t="s">
        <v>20289</v>
      </c>
      <c r="AG831" t="s">
        <v>16281</v>
      </c>
      <c r="AH831" t="s">
        <v>20282</v>
      </c>
      <c r="AI831" t="s">
        <v>20290</v>
      </c>
      <c r="AJ831" t="s">
        <v>288</v>
      </c>
      <c r="AK831" t="s">
        <v>295</v>
      </c>
      <c r="AL831" t="s">
        <v>20284</v>
      </c>
      <c r="AM831" t="s">
        <v>20285</v>
      </c>
      <c r="AO831" t="s">
        <v>20286</v>
      </c>
      <c r="AP831" t="s">
        <v>20287</v>
      </c>
      <c r="AQ831" t="s">
        <v>11520</v>
      </c>
      <c r="AR831" t="s">
        <v>127</v>
      </c>
      <c r="AT831" t="s">
        <v>20288</v>
      </c>
      <c r="AV831" t="s">
        <v>296</v>
      </c>
      <c r="AW831" t="s">
        <v>20291</v>
      </c>
      <c r="AY831">
        <v>15.74</v>
      </c>
      <c r="AZ831" t="s">
        <v>289</v>
      </c>
      <c r="BA831" t="s">
        <v>113</v>
      </c>
      <c r="BC831" t="s">
        <v>20230</v>
      </c>
      <c r="BF831" t="s">
        <v>20281</v>
      </c>
      <c r="BI831" t="s">
        <v>20292</v>
      </c>
      <c r="BJ831" t="s">
        <v>1577</v>
      </c>
      <c r="BK831" t="s">
        <v>1578</v>
      </c>
      <c r="BL831" t="s">
        <v>4</v>
      </c>
      <c r="BM831">
        <v>1</v>
      </c>
      <c r="BN831">
        <v>62.97</v>
      </c>
      <c r="BO831">
        <v>62.97</v>
      </c>
    </row>
    <row r="832" spans="1:79">
      <c r="A832" s="15">
        <f t="shared" si="13"/>
        <v>45595</v>
      </c>
      <c r="B832" t="s">
        <v>20293</v>
      </c>
      <c r="C832" t="s">
        <v>20294</v>
      </c>
      <c r="D832" t="s">
        <v>294</v>
      </c>
      <c r="F832" t="s">
        <v>20316</v>
      </c>
      <c r="G832" t="s">
        <v>20295</v>
      </c>
      <c r="H832" t="s">
        <v>287</v>
      </c>
      <c r="I832">
        <v>29.99</v>
      </c>
      <c r="J832">
        <v>22.5</v>
      </c>
      <c r="K832">
        <v>22.5</v>
      </c>
      <c r="L832">
        <v>0</v>
      </c>
      <c r="M832" t="s">
        <v>7099</v>
      </c>
      <c r="N832" t="s">
        <v>20296</v>
      </c>
      <c r="O832" t="s">
        <v>20297</v>
      </c>
      <c r="P832" t="s">
        <v>288</v>
      </c>
      <c r="Q832" t="s">
        <v>295</v>
      </c>
      <c r="R832" t="s">
        <v>20298</v>
      </c>
      <c r="S832" t="s">
        <v>3202</v>
      </c>
      <c r="V832" t="s">
        <v>20299</v>
      </c>
      <c r="W832" t="s">
        <v>2329</v>
      </c>
      <c r="X832" t="s">
        <v>303</v>
      </c>
      <c r="Y832" t="s">
        <v>291</v>
      </c>
      <c r="Z832" t="s">
        <v>20300</v>
      </c>
      <c r="AE832" t="s">
        <v>20301</v>
      </c>
      <c r="AG832" t="s">
        <v>7099</v>
      </c>
      <c r="AH832" t="s">
        <v>20296</v>
      </c>
      <c r="AI832" t="s">
        <v>20302</v>
      </c>
      <c r="AJ832" t="s">
        <v>288</v>
      </c>
      <c r="AK832" t="s">
        <v>295</v>
      </c>
      <c r="AL832" t="s">
        <v>20298</v>
      </c>
      <c r="AM832" t="s">
        <v>3202</v>
      </c>
      <c r="AP832" t="s">
        <v>20299</v>
      </c>
      <c r="AQ832" t="s">
        <v>2329</v>
      </c>
      <c r="AR832" t="s">
        <v>303</v>
      </c>
      <c r="AT832" t="s">
        <v>20300</v>
      </c>
      <c r="AV832" t="s">
        <v>296</v>
      </c>
      <c r="AW832" t="s">
        <v>20303</v>
      </c>
      <c r="AY832">
        <v>7.49</v>
      </c>
      <c r="AZ832" t="s">
        <v>289</v>
      </c>
      <c r="BA832" t="s">
        <v>297</v>
      </c>
      <c r="BC832" t="s">
        <v>20230</v>
      </c>
      <c r="BF832" t="s">
        <v>20295</v>
      </c>
      <c r="BI832" t="s">
        <v>20304</v>
      </c>
      <c r="BJ832" t="s">
        <v>829</v>
      </c>
      <c r="BK832" t="s">
        <v>293</v>
      </c>
      <c r="BL832" t="s">
        <v>4</v>
      </c>
      <c r="BM832">
        <v>1</v>
      </c>
      <c r="BN832">
        <v>29.99</v>
      </c>
      <c r="BO832">
        <v>29.99</v>
      </c>
    </row>
    <row r="833" spans="1:67">
      <c r="A833" s="15">
        <f t="shared" si="13"/>
        <v>45595</v>
      </c>
      <c r="B833" t="s">
        <v>20305</v>
      </c>
      <c r="C833" t="s">
        <v>20306</v>
      </c>
      <c r="D833" t="s">
        <v>301</v>
      </c>
      <c r="F833" t="s">
        <v>20316</v>
      </c>
      <c r="G833" t="s">
        <v>20307</v>
      </c>
      <c r="H833" t="s">
        <v>298</v>
      </c>
      <c r="I833">
        <v>29.9</v>
      </c>
      <c r="J833">
        <v>38.42</v>
      </c>
      <c r="K833">
        <v>38.42</v>
      </c>
      <c r="L833">
        <v>8.52</v>
      </c>
      <c r="M833" t="s">
        <v>2039</v>
      </c>
      <c r="N833" t="s">
        <v>20308</v>
      </c>
      <c r="O833" t="s">
        <v>20309</v>
      </c>
      <c r="P833" t="s">
        <v>4971</v>
      </c>
      <c r="Q833" t="s">
        <v>20310</v>
      </c>
      <c r="R833" t="s">
        <v>20311</v>
      </c>
      <c r="S833" t="s">
        <v>20312</v>
      </c>
      <c r="V833" t="s">
        <v>14771</v>
      </c>
      <c r="W833" t="s">
        <v>138</v>
      </c>
      <c r="X833" t="s">
        <v>7</v>
      </c>
      <c r="Y833" t="s">
        <v>291</v>
      </c>
      <c r="Z833" t="s">
        <v>20313</v>
      </c>
      <c r="AE833" t="s">
        <v>20314</v>
      </c>
      <c r="AG833" t="s">
        <v>2039</v>
      </c>
      <c r="AH833" t="s">
        <v>20308</v>
      </c>
      <c r="AI833" t="s">
        <v>20309</v>
      </c>
      <c r="AJ833" t="s">
        <v>4971</v>
      </c>
      <c r="AK833" t="s">
        <v>20310</v>
      </c>
      <c r="AL833" t="s">
        <v>20311</v>
      </c>
      <c r="AM833" t="s">
        <v>20312</v>
      </c>
      <c r="AP833" t="s">
        <v>14771</v>
      </c>
      <c r="AQ833" t="s">
        <v>138</v>
      </c>
      <c r="AR833" t="s">
        <v>7</v>
      </c>
      <c r="AS833" t="s">
        <v>291</v>
      </c>
      <c r="AT833" t="s">
        <v>20313</v>
      </c>
      <c r="AV833" t="s">
        <v>296</v>
      </c>
      <c r="AW833" t="s">
        <v>20315</v>
      </c>
      <c r="AY833">
        <v>0</v>
      </c>
      <c r="AZ833" t="s">
        <v>289</v>
      </c>
      <c r="BA833" t="s">
        <v>49</v>
      </c>
      <c r="BC833" t="s">
        <v>19086</v>
      </c>
      <c r="BF833" t="s">
        <v>20307</v>
      </c>
      <c r="BI833" t="s">
        <v>19026</v>
      </c>
      <c r="BJ833" t="s">
        <v>3211</v>
      </c>
      <c r="BK833" t="s">
        <v>771</v>
      </c>
      <c r="BL833" t="s">
        <v>4</v>
      </c>
      <c r="BM833">
        <v>1</v>
      </c>
      <c r="BN833">
        <v>29.9</v>
      </c>
      <c r="BO833">
        <v>29.9</v>
      </c>
    </row>
    <row r="834" spans="1:67">
      <c r="A834" s="15">
        <f t="shared" si="13"/>
        <v>45596</v>
      </c>
      <c r="B834" t="s">
        <v>20317</v>
      </c>
      <c r="C834" t="s">
        <v>20318</v>
      </c>
      <c r="D834" t="s">
        <v>294</v>
      </c>
      <c r="F834" t="s">
        <v>20316</v>
      </c>
      <c r="G834" t="s">
        <v>20319</v>
      </c>
      <c r="H834" t="s">
        <v>287</v>
      </c>
      <c r="I834">
        <v>99.9</v>
      </c>
      <c r="J834">
        <v>74.930000000000007</v>
      </c>
      <c r="K834">
        <v>74.930000000000007</v>
      </c>
      <c r="L834">
        <v>0</v>
      </c>
      <c r="M834" t="s">
        <v>9180</v>
      </c>
      <c r="N834" t="s">
        <v>20320</v>
      </c>
      <c r="O834" t="s">
        <v>20321</v>
      </c>
      <c r="P834" t="s">
        <v>288</v>
      </c>
      <c r="Q834" t="s">
        <v>295</v>
      </c>
      <c r="R834" t="s">
        <v>20322</v>
      </c>
      <c r="S834" t="s">
        <v>8952</v>
      </c>
      <c r="V834" t="s">
        <v>20323</v>
      </c>
      <c r="W834" t="s">
        <v>137</v>
      </c>
      <c r="X834" t="s">
        <v>835</v>
      </c>
      <c r="Y834" t="s">
        <v>291</v>
      </c>
      <c r="Z834" t="s">
        <v>20324</v>
      </c>
      <c r="AE834" t="s">
        <v>20325</v>
      </c>
      <c r="AG834" t="s">
        <v>9180</v>
      </c>
      <c r="AH834" t="s">
        <v>20320</v>
      </c>
      <c r="AI834" t="s">
        <v>20326</v>
      </c>
      <c r="AJ834" t="s">
        <v>288</v>
      </c>
      <c r="AK834" t="s">
        <v>295</v>
      </c>
      <c r="AL834" t="s">
        <v>20322</v>
      </c>
      <c r="AM834" t="s">
        <v>8952</v>
      </c>
      <c r="AP834" t="s">
        <v>20323</v>
      </c>
      <c r="AQ834" t="s">
        <v>137</v>
      </c>
      <c r="AR834" t="s">
        <v>835</v>
      </c>
      <c r="AT834" t="s">
        <v>20324</v>
      </c>
      <c r="AV834" t="s">
        <v>296</v>
      </c>
      <c r="AW834" t="s">
        <v>20327</v>
      </c>
      <c r="AY834">
        <v>24.97</v>
      </c>
      <c r="AZ834" t="s">
        <v>289</v>
      </c>
      <c r="BA834" t="s">
        <v>297</v>
      </c>
      <c r="BC834" t="s">
        <v>20230</v>
      </c>
      <c r="BF834" t="s">
        <v>20319</v>
      </c>
      <c r="BI834" t="s">
        <v>20328</v>
      </c>
      <c r="BJ834" t="s">
        <v>6356</v>
      </c>
      <c r="BK834" t="s">
        <v>6357</v>
      </c>
      <c r="BL834" t="s">
        <v>4</v>
      </c>
      <c r="BM834">
        <v>1</v>
      </c>
      <c r="BN834">
        <v>99.9</v>
      </c>
      <c r="BO834">
        <v>99.9</v>
      </c>
    </row>
  </sheetData>
  <autoFilter ref="A1:EU822" xr:uid="{E2F52DBB-1688-4708-AB7A-778EE8D24949}">
    <filterColumn colId="6">
      <filters>
        <filter val="01-10-2024 10:05:38"/>
        <filter val="01-10-2024 11:55:12"/>
        <filter val="01-10-2024 13:14:47"/>
        <filter val="01-10-2024 14:35:02"/>
        <filter val="01-10-2024 15:15:29"/>
        <filter val="01-10-2024 17:12:34"/>
        <filter val="01-10-2024 17:12:35"/>
        <filter val="01-10-2024 21:27:29"/>
        <filter val="02-10-2024 08:14:37"/>
        <filter val="02-10-2024 13:25:04"/>
        <filter val="02-10-2024 13:49:08"/>
        <filter val="03-10-2024 01:13:37"/>
        <filter val="03-10-2024 09:30:26"/>
        <filter val="03-10-2024 12:03:32"/>
        <filter val="03-10-2024 13:01:37"/>
        <filter val="03-10-2024 16:37:22"/>
        <filter val="03-10-2024 20:41:04"/>
        <filter val="04-10-2024 10:54:08"/>
        <filter val="04-10-2024 11:14:32"/>
        <filter val="05-10-2024 12:34:32"/>
        <filter val="05-10-2024 20:35:29"/>
        <filter val="06-10-2024 19:15:50"/>
        <filter val="07-10-2024 11:15:08"/>
        <filter val="07-10-2024 11:17:05"/>
        <filter val="07-10-2024 14:09:31"/>
        <filter val="07-10-2024 16:05:35"/>
        <filter val="07-10-2024 17:49:54"/>
        <filter val="07-10-2024 18:13:30"/>
        <filter val="08-10-2024 15:27:16"/>
        <filter val="08-10-2024 23:17:26"/>
        <filter val="09-10-2024 08:04:13"/>
        <filter val="09-10-2024 09:23:43"/>
        <filter val="09-10-2024 14:11:04"/>
        <filter val="09-10-2024 20:22:31"/>
        <filter val="09-10-2024 20:46:30"/>
        <filter val="09-10-2024 22:04:07"/>
        <filter val="10-10-2024 00:08:46"/>
        <filter val="10-10-2024 00:24:30"/>
        <filter val="10-10-2024 06:59:22"/>
        <filter val="10-10-2024 09:10:41"/>
        <filter val="10-10-2024 10:46:51"/>
        <filter val="10-10-2024 11:13:19"/>
        <filter val="10-10-2024 11:13:47"/>
        <filter val="10-10-2024 12:26:27"/>
        <filter val="10-10-2024 15:01:19"/>
        <filter val="10-10-2024 18:58:10"/>
        <filter val="10-10-2024 21:35:17"/>
        <filter val="10-10-2024 22:08:32"/>
        <filter val="10-10-2024 22:50:41"/>
        <filter val="11-10-2024 03:45:17"/>
        <filter val="11-10-2024 11:15:56"/>
        <filter val="12-10-2024 00:49:14"/>
        <filter val="12-10-2024 15:59:10"/>
        <filter val="12-10-2024 18:54:36"/>
        <filter val="12-10-2024 22:14:06"/>
        <filter val="13-10-2024 13:37:06"/>
        <filter val="13-10-2024 14:29:30"/>
        <filter val="13-10-2024 17:20:39"/>
        <filter val="13-10-2024 17:41:23"/>
        <filter val="13-10-2024 18:54:28"/>
        <filter val="13-10-2024 21:23:41"/>
        <filter val="14-10-2024 01:22:25"/>
        <filter val="14-10-2024 17:19:38"/>
        <filter val="14-10-2024 19:14:18"/>
        <filter val="14-10-2024 23:32:54"/>
        <filter val="15-10-2024 13:59:53"/>
        <filter val="15-10-2024 16:07:39"/>
        <filter val="15-10-2024 22:49:34"/>
        <filter val="16-10-2024 09:27:24"/>
        <filter val="16-10-2024 10:12:10"/>
        <filter val="16-10-2024 14:49:08"/>
        <filter val="17-10-2024 12:37:07"/>
        <filter val="17-10-2024 13:37:26"/>
        <filter val="17-10-2024 21:15:55"/>
        <filter val="18-10-2024 12:06:11"/>
        <filter val="18-10-2024 14:41:28"/>
        <filter val="18-10-2024 19:37:02"/>
        <filter val="19-10-2024 08:47:58"/>
        <filter val="19-10-2024 17:28:10"/>
        <filter val="19-10-2024 21:07:58"/>
        <filter val="20-10-2024 14:22:09"/>
        <filter val="20-10-2024 16:01:28"/>
        <filter val="20-10-2024 16:37:47"/>
        <filter val="21-10-2024 08:52:10"/>
        <filter val="21-10-2024 10:41:53"/>
        <filter val="21-10-2024 10:41:54"/>
        <filter val="21-10-2024 15:59:59"/>
        <filter val="21-10-2024 20:22:58"/>
        <filter val="21-10-2024 22:52:04"/>
        <filter val="22-10-2024 00:21:56"/>
        <filter val="22-10-2024 10:12:09"/>
        <filter val="22-10-2024 10:33:14"/>
        <filter val="22-10-2024 10:41:55"/>
        <filter val="22-10-2024 15:59:28"/>
        <filter val="22-10-2024 16:33:05"/>
        <filter val="22-10-2024 17:36:28"/>
        <filter val="23-10-2024 03:45:07"/>
        <filter val="23-10-2024 20:21:31"/>
        <filter val="24-10-2024 11:06:18"/>
        <filter val="25-10-2024 11:11:11"/>
        <filter val="25-10-2024 18:32:43"/>
        <filter val="25-10-2024 21:29:42"/>
        <filter val="25-10-2024 21:54:42"/>
        <filter val="25-10-2024 22:13:47"/>
        <filter val="26-10-2024 08:55:49"/>
        <filter val="26-10-2024 14:32:05"/>
        <filter val="26-10-2024 15:14:36"/>
        <filter val="27-10-2024 01:24:44"/>
        <filter val="27-10-2024 10:49:42"/>
        <filter val="27-10-2024 15:09:24"/>
        <filter val="27-10-2024 17:14:24"/>
        <filter val="27-10-2024 17:25:48"/>
        <filter val="27-10-2024 17:36:30"/>
        <filter val="27-10-2024 20:19:28"/>
        <filter val="28-10-2024 05:47:08"/>
        <filter val="28-10-2024 14:35:41"/>
        <filter val="28-10-2024 19:02:57"/>
        <filter val="29-10-2024 04:37:37"/>
        <filter val="29-10-2024 09:42:37"/>
        <filter val="29-10-2024 12:58:38"/>
        <filter val="29-10-2024 19:41:56"/>
        <filter val="29-10-2024 20:36:58"/>
        <filter val="29-10-2024 23:04:40"/>
        <filter val="30-10-2024 07:13:59"/>
        <filter val="30-10-2024 09:14:35"/>
        <filter val="30-10-2024 10:19:41"/>
        <filter val="30-10-2024 12:13:05"/>
        <filter val="30-10-2024 22:12:10"/>
        <filter val="30-10-2024 22:22:47"/>
      </filters>
    </filterColumn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A395-A04F-401C-8645-64FAF3992E50}">
  <dimension ref="A1:S36"/>
  <sheetViews>
    <sheetView workbookViewId="0">
      <pane ySplit="1" topLeftCell="A2" activePane="bottomLeft" state="frozen"/>
      <selection pane="bottomLeft" activeCell="B2" sqref="B2:B32"/>
    </sheetView>
  </sheetViews>
  <sheetFormatPr baseColWidth="10" defaultColWidth="9.1640625" defaultRowHeight="15" customHeight="1"/>
  <cols>
    <col min="1" max="1" width="10.5" style="17" bestFit="1" customWidth="1"/>
    <col min="2" max="2" width="17.5" style="19" bestFit="1" customWidth="1"/>
    <col min="3" max="3" width="13" style="19" bestFit="1" customWidth="1"/>
    <col min="4" max="4" width="10.5" style="19" bestFit="1" customWidth="1"/>
    <col min="5" max="5" width="18.5" style="19" bestFit="1" customWidth="1"/>
    <col min="6" max="6" width="13" style="19" bestFit="1" customWidth="1"/>
    <col min="7" max="7" width="10.5" style="19" bestFit="1" customWidth="1"/>
    <col min="8" max="8" width="18.33203125" style="19" bestFit="1" customWidth="1"/>
    <col min="9" max="9" width="13" style="19" bestFit="1" customWidth="1"/>
    <col min="10" max="10" width="10.5" style="19" bestFit="1" customWidth="1"/>
    <col min="11" max="11" width="12.33203125" style="19" bestFit="1" customWidth="1"/>
    <col min="12" max="12" width="13" style="19" bestFit="1" customWidth="1"/>
    <col min="13" max="13" width="10.5" style="19" bestFit="1" customWidth="1"/>
    <col min="14" max="14" width="18" style="19" bestFit="1" customWidth="1"/>
    <col min="15" max="15" width="12.33203125" style="19" bestFit="1" customWidth="1"/>
    <col min="16" max="16" width="10.5" style="19" bestFit="1" customWidth="1"/>
    <col min="17" max="17" width="14.33203125" style="19" bestFit="1" customWidth="1"/>
    <col min="18" max="18" width="12.33203125" style="19" bestFit="1" customWidth="1"/>
    <col min="19" max="19" width="7.1640625" style="19" bestFit="1" customWidth="1"/>
    <col min="20" max="16384" width="9.1640625" style="17"/>
  </cols>
  <sheetData>
    <row r="1" spans="1:19" ht="15" customHeight="1">
      <c r="A1" s="16" t="s">
        <v>142</v>
      </c>
      <c r="B1" s="36" t="s">
        <v>134</v>
      </c>
      <c r="C1" s="36" t="s">
        <v>20</v>
      </c>
      <c r="D1" s="36" t="s">
        <v>16</v>
      </c>
      <c r="E1" s="36" t="s">
        <v>290</v>
      </c>
      <c r="F1" s="36" t="s">
        <v>20</v>
      </c>
      <c r="G1" s="36" t="s">
        <v>16</v>
      </c>
      <c r="H1" s="36" t="s">
        <v>292</v>
      </c>
      <c r="I1" s="36" t="s">
        <v>20</v>
      </c>
      <c r="J1" s="36" t="s">
        <v>16</v>
      </c>
      <c r="K1" s="36" t="s">
        <v>294</v>
      </c>
      <c r="L1" s="36" t="s">
        <v>20</v>
      </c>
      <c r="M1" s="36" t="s">
        <v>16</v>
      </c>
      <c r="N1" s="36" t="s">
        <v>301</v>
      </c>
      <c r="O1" s="36" t="s">
        <v>20</v>
      </c>
      <c r="P1" s="36" t="s">
        <v>16</v>
      </c>
      <c r="Q1" s="36" t="s">
        <v>3594</v>
      </c>
      <c r="R1" s="36" t="s">
        <v>20</v>
      </c>
      <c r="S1" s="36" t="s">
        <v>16</v>
      </c>
    </row>
    <row r="2" spans="1:19" ht="15" customHeight="1">
      <c r="A2" s="18">
        <v>45566</v>
      </c>
      <c r="B2" s="19">
        <f>SUMIFS('dados marketplace'!$K:$K,'dados marketplace'!$A:$A,marketplace!$A2,'dados marketplace'!D:D,marketplace!$B$1)</f>
        <v>0</v>
      </c>
      <c r="C2" s="20">
        <f>COUNTIFS('dados marketplace'!A:A,marketplace!A2,'dados marketplace'!D:D,marketplace!$B$1)</f>
        <v>0</v>
      </c>
      <c r="D2" s="20">
        <f>SUMIFS('dados marketplace'!BM:BM,'dados marketplace'!A:A,A2,'dados marketplace'!D:D,$B$1)</f>
        <v>0</v>
      </c>
      <c r="E2" s="19">
        <f>SUMIFS('dados marketplace'!$K:$K,'dados marketplace'!$A:$A,marketplace!A2,'dados marketplace'!D:D,marketplace!$E$1)</f>
        <v>0</v>
      </c>
      <c r="F2" s="20">
        <f>COUNTIFS('dados marketplace'!A:A,marketplace!A2,'dados marketplace'!D:D,$E$1)</f>
        <v>0</v>
      </c>
      <c r="G2" s="20">
        <f>SUMIFS('dados marketplace'!BM:BM,'dados marketplace'!A:A,A2,'dados marketplace'!D:D,$E$1)</f>
        <v>0</v>
      </c>
      <c r="H2" s="19">
        <f>SUMIFS('dados marketplace'!$K:$K,'dados marketplace'!$A:$A,marketplace!A2,'dados marketplace'!D:D,marketplace!$H$1)</f>
        <v>0</v>
      </c>
      <c r="I2" s="20">
        <f>COUNTIFS('dados marketplace'!A:A,marketplace!A2,'dados marketplace'!D:D,$H$1)</f>
        <v>0</v>
      </c>
      <c r="J2" s="20">
        <f>SUMIFS('dados marketplace'!BM:BM,'dados marketplace'!A:A,A2,'dados marketplace'!D:D,$H$1)</f>
        <v>0</v>
      </c>
      <c r="K2" s="19">
        <f>SUMIFS('dados marketplace'!$K:$K,'dados marketplace'!$A:$A,marketplace!A2,'dados marketplace'!D:D,marketplace!$K$1)</f>
        <v>202.32</v>
      </c>
      <c r="L2" s="20">
        <f>COUNTIFS('dados marketplace'!A:A,marketplace!A2,'dados marketplace'!D:D,$K$1)</f>
        <v>7</v>
      </c>
      <c r="M2" s="20">
        <f>SUMIFS('dados marketplace'!BM:BM,'dados marketplace'!A:A,A2,'dados marketplace'!D:D,$K$1)</f>
        <v>9</v>
      </c>
      <c r="N2" s="19">
        <f>SUMIFS('dados marketplace'!$K:$K,'dados marketplace'!$A:$A,marketplace!A2,'dados marketplace'!D:D,marketplace!$N$1)</f>
        <v>40.299999999999997</v>
      </c>
      <c r="O2" s="20">
        <f>COUNTIFS('dados marketplace'!A:A,marketplace!A2,'dados marketplace'!D:D,$N$1)</f>
        <v>1</v>
      </c>
      <c r="P2" s="20">
        <f>SUMIFS('dados marketplace'!BM:BM,'dados marketplace'!A:A,A2,'dados marketplace'!D:D,$N$1)</f>
        <v>1</v>
      </c>
      <c r="Q2" s="19">
        <f>SUMIFS('dados marketplace'!$K:$K,'dados marketplace'!$A:$A,marketplace!A2,'dados marketplace'!D:D,marketplace!$Q$1)</f>
        <v>0</v>
      </c>
      <c r="R2" s="20">
        <f>COUNTIFS('dados marketplace'!A:A,marketplace!A2,'dados marketplace'!D:D,$Q$1)</f>
        <v>0</v>
      </c>
      <c r="S2" s="20">
        <f>SUMIFS('dados marketplace'!BM:BM,'dados marketplace'!A:A,A2,'dados marketplace'!D:D,$Q$1)</f>
        <v>0</v>
      </c>
    </row>
    <row r="3" spans="1:19" ht="15" customHeight="1">
      <c r="A3" s="18">
        <v>45567</v>
      </c>
      <c r="B3" s="19">
        <f>SUMIFS('dados marketplace'!$K:$K,'dados marketplace'!$A:$A,marketplace!$A3,'dados marketplace'!D:D,marketplace!$B$1)</f>
        <v>0</v>
      </c>
      <c r="C3" s="20">
        <f>COUNTIFS('dados marketplace'!A:A,marketplace!A3,'dados marketplace'!D:D,marketplace!$B$1)</f>
        <v>0</v>
      </c>
      <c r="D3" s="20">
        <f>SUMIFS('dados marketplace'!BM:BM,'dados marketplace'!A:A,A3,'dados marketplace'!D:D,$B$1)</f>
        <v>0</v>
      </c>
      <c r="E3" s="19">
        <f>SUMIFS('dados marketplace'!$K:$K,'dados marketplace'!$A:$A,marketplace!A3,'dados marketplace'!D:D,marketplace!$E$1)</f>
        <v>0</v>
      </c>
      <c r="F3" s="20">
        <f>COUNTIFS('dados marketplace'!A:A,marketplace!A3,'dados marketplace'!D:D,$E$1)</f>
        <v>0</v>
      </c>
      <c r="G3" s="20">
        <f>SUMIFS('dados marketplace'!BM:BM,'dados marketplace'!A:A,A3,'dados marketplace'!D:D,$E$1)</f>
        <v>0</v>
      </c>
      <c r="H3" s="19">
        <f>SUMIFS('dados marketplace'!$K:$K,'dados marketplace'!$A:$A,marketplace!A3,'dados marketplace'!D:D,marketplace!$H$1)</f>
        <v>0</v>
      </c>
      <c r="I3" s="20">
        <f>COUNTIFS('dados marketplace'!A:A,marketplace!A3,'dados marketplace'!D:D,$H$1)</f>
        <v>0</v>
      </c>
      <c r="J3" s="20">
        <f>SUMIFS('dados marketplace'!BM:BM,'dados marketplace'!A:A,A3,'dados marketplace'!D:D,$H$1)</f>
        <v>0</v>
      </c>
      <c r="K3" s="19">
        <f>SUMIFS('dados marketplace'!$K:$K,'dados marketplace'!$A:$A,marketplace!A3,'dados marketplace'!D:D,marketplace!$K$1)</f>
        <v>135.82</v>
      </c>
      <c r="L3" s="20">
        <f>COUNTIFS('dados marketplace'!A:A,marketplace!A3,'dados marketplace'!D:D,$K$1)</f>
        <v>2</v>
      </c>
      <c r="M3" s="20">
        <f>SUMIFS('dados marketplace'!BM:BM,'dados marketplace'!A:A,A3,'dados marketplace'!D:D,$K$1)</f>
        <v>2</v>
      </c>
      <c r="N3" s="19">
        <f>SUMIFS('dados marketplace'!$K:$K,'dados marketplace'!$A:$A,marketplace!A3,'dados marketplace'!D:D,marketplace!$N$1)</f>
        <v>157.41</v>
      </c>
      <c r="O3" s="20">
        <f>COUNTIFS('dados marketplace'!A:A,marketplace!A3,'dados marketplace'!D:D,$N$1)</f>
        <v>1</v>
      </c>
      <c r="P3" s="20">
        <f>SUMIFS('dados marketplace'!BM:BM,'dados marketplace'!A:A,A3,'dados marketplace'!D:D,$N$1)</f>
        <v>7</v>
      </c>
      <c r="Q3" s="19">
        <f>SUMIFS('dados marketplace'!$K:$K,'dados marketplace'!$A:$A,marketplace!A3,'dados marketplace'!D:D,marketplace!$Q$1)</f>
        <v>0</v>
      </c>
      <c r="R3" s="20">
        <f>COUNTIFS('dados marketplace'!A:A,marketplace!A3,'dados marketplace'!D:D,$Q$1)</f>
        <v>0</v>
      </c>
      <c r="S3" s="20">
        <f>SUMIFS('dados marketplace'!BM:BM,'dados marketplace'!A:A,A3,'dados marketplace'!D:D,$Q$1)</f>
        <v>0</v>
      </c>
    </row>
    <row r="4" spans="1:19" ht="15" customHeight="1">
      <c r="A4" s="18">
        <v>45568</v>
      </c>
      <c r="B4" s="19">
        <f>SUMIFS('dados marketplace'!$K:$K,'dados marketplace'!$A:$A,marketplace!$A4,'dados marketplace'!D:D,marketplace!$B$1)</f>
        <v>0</v>
      </c>
      <c r="C4" s="20">
        <f>COUNTIFS('dados marketplace'!A:A,marketplace!A4,'dados marketplace'!D:D,marketplace!$B$1)</f>
        <v>0</v>
      </c>
      <c r="D4" s="20">
        <f>SUMIFS('dados marketplace'!BM:BM,'dados marketplace'!A:A,A4,'dados marketplace'!D:D,$B$1)</f>
        <v>0</v>
      </c>
      <c r="E4" s="19">
        <f>SUMIFS('dados marketplace'!$K:$K,'dados marketplace'!$A:$A,marketplace!A4,'dados marketplace'!D:D,marketplace!$E$1)</f>
        <v>0</v>
      </c>
      <c r="F4" s="20">
        <f>COUNTIFS('dados marketplace'!A:A,marketplace!A4,'dados marketplace'!D:D,$E$1)</f>
        <v>0</v>
      </c>
      <c r="G4" s="20">
        <f>SUMIFS('dados marketplace'!BM:BM,'dados marketplace'!A:A,A4,'dados marketplace'!D:D,$E$1)</f>
        <v>0</v>
      </c>
      <c r="H4" s="19">
        <f>SUMIFS('dados marketplace'!$K:$K,'dados marketplace'!$A:$A,marketplace!A4,'dados marketplace'!D:D,marketplace!$H$1)</f>
        <v>0</v>
      </c>
      <c r="I4" s="20">
        <f>COUNTIFS('dados marketplace'!A:A,marketplace!A4,'dados marketplace'!D:D,$H$1)</f>
        <v>0</v>
      </c>
      <c r="J4" s="20">
        <f>SUMIFS('dados marketplace'!BM:BM,'dados marketplace'!A:A,A4,'dados marketplace'!D:D,$H$1)</f>
        <v>0</v>
      </c>
      <c r="K4" s="19">
        <f>SUMIFS('dados marketplace'!$K:$K,'dados marketplace'!$A:$A,marketplace!A4,'dados marketplace'!D:D,marketplace!$K$1)</f>
        <v>221.92000000000002</v>
      </c>
      <c r="L4" s="20">
        <f>COUNTIFS('dados marketplace'!A:A,marketplace!A4,'dados marketplace'!D:D,$K$1)</f>
        <v>6</v>
      </c>
      <c r="M4" s="20">
        <f>SUMIFS('dados marketplace'!BM:BM,'dados marketplace'!A:A,A4,'dados marketplace'!D:D,$K$1)</f>
        <v>9</v>
      </c>
      <c r="N4" s="19">
        <f>SUMIFS('dados marketplace'!$K:$K,'dados marketplace'!$A:$A,marketplace!A4,'dados marketplace'!D:D,marketplace!$N$1)</f>
        <v>0</v>
      </c>
      <c r="O4" s="20">
        <f>COUNTIFS('dados marketplace'!A:A,marketplace!A4,'dados marketplace'!D:D,$N$1)</f>
        <v>0</v>
      </c>
      <c r="P4" s="20">
        <f>SUMIFS('dados marketplace'!BM:BM,'dados marketplace'!A:A,A4,'dados marketplace'!D:D,$N$1)</f>
        <v>0</v>
      </c>
      <c r="Q4" s="19">
        <f>SUMIFS('dados marketplace'!$K:$K,'dados marketplace'!$A:$A,marketplace!A4,'dados marketplace'!D:D,marketplace!$Q$1)</f>
        <v>0</v>
      </c>
      <c r="R4" s="20">
        <f>COUNTIFS('dados marketplace'!A:A,marketplace!A4,'dados marketplace'!D:D,$Q$1)</f>
        <v>0</v>
      </c>
      <c r="S4" s="20">
        <f>SUMIFS('dados marketplace'!BM:BM,'dados marketplace'!A:A,A4,'dados marketplace'!D:D,$Q$1)</f>
        <v>0</v>
      </c>
    </row>
    <row r="5" spans="1:19" ht="15" customHeight="1">
      <c r="A5" s="18">
        <v>45569</v>
      </c>
      <c r="B5" s="19">
        <f>SUMIFS('dados marketplace'!$K:$K,'dados marketplace'!$A:$A,marketplace!$A5,'dados marketplace'!D:D,marketplace!$B$1)</f>
        <v>0</v>
      </c>
      <c r="C5" s="20">
        <f>COUNTIFS('dados marketplace'!A:A,marketplace!A5,'dados marketplace'!D:D,marketplace!$B$1)</f>
        <v>0</v>
      </c>
      <c r="D5" s="20">
        <f>SUMIFS('dados marketplace'!BM:BM,'dados marketplace'!A:A,A5,'dados marketplace'!D:D,$B$1)</f>
        <v>0</v>
      </c>
      <c r="E5" s="19">
        <f>SUMIFS('dados marketplace'!$K:$K,'dados marketplace'!$A:$A,marketplace!A5,'dados marketplace'!D:D,marketplace!$E$1)</f>
        <v>0</v>
      </c>
      <c r="F5" s="20">
        <f>COUNTIFS('dados marketplace'!A:A,marketplace!A5,'dados marketplace'!D:D,$E$1)</f>
        <v>0</v>
      </c>
      <c r="G5" s="20">
        <f>SUMIFS('dados marketplace'!BM:BM,'dados marketplace'!A:A,A5,'dados marketplace'!D:D,$E$1)</f>
        <v>0</v>
      </c>
      <c r="H5" s="19">
        <f>SUMIFS('dados marketplace'!$K:$K,'dados marketplace'!$A:$A,marketplace!A5,'dados marketplace'!D:D,marketplace!$H$1)</f>
        <v>0</v>
      </c>
      <c r="I5" s="20">
        <f>COUNTIFS('dados marketplace'!A:A,marketplace!A5,'dados marketplace'!D:D,$H$1)</f>
        <v>0</v>
      </c>
      <c r="J5" s="20">
        <f>SUMIFS('dados marketplace'!BM:BM,'dados marketplace'!A:A,A5,'dados marketplace'!D:D,$H$1)</f>
        <v>0</v>
      </c>
      <c r="K5" s="19">
        <f>SUMIFS('dados marketplace'!$K:$K,'dados marketplace'!$A:$A,marketplace!A5,'dados marketplace'!D:D,marketplace!$K$1)</f>
        <v>45</v>
      </c>
      <c r="L5" s="20">
        <f>COUNTIFS('dados marketplace'!A:A,marketplace!A5,'dados marketplace'!D:D,$K$1)</f>
        <v>2</v>
      </c>
      <c r="M5" s="20">
        <f>SUMIFS('dados marketplace'!BM:BM,'dados marketplace'!A:A,A5,'dados marketplace'!D:D,$K$1)</f>
        <v>2</v>
      </c>
      <c r="N5" s="19">
        <f>SUMIFS('dados marketplace'!$K:$K,'dados marketplace'!$A:$A,marketplace!A5,'dados marketplace'!D:D,marketplace!$N$1)</f>
        <v>0</v>
      </c>
      <c r="O5" s="20">
        <f>COUNTIFS('dados marketplace'!A:A,marketplace!A5,'dados marketplace'!D:D,$N$1)</f>
        <v>0</v>
      </c>
      <c r="P5" s="20">
        <f>SUMIFS('dados marketplace'!BM:BM,'dados marketplace'!A:A,A5,'dados marketplace'!D:D,$N$1)</f>
        <v>0</v>
      </c>
      <c r="Q5" s="19">
        <f>SUMIFS('dados marketplace'!$K:$K,'dados marketplace'!$A:$A,marketplace!A5,'dados marketplace'!D:D,marketplace!$Q$1)</f>
        <v>0</v>
      </c>
      <c r="R5" s="20">
        <f>COUNTIFS('dados marketplace'!A:A,marketplace!A5,'dados marketplace'!D:D,$Q$1)</f>
        <v>0</v>
      </c>
      <c r="S5" s="20">
        <f>SUMIFS('dados marketplace'!BM:BM,'dados marketplace'!A:A,A5,'dados marketplace'!D:D,$Q$1)</f>
        <v>0</v>
      </c>
    </row>
    <row r="6" spans="1:19" ht="15" customHeight="1">
      <c r="A6" s="18">
        <v>45570</v>
      </c>
      <c r="B6" s="19">
        <f>SUMIFS('dados marketplace'!$K:$K,'dados marketplace'!$A:$A,marketplace!$A6,'dados marketplace'!D:D,marketplace!$B$1)</f>
        <v>0</v>
      </c>
      <c r="C6" s="20">
        <f>COUNTIFS('dados marketplace'!A:A,marketplace!A6,'dados marketplace'!D:D,marketplace!$B$1)</f>
        <v>0</v>
      </c>
      <c r="D6" s="20">
        <f>SUMIFS('dados marketplace'!BM:BM,'dados marketplace'!A:A,A6,'dados marketplace'!D:D,$B$1)</f>
        <v>0</v>
      </c>
      <c r="E6" s="19">
        <f>SUMIFS('dados marketplace'!$K:$K,'dados marketplace'!$A:$A,marketplace!A6,'dados marketplace'!D:D,marketplace!$E$1)</f>
        <v>0</v>
      </c>
      <c r="F6" s="20">
        <f>COUNTIFS('dados marketplace'!A:A,marketplace!A6,'dados marketplace'!D:D,$E$1)</f>
        <v>0</v>
      </c>
      <c r="G6" s="20">
        <f>SUMIFS('dados marketplace'!BM:BM,'dados marketplace'!A:A,A6,'dados marketplace'!D:D,$E$1)</f>
        <v>0</v>
      </c>
      <c r="H6" s="19">
        <f>SUMIFS('dados marketplace'!$K:$K,'dados marketplace'!$A:$A,marketplace!A6,'dados marketplace'!D:D,marketplace!$H$1)</f>
        <v>0</v>
      </c>
      <c r="I6" s="20">
        <f>COUNTIFS('dados marketplace'!A:A,marketplace!A6,'dados marketplace'!D:D,$H$1)</f>
        <v>0</v>
      </c>
      <c r="J6" s="20">
        <f>SUMIFS('dados marketplace'!BM:BM,'dados marketplace'!A:A,A6,'dados marketplace'!D:D,$H$1)</f>
        <v>0</v>
      </c>
      <c r="K6" s="19">
        <f>SUMIFS('dados marketplace'!$K:$K,'dados marketplace'!$A:$A,marketplace!A6,'dados marketplace'!D:D,marketplace!$K$1)</f>
        <v>30.86</v>
      </c>
      <c r="L6" s="20">
        <f>COUNTIFS('dados marketplace'!A:A,marketplace!A6,'dados marketplace'!D:D,$K$1)</f>
        <v>1</v>
      </c>
      <c r="M6" s="20">
        <f>SUMIFS('dados marketplace'!BM:BM,'dados marketplace'!A:A,A6,'dados marketplace'!D:D,$K$1)</f>
        <v>1</v>
      </c>
      <c r="N6" s="19">
        <f>SUMIFS('dados marketplace'!$K:$K,'dados marketplace'!$A:$A,marketplace!A6,'dados marketplace'!D:D,marketplace!$N$1)</f>
        <v>68.849999999999994</v>
      </c>
      <c r="O6" s="20">
        <f>COUNTIFS('dados marketplace'!A:A,marketplace!A6,'dados marketplace'!D:D,$N$1)</f>
        <v>1</v>
      </c>
      <c r="P6" s="20">
        <f>SUMIFS('dados marketplace'!BM:BM,'dados marketplace'!A:A,A6,'dados marketplace'!D:D,$N$1)</f>
        <v>2</v>
      </c>
      <c r="Q6" s="19">
        <f>SUMIFS('dados marketplace'!$K:$K,'dados marketplace'!$A:$A,marketplace!A6,'dados marketplace'!D:D,marketplace!$Q$1)</f>
        <v>0</v>
      </c>
      <c r="R6" s="20">
        <f>COUNTIFS('dados marketplace'!A:A,marketplace!A6,'dados marketplace'!D:D,$Q$1)</f>
        <v>0</v>
      </c>
      <c r="S6" s="20">
        <f>SUMIFS('dados marketplace'!BM:BM,'dados marketplace'!A:A,A6,'dados marketplace'!D:D,$Q$1)</f>
        <v>0</v>
      </c>
    </row>
    <row r="7" spans="1:19" ht="15" customHeight="1">
      <c r="A7" s="18">
        <v>45571</v>
      </c>
      <c r="B7" s="19">
        <f>SUMIFS('dados marketplace'!$K:$K,'dados marketplace'!$A:$A,marketplace!$A7,'dados marketplace'!D:D,marketplace!$B$1)</f>
        <v>0</v>
      </c>
      <c r="C7" s="20">
        <f>COUNTIFS('dados marketplace'!A:A,marketplace!A7,'dados marketplace'!D:D,marketplace!$B$1)</f>
        <v>0</v>
      </c>
      <c r="D7" s="20">
        <f>SUMIFS('dados marketplace'!BM:BM,'dados marketplace'!A:A,A7,'dados marketplace'!D:D,$B$1)</f>
        <v>0</v>
      </c>
      <c r="E7" s="19">
        <f>SUMIFS('dados marketplace'!$K:$K,'dados marketplace'!$A:$A,marketplace!A7,'dados marketplace'!D:D,marketplace!$E$1)</f>
        <v>0</v>
      </c>
      <c r="F7" s="20">
        <f>COUNTIFS('dados marketplace'!A:A,marketplace!A7,'dados marketplace'!D:D,$E$1)</f>
        <v>0</v>
      </c>
      <c r="G7" s="20">
        <f>SUMIFS('dados marketplace'!BM:BM,'dados marketplace'!A:A,A7,'dados marketplace'!D:D,$E$1)</f>
        <v>0</v>
      </c>
      <c r="H7" s="19">
        <f>SUMIFS('dados marketplace'!$K:$K,'dados marketplace'!$A:$A,marketplace!A7,'dados marketplace'!D:D,marketplace!$H$1)</f>
        <v>0</v>
      </c>
      <c r="I7" s="20">
        <f>COUNTIFS('dados marketplace'!A:A,marketplace!A7,'dados marketplace'!D:D,$H$1)</f>
        <v>0</v>
      </c>
      <c r="J7" s="20">
        <f>SUMIFS('dados marketplace'!BM:BM,'dados marketplace'!A:A,A7,'dados marketplace'!D:D,$H$1)</f>
        <v>0</v>
      </c>
      <c r="K7" s="19">
        <f>SUMIFS('dados marketplace'!$K:$K,'dados marketplace'!$A:$A,marketplace!A7,'dados marketplace'!D:D,marketplace!$K$1)</f>
        <v>180.31</v>
      </c>
      <c r="L7" s="20">
        <f>COUNTIFS('dados marketplace'!A:A,marketplace!A7,'dados marketplace'!D:D,$K$1)</f>
        <v>1</v>
      </c>
      <c r="M7" s="20">
        <f>SUMIFS('dados marketplace'!BM:BM,'dados marketplace'!A:A,A7,'dados marketplace'!D:D,$K$1)</f>
        <v>2</v>
      </c>
      <c r="N7" s="19">
        <f>SUMIFS('dados marketplace'!$K:$K,'dados marketplace'!$A:$A,marketplace!A7,'dados marketplace'!D:D,marketplace!$N$1)</f>
        <v>0</v>
      </c>
      <c r="O7" s="20">
        <f>COUNTIFS('dados marketplace'!A:A,marketplace!A7,'dados marketplace'!D:D,$N$1)</f>
        <v>0</v>
      </c>
      <c r="P7" s="20">
        <f>SUMIFS('dados marketplace'!BM:BM,'dados marketplace'!A:A,A7,'dados marketplace'!D:D,$N$1)</f>
        <v>0</v>
      </c>
      <c r="Q7" s="19">
        <f>SUMIFS('dados marketplace'!$K:$K,'dados marketplace'!$A:$A,marketplace!A7,'dados marketplace'!D:D,marketplace!$Q$1)</f>
        <v>0</v>
      </c>
      <c r="R7" s="20">
        <f>COUNTIFS('dados marketplace'!A:A,marketplace!A7,'dados marketplace'!D:D,$Q$1)</f>
        <v>0</v>
      </c>
      <c r="S7" s="20">
        <f>SUMIFS('dados marketplace'!BM:BM,'dados marketplace'!A:A,A7,'dados marketplace'!D:D,$Q$1)</f>
        <v>0</v>
      </c>
    </row>
    <row r="8" spans="1:19" ht="15" customHeight="1">
      <c r="A8" s="18">
        <v>45572</v>
      </c>
      <c r="B8" s="19">
        <f>SUMIFS('dados marketplace'!$K:$K,'dados marketplace'!$A:$A,marketplace!$A8,'dados marketplace'!D:D,marketplace!$B$1)</f>
        <v>0</v>
      </c>
      <c r="C8" s="20">
        <f>COUNTIFS('dados marketplace'!A:A,marketplace!A8,'dados marketplace'!D:D,marketplace!$B$1)</f>
        <v>0</v>
      </c>
      <c r="D8" s="20">
        <f>SUMIFS('dados marketplace'!BM:BM,'dados marketplace'!A:A,A8,'dados marketplace'!D:D,$B$1)</f>
        <v>0</v>
      </c>
      <c r="E8" s="19">
        <f>SUMIFS('dados marketplace'!$K:$K,'dados marketplace'!$A:$A,marketplace!A8,'dados marketplace'!D:D,marketplace!$E$1)</f>
        <v>0</v>
      </c>
      <c r="F8" s="20">
        <f>COUNTIFS('dados marketplace'!A:A,marketplace!A8,'dados marketplace'!D:D,$E$1)</f>
        <v>0</v>
      </c>
      <c r="G8" s="20">
        <f>SUMIFS('dados marketplace'!BM:BM,'dados marketplace'!A:A,A8,'dados marketplace'!D:D,$E$1)</f>
        <v>0</v>
      </c>
      <c r="H8" s="19">
        <f>SUMIFS('dados marketplace'!$K:$K,'dados marketplace'!$A:$A,marketplace!A8,'dados marketplace'!D:D,marketplace!$H$1)</f>
        <v>0</v>
      </c>
      <c r="I8" s="20">
        <f>COUNTIFS('dados marketplace'!A:A,marketplace!A8,'dados marketplace'!D:D,$H$1)</f>
        <v>0</v>
      </c>
      <c r="J8" s="20">
        <f>SUMIFS('dados marketplace'!BM:BM,'dados marketplace'!A:A,A8,'dados marketplace'!D:D,$H$1)</f>
        <v>0</v>
      </c>
      <c r="K8" s="19">
        <f>SUMIFS('dados marketplace'!$K:$K,'dados marketplace'!$A:$A,marketplace!A8,'dados marketplace'!D:D,marketplace!$K$1)</f>
        <v>353.92999999999995</v>
      </c>
      <c r="L8" s="20">
        <f>COUNTIFS('dados marketplace'!A:A,marketplace!A8,'dados marketplace'!D:D,$K$1)</f>
        <v>5</v>
      </c>
      <c r="M8" s="20">
        <f>SUMIFS('dados marketplace'!BM:BM,'dados marketplace'!A:A,A8,'dados marketplace'!D:D,$K$1)</f>
        <v>7</v>
      </c>
      <c r="N8" s="19">
        <f>SUMIFS('dados marketplace'!$K:$K,'dados marketplace'!$A:$A,marketplace!A8,'dados marketplace'!D:D,marketplace!$N$1)</f>
        <v>52.12</v>
      </c>
      <c r="O8" s="20">
        <f>COUNTIFS('dados marketplace'!A:A,marketplace!A8,'dados marketplace'!D:D,$N$1)</f>
        <v>1</v>
      </c>
      <c r="P8" s="20">
        <f>SUMIFS('dados marketplace'!BM:BM,'dados marketplace'!A:A,A8,'dados marketplace'!D:D,$N$1)</f>
        <v>1</v>
      </c>
      <c r="Q8" s="19">
        <f>SUMIFS('dados marketplace'!$K:$K,'dados marketplace'!$A:$A,marketplace!A8,'dados marketplace'!D:D,marketplace!$Q$1)</f>
        <v>0</v>
      </c>
      <c r="R8" s="20">
        <f>COUNTIFS('dados marketplace'!A:A,marketplace!A8,'dados marketplace'!D:D,$Q$1)</f>
        <v>0</v>
      </c>
      <c r="S8" s="20">
        <f>SUMIFS('dados marketplace'!BM:BM,'dados marketplace'!A:A,A8,'dados marketplace'!D:D,$Q$1)</f>
        <v>0</v>
      </c>
    </row>
    <row r="9" spans="1:19" ht="15" customHeight="1">
      <c r="A9" s="18">
        <v>45573</v>
      </c>
      <c r="B9" s="19">
        <f>SUMIFS('dados marketplace'!$K:$K,'dados marketplace'!$A:$A,marketplace!$A9,'dados marketplace'!D:D,marketplace!$B$1)</f>
        <v>0</v>
      </c>
      <c r="C9" s="20">
        <f>COUNTIFS('dados marketplace'!A:A,marketplace!A9,'dados marketplace'!D:D,marketplace!$B$1)</f>
        <v>0</v>
      </c>
      <c r="D9" s="20">
        <f>SUMIFS('dados marketplace'!BM:BM,'dados marketplace'!A:A,A9,'dados marketplace'!D:D,$B$1)</f>
        <v>0</v>
      </c>
      <c r="E9" s="19">
        <f>SUMIFS('dados marketplace'!$K:$K,'dados marketplace'!$A:$A,marketplace!A9,'dados marketplace'!D:D,marketplace!$E$1)</f>
        <v>0</v>
      </c>
      <c r="F9" s="20">
        <f>COUNTIFS('dados marketplace'!A:A,marketplace!A9,'dados marketplace'!D:D,$E$1)</f>
        <v>0</v>
      </c>
      <c r="G9" s="20">
        <f>SUMIFS('dados marketplace'!BM:BM,'dados marketplace'!A:A,A9,'dados marketplace'!D:D,$E$1)</f>
        <v>0</v>
      </c>
      <c r="H9" s="19">
        <f>SUMIFS('dados marketplace'!$K:$K,'dados marketplace'!$A:$A,marketplace!A9,'dados marketplace'!D:D,marketplace!$H$1)</f>
        <v>0</v>
      </c>
      <c r="I9" s="20">
        <f>COUNTIFS('dados marketplace'!A:A,marketplace!A9,'dados marketplace'!D:D,$H$1)</f>
        <v>0</v>
      </c>
      <c r="J9" s="20">
        <f>SUMIFS('dados marketplace'!BM:BM,'dados marketplace'!A:A,A9,'dados marketplace'!D:D,$H$1)</f>
        <v>0</v>
      </c>
      <c r="K9" s="19">
        <f>SUMIFS('dados marketplace'!$K:$K,'dados marketplace'!$A:$A,marketplace!A9,'dados marketplace'!D:D,marketplace!$K$1)</f>
        <v>179.62</v>
      </c>
      <c r="L9" s="20">
        <f>COUNTIFS('dados marketplace'!A:A,marketplace!A9,'dados marketplace'!D:D,$K$1)</f>
        <v>1</v>
      </c>
      <c r="M9" s="20">
        <f>SUMIFS('dados marketplace'!BM:BM,'dados marketplace'!A:A,A9,'dados marketplace'!D:D,$K$1)</f>
        <v>1</v>
      </c>
      <c r="N9" s="19">
        <f>SUMIFS('dados marketplace'!$K:$K,'dados marketplace'!$A:$A,marketplace!A9,'dados marketplace'!D:D,marketplace!$N$1)</f>
        <v>197.17</v>
      </c>
      <c r="O9" s="20">
        <f>COUNTIFS('dados marketplace'!A:A,marketplace!A9,'dados marketplace'!D:D,$N$1)</f>
        <v>1</v>
      </c>
      <c r="P9" s="20">
        <f>SUMIFS('dados marketplace'!BM:BM,'dados marketplace'!A:A,A9,'dados marketplace'!D:D,$N$1)</f>
        <v>1</v>
      </c>
      <c r="Q9" s="19">
        <f>SUMIFS('dados marketplace'!$K:$K,'dados marketplace'!$A:$A,marketplace!A9,'dados marketplace'!D:D,marketplace!$Q$1)</f>
        <v>0</v>
      </c>
      <c r="R9" s="20">
        <f>COUNTIFS('dados marketplace'!A:A,marketplace!A9,'dados marketplace'!D:D,$Q$1)</f>
        <v>0</v>
      </c>
      <c r="S9" s="20">
        <f>SUMIFS('dados marketplace'!BM:BM,'dados marketplace'!A:A,A9,'dados marketplace'!D:D,$Q$1)</f>
        <v>0</v>
      </c>
    </row>
    <row r="10" spans="1:19" ht="15" customHeight="1">
      <c r="A10" s="18">
        <v>45574</v>
      </c>
      <c r="B10" s="19">
        <f>SUMIFS('dados marketplace'!$K:$K,'dados marketplace'!$A:$A,marketplace!$A10,'dados marketplace'!D:D,marketplace!$B$1)</f>
        <v>83.6</v>
      </c>
      <c r="C10" s="20">
        <f>COUNTIFS('dados marketplace'!A:A,marketplace!A10,'dados marketplace'!D:D,marketplace!$B$1)</f>
        <v>1</v>
      </c>
      <c r="D10" s="20">
        <f>SUMIFS('dados marketplace'!BM:BM,'dados marketplace'!A:A,A10,'dados marketplace'!D:D,$B$1)</f>
        <v>4</v>
      </c>
      <c r="E10" s="19">
        <f>SUMIFS('dados marketplace'!$K:$K,'dados marketplace'!$A:$A,marketplace!A10,'dados marketplace'!D:D,marketplace!$E$1)</f>
        <v>0</v>
      </c>
      <c r="F10" s="20">
        <f>COUNTIFS('dados marketplace'!A:A,marketplace!A10,'dados marketplace'!D:D,$E$1)</f>
        <v>0</v>
      </c>
      <c r="G10" s="20">
        <f>SUMIFS('dados marketplace'!BM:BM,'dados marketplace'!A:A,A10,'dados marketplace'!D:D,$E$1)</f>
        <v>0</v>
      </c>
      <c r="H10" s="19">
        <f>SUMIFS('dados marketplace'!$K:$K,'dados marketplace'!$A:$A,marketplace!A10,'dados marketplace'!D:D,marketplace!$H$1)</f>
        <v>0</v>
      </c>
      <c r="I10" s="20">
        <f>COUNTIFS('dados marketplace'!A:A,marketplace!A10,'dados marketplace'!D:D,$H$1)</f>
        <v>0</v>
      </c>
      <c r="J10" s="20">
        <f>SUMIFS('dados marketplace'!BM:BM,'dados marketplace'!A:A,A10,'dados marketplace'!D:D,$H$1)</f>
        <v>0</v>
      </c>
      <c r="K10" s="19">
        <f>SUMIFS('dados marketplace'!$K:$K,'dados marketplace'!$A:$A,marketplace!A10,'dados marketplace'!D:D,marketplace!$K$1)</f>
        <v>231.68</v>
      </c>
      <c r="L10" s="20">
        <f>COUNTIFS('dados marketplace'!A:A,marketplace!A10,'dados marketplace'!D:D,$K$1)</f>
        <v>3</v>
      </c>
      <c r="M10" s="20">
        <f>SUMIFS('dados marketplace'!BM:BM,'dados marketplace'!A:A,A10,'dados marketplace'!D:D,$K$1)</f>
        <v>5</v>
      </c>
      <c r="N10" s="19">
        <f>SUMIFS('dados marketplace'!$K:$K,'dados marketplace'!$A:$A,marketplace!A10,'dados marketplace'!D:D,marketplace!$N$1)</f>
        <v>261.77999999999997</v>
      </c>
      <c r="O10" s="20">
        <f>COUNTIFS('dados marketplace'!A:A,marketplace!A10,'dados marketplace'!D:D,$N$1)</f>
        <v>2</v>
      </c>
      <c r="P10" s="20">
        <f>SUMIFS('dados marketplace'!BM:BM,'dados marketplace'!A:A,A10,'dados marketplace'!D:D,$N$1)</f>
        <v>5</v>
      </c>
      <c r="Q10" s="19">
        <f>SUMIFS('dados marketplace'!$K:$K,'dados marketplace'!$A:$A,marketplace!A10,'dados marketplace'!D:D,marketplace!$Q$1)</f>
        <v>0</v>
      </c>
      <c r="R10" s="20">
        <f>COUNTIFS('dados marketplace'!A:A,marketplace!A10,'dados marketplace'!D:D,$Q$1)</f>
        <v>0</v>
      </c>
      <c r="S10" s="20">
        <f>SUMIFS('dados marketplace'!BM:BM,'dados marketplace'!A:A,A10,'dados marketplace'!D:D,$Q$1)</f>
        <v>0</v>
      </c>
    </row>
    <row r="11" spans="1:19" ht="15" customHeight="1">
      <c r="A11" s="18">
        <v>45575</v>
      </c>
      <c r="B11" s="19">
        <f>SUMIFS('dados marketplace'!$K:$K,'dados marketplace'!$A:$A,marketplace!$A11,'dados marketplace'!D:D,marketplace!$B$1)</f>
        <v>0</v>
      </c>
      <c r="C11" s="20">
        <f>COUNTIFS('dados marketplace'!A:A,marketplace!A11,'dados marketplace'!D:D,marketplace!$B$1)</f>
        <v>0</v>
      </c>
      <c r="D11" s="20">
        <f>SUMIFS('dados marketplace'!BM:BM,'dados marketplace'!A:A,A11,'dados marketplace'!D:D,$B$1)</f>
        <v>0</v>
      </c>
      <c r="E11" s="19">
        <f>SUMIFS('dados marketplace'!$K:$K,'dados marketplace'!$A:$A,marketplace!A11,'dados marketplace'!D:D,marketplace!$E$1)</f>
        <v>0</v>
      </c>
      <c r="F11" s="20">
        <f>COUNTIFS('dados marketplace'!A:A,marketplace!A11,'dados marketplace'!D:D,$E$1)</f>
        <v>0</v>
      </c>
      <c r="G11" s="20">
        <f>SUMIFS('dados marketplace'!BM:BM,'dados marketplace'!A:A,A11,'dados marketplace'!D:D,$E$1)</f>
        <v>0</v>
      </c>
      <c r="H11" s="19">
        <f>SUMIFS('dados marketplace'!$K:$K,'dados marketplace'!$A:$A,marketplace!A11,'dados marketplace'!D:D,marketplace!$H$1)</f>
        <v>48.15</v>
      </c>
      <c r="I11" s="20">
        <f>COUNTIFS('dados marketplace'!A:A,marketplace!A11,'dados marketplace'!D:D,$H$1)</f>
        <v>1</v>
      </c>
      <c r="J11" s="20">
        <f>SUMIFS('dados marketplace'!BM:BM,'dados marketplace'!A:A,A11,'dados marketplace'!D:D,$H$1)</f>
        <v>1</v>
      </c>
      <c r="K11" s="19">
        <f>SUMIFS('dados marketplace'!$K:$K,'dados marketplace'!$A:$A,marketplace!A11,'dados marketplace'!D:D,marketplace!$K$1)</f>
        <v>393.56000000000006</v>
      </c>
      <c r="L11" s="20">
        <f>COUNTIFS('dados marketplace'!A:A,marketplace!A11,'dados marketplace'!D:D,$K$1)</f>
        <v>11</v>
      </c>
      <c r="M11" s="20">
        <f>SUMIFS('dados marketplace'!BM:BM,'dados marketplace'!A:A,A11,'dados marketplace'!D:D,$K$1)</f>
        <v>15</v>
      </c>
      <c r="N11" s="19">
        <f>SUMIFS('dados marketplace'!$K:$K,'dados marketplace'!$A:$A,marketplace!A11,'dados marketplace'!D:D,marketplace!$N$1)</f>
        <v>0</v>
      </c>
      <c r="O11" s="20">
        <f>COUNTIFS('dados marketplace'!A:A,marketplace!A11,'dados marketplace'!D:D,$N$1)</f>
        <v>0</v>
      </c>
      <c r="P11" s="20">
        <f>SUMIFS('dados marketplace'!BM:BM,'dados marketplace'!A:A,A11,'dados marketplace'!D:D,$N$1)</f>
        <v>0</v>
      </c>
      <c r="Q11" s="19">
        <f>SUMIFS('dados marketplace'!$K:$K,'dados marketplace'!$A:$A,marketplace!A11,'dados marketplace'!D:D,marketplace!$Q$1)</f>
        <v>112.9</v>
      </c>
      <c r="R11" s="20">
        <f>COUNTIFS('dados marketplace'!A:A,marketplace!A11,'dados marketplace'!D:D,$Q$1)</f>
        <v>1</v>
      </c>
      <c r="S11" s="20">
        <f>SUMIFS('dados marketplace'!BM:BM,'dados marketplace'!A:A,A11,'dados marketplace'!D:D,$Q$1)</f>
        <v>3</v>
      </c>
    </row>
    <row r="12" spans="1:19" ht="15" customHeight="1">
      <c r="A12" s="18">
        <v>45576</v>
      </c>
      <c r="B12" s="19">
        <f>SUMIFS('dados marketplace'!$K:$K,'dados marketplace'!$A:$A,marketplace!$A12,'dados marketplace'!D:D,marketplace!$B$1)</f>
        <v>0</v>
      </c>
      <c r="C12" s="20">
        <f>COUNTIFS('dados marketplace'!A:A,marketplace!A12,'dados marketplace'!D:D,marketplace!$B$1)</f>
        <v>0</v>
      </c>
      <c r="D12" s="20">
        <f>SUMIFS('dados marketplace'!BM:BM,'dados marketplace'!A:A,A12,'dados marketplace'!D:D,$B$1)</f>
        <v>0</v>
      </c>
      <c r="E12" s="19">
        <f>SUMIFS('dados marketplace'!$K:$K,'dados marketplace'!$A:$A,marketplace!A12,'dados marketplace'!D:D,marketplace!$E$1)</f>
        <v>0</v>
      </c>
      <c r="F12" s="20">
        <f>COUNTIFS('dados marketplace'!A:A,marketplace!A12,'dados marketplace'!D:D,$E$1)</f>
        <v>0</v>
      </c>
      <c r="G12" s="20">
        <f>SUMIFS('dados marketplace'!BM:BM,'dados marketplace'!A:A,A12,'dados marketplace'!D:D,$E$1)</f>
        <v>0</v>
      </c>
      <c r="H12" s="19">
        <f>SUMIFS('dados marketplace'!$K:$K,'dados marketplace'!$A:$A,marketplace!A12,'dados marketplace'!D:D,marketplace!$H$1)</f>
        <v>0</v>
      </c>
      <c r="I12" s="20">
        <f>COUNTIFS('dados marketplace'!A:A,marketplace!A12,'dados marketplace'!D:D,$H$1)</f>
        <v>0</v>
      </c>
      <c r="J12" s="20">
        <f>SUMIFS('dados marketplace'!BM:BM,'dados marketplace'!A:A,A12,'dados marketplace'!D:D,$H$1)</f>
        <v>0</v>
      </c>
      <c r="K12" s="19">
        <f>SUMIFS('dados marketplace'!$K:$K,'dados marketplace'!$A:$A,marketplace!A12,'dados marketplace'!D:D,marketplace!$K$1)</f>
        <v>45.93</v>
      </c>
      <c r="L12" s="20">
        <f>COUNTIFS('dados marketplace'!A:A,marketplace!A12,'dados marketplace'!D:D,$K$1)</f>
        <v>2</v>
      </c>
      <c r="M12" s="20">
        <f>SUMIFS('dados marketplace'!BM:BM,'dados marketplace'!A:A,A12,'dados marketplace'!D:D,$K$1)</f>
        <v>2</v>
      </c>
      <c r="N12" s="19">
        <f>SUMIFS('dados marketplace'!$K:$K,'dados marketplace'!$A:$A,marketplace!A12,'dados marketplace'!D:D,marketplace!$N$1)</f>
        <v>0</v>
      </c>
      <c r="O12" s="20">
        <f>COUNTIFS('dados marketplace'!A:A,marketplace!A12,'dados marketplace'!D:D,$N$1)</f>
        <v>0</v>
      </c>
      <c r="P12" s="20">
        <f>SUMIFS('dados marketplace'!BM:BM,'dados marketplace'!A:A,A12,'dados marketplace'!D:D,$N$1)</f>
        <v>0</v>
      </c>
      <c r="Q12" s="19">
        <f>SUMIFS('dados marketplace'!$K:$K,'dados marketplace'!$A:$A,marketplace!A12,'dados marketplace'!D:D,marketplace!$Q$1)</f>
        <v>0</v>
      </c>
      <c r="R12" s="20">
        <f>COUNTIFS('dados marketplace'!A:A,marketplace!A12,'dados marketplace'!D:D,$Q$1)</f>
        <v>0</v>
      </c>
      <c r="S12" s="20">
        <f>SUMIFS('dados marketplace'!BM:BM,'dados marketplace'!A:A,A12,'dados marketplace'!D:D,$Q$1)</f>
        <v>0</v>
      </c>
    </row>
    <row r="13" spans="1:19" ht="15" customHeight="1">
      <c r="A13" s="18">
        <v>45577</v>
      </c>
      <c r="B13" s="19">
        <f>SUMIFS('dados marketplace'!$K:$K,'dados marketplace'!$A:$A,marketplace!$A13,'dados marketplace'!D:D,marketplace!$B$1)</f>
        <v>0</v>
      </c>
      <c r="C13" s="20">
        <f>COUNTIFS('dados marketplace'!A:A,marketplace!A13,'dados marketplace'!D:D,marketplace!$B$1)</f>
        <v>0</v>
      </c>
      <c r="D13" s="20">
        <f>SUMIFS('dados marketplace'!BM:BM,'dados marketplace'!A:A,A13,'dados marketplace'!D:D,$B$1)</f>
        <v>0</v>
      </c>
      <c r="E13" s="19">
        <f>SUMIFS('dados marketplace'!$K:$K,'dados marketplace'!$A:$A,marketplace!A13,'dados marketplace'!D:D,marketplace!$E$1)</f>
        <v>0</v>
      </c>
      <c r="F13" s="20">
        <f>COUNTIFS('dados marketplace'!A:A,marketplace!A13,'dados marketplace'!D:D,$E$1)</f>
        <v>0</v>
      </c>
      <c r="G13" s="20">
        <f>SUMIFS('dados marketplace'!BM:BM,'dados marketplace'!A:A,A13,'dados marketplace'!D:D,$E$1)</f>
        <v>0</v>
      </c>
      <c r="H13" s="19">
        <f>SUMIFS('dados marketplace'!$K:$K,'dados marketplace'!$A:$A,marketplace!A13,'dados marketplace'!D:D,marketplace!$H$1)</f>
        <v>67.069999999999993</v>
      </c>
      <c r="I13" s="20">
        <f>COUNTIFS('dados marketplace'!A:A,marketplace!A13,'dados marketplace'!D:D,$H$1)</f>
        <v>1</v>
      </c>
      <c r="J13" s="20">
        <f>SUMIFS('dados marketplace'!BM:BM,'dados marketplace'!A:A,A13,'dados marketplace'!D:D,$H$1)</f>
        <v>3</v>
      </c>
      <c r="K13" s="19">
        <f>SUMIFS('dados marketplace'!$K:$K,'dados marketplace'!$A:$A,marketplace!A13,'dados marketplace'!D:D,marketplace!$K$1)</f>
        <v>86.85</v>
      </c>
      <c r="L13" s="20">
        <f>COUNTIFS('dados marketplace'!A:A,marketplace!A13,'dados marketplace'!D:D,$K$1)</f>
        <v>2</v>
      </c>
      <c r="M13" s="20">
        <f>SUMIFS('dados marketplace'!BM:BM,'dados marketplace'!A:A,A13,'dados marketplace'!D:D,$K$1)</f>
        <v>4</v>
      </c>
      <c r="N13" s="19">
        <f>SUMIFS('dados marketplace'!$K:$K,'dados marketplace'!$A:$A,marketplace!A13,'dados marketplace'!D:D,marketplace!$N$1)</f>
        <v>0</v>
      </c>
      <c r="O13" s="20">
        <f>COUNTIFS('dados marketplace'!A:A,marketplace!A13,'dados marketplace'!D:D,$N$1)</f>
        <v>0</v>
      </c>
      <c r="P13" s="20">
        <f>SUMIFS('dados marketplace'!BM:BM,'dados marketplace'!A:A,A13,'dados marketplace'!D:D,$N$1)</f>
        <v>0</v>
      </c>
      <c r="Q13" s="19">
        <f>SUMIFS('dados marketplace'!$K:$K,'dados marketplace'!$A:$A,marketplace!A13,'dados marketplace'!D:D,marketplace!$Q$1)</f>
        <v>75.58</v>
      </c>
      <c r="R13" s="20">
        <f>COUNTIFS('dados marketplace'!A:A,marketplace!A13,'dados marketplace'!D:D,$Q$1)</f>
        <v>1</v>
      </c>
      <c r="S13" s="20">
        <f>SUMIFS('dados marketplace'!BM:BM,'dados marketplace'!A:A,A13,'dados marketplace'!D:D,$Q$1)</f>
        <v>1</v>
      </c>
    </row>
    <row r="14" spans="1:19" ht="15" customHeight="1">
      <c r="A14" s="18">
        <v>45578</v>
      </c>
      <c r="B14" s="19">
        <f>SUMIFS('dados marketplace'!$K:$K,'dados marketplace'!$A:$A,marketplace!$A14,'dados marketplace'!D:D,marketplace!$B$1)</f>
        <v>0</v>
      </c>
      <c r="C14" s="20">
        <f>COUNTIFS('dados marketplace'!A:A,marketplace!A14,'dados marketplace'!D:D,marketplace!$B$1)</f>
        <v>0</v>
      </c>
      <c r="D14" s="20">
        <f>SUMIFS('dados marketplace'!BM:BM,'dados marketplace'!A:A,A14,'dados marketplace'!D:D,$B$1)</f>
        <v>0</v>
      </c>
      <c r="E14" s="19">
        <f>SUMIFS('dados marketplace'!$K:$K,'dados marketplace'!$A:$A,marketplace!A14,'dados marketplace'!D:D,marketplace!$E$1)</f>
        <v>0</v>
      </c>
      <c r="F14" s="20">
        <f>COUNTIFS('dados marketplace'!A:A,marketplace!A14,'dados marketplace'!D:D,$E$1)</f>
        <v>0</v>
      </c>
      <c r="G14" s="20">
        <f>SUMIFS('dados marketplace'!BM:BM,'dados marketplace'!A:A,A14,'dados marketplace'!D:D,$E$1)</f>
        <v>0</v>
      </c>
      <c r="H14" s="19">
        <f>SUMIFS('dados marketplace'!$K:$K,'dados marketplace'!$A:$A,marketplace!A14,'dados marketplace'!D:D,marketplace!$H$1)</f>
        <v>0</v>
      </c>
      <c r="I14" s="20">
        <f>COUNTIFS('dados marketplace'!A:A,marketplace!A14,'dados marketplace'!D:D,$H$1)</f>
        <v>0</v>
      </c>
      <c r="J14" s="20">
        <f>SUMIFS('dados marketplace'!BM:BM,'dados marketplace'!A:A,A14,'dados marketplace'!D:D,$H$1)</f>
        <v>0</v>
      </c>
      <c r="K14" s="19">
        <f>SUMIFS('dados marketplace'!$K:$K,'dados marketplace'!$A:$A,marketplace!A14,'dados marketplace'!D:D,marketplace!$K$1)</f>
        <v>339.3</v>
      </c>
      <c r="L14" s="20">
        <f>COUNTIFS('dados marketplace'!A:A,marketplace!A14,'dados marketplace'!D:D,$K$1)</f>
        <v>5</v>
      </c>
      <c r="M14" s="20">
        <f>SUMIFS('dados marketplace'!BM:BM,'dados marketplace'!A:A,A14,'dados marketplace'!D:D,$K$1)</f>
        <v>8</v>
      </c>
      <c r="N14" s="19">
        <f>SUMIFS('dados marketplace'!$K:$K,'dados marketplace'!$A:$A,marketplace!A14,'dados marketplace'!D:D,marketplace!$N$1)</f>
        <v>68.849999999999994</v>
      </c>
      <c r="O14" s="20">
        <f>COUNTIFS('dados marketplace'!A:A,marketplace!A14,'dados marketplace'!D:D,$N$1)</f>
        <v>1</v>
      </c>
      <c r="P14" s="20">
        <f>SUMIFS('dados marketplace'!BM:BM,'dados marketplace'!A:A,A14,'dados marketplace'!D:D,$N$1)</f>
        <v>2</v>
      </c>
      <c r="Q14" s="19">
        <f>SUMIFS('dados marketplace'!$K:$K,'dados marketplace'!$A:$A,marketplace!A14,'dados marketplace'!D:D,marketplace!$Q$1)</f>
        <v>0</v>
      </c>
      <c r="R14" s="20">
        <f>COUNTIFS('dados marketplace'!A:A,marketplace!A14,'dados marketplace'!D:D,$Q$1)</f>
        <v>0</v>
      </c>
      <c r="S14" s="20">
        <f>SUMIFS('dados marketplace'!BM:BM,'dados marketplace'!A:A,A14,'dados marketplace'!D:D,$Q$1)</f>
        <v>0</v>
      </c>
    </row>
    <row r="15" spans="1:19" ht="15" customHeight="1">
      <c r="A15" s="18">
        <v>45579</v>
      </c>
      <c r="B15" s="19">
        <f>SUMIFS('dados marketplace'!$K:$K,'dados marketplace'!$A:$A,marketplace!$A15,'dados marketplace'!D:D,marketplace!$B$1)</f>
        <v>0</v>
      </c>
      <c r="C15" s="20">
        <f>COUNTIFS('dados marketplace'!A:A,marketplace!A15,'dados marketplace'!D:D,marketplace!$B$1)</f>
        <v>0</v>
      </c>
      <c r="D15" s="20">
        <f>SUMIFS('dados marketplace'!BM:BM,'dados marketplace'!A:A,A15,'dados marketplace'!D:D,$B$1)</f>
        <v>0</v>
      </c>
      <c r="E15" s="19">
        <f>SUMIFS('dados marketplace'!$K:$K,'dados marketplace'!$A:$A,marketplace!A15,'dados marketplace'!D:D,marketplace!$E$1)</f>
        <v>0</v>
      </c>
      <c r="F15" s="20">
        <f>COUNTIFS('dados marketplace'!A:A,marketplace!A15,'dados marketplace'!D:D,$E$1)</f>
        <v>0</v>
      </c>
      <c r="G15" s="20">
        <f>SUMIFS('dados marketplace'!BM:BM,'dados marketplace'!A:A,A15,'dados marketplace'!D:D,$E$1)</f>
        <v>0</v>
      </c>
      <c r="H15" s="19">
        <f>SUMIFS('dados marketplace'!$K:$K,'dados marketplace'!$A:$A,marketplace!A15,'dados marketplace'!D:D,marketplace!$H$1)</f>
        <v>0</v>
      </c>
      <c r="I15" s="20">
        <f>COUNTIFS('dados marketplace'!A:A,marketplace!A15,'dados marketplace'!D:D,$H$1)</f>
        <v>0</v>
      </c>
      <c r="J15" s="20">
        <f>SUMIFS('dados marketplace'!BM:BM,'dados marketplace'!A:A,A15,'dados marketplace'!D:D,$H$1)</f>
        <v>0</v>
      </c>
      <c r="K15" s="19">
        <f>SUMIFS('dados marketplace'!$K:$K,'dados marketplace'!$A:$A,marketplace!A15,'dados marketplace'!D:D,marketplace!$K$1)</f>
        <v>149.04</v>
      </c>
      <c r="L15" s="20">
        <f>COUNTIFS('dados marketplace'!A:A,marketplace!A15,'dados marketplace'!D:D,$K$1)</f>
        <v>3</v>
      </c>
      <c r="M15" s="20">
        <f>SUMIFS('dados marketplace'!BM:BM,'dados marketplace'!A:A,A15,'dados marketplace'!D:D,$K$1)</f>
        <v>3</v>
      </c>
      <c r="N15" s="19">
        <f>SUMIFS('dados marketplace'!$K:$K,'dados marketplace'!$A:$A,marketplace!A15,'dados marketplace'!D:D,marketplace!$N$1)</f>
        <v>0</v>
      </c>
      <c r="O15" s="20">
        <f>COUNTIFS('dados marketplace'!A:A,marketplace!A15,'dados marketplace'!D:D,$N$1)</f>
        <v>0</v>
      </c>
      <c r="P15" s="20">
        <f>SUMIFS('dados marketplace'!BM:BM,'dados marketplace'!A:A,A15,'dados marketplace'!D:D,$N$1)</f>
        <v>0</v>
      </c>
      <c r="Q15" s="19">
        <f>SUMIFS('dados marketplace'!$K:$K,'dados marketplace'!$A:$A,marketplace!A15,'dados marketplace'!D:D,marketplace!$Q$1)</f>
        <v>173.23</v>
      </c>
      <c r="R15" s="20">
        <f>COUNTIFS('dados marketplace'!A:A,marketplace!A15,'dados marketplace'!D:D,$Q$1)</f>
        <v>1</v>
      </c>
      <c r="S15" s="20">
        <f>SUMIFS('dados marketplace'!BM:BM,'dados marketplace'!A:A,A15,'dados marketplace'!D:D,$Q$1)</f>
        <v>10</v>
      </c>
    </row>
    <row r="16" spans="1:19" ht="15" customHeight="1">
      <c r="A16" s="18">
        <v>45580</v>
      </c>
      <c r="B16" s="19">
        <f>SUMIFS('dados marketplace'!$K:$K,'dados marketplace'!$A:$A,marketplace!$A16,'dados marketplace'!D:D,marketplace!$B$1)</f>
        <v>0</v>
      </c>
      <c r="C16" s="20">
        <f>COUNTIFS('dados marketplace'!A:A,marketplace!A16,'dados marketplace'!D:D,marketplace!$B$1)</f>
        <v>0</v>
      </c>
      <c r="D16" s="20">
        <f>SUMIFS('dados marketplace'!BM:BM,'dados marketplace'!A:A,A16,'dados marketplace'!D:D,$B$1)</f>
        <v>0</v>
      </c>
      <c r="E16" s="19">
        <f>SUMIFS('dados marketplace'!$K:$K,'dados marketplace'!$A:$A,marketplace!A16,'dados marketplace'!D:D,marketplace!$E$1)</f>
        <v>100.98</v>
      </c>
      <c r="F16" s="20">
        <f>COUNTIFS('dados marketplace'!A:A,marketplace!A16,'dados marketplace'!D:D,$E$1)</f>
        <v>1</v>
      </c>
      <c r="G16" s="20">
        <f>SUMIFS('dados marketplace'!BM:BM,'dados marketplace'!A:A,A16,'dados marketplace'!D:D,$E$1)</f>
        <v>1</v>
      </c>
      <c r="H16" s="19">
        <f>SUMIFS('dados marketplace'!$K:$K,'dados marketplace'!$A:$A,marketplace!A16,'dados marketplace'!D:D,marketplace!$H$1)</f>
        <v>0</v>
      </c>
      <c r="I16" s="20">
        <f>COUNTIFS('dados marketplace'!A:A,marketplace!A16,'dados marketplace'!D:D,$H$1)</f>
        <v>0</v>
      </c>
      <c r="J16" s="20">
        <f>SUMIFS('dados marketplace'!BM:BM,'dados marketplace'!A:A,A16,'dados marketplace'!D:D,$H$1)</f>
        <v>0</v>
      </c>
      <c r="K16" s="19">
        <f>SUMIFS('dados marketplace'!$K:$K,'dados marketplace'!$A:$A,marketplace!A16,'dados marketplace'!D:D,marketplace!$K$1)</f>
        <v>22.5</v>
      </c>
      <c r="L16" s="20">
        <f>COUNTIFS('dados marketplace'!A:A,marketplace!A16,'dados marketplace'!D:D,$K$1)</f>
        <v>1</v>
      </c>
      <c r="M16" s="20">
        <f>SUMIFS('dados marketplace'!BM:BM,'dados marketplace'!A:A,A16,'dados marketplace'!D:D,$K$1)</f>
        <v>1</v>
      </c>
      <c r="N16" s="19">
        <f>SUMIFS('dados marketplace'!$K:$K,'dados marketplace'!$A:$A,marketplace!A16,'dados marketplace'!D:D,marketplace!$N$1)</f>
        <v>70.599999999999994</v>
      </c>
      <c r="O16" s="20">
        <f>COUNTIFS('dados marketplace'!A:A,marketplace!A16,'dados marketplace'!D:D,$N$1)</f>
        <v>1</v>
      </c>
      <c r="P16" s="20">
        <f>SUMIFS('dados marketplace'!BM:BM,'dados marketplace'!A:A,A16,'dados marketplace'!D:D,$N$1)</f>
        <v>2</v>
      </c>
      <c r="Q16" s="19">
        <f>SUMIFS('dados marketplace'!$K:$K,'dados marketplace'!$A:$A,marketplace!A16,'dados marketplace'!D:D,marketplace!$Q$1)</f>
        <v>0</v>
      </c>
      <c r="R16" s="20">
        <f>COUNTIFS('dados marketplace'!A:A,marketplace!A16,'dados marketplace'!D:D,$Q$1)</f>
        <v>0</v>
      </c>
      <c r="S16" s="20">
        <f>SUMIFS('dados marketplace'!BM:BM,'dados marketplace'!A:A,A16,'dados marketplace'!D:D,$Q$1)</f>
        <v>0</v>
      </c>
    </row>
    <row r="17" spans="1:19" ht="15" customHeight="1">
      <c r="A17" s="18">
        <v>45581</v>
      </c>
      <c r="B17" s="19">
        <f>SUMIFS('dados marketplace'!$K:$K,'dados marketplace'!$A:$A,marketplace!$A17,'dados marketplace'!D:D,marketplace!$B$1)</f>
        <v>122.02000000000001</v>
      </c>
      <c r="C17" s="20">
        <f>COUNTIFS('dados marketplace'!A:A,marketplace!A17,'dados marketplace'!D:D,marketplace!$B$1)</f>
        <v>2</v>
      </c>
      <c r="D17" s="20">
        <f>SUMIFS('dados marketplace'!BM:BM,'dados marketplace'!A:A,A17,'dados marketplace'!D:D,$B$1)</f>
        <v>2</v>
      </c>
      <c r="E17" s="19">
        <f>SUMIFS('dados marketplace'!$K:$K,'dados marketplace'!$A:$A,marketplace!A17,'dados marketplace'!D:D,marketplace!$E$1)</f>
        <v>0</v>
      </c>
      <c r="F17" s="20">
        <f>COUNTIFS('dados marketplace'!A:A,marketplace!A17,'dados marketplace'!D:D,$E$1)</f>
        <v>0</v>
      </c>
      <c r="G17" s="20">
        <f>SUMIFS('dados marketplace'!BM:BM,'dados marketplace'!A:A,A17,'dados marketplace'!D:D,$E$1)</f>
        <v>0</v>
      </c>
      <c r="H17" s="19">
        <f>SUMIFS('dados marketplace'!$K:$K,'dados marketplace'!$A:$A,marketplace!A17,'dados marketplace'!D:D,marketplace!$H$1)</f>
        <v>0</v>
      </c>
      <c r="I17" s="20">
        <f>COUNTIFS('dados marketplace'!A:A,marketplace!A17,'dados marketplace'!D:D,$H$1)</f>
        <v>0</v>
      </c>
      <c r="J17" s="20">
        <f>SUMIFS('dados marketplace'!BM:BM,'dados marketplace'!A:A,A17,'dados marketplace'!D:D,$H$1)</f>
        <v>0</v>
      </c>
      <c r="K17" s="19">
        <f>SUMIFS('dados marketplace'!$K:$K,'dados marketplace'!$A:$A,marketplace!A17,'dados marketplace'!D:D,marketplace!$K$1)</f>
        <v>0</v>
      </c>
      <c r="L17" s="20">
        <f>COUNTIFS('dados marketplace'!A:A,marketplace!A17,'dados marketplace'!D:D,$K$1)</f>
        <v>0</v>
      </c>
      <c r="M17" s="20">
        <f>SUMIFS('dados marketplace'!BM:BM,'dados marketplace'!A:A,A17,'dados marketplace'!D:D,$K$1)</f>
        <v>0</v>
      </c>
      <c r="N17" s="19">
        <f>SUMIFS('dados marketplace'!$K:$K,'dados marketplace'!$A:$A,marketplace!A17,'dados marketplace'!D:D,marketplace!$N$1)</f>
        <v>38.42</v>
      </c>
      <c r="O17" s="20">
        <f>COUNTIFS('dados marketplace'!A:A,marketplace!A17,'dados marketplace'!D:D,$N$1)</f>
        <v>1</v>
      </c>
      <c r="P17" s="20">
        <f>SUMIFS('dados marketplace'!BM:BM,'dados marketplace'!A:A,A17,'dados marketplace'!D:D,$N$1)</f>
        <v>1</v>
      </c>
      <c r="Q17" s="19">
        <f>SUMIFS('dados marketplace'!$K:$K,'dados marketplace'!$A:$A,marketplace!A17,'dados marketplace'!D:D,marketplace!$Q$1)</f>
        <v>0</v>
      </c>
      <c r="R17" s="20">
        <f>COUNTIFS('dados marketplace'!A:A,marketplace!A17,'dados marketplace'!D:D,$Q$1)</f>
        <v>0</v>
      </c>
      <c r="S17" s="20">
        <f>SUMIFS('dados marketplace'!BM:BM,'dados marketplace'!A:A,A17,'dados marketplace'!D:D,$Q$1)</f>
        <v>0</v>
      </c>
    </row>
    <row r="18" spans="1:19" ht="15" customHeight="1">
      <c r="A18" s="18">
        <v>45582</v>
      </c>
      <c r="B18" s="19">
        <f>SUMIFS('dados marketplace'!$K:$K,'dados marketplace'!$A:$A,marketplace!$A18,'dados marketplace'!D:D,marketplace!$B$1)</f>
        <v>0</v>
      </c>
      <c r="C18" s="20">
        <f>COUNTIFS('dados marketplace'!A:A,marketplace!A18,'dados marketplace'!D:D,marketplace!$B$1)</f>
        <v>0</v>
      </c>
      <c r="D18" s="20">
        <f>SUMIFS('dados marketplace'!BM:BM,'dados marketplace'!A:A,A18,'dados marketplace'!D:D,$B$1)</f>
        <v>0</v>
      </c>
      <c r="E18" s="19">
        <f>SUMIFS('dados marketplace'!$K:$K,'dados marketplace'!$A:$A,marketplace!A18,'dados marketplace'!D:D,marketplace!$E$1)</f>
        <v>0</v>
      </c>
      <c r="F18" s="20">
        <f>COUNTIFS('dados marketplace'!A:A,marketplace!A18,'dados marketplace'!D:D,$E$1)</f>
        <v>0</v>
      </c>
      <c r="G18" s="20">
        <f>SUMIFS('dados marketplace'!BM:BM,'dados marketplace'!A:A,A18,'dados marketplace'!D:D,$E$1)</f>
        <v>0</v>
      </c>
      <c r="H18" s="19">
        <f>SUMIFS('dados marketplace'!$K:$K,'dados marketplace'!$A:$A,marketplace!A18,'dados marketplace'!D:D,marketplace!$H$1)</f>
        <v>0</v>
      </c>
      <c r="I18" s="20">
        <f>COUNTIFS('dados marketplace'!A:A,marketplace!A18,'dados marketplace'!D:D,$H$1)</f>
        <v>0</v>
      </c>
      <c r="J18" s="20">
        <f>SUMIFS('dados marketplace'!BM:BM,'dados marketplace'!A:A,A18,'dados marketplace'!D:D,$H$1)</f>
        <v>0</v>
      </c>
      <c r="K18" s="19">
        <f>SUMIFS('dados marketplace'!$K:$K,'dados marketplace'!$A:$A,marketplace!A18,'dados marketplace'!D:D,marketplace!$K$1)</f>
        <v>87.56</v>
      </c>
      <c r="L18" s="20">
        <f>COUNTIFS('dados marketplace'!A:A,marketplace!A18,'dados marketplace'!D:D,$K$1)</f>
        <v>3</v>
      </c>
      <c r="M18" s="20">
        <f>SUMIFS('dados marketplace'!BM:BM,'dados marketplace'!A:A,A18,'dados marketplace'!D:D,$K$1)</f>
        <v>3</v>
      </c>
      <c r="N18" s="19">
        <f>SUMIFS('dados marketplace'!$K:$K,'dados marketplace'!$A:$A,marketplace!A18,'dados marketplace'!D:D,marketplace!$N$1)</f>
        <v>0</v>
      </c>
      <c r="O18" s="20">
        <f>COUNTIFS('dados marketplace'!A:A,marketplace!A18,'dados marketplace'!D:D,$N$1)</f>
        <v>0</v>
      </c>
      <c r="P18" s="20">
        <f>SUMIFS('dados marketplace'!BM:BM,'dados marketplace'!A:A,A18,'dados marketplace'!D:D,$N$1)</f>
        <v>0</v>
      </c>
      <c r="Q18" s="19">
        <f>SUMIFS('dados marketplace'!$K:$K,'dados marketplace'!$A:$A,marketplace!A18,'dados marketplace'!D:D,marketplace!$Q$1)</f>
        <v>0</v>
      </c>
      <c r="R18" s="20">
        <f>COUNTIFS('dados marketplace'!A:A,marketplace!A18,'dados marketplace'!D:D,$Q$1)</f>
        <v>0</v>
      </c>
      <c r="S18" s="20">
        <f>SUMIFS('dados marketplace'!BM:BM,'dados marketplace'!A:A,A18,'dados marketplace'!D:D,$Q$1)</f>
        <v>0</v>
      </c>
    </row>
    <row r="19" spans="1:19" ht="15" customHeight="1">
      <c r="A19" s="18">
        <v>45583</v>
      </c>
      <c r="B19" s="19">
        <f>SUMIFS('dados marketplace'!$K:$K,'dados marketplace'!$A:$A,marketplace!$A19,'dados marketplace'!D:D,marketplace!$B$1)</f>
        <v>0</v>
      </c>
      <c r="C19" s="20">
        <f>COUNTIFS('dados marketplace'!A:A,marketplace!A19,'dados marketplace'!D:D,marketplace!$B$1)</f>
        <v>0</v>
      </c>
      <c r="D19" s="20">
        <f>SUMIFS('dados marketplace'!BM:BM,'dados marketplace'!A:A,A19,'dados marketplace'!D:D,$B$1)</f>
        <v>0</v>
      </c>
      <c r="E19" s="19">
        <f>SUMIFS('dados marketplace'!$K:$K,'dados marketplace'!$A:$A,marketplace!A19,'dados marketplace'!D:D,marketplace!$E$1)</f>
        <v>0</v>
      </c>
      <c r="F19" s="20">
        <f>COUNTIFS('dados marketplace'!A:A,marketplace!A19,'dados marketplace'!D:D,$E$1)</f>
        <v>0</v>
      </c>
      <c r="G19" s="20">
        <f>SUMIFS('dados marketplace'!BM:BM,'dados marketplace'!A:A,A19,'dados marketplace'!D:D,$E$1)</f>
        <v>0</v>
      </c>
      <c r="H19" s="19">
        <f>SUMIFS('dados marketplace'!$K:$K,'dados marketplace'!$A:$A,marketplace!A19,'dados marketplace'!D:D,marketplace!$H$1)</f>
        <v>0</v>
      </c>
      <c r="I19" s="20">
        <f>COUNTIFS('dados marketplace'!A:A,marketplace!A19,'dados marketplace'!D:D,$H$1)</f>
        <v>0</v>
      </c>
      <c r="J19" s="20">
        <f>SUMIFS('dados marketplace'!BM:BM,'dados marketplace'!A:A,A19,'dados marketplace'!D:D,$H$1)</f>
        <v>0</v>
      </c>
      <c r="K19" s="19">
        <f>SUMIFS('dados marketplace'!$K:$K,'dados marketplace'!$A:$A,marketplace!A19,'dados marketplace'!D:D,marketplace!$K$1)</f>
        <v>107.03999999999999</v>
      </c>
      <c r="L19" s="20">
        <f>COUNTIFS('dados marketplace'!A:A,marketplace!A19,'dados marketplace'!D:D,$K$1)</f>
        <v>3</v>
      </c>
      <c r="M19" s="20">
        <f>SUMIFS('dados marketplace'!BM:BM,'dados marketplace'!A:A,A19,'dados marketplace'!D:D,$K$1)</f>
        <v>3</v>
      </c>
      <c r="N19" s="19">
        <f>SUMIFS('dados marketplace'!$K:$K,'dados marketplace'!$A:$A,marketplace!A19,'dados marketplace'!D:D,marketplace!$N$1)</f>
        <v>0</v>
      </c>
      <c r="O19" s="20">
        <f>COUNTIFS('dados marketplace'!A:A,marketplace!A19,'dados marketplace'!D:D,$N$1)</f>
        <v>0</v>
      </c>
      <c r="P19" s="20">
        <f>SUMIFS('dados marketplace'!BM:BM,'dados marketplace'!A:A,A19,'dados marketplace'!D:D,$N$1)</f>
        <v>0</v>
      </c>
      <c r="Q19" s="19">
        <f>SUMIFS('dados marketplace'!$K:$K,'dados marketplace'!$A:$A,marketplace!A19,'dados marketplace'!D:D,marketplace!$Q$1)</f>
        <v>0</v>
      </c>
      <c r="R19" s="20">
        <f>COUNTIFS('dados marketplace'!A:A,marketplace!A19,'dados marketplace'!D:D,$Q$1)</f>
        <v>0</v>
      </c>
      <c r="S19" s="20">
        <f>SUMIFS('dados marketplace'!BM:BM,'dados marketplace'!A:A,A19,'dados marketplace'!D:D,$Q$1)</f>
        <v>0</v>
      </c>
    </row>
    <row r="20" spans="1:19" ht="15" customHeight="1">
      <c r="A20" s="18">
        <v>45584</v>
      </c>
      <c r="B20" s="19">
        <f>SUMIFS('dados marketplace'!$K:$K,'dados marketplace'!$A:$A,marketplace!$A20,'dados marketplace'!D:D,marketplace!$B$1)</f>
        <v>57.07</v>
      </c>
      <c r="C20" s="20">
        <f>COUNTIFS('dados marketplace'!A:A,marketplace!A20,'dados marketplace'!D:D,marketplace!$B$1)</f>
        <v>1</v>
      </c>
      <c r="D20" s="20">
        <f>SUMIFS('dados marketplace'!BM:BM,'dados marketplace'!A:A,A20,'dados marketplace'!D:D,$B$1)</f>
        <v>2</v>
      </c>
      <c r="E20" s="19">
        <f>SUMIFS('dados marketplace'!$K:$K,'dados marketplace'!$A:$A,marketplace!A20,'dados marketplace'!D:D,marketplace!$E$1)</f>
        <v>84.65</v>
      </c>
      <c r="F20" s="20">
        <f>COUNTIFS('dados marketplace'!A:A,marketplace!A20,'dados marketplace'!D:D,$E$1)</f>
        <v>1</v>
      </c>
      <c r="G20" s="20">
        <f>SUMIFS('dados marketplace'!BM:BM,'dados marketplace'!A:A,A20,'dados marketplace'!D:D,$E$1)</f>
        <v>1</v>
      </c>
      <c r="H20" s="19">
        <f>SUMIFS('dados marketplace'!$K:$K,'dados marketplace'!$A:$A,marketplace!A20,'dados marketplace'!D:D,marketplace!$H$1)</f>
        <v>0</v>
      </c>
      <c r="I20" s="20">
        <f>COUNTIFS('dados marketplace'!A:A,marketplace!A20,'dados marketplace'!D:D,$H$1)</f>
        <v>0</v>
      </c>
      <c r="J20" s="20">
        <f>SUMIFS('dados marketplace'!BM:BM,'dados marketplace'!A:A,A20,'dados marketplace'!D:D,$H$1)</f>
        <v>0</v>
      </c>
      <c r="K20" s="19">
        <f>SUMIFS('dados marketplace'!$K:$K,'dados marketplace'!$A:$A,marketplace!A20,'dados marketplace'!D:D,marketplace!$K$1)</f>
        <v>0</v>
      </c>
      <c r="L20" s="20">
        <f>COUNTIFS('dados marketplace'!A:A,marketplace!A20,'dados marketplace'!D:D,$K$1)</f>
        <v>0</v>
      </c>
      <c r="M20" s="20">
        <f>SUMIFS('dados marketplace'!BM:BM,'dados marketplace'!A:A,A20,'dados marketplace'!D:D,$K$1)</f>
        <v>0</v>
      </c>
      <c r="N20" s="19">
        <f>SUMIFS('dados marketplace'!$K:$K,'dados marketplace'!$A:$A,marketplace!A20,'dados marketplace'!D:D,marketplace!$N$1)</f>
        <v>40.299999999999997</v>
      </c>
      <c r="O20" s="20">
        <f>COUNTIFS('dados marketplace'!A:A,marketplace!A20,'dados marketplace'!D:D,$N$1)</f>
        <v>1</v>
      </c>
      <c r="P20" s="20">
        <f>SUMIFS('dados marketplace'!BM:BM,'dados marketplace'!A:A,A20,'dados marketplace'!D:D,$N$1)</f>
        <v>1</v>
      </c>
      <c r="Q20" s="19">
        <f>SUMIFS('dados marketplace'!$K:$K,'dados marketplace'!$A:$A,marketplace!A20,'dados marketplace'!D:D,marketplace!$Q$1)</f>
        <v>0</v>
      </c>
      <c r="R20" s="20">
        <f>COUNTIFS('dados marketplace'!A:A,marketplace!A20,'dados marketplace'!D:D,$Q$1)</f>
        <v>0</v>
      </c>
      <c r="S20" s="20">
        <f>SUMIFS('dados marketplace'!BM:BM,'dados marketplace'!A:A,A20,'dados marketplace'!D:D,$Q$1)</f>
        <v>0</v>
      </c>
    </row>
    <row r="21" spans="1:19" ht="15" customHeight="1">
      <c r="A21" s="18">
        <v>45585</v>
      </c>
      <c r="B21" s="19">
        <f>SUMIFS('dados marketplace'!$K:$K,'dados marketplace'!$A:$A,marketplace!$A21,'dados marketplace'!D:D,marketplace!$B$1)</f>
        <v>0</v>
      </c>
      <c r="C21" s="20">
        <f>COUNTIFS('dados marketplace'!A:A,marketplace!A21,'dados marketplace'!D:D,marketplace!$B$1)</f>
        <v>0</v>
      </c>
      <c r="D21" s="20">
        <f>SUMIFS('dados marketplace'!BM:BM,'dados marketplace'!A:A,A21,'dados marketplace'!D:D,$B$1)</f>
        <v>0</v>
      </c>
      <c r="E21" s="19">
        <f>SUMIFS('dados marketplace'!$K:$K,'dados marketplace'!$A:$A,marketplace!A21,'dados marketplace'!D:D,marketplace!$E$1)</f>
        <v>0</v>
      </c>
      <c r="F21" s="20">
        <f>COUNTIFS('dados marketplace'!A:A,marketplace!A21,'dados marketplace'!D:D,$E$1)</f>
        <v>0</v>
      </c>
      <c r="G21" s="20">
        <f>SUMIFS('dados marketplace'!BM:BM,'dados marketplace'!A:A,A21,'dados marketplace'!D:D,$E$1)</f>
        <v>0</v>
      </c>
      <c r="H21" s="19">
        <f>SUMIFS('dados marketplace'!$K:$K,'dados marketplace'!$A:$A,marketplace!A21,'dados marketplace'!D:D,marketplace!$H$1)</f>
        <v>0</v>
      </c>
      <c r="I21" s="20">
        <f>COUNTIFS('dados marketplace'!A:A,marketplace!A21,'dados marketplace'!D:D,$H$1)</f>
        <v>0</v>
      </c>
      <c r="J21" s="20">
        <f>SUMIFS('dados marketplace'!BM:BM,'dados marketplace'!A:A,A21,'dados marketplace'!D:D,$H$1)</f>
        <v>0</v>
      </c>
      <c r="K21" s="19">
        <f>SUMIFS('dados marketplace'!$K:$K,'dados marketplace'!$A:$A,marketplace!A21,'dados marketplace'!D:D,marketplace!$K$1)</f>
        <v>203.14000000000001</v>
      </c>
      <c r="L21" s="20">
        <f>COUNTIFS('dados marketplace'!A:A,marketplace!A21,'dados marketplace'!D:D,$K$1)</f>
        <v>2</v>
      </c>
      <c r="M21" s="20">
        <f>SUMIFS('dados marketplace'!BM:BM,'dados marketplace'!A:A,A21,'dados marketplace'!D:D,$K$1)</f>
        <v>2</v>
      </c>
      <c r="N21" s="19">
        <f>SUMIFS('dados marketplace'!$K:$K,'dados marketplace'!$A:$A,marketplace!A21,'dados marketplace'!D:D,marketplace!$N$1)</f>
        <v>129.9</v>
      </c>
      <c r="O21" s="20">
        <f>COUNTIFS('dados marketplace'!A:A,marketplace!A21,'dados marketplace'!D:D,$N$1)</f>
        <v>1</v>
      </c>
      <c r="P21" s="20">
        <f>SUMIFS('dados marketplace'!BM:BM,'dados marketplace'!A:A,A21,'dados marketplace'!D:D,$N$1)</f>
        <v>1</v>
      </c>
      <c r="Q21" s="19">
        <f>SUMIFS('dados marketplace'!$K:$K,'dados marketplace'!$A:$A,marketplace!A21,'dados marketplace'!D:D,marketplace!$Q$1)</f>
        <v>0</v>
      </c>
      <c r="R21" s="20">
        <f>COUNTIFS('dados marketplace'!A:A,marketplace!A21,'dados marketplace'!D:D,$Q$1)</f>
        <v>0</v>
      </c>
      <c r="S21" s="20">
        <f>SUMIFS('dados marketplace'!BM:BM,'dados marketplace'!A:A,A21,'dados marketplace'!D:D,$Q$1)</f>
        <v>0</v>
      </c>
    </row>
    <row r="22" spans="1:19" ht="15" customHeight="1">
      <c r="A22" s="18">
        <v>45586</v>
      </c>
      <c r="B22" s="19">
        <f>SUMIFS('dados marketplace'!$K:$K,'dados marketplace'!$A:$A,marketplace!$A22,'dados marketplace'!D:D,marketplace!$B$1)</f>
        <v>199.83999999999997</v>
      </c>
      <c r="C22" s="20">
        <f>COUNTIFS('dados marketplace'!A:A,marketplace!A22,'dados marketplace'!D:D,marketplace!$B$1)</f>
        <v>2</v>
      </c>
      <c r="D22" s="20">
        <f>SUMIFS('dados marketplace'!BM:BM,'dados marketplace'!A:A,A22,'dados marketplace'!D:D,$B$1)</f>
        <v>4</v>
      </c>
      <c r="E22" s="19">
        <f>SUMIFS('dados marketplace'!$K:$K,'dados marketplace'!$A:$A,marketplace!A22,'dados marketplace'!D:D,marketplace!$E$1)</f>
        <v>0</v>
      </c>
      <c r="F22" s="20">
        <f>COUNTIFS('dados marketplace'!A:A,marketplace!A22,'dados marketplace'!D:D,$E$1)</f>
        <v>0</v>
      </c>
      <c r="G22" s="20">
        <f>SUMIFS('dados marketplace'!BM:BM,'dados marketplace'!A:A,A22,'dados marketplace'!D:D,$E$1)</f>
        <v>0</v>
      </c>
      <c r="H22" s="19">
        <f>SUMIFS('dados marketplace'!$K:$K,'dados marketplace'!$A:$A,marketplace!A22,'dados marketplace'!D:D,marketplace!$H$1)</f>
        <v>0</v>
      </c>
      <c r="I22" s="20">
        <f>COUNTIFS('dados marketplace'!A:A,marketplace!A22,'dados marketplace'!D:D,$H$1)</f>
        <v>0</v>
      </c>
      <c r="J22" s="20">
        <f>SUMIFS('dados marketplace'!BM:BM,'dados marketplace'!A:A,A22,'dados marketplace'!D:D,$H$1)</f>
        <v>0</v>
      </c>
      <c r="K22" s="19">
        <f>SUMIFS('dados marketplace'!$K:$K,'dados marketplace'!$A:$A,marketplace!A22,'dados marketplace'!D:D,marketplace!$K$1)</f>
        <v>324.78999999999996</v>
      </c>
      <c r="L22" s="20">
        <f>COUNTIFS('dados marketplace'!A:A,marketplace!A22,'dados marketplace'!D:D,$K$1)</f>
        <v>4</v>
      </c>
      <c r="M22" s="20">
        <f>SUMIFS('dados marketplace'!BM:BM,'dados marketplace'!A:A,A22,'dados marketplace'!D:D,$K$1)</f>
        <v>4</v>
      </c>
      <c r="N22" s="19">
        <f>SUMIFS('dados marketplace'!$K:$K,'dados marketplace'!$A:$A,marketplace!A22,'dados marketplace'!D:D,marketplace!$N$1)</f>
        <v>0</v>
      </c>
      <c r="O22" s="20">
        <f>COUNTIFS('dados marketplace'!A:A,marketplace!A22,'dados marketplace'!D:D,$N$1)</f>
        <v>0</v>
      </c>
      <c r="P22" s="20">
        <f>SUMIFS('dados marketplace'!BM:BM,'dados marketplace'!A:A,A22,'dados marketplace'!D:D,$N$1)</f>
        <v>0</v>
      </c>
      <c r="Q22" s="19">
        <f>SUMIFS('dados marketplace'!$K:$K,'dados marketplace'!$A:$A,marketplace!A22,'dados marketplace'!D:D,marketplace!$Q$1)</f>
        <v>0</v>
      </c>
      <c r="R22" s="20">
        <f>COUNTIFS('dados marketplace'!A:A,marketplace!A22,'dados marketplace'!D:D,$Q$1)</f>
        <v>0</v>
      </c>
      <c r="S22" s="20">
        <f>SUMIFS('dados marketplace'!BM:BM,'dados marketplace'!A:A,A22,'dados marketplace'!D:D,$Q$1)</f>
        <v>0</v>
      </c>
    </row>
    <row r="23" spans="1:19" ht="15" customHeight="1">
      <c r="A23" s="18">
        <v>45587</v>
      </c>
      <c r="B23" s="19">
        <f>SUMIFS('dados marketplace'!$K:$K,'dados marketplace'!$A:$A,marketplace!$A23,'dados marketplace'!D:D,marketplace!$B$1)</f>
        <v>79.67</v>
      </c>
      <c r="C23" s="20">
        <f>COUNTIFS('dados marketplace'!A:A,marketplace!A23,'dados marketplace'!D:D,marketplace!$B$1)</f>
        <v>1</v>
      </c>
      <c r="D23" s="20">
        <f>SUMIFS('dados marketplace'!BM:BM,'dados marketplace'!A:A,A23,'dados marketplace'!D:D,$B$1)</f>
        <v>1</v>
      </c>
      <c r="E23" s="19">
        <f>SUMIFS('dados marketplace'!$K:$K,'dados marketplace'!$A:$A,marketplace!A23,'dados marketplace'!D:D,marketplace!$E$1)</f>
        <v>0</v>
      </c>
      <c r="F23" s="20">
        <f>COUNTIFS('dados marketplace'!A:A,marketplace!A23,'dados marketplace'!D:D,$E$1)</f>
        <v>0</v>
      </c>
      <c r="G23" s="20">
        <f>SUMIFS('dados marketplace'!BM:BM,'dados marketplace'!A:A,A23,'dados marketplace'!D:D,$E$1)</f>
        <v>0</v>
      </c>
      <c r="H23" s="19">
        <f>SUMIFS('dados marketplace'!$K:$K,'dados marketplace'!$A:$A,marketplace!A23,'dados marketplace'!D:D,marketplace!$H$1)</f>
        <v>0</v>
      </c>
      <c r="I23" s="20">
        <f>COUNTIFS('dados marketplace'!A:A,marketplace!A23,'dados marketplace'!D:D,$H$1)</f>
        <v>0</v>
      </c>
      <c r="J23" s="20">
        <f>SUMIFS('dados marketplace'!BM:BM,'dados marketplace'!A:A,A23,'dados marketplace'!D:D,$H$1)</f>
        <v>0</v>
      </c>
      <c r="K23" s="19">
        <f>SUMIFS('dados marketplace'!$K:$K,'dados marketplace'!$A:$A,marketplace!A23,'dados marketplace'!D:D,marketplace!$K$1)</f>
        <v>349.35</v>
      </c>
      <c r="L23" s="20">
        <f>COUNTIFS('dados marketplace'!A:A,marketplace!A23,'dados marketplace'!D:D,$K$1)</f>
        <v>5</v>
      </c>
      <c r="M23" s="20">
        <f>SUMIFS('dados marketplace'!BM:BM,'dados marketplace'!A:A,A23,'dados marketplace'!D:D,$K$1)</f>
        <v>7</v>
      </c>
      <c r="N23" s="19">
        <f>SUMIFS('dados marketplace'!$K:$K,'dados marketplace'!$A:$A,marketplace!A23,'dados marketplace'!D:D,marketplace!$N$1)</f>
        <v>100.9</v>
      </c>
      <c r="O23" s="20">
        <f>COUNTIFS('dados marketplace'!A:A,marketplace!A23,'dados marketplace'!D:D,$N$1)</f>
        <v>1</v>
      </c>
      <c r="P23" s="20">
        <f>SUMIFS('dados marketplace'!BM:BM,'dados marketplace'!A:A,A23,'dados marketplace'!D:D,$N$1)</f>
        <v>3</v>
      </c>
      <c r="Q23" s="19">
        <f>SUMIFS('dados marketplace'!$K:$K,'dados marketplace'!$A:$A,marketplace!A23,'dados marketplace'!D:D,marketplace!$Q$1)</f>
        <v>0</v>
      </c>
      <c r="R23" s="20">
        <f>COUNTIFS('dados marketplace'!A:A,marketplace!A23,'dados marketplace'!D:D,$Q$1)</f>
        <v>0</v>
      </c>
      <c r="S23" s="20">
        <f>SUMIFS('dados marketplace'!BM:BM,'dados marketplace'!A:A,A23,'dados marketplace'!D:D,$Q$1)</f>
        <v>0</v>
      </c>
    </row>
    <row r="24" spans="1:19" ht="15" customHeight="1">
      <c r="A24" s="18">
        <v>45588</v>
      </c>
      <c r="B24" s="19">
        <f>SUMIFS('dados marketplace'!$K:$K,'dados marketplace'!$A:$A,marketplace!$A24,'dados marketplace'!D:D,marketplace!$B$1)</f>
        <v>0</v>
      </c>
      <c r="C24" s="20">
        <f>COUNTIFS('dados marketplace'!A:A,marketplace!A24,'dados marketplace'!D:D,marketplace!$B$1)</f>
        <v>0</v>
      </c>
      <c r="D24" s="20">
        <f>SUMIFS('dados marketplace'!BM:BM,'dados marketplace'!A:A,A24,'dados marketplace'!D:D,$B$1)</f>
        <v>0</v>
      </c>
      <c r="E24" s="19">
        <f>SUMIFS('dados marketplace'!$K:$K,'dados marketplace'!$A:$A,marketplace!A24,'dados marketplace'!D:D,marketplace!$E$1)</f>
        <v>0</v>
      </c>
      <c r="F24" s="20">
        <f>COUNTIFS('dados marketplace'!A:A,marketplace!A24,'dados marketplace'!D:D,$E$1)</f>
        <v>0</v>
      </c>
      <c r="G24" s="20">
        <f>SUMIFS('dados marketplace'!BM:BM,'dados marketplace'!A:A,A24,'dados marketplace'!D:D,$E$1)</f>
        <v>0</v>
      </c>
      <c r="H24" s="19">
        <f>SUMIFS('dados marketplace'!$K:$K,'dados marketplace'!$A:$A,marketplace!A24,'dados marketplace'!D:D,marketplace!$H$1)</f>
        <v>0</v>
      </c>
      <c r="I24" s="20">
        <f>COUNTIFS('dados marketplace'!A:A,marketplace!A24,'dados marketplace'!D:D,$H$1)</f>
        <v>0</v>
      </c>
      <c r="J24" s="20">
        <f>SUMIFS('dados marketplace'!BM:BM,'dados marketplace'!A:A,A24,'dados marketplace'!D:D,$H$1)</f>
        <v>0</v>
      </c>
      <c r="K24" s="19">
        <f>SUMIFS('dados marketplace'!$K:$K,'dados marketplace'!$A:$A,marketplace!A24,'dados marketplace'!D:D,marketplace!$K$1)</f>
        <v>22.5</v>
      </c>
      <c r="L24" s="20">
        <f>COUNTIFS('dados marketplace'!A:A,marketplace!A24,'dados marketplace'!D:D,$K$1)</f>
        <v>1</v>
      </c>
      <c r="M24" s="20">
        <f>SUMIFS('dados marketplace'!BM:BM,'dados marketplace'!A:A,A24,'dados marketplace'!D:D,$K$1)</f>
        <v>1</v>
      </c>
      <c r="N24" s="19">
        <f>SUMIFS('dados marketplace'!$K:$K,'dados marketplace'!$A:$A,marketplace!A24,'dados marketplace'!D:D,marketplace!$N$1)</f>
        <v>94.24</v>
      </c>
      <c r="O24" s="20">
        <f>COUNTIFS('dados marketplace'!A:A,marketplace!A24,'dados marketplace'!D:D,$N$1)</f>
        <v>1</v>
      </c>
      <c r="P24" s="20">
        <f>SUMIFS('dados marketplace'!BM:BM,'dados marketplace'!A:A,A24,'dados marketplace'!D:D,$N$1)</f>
        <v>2</v>
      </c>
      <c r="Q24" s="19">
        <f>SUMIFS('dados marketplace'!$K:$K,'dados marketplace'!$A:$A,marketplace!A24,'dados marketplace'!D:D,marketplace!$Q$1)</f>
        <v>0</v>
      </c>
      <c r="R24" s="20">
        <f>COUNTIFS('dados marketplace'!A:A,marketplace!A24,'dados marketplace'!D:D,$Q$1)</f>
        <v>0</v>
      </c>
      <c r="S24" s="20">
        <f>SUMIFS('dados marketplace'!BM:BM,'dados marketplace'!A:A,A24,'dados marketplace'!D:D,$Q$1)</f>
        <v>0</v>
      </c>
    </row>
    <row r="25" spans="1:19" ht="15" customHeight="1">
      <c r="A25" s="18">
        <v>45589</v>
      </c>
      <c r="B25" s="19">
        <f>SUMIFS('dados marketplace'!$K:$K,'dados marketplace'!$A:$A,marketplace!$A25,'dados marketplace'!D:D,marketplace!$B$1)</f>
        <v>0</v>
      </c>
      <c r="C25" s="20">
        <f>COUNTIFS('dados marketplace'!A:A,marketplace!A25,'dados marketplace'!D:D,marketplace!$B$1)</f>
        <v>0</v>
      </c>
      <c r="D25" s="20">
        <f>SUMIFS('dados marketplace'!BM:BM,'dados marketplace'!A:A,A25,'dados marketplace'!D:D,$B$1)</f>
        <v>0</v>
      </c>
      <c r="E25" s="19">
        <f>SUMIFS('dados marketplace'!$K:$K,'dados marketplace'!$A:$A,marketplace!A25,'dados marketplace'!D:D,marketplace!$E$1)</f>
        <v>0</v>
      </c>
      <c r="F25" s="20">
        <f>COUNTIFS('dados marketplace'!A:A,marketplace!A25,'dados marketplace'!D:D,$E$1)</f>
        <v>0</v>
      </c>
      <c r="G25" s="20">
        <f>SUMIFS('dados marketplace'!BM:BM,'dados marketplace'!A:A,A25,'dados marketplace'!D:D,$E$1)</f>
        <v>0</v>
      </c>
      <c r="H25" s="19">
        <f>SUMIFS('dados marketplace'!$K:$K,'dados marketplace'!$A:$A,marketplace!A25,'dados marketplace'!D:D,marketplace!$H$1)</f>
        <v>0</v>
      </c>
      <c r="I25" s="20">
        <f>COUNTIFS('dados marketplace'!A:A,marketplace!A25,'dados marketplace'!D:D,$H$1)</f>
        <v>0</v>
      </c>
      <c r="J25" s="20">
        <f>SUMIFS('dados marketplace'!BM:BM,'dados marketplace'!A:A,A25,'dados marketplace'!D:D,$H$1)</f>
        <v>0</v>
      </c>
      <c r="K25" s="19">
        <f>SUMIFS('dados marketplace'!$K:$K,'dados marketplace'!$A:$A,marketplace!A25,'dados marketplace'!D:D,marketplace!$K$1)</f>
        <v>19.97</v>
      </c>
      <c r="L25" s="20">
        <f>COUNTIFS('dados marketplace'!A:A,marketplace!A25,'dados marketplace'!D:D,$K$1)</f>
        <v>1</v>
      </c>
      <c r="M25" s="20">
        <f>SUMIFS('dados marketplace'!BM:BM,'dados marketplace'!A:A,A25,'dados marketplace'!D:D,$K$1)</f>
        <v>1</v>
      </c>
      <c r="N25" s="19">
        <f>SUMIFS('dados marketplace'!$K:$K,'dados marketplace'!$A:$A,marketplace!A25,'dados marketplace'!D:D,marketplace!$N$1)</f>
        <v>0</v>
      </c>
      <c r="O25" s="20">
        <f>COUNTIFS('dados marketplace'!A:A,marketplace!A25,'dados marketplace'!D:D,$N$1)</f>
        <v>0</v>
      </c>
      <c r="P25" s="20">
        <f>SUMIFS('dados marketplace'!BM:BM,'dados marketplace'!A:A,A25,'dados marketplace'!D:D,$N$1)</f>
        <v>0</v>
      </c>
      <c r="Q25" s="19">
        <f>SUMIFS('dados marketplace'!$K:$K,'dados marketplace'!$A:$A,marketplace!A25,'dados marketplace'!D:D,marketplace!$Q$1)</f>
        <v>0</v>
      </c>
      <c r="R25" s="20">
        <f>COUNTIFS('dados marketplace'!A:A,marketplace!A25,'dados marketplace'!D:D,$Q$1)</f>
        <v>0</v>
      </c>
      <c r="S25" s="20">
        <f>SUMIFS('dados marketplace'!BM:BM,'dados marketplace'!A:A,A25,'dados marketplace'!D:D,$Q$1)</f>
        <v>0</v>
      </c>
    </row>
    <row r="26" spans="1:19" ht="15" customHeight="1">
      <c r="A26" s="18">
        <v>45590</v>
      </c>
      <c r="B26" s="19">
        <f>SUMIFS('dados marketplace'!$K:$K,'dados marketplace'!$A:$A,marketplace!$A26,'dados marketplace'!D:D,marketplace!$B$1)</f>
        <v>605.44000000000005</v>
      </c>
      <c r="C26" s="20">
        <f>COUNTIFS('dados marketplace'!A:A,marketplace!A26,'dados marketplace'!D:D,marketplace!$B$1)</f>
        <v>3</v>
      </c>
      <c r="D26" s="20">
        <f>SUMIFS('dados marketplace'!BM:BM,'dados marketplace'!A:A,A26,'dados marketplace'!D:D,$B$1)</f>
        <v>3</v>
      </c>
      <c r="E26" s="19">
        <f>SUMIFS('dados marketplace'!$K:$K,'dados marketplace'!$A:$A,marketplace!A26,'dados marketplace'!D:D,marketplace!$E$1)</f>
        <v>0</v>
      </c>
      <c r="F26" s="20">
        <f>COUNTIFS('dados marketplace'!A:A,marketplace!A26,'dados marketplace'!D:D,$E$1)</f>
        <v>0</v>
      </c>
      <c r="G26" s="20">
        <f>SUMIFS('dados marketplace'!BM:BM,'dados marketplace'!A:A,A26,'dados marketplace'!D:D,$E$1)</f>
        <v>0</v>
      </c>
      <c r="H26" s="19">
        <f>SUMIFS('dados marketplace'!$K:$K,'dados marketplace'!$A:$A,marketplace!A26,'dados marketplace'!D:D,marketplace!$H$1)</f>
        <v>0</v>
      </c>
      <c r="I26" s="20">
        <f>COUNTIFS('dados marketplace'!A:A,marketplace!A26,'dados marketplace'!D:D,$H$1)</f>
        <v>0</v>
      </c>
      <c r="J26" s="20">
        <f>SUMIFS('dados marketplace'!BM:BM,'dados marketplace'!A:A,A26,'dados marketplace'!D:D,$H$1)</f>
        <v>0</v>
      </c>
      <c r="K26" s="19">
        <f>SUMIFS('dados marketplace'!$K:$K,'dados marketplace'!$A:$A,marketplace!A26,'dados marketplace'!D:D,marketplace!$K$1)</f>
        <v>21.79</v>
      </c>
      <c r="L26" s="20">
        <f>COUNTIFS('dados marketplace'!A:A,marketplace!A26,'dados marketplace'!D:D,$K$1)</f>
        <v>1</v>
      </c>
      <c r="M26" s="20">
        <f>SUMIFS('dados marketplace'!BM:BM,'dados marketplace'!A:A,A26,'dados marketplace'!D:D,$K$1)</f>
        <v>1</v>
      </c>
      <c r="N26" s="19">
        <f>SUMIFS('dados marketplace'!$K:$K,'dados marketplace'!$A:$A,marketplace!A26,'dados marketplace'!D:D,marketplace!$N$1)</f>
        <v>46.97</v>
      </c>
      <c r="O26" s="20">
        <f>COUNTIFS('dados marketplace'!A:A,marketplace!A26,'dados marketplace'!D:D,$N$1)</f>
        <v>1</v>
      </c>
      <c r="P26" s="20">
        <f>SUMIFS('dados marketplace'!BM:BM,'dados marketplace'!A:A,A26,'dados marketplace'!D:D,$N$1)</f>
        <v>2</v>
      </c>
      <c r="Q26" s="19">
        <f>SUMIFS('dados marketplace'!$K:$K,'dados marketplace'!$A:$A,marketplace!A26,'dados marketplace'!D:D,marketplace!$Q$1)</f>
        <v>0</v>
      </c>
      <c r="R26" s="20">
        <f>COUNTIFS('dados marketplace'!A:A,marketplace!A26,'dados marketplace'!D:D,$Q$1)</f>
        <v>0</v>
      </c>
      <c r="S26" s="20">
        <f>SUMIFS('dados marketplace'!BM:BM,'dados marketplace'!A:A,A26,'dados marketplace'!D:D,$Q$1)</f>
        <v>0</v>
      </c>
    </row>
    <row r="27" spans="1:19" ht="15" customHeight="1">
      <c r="A27" s="18">
        <v>45591</v>
      </c>
      <c r="B27" s="19">
        <f>SUMIFS('dados marketplace'!$K:$K,'dados marketplace'!$A:$A,marketplace!$A27,'dados marketplace'!D:D,marketplace!$B$1)</f>
        <v>85.45</v>
      </c>
      <c r="C27" s="20">
        <f>COUNTIFS('dados marketplace'!A:A,marketplace!A27,'dados marketplace'!D:D,marketplace!$B$1)</f>
        <v>1</v>
      </c>
      <c r="D27" s="20">
        <f>SUMIFS('dados marketplace'!BM:BM,'dados marketplace'!A:A,A27,'dados marketplace'!D:D,$B$1)</f>
        <v>2</v>
      </c>
      <c r="E27" s="19">
        <f>SUMIFS('dados marketplace'!$K:$K,'dados marketplace'!$A:$A,marketplace!A27,'dados marketplace'!D:D,marketplace!$E$1)</f>
        <v>0</v>
      </c>
      <c r="F27" s="20">
        <f>COUNTIFS('dados marketplace'!A:A,marketplace!A27,'dados marketplace'!D:D,$E$1)</f>
        <v>0</v>
      </c>
      <c r="G27" s="20">
        <f>SUMIFS('dados marketplace'!BM:BM,'dados marketplace'!A:A,A27,'dados marketplace'!D:D,$E$1)</f>
        <v>0</v>
      </c>
      <c r="H27" s="19">
        <f>SUMIFS('dados marketplace'!$K:$K,'dados marketplace'!$A:$A,marketplace!A27,'dados marketplace'!D:D,marketplace!$H$1)</f>
        <v>0</v>
      </c>
      <c r="I27" s="20">
        <f>COUNTIFS('dados marketplace'!A:A,marketplace!A27,'dados marketplace'!D:D,$H$1)</f>
        <v>0</v>
      </c>
      <c r="J27" s="20">
        <f>SUMIFS('dados marketplace'!BM:BM,'dados marketplace'!A:A,A27,'dados marketplace'!D:D,$H$1)</f>
        <v>0</v>
      </c>
      <c r="K27" s="19">
        <f>SUMIFS('dados marketplace'!$K:$K,'dados marketplace'!$A:$A,marketplace!A27,'dados marketplace'!D:D,marketplace!$K$1)</f>
        <v>69.52000000000001</v>
      </c>
      <c r="L27" s="20">
        <f>COUNTIFS('dados marketplace'!A:A,marketplace!A27,'dados marketplace'!D:D,$K$1)</f>
        <v>2</v>
      </c>
      <c r="M27" s="20">
        <f>SUMIFS('dados marketplace'!BM:BM,'dados marketplace'!A:A,A27,'dados marketplace'!D:D,$K$1)</f>
        <v>2</v>
      </c>
      <c r="N27" s="19">
        <f>SUMIFS('dados marketplace'!$K:$K,'dados marketplace'!$A:$A,marketplace!A27,'dados marketplace'!D:D,marketplace!$N$1)</f>
        <v>0</v>
      </c>
      <c r="O27" s="20">
        <f>COUNTIFS('dados marketplace'!A:A,marketplace!A27,'dados marketplace'!D:D,$N$1)</f>
        <v>0</v>
      </c>
      <c r="P27" s="20">
        <f>SUMIFS('dados marketplace'!BM:BM,'dados marketplace'!A:A,A27,'dados marketplace'!D:D,$N$1)</f>
        <v>0</v>
      </c>
      <c r="Q27" s="19">
        <f>SUMIFS('dados marketplace'!$K:$K,'dados marketplace'!$A:$A,marketplace!A27,'dados marketplace'!D:D,marketplace!$Q$1)</f>
        <v>0</v>
      </c>
      <c r="R27" s="20">
        <f>COUNTIFS('dados marketplace'!A:A,marketplace!A27,'dados marketplace'!D:D,$Q$1)</f>
        <v>0</v>
      </c>
      <c r="S27" s="20">
        <f>SUMIFS('dados marketplace'!BM:BM,'dados marketplace'!A:A,A27,'dados marketplace'!D:D,$Q$1)</f>
        <v>0</v>
      </c>
    </row>
    <row r="28" spans="1:19" ht="15" customHeight="1">
      <c r="A28" s="18">
        <v>45592</v>
      </c>
      <c r="B28" s="19">
        <f>SUMIFS('dados marketplace'!$K:$K,'dados marketplace'!$A:$A,marketplace!$A28,'dados marketplace'!D:D,marketplace!$B$1)</f>
        <v>193.55</v>
      </c>
      <c r="C28" s="20">
        <f>COUNTIFS('dados marketplace'!A:A,marketplace!A28,'dados marketplace'!D:D,marketplace!$B$1)</f>
        <v>2</v>
      </c>
      <c r="D28" s="20">
        <f>SUMIFS('dados marketplace'!BM:BM,'dados marketplace'!A:A,A28,'dados marketplace'!D:D,$B$1)</f>
        <v>7</v>
      </c>
      <c r="E28" s="19">
        <f>SUMIFS('dados marketplace'!$K:$K,'dados marketplace'!$A:$A,marketplace!A28,'dados marketplace'!D:D,marketplace!$E$1)</f>
        <v>0</v>
      </c>
      <c r="F28" s="20">
        <f>COUNTIFS('dados marketplace'!A:A,marketplace!A28,'dados marketplace'!D:D,$E$1)</f>
        <v>0</v>
      </c>
      <c r="G28" s="20">
        <f>SUMIFS('dados marketplace'!BM:BM,'dados marketplace'!A:A,A28,'dados marketplace'!D:D,$E$1)</f>
        <v>0</v>
      </c>
      <c r="H28" s="19">
        <f>SUMIFS('dados marketplace'!$K:$K,'dados marketplace'!$A:$A,marketplace!A28,'dados marketplace'!D:D,marketplace!$H$1)</f>
        <v>0</v>
      </c>
      <c r="I28" s="20">
        <f>COUNTIFS('dados marketplace'!A:A,marketplace!A28,'dados marketplace'!D:D,$H$1)</f>
        <v>0</v>
      </c>
      <c r="J28" s="20">
        <f>SUMIFS('dados marketplace'!BM:BM,'dados marketplace'!A:A,A28,'dados marketplace'!D:D,$H$1)</f>
        <v>0</v>
      </c>
      <c r="K28" s="19">
        <f>SUMIFS('dados marketplace'!$K:$K,'dados marketplace'!$A:$A,marketplace!A28,'dados marketplace'!D:D,marketplace!$K$1)</f>
        <v>22.43</v>
      </c>
      <c r="L28" s="20">
        <f>COUNTIFS('dados marketplace'!A:A,marketplace!A28,'dados marketplace'!D:D,$K$1)</f>
        <v>1</v>
      </c>
      <c r="M28" s="20">
        <f>SUMIFS('dados marketplace'!BM:BM,'dados marketplace'!A:A,A28,'dados marketplace'!D:D,$K$1)</f>
        <v>1</v>
      </c>
      <c r="N28" s="19">
        <f>SUMIFS('dados marketplace'!$K:$K,'dados marketplace'!$A:$A,marketplace!A28,'dados marketplace'!D:D,marketplace!$N$1)</f>
        <v>258.25</v>
      </c>
      <c r="O28" s="20">
        <f>COUNTIFS('dados marketplace'!A:A,marketplace!A28,'dados marketplace'!D:D,$N$1)</f>
        <v>4</v>
      </c>
      <c r="P28" s="20">
        <f>SUMIFS('dados marketplace'!BM:BM,'dados marketplace'!A:A,A28,'dados marketplace'!D:D,$N$1)</f>
        <v>5</v>
      </c>
      <c r="Q28" s="19">
        <f>SUMIFS('dados marketplace'!$K:$K,'dados marketplace'!$A:$A,marketplace!A28,'dados marketplace'!D:D,marketplace!$Q$1)</f>
        <v>0</v>
      </c>
      <c r="R28" s="20">
        <f>COUNTIFS('dados marketplace'!A:A,marketplace!A28,'dados marketplace'!D:D,$Q$1)</f>
        <v>0</v>
      </c>
      <c r="S28" s="20">
        <f>SUMIFS('dados marketplace'!BM:BM,'dados marketplace'!A:A,A28,'dados marketplace'!D:D,$Q$1)</f>
        <v>0</v>
      </c>
    </row>
    <row r="29" spans="1:19" ht="15" customHeight="1">
      <c r="A29" s="18">
        <v>45593</v>
      </c>
      <c r="B29" s="19">
        <f>SUMIFS('dados marketplace'!$K:$K,'dados marketplace'!$A:$A,marketplace!$A29,'dados marketplace'!D:D,marketplace!$B$1)</f>
        <v>240.67000000000002</v>
      </c>
      <c r="C29" s="20">
        <f>COUNTIFS('dados marketplace'!A:A,marketplace!A29,'dados marketplace'!D:D,marketplace!$B$1)</f>
        <v>2</v>
      </c>
      <c r="D29" s="20">
        <f>SUMIFS('dados marketplace'!BM:BM,'dados marketplace'!A:A,A29,'dados marketplace'!D:D,$B$1)</f>
        <v>2</v>
      </c>
      <c r="E29" s="19">
        <f>SUMIFS('dados marketplace'!$K:$K,'dados marketplace'!$A:$A,marketplace!A29,'dados marketplace'!D:D,marketplace!$E$1)</f>
        <v>0</v>
      </c>
      <c r="F29" s="20">
        <f>COUNTIFS('dados marketplace'!A:A,marketplace!A29,'dados marketplace'!D:D,$E$1)</f>
        <v>0</v>
      </c>
      <c r="G29" s="20">
        <f>SUMIFS('dados marketplace'!BM:BM,'dados marketplace'!A:A,A29,'dados marketplace'!D:D,$E$1)</f>
        <v>0</v>
      </c>
      <c r="H29" s="19">
        <f>SUMIFS('dados marketplace'!$K:$K,'dados marketplace'!$A:$A,marketplace!A29,'dados marketplace'!D:D,marketplace!$H$1)</f>
        <v>0</v>
      </c>
      <c r="I29" s="20">
        <f>COUNTIFS('dados marketplace'!A:A,marketplace!A29,'dados marketplace'!D:D,$H$1)</f>
        <v>0</v>
      </c>
      <c r="J29" s="20">
        <f>SUMIFS('dados marketplace'!BM:BM,'dados marketplace'!A:A,A29,'dados marketplace'!D:D,$H$1)</f>
        <v>0</v>
      </c>
      <c r="K29" s="19">
        <f>SUMIFS('dados marketplace'!$K:$K,'dados marketplace'!$A:$A,marketplace!A29,'dados marketplace'!D:D,marketplace!$K$1)</f>
        <v>30.1</v>
      </c>
      <c r="L29" s="20">
        <f>COUNTIFS('dados marketplace'!A:A,marketplace!A29,'dados marketplace'!D:D,$K$1)</f>
        <v>1</v>
      </c>
      <c r="M29" s="20">
        <f>SUMIFS('dados marketplace'!BM:BM,'dados marketplace'!A:A,A29,'dados marketplace'!D:D,$K$1)</f>
        <v>1</v>
      </c>
      <c r="N29" s="19">
        <f>SUMIFS('dados marketplace'!$K:$K,'dados marketplace'!$A:$A,marketplace!A29,'dados marketplace'!D:D,marketplace!$N$1)</f>
        <v>0</v>
      </c>
      <c r="O29" s="20">
        <f>COUNTIFS('dados marketplace'!A:A,marketplace!A29,'dados marketplace'!D:D,$N$1)</f>
        <v>0</v>
      </c>
      <c r="P29" s="20">
        <f>SUMIFS('dados marketplace'!BM:BM,'dados marketplace'!A:A,A29,'dados marketplace'!D:D,$N$1)</f>
        <v>0</v>
      </c>
      <c r="Q29" s="19">
        <f>SUMIFS('dados marketplace'!$K:$K,'dados marketplace'!$A:$A,marketplace!A29,'dados marketplace'!D:D,marketplace!$Q$1)</f>
        <v>0</v>
      </c>
      <c r="R29" s="20">
        <f>COUNTIFS('dados marketplace'!A:A,marketplace!A29,'dados marketplace'!D:D,$Q$1)</f>
        <v>0</v>
      </c>
      <c r="S29" s="20">
        <f>SUMIFS('dados marketplace'!BM:BM,'dados marketplace'!A:A,A29,'dados marketplace'!D:D,$Q$1)</f>
        <v>0</v>
      </c>
    </row>
    <row r="30" spans="1:19" ht="15" customHeight="1">
      <c r="A30" s="18">
        <v>45594</v>
      </c>
      <c r="B30" s="19">
        <f>SUMIFS('dados marketplace'!$K:$K,'dados marketplace'!$A:$A,marketplace!$A30,'dados marketplace'!D:D,marketplace!$B$1)</f>
        <v>97.15</v>
      </c>
      <c r="C30" s="20">
        <f>COUNTIFS('dados marketplace'!A:A,marketplace!A30,'dados marketplace'!D:D,marketplace!$B$1)</f>
        <v>1</v>
      </c>
      <c r="D30" s="20">
        <f>SUMIFS('dados marketplace'!BM:BM,'dados marketplace'!A:A,A30,'dados marketplace'!D:D,$B$1)</f>
        <v>3</v>
      </c>
      <c r="E30" s="19">
        <f>SUMIFS('dados marketplace'!$K:$K,'dados marketplace'!$A:$A,marketplace!A30,'dados marketplace'!D:D,marketplace!$E$1)</f>
        <v>0</v>
      </c>
      <c r="F30" s="20">
        <f>COUNTIFS('dados marketplace'!A:A,marketplace!A30,'dados marketplace'!D:D,$E$1)</f>
        <v>0</v>
      </c>
      <c r="G30" s="20">
        <f>SUMIFS('dados marketplace'!BM:BM,'dados marketplace'!A:A,A30,'dados marketplace'!D:D,$E$1)</f>
        <v>0</v>
      </c>
      <c r="H30" s="19">
        <f>SUMIFS('dados marketplace'!$K:$K,'dados marketplace'!$A:$A,marketplace!A30,'dados marketplace'!D:D,marketplace!$H$1)</f>
        <v>0</v>
      </c>
      <c r="I30" s="20">
        <f>COUNTIFS('dados marketplace'!A:A,marketplace!A30,'dados marketplace'!D:D,$H$1)</f>
        <v>0</v>
      </c>
      <c r="J30" s="20">
        <f>SUMIFS('dados marketplace'!BM:BM,'dados marketplace'!A:A,A30,'dados marketplace'!D:D,$H$1)</f>
        <v>0</v>
      </c>
      <c r="K30" s="19">
        <f>SUMIFS('dados marketplace'!$K:$K,'dados marketplace'!$A:$A,marketplace!A30,'dados marketplace'!D:D,marketplace!$K$1)</f>
        <v>265.52999999999997</v>
      </c>
      <c r="L30" s="20">
        <f>COUNTIFS('dados marketplace'!A:A,marketplace!A30,'dados marketplace'!D:D,$K$1)</f>
        <v>5</v>
      </c>
      <c r="M30" s="20">
        <f>SUMIFS('dados marketplace'!BM:BM,'dados marketplace'!A:A,A30,'dados marketplace'!D:D,$K$1)</f>
        <v>7</v>
      </c>
      <c r="N30" s="19">
        <f>SUMIFS('dados marketplace'!$K:$K,'dados marketplace'!$A:$A,marketplace!A30,'dados marketplace'!D:D,marketplace!$N$1)</f>
        <v>0</v>
      </c>
      <c r="O30" s="20">
        <f>COUNTIFS('dados marketplace'!A:A,marketplace!A30,'dados marketplace'!D:D,$N$1)</f>
        <v>0</v>
      </c>
      <c r="P30" s="20">
        <f>SUMIFS('dados marketplace'!BM:BM,'dados marketplace'!A:A,A30,'dados marketplace'!D:D,$N$1)</f>
        <v>0</v>
      </c>
      <c r="Q30" s="19">
        <f>SUMIFS('dados marketplace'!$K:$K,'dados marketplace'!$A:$A,marketplace!A30,'dados marketplace'!D:D,marketplace!$Q$1)</f>
        <v>0</v>
      </c>
      <c r="R30" s="20">
        <f>COUNTIFS('dados marketplace'!A:A,marketplace!A30,'dados marketplace'!D:D,$Q$1)</f>
        <v>0</v>
      </c>
      <c r="S30" s="20">
        <f>SUMIFS('dados marketplace'!BM:BM,'dados marketplace'!A:A,A30,'dados marketplace'!D:D,$Q$1)</f>
        <v>0</v>
      </c>
    </row>
    <row r="31" spans="1:19" ht="15" customHeight="1">
      <c r="A31" s="18">
        <v>45595</v>
      </c>
      <c r="B31" s="19">
        <f>SUMIFS('dados marketplace'!$K:$K,'dados marketplace'!$A:$A,marketplace!$A31,'dados marketplace'!D:D,marketplace!$B$1)</f>
        <v>37.29</v>
      </c>
      <c r="C31" s="20">
        <f>COUNTIFS('dados marketplace'!A:A,marketplace!A31,'dados marketplace'!D:D,marketplace!$B$1)</f>
        <v>1</v>
      </c>
      <c r="D31" s="20">
        <f>SUMIFS('dados marketplace'!BM:BM,'dados marketplace'!A:A,A31,'dados marketplace'!D:D,$B$1)</f>
        <v>1</v>
      </c>
      <c r="E31" s="19">
        <f>SUMIFS('dados marketplace'!$K:$K,'dados marketplace'!$A:$A,marketplace!A31,'dados marketplace'!D:D,marketplace!$E$1)</f>
        <v>0</v>
      </c>
      <c r="F31" s="20">
        <f>COUNTIFS('dados marketplace'!A:A,marketplace!A31,'dados marketplace'!D:D,$E$1)</f>
        <v>0</v>
      </c>
      <c r="G31" s="20">
        <f>SUMIFS('dados marketplace'!BM:BM,'dados marketplace'!A:A,A31,'dados marketplace'!D:D,$E$1)</f>
        <v>0</v>
      </c>
      <c r="H31" s="19">
        <f>SUMIFS('dados marketplace'!$K:$K,'dados marketplace'!$A:$A,marketplace!A31,'dados marketplace'!D:D,marketplace!$H$1)</f>
        <v>0</v>
      </c>
      <c r="I31" s="20">
        <f>COUNTIFS('dados marketplace'!A:A,marketplace!A31,'dados marketplace'!D:D,$H$1)</f>
        <v>0</v>
      </c>
      <c r="J31" s="20">
        <f>SUMIFS('dados marketplace'!BM:BM,'dados marketplace'!A:A,A31,'dados marketplace'!D:D,$H$1)</f>
        <v>0</v>
      </c>
      <c r="K31" s="19">
        <f>SUMIFS('dados marketplace'!$K:$K,'dados marketplace'!$A:$A,marketplace!A31,'dados marketplace'!D:D,marketplace!$K$1)</f>
        <v>74.539999999999992</v>
      </c>
      <c r="L31" s="20">
        <f>COUNTIFS('dados marketplace'!A:A,marketplace!A31,'dados marketplace'!D:D,$K$1)</f>
        <v>2</v>
      </c>
      <c r="M31" s="20">
        <f>SUMIFS('dados marketplace'!BM:BM,'dados marketplace'!A:A,A31,'dados marketplace'!D:D,$K$1)</f>
        <v>2</v>
      </c>
      <c r="N31" s="19">
        <f>SUMIFS('dados marketplace'!$K:$K,'dados marketplace'!$A:$A,marketplace!A31,'dados marketplace'!D:D,marketplace!$N$1)</f>
        <v>145.25</v>
      </c>
      <c r="O31" s="20">
        <f>COUNTIFS('dados marketplace'!A:A,marketplace!A31,'dados marketplace'!D:D,$N$1)</f>
        <v>3</v>
      </c>
      <c r="P31" s="20">
        <f>SUMIFS('dados marketplace'!BM:BM,'dados marketplace'!A:A,A31,'dados marketplace'!D:D,$N$1)</f>
        <v>4</v>
      </c>
      <c r="Q31" s="19">
        <f>SUMIFS('dados marketplace'!$K:$K,'dados marketplace'!$A:$A,marketplace!A31,'dados marketplace'!D:D,marketplace!$Q$1)</f>
        <v>0</v>
      </c>
      <c r="R31" s="20">
        <f>COUNTIFS('dados marketplace'!A:A,marketplace!A31,'dados marketplace'!D:D,$Q$1)</f>
        <v>0</v>
      </c>
      <c r="S31" s="20">
        <f>SUMIFS('dados marketplace'!BM:BM,'dados marketplace'!A:A,A31,'dados marketplace'!D:D,$Q$1)</f>
        <v>0</v>
      </c>
    </row>
    <row r="32" spans="1:19" ht="15" customHeight="1">
      <c r="A32" s="18">
        <v>45596</v>
      </c>
      <c r="B32" s="19">
        <f>SUMIFS('dados marketplace'!$K:$K,'dados marketplace'!$A:$A,marketplace!$A32,'dados marketplace'!D:D,marketplace!$B$1)</f>
        <v>0</v>
      </c>
      <c r="C32" s="20">
        <f>COUNTIFS('dados marketplace'!A:A,marketplace!A32,'dados marketplace'!D:D,marketplace!$B$1)</f>
        <v>0</v>
      </c>
      <c r="D32" s="20">
        <f>SUMIFS('dados marketplace'!BM:BM,'dados marketplace'!A:A,A32,'dados marketplace'!D:D,$B$1)</f>
        <v>0</v>
      </c>
      <c r="E32" s="19">
        <f>SUMIFS('dados marketplace'!$K:$K,'dados marketplace'!$A:$A,marketplace!A32,'dados marketplace'!D:D,marketplace!$E$1)</f>
        <v>0</v>
      </c>
      <c r="F32" s="20">
        <f>COUNTIFS('dados marketplace'!A:A,marketplace!A32,'dados marketplace'!D:D,$E$1)</f>
        <v>0</v>
      </c>
      <c r="G32" s="20">
        <f>SUMIFS('dados marketplace'!BM:BM,'dados marketplace'!A:A,A32,'dados marketplace'!D:D,$E$1)</f>
        <v>0</v>
      </c>
      <c r="H32" s="19">
        <f>SUMIFS('dados marketplace'!$K:$K,'dados marketplace'!$A:$A,marketplace!A32,'dados marketplace'!D:D,marketplace!$H$1)</f>
        <v>0</v>
      </c>
      <c r="I32" s="20">
        <f>COUNTIFS('dados marketplace'!A:A,marketplace!A32,'dados marketplace'!D:D,$H$1)</f>
        <v>0</v>
      </c>
      <c r="J32" s="20">
        <f>SUMIFS('dados marketplace'!BM:BM,'dados marketplace'!A:A,A32,'dados marketplace'!D:D,$H$1)</f>
        <v>0</v>
      </c>
      <c r="K32" s="19">
        <f>SUMIFS('dados marketplace'!$K:$K,'dados marketplace'!$A:$A,marketplace!A32,'dados marketplace'!D:D,marketplace!$K$1)</f>
        <v>74.930000000000007</v>
      </c>
      <c r="L32" s="20">
        <f>COUNTIFS('dados marketplace'!A:A,marketplace!A32,'dados marketplace'!D:D,$K$1)</f>
        <v>1</v>
      </c>
      <c r="M32" s="20">
        <f>SUMIFS('dados marketplace'!BM:BM,'dados marketplace'!A:A,A32,'dados marketplace'!D:D,$K$1)</f>
        <v>1</v>
      </c>
      <c r="N32" s="19">
        <f>SUMIFS('dados marketplace'!$K:$K,'dados marketplace'!$A:$A,marketplace!A32,'dados marketplace'!D:D,marketplace!$N$1)</f>
        <v>0</v>
      </c>
      <c r="O32" s="20">
        <f>COUNTIFS('dados marketplace'!A:A,marketplace!A32,'dados marketplace'!D:D,$N$1)</f>
        <v>0</v>
      </c>
      <c r="P32" s="20">
        <f>SUMIFS('dados marketplace'!BM:BM,'dados marketplace'!A:A,A32,'dados marketplace'!D:D,$N$1)</f>
        <v>0</v>
      </c>
      <c r="Q32" s="19">
        <f>SUMIFS('dados marketplace'!$K:$K,'dados marketplace'!$A:$A,marketplace!A32,'dados marketplace'!D:D,marketplace!$Q$1)</f>
        <v>0</v>
      </c>
      <c r="R32" s="20">
        <f>COUNTIFS('dados marketplace'!A:A,marketplace!A32,'dados marketplace'!D:D,$Q$1)</f>
        <v>0</v>
      </c>
      <c r="S32" s="20">
        <f>SUMIFS('dados marketplace'!BM:BM,'dados marketplace'!A:A,A32,'dados marketplace'!D:D,$Q$1)</f>
        <v>0</v>
      </c>
    </row>
    <row r="33" spans="1:8" ht="15" customHeight="1">
      <c r="A33" s="18"/>
    </row>
    <row r="34" spans="1:8" ht="15" customHeight="1">
      <c r="A34" s="18"/>
    </row>
    <row r="35" spans="1:8" ht="15" customHeight="1">
      <c r="A35" s="18"/>
      <c r="H35" s="19" cm="1">
        <f t="array" ref="H35">SUM(B2:B33+E2:E33+H2:H33+K2:K33+N2:N33+Q2:Q33)</f>
        <v>8527.4500000000007</v>
      </c>
    </row>
    <row r="36" spans="1:8" ht="15" customHeight="1">
      <c r="A36" s="18"/>
    </row>
  </sheetData>
  <autoFilter ref="A1:S32" xr:uid="{CC9EA395-A04F-401C-8645-64FAF3992E50}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09BA5-9E4B-4DE7-8451-812571E46693}">
  <dimension ref="A1:B8"/>
  <sheetViews>
    <sheetView workbookViewId="0">
      <selection activeCell="F6" sqref="F6"/>
    </sheetView>
  </sheetViews>
  <sheetFormatPr baseColWidth="10" defaultColWidth="8.83203125" defaultRowHeight="15"/>
  <cols>
    <col min="1" max="1" width="22.83203125" style="8" bestFit="1" customWidth="1"/>
    <col min="2" max="2" width="18.1640625" bestFit="1" customWidth="1"/>
  </cols>
  <sheetData>
    <row r="1" spans="1:2" ht="24">
      <c r="A1" s="66" t="s">
        <v>142</v>
      </c>
      <c r="B1" s="66" t="s">
        <v>18</v>
      </c>
    </row>
    <row r="2" spans="1:2" ht="24">
      <c r="A2" s="67" t="s">
        <v>134</v>
      </c>
      <c r="B2" s="68">
        <f>SUM(marketplace!B2:B32)</f>
        <v>1801.75</v>
      </c>
    </row>
    <row r="3" spans="1:2" ht="24">
      <c r="A3" s="67" t="s">
        <v>290</v>
      </c>
      <c r="B3" s="68">
        <f>SUM(marketplace!E2:E32)</f>
        <v>185.63</v>
      </c>
    </row>
    <row r="4" spans="1:2" ht="24">
      <c r="A4" s="67" t="s">
        <v>292</v>
      </c>
      <c r="B4" s="68">
        <f>SUM(marketplace!H2:H32)</f>
        <v>115.22</v>
      </c>
    </row>
    <row r="5" spans="1:2" ht="24">
      <c r="A5" s="67" t="s">
        <v>294</v>
      </c>
      <c r="B5" s="68">
        <f>SUM(marketplace!K2:K32)</f>
        <v>4291.83</v>
      </c>
    </row>
    <row r="6" spans="1:2" ht="24">
      <c r="A6" s="67" t="s">
        <v>301</v>
      </c>
      <c r="B6" s="68">
        <f>SUM(marketplace!N2:N32)</f>
        <v>1771.31</v>
      </c>
    </row>
    <row r="7" spans="1:2" ht="24">
      <c r="A7" s="69" t="s">
        <v>15000</v>
      </c>
      <c r="B7" s="68">
        <f>SUM(marketplace!Q2:Q32)</f>
        <v>361.71000000000004</v>
      </c>
    </row>
    <row r="8" spans="1:2" ht="24">
      <c r="A8" s="70" t="s">
        <v>18</v>
      </c>
      <c r="B8" s="71">
        <f>SUM(B2:B7)</f>
        <v>8527.4500000000007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Planilha1</vt:lpstr>
      <vt:lpstr>resumo</vt:lpstr>
      <vt:lpstr>livelo 2</vt:lpstr>
      <vt:lpstr>custo produto</vt:lpstr>
      <vt:lpstr>livelo</vt:lpstr>
      <vt:lpstr>dados livelo</vt:lpstr>
      <vt:lpstr>dados marketplace</vt:lpstr>
      <vt:lpstr>marketplace</vt:lpstr>
      <vt:lpstr>resumo markteplace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Melo Leal Bento Ribeiro</dc:creator>
  <cp:lastModifiedBy>Estimativa</cp:lastModifiedBy>
  <cp:lastPrinted>2024-03-19T14:16:02Z</cp:lastPrinted>
  <dcterms:created xsi:type="dcterms:W3CDTF">2024-03-05T11:42:30Z</dcterms:created>
  <dcterms:modified xsi:type="dcterms:W3CDTF">2024-11-01T15:06:08Z</dcterms:modified>
</cp:coreProperties>
</file>